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KrosData\Export\"/>
    </mc:Choice>
  </mc:AlternateContent>
  <bookViews>
    <workbookView xWindow="0" yWindow="0" windowWidth="0" windowHeight="0"/>
  </bookViews>
  <sheets>
    <sheet name="Rekapitulace stavby" sheetId="1" r:id="rId1"/>
    <sheet name="SO 10_1 - Stavební práce" sheetId="2" r:id="rId2"/>
    <sheet name="SO 10_3_1 - Zdravotně tec..." sheetId="3" r:id="rId3"/>
    <sheet name="SO 10_3_2 - Kanalizační p..." sheetId="4" r:id="rId4"/>
    <sheet name="SO 10_4 - Plynová zařízení" sheetId="5" r:id="rId5"/>
    <sheet name="SO 10_5 - Vytápění" sheetId="6" r:id="rId6"/>
    <sheet name="SO 10_6 - Vzduchotechnika" sheetId="7" r:id="rId7"/>
    <sheet name="SO 10_7 - Elektroinstalace" sheetId="8" r:id="rId8"/>
    <sheet name="SO 11 - Demolice budovy WC" sheetId="9" r:id="rId9"/>
    <sheet name="VRN - Vedlejší rozpočtové..." sheetId="10" r:id="rId10"/>
    <sheet name="PS 01 - Rozvody slaboprou..." sheetId="11" r:id="rId11"/>
    <sheet name="SO 001 - Všeobecné položky" sheetId="12" r:id="rId12"/>
    <sheet name="SO 20 - Zpevněné plochy" sheetId="13" r:id="rId13"/>
  </sheets>
  <definedNames>
    <definedName name="_xlnm.Print_Area" localSheetId="0">'Rekapitulace stavby'!$D$4:$AO$76,'Rekapitulace stavby'!$C$82:$AQ$109</definedName>
    <definedName name="_xlnm.Print_Titles" localSheetId="0">'Rekapitulace stavby'!$92:$92</definedName>
    <definedName name="_xlnm._FilterDatabase" localSheetId="1" hidden="1">'SO 10_1 - Stavební práce'!$C$154:$K$7059</definedName>
    <definedName name="_xlnm.Print_Area" localSheetId="1">'SO 10_1 - Stavební práce'!$C$4:$J$76,'SO 10_1 - Stavební práce'!$C$82:$J$134,'SO 10_1 - Stavební práce'!$C$140:$J$7059</definedName>
    <definedName name="_xlnm.Print_Titles" localSheetId="1">'SO 10_1 - Stavební práce'!$154:$154</definedName>
    <definedName name="_xlnm._FilterDatabase" localSheetId="2" hidden="1">'SO 10_3_1 - Zdravotně tec...'!$C$128:$K$551</definedName>
    <definedName name="_xlnm.Print_Area" localSheetId="2">'SO 10_3_1 - Zdravotně tec...'!$C$4:$J$76,'SO 10_3_1 - Zdravotně tec...'!$C$82:$J$108,'SO 10_3_1 - Zdravotně tec...'!$C$114:$J$551</definedName>
    <definedName name="_xlnm.Print_Titles" localSheetId="2">'SO 10_3_1 - Zdravotně tec...'!$128:$128</definedName>
    <definedName name="_xlnm._FilterDatabase" localSheetId="3" hidden="1">'SO 10_3_2 - Kanalizační p...'!$C$128:$K$741</definedName>
    <definedName name="_xlnm.Print_Area" localSheetId="3">'SO 10_3_2 - Kanalizační p...'!$C$4:$J$76,'SO 10_3_2 - Kanalizační p...'!$C$82:$J$108,'SO 10_3_2 - Kanalizační p...'!$C$114:$J$741</definedName>
    <definedName name="_xlnm.Print_Titles" localSheetId="3">'SO 10_3_2 - Kanalizační p...'!$128:$128</definedName>
    <definedName name="_xlnm._FilterDatabase" localSheetId="4" hidden="1">'SO 10_4 - Plynová zařízení'!$C$124:$K$241</definedName>
    <definedName name="_xlnm.Print_Area" localSheetId="4">'SO 10_4 - Plynová zařízení'!$C$4:$J$76,'SO 10_4 - Plynová zařízení'!$C$82:$J$104,'SO 10_4 - Plynová zařízení'!$C$110:$J$241</definedName>
    <definedName name="_xlnm.Print_Titles" localSheetId="4">'SO 10_4 - Plynová zařízení'!$124:$124</definedName>
    <definedName name="_xlnm._FilterDatabase" localSheetId="5" hidden="1">'SO 10_5 - Vytápění'!$C$126:$K$299</definedName>
    <definedName name="_xlnm.Print_Area" localSheetId="5">'SO 10_5 - Vytápění'!$C$4:$J$76,'SO 10_5 - Vytápění'!$C$82:$J$106,'SO 10_5 - Vytápění'!$C$112:$J$299</definedName>
    <definedName name="_xlnm.Print_Titles" localSheetId="5">'SO 10_5 - Vytápění'!$126:$126</definedName>
    <definedName name="_xlnm._FilterDatabase" localSheetId="6" hidden="1">'SO 10_6 - Vzduchotechnika'!$C$122:$K$168</definedName>
    <definedName name="_xlnm.Print_Area" localSheetId="6">'SO 10_6 - Vzduchotechnika'!$C$4:$J$76,'SO 10_6 - Vzduchotechnika'!$C$82:$J$102,'SO 10_6 - Vzduchotechnika'!$C$108:$J$168</definedName>
    <definedName name="_xlnm.Print_Titles" localSheetId="6">'SO 10_6 - Vzduchotechnika'!$122:$122</definedName>
    <definedName name="_xlnm._FilterDatabase" localSheetId="7" hidden="1">'SO 10_7 - Elektroinstalace'!$C$132:$K$419</definedName>
    <definedName name="_xlnm.Print_Area" localSheetId="7">'SO 10_7 - Elektroinstalace'!$C$4:$J$76,'SO 10_7 - Elektroinstalace'!$C$82:$J$112,'SO 10_7 - Elektroinstalace'!$C$118:$J$419</definedName>
    <definedName name="_xlnm.Print_Titles" localSheetId="7">'SO 10_7 - Elektroinstalace'!$132:$132</definedName>
    <definedName name="_xlnm._FilterDatabase" localSheetId="8" hidden="1">'SO 11 - Demolice budovy WC'!$C$119:$K$200</definedName>
    <definedName name="_xlnm.Print_Area" localSheetId="8">'SO 11 - Demolice budovy WC'!$C$4:$J$76,'SO 11 - Demolice budovy WC'!$C$82:$J$101,'SO 11 - Demolice budovy WC'!$C$107:$J$200</definedName>
    <definedName name="_xlnm.Print_Titles" localSheetId="8">'SO 11 - Demolice budovy WC'!$119:$119</definedName>
    <definedName name="_xlnm._FilterDatabase" localSheetId="9" hidden="1">'VRN - Vedlejší rozpočtové...'!$C$120:$K$144</definedName>
    <definedName name="_xlnm.Print_Area" localSheetId="9">'VRN - Vedlejší rozpočtové...'!$C$4:$J$76,'VRN - Vedlejší rozpočtové...'!$C$82:$J$102,'VRN - Vedlejší rozpočtové...'!$C$108:$J$144</definedName>
    <definedName name="_xlnm.Print_Titles" localSheetId="9">'VRN - Vedlejší rozpočtové...'!$120:$120</definedName>
    <definedName name="_xlnm._FilterDatabase" localSheetId="10" hidden="1">'PS 01 - Rozvody slaboprou...'!$C$121:$K$503</definedName>
    <definedName name="_xlnm.Print_Area" localSheetId="10">'PS 01 - Rozvody slaboprou...'!$C$4:$J$76,'PS 01 - Rozvody slaboprou...'!$C$82:$J$103,'PS 01 - Rozvody slaboprou...'!$C$109:$J$503</definedName>
    <definedName name="_xlnm.Print_Titles" localSheetId="10">'PS 01 - Rozvody slaboprou...'!$121:$121</definedName>
    <definedName name="_xlnm._FilterDatabase" localSheetId="11" hidden="1">'SO 001 - Všeobecné položky'!$C$120:$K$138</definedName>
    <definedName name="_xlnm.Print_Area" localSheetId="11">'SO 001 - Všeobecné položky'!$C$4:$J$76,'SO 001 - Všeobecné položky'!$C$82:$J$100,'SO 001 - Všeobecné položky'!$C$106:$J$138</definedName>
    <definedName name="_xlnm.Print_Titles" localSheetId="11">'SO 001 - Všeobecné položky'!$120:$120</definedName>
    <definedName name="_xlnm._FilterDatabase" localSheetId="12" hidden="1">'SO 20 - Zpevněné plochy'!$C$130:$K$567</definedName>
    <definedName name="_xlnm.Print_Area" localSheetId="12">'SO 20 - Zpevněné plochy'!$C$4:$J$76,'SO 20 - Zpevněné plochy'!$C$82:$J$110,'SO 20 - Zpevněné plochy'!$C$116:$J$567</definedName>
    <definedName name="_xlnm.Print_Titles" localSheetId="12">'SO 20 - Zpevněné plochy'!$130:$130</definedName>
  </definedNames>
  <calcPr/>
</workbook>
</file>

<file path=xl/calcChain.xml><?xml version="1.0" encoding="utf-8"?>
<calcChain xmlns="http://schemas.openxmlformats.org/spreadsheetml/2006/main">
  <c i="13" l="1" r="J39"/>
  <c r="J38"/>
  <c i="1" r="AY108"/>
  <c i="13" r="J37"/>
  <c i="1" r="AX108"/>
  <c i="13" r="BI565"/>
  <c r="BH565"/>
  <c r="BG565"/>
  <c r="BF565"/>
  <c r="T565"/>
  <c r="R565"/>
  <c r="P565"/>
  <c r="BI563"/>
  <c r="BH563"/>
  <c r="BG563"/>
  <c r="BF563"/>
  <c r="T563"/>
  <c r="R563"/>
  <c r="P563"/>
  <c r="BI558"/>
  <c r="BH558"/>
  <c r="BG558"/>
  <c r="BF558"/>
  <c r="T558"/>
  <c r="R558"/>
  <c r="P558"/>
  <c r="BI553"/>
  <c r="BH553"/>
  <c r="BG553"/>
  <c r="BF553"/>
  <c r="T553"/>
  <c r="T552"/>
  <c r="R553"/>
  <c r="R552"/>
  <c r="P553"/>
  <c r="P552"/>
  <c r="BI548"/>
  <c r="BH548"/>
  <c r="BG548"/>
  <c r="BF548"/>
  <c r="T548"/>
  <c r="R548"/>
  <c r="P548"/>
  <c r="BI540"/>
  <c r="BH540"/>
  <c r="BG540"/>
  <c r="BF540"/>
  <c r="T540"/>
  <c r="R540"/>
  <c r="P540"/>
  <c r="BI536"/>
  <c r="BH536"/>
  <c r="BG536"/>
  <c r="BF536"/>
  <c r="T536"/>
  <c r="R536"/>
  <c r="P536"/>
  <c r="BI532"/>
  <c r="BH532"/>
  <c r="BG532"/>
  <c r="BF532"/>
  <c r="T532"/>
  <c r="R532"/>
  <c r="P532"/>
  <c r="BI526"/>
  <c r="BH526"/>
  <c r="BG526"/>
  <c r="BF526"/>
  <c r="T526"/>
  <c r="R526"/>
  <c r="P526"/>
  <c r="BI522"/>
  <c r="BH522"/>
  <c r="BG522"/>
  <c r="BF522"/>
  <c r="T522"/>
  <c r="R522"/>
  <c r="P522"/>
  <c r="BI516"/>
  <c r="BH516"/>
  <c r="BG516"/>
  <c r="BF516"/>
  <c r="T516"/>
  <c r="R516"/>
  <c r="P516"/>
  <c r="BI512"/>
  <c r="BH512"/>
  <c r="BG512"/>
  <c r="BF512"/>
  <c r="T512"/>
  <c r="R512"/>
  <c r="P512"/>
  <c r="BI506"/>
  <c r="BH506"/>
  <c r="BG506"/>
  <c r="BF506"/>
  <c r="T506"/>
  <c r="R506"/>
  <c r="P506"/>
  <c r="BI500"/>
  <c r="BH500"/>
  <c r="BG500"/>
  <c r="BF500"/>
  <c r="T500"/>
  <c r="R500"/>
  <c r="P500"/>
  <c r="BI495"/>
  <c r="BH495"/>
  <c r="BG495"/>
  <c r="BF495"/>
  <c r="T495"/>
  <c r="R495"/>
  <c r="P495"/>
  <c r="BI492"/>
  <c r="BH492"/>
  <c r="BG492"/>
  <c r="BF492"/>
  <c r="T492"/>
  <c r="R492"/>
  <c r="P492"/>
  <c r="BI490"/>
  <c r="BH490"/>
  <c r="BG490"/>
  <c r="BF490"/>
  <c r="T490"/>
  <c r="R490"/>
  <c r="P490"/>
  <c r="BI487"/>
  <c r="BH487"/>
  <c r="BG487"/>
  <c r="BF487"/>
  <c r="T487"/>
  <c r="R487"/>
  <c r="P487"/>
  <c r="BI484"/>
  <c r="BH484"/>
  <c r="BG484"/>
  <c r="BF484"/>
  <c r="T484"/>
  <c r="R484"/>
  <c r="P484"/>
  <c r="BI480"/>
  <c r="BH480"/>
  <c r="BG480"/>
  <c r="BF480"/>
  <c r="T480"/>
  <c r="R480"/>
  <c r="P480"/>
  <c r="BI472"/>
  <c r="BH472"/>
  <c r="BG472"/>
  <c r="BF472"/>
  <c r="T472"/>
  <c r="R472"/>
  <c r="P472"/>
  <c r="BI470"/>
  <c r="BH470"/>
  <c r="BG470"/>
  <c r="BF470"/>
  <c r="T470"/>
  <c r="R470"/>
  <c r="P470"/>
  <c r="BI466"/>
  <c r="BH466"/>
  <c r="BG466"/>
  <c r="BF466"/>
  <c r="T466"/>
  <c r="R466"/>
  <c r="P466"/>
  <c r="BI464"/>
  <c r="BH464"/>
  <c r="BG464"/>
  <c r="BF464"/>
  <c r="T464"/>
  <c r="R464"/>
  <c r="P464"/>
  <c r="BI459"/>
  <c r="BH459"/>
  <c r="BG459"/>
  <c r="BF459"/>
  <c r="T459"/>
  <c r="R459"/>
  <c r="P459"/>
  <c r="BI457"/>
  <c r="BH457"/>
  <c r="BG457"/>
  <c r="BF457"/>
  <c r="T457"/>
  <c r="R457"/>
  <c r="P457"/>
  <c r="BI454"/>
  <c r="BH454"/>
  <c r="BG454"/>
  <c r="BF454"/>
  <c r="T454"/>
  <c r="R454"/>
  <c r="P454"/>
  <c r="BI451"/>
  <c r="BH451"/>
  <c r="BG451"/>
  <c r="BF451"/>
  <c r="T451"/>
  <c r="R451"/>
  <c r="P451"/>
  <c r="BI446"/>
  <c r="BH446"/>
  <c r="BG446"/>
  <c r="BF446"/>
  <c r="T446"/>
  <c r="R446"/>
  <c r="P446"/>
  <c r="BI441"/>
  <c r="BH441"/>
  <c r="BG441"/>
  <c r="BF441"/>
  <c r="T441"/>
  <c r="R441"/>
  <c r="P441"/>
  <c r="BI436"/>
  <c r="BH436"/>
  <c r="BG436"/>
  <c r="BF436"/>
  <c r="T436"/>
  <c r="R436"/>
  <c r="P436"/>
  <c r="BI431"/>
  <c r="BH431"/>
  <c r="BG431"/>
  <c r="BF431"/>
  <c r="T431"/>
  <c r="R431"/>
  <c r="P431"/>
  <c r="BI426"/>
  <c r="BH426"/>
  <c r="BG426"/>
  <c r="BF426"/>
  <c r="T426"/>
  <c r="R426"/>
  <c r="P426"/>
  <c r="BI424"/>
  <c r="BH424"/>
  <c r="BG424"/>
  <c r="BF424"/>
  <c r="T424"/>
  <c r="R424"/>
  <c r="P424"/>
  <c r="BI422"/>
  <c r="BH422"/>
  <c r="BG422"/>
  <c r="BF422"/>
  <c r="T422"/>
  <c r="R422"/>
  <c r="P422"/>
  <c r="BI420"/>
  <c r="BH420"/>
  <c r="BG420"/>
  <c r="BF420"/>
  <c r="T420"/>
  <c r="R420"/>
  <c r="P420"/>
  <c r="BI418"/>
  <c r="BH418"/>
  <c r="BG418"/>
  <c r="BF418"/>
  <c r="T418"/>
  <c r="R418"/>
  <c r="P418"/>
  <c r="BI414"/>
  <c r="BH414"/>
  <c r="BG414"/>
  <c r="BF414"/>
  <c r="T414"/>
  <c r="R414"/>
  <c r="P414"/>
  <c r="BI412"/>
  <c r="BH412"/>
  <c r="BG412"/>
  <c r="BF412"/>
  <c r="T412"/>
  <c r="R412"/>
  <c r="P412"/>
  <c r="BI408"/>
  <c r="BH408"/>
  <c r="BG408"/>
  <c r="BF408"/>
  <c r="T408"/>
  <c r="R408"/>
  <c r="P408"/>
  <c r="BI405"/>
  <c r="BH405"/>
  <c r="BG405"/>
  <c r="BF405"/>
  <c r="T405"/>
  <c r="R405"/>
  <c r="P405"/>
  <c r="BI403"/>
  <c r="BH403"/>
  <c r="BG403"/>
  <c r="BF403"/>
  <c r="T403"/>
  <c r="R403"/>
  <c r="P403"/>
  <c r="BI399"/>
  <c r="BH399"/>
  <c r="BG399"/>
  <c r="BF399"/>
  <c r="T399"/>
  <c r="R399"/>
  <c r="P399"/>
  <c r="BI397"/>
  <c r="BH397"/>
  <c r="BG397"/>
  <c r="BF397"/>
  <c r="T397"/>
  <c r="R397"/>
  <c r="P397"/>
  <c r="BI395"/>
  <c r="BH395"/>
  <c r="BG395"/>
  <c r="BF395"/>
  <c r="T395"/>
  <c r="R395"/>
  <c r="P395"/>
  <c r="BI393"/>
  <c r="BH393"/>
  <c r="BG393"/>
  <c r="BF393"/>
  <c r="T393"/>
  <c r="R393"/>
  <c r="P393"/>
  <c r="BI391"/>
  <c r="BH391"/>
  <c r="BG391"/>
  <c r="BF391"/>
  <c r="T391"/>
  <c r="R391"/>
  <c r="P391"/>
  <c r="BI389"/>
  <c r="BH389"/>
  <c r="BG389"/>
  <c r="BF389"/>
  <c r="T389"/>
  <c r="R389"/>
  <c r="P389"/>
  <c r="BI385"/>
  <c r="BH385"/>
  <c r="BG385"/>
  <c r="BF385"/>
  <c r="T385"/>
  <c r="R385"/>
  <c r="P385"/>
  <c r="BI382"/>
  <c r="BH382"/>
  <c r="BG382"/>
  <c r="BF382"/>
  <c r="T382"/>
  <c r="R382"/>
  <c r="P382"/>
  <c r="BI380"/>
  <c r="BH380"/>
  <c r="BG380"/>
  <c r="BF380"/>
  <c r="T380"/>
  <c r="R380"/>
  <c r="P380"/>
  <c r="BI377"/>
  <c r="BH377"/>
  <c r="BG377"/>
  <c r="BF377"/>
  <c r="T377"/>
  <c r="R377"/>
  <c r="P377"/>
  <c r="BI375"/>
  <c r="BH375"/>
  <c r="BG375"/>
  <c r="BF375"/>
  <c r="T375"/>
  <c r="R375"/>
  <c r="P375"/>
  <c r="BI371"/>
  <c r="BH371"/>
  <c r="BG371"/>
  <c r="BF371"/>
  <c r="T371"/>
  <c r="R371"/>
  <c r="P371"/>
  <c r="BI365"/>
  <c r="BH365"/>
  <c r="BG365"/>
  <c r="BF365"/>
  <c r="T365"/>
  <c r="R365"/>
  <c r="P365"/>
  <c r="BI361"/>
  <c r="BH361"/>
  <c r="BG361"/>
  <c r="BF361"/>
  <c r="T361"/>
  <c r="R361"/>
  <c r="P361"/>
  <c r="BI357"/>
  <c r="BH357"/>
  <c r="BG357"/>
  <c r="BF357"/>
  <c r="T357"/>
  <c r="R357"/>
  <c r="P357"/>
  <c r="BI353"/>
  <c r="BH353"/>
  <c r="BG353"/>
  <c r="BF353"/>
  <c r="T353"/>
  <c r="R353"/>
  <c r="P353"/>
  <c r="BI347"/>
  <c r="BH347"/>
  <c r="BG347"/>
  <c r="BF347"/>
  <c r="T347"/>
  <c r="R347"/>
  <c r="P347"/>
  <c r="BI338"/>
  <c r="BH338"/>
  <c r="BG338"/>
  <c r="BF338"/>
  <c r="T338"/>
  <c r="R338"/>
  <c r="P338"/>
  <c r="BI336"/>
  <c r="BH336"/>
  <c r="BG336"/>
  <c r="BF336"/>
  <c r="T336"/>
  <c r="R336"/>
  <c r="P336"/>
  <c r="BI332"/>
  <c r="BH332"/>
  <c r="BG332"/>
  <c r="BF332"/>
  <c r="T332"/>
  <c r="R332"/>
  <c r="P332"/>
  <c r="BI327"/>
  <c r="BH327"/>
  <c r="BG327"/>
  <c r="BF327"/>
  <c r="T327"/>
  <c r="R327"/>
  <c r="P327"/>
  <c r="BI313"/>
  <c r="BH313"/>
  <c r="BG313"/>
  <c r="BF313"/>
  <c r="T313"/>
  <c r="R313"/>
  <c r="P313"/>
  <c r="BI304"/>
  <c r="BH304"/>
  <c r="BG304"/>
  <c r="BF304"/>
  <c r="T304"/>
  <c r="R304"/>
  <c r="P304"/>
  <c r="BI299"/>
  <c r="BH299"/>
  <c r="BG299"/>
  <c r="BF299"/>
  <c r="T299"/>
  <c r="R299"/>
  <c r="P299"/>
  <c r="BI291"/>
  <c r="BH291"/>
  <c r="BG291"/>
  <c r="BF291"/>
  <c r="T291"/>
  <c r="R291"/>
  <c r="P291"/>
  <c r="BI278"/>
  <c r="BH278"/>
  <c r="BG278"/>
  <c r="BF278"/>
  <c r="T278"/>
  <c r="T277"/>
  <c r="R278"/>
  <c r="R277"/>
  <c r="P278"/>
  <c r="P277"/>
  <c r="BI274"/>
  <c r="BH274"/>
  <c r="BG274"/>
  <c r="BF274"/>
  <c r="T274"/>
  <c r="R274"/>
  <c r="P274"/>
  <c r="BI261"/>
  <c r="BH261"/>
  <c r="BG261"/>
  <c r="BF261"/>
  <c r="T261"/>
  <c r="R261"/>
  <c r="P261"/>
  <c r="BI247"/>
  <c r="BH247"/>
  <c r="BG247"/>
  <c r="BF247"/>
  <c r="T247"/>
  <c r="R247"/>
  <c r="P247"/>
  <c r="BI243"/>
  <c r="BH243"/>
  <c r="BG243"/>
  <c r="BF243"/>
  <c r="T243"/>
  <c r="R243"/>
  <c r="P243"/>
  <c r="BI240"/>
  <c r="BH240"/>
  <c r="BG240"/>
  <c r="BF240"/>
  <c r="T240"/>
  <c r="R240"/>
  <c r="P240"/>
  <c r="BI236"/>
  <c r="BH236"/>
  <c r="BG236"/>
  <c r="BF236"/>
  <c r="T236"/>
  <c r="R236"/>
  <c r="P236"/>
  <c r="BI233"/>
  <c r="BH233"/>
  <c r="BG233"/>
  <c r="BF233"/>
  <c r="T233"/>
  <c r="R233"/>
  <c r="P233"/>
  <c r="BI229"/>
  <c r="BH229"/>
  <c r="BG229"/>
  <c r="BF229"/>
  <c r="T229"/>
  <c r="R229"/>
  <c r="P229"/>
  <c r="BI224"/>
  <c r="BH224"/>
  <c r="BG224"/>
  <c r="BF224"/>
  <c r="T224"/>
  <c r="R224"/>
  <c r="P224"/>
  <c r="BI216"/>
  <c r="BH216"/>
  <c r="BG216"/>
  <c r="BF216"/>
  <c r="T216"/>
  <c r="R216"/>
  <c r="P216"/>
  <c r="BI212"/>
  <c r="BH212"/>
  <c r="BG212"/>
  <c r="BF212"/>
  <c r="T212"/>
  <c r="R212"/>
  <c r="P212"/>
  <c r="BI208"/>
  <c r="BH208"/>
  <c r="BG208"/>
  <c r="BF208"/>
  <c r="T208"/>
  <c r="R208"/>
  <c r="P208"/>
  <c r="BI205"/>
  <c r="BH205"/>
  <c r="BG205"/>
  <c r="BF205"/>
  <c r="T205"/>
  <c r="R205"/>
  <c r="P205"/>
  <c r="BI200"/>
  <c r="BH200"/>
  <c r="BG200"/>
  <c r="BF200"/>
  <c r="T200"/>
  <c r="R200"/>
  <c r="P200"/>
  <c r="BI195"/>
  <c r="BH195"/>
  <c r="BG195"/>
  <c r="BF195"/>
  <c r="T195"/>
  <c r="R195"/>
  <c r="P195"/>
  <c r="BI190"/>
  <c r="BH190"/>
  <c r="BG190"/>
  <c r="BF190"/>
  <c r="T190"/>
  <c r="R190"/>
  <c r="P190"/>
  <c r="BI183"/>
  <c r="BH183"/>
  <c r="BG183"/>
  <c r="BF183"/>
  <c r="T183"/>
  <c r="R183"/>
  <c r="P183"/>
  <c r="BI178"/>
  <c r="BH178"/>
  <c r="BG178"/>
  <c r="BF178"/>
  <c r="T178"/>
  <c r="R178"/>
  <c r="P178"/>
  <c r="BI174"/>
  <c r="BH174"/>
  <c r="BG174"/>
  <c r="BF174"/>
  <c r="T174"/>
  <c r="R174"/>
  <c r="P174"/>
  <c r="BI169"/>
  <c r="BH169"/>
  <c r="BG169"/>
  <c r="BF169"/>
  <c r="T169"/>
  <c r="R169"/>
  <c r="P169"/>
  <c r="BI164"/>
  <c r="BH164"/>
  <c r="BG164"/>
  <c r="BF164"/>
  <c r="T164"/>
  <c r="R164"/>
  <c r="P164"/>
  <c r="BI159"/>
  <c r="BH159"/>
  <c r="BG159"/>
  <c r="BF159"/>
  <c r="T159"/>
  <c r="R159"/>
  <c r="P159"/>
  <c r="BI154"/>
  <c r="BH154"/>
  <c r="BG154"/>
  <c r="BF154"/>
  <c r="T154"/>
  <c r="R154"/>
  <c r="P154"/>
  <c r="BI149"/>
  <c r="BH149"/>
  <c r="BG149"/>
  <c r="BF149"/>
  <c r="T149"/>
  <c r="R149"/>
  <c r="P149"/>
  <c r="BI142"/>
  <c r="BH142"/>
  <c r="BG142"/>
  <c r="BF142"/>
  <c r="T142"/>
  <c r="R142"/>
  <c r="P142"/>
  <c r="BI134"/>
  <c r="BH134"/>
  <c r="BG134"/>
  <c r="BF134"/>
  <c r="T134"/>
  <c r="R134"/>
  <c r="P134"/>
  <c r="J128"/>
  <c r="J127"/>
  <c r="F127"/>
  <c r="F125"/>
  <c r="E123"/>
  <c r="J94"/>
  <c r="J93"/>
  <c r="F93"/>
  <c r="F91"/>
  <c r="E89"/>
  <c r="J20"/>
  <c r="E20"/>
  <c r="F94"/>
  <c r="J19"/>
  <c r="J14"/>
  <c r="J91"/>
  <c r="E7"/>
  <c r="E119"/>
  <c i="12" r="J39"/>
  <c r="J38"/>
  <c i="1" r="AY107"/>
  <c i="12" r="J37"/>
  <c i="1" r="AX107"/>
  <c i="12" r="BI136"/>
  <c r="BH136"/>
  <c r="BG136"/>
  <c r="BF136"/>
  <c r="T136"/>
  <c r="R136"/>
  <c r="P136"/>
  <c r="BI134"/>
  <c r="BH134"/>
  <c r="BG134"/>
  <c r="BF134"/>
  <c r="T134"/>
  <c r="R134"/>
  <c r="P134"/>
  <c r="BI132"/>
  <c r="BH132"/>
  <c r="BG132"/>
  <c r="BF132"/>
  <c r="T132"/>
  <c r="R132"/>
  <c r="P132"/>
  <c r="BI129"/>
  <c r="BH129"/>
  <c r="BG129"/>
  <c r="BF129"/>
  <c r="T129"/>
  <c r="R129"/>
  <c r="P129"/>
  <c r="BI127"/>
  <c r="BH127"/>
  <c r="BG127"/>
  <c r="BF127"/>
  <c r="T127"/>
  <c r="R127"/>
  <c r="P127"/>
  <c r="BI125"/>
  <c r="BH125"/>
  <c r="BG125"/>
  <c r="BF125"/>
  <c r="T125"/>
  <c r="R125"/>
  <c r="P125"/>
  <c r="BI123"/>
  <c r="BH123"/>
  <c r="BG123"/>
  <c r="BF123"/>
  <c r="T123"/>
  <c r="R123"/>
  <c r="P123"/>
  <c r="J118"/>
  <c r="J117"/>
  <c r="F117"/>
  <c r="F115"/>
  <c r="E113"/>
  <c r="J94"/>
  <c r="J93"/>
  <c r="F93"/>
  <c r="F91"/>
  <c r="E89"/>
  <c r="J20"/>
  <c r="E20"/>
  <c r="F118"/>
  <c r="J19"/>
  <c r="J14"/>
  <c r="J91"/>
  <c r="E7"/>
  <c r="E109"/>
  <c i="11" r="J37"/>
  <c r="J36"/>
  <c i="1" r="AY105"/>
  <c i="11" r="J35"/>
  <c i="1" r="AX105"/>
  <c i="11" r="BI501"/>
  <c r="BH501"/>
  <c r="BG501"/>
  <c r="BF501"/>
  <c r="T501"/>
  <c r="R501"/>
  <c r="P501"/>
  <c r="BI498"/>
  <c r="BH498"/>
  <c r="BG498"/>
  <c r="BF498"/>
  <c r="T498"/>
  <c r="R498"/>
  <c r="P498"/>
  <c r="BI495"/>
  <c r="BH495"/>
  <c r="BG495"/>
  <c r="BF495"/>
  <c r="T495"/>
  <c r="R495"/>
  <c r="P495"/>
  <c r="BI492"/>
  <c r="BH492"/>
  <c r="BG492"/>
  <c r="BF492"/>
  <c r="T492"/>
  <c r="R492"/>
  <c r="P492"/>
  <c r="BI489"/>
  <c r="BH489"/>
  <c r="BG489"/>
  <c r="BF489"/>
  <c r="T489"/>
  <c r="R489"/>
  <c r="P489"/>
  <c r="BI485"/>
  <c r="BH485"/>
  <c r="BG485"/>
  <c r="BF485"/>
  <c r="T485"/>
  <c r="R485"/>
  <c r="P485"/>
  <c r="BI482"/>
  <c r="BH482"/>
  <c r="BG482"/>
  <c r="BF482"/>
  <c r="T482"/>
  <c r="R482"/>
  <c r="P482"/>
  <c r="BI479"/>
  <c r="BH479"/>
  <c r="BG479"/>
  <c r="BF479"/>
  <c r="T479"/>
  <c r="R479"/>
  <c r="P479"/>
  <c r="BI476"/>
  <c r="BH476"/>
  <c r="BG476"/>
  <c r="BF476"/>
  <c r="T476"/>
  <c r="R476"/>
  <c r="P476"/>
  <c r="BI473"/>
  <c r="BH473"/>
  <c r="BG473"/>
  <c r="BF473"/>
  <c r="T473"/>
  <c r="R473"/>
  <c r="P473"/>
  <c r="BI470"/>
  <c r="BH470"/>
  <c r="BG470"/>
  <c r="BF470"/>
  <c r="T470"/>
  <c r="R470"/>
  <c r="P470"/>
  <c r="BI467"/>
  <c r="BH467"/>
  <c r="BG467"/>
  <c r="BF467"/>
  <c r="T467"/>
  <c r="R467"/>
  <c r="P467"/>
  <c r="BI464"/>
  <c r="BH464"/>
  <c r="BG464"/>
  <c r="BF464"/>
  <c r="T464"/>
  <c r="R464"/>
  <c r="P464"/>
  <c r="BI461"/>
  <c r="BH461"/>
  <c r="BG461"/>
  <c r="BF461"/>
  <c r="T461"/>
  <c r="R461"/>
  <c r="P461"/>
  <c r="BI458"/>
  <c r="BH458"/>
  <c r="BG458"/>
  <c r="BF458"/>
  <c r="T458"/>
  <c r="R458"/>
  <c r="P458"/>
  <c r="BI455"/>
  <c r="BH455"/>
  <c r="BG455"/>
  <c r="BF455"/>
  <c r="T455"/>
  <c r="R455"/>
  <c r="P455"/>
  <c r="BI452"/>
  <c r="BH452"/>
  <c r="BG452"/>
  <c r="BF452"/>
  <c r="T452"/>
  <c r="R452"/>
  <c r="P452"/>
  <c r="BI449"/>
  <c r="BH449"/>
  <c r="BG449"/>
  <c r="BF449"/>
  <c r="T449"/>
  <c r="R449"/>
  <c r="P449"/>
  <c r="BI446"/>
  <c r="BH446"/>
  <c r="BG446"/>
  <c r="BF446"/>
  <c r="T446"/>
  <c r="R446"/>
  <c r="P446"/>
  <c r="BI443"/>
  <c r="BH443"/>
  <c r="BG443"/>
  <c r="BF443"/>
  <c r="T443"/>
  <c r="R443"/>
  <c r="P443"/>
  <c r="BI440"/>
  <c r="BH440"/>
  <c r="BG440"/>
  <c r="BF440"/>
  <c r="T440"/>
  <c r="R440"/>
  <c r="P440"/>
  <c r="BI437"/>
  <c r="BH437"/>
  <c r="BG437"/>
  <c r="BF437"/>
  <c r="T437"/>
  <c r="R437"/>
  <c r="P437"/>
  <c r="BI434"/>
  <c r="BH434"/>
  <c r="BG434"/>
  <c r="BF434"/>
  <c r="T434"/>
  <c r="R434"/>
  <c r="P434"/>
  <c r="BI431"/>
  <c r="BH431"/>
  <c r="BG431"/>
  <c r="BF431"/>
  <c r="T431"/>
  <c r="R431"/>
  <c r="P431"/>
  <c r="BI428"/>
  <c r="BH428"/>
  <c r="BG428"/>
  <c r="BF428"/>
  <c r="T428"/>
  <c r="R428"/>
  <c r="P428"/>
  <c r="BI425"/>
  <c r="BH425"/>
  <c r="BG425"/>
  <c r="BF425"/>
  <c r="T425"/>
  <c r="R425"/>
  <c r="P425"/>
  <c r="BI422"/>
  <c r="BH422"/>
  <c r="BG422"/>
  <c r="BF422"/>
  <c r="T422"/>
  <c r="R422"/>
  <c r="P422"/>
  <c r="BI419"/>
  <c r="BH419"/>
  <c r="BG419"/>
  <c r="BF419"/>
  <c r="T419"/>
  <c r="R419"/>
  <c r="P419"/>
  <c r="BI416"/>
  <c r="BH416"/>
  <c r="BG416"/>
  <c r="BF416"/>
  <c r="T416"/>
  <c r="R416"/>
  <c r="P416"/>
  <c r="BI413"/>
  <c r="BH413"/>
  <c r="BG413"/>
  <c r="BF413"/>
  <c r="T413"/>
  <c r="R413"/>
  <c r="P413"/>
  <c r="BI410"/>
  <c r="BH410"/>
  <c r="BG410"/>
  <c r="BF410"/>
  <c r="T410"/>
  <c r="R410"/>
  <c r="P410"/>
  <c r="BI407"/>
  <c r="BH407"/>
  <c r="BG407"/>
  <c r="BF407"/>
  <c r="T407"/>
  <c r="R407"/>
  <c r="P407"/>
  <c r="BI404"/>
  <c r="BH404"/>
  <c r="BG404"/>
  <c r="BF404"/>
  <c r="T404"/>
  <c r="R404"/>
  <c r="P404"/>
  <c r="BI401"/>
  <c r="BH401"/>
  <c r="BG401"/>
  <c r="BF401"/>
  <c r="T401"/>
  <c r="R401"/>
  <c r="P401"/>
  <c r="BI398"/>
  <c r="BH398"/>
  <c r="BG398"/>
  <c r="BF398"/>
  <c r="T398"/>
  <c r="R398"/>
  <c r="P398"/>
  <c r="BI395"/>
  <c r="BH395"/>
  <c r="BG395"/>
  <c r="BF395"/>
  <c r="T395"/>
  <c r="R395"/>
  <c r="P395"/>
  <c r="BI392"/>
  <c r="BH392"/>
  <c r="BG392"/>
  <c r="BF392"/>
  <c r="T392"/>
  <c r="R392"/>
  <c r="P392"/>
  <c r="BI389"/>
  <c r="BH389"/>
  <c r="BG389"/>
  <c r="BF389"/>
  <c r="T389"/>
  <c r="R389"/>
  <c r="P389"/>
  <c r="BI386"/>
  <c r="BH386"/>
  <c r="BG386"/>
  <c r="BF386"/>
  <c r="T386"/>
  <c r="R386"/>
  <c r="P386"/>
  <c r="BI383"/>
  <c r="BH383"/>
  <c r="BG383"/>
  <c r="BF383"/>
  <c r="T383"/>
  <c r="R383"/>
  <c r="P383"/>
  <c r="BI380"/>
  <c r="BH380"/>
  <c r="BG380"/>
  <c r="BF380"/>
  <c r="T380"/>
  <c r="R380"/>
  <c r="P380"/>
  <c r="BI377"/>
  <c r="BH377"/>
  <c r="BG377"/>
  <c r="BF377"/>
  <c r="T377"/>
  <c r="R377"/>
  <c r="P377"/>
  <c r="BI374"/>
  <c r="BH374"/>
  <c r="BG374"/>
  <c r="BF374"/>
  <c r="T374"/>
  <c r="R374"/>
  <c r="P374"/>
  <c r="BI371"/>
  <c r="BH371"/>
  <c r="BG371"/>
  <c r="BF371"/>
  <c r="T371"/>
  <c r="R371"/>
  <c r="P371"/>
  <c r="BI368"/>
  <c r="BH368"/>
  <c r="BG368"/>
  <c r="BF368"/>
  <c r="T368"/>
  <c r="R368"/>
  <c r="P368"/>
  <c r="BI365"/>
  <c r="BH365"/>
  <c r="BG365"/>
  <c r="BF365"/>
  <c r="T365"/>
  <c r="R365"/>
  <c r="P365"/>
  <c r="BI362"/>
  <c r="BH362"/>
  <c r="BG362"/>
  <c r="BF362"/>
  <c r="T362"/>
  <c r="R362"/>
  <c r="P362"/>
  <c r="BI359"/>
  <c r="BH359"/>
  <c r="BG359"/>
  <c r="BF359"/>
  <c r="T359"/>
  <c r="R359"/>
  <c r="P359"/>
  <c r="BI356"/>
  <c r="BH356"/>
  <c r="BG356"/>
  <c r="BF356"/>
  <c r="T356"/>
  <c r="R356"/>
  <c r="P356"/>
  <c r="BI353"/>
  <c r="BH353"/>
  <c r="BG353"/>
  <c r="BF353"/>
  <c r="T353"/>
  <c r="R353"/>
  <c r="P353"/>
  <c r="BI350"/>
  <c r="BH350"/>
  <c r="BG350"/>
  <c r="BF350"/>
  <c r="T350"/>
  <c r="R350"/>
  <c r="P350"/>
  <c r="BI346"/>
  <c r="BH346"/>
  <c r="BG346"/>
  <c r="BF346"/>
  <c r="T346"/>
  <c r="R346"/>
  <c r="P346"/>
  <c r="BI343"/>
  <c r="BH343"/>
  <c r="BG343"/>
  <c r="BF343"/>
  <c r="T343"/>
  <c r="R343"/>
  <c r="P343"/>
  <c r="BI340"/>
  <c r="BH340"/>
  <c r="BG340"/>
  <c r="BF340"/>
  <c r="T340"/>
  <c r="R340"/>
  <c r="P340"/>
  <c r="BI337"/>
  <c r="BH337"/>
  <c r="BG337"/>
  <c r="BF337"/>
  <c r="T337"/>
  <c r="R337"/>
  <c r="P337"/>
  <c r="BI334"/>
  <c r="BH334"/>
  <c r="BG334"/>
  <c r="BF334"/>
  <c r="T334"/>
  <c r="R334"/>
  <c r="P334"/>
  <c r="BI331"/>
  <c r="BH331"/>
  <c r="BG331"/>
  <c r="BF331"/>
  <c r="T331"/>
  <c r="R331"/>
  <c r="P331"/>
  <c r="BI328"/>
  <c r="BH328"/>
  <c r="BG328"/>
  <c r="BF328"/>
  <c r="T328"/>
  <c r="R328"/>
  <c r="P328"/>
  <c r="BI325"/>
  <c r="BH325"/>
  <c r="BG325"/>
  <c r="BF325"/>
  <c r="T325"/>
  <c r="R325"/>
  <c r="P325"/>
  <c r="BI322"/>
  <c r="BH322"/>
  <c r="BG322"/>
  <c r="BF322"/>
  <c r="T322"/>
  <c r="R322"/>
  <c r="P322"/>
  <c r="BI319"/>
  <c r="BH319"/>
  <c r="BG319"/>
  <c r="BF319"/>
  <c r="T319"/>
  <c r="R319"/>
  <c r="P319"/>
  <c r="BI316"/>
  <c r="BH316"/>
  <c r="BG316"/>
  <c r="BF316"/>
  <c r="T316"/>
  <c r="R316"/>
  <c r="P316"/>
  <c r="BI313"/>
  <c r="BH313"/>
  <c r="BG313"/>
  <c r="BF313"/>
  <c r="T313"/>
  <c r="R313"/>
  <c r="P313"/>
  <c r="BI310"/>
  <c r="BH310"/>
  <c r="BG310"/>
  <c r="BF310"/>
  <c r="T310"/>
  <c r="R310"/>
  <c r="P310"/>
  <c r="BI307"/>
  <c r="BH307"/>
  <c r="BG307"/>
  <c r="BF307"/>
  <c r="T307"/>
  <c r="R307"/>
  <c r="P307"/>
  <c r="BI304"/>
  <c r="BH304"/>
  <c r="BG304"/>
  <c r="BF304"/>
  <c r="T304"/>
  <c r="R304"/>
  <c r="P304"/>
  <c r="BI301"/>
  <c r="BH301"/>
  <c r="BG301"/>
  <c r="BF301"/>
  <c r="T301"/>
  <c r="R301"/>
  <c r="P301"/>
  <c r="BI298"/>
  <c r="BH298"/>
  <c r="BG298"/>
  <c r="BF298"/>
  <c r="T298"/>
  <c r="R298"/>
  <c r="P298"/>
  <c r="BI295"/>
  <c r="BH295"/>
  <c r="BG295"/>
  <c r="BF295"/>
  <c r="T295"/>
  <c r="R295"/>
  <c r="P295"/>
  <c r="BI292"/>
  <c r="BH292"/>
  <c r="BG292"/>
  <c r="BF292"/>
  <c r="T292"/>
  <c r="R292"/>
  <c r="P292"/>
  <c r="BI289"/>
  <c r="BH289"/>
  <c r="BG289"/>
  <c r="BF289"/>
  <c r="T289"/>
  <c r="R289"/>
  <c r="P289"/>
  <c r="BI286"/>
  <c r="BH286"/>
  <c r="BG286"/>
  <c r="BF286"/>
  <c r="T286"/>
  <c r="R286"/>
  <c r="P286"/>
  <c r="BI283"/>
  <c r="BH283"/>
  <c r="BG283"/>
  <c r="BF283"/>
  <c r="T283"/>
  <c r="R283"/>
  <c r="P283"/>
  <c r="BI279"/>
  <c r="BH279"/>
  <c r="BG279"/>
  <c r="BF279"/>
  <c r="T279"/>
  <c r="R279"/>
  <c r="P279"/>
  <c r="BI276"/>
  <c r="BH276"/>
  <c r="BG276"/>
  <c r="BF276"/>
  <c r="T276"/>
  <c r="R276"/>
  <c r="P276"/>
  <c r="BI273"/>
  <c r="BH273"/>
  <c r="BG273"/>
  <c r="BF273"/>
  <c r="T273"/>
  <c r="R273"/>
  <c r="P273"/>
  <c r="BI270"/>
  <c r="BH270"/>
  <c r="BG270"/>
  <c r="BF270"/>
  <c r="T270"/>
  <c r="R270"/>
  <c r="P270"/>
  <c r="BI267"/>
  <c r="BH267"/>
  <c r="BG267"/>
  <c r="BF267"/>
  <c r="T267"/>
  <c r="R267"/>
  <c r="P267"/>
  <c r="BI264"/>
  <c r="BH264"/>
  <c r="BG264"/>
  <c r="BF264"/>
  <c r="T264"/>
  <c r="R264"/>
  <c r="P264"/>
  <c r="BI261"/>
  <c r="BH261"/>
  <c r="BG261"/>
  <c r="BF261"/>
  <c r="T261"/>
  <c r="R261"/>
  <c r="P261"/>
  <c r="BI258"/>
  <c r="BH258"/>
  <c r="BG258"/>
  <c r="BF258"/>
  <c r="T258"/>
  <c r="R258"/>
  <c r="P258"/>
  <c r="BI254"/>
  <c r="BH254"/>
  <c r="BG254"/>
  <c r="BF254"/>
  <c r="T254"/>
  <c r="R254"/>
  <c r="P254"/>
  <c r="BI251"/>
  <c r="BH251"/>
  <c r="BG251"/>
  <c r="BF251"/>
  <c r="T251"/>
  <c r="R251"/>
  <c r="P251"/>
  <c r="BI248"/>
  <c r="BH248"/>
  <c r="BG248"/>
  <c r="BF248"/>
  <c r="T248"/>
  <c r="R248"/>
  <c r="P248"/>
  <c r="BI245"/>
  <c r="BH245"/>
  <c r="BG245"/>
  <c r="BF245"/>
  <c r="T245"/>
  <c r="R245"/>
  <c r="P245"/>
  <c r="BI242"/>
  <c r="BH242"/>
  <c r="BG242"/>
  <c r="BF242"/>
  <c r="T242"/>
  <c r="R242"/>
  <c r="P242"/>
  <c r="BI239"/>
  <c r="BH239"/>
  <c r="BG239"/>
  <c r="BF239"/>
  <c r="T239"/>
  <c r="R239"/>
  <c r="P239"/>
  <c r="BI236"/>
  <c r="BH236"/>
  <c r="BG236"/>
  <c r="BF236"/>
  <c r="T236"/>
  <c r="R236"/>
  <c r="P236"/>
  <c r="BI233"/>
  <c r="BH233"/>
  <c r="BG233"/>
  <c r="BF233"/>
  <c r="T233"/>
  <c r="R233"/>
  <c r="P233"/>
  <c r="BI230"/>
  <c r="BH230"/>
  <c r="BG230"/>
  <c r="BF230"/>
  <c r="T230"/>
  <c r="R230"/>
  <c r="P230"/>
  <c r="BI227"/>
  <c r="BH227"/>
  <c r="BG227"/>
  <c r="BF227"/>
  <c r="T227"/>
  <c r="R227"/>
  <c r="P227"/>
  <c r="BI224"/>
  <c r="BH224"/>
  <c r="BG224"/>
  <c r="BF224"/>
  <c r="T224"/>
  <c r="R224"/>
  <c r="P224"/>
  <c r="BI220"/>
  <c r="BH220"/>
  <c r="BG220"/>
  <c r="BF220"/>
  <c r="T220"/>
  <c r="R220"/>
  <c r="P220"/>
  <c r="BI217"/>
  <c r="BH217"/>
  <c r="BG217"/>
  <c r="BF217"/>
  <c r="T217"/>
  <c r="R217"/>
  <c r="P217"/>
  <c r="BI214"/>
  <c r="BH214"/>
  <c r="BG214"/>
  <c r="BF214"/>
  <c r="T214"/>
  <c r="R214"/>
  <c r="P214"/>
  <c r="BI211"/>
  <c r="BH211"/>
  <c r="BG211"/>
  <c r="BF211"/>
  <c r="T211"/>
  <c r="R211"/>
  <c r="P211"/>
  <c r="BI208"/>
  <c r="BH208"/>
  <c r="BG208"/>
  <c r="BF208"/>
  <c r="T208"/>
  <c r="R208"/>
  <c r="P208"/>
  <c r="BI205"/>
  <c r="BH205"/>
  <c r="BG205"/>
  <c r="BF205"/>
  <c r="T205"/>
  <c r="R205"/>
  <c r="P205"/>
  <c r="BI202"/>
  <c r="BH202"/>
  <c r="BG202"/>
  <c r="BF202"/>
  <c r="T202"/>
  <c r="R202"/>
  <c r="P202"/>
  <c r="BI199"/>
  <c r="BH199"/>
  <c r="BG199"/>
  <c r="BF199"/>
  <c r="T199"/>
  <c r="R199"/>
  <c r="P199"/>
  <c r="BI196"/>
  <c r="BH196"/>
  <c r="BG196"/>
  <c r="BF196"/>
  <c r="T196"/>
  <c r="R196"/>
  <c r="P196"/>
  <c r="BI193"/>
  <c r="BH193"/>
  <c r="BG193"/>
  <c r="BF193"/>
  <c r="T193"/>
  <c r="R193"/>
  <c r="P193"/>
  <c r="BI190"/>
  <c r="BH190"/>
  <c r="BG190"/>
  <c r="BF190"/>
  <c r="T190"/>
  <c r="R190"/>
  <c r="P190"/>
  <c r="BI187"/>
  <c r="BH187"/>
  <c r="BG187"/>
  <c r="BF187"/>
  <c r="T187"/>
  <c r="R187"/>
  <c r="P187"/>
  <c r="BI184"/>
  <c r="BH184"/>
  <c r="BG184"/>
  <c r="BF184"/>
  <c r="T184"/>
  <c r="R184"/>
  <c r="P184"/>
  <c r="BI181"/>
  <c r="BH181"/>
  <c r="BG181"/>
  <c r="BF181"/>
  <c r="T181"/>
  <c r="R181"/>
  <c r="P181"/>
  <c r="BI178"/>
  <c r="BH178"/>
  <c r="BG178"/>
  <c r="BF178"/>
  <c r="T178"/>
  <c r="R178"/>
  <c r="P178"/>
  <c r="BI175"/>
  <c r="BH175"/>
  <c r="BG175"/>
  <c r="BF175"/>
  <c r="T175"/>
  <c r="R175"/>
  <c r="P175"/>
  <c r="BI172"/>
  <c r="BH172"/>
  <c r="BG172"/>
  <c r="BF172"/>
  <c r="T172"/>
  <c r="R172"/>
  <c r="P172"/>
  <c r="BI169"/>
  <c r="BH169"/>
  <c r="BG169"/>
  <c r="BF169"/>
  <c r="T169"/>
  <c r="R169"/>
  <c r="P169"/>
  <c r="BI166"/>
  <c r="BH166"/>
  <c r="BG166"/>
  <c r="BF166"/>
  <c r="T166"/>
  <c r="R166"/>
  <c r="P166"/>
  <c r="BI163"/>
  <c r="BH163"/>
  <c r="BG163"/>
  <c r="BF163"/>
  <c r="T163"/>
  <c r="R163"/>
  <c r="P163"/>
  <c r="BI160"/>
  <c r="BH160"/>
  <c r="BG160"/>
  <c r="BF160"/>
  <c r="T160"/>
  <c r="R160"/>
  <c r="P160"/>
  <c r="BI157"/>
  <c r="BH157"/>
  <c r="BG157"/>
  <c r="BF157"/>
  <c r="T157"/>
  <c r="R157"/>
  <c r="P157"/>
  <c r="BI154"/>
  <c r="BH154"/>
  <c r="BG154"/>
  <c r="BF154"/>
  <c r="T154"/>
  <c r="R154"/>
  <c r="P154"/>
  <c r="BI151"/>
  <c r="BH151"/>
  <c r="BG151"/>
  <c r="BF151"/>
  <c r="T151"/>
  <c r="R151"/>
  <c r="P151"/>
  <c r="BI148"/>
  <c r="BH148"/>
  <c r="BG148"/>
  <c r="BF148"/>
  <c r="T148"/>
  <c r="R148"/>
  <c r="P148"/>
  <c r="BI145"/>
  <c r="BH145"/>
  <c r="BG145"/>
  <c r="BF145"/>
  <c r="T145"/>
  <c r="R145"/>
  <c r="P145"/>
  <c r="BI142"/>
  <c r="BH142"/>
  <c r="BG142"/>
  <c r="BF142"/>
  <c r="T142"/>
  <c r="R142"/>
  <c r="P142"/>
  <c r="BI139"/>
  <c r="BH139"/>
  <c r="BG139"/>
  <c r="BF139"/>
  <c r="T139"/>
  <c r="R139"/>
  <c r="P139"/>
  <c r="BI136"/>
  <c r="BH136"/>
  <c r="BG136"/>
  <c r="BF136"/>
  <c r="T136"/>
  <c r="R136"/>
  <c r="P136"/>
  <c r="BI133"/>
  <c r="BH133"/>
  <c r="BG133"/>
  <c r="BF133"/>
  <c r="T133"/>
  <c r="R133"/>
  <c r="P133"/>
  <c r="BI130"/>
  <c r="BH130"/>
  <c r="BG130"/>
  <c r="BF130"/>
  <c r="T130"/>
  <c r="R130"/>
  <c r="P130"/>
  <c r="BI127"/>
  <c r="BH127"/>
  <c r="BG127"/>
  <c r="BF127"/>
  <c r="T127"/>
  <c r="R127"/>
  <c r="P127"/>
  <c r="BI124"/>
  <c r="BH124"/>
  <c r="BG124"/>
  <c r="BF124"/>
  <c r="T124"/>
  <c r="R124"/>
  <c r="P124"/>
  <c r="J119"/>
  <c r="J118"/>
  <c r="F118"/>
  <c r="F116"/>
  <c r="E114"/>
  <c r="J92"/>
  <c r="J91"/>
  <c r="F91"/>
  <c r="F89"/>
  <c r="E87"/>
  <c r="J18"/>
  <c r="E18"/>
  <c r="F92"/>
  <c r="J17"/>
  <c r="J12"/>
  <c r="J116"/>
  <c r="E7"/>
  <c r="E85"/>
  <c i="10" r="J37"/>
  <c r="J36"/>
  <c i="1" r="AY104"/>
  <c i="10" r="J35"/>
  <c i="1" r="AX104"/>
  <c i="10" r="BI143"/>
  <c r="BH143"/>
  <c r="BG143"/>
  <c r="BF143"/>
  <c r="T143"/>
  <c r="T142"/>
  <c r="R143"/>
  <c r="R142"/>
  <c r="P143"/>
  <c r="P142"/>
  <c r="BI140"/>
  <c r="BH140"/>
  <c r="BG140"/>
  <c r="BF140"/>
  <c r="T140"/>
  <c r="R140"/>
  <c r="P140"/>
  <c r="BI138"/>
  <c r="BH138"/>
  <c r="BG138"/>
  <c r="BF138"/>
  <c r="T138"/>
  <c r="R138"/>
  <c r="P138"/>
  <c r="BI135"/>
  <c r="BH135"/>
  <c r="BG135"/>
  <c r="BF135"/>
  <c r="T135"/>
  <c r="R135"/>
  <c r="P135"/>
  <c r="BI133"/>
  <c r="BH133"/>
  <c r="BG133"/>
  <c r="BF133"/>
  <c r="T133"/>
  <c r="R133"/>
  <c r="P133"/>
  <c r="BI131"/>
  <c r="BH131"/>
  <c r="BG131"/>
  <c r="BF131"/>
  <c r="T131"/>
  <c r="R131"/>
  <c r="P131"/>
  <c r="BI129"/>
  <c r="BH129"/>
  <c r="BG129"/>
  <c r="BF129"/>
  <c r="T129"/>
  <c r="R129"/>
  <c r="P129"/>
  <c r="BI127"/>
  <c r="BH127"/>
  <c r="BG127"/>
  <c r="BF127"/>
  <c r="T127"/>
  <c r="R127"/>
  <c r="P127"/>
  <c r="BI124"/>
  <c r="BH124"/>
  <c r="BG124"/>
  <c r="BF124"/>
  <c r="T124"/>
  <c r="T123"/>
  <c r="R124"/>
  <c r="R123"/>
  <c r="P124"/>
  <c r="P123"/>
  <c r="J118"/>
  <c r="J117"/>
  <c r="F117"/>
  <c r="F115"/>
  <c r="E113"/>
  <c r="J92"/>
  <c r="J91"/>
  <c r="F91"/>
  <c r="F89"/>
  <c r="E87"/>
  <c r="J18"/>
  <c r="E18"/>
  <c r="F118"/>
  <c r="J17"/>
  <c r="J12"/>
  <c r="J115"/>
  <c r="E7"/>
  <c r="E111"/>
  <c i="9" r="J37"/>
  <c r="J36"/>
  <c i="1" r="AY103"/>
  <c i="9" r="J35"/>
  <c i="1" r="AX103"/>
  <c i="9" r="BI199"/>
  <c r="BH199"/>
  <c r="BG199"/>
  <c r="BF199"/>
  <c r="T199"/>
  <c r="R199"/>
  <c r="P199"/>
  <c r="BI195"/>
  <c r="BH195"/>
  <c r="BG195"/>
  <c r="BF195"/>
  <c r="T195"/>
  <c r="R195"/>
  <c r="P195"/>
  <c r="BI191"/>
  <c r="BH191"/>
  <c r="BG191"/>
  <c r="BF191"/>
  <c r="T191"/>
  <c r="R191"/>
  <c r="P191"/>
  <c r="BI187"/>
  <c r="BH187"/>
  <c r="BG187"/>
  <c r="BF187"/>
  <c r="T187"/>
  <c r="R187"/>
  <c r="P187"/>
  <c r="BI184"/>
  <c r="BH184"/>
  <c r="BG184"/>
  <c r="BF184"/>
  <c r="T184"/>
  <c r="R184"/>
  <c r="P184"/>
  <c r="BI181"/>
  <c r="BH181"/>
  <c r="BG181"/>
  <c r="BF181"/>
  <c r="T181"/>
  <c r="R181"/>
  <c r="P181"/>
  <c r="BI172"/>
  <c r="BH172"/>
  <c r="BG172"/>
  <c r="BF172"/>
  <c r="T172"/>
  <c r="R172"/>
  <c r="P172"/>
  <c r="BI167"/>
  <c r="BH167"/>
  <c r="BG167"/>
  <c r="BF167"/>
  <c r="T167"/>
  <c r="R167"/>
  <c r="P167"/>
  <c r="BI161"/>
  <c r="BH161"/>
  <c r="BG161"/>
  <c r="BF161"/>
  <c r="T161"/>
  <c r="R161"/>
  <c r="P161"/>
  <c r="BI154"/>
  <c r="BH154"/>
  <c r="BG154"/>
  <c r="BF154"/>
  <c r="T154"/>
  <c r="R154"/>
  <c r="P154"/>
  <c r="BI147"/>
  <c r="BH147"/>
  <c r="BG147"/>
  <c r="BF147"/>
  <c r="T147"/>
  <c r="R147"/>
  <c r="P147"/>
  <c r="BI138"/>
  <c r="BH138"/>
  <c r="BG138"/>
  <c r="BF138"/>
  <c r="T138"/>
  <c r="R138"/>
  <c r="P138"/>
  <c r="BI133"/>
  <c r="BH133"/>
  <c r="BG133"/>
  <c r="BF133"/>
  <c r="T133"/>
  <c r="R133"/>
  <c r="P133"/>
  <c r="BI129"/>
  <c r="BH129"/>
  <c r="BG129"/>
  <c r="BF129"/>
  <c r="T129"/>
  <c r="R129"/>
  <c r="P129"/>
  <c r="BI123"/>
  <c r="BH123"/>
  <c r="BG123"/>
  <c r="BF123"/>
  <c r="T123"/>
  <c r="R123"/>
  <c r="P123"/>
  <c r="J117"/>
  <c r="J116"/>
  <c r="F116"/>
  <c r="F114"/>
  <c r="E112"/>
  <c r="J92"/>
  <c r="J91"/>
  <c r="F91"/>
  <c r="F89"/>
  <c r="E87"/>
  <c r="J18"/>
  <c r="E18"/>
  <c r="F92"/>
  <c r="J17"/>
  <c r="J12"/>
  <c r="J114"/>
  <c r="E7"/>
  <c r="E110"/>
  <c i="8" r="J39"/>
  <c r="J38"/>
  <c i="1" r="AY102"/>
  <c i="8" r="J37"/>
  <c i="1" r="AX102"/>
  <c i="8" r="BI418"/>
  <c r="BH418"/>
  <c r="BG418"/>
  <c r="BF418"/>
  <c r="T418"/>
  <c r="R418"/>
  <c r="P418"/>
  <c r="BI416"/>
  <c r="BH416"/>
  <c r="BG416"/>
  <c r="BF416"/>
  <c r="T416"/>
  <c r="R416"/>
  <c r="P416"/>
  <c r="BI414"/>
  <c r="BH414"/>
  <c r="BG414"/>
  <c r="BF414"/>
  <c r="T414"/>
  <c r="R414"/>
  <c r="P414"/>
  <c r="BI412"/>
  <c r="BH412"/>
  <c r="BG412"/>
  <c r="BF412"/>
  <c r="T412"/>
  <c r="R412"/>
  <c r="P412"/>
  <c r="BI410"/>
  <c r="BH410"/>
  <c r="BG410"/>
  <c r="BF410"/>
  <c r="T410"/>
  <c r="R410"/>
  <c r="P410"/>
  <c r="BI408"/>
  <c r="BH408"/>
  <c r="BG408"/>
  <c r="BF408"/>
  <c r="T408"/>
  <c r="R408"/>
  <c r="P408"/>
  <c r="BI406"/>
  <c r="BH406"/>
  <c r="BG406"/>
  <c r="BF406"/>
  <c r="T406"/>
  <c r="R406"/>
  <c r="P406"/>
  <c r="BI404"/>
  <c r="BH404"/>
  <c r="BG404"/>
  <c r="BF404"/>
  <c r="T404"/>
  <c r="R404"/>
  <c r="P404"/>
  <c r="BI402"/>
  <c r="BH402"/>
  <c r="BG402"/>
  <c r="BF402"/>
  <c r="T402"/>
  <c r="R402"/>
  <c r="P402"/>
  <c r="BI400"/>
  <c r="BH400"/>
  <c r="BG400"/>
  <c r="BF400"/>
  <c r="T400"/>
  <c r="R400"/>
  <c r="P400"/>
  <c r="BI398"/>
  <c r="BH398"/>
  <c r="BG398"/>
  <c r="BF398"/>
  <c r="T398"/>
  <c r="R398"/>
  <c r="P398"/>
  <c r="BI396"/>
  <c r="BH396"/>
  <c r="BG396"/>
  <c r="BF396"/>
  <c r="T396"/>
  <c r="R396"/>
  <c r="P396"/>
  <c r="BI394"/>
  <c r="BH394"/>
  <c r="BG394"/>
  <c r="BF394"/>
  <c r="T394"/>
  <c r="R394"/>
  <c r="P394"/>
  <c r="BI391"/>
  <c r="BH391"/>
  <c r="BG391"/>
  <c r="BF391"/>
  <c r="T391"/>
  <c r="R391"/>
  <c r="P391"/>
  <c r="BI389"/>
  <c r="BH389"/>
  <c r="BG389"/>
  <c r="BF389"/>
  <c r="T389"/>
  <c r="R389"/>
  <c r="P389"/>
  <c r="BI387"/>
  <c r="BH387"/>
  <c r="BG387"/>
  <c r="BF387"/>
  <c r="T387"/>
  <c r="R387"/>
  <c r="P387"/>
  <c r="BI385"/>
  <c r="BH385"/>
  <c r="BG385"/>
  <c r="BF385"/>
  <c r="T385"/>
  <c r="R385"/>
  <c r="P385"/>
  <c r="BI383"/>
  <c r="BH383"/>
  <c r="BG383"/>
  <c r="BF383"/>
  <c r="T383"/>
  <c r="R383"/>
  <c r="P383"/>
  <c r="BI381"/>
  <c r="BH381"/>
  <c r="BG381"/>
  <c r="BF381"/>
  <c r="T381"/>
  <c r="R381"/>
  <c r="P381"/>
  <c r="BI379"/>
  <c r="BH379"/>
  <c r="BG379"/>
  <c r="BF379"/>
  <c r="T379"/>
  <c r="R379"/>
  <c r="P379"/>
  <c r="BI377"/>
  <c r="BH377"/>
  <c r="BG377"/>
  <c r="BF377"/>
  <c r="T377"/>
  <c r="R377"/>
  <c r="P377"/>
  <c r="BI375"/>
  <c r="BH375"/>
  <c r="BG375"/>
  <c r="BF375"/>
  <c r="T375"/>
  <c r="R375"/>
  <c r="P375"/>
  <c r="BI373"/>
  <c r="BH373"/>
  <c r="BG373"/>
  <c r="BF373"/>
  <c r="T373"/>
  <c r="R373"/>
  <c r="P373"/>
  <c r="BI371"/>
  <c r="BH371"/>
  <c r="BG371"/>
  <c r="BF371"/>
  <c r="T371"/>
  <c r="R371"/>
  <c r="P371"/>
  <c r="BI369"/>
  <c r="BH369"/>
  <c r="BG369"/>
  <c r="BF369"/>
  <c r="T369"/>
  <c r="R369"/>
  <c r="P369"/>
  <c r="BI367"/>
  <c r="BH367"/>
  <c r="BG367"/>
  <c r="BF367"/>
  <c r="T367"/>
  <c r="R367"/>
  <c r="P367"/>
  <c r="BI365"/>
  <c r="BH365"/>
  <c r="BG365"/>
  <c r="BF365"/>
  <c r="T365"/>
  <c r="R365"/>
  <c r="P365"/>
  <c r="BI363"/>
  <c r="BH363"/>
  <c r="BG363"/>
  <c r="BF363"/>
  <c r="T363"/>
  <c r="R363"/>
  <c r="P363"/>
  <c r="BI361"/>
  <c r="BH361"/>
  <c r="BG361"/>
  <c r="BF361"/>
  <c r="T361"/>
  <c r="R361"/>
  <c r="P361"/>
  <c r="BI359"/>
  <c r="BH359"/>
  <c r="BG359"/>
  <c r="BF359"/>
  <c r="T359"/>
  <c r="R359"/>
  <c r="P359"/>
  <c r="BI357"/>
  <c r="BH357"/>
  <c r="BG357"/>
  <c r="BF357"/>
  <c r="T357"/>
  <c r="R357"/>
  <c r="P357"/>
  <c r="BI355"/>
  <c r="BH355"/>
  <c r="BG355"/>
  <c r="BF355"/>
  <c r="T355"/>
  <c r="R355"/>
  <c r="P355"/>
  <c r="BI353"/>
  <c r="BH353"/>
  <c r="BG353"/>
  <c r="BF353"/>
  <c r="T353"/>
  <c r="R353"/>
  <c r="P353"/>
  <c r="BI351"/>
  <c r="BH351"/>
  <c r="BG351"/>
  <c r="BF351"/>
  <c r="T351"/>
  <c r="R351"/>
  <c r="P351"/>
  <c r="BI349"/>
  <c r="BH349"/>
  <c r="BG349"/>
  <c r="BF349"/>
  <c r="T349"/>
  <c r="R349"/>
  <c r="P349"/>
  <c r="BI347"/>
  <c r="BH347"/>
  <c r="BG347"/>
  <c r="BF347"/>
  <c r="T347"/>
  <c r="R347"/>
  <c r="P347"/>
  <c r="BI345"/>
  <c r="BH345"/>
  <c r="BG345"/>
  <c r="BF345"/>
  <c r="T345"/>
  <c r="R345"/>
  <c r="P345"/>
  <c r="BI341"/>
  <c r="BH341"/>
  <c r="BG341"/>
  <c r="BF341"/>
  <c r="T341"/>
  <c r="R341"/>
  <c r="P341"/>
  <c r="BI339"/>
  <c r="BH339"/>
  <c r="BG339"/>
  <c r="BF339"/>
  <c r="T339"/>
  <c r="R339"/>
  <c r="P339"/>
  <c r="BI337"/>
  <c r="BH337"/>
  <c r="BG337"/>
  <c r="BF337"/>
  <c r="T337"/>
  <c r="R337"/>
  <c r="P337"/>
  <c r="BI334"/>
  <c r="BH334"/>
  <c r="BG334"/>
  <c r="BF334"/>
  <c r="T334"/>
  <c r="R334"/>
  <c r="P334"/>
  <c r="BI332"/>
  <c r="BH332"/>
  <c r="BG332"/>
  <c r="BF332"/>
  <c r="T332"/>
  <c r="R332"/>
  <c r="P332"/>
  <c r="BI330"/>
  <c r="BH330"/>
  <c r="BG330"/>
  <c r="BF330"/>
  <c r="T330"/>
  <c r="R330"/>
  <c r="P330"/>
  <c r="BI328"/>
  <c r="BH328"/>
  <c r="BG328"/>
  <c r="BF328"/>
  <c r="T328"/>
  <c r="R328"/>
  <c r="P328"/>
  <c r="BI326"/>
  <c r="BH326"/>
  <c r="BG326"/>
  <c r="BF326"/>
  <c r="T326"/>
  <c r="R326"/>
  <c r="P326"/>
  <c r="BI323"/>
  <c r="BH323"/>
  <c r="BG323"/>
  <c r="BF323"/>
  <c r="T323"/>
  <c r="R323"/>
  <c r="P323"/>
  <c r="BI320"/>
  <c r="BH320"/>
  <c r="BG320"/>
  <c r="BF320"/>
  <c r="T320"/>
  <c r="R320"/>
  <c r="P320"/>
  <c r="BI318"/>
  <c r="BH318"/>
  <c r="BG318"/>
  <c r="BF318"/>
  <c r="T318"/>
  <c r="R318"/>
  <c r="P318"/>
  <c r="BI316"/>
  <c r="BH316"/>
  <c r="BG316"/>
  <c r="BF316"/>
  <c r="T316"/>
  <c r="R316"/>
  <c r="P316"/>
  <c r="BI314"/>
  <c r="BH314"/>
  <c r="BG314"/>
  <c r="BF314"/>
  <c r="T314"/>
  <c r="R314"/>
  <c r="P314"/>
  <c r="BI312"/>
  <c r="BH312"/>
  <c r="BG312"/>
  <c r="BF312"/>
  <c r="T312"/>
  <c r="R312"/>
  <c r="P312"/>
  <c r="BI310"/>
  <c r="BH310"/>
  <c r="BG310"/>
  <c r="BF310"/>
  <c r="T310"/>
  <c r="R310"/>
  <c r="P310"/>
  <c r="BI308"/>
  <c r="BH308"/>
  <c r="BG308"/>
  <c r="BF308"/>
  <c r="T308"/>
  <c r="R308"/>
  <c r="P308"/>
  <c r="BI306"/>
  <c r="BH306"/>
  <c r="BG306"/>
  <c r="BF306"/>
  <c r="T306"/>
  <c r="R306"/>
  <c r="P306"/>
  <c r="BI304"/>
  <c r="BH304"/>
  <c r="BG304"/>
  <c r="BF304"/>
  <c r="T304"/>
  <c r="R304"/>
  <c r="P304"/>
  <c r="BI302"/>
  <c r="BH302"/>
  <c r="BG302"/>
  <c r="BF302"/>
  <c r="T302"/>
  <c r="R302"/>
  <c r="P302"/>
  <c r="BI300"/>
  <c r="BH300"/>
  <c r="BG300"/>
  <c r="BF300"/>
  <c r="T300"/>
  <c r="R300"/>
  <c r="P300"/>
  <c r="BI298"/>
  <c r="BH298"/>
  <c r="BG298"/>
  <c r="BF298"/>
  <c r="T298"/>
  <c r="R298"/>
  <c r="P298"/>
  <c r="BI296"/>
  <c r="BH296"/>
  <c r="BG296"/>
  <c r="BF296"/>
  <c r="T296"/>
  <c r="R296"/>
  <c r="P296"/>
  <c r="BI294"/>
  <c r="BH294"/>
  <c r="BG294"/>
  <c r="BF294"/>
  <c r="T294"/>
  <c r="R294"/>
  <c r="P294"/>
  <c r="BI292"/>
  <c r="BH292"/>
  <c r="BG292"/>
  <c r="BF292"/>
  <c r="T292"/>
  <c r="R292"/>
  <c r="P292"/>
  <c r="BI289"/>
  <c r="BH289"/>
  <c r="BG289"/>
  <c r="BF289"/>
  <c r="T289"/>
  <c r="R289"/>
  <c r="P289"/>
  <c r="BI286"/>
  <c r="BH286"/>
  <c r="BG286"/>
  <c r="BF286"/>
  <c r="T286"/>
  <c r="R286"/>
  <c r="P286"/>
  <c r="BI284"/>
  <c r="BH284"/>
  <c r="BG284"/>
  <c r="BF284"/>
  <c r="T284"/>
  <c r="R284"/>
  <c r="P284"/>
  <c r="BI282"/>
  <c r="BH282"/>
  <c r="BG282"/>
  <c r="BF282"/>
  <c r="T282"/>
  <c r="R282"/>
  <c r="P282"/>
  <c r="BI280"/>
  <c r="BH280"/>
  <c r="BG280"/>
  <c r="BF280"/>
  <c r="T280"/>
  <c r="R280"/>
  <c r="P280"/>
  <c r="BI278"/>
  <c r="BH278"/>
  <c r="BG278"/>
  <c r="BF278"/>
  <c r="T278"/>
  <c r="R278"/>
  <c r="P278"/>
  <c r="BI276"/>
  <c r="BH276"/>
  <c r="BG276"/>
  <c r="BF276"/>
  <c r="T276"/>
  <c r="R276"/>
  <c r="P276"/>
  <c r="BI274"/>
  <c r="BH274"/>
  <c r="BG274"/>
  <c r="BF274"/>
  <c r="T274"/>
  <c r="R274"/>
  <c r="P274"/>
  <c r="BI272"/>
  <c r="BH272"/>
  <c r="BG272"/>
  <c r="BF272"/>
  <c r="T272"/>
  <c r="R272"/>
  <c r="P272"/>
  <c r="BI270"/>
  <c r="BH270"/>
  <c r="BG270"/>
  <c r="BF270"/>
  <c r="T270"/>
  <c r="R270"/>
  <c r="P270"/>
  <c r="BI266"/>
  <c r="BH266"/>
  <c r="BG266"/>
  <c r="BF266"/>
  <c r="T266"/>
  <c r="T265"/>
  <c r="R266"/>
  <c r="R265"/>
  <c r="P266"/>
  <c r="P265"/>
  <c r="BI263"/>
  <c r="BH263"/>
  <c r="BG263"/>
  <c r="BF263"/>
  <c r="T263"/>
  <c r="T262"/>
  <c r="R263"/>
  <c r="R262"/>
  <c r="P263"/>
  <c r="P262"/>
  <c r="BI260"/>
  <c r="BH260"/>
  <c r="BG260"/>
  <c r="BF260"/>
  <c r="T260"/>
  <c r="R260"/>
  <c r="P260"/>
  <c r="BI258"/>
  <c r="BH258"/>
  <c r="BG258"/>
  <c r="BF258"/>
  <c r="T258"/>
  <c r="R258"/>
  <c r="P258"/>
  <c r="BI256"/>
  <c r="BH256"/>
  <c r="BG256"/>
  <c r="BF256"/>
  <c r="T256"/>
  <c r="R256"/>
  <c r="P256"/>
  <c r="BI254"/>
  <c r="BH254"/>
  <c r="BG254"/>
  <c r="BF254"/>
  <c r="T254"/>
  <c r="R254"/>
  <c r="P254"/>
  <c r="BI252"/>
  <c r="BH252"/>
  <c r="BG252"/>
  <c r="BF252"/>
  <c r="T252"/>
  <c r="R252"/>
  <c r="P252"/>
  <c r="BI250"/>
  <c r="BH250"/>
  <c r="BG250"/>
  <c r="BF250"/>
  <c r="T250"/>
  <c r="R250"/>
  <c r="P250"/>
  <c r="BI248"/>
  <c r="BH248"/>
  <c r="BG248"/>
  <c r="BF248"/>
  <c r="T248"/>
  <c r="R248"/>
  <c r="P248"/>
  <c r="BI246"/>
  <c r="BH246"/>
  <c r="BG246"/>
  <c r="BF246"/>
  <c r="T246"/>
  <c r="R246"/>
  <c r="P246"/>
  <c r="BI244"/>
  <c r="BH244"/>
  <c r="BG244"/>
  <c r="BF244"/>
  <c r="T244"/>
  <c r="R244"/>
  <c r="P244"/>
  <c r="BI242"/>
  <c r="BH242"/>
  <c r="BG242"/>
  <c r="BF242"/>
  <c r="T242"/>
  <c r="R242"/>
  <c r="P242"/>
  <c r="BI240"/>
  <c r="BH240"/>
  <c r="BG240"/>
  <c r="BF240"/>
  <c r="T240"/>
  <c r="R240"/>
  <c r="P240"/>
  <c r="BI238"/>
  <c r="BH238"/>
  <c r="BG238"/>
  <c r="BF238"/>
  <c r="T238"/>
  <c r="R238"/>
  <c r="P238"/>
  <c r="BI236"/>
  <c r="BH236"/>
  <c r="BG236"/>
  <c r="BF236"/>
  <c r="T236"/>
  <c r="R236"/>
  <c r="P236"/>
  <c r="BI234"/>
  <c r="BH234"/>
  <c r="BG234"/>
  <c r="BF234"/>
  <c r="T234"/>
  <c r="R234"/>
  <c r="P234"/>
  <c r="BI232"/>
  <c r="BH232"/>
  <c r="BG232"/>
  <c r="BF232"/>
  <c r="T232"/>
  <c r="R232"/>
  <c r="P232"/>
  <c r="BI229"/>
  <c r="BH229"/>
  <c r="BG229"/>
  <c r="BF229"/>
  <c r="T229"/>
  <c r="R229"/>
  <c r="P229"/>
  <c r="BI227"/>
  <c r="BH227"/>
  <c r="BG227"/>
  <c r="BF227"/>
  <c r="T227"/>
  <c r="R227"/>
  <c r="P227"/>
  <c r="BI225"/>
  <c r="BH225"/>
  <c r="BG225"/>
  <c r="BF225"/>
  <c r="T225"/>
  <c r="R225"/>
  <c r="P225"/>
  <c r="BI223"/>
  <c r="BH223"/>
  <c r="BG223"/>
  <c r="BF223"/>
  <c r="T223"/>
  <c r="R223"/>
  <c r="P223"/>
  <c r="BI221"/>
  <c r="BH221"/>
  <c r="BG221"/>
  <c r="BF221"/>
  <c r="T221"/>
  <c r="R221"/>
  <c r="P221"/>
  <c r="BI219"/>
  <c r="BH219"/>
  <c r="BG219"/>
  <c r="BF219"/>
  <c r="T219"/>
  <c r="R219"/>
  <c r="P219"/>
  <c r="BI217"/>
  <c r="BH217"/>
  <c r="BG217"/>
  <c r="BF217"/>
  <c r="T217"/>
  <c r="R217"/>
  <c r="P217"/>
  <c r="BI215"/>
  <c r="BH215"/>
  <c r="BG215"/>
  <c r="BF215"/>
  <c r="T215"/>
  <c r="R215"/>
  <c r="P215"/>
  <c r="BI213"/>
  <c r="BH213"/>
  <c r="BG213"/>
  <c r="BF213"/>
  <c r="T213"/>
  <c r="R213"/>
  <c r="P213"/>
  <c r="BI211"/>
  <c r="BH211"/>
  <c r="BG211"/>
  <c r="BF211"/>
  <c r="T211"/>
  <c r="R211"/>
  <c r="P211"/>
  <c r="BI209"/>
  <c r="BH209"/>
  <c r="BG209"/>
  <c r="BF209"/>
  <c r="T209"/>
  <c r="R209"/>
  <c r="P209"/>
  <c r="BI207"/>
  <c r="BH207"/>
  <c r="BG207"/>
  <c r="BF207"/>
  <c r="T207"/>
  <c r="R207"/>
  <c r="P207"/>
  <c r="BI205"/>
  <c r="BH205"/>
  <c r="BG205"/>
  <c r="BF205"/>
  <c r="T205"/>
  <c r="R205"/>
  <c r="P205"/>
  <c r="BI203"/>
  <c r="BH203"/>
  <c r="BG203"/>
  <c r="BF203"/>
  <c r="T203"/>
  <c r="R203"/>
  <c r="P203"/>
  <c r="BI201"/>
  <c r="BH201"/>
  <c r="BG201"/>
  <c r="BF201"/>
  <c r="T201"/>
  <c r="R201"/>
  <c r="P201"/>
  <c r="BI199"/>
  <c r="BH199"/>
  <c r="BG199"/>
  <c r="BF199"/>
  <c r="T199"/>
  <c r="R199"/>
  <c r="P199"/>
  <c r="BI197"/>
  <c r="BH197"/>
  <c r="BG197"/>
  <c r="BF197"/>
  <c r="T197"/>
  <c r="R197"/>
  <c r="P197"/>
  <c r="BI194"/>
  <c r="BH194"/>
  <c r="BG194"/>
  <c r="BF194"/>
  <c r="T194"/>
  <c r="R194"/>
  <c r="P194"/>
  <c r="BI192"/>
  <c r="BH192"/>
  <c r="BG192"/>
  <c r="BF192"/>
  <c r="T192"/>
  <c r="R192"/>
  <c r="P192"/>
  <c r="BI190"/>
  <c r="BH190"/>
  <c r="BG190"/>
  <c r="BF190"/>
  <c r="T190"/>
  <c r="R190"/>
  <c r="P190"/>
  <c r="BI188"/>
  <c r="BH188"/>
  <c r="BG188"/>
  <c r="BF188"/>
  <c r="T188"/>
  <c r="R188"/>
  <c r="P188"/>
  <c r="BI186"/>
  <c r="BH186"/>
  <c r="BG186"/>
  <c r="BF186"/>
  <c r="T186"/>
  <c r="R186"/>
  <c r="P186"/>
  <c r="BI184"/>
  <c r="BH184"/>
  <c r="BG184"/>
  <c r="BF184"/>
  <c r="T184"/>
  <c r="R184"/>
  <c r="P184"/>
  <c r="BI182"/>
  <c r="BH182"/>
  <c r="BG182"/>
  <c r="BF182"/>
  <c r="T182"/>
  <c r="R182"/>
  <c r="P182"/>
  <c r="BI180"/>
  <c r="BH180"/>
  <c r="BG180"/>
  <c r="BF180"/>
  <c r="T180"/>
  <c r="R180"/>
  <c r="P180"/>
  <c r="BI178"/>
  <c r="BH178"/>
  <c r="BG178"/>
  <c r="BF178"/>
  <c r="T178"/>
  <c r="R178"/>
  <c r="P178"/>
  <c r="BI176"/>
  <c r="BH176"/>
  <c r="BG176"/>
  <c r="BF176"/>
  <c r="T176"/>
  <c r="R176"/>
  <c r="P176"/>
  <c r="BI174"/>
  <c r="BH174"/>
  <c r="BG174"/>
  <c r="BF174"/>
  <c r="T174"/>
  <c r="R174"/>
  <c r="P174"/>
  <c r="BI172"/>
  <c r="BH172"/>
  <c r="BG172"/>
  <c r="BF172"/>
  <c r="T172"/>
  <c r="R172"/>
  <c r="P172"/>
  <c r="BI170"/>
  <c r="BH170"/>
  <c r="BG170"/>
  <c r="BF170"/>
  <c r="T170"/>
  <c r="R170"/>
  <c r="P170"/>
  <c r="BI167"/>
  <c r="BH167"/>
  <c r="BG167"/>
  <c r="BF167"/>
  <c r="T167"/>
  <c r="R167"/>
  <c r="P167"/>
  <c r="BI165"/>
  <c r="BH165"/>
  <c r="BG165"/>
  <c r="BF165"/>
  <c r="T165"/>
  <c r="R165"/>
  <c r="P165"/>
  <c r="BI163"/>
  <c r="BH163"/>
  <c r="BG163"/>
  <c r="BF163"/>
  <c r="T163"/>
  <c r="R163"/>
  <c r="P163"/>
  <c r="BI161"/>
  <c r="BH161"/>
  <c r="BG161"/>
  <c r="BF161"/>
  <c r="T161"/>
  <c r="R161"/>
  <c r="P161"/>
  <c r="BI159"/>
  <c r="BH159"/>
  <c r="BG159"/>
  <c r="BF159"/>
  <c r="T159"/>
  <c r="R159"/>
  <c r="P159"/>
  <c r="BI157"/>
  <c r="BH157"/>
  <c r="BG157"/>
  <c r="BF157"/>
  <c r="T157"/>
  <c r="R157"/>
  <c r="P157"/>
  <c r="BI154"/>
  <c r="BH154"/>
  <c r="BG154"/>
  <c r="BF154"/>
  <c r="T154"/>
  <c r="R154"/>
  <c r="P154"/>
  <c r="BI151"/>
  <c r="BH151"/>
  <c r="BG151"/>
  <c r="BF151"/>
  <c r="T151"/>
  <c r="R151"/>
  <c r="P151"/>
  <c r="BI149"/>
  <c r="BH149"/>
  <c r="BG149"/>
  <c r="BF149"/>
  <c r="T149"/>
  <c r="R149"/>
  <c r="P149"/>
  <c r="BI147"/>
  <c r="BH147"/>
  <c r="BG147"/>
  <c r="BF147"/>
  <c r="T147"/>
  <c r="R147"/>
  <c r="P147"/>
  <c r="BI145"/>
  <c r="BH145"/>
  <c r="BG145"/>
  <c r="BF145"/>
  <c r="T145"/>
  <c r="R145"/>
  <c r="P145"/>
  <c r="BI143"/>
  <c r="BH143"/>
  <c r="BG143"/>
  <c r="BF143"/>
  <c r="T143"/>
  <c r="R143"/>
  <c r="P143"/>
  <c r="BI141"/>
  <c r="BH141"/>
  <c r="BG141"/>
  <c r="BF141"/>
  <c r="T141"/>
  <c r="R141"/>
  <c r="P141"/>
  <c r="BI139"/>
  <c r="BH139"/>
  <c r="BG139"/>
  <c r="BF139"/>
  <c r="T139"/>
  <c r="R139"/>
  <c r="P139"/>
  <c r="BI137"/>
  <c r="BH137"/>
  <c r="BG137"/>
  <c r="BF137"/>
  <c r="T137"/>
  <c r="R137"/>
  <c r="P137"/>
  <c r="BI135"/>
  <c r="BH135"/>
  <c r="BG135"/>
  <c r="BF135"/>
  <c r="T135"/>
  <c r="R135"/>
  <c r="P135"/>
  <c r="J130"/>
  <c r="J129"/>
  <c r="F129"/>
  <c r="F127"/>
  <c r="E125"/>
  <c r="J94"/>
  <c r="J93"/>
  <c r="F93"/>
  <c r="F91"/>
  <c r="E89"/>
  <c r="J20"/>
  <c r="E20"/>
  <c r="F130"/>
  <c r="J19"/>
  <c r="J14"/>
  <c r="J91"/>
  <c r="E7"/>
  <c r="E85"/>
  <c i="7" r="J39"/>
  <c r="J38"/>
  <c i="1" r="AY101"/>
  <c i="7" r="J37"/>
  <c i="1" r="AX101"/>
  <c i="7" r="BI167"/>
  <c r="BH167"/>
  <c r="BG167"/>
  <c r="BF167"/>
  <c r="T167"/>
  <c r="R167"/>
  <c r="P167"/>
  <c r="BI165"/>
  <c r="BH165"/>
  <c r="BG165"/>
  <c r="BF165"/>
  <c r="T165"/>
  <c r="R165"/>
  <c r="P165"/>
  <c r="BI163"/>
  <c r="BH163"/>
  <c r="BG163"/>
  <c r="BF163"/>
  <c r="T163"/>
  <c r="R163"/>
  <c r="P163"/>
  <c r="BI161"/>
  <c r="BH161"/>
  <c r="BG161"/>
  <c r="BF161"/>
  <c r="T161"/>
  <c r="R161"/>
  <c r="P161"/>
  <c r="BI159"/>
  <c r="BH159"/>
  <c r="BG159"/>
  <c r="BF159"/>
  <c r="T159"/>
  <c r="R159"/>
  <c r="P159"/>
  <c r="BI157"/>
  <c r="BH157"/>
  <c r="BG157"/>
  <c r="BF157"/>
  <c r="T157"/>
  <c r="R157"/>
  <c r="P157"/>
  <c r="BI155"/>
  <c r="BH155"/>
  <c r="BG155"/>
  <c r="BF155"/>
  <c r="T155"/>
  <c r="R155"/>
  <c r="P155"/>
  <c r="BI153"/>
  <c r="BH153"/>
  <c r="BG153"/>
  <c r="BF153"/>
  <c r="T153"/>
  <c r="R153"/>
  <c r="P153"/>
  <c r="BI151"/>
  <c r="BH151"/>
  <c r="BG151"/>
  <c r="BF151"/>
  <c r="T151"/>
  <c r="R151"/>
  <c r="P151"/>
  <c r="BI149"/>
  <c r="BH149"/>
  <c r="BG149"/>
  <c r="BF149"/>
  <c r="T149"/>
  <c r="R149"/>
  <c r="P149"/>
  <c r="BI147"/>
  <c r="BH147"/>
  <c r="BG147"/>
  <c r="BF147"/>
  <c r="T147"/>
  <c r="R147"/>
  <c r="P147"/>
  <c r="BI145"/>
  <c r="BH145"/>
  <c r="BG145"/>
  <c r="BF145"/>
  <c r="T145"/>
  <c r="R145"/>
  <c r="P145"/>
  <c r="BI143"/>
  <c r="BH143"/>
  <c r="BG143"/>
  <c r="BF143"/>
  <c r="T143"/>
  <c r="R143"/>
  <c r="P143"/>
  <c r="BI141"/>
  <c r="BH141"/>
  <c r="BG141"/>
  <c r="BF141"/>
  <c r="T141"/>
  <c r="R141"/>
  <c r="P141"/>
  <c r="BI138"/>
  <c r="BH138"/>
  <c r="BG138"/>
  <c r="BF138"/>
  <c r="T138"/>
  <c r="R138"/>
  <c r="P138"/>
  <c r="BI136"/>
  <c r="BH136"/>
  <c r="BG136"/>
  <c r="BF136"/>
  <c r="T136"/>
  <c r="R136"/>
  <c r="P136"/>
  <c r="BI134"/>
  <c r="BH134"/>
  <c r="BG134"/>
  <c r="BF134"/>
  <c r="T134"/>
  <c r="R134"/>
  <c r="P134"/>
  <c r="BI132"/>
  <c r="BH132"/>
  <c r="BG132"/>
  <c r="BF132"/>
  <c r="T132"/>
  <c r="R132"/>
  <c r="P132"/>
  <c r="BI130"/>
  <c r="BH130"/>
  <c r="BG130"/>
  <c r="BF130"/>
  <c r="T130"/>
  <c r="R130"/>
  <c r="P130"/>
  <c r="BI128"/>
  <c r="BH128"/>
  <c r="BG128"/>
  <c r="BF128"/>
  <c r="T128"/>
  <c r="R128"/>
  <c r="P128"/>
  <c r="BI126"/>
  <c r="BH126"/>
  <c r="BG126"/>
  <c r="BF126"/>
  <c r="T126"/>
  <c r="R126"/>
  <c r="P126"/>
  <c r="J120"/>
  <c r="J119"/>
  <c r="F119"/>
  <c r="F117"/>
  <c r="E115"/>
  <c r="J94"/>
  <c r="J93"/>
  <c r="F93"/>
  <c r="F91"/>
  <c r="E89"/>
  <c r="J20"/>
  <c r="E20"/>
  <c r="F94"/>
  <c r="J19"/>
  <c r="J14"/>
  <c r="J117"/>
  <c r="E7"/>
  <c r="E111"/>
  <c i="6" r="J39"/>
  <c r="J38"/>
  <c i="1" r="AY100"/>
  <c i="6" r="J37"/>
  <c i="1" r="AX100"/>
  <c i="6" r="BI298"/>
  <c r="BH298"/>
  <c r="BG298"/>
  <c r="BF298"/>
  <c r="T298"/>
  <c r="T297"/>
  <c r="R298"/>
  <c r="R297"/>
  <c r="P298"/>
  <c r="P297"/>
  <c r="BI294"/>
  <c r="BH294"/>
  <c r="BG294"/>
  <c r="BF294"/>
  <c r="T294"/>
  <c r="R294"/>
  <c r="P294"/>
  <c r="BI291"/>
  <c r="BH291"/>
  <c r="BG291"/>
  <c r="BF291"/>
  <c r="T291"/>
  <c r="R291"/>
  <c r="P291"/>
  <c r="BI286"/>
  <c r="BH286"/>
  <c r="BG286"/>
  <c r="BF286"/>
  <c r="T286"/>
  <c r="R286"/>
  <c r="P286"/>
  <c r="BI284"/>
  <c r="BH284"/>
  <c r="BG284"/>
  <c r="BF284"/>
  <c r="T284"/>
  <c r="R284"/>
  <c r="P284"/>
  <c r="BI282"/>
  <c r="BH282"/>
  <c r="BG282"/>
  <c r="BF282"/>
  <c r="T282"/>
  <c r="R282"/>
  <c r="P282"/>
  <c r="BI280"/>
  <c r="BH280"/>
  <c r="BG280"/>
  <c r="BF280"/>
  <c r="T280"/>
  <c r="R280"/>
  <c r="P280"/>
  <c r="BI278"/>
  <c r="BH278"/>
  <c r="BG278"/>
  <c r="BF278"/>
  <c r="T278"/>
  <c r="R278"/>
  <c r="P278"/>
  <c r="BI276"/>
  <c r="BH276"/>
  <c r="BG276"/>
  <c r="BF276"/>
  <c r="T276"/>
  <c r="R276"/>
  <c r="P276"/>
  <c r="BI273"/>
  <c r="BH273"/>
  <c r="BG273"/>
  <c r="BF273"/>
  <c r="T273"/>
  <c r="R273"/>
  <c r="P273"/>
  <c r="BI270"/>
  <c r="BH270"/>
  <c r="BG270"/>
  <c r="BF270"/>
  <c r="T270"/>
  <c r="R270"/>
  <c r="P270"/>
  <c r="BI265"/>
  <c r="BH265"/>
  <c r="BG265"/>
  <c r="BF265"/>
  <c r="T265"/>
  <c r="R265"/>
  <c r="P265"/>
  <c r="BI262"/>
  <c r="BH262"/>
  <c r="BG262"/>
  <c r="BF262"/>
  <c r="T262"/>
  <c r="R262"/>
  <c r="P262"/>
  <c r="BI257"/>
  <c r="BH257"/>
  <c r="BG257"/>
  <c r="BF257"/>
  <c r="T257"/>
  <c r="R257"/>
  <c r="P257"/>
  <c r="BI253"/>
  <c r="BH253"/>
  <c r="BG253"/>
  <c r="BF253"/>
  <c r="T253"/>
  <c r="R253"/>
  <c r="P253"/>
  <c r="BI249"/>
  <c r="BH249"/>
  <c r="BG249"/>
  <c r="BF249"/>
  <c r="T249"/>
  <c r="R249"/>
  <c r="P249"/>
  <c r="BI245"/>
  <c r="BH245"/>
  <c r="BG245"/>
  <c r="BF245"/>
  <c r="T245"/>
  <c r="R245"/>
  <c r="P245"/>
  <c r="BI243"/>
  <c r="BH243"/>
  <c r="BG243"/>
  <c r="BF243"/>
  <c r="T243"/>
  <c r="R243"/>
  <c r="P243"/>
  <c r="BI241"/>
  <c r="BH241"/>
  <c r="BG241"/>
  <c r="BF241"/>
  <c r="T241"/>
  <c r="R241"/>
  <c r="P241"/>
  <c r="BI239"/>
  <c r="BH239"/>
  <c r="BG239"/>
  <c r="BF239"/>
  <c r="T239"/>
  <c r="R239"/>
  <c r="P239"/>
  <c r="BI236"/>
  <c r="BH236"/>
  <c r="BG236"/>
  <c r="BF236"/>
  <c r="T236"/>
  <c r="R236"/>
  <c r="P236"/>
  <c r="BI234"/>
  <c r="BH234"/>
  <c r="BG234"/>
  <c r="BF234"/>
  <c r="T234"/>
  <c r="R234"/>
  <c r="P234"/>
  <c r="BI231"/>
  <c r="BH231"/>
  <c r="BG231"/>
  <c r="BF231"/>
  <c r="T231"/>
  <c r="R231"/>
  <c r="P231"/>
  <c r="BI228"/>
  <c r="BH228"/>
  <c r="BG228"/>
  <c r="BF228"/>
  <c r="T228"/>
  <c r="R228"/>
  <c r="P228"/>
  <c r="BI224"/>
  <c r="BH224"/>
  <c r="BG224"/>
  <c r="BF224"/>
  <c r="T224"/>
  <c r="R224"/>
  <c r="P224"/>
  <c r="BI222"/>
  <c r="BH222"/>
  <c r="BG222"/>
  <c r="BF222"/>
  <c r="T222"/>
  <c r="R222"/>
  <c r="P222"/>
  <c r="BI220"/>
  <c r="BH220"/>
  <c r="BG220"/>
  <c r="BF220"/>
  <c r="T220"/>
  <c r="R220"/>
  <c r="P220"/>
  <c r="BI218"/>
  <c r="BH218"/>
  <c r="BG218"/>
  <c r="BF218"/>
  <c r="T218"/>
  <c r="R218"/>
  <c r="P218"/>
  <c r="BI213"/>
  <c r="BH213"/>
  <c r="BG213"/>
  <c r="BF213"/>
  <c r="T213"/>
  <c r="R213"/>
  <c r="P213"/>
  <c r="BI210"/>
  <c r="BH210"/>
  <c r="BG210"/>
  <c r="BF210"/>
  <c r="T210"/>
  <c r="R210"/>
  <c r="P210"/>
  <c r="BI207"/>
  <c r="BH207"/>
  <c r="BG207"/>
  <c r="BF207"/>
  <c r="T207"/>
  <c r="R207"/>
  <c r="P207"/>
  <c r="BI204"/>
  <c r="BH204"/>
  <c r="BG204"/>
  <c r="BF204"/>
  <c r="T204"/>
  <c r="R204"/>
  <c r="P204"/>
  <c r="BI200"/>
  <c r="BH200"/>
  <c r="BG200"/>
  <c r="BF200"/>
  <c r="T200"/>
  <c r="R200"/>
  <c r="P200"/>
  <c r="BI196"/>
  <c r="BH196"/>
  <c r="BG196"/>
  <c r="BF196"/>
  <c r="T196"/>
  <c r="R196"/>
  <c r="P196"/>
  <c r="BI192"/>
  <c r="BH192"/>
  <c r="BG192"/>
  <c r="BF192"/>
  <c r="T192"/>
  <c r="R192"/>
  <c r="P192"/>
  <c r="BI188"/>
  <c r="BH188"/>
  <c r="BG188"/>
  <c r="BF188"/>
  <c r="T188"/>
  <c r="R188"/>
  <c r="P188"/>
  <c r="BI186"/>
  <c r="BH186"/>
  <c r="BG186"/>
  <c r="BF186"/>
  <c r="T186"/>
  <c r="R186"/>
  <c r="P186"/>
  <c r="BI184"/>
  <c r="BH184"/>
  <c r="BG184"/>
  <c r="BF184"/>
  <c r="T184"/>
  <c r="R184"/>
  <c r="P184"/>
  <c r="BI182"/>
  <c r="BH182"/>
  <c r="BG182"/>
  <c r="BF182"/>
  <c r="T182"/>
  <c r="R182"/>
  <c r="P182"/>
  <c r="BI180"/>
  <c r="BH180"/>
  <c r="BG180"/>
  <c r="BF180"/>
  <c r="T180"/>
  <c r="R180"/>
  <c r="P180"/>
  <c r="BI178"/>
  <c r="BH178"/>
  <c r="BG178"/>
  <c r="BF178"/>
  <c r="T178"/>
  <c r="R178"/>
  <c r="P178"/>
  <c r="BI176"/>
  <c r="BH176"/>
  <c r="BG176"/>
  <c r="BF176"/>
  <c r="T176"/>
  <c r="R176"/>
  <c r="P176"/>
  <c r="BI174"/>
  <c r="BH174"/>
  <c r="BG174"/>
  <c r="BF174"/>
  <c r="T174"/>
  <c r="R174"/>
  <c r="P174"/>
  <c r="BI172"/>
  <c r="BH172"/>
  <c r="BG172"/>
  <c r="BF172"/>
  <c r="T172"/>
  <c r="R172"/>
  <c r="P172"/>
  <c r="BI170"/>
  <c r="BH170"/>
  <c r="BG170"/>
  <c r="BF170"/>
  <c r="T170"/>
  <c r="R170"/>
  <c r="P170"/>
  <c r="BI168"/>
  <c r="BH168"/>
  <c r="BG168"/>
  <c r="BF168"/>
  <c r="T168"/>
  <c r="R168"/>
  <c r="P168"/>
  <c r="BI166"/>
  <c r="BH166"/>
  <c r="BG166"/>
  <c r="BF166"/>
  <c r="T166"/>
  <c r="R166"/>
  <c r="P166"/>
  <c r="BI164"/>
  <c r="BH164"/>
  <c r="BG164"/>
  <c r="BF164"/>
  <c r="T164"/>
  <c r="R164"/>
  <c r="P164"/>
  <c r="BI162"/>
  <c r="BH162"/>
  <c r="BG162"/>
  <c r="BF162"/>
  <c r="T162"/>
  <c r="R162"/>
  <c r="P162"/>
  <c r="BI159"/>
  <c r="BH159"/>
  <c r="BG159"/>
  <c r="BF159"/>
  <c r="T159"/>
  <c r="R159"/>
  <c r="P159"/>
  <c r="BI157"/>
  <c r="BH157"/>
  <c r="BG157"/>
  <c r="BF157"/>
  <c r="T157"/>
  <c r="R157"/>
  <c r="P157"/>
  <c r="BI153"/>
  <c r="BH153"/>
  <c r="BG153"/>
  <c r="BF153"/>
  <c r="T153"/>
  <c r="R153"/>
  <c r="P153"/>
  <c r="BI150"/>
  <c r="BH150"/>
  <c r="BG150"/>
  <c r="BF150"/>
  <c r="T150"/>
  <c r="R150"/>
  <c r="P150"/>
  <c r="BI147"/>
  <c r="BH147"/>
  <c r="BG147"/>
  <c r="BF147"/>
  <c r="T147"/>
  <c r="R147"/>
  <c r="P147"/>
  <c r="BI144"/>
  <c r="BH144"/>
  <c r="BG144"/>
  <c r="BF144"/>
  <c r="T144"/>
  <c r="R144"/>
  <c r="P144"/>
  <c r="BI141"/>
  <c r="BH141"/>
  <c r="BG141"/>
  <c r="BF141"/>
  <c r="T141"/>
  <c r="R141"/>
  <c r="P141"/>
  <c r="BI138"/>
  <c r="BH138"/>
  <c r="BG138"/>
  <c r="BF138"/>
  <c r="T138"/>
  <c r="R138"/>
  <c r="P138"/>
  <c r="BI135"/>
  <c r="BH135"/>
  <c r="BG135"/>
  <c r="BF135"/>
  <c r="T135"/>
  <c r="R135"/>
  <c r="P135"/>
  <c r="BI130"/>
  <c r="BH130"/>
  <c r="BG130"/>
  <c r="BF130"/>
  <c r="T130"/>
  <c r="R130"/>
  <c r="P130"/>
  <c r="J124"/>
  <c r="J123"/>
  <c r="F123"/>
  <c r="F121"/>
  <c r="E119"/>
  <c r="J94"/>
  <c r="J93"/>
  <c r="F93"/>
  <c r="F91"/>
  <c r="E89"/>
  <c r="J20"/>
  <c r="E20"/>
  <c r="F124"/>
  <c r="J19"/>
  <c r="J14"/>
  <c r="J121"/>
  <c r="E7"/>
  <c r="E85"/>
  <c i="5" r="J39"/>
  <c r="J38"/>
  <c i="1" r="AY99"/>
  <c i="5" r="J37"/>
  <c i="1" r="AX99"/>
  <c i="5" r="BI238"/>
  <c r="BH238"/>
  <c r="BG238"/>
  <c r="BF238"/>
  <c r="T238"/>
  <c r="R238"/>
  <c r="P238"/>
  <c r="BI234"/>
  <c r="BH234"/>
  <c r="BG234"/>
  <c r="BF234"/>
  <c r="T234"/>
  <c r="R234"/>
  <c r="P234"/>
  <c r="BI230"/>
  <c r="BH230"/>
  <c r="BG230"/>
  <c r="BF230"/>
  <c r="T230"/>
  <c r="R230"/>
  <c r="P230"/>
  <c r="BI223"/>
  <c r="BH223"/>
  <c r="BG223"/>
  <c r="BF223"/>
  <c r="T223"/>
  <c r="R223"/>
  <c r="P223"/>
  <c r="BI218"/>
  <c r="BH218"/>
  <c r="BG218"/>
  <c r="BF218"/>
  <c r="T218"/>
  <c r="R218"/>
  <c r="P218"/>
  <c r="BI214"/>
  <c r="BH214"/>
  <c r="BG214"/>
  <c r="BF214"/>
  <c r="T214"/>
  <c r="R214"/>
  <c r="P214"/>
  <c r="BI209"/>
  <c r="BH209"/>
  <c r="BG209"/>
  <c r="BF209"/>
  <c r="T209"/>
  <c r="R209"/>
  <c r="P209"/>
  <c r="BI204"/>
  <c r="BH204"/>
  <c r="BG204"/>
  <c r="BF204"/>
  <c r="T204"/>
  <c r="R204"/>
  <c r="P204"/>
  <c r="BI200"/>
  <c r="BH200"/>
  <c r="BG200"/>
  <c r="BF200"/>
  <c r="T200"/>
  <c r="R200"/>
  <c r="P200"/>
  <c r="BI195"/>
  <c r="BH195"/>
  <c r="BG195"/>
  <c r="BF195"/>
  <c r="T195"/>
  <c r="R195"/>
  <c r="P195"/>
  <c r="BI190"/>
  <c r="BH190"/>
  <c r="BG190"/>
  <c r="BF190"/>
  <c r="T190"/>
  <c r="R190"/>
  <c r="P190"/>
  <c r="BI185"/>
  <c r="BH185"/>
  <c r="BG185"/>
  <c r="BF185"/>
  <c r="T185"/>
  <c r="R185"/>
  <c r="P185"/>
  <c r="BI180"/>
  <c r="BH180"/>
  <c r="BG180"/>
  <c r="BF180"/>
  <c r="T180"/>
  <c r="R180"/>
  <c r="P180"/>
  <c r="BI175"/>
  <c r="BH175"/>
  <c r="BG175"/>
  <c r="BF175"/>
  <c r="T175"/>
  <c r="R175"/>
  <c r="P175"/>
  <c r="BI170"/>
  <c r="BH170"/>
  <c r="BG170"/>
  <c r="BF170"/>
  <c r="T170"/>
  <c r="R170"/>
  <c r="P170"/>
  <c r="BI165"/>
  <c r="BH165"/>
  <c r="BG165"/>
  <c r="BF165"/>
  <c r="T165"/>
  <c r="R165"/>
  <c r="P165"/>
  <c r="BI160"/>
  <c r="BH160"/>
  <c r="BG160"/>
  <c r="BF160"/>
  <c r="T160"/>
  <c r="R160"/>
  <c r="P160"/>
  <c r="BI155"/>
  <c r="BH155"/>
  <c r="BG155"/>
  <c r="BF155"/>
  <c r="T155"/>
  <c r="R155"/>
  <c r="P155"/>
  <c r="BI149"/>
  <c r="BH149"/>
  <c r="BG149"/>
  <c r="BF149"/>
  <c r="T149"/>
  <c r="R149"/>
  <c r="P149"/>
  <c r="BI142"/>
  <c r="BH142"/>
  <c r="BG142"/>
  <c r="BF142"/>
  <c r="T142"/>
  <c r="R142"/>
  <c r="P142"/>
  <c r="BI135"/>
  <c r="BH135"/>
  <c r="BG135"/>
  <c r="BF135"/>
  <c r="T135"/>
  <c r="R135"/>
  <c r="P135"/>
  <c r="BI128"/>
  <c r="BH128"/>
  <c r="BG128"/>
  <c r="BF128"/>
  <c r="T128"/>
  <c r="R128"/>
  <c r="P128"/>
  <c r="J122"/>
  <c r="J121"/>
  <c r="F121"/>
  <c r="F119"/>
  <c r="E117"/>
  <c r="J94"/>
  <c r="J93"/>
  <c r="F93"/>
  <c r="F91"/>
  <c r="E89"/>
  <c r="J20"/>
  <c r="E20"/>
  <c r="F94"/>
  <c r="J19"/>
  <c r="J14"/>
  <c r="J91"/>
  <c r="E7"/>
  <c r="E85"/>
  <c i="4" r="J39"/>
  <c r="J38"/>
  <c i="1" r="AY98"/>
  <c i="4" r="J37"/>
  <c i="1" r="AX98"/>
  <c i="4" r="BI738"/>
  <c r="BH738"/>
  <c r="BG738"/>
  <c r="BF738"/>
  <c r="T738"/>
  <c r="R738"/>
  <c r="P738"/>
  <c r="BI734"/>
  <c r="BH734"/>
  <c r="BG734"/>
  <c r="BF734"/>
  <c r="T734"/>
  <c r="R734"/>
  <c r="P734"/>
  <c r="BI730"/>
  <c r="BH730"/>
  <c r="BG730"/>
  <c r="BF730"/>
  <c r="T730"/>
  <c r="R730"/>
  <c r="P730"/>
  <c r="BI726"/>
  <c r="BH726"/>
  <c r="BG726"/>
  <c r="BF726"/>
  <c r="T726"/>
  <c r="R726"/>
  <c r="P726"/>
  <c r="BI720"/>
  <c r="BH720"/>
  <c r="BG720"/>
  <c r="BF720"/>
  <c r="T720"/>
  <c r="R720"/>
  <c r="P720"/>
  <c r="BI715"/>
  <c r="BH715"/>
  <c r="BG715"/>
  <c r="BF715"/>
  <c r="T715"/>
  <c r="R715"/>
  <c r="P715"/>
  <c r="BI711"/>
  <c r="BH711"/>
  <c r="BG711"/>
  <c r="BF711"/>
  <c r="T711"/>
  <c r="R711"/>
  <c r="P711"/>
  <c r="BI708"/>
  <c r="BH708"/>
  <c r="BG708"/>
  <c r="BF708"/>
  <c r="T708"/>
  <c r="R708"/>
  <c r="P708"/>
  <c r="BI703"/>
  <c r="BH703"/>
  <c r="BG703"/>
  <c r="BF703"/>
  <c r="T703"/>
  <c r="R703"/>
  <c r="P703"/>
  <c r="BI700"/>
  <c r="BH700"/>
  <c r="BG700"/>
  <c r="BF700"/>
  <c r="T700"/>
  <c r="R700"/>
  <c r="P700"/>
  <c r="BI691"/>
  <c r="BH691"/>
  <c r="BG691"/>
  <c r="BF691"/>
  <c r="T691"/>
  <c r="T685"/>
  <c r="R691"/>
  <c r="R685"/>
  <c r="P691"/>
  <c r="P685"/>
  <c r="BI686"/>
  <c r="BH686"/>
  <c r="BG686"/>
  <c r="BF686"/>
  <c r="T686"/>
  <c r="R686"/>
  <c r="P686"/>
  <c r="BI680"/>
  <c r="BH680"/>
  <c r="BG680"/>
  <c r="BF680"/>
  <c r="T680"/>
  <c r="R680"/>
  <c r="P680"/>
  <c r="BI676"/>
  <c r="BH676"/>
  <c r="BG676"/>
  <c r="BF676"/>
  <c r="T676"/>
  <c r="R676"/>
  <c r="P676"/>
  <c r="BI671"/>
  <c r="BH671"/>
  <c r="BG671"/>
  <c r="BF671"/>
  <c r="T671"/>
  <c r="R671"/>
  <c r="P671"/>
  <c r="BI666"/>
  <c r="BH666"/>
  <c r="BG666"/>
  <c r="BF666"/>
  <c r="T666"/>
  <c r="R666"/>
  <c r="P666"/>
  <c r="BI661"/>
  <c r="BH661"/>
  <c r="BG661"/>
  <c r="BF661"/>
  <c r="T661"/>
  <c r="R661"/>
  <c r="P661"/>
  <c r="BI656"/>
  <c r="BH656"/>
  <c r="BG656"/>
  <c r="BF656"/>
  <c r="T656"/>
  <c r="R656"/>
  <c r="P656"/>
  <c r="BI651"/>
  <c r="BH651"/>
  <c r="BG651"/>
  <c r="BF651"/>
  <c r="T651"/>
  <c r="R651"/>
  <c r="P651"/>
  <c r="BI646"/>
  <c r="BH646"/>
  <c r="BG646"/>
  <c r="BF646"/>
  <c r="T646"/>
  <c r="R646"/>
  <c r="P646"/>
  <c r="BI642"/>
  <c r="BH642"/>
  <c r="BG642"/>
  <c r="BF642"/>
  <c r="T642"/>
  <c r="R642"/>
  <c r="P642"/>
  <c r="BI638"/>
  <c r="BH638"/>
  <c r="BG638"/>
  <c r="BF638"/>
  <c r="T638"/>
  <c r="R638"/>
  <c r="P638"/>
  <c r="BI634"/>
  <c r="BH634"/>
  <c r="BG634"/>
  <c r="BF634"/>
  <c r="T634"/>
  <c r="R634"/>
  <c r="P634"/>
  <c r="BI630"/>
  <c r="BH630"/>
  <c r="BG630"/>
  <c r="BF630"/>
  <c r="T630"/>
  <c r="R630"/>
  <c r="P630"/>
  <c r="BI626"/>
  <c r="BH626"/>
  <c r="BG626"/>
  <c r="BF626"/>
  <c r="T626"/>
  <c r="R626"/>
  <c r="P626"/>
  <c r="BI622"/>
  <c r="BH622"/>
  <c r="BG622"/>
  <c r="BF622"/>
  <c r="T622"/>
  <c r="R622"/>
  <c r="P622"/>
  <c r="BI618"/>
  <c r="BH618"/>
  <c r="BG618"/>
  <c r="BF618"/>
  <c r="T618"/>
  <c r="R618"/>
  <c r="P618"/>
  <c r="BI614"/>
  <c r="BH614"/>
  <c r="BG614"/>
  <c r="BF614"/>
  <c r="T614"/>
  <c r="R614"/>
  <c r="P614"/>
  <c r="BI610"/>
  <c r="BH610"/>
  <c r="BG610"/>
  <c r="BF610"/>
  <c r="T610"/>
  <c r="R610"/>
  <c r="P610"/>
  <c r="BI606"/>
  <c r="BH606"/>
  <c r="BG606"/>
  <c r="BF606"/>
  <c r="T606"/>
  <c r="R606"/>
  <c r="P606"/>
  <c r="BI601"/>
  <c r="BH601"/>
  <c r="BG601"/>
  <c r="BF601"/>
  <c r="T601"/>
  <c r="R601"/>
  <c r="P601"/>
  <c r="BI596"/>
  <c r="BH596"/>
  <c r="BG596"/>
  <c r="BF596"/>
  <c r="T596"/>
  <c r="R596"/>
  <c r="P596"/>
  <c r="BI591"/>
  <c r="BH591"/>
  <c r="BG591"/>
  <c r="BF591"/>
  <c r="T591"/>
  <c r="R591"/>
  <c r="P591"/>
  <c r="BI587"/>
  <c r="BH587"/>
  <c r="BG587"/>
  <c r="BF587"/>
  <c r="T587"/>
  <c r="R587"/>
  <c r="P587"/>
  <c r="BI582"/>
  <c r="BH582"/>
  <c r="BG582"/>
  <c r="BF582"/>
  <c r="T582"/>
  <c r="R582"/>
  <c r="P582"/>
  <c r="BI578"/>
  <c r="BH578"/>
  <c r="BG578"/>
  <c r="BF578"/>
  <c r="T578"/>
  <c r="R578"/>
  <c r="P578"/>
  <c r="BI574"/>
  <c r="BH574"/>
  <c r="BG574"/>
  <c r="BF574"/>
  <c r="T574"/>
  <c r="R574"/>
  <c r="P574"/>
  <c r="BI569"/>
  <c r="BH569"/>
  <c r="BG569"/>
  <c r="BF569"/>
  <c r="T569"/>
  <c r="R569"/>
  <c r="P569"/>
  <c r="BI565"/>
  <c r="BH565"/>
  <c r="BG565"/>
  <c r="BF565"/>
  <c r="T565"/>
  <c r="R565"/>
  <c r="P565"/>
  <c r="BI560"/>
  <c r="BH560"/>
  <c r="BG560"/>
  <c r="BF560"/>
  <c r="T560"/>
  <c r="R560"/>
  <c r="P560"/>
  <c r="BI556"/>
  <c r="BH556"/>
  <c r="BG556"/>
  <c r="BF556"/>
  <c r="T556"/>
  <c r="R556"/>
  <c r="P556"/>
  <c r="BI552"/>
  <c r="BH552"/>
  <c r="BG552"/>
  <c r="BF552"/>
  <c r="T552"/>
  <c r="R552"/>
  <c r="P552"/>
  <c r="BI547"/>
  <c r="BH547"/>
  <c r="BG547"/>
  <c r="BF547"/>
  <c r="T547"/>
  <c r="R547"/>
  <c r="P547"/>
  <c r="BI543"/>
  <c r="BH543"/>
  <c r="BG543"/>
  <c r="BF543"/>
  <c r="T543"/>
  <c r="R543"/>
  <c r="P543"/>
  <c r="BI538"/>
  <c r="BH538"/>
  <c r="BG538"/>
  <c r="BF538"/>
  <c r="T538"/>
  <c r="R538"/>
  <c r="P538"/>
  <c r="BI530"/>
  <c r="BH530"/>
  <c r="BG530"/>
  <c r="BF530"/>
  <c r="T530"/>
  <c r="R530"/>
  <c r="P530"/>
  <c r="BI521"/>
  <c r="BH521"/>
  <c r="BG521"/>
  <c r="BF521"/>
  <c r="T521"/>
  <c r="R521"/>
  <c r="P521"/>
  <c r="BI512"/>
  <c r="BH512"/>
  <c r="BG512"/>
  <c r="BF512"/>
  <c r="T512"/>
  <c r="R512"/>
  <c r="P512"/>
  <c r="BI504"/>
  <c r="BH504"/>
  <c r="BG504"/>
  <c r="BF504"/>
  <c r="T504"/>
  <c r="R504"/>
  <c r="P504"/>
  <c r="BI497"/>
  <c r="BH497"/>
  <c r="BG497"/>
  <c r="BF497"/>
  <c r="T497"/>
  <c r="R497"/>
  <c r="P497"/>
  <c r="BI492"/>
  <c r="BH492"/>
  <c r="BG492"/>
  <c r="BF492"/>
  <c r="T492"/>
  <c r="R492"/>
  <c r="P492"/>
  <c r="BI483"/>
  <c r="BH483"/>
  <c r="BG483"/>
  <c r="BF483"/>
  <c r="T483"/>
  <c r="R483"/>
  <c r="P483"/>
  <c r="BI475"/>
  <c r="BH475"/>
  <c r="BG475"/>
  <c r="BF475"/>
  <c r="T475"/>
  <c r="R475"/>
  <c r="P475"/>
  <c r="BI467"/>
  <c r="BH467"/>
  <c r="BG467"/>
  <c r="BF467"/>
  <c r="T467"/>
  <c r="R467"/>
  <c r="P467"/>
  <c r="BI459"/>
  <c r="BH459"/>
  <c r="BG459"/>
  <c r="BF459"/>
  <c r="T459"/>
  <c r="R459"/>
  <c r="P459"/>
  <c r="BI439"/>
  <c r="BH439"/>
  <c r="BG439"/>
  <c r="BF439"/>
  <c r="T439"/>
  <c r="T431"/>
  <c r="R439"/>
  <c r="R431"/>
  <c r="P439"/>
  <c r="P431"/>
  <c r="BI432"/>
  <c r="BH432"/>
  <c r="BG432"/>
  <c r="BF432"/>
  <c r="T432"/>
  <c r="R432"/>
  <c r="P432"/>
  <c r="BI426"/>
  <c r="BH426"/>
  <c r="BG426"/>
  <c r="BF426"/>
  <c r="T426"/>
  <c r="T425"/>
  <c r="R426"/>
  <c r="R425"/>
  <c r="P426"/>
  <c r="P425"/>
  <c r="BI400"/>
  <c r="BH400"/>
  <c r="BG400"/>
  <c r="BF400"/>
  <c r="T400"/>
  <c r="R400"/>
  <c r="P400"/>
  <c r="BI379"/>
  <c r="BH379"/>
  <c r="BG379"/>
  <c r="BF379"/>
  <c r="T379"/>
  <c r="R379"/>
  <c r="P379"/>
  <c r="BI365"/>
  <c r="BH365"/>
  <c r="BG365"/>
  <c r="BF365"/>
  <c r="T365"/>
  <c r="R365"/>
  <c r="P365"/>
  <c r="BI343"/>
  <c r="BH343"/>
  <c r="BG343"/>
  <c r="BF343"/>
  <c r="T343"/>
  <c r="R343"/>
  <c r="P343"/>
  <c r="BI321"/>
  <c r="BH321"/>
  <c r="BG321"/>
  <c r="BF321"/>
  <c r="T321"/>
  <c r="R321"/>
  <c r="P321"/>
  <c r="BI296"/>
  <c r="BH296"/>
  <c r="BG296"/>
  <c r="BF296"/>
  <c r="T296"/>
  <c r="R296"/>
  <c r="P296"/>
  <c r="BI274"/>
  <c r="BH274"/>
  <c r="BG274"/>
  <c r="BF274"/>
  <c r="T274"/>
  <c r="R274"/>
  <c r="P274"/>
  <c r="BI252"/>
  <c r="BH252"/>
  <c r="BG252"/>
  <c r="BF252"/>
  <c r="T252"/>
  <c r="R252"/>
  <c r="P252"/>
  <c r="BI239"/>
  <c r="BH239"/>
  <c r="BG239"/>
  <c r="BF239"/>
  <c r="T239"/>
  <c r="R239"/>
  <c r="P239"/>
  <c r="BI226"/>
  <c r="BH226"/>
  <c r="BG226"/>
  <c r="BF226"/>
  <c r="T226"/>
  <c r="R226"/>
  <c r="P226"/>
  <c r="BI220"/>
  <c r="BH220"/>
  <c r="BG220"/>
  <c r="BF220"/>
  <c r="T220"/>
  <c r="R220"/>
  <c r="P220"/>
  <c r="BI214"/>
  <c r="BH214"/>
  <c r="BG214"/>
  <c r="BF214"/>
  <c r="T214"/>
  <c r="R214"/>
  <c r="P214"/>
  <c r="BI208"/>
  <c r="BH208"/>
  <c r="BG208"/>
  <c r="BF208"/>
  <c r="T208"/>
  <c r="R208"/>
  <c r="P208"/>
  <c r="BI202"/>
  <c r="BH202"/>
  <c r="BG202"/>
  <c r="BF202"/>
  <c r="T202"/>
  <c r="R202"/>
  <c r="P202"/>
  <c r="BI196"/>
  <c r="BH196"/>
  <c r="BG196"/>
  <c r="BF196"/>
  <c r="T196"/>
  <c r="R196"/>
  <c r="P196"/>
  <c r="BI183"/>
  <c r="BH183"/>
  <c r="BG183"/>
  <c r="BF183"/>
  <c r="T183"/>
  <c r="R183"/>
  <c r="P183"/>
  <c r="BI173"/>
  <c r="BH173"/>
  <c r="BG173"/>
  <c r="BF173"/>
  <c r="T173"/>
  <c r="R173"/>
  <c r="P173"/>
  <c r="BI165"/>
  <c r="BH165"/>
  <c r="BG165"/>
  <c r="BF165"/>
  <c r="T165"/>
  <c r="R165"/>
  <c r="P165"/>
  <c r="BI159"/>
  <c r="BH159"/>
  <c r="BG159"/>
  <c r="BF159"/>
  <c r="T159"/>
  <c r="R159"/>
  <c r="P159"/>
  <c r="BI153"/>
  <c r="BH153"/>
  <c r="BG153"/>
  <c r="BF153"/>
  <c r="T153"/>
  <c r="R153"/>
  <c r="P153"/>
  <c r="BI147"/>
  <c r="BH147"/>
  <c r="BG147"/>
  <c r="BF147"/>
  <c r="T147"/>
  <c r="R147"/>
  <c r="P147"/>
  <c r="BI139"/>
  <c r="BH139"/>
  <c r="BG139"/>
  <c r="BF139"/>
  <c r="T139"/>
  <c r="R139"/>
  <c r="P139"/>
  <c r="BI131"/>
  <c r="BH131"/>
  <c r="BG131"/>
  <c r="BF131"/>
  <c r="T131"/>
  <c r="R131"/>
  <c r="P131"/>
  <c r="J126"/>
  <c r="J125"/>
  <c r="F125"/>
  <c r="F123"/>
  <c r="E121"/>
  <c r="J94"/>
  <c r="J93"/>
  <c r="F93"/>
  <c r="F91"/>
  <c r="E89"/>
  <c r="J20"/>
  <c r="E20"/>
  <c r="F126"/>
  <c r="J19"/>
  <c r="J14"/>
  <c r="J91"/>
  <c r="E7"/>
  <c r="E117"/>
  <c i="3" r="J39"/>
  <c r="J38"/>
  <c i="1" r="AY97"/>
  <c i="3" r="J37"/>
  <c i="1" r="AX97"/>
  <c i="3" r="BI548"/>
  <c r="BH548"/>
  <c r="BG548"/>
  <c r="BF548"/>
  <c r="T548"/>
  <c r="R548"/>
  <c r="P548"/>
  <c r="BI544"/>
  <c r="BH544"/>
  <c r="BG544"/>
  <c r="BF544"/>
  <c r="T544"/>
  <c r="R544"/>
  <c r="P544"/>
  <c r="BI540"/>
  <c r="BH540"/>
  <c r="BG540"/>
  <c r="BF540"/>
  <c r="T540"/>
  <c r="R540"/>
  <c r="P540"/>
  <c r="BI533"/>
  <c r="BH533"/>
  <c r="BG533"/>
  <c r="BF533"/>
  <c r="T533"/>
  <c r="T527"/>
  <c r="R533"/>
  <c r="R527"/>
  <c r="P533"/>
  <c r="P527"/>
  <c r="BI528"/>
  <c r="BH528"/>
  <c r="BG528"/>
  <c r="BF528"/>
  <c r="T528"/>
  <c r="R528"/>
  <c r="P528"/>
  <c r="BI524"/>
  <c r="BH524"/>
  <c r="BG524"/>
  <c r="BF524"/>
  <c r="T524"/>
  <c r="R524"/>
  <c r="P524"/>
  <c r="BI519"/>
  <c r="BH519"/>
  <c r="BG519"/>
  <c r="BF519"/>
  <c r="T519"/>
  <c r="R519"/>
  <c r="P519"/>
  <c r="BI515"/>
  <c r="BH515"/>
  <c r="BG515"/>
  <c r="BF515"/>
  <c r="T515"/>
  <c r="R515"/>
  <c r="P515"/>
  <c r="BI510"/>
  <c r="BH510"/>
  <c r="BG510"/>
  <c r="BF510"/>
  <c r="T510"/>
  <c r="R510"/>
  <c r="P510"/>
  <c r="BI505"/>
  <c r="BH505"/>
  <c r="BG505"/>
  <c r="BF505"/>
  <c r="T505"/>
  <c r="R505"/>
  <c r="P505"/>
  <c r="BI500"/>
  <c r="BH500"/>
  <c r="BG500"/>
  <c r="BF500"/>
  <c r="T500"/>
  <c r="R500"/>
  <c r="P500"/>
  <c r="BI495"/>
  <c r="BH495"/>
  <c r="BG495"/>
  <c r="BF495"/>
  <c r="T495"/>
  <c r="R495"/>
  <c r="P495"/>
  <c r="BI490"/>
  <c r="BH490"/>
  <c r="BG490"/>
  <c r="BF490"/>
  <c r="T490"/>
  <c r="R490"/>
  <c r="P490"/>
  <c r="BI485"/>
  <c r="BH485"/>
  <c r="BG485"/>
  <c r="BF485"/>
  <c r="T485"/>
  <c r="R485"/>
  <c r="P485"/>
  <c r="BI480"/>
  <c r="BH480"/>
  <c r="BG480"/>
  <c r="BF480"/>
  <c r="T480"/>
  <c r="R480"/>
  <c r="P480"/>
  <c r="BI476"/>
  <c r="BH476"/>
  <c r="BG476"/>
  <c r="BF476"/>
  <c r="T476"/>
  <c r="R476"/>
  <c r="P476"/>
  <c r="BI471"/>
  <c r="BH471"/>
  <c r="BG471"/>
  <c r="BF471"/>
  <c r="T471"/>
  <c r="R471"/>
  <c r="P471"/>
  <c r="BI466"/>
  <c r="BH466"/>
  <c r="BG466"/>
  <c r="BF466"/>
  <c r="T466"/>
  <c r="R466"/>
  <c r="P466"/>
  <c r="BI462"/>
  <c r="BH462"/>
  <c r="BG462"/>
  <c r="BF462"/>
  <c r="T462"/>
  <c r="R462"/>
  <c r="P462"/>
  <c r="BI458"/>
  <c r="BH458"/>
  <c r="BG458"/>
  <c r="BF458"/>
  <c r="T458"/>
  <c r="R458"/>
  <c r="P458"/>
  <c r="BI453"/>
  <c r="BH453"/>
  <c r="BG453"/>
  <c r="BF453"/>
  <c r="T453"/>
  <c r="R453"/>
  <c r="P453"/>
  <c r="BI449"/>
  <c r="BH449"/>
  <c r="BG449"/>
  <c r="BF449"/>
  <c r="T449"/>
  <c r="R449"/>
  <c r="P449"/>
  <c r="BI444"/>
  <c r="BH444"/>
  <c r="BG444"/>
  <c r="BF444"/>
  <c r="T444"/>
  <c r="R444"/>
  <c r="P444"/>
  <c r="BI440"/>
  <c r="BH440"/>
  <c r="BG440"/>
  <c r="BF440"/>
  <c r="T440"/>
  <c r="R440"/>
  <c r="P440"/>
  <c r="BI436"/>
  <c r="BH436"/>
  <c r="BG436"/>
  <c r="BF436"/>
  <c r="T436"/>
  <c r="R436"/>
  <c r="P436"/>
  <c r="BI432"/>
  <c r="BH432"/>
  <c r="BG432"/>
  <c r="BF432"/>
  <c r="T432"/>
  <c r="R432"/>
  <c r="P432"/>
  <c r="BI428"/>
  <c r="BH428"/>
  <c r="BG428"/>
  <c r="BF428"/>
  <c r="T428"/>
  <c r="R428"/>
  <c r="P428"/>
  <c r="BI423"/>
  <c r="BH423"/>
  <c r="BG423"/>
  <c r="BF423"/>
  <c r="T423"/>
  <c r="R423"/>
  <c r="P423"/>
  <c r="BI418"/>
  <c r="BH418"/>
  <c r="BG418"/>
  <c r="BF418"/>
  <c r="T418"/>
  <c r="R418"/>
  <c r="P418"/>
  <c r="BI414"/>
  <c r="BH414"/>
  <c r="BG414"/>
  <c r="BF414"/>
  <c r="T414"/>
  <c r="R414"/>
  <c r="P414"/>
  <c r="BI409"/>
  <c r="BH409"/>
  <c r="BG409"/>
  <c r="BF409"/>
  <c r="T409"/>
  <c r="R409"/>
  <c r="P409"/>
  <c r="BI405"/>
  <c r="BH405"/>
  <c r="BG405"/>
  <c r="BF405"/>
  <c r="T405"/>
  <c r="R405"/>
  <c r="P405"/>
  <c r="BI400"/>
  <c r="BH400"/>
  <c r="BG400"/>
  <c r="BF400"/>
  <c r="T400"/>
  <c r="R400"/>
  <c r="P400"/>
  <c r="BI396"/>
  <c r="BH396"/>
  <c r="BG396"/>
  <c r="BF396"/>
  <c r="T396"/>
  <c r="R396"/>
  <c r="P396"/>
  <c r="BI391"/>
  <c r="BH391"/>
  <c r="BG391"/>
  <c r="BF391"/>
  <c r="T391"/>
  <c r="R391"/>
  <c r="P391"/>
  <c r="BI386"/>
  <c r="BH386"/>
  <c r="BG386"/>
  <c r="BF386"/>
  <c r="T386"/>
  <c r="R386"/>
  <c r="P386"/>
  <c r="BI381"/>
  <c r="BH381"/>
  <c r="BG381"/>
  <c r="BF381"/>
  <c r="T381"/>
  <c r="R381"/>
  <c r="P381"/>
  <c r="BI376"/>
  <c r="BH376"/>
  <c r="BG376"/>
  <c r="BF376"/>
  <c r="T376"/>
  <c r="R376"/>
  <c r="P376"/>
  <c r="BI371"/>
  <c r="BH371"/>
  <c r="BG371"/>
  <c r="BF371"/>
  <c r="T371"/>
  <c r="R371"/>
  <c r="P371"/>
  <c r="BI366"/>
  <c r="BH366"/>
  <c r="BG366"/>
  <c r="BF366"/>
  <c r="T366"/>
  <c r="R366"/>
  <c r="P366"/>
  <c r="BI361"/>
  <c r="BH361"/>
  <c r="BG361"/>
  <c r="BF361"/>
  <c r="T361"/>
  <c r="R361"/>
  <c r="P361"/>
  <c r="BI356"/>
  <c r="BH356"/>
  <c r="BG356"/>
  <c r="BF356"/>
  <c r="T356"/>
  <c r="R356"/>
  <c r="P356"/>
  <c r="BI351"/>
  <c r="BH351"/>
  <c r="BG351"/>
  <c r="BF351"/>
  <c r="T351"/>
  <c r="R351"/>
  <c r="P351"/>
  <c r="BI346"/>
  <c r="BH346"/>
  <c r="BG346"/>
  <c r="BF346"/>
  <c r="T346"/>
  <c r="R346"/>
  <c r="P346"/>
  <c r="BI341"/>
  <c r="BH341"/>
  <c r="BG341"/>
  <c r="BF341"/>
  <c r="T341"/>
  <c r="R341"/>
  <c r="P341"/>
  <c r="BI336"/>
  <c r="BH336"/>
  <c r="BG336"/>
  <c r="BF336"/>
  <c r="T336"/>
  <c r="R336"/>
  <c r="P336"/>
  <c r="BI331"/>
  <c r="BH331"/>
  <c r="BG331"/>
  <c r="BF331"/>
  <c r="T331"/>
  <c r="R331"/>
  <c r="P331"/>
  <c r="BI326"/>
  <c r="BH326"/>
  <c r="BG326"/>
  <c r="BF326"/>
  <c r="T326"/>
  <c r="R326"/>
  <c r="P326"/>
  <c r="BI321"/>
  <c r="BH321"/>
  <c r="BG321"/>
  <c r="BF321"/>
  <c r="T321"/>
  <c r="R321"/>
  <c r="P321"/>
  <c r="BI316"/>
  <c r="BH316"/>
  <c r="BG316"/>
  <c r="BF316"/>
  <c r="T316"/>
  <c r="R316"/>
  <c r="P316"/>
  <c r="BI309"/>
  <c r="BH309"/>
  <c r="BG309"/>
  <c r="BF309"/>
  <c r="T309"/>
  <c r="R309"/>
  <c r="P309"/>
  <c r="BI302"/>
  <c r="BH302"/>
  <c r="BG302"/>
  <c r="BF302"/>
  <c r="T302"/>
  <c r="R302"/>
  <c r="P302"/>
  <c r="BI297"/>
  <c r="BH297"/>
  <c r="BG297"/>
  <c r="BF297"/>
  <c r="T297"/>
  <c r="R297"/>
  <c r="P297"/>
  <c r="BI292"/>
  <c r="BH292"/>
  <c r="BG292"/>
  <c r="BF292"/>
  <c r="T292"/>
  <c r="R292"/>
  <c r="P292"/>
  <c r="BI287"/>
  <c r="BH287"/>
  <c r="BG287"/>
  <c r="BF287"/>
  <c r="T287"/>
  <c r="R287"/>
  <c r="P287"/>
  <c r="BI282"/>
  <c r="BH282"/>
  <c r="BG282"/>
  <c r="BF282"/>
  <c r="T282"/>
  <c r="R282"/>
  <c r="P282"/>
  <c r="BI276"/>
  <c r="BH276"/>
  <c r="BG276"/>
  <c r="BF276"/>
  <c r="T276"/>
  <c r="R276"/>
  <c r="P276"/>
  <c r="BI270"/>
  <c r="BH270"/>
  <c r="BG270"/>
  <c r="BF270"/>
  <c r="T270"/>
  <c r="R270"/>
  <c r="P270"/>
  <c r="BI264"/>
  <c r="BH264"/>
  <c r="BG264"/>
  <c r="BF264"/>
  <c r="T264"/>
  <c r="R264"/>
  <c r="P264"/>
  <c r="BI258"/>
  <c r="BH258"/>
  <c r="BG258"/>
  <c r="BF258"/>
  <c r="T258"/>
  <c r="R258"/>
  <c r="P258"/>
  <c r="BI254"/>
  <c r="BH254"/>
  <c r="BG254"/>
  <c r="BF254"/>
  <c r="T254"/>
  <c r="R254"/>
  <c r="P254"/>
  <c r="BI250"/>
  <c r="BH250"/>
  <c r="BG250"/>
  <c r="BF250"/>
  <c r="T250"/>
  <c r="R250"/>
  <c r="P250"/>
  <c r="BI245"/>
  <c r="BH245"/>
  <c r="BG245"/>
  <c r="BF245"/>
  <c r="T245"/>
  <c r="R245"/>
  <c r="P245"/>
  <c r="BI240"/>
  <c r="BH240"/>
  <c r="BG240"/>
  <c r="BF240"/>
  <c r="T240"/>
  <c r="R240"/>
  <c r="P240"/>
  <c r="BI235"/>
  <c r="BH235"/>
  <c r="BG235"/>
  <c r="BF235"/>
  <c r="T235"/>
  <c r="R235"/>
  <c r="P235"/>
  <c r="BI231"/>
  <c r="BH231"/>
  <c r="BG231"/>
  <c r="BF231"/>
  <c r="T231"/>
  <c r="R231"/>
  <c r="P231"/>
  <c r="BI227"/>
  <c r="BH227"/>
  <c r="BG227"/>
  <c r="BF227"/>
  <c r="T227"/>
  <c r="R227"/>
  <c r="P227"/>
  <c r="BI223"/>
  <c r="BH223"/>
  <c r="BG223"/>
  <c r="BF223"/>
  <c r="T223"/>
  <c r="R223"/>
  <c r="P223"/>
  <c r="BI219"/>
  <c r="BH219"/>
  <c r="BG219"/>
  <c r="BF219"/>
  <c r="T219"/>
  <c r="R219"/>
  <c r="P219"/>
  <c r="BI215"/>
  <c r="BH215"/>
  <c r="BG215"/>
  <c r="BF215"/>
  <c r="T215"/>
  <c r="R215"/>
  <c r="P215"/>
  <c r="BI211"/>
  <c r="BH211"/>
  <c r="BG211"/>
  <c r="BF211"/>
  <c r="T211"/>
  <c r="R211"/>
  <c r="P211"/>
  <c r="BI205"/>
  <c r="BH205"/>
  <c r="BG205"/>
  <c r="BF205"/>
  <c r="T205"/>
  <c r="R205"/>
  <c r="P205"/>
  <c r="BI199"/>
  <c r="BH199"/>
  <c r="BG199"/>
  <c r="BF199"/>
  <c r="T199"/>
  <c r="R199"/>
  <c r="P199"/>
  <c r="BI193"/>
  <c r="BH193"/>
  <c r="BG193"/>
  <c r="BF193"/>
  <c r="T193"/>
  <c r="R193"/>
  <c r="P193"/>
  <c r="BI188"/>
  <c r="BH188"/>
  <c r="BG188"/>
  <c r="BF188"/>
  <c r="T188"/>
  <c r="R188"/>
  <c r="P188"/>
  <c r="BI181"/>
  <c r="BH181"/>
  <c r="BG181"/>
  <c r="BF181"/>
  <c r="T181"/>
  <c r="R181"/>
  <c r="P181"/>
  <c r="BI174"/>
  <c r="BH174"/>
  <c r="BG174"/>
  <c r="BF174"/>
  <c r="T174"/>
  <c r="R174"/>
  <c r="P174"/>
  <c r="BI167"/>
  <c r="BH167"/>
  <c r="BG167"/>
  <c r="BF167"/>
  <c r="T167"/>
  <c r="R167"/>
  <c r="P167"/>
  <c r="BI160"/>
  <c r="BH160"/>
  <c r="BG160"/>
  <c r="BF160"/>
  <c r="T160"/>
  <c r="R160"/>
  <c r="P160"/>
  <c r="BI153"/>
  <c r="BH153"/>
  <c r="BG153"/>
  <c r="BF153"/>
  <c r="T153"/>
  <c r="R153"/>
  <c r="P153"/>
  <c r="BI146"/>
  <c r="BH146"/>
  <c r="BG146"/>
  <c r="BF146"/>
  <c r="T146"/>
  <c r="R146"/>
  <c r="P146"/>
  <c r="BI139"/>
  <c r="BH139"/>
  <c r="BG139"/>
  <c r="BF139"/>
  <c r="T139"/>
  <c r="R139"/>
  <c r="P139"/>
  <c r="BI132"/>
  <c r="BH132"/>
  <c r="BG132"/>
  <c r="BF132"/>
  <c r="T132"/>
  <c r="R132"/>
  <c r="P132"/>
  <c r="J126"/>
  <c r="J125"/>
  <c r="F125"/>
  <c r="F123"/>
  <c r="E121"/>
  <c r="J94"/>
  <c r="J93"/>
  <c r="F93"/>
  <c r="F91"/>
  <c r="E89"/>
  <c r="J20"/>
  <c r="E20"/>
  <c r="F126"/>
  <c r="J19"/>
  <c r="J14"/>
  <c r="J123"/>
  <c r="E7"/>
  <c r="E85"/>
  <c i="2" r="J39"/>
  <c r="J38"/>
  <c i="1" r="AY96"/>
  <c i="2" r="J37"/>
  <c i="1" r="AX96"/>
  <c i="2" r="BI7053"/>
  <c r="BH7053"/>
  <c r="BG7053"/>
  <c r="BF7053"/>
  <c r="T7053"/>
  <c r="R7053"/>
  <c r="P7053"/>
  <c r="BI7047"/>
  <c r="BH7047"/>
  <c r="BG7047"/>
  <c r="BF7047"/>
  <c r="T7047"/>
  <c r="R7047"/>
  <c r="P7047"/>
  <c r="BI7038"/>
  <c r="BH7038"/>
  <c r="BG7038"/>
  <c r="BF7038"/>
  <c r="T7038"/>
  <c r="R7038"/>
  <c r="P7038"/>
  <c r="BI7031"/>
  <c r="BH7031"/>
  <c r="BG7031"/>
  <c r="BF7031"/>
  <c r="T7031"/>
  <c r="R7031"/>
  <c r="P7031"/>
  <c r="BI7020"/>
  <c r="BH7020"/>
  <c r="BG7020"/>
  <c r="BF7020"/>
  <c r="T7020"/>
  <c r="R7020"/>
  <c r="P7020"/>
  <c r="BI7008"/>
  <c r="BH7008"/>
  <c r="BG7008"/>
  <c r="BF7008"/>
  <c r="T7008"/>
  <c r="R7008"/>
  <c r="P7008"/>
  <c r="BI7003"/>
  <c r="BH7003"/>
  <c r="BG7003"/>
  <c r="BF7003"/>
  <c r="T7003"/>
  <c r="R7003"/>
  <c r="P7003"/>
  <c r="BI6996"/>
  <c r="BH6996"/>
  <c r="BG6996"/>
  <c r="BF6996"/>
  <c r="T6996"/>
  <c r="R6996"/>
  <c r="P6996"/>
  <c r="BI6990"/>
  <c r="BH6990"/>
  <c r="BG6990"/>
  <c r="BF6990"/>
  <c r="T6990"/>
  <c r="R6990"/>
  <c r="P6990"/>
  <c r="BI6986"/>
  <c r="BH6986"/>
  <c r="BG6986"/>
  <c r="BF6986"/>
  <c r="T6986"/>
  <c r="R6986"/>
  <c r="P6986"/>
  <c r="BI6981"/>
  <c r="BH6981"/>
  <c r="BG6981"/>
  <c r="BF6981"/>
  <c r="T6981"/>
  <c r="R6981"/>
  <c r="P6981"/>
  <c r="BI6976"/>
  <c r="BH6976"/>
  <c r="BG6976"/>
  <c r="BF6976"/>
  <c r="T6976"/>
  <c r="R6976"/>
  <c r="P6976"/>
  <c r="BI6971"/>
  <c r="BH6971"/>
  <c r="BG6971"/>
  <c r="BF6971"/>
  <c r="T6971"/>
  <c r="R6971"/>
  <c r="P6971"/>
  <c r="BI6963"/>
  <c r="BH6963"/>
  <c r="BG6963"/>
  <c r="BF6963"/>
  <c r="T6963"/>
  <c r="R6963"/>
  <c r="P6963"/>
  <c r="BI6947"/>
  <c r="BH6947"/>
  <c r="BG6947"/>
  <c r="BF6947"/>
  <c r="T6947"/>
  <c r="R6947"/>
  <c r="P6947"/>
  <c r="BI6941"/>
  <c r="BH6941"/>
  <c r="BG6941"/>
  <c r="BF6941"/>
  <c r="T6941"/>
  <c r="R6941"/>
  <c r="P6941"/>
  <c r="BI6936"/>
  <c r="BH6936"/>
  <c r="BG6936"/>
  <c r="BF6936"/>
  <c r="T6936"/>
  <c r="R6936"/>
  <c r="P6936"/>
  <c r="BI6928"/>
  <c r="BH6928"/>
  <c r="BG6928"/>
  <c r="BF6928"/>
  <c r="T6928"/>
  <c r="R6928"/>
  <c r="P6928"/>
  <c r="BI6922"/>
  <c r="BH6922"/>
  <c r="BG6922"/>
  <c r="BF6922"/>
  <c r="T6922"/>
  <c r="R6922"/>
  <c r="P6922"/>
  <c r="BI6917"/>
  <c r="BH6917"/>
  <c r="BG6917"/>
  <c r="BF6917"/>
  <c r="T6917"/>
  <c r="R6917"/>
  <c r="P6917"/>
  <c r="BI6912"/>
  <c r="BH6912"/>
  <c r="BG6912"/>
  <c r="BF6912"/>
  <c r="T6912"/>
  <c r="R6912"/>
  <c r="P6912"/>
  <c r="BI6897"/>
  <c r="BH6897"/>
  <c r="BG6897"/>
  <c r="BF6897"/>
  <c r="T6897"/>
  <c r="R6897"/>
  <c r="P6897"/>
  <c r="BI6884"/>
  <c r="BH6884"/>
  <c r="BG6884"/>
  <c r="BF6884"/>
  <c r="T6884"/>
  <c r="R6884"/>
  <c r="P6884"/>
  <c r="BI6870"/>
  <c r="BH6870"/>
  <c r="BG6870"/>
  <c r="BF6870"/>
  <c r="T6870"/>
  <c r="R6870"/>
  <c r="P6870"/>
  <c r="BI6864"/>
  <c r="BH6864"/>
  <c r="BG6864"/>
  <c r="BF6864"/>
  <c r="T6864"/>
  <c r="R6864"/>
  <c r="P6864"/>
  <c r="BI6858"/>
  <c r="BH6858"/>
  <c r="BG6858"/>
  <c r="BF6858"/>
  <c r="T6858"/>
  <c r="R6858"/>
  <c r="P6858"/>
  <c r="BI6852"/>
  <c r="BH6852"/>
  <c r="BG6852"/>
  <c r="BF6852"/>
  <c r="T6852"/>
  <c r="R6852"/>
  <c r="P6852"/>
  <c r="BI6846"/>
  <c r="BH6846"/>
  <c r="BG6846"/>
  <c r="BF6846"/>
  <c r="T6846"/>
  <c r="R6846"/>
  <c r="P6846"/>
  <c r="BI6841"/>
  <c r="BH6841"/>
  <c r="BG6841"/>
  <c r="BF6841"/>
  <c r="T6841"/>
  <c r="R6841"/>
  <c r="P6841"/>
  <c r="BI6836"/>
  <c r="BH6836"/>
  <c r="BG6836"/>
  <c r="BF6836"/>
  <c r="T6836"/>
  <c r="R6836"/>
  <c r="P6836"/>
  <c r="BI6829"/>
  <c r="BH6829"/>
  <c r="BG6829"/>
  <c r="BF6829"/>
  <c r="T6829"/>
  <c r="R6829"/>
  <c r="P6829"/>
  <c r="BI6818"/>
  <c r="BH6818"/>
  <c r="BG6818"/>
  <c r="BF6818"/>
  <c r="T6818"/>
  <c r="R6818"/>
  <c r="P6818"/>
  <c r="BI6811"/>
  <c r="BH6811"/>
  <c r="BG6811"/>
  <c r="BF6811"/>
  <c r="T6811"/>
  <c r="R6811"/>
  <c r="P6811"/>
  <c r="BI6803"/>
  <c r="BH6803"/>
  <c r="BG6803"/>
  <c r="BF6803"/>
  <c r="T6803"/>
  <c r="R6803"/>
  <c r="P6803"/>
  <c r="BI6795"/>
  <c r="BH6795"/>
  <c r="BG6795"/>
  <c r="BF6795"/>
  <c r="T6795"/>
  <c r="R6795"/>
  <c r="P6795"/>
  <c r="BI6787"/>
  <c r="BH6787"/>
  <c r="BG6787"/>
  <c r="BF6787"/>
  <c r="T6787"/>
  <c r="R6787"/>
  <c r="P6787"/>
  <c r="BI6775"/>
  <c r="BH6775"/>
  <c r="BG6775"/>
  <c r="BF6775"/>
  <c r="T6775"/>
  <c r="R6775"/>
  <c r="P6775"/>
  <c r="BI6767"/>
  <c r="BH6767"/>
  <c r="BG6767"/>
  <c r="BF6767"/>
  <c r="T6767"/>
  <c r="R6767"/>
  <c r="P6767"/>
  <c r="BI6755"/>
  <c r="BH6755"/>
  <c r="BG6755"/>
  <c r="BF6755"/>
  <c r="T6755"/>
  <c r="R6755"/>
  <c r="P6755"/>
  <c r="BI6747"/>
  <c r="BH6747"/>
  <c r="BG6747"/>
  <c r="BF6747"/>
  <c r="T6747"/>
  <c r="R6747"/>
  <c r="P6747"/>
  <c r="BI6739"/>
  <c r="BH6739"/>
  <c r="BG6739"/>
  <c r="BF6739"/>
  <c r="T6739"/>
  <c r="R6739"/>
  <c r="P6739"/>
  <c r="BI6732"/>
  <c r="BH6732"/>
  <c r="BG6732"/>
  <c r="BF6732"/>
  <c r="T6732"/>
  <c r="R6732"/>
  <c r="P6732"/>
  <c r="BI6723"/>
  <c r="BH6723"/>
  <c r="BG6723"/>
  <c r="BF6723"/>
  <c r="T6723"/>
  <c r="R6723"/>
  <c r="P6723"/>
  <c r="BI6714"/>
  <c r="BH6714"/>
  <c r="BG6714"/>
  <c r="BF6714"/>
  <c r="T6714"/>
  <c r="R6714"/>
  <c r="P6714"/>
  <c r="BI6704"/>
  <c r="BH6704"/>
  <c r="BG6704"/>
  <c r="BF6704"/>
  <c r="T6704"/>
  <c r="R6704"/>
  <c r="P6704"/>
  <c r="BI6696"/>
  <c r="BH6696"/>
  <c r="BG6696"/>
  <c r="BF6696"/>
  <c r="T6696"/>
  <c r="R6696"/>
  <c r="P6696"/>
  <c r="BI6689"/>
  <c r="BH6689"/>
  <c r="BG6689"/>
  <c r="BF6689"/>
  <c r="T6689"/>
  <c r="R6689"/>
  <c r="P6689"/>
  <c r="BI6680"/>
  <c r="BH6680"/>
  <c r="BG6680"/>
  <c r="BF6680"/>
  <c r="T6680"/>
  <c r="R6680"/>
  <c r="P6680"/>
  <c r="BI6677"/>
  <c r="BH6677"/>
  <c r="BG6677"/>
  <c r="BF6677"/>
  <c r="T6677"/>
  <c r="T6676"/>
  <c r="T6675"/>
  <c r="R6677"/>
  <c r="R6676"/>
  <c r="R6675"/>
  <c r="P6677"/>
  <c r="P6676"/>
  <c r="P6675"/>
  <c r="BI6668"/>
  <c r="BH6668"/>
  <c r="BG6668"/>
  <c r="BF6668"/>
  <c r="T6668"/>
  <c r="T6667"/>
  <c r="R6668"/>
  <c r="R6667"/>
  <c r="P6668"/>
  <c r="P6667"/>
  <c r="BI6647"/>
  <c r="BH6647"/>
  <c r="BG6647"/>
  <c r="BF6647"/>
  <c r="T6647"/>
  <c r="T6638"/>
  <c r="R6647"/>
  <c r="R6638"/>
  <c r="P6647"/>
  <c r="P6638"/>
  <c r="BI6639"/>
  <c r="BH6639"/>
  <c r="BG6639"/>
  <c r="BF6639"/>
  <c r="T6639"/>
  <c r="R6639"/>
  <c r="P6639"/>
  <c r="BI6478"/>
  <c r="BH6478"/>
  <c r="BG6478"/>
  <c r="BF6478"/>
  <c r="T6478"/>
  <c r="R6478"/>
  <c r="P6478"/>
  <c r="BI6475"/>
  <c r="BH6475"/>
  <c r="BG6475"/>
  <c r="BF6475"/>
  <c r="T6475"/>
  <c r="R6475"/>
  <c r="P6475"/>
  <c r="BI6472"/>
  <c r="BH6472"/>
  <c r="BG6472"/>
  <c r="BF6472"/>
  <c r="T6472"/>
  <c r="R6472"/>
  <c r="P6472"/>
  <c r="BI6455"/>
  <c r="BH6455"/>
  <c r="BG6455"/>
  <c r="BF6455"/>
  <c r="T6455"/>
  <c r="R6455"/>
  <c r="P6455"/>
  <c r="BI6452"/>
  <c r="BH6452"/>
  <c r="BG6452"/>
  <c r="BF6452"/>
  <c r="T6452"/>
  <c r="R6452"/>
  <c r="P6452"/>
  <c r="BI6447"/>
  <c r="BH6447"/>
  <c r="BG6447"/>
  <c r="BF6447"/>
  <c r="T6447"/>
  <c r="R6447"/>
  <c r="P6447"/>
  <c r="BI6402"/>
  <c r="BH6402"/>
  <c r="BG6402"/>
  <c r="BF6402"/>
  <c r="T6402"/>
  <c r="R6402"/>
  <c r="P6402"/>
  <c r="BI6357"/>
  <c r="BH6357"/>
  <c r="BG6357"/>
  <c r="BF6357"/>
  <c r="T6357"/>
  <c r="R6357"/>
  <c r="P6357"/>
  <c r="BI6345"/>
  <c r="BH6345"/>
  <c r="BG6345"/>
  <c r="BF6345"/>
  <c r="T6345"/>
  <c r="R6345"/>
  <c r="P6345"/>
  <c r="BI6321"/>
  <c r="BH6321"/>
  <c r="BG6321"/>
  <c r="BF6321"/>
  <c r="T6321"/>
  <c r="R6321"/>
  <c r="P6321"/>
  <c r="BI6308"/>
  <c r="BH6308"/>
  <c r="BG6308"/>
  <c r="BF6308"/>
  <c r="T6308"/>
  <c r="R6308"/>
  <c r="P6308"/>
  <c r="BI6291"/>
  <c r="BH6291"/>
  <c r="BG6291"/>
  <c r="BF6291"/>
  <c r="T6291"/>
  <c r="R6291"/>
  <c r="P6291"/>
  <c r="BI6274"/>
  <c r="BH6274"/>
  <c r="BG6274"/>
  <c r="BF6274"/>
  <c r="T6274"/>
  <c r="R6274"/>
  <c r="P6274"/>
  <c r="BI6203"/>
  <c r="BH6203"/>
  <c r="BG6203"/>
  <c r="BF6203"/>
  <c r="T6203"/>
  <c r="R6203"/>
  <c r="P6203"/>
  <c r="BI6200"/>
  <c r="BH6200"/>
  <c r="BG6200"/>
  <c r="BF6200"/>
  <c r="T6200"/>
  <c r="R6200"/>
  <c r="P6200"/>
  <c r="BI6197"/>
  <c r="BH6197"/>
  <c r="BG6197"/>
  <c r="BF6197"/>
  <c r="T6197"/>
  <c r="R6197"/>
  <c r="P6197"/>
  <c r="BI6154"/>
  <c r="BH6154"/>
  <c r="BG6154"/>
  <c r="BF6154"/>
  <c r="T6154"/>
  <c r="R6154"/>
  <c r="P6154"/>
  <c r="BI6146"/>
  <c r="BH6146"/>
  <c r="BG6146"/>
  <c r="BF6146"/>
  <c r="T6146"/>
  <c r="R6146"/>
  <c r="P6146"/>
  <c r="BI6125"/>
  <c r="BH6125"/>
  <c r="BG6125"/>
  <c r="BF6125"/>
  <c r="T6125"/>
  <c r="R6125"/>
  <c r="P6125"/>
  <c r="BI6116"/>
  <c r="BH6116"/>
  <c r="BG6116"/>
  <c r="BF6116"/>
  <c r="T6116"/>
  <c r="R6116"/>
  <c r="P6116"/>
  <c r="BI6113"/>
  <c r="BH6113"/>
  <c r="BG6113"/>
  <c r="BF6113"/>
  <c r="T6113"/>
  <c r="R6113"/>
  <c r="P6113"/>
  <c r="BI6065"/>
  <c r="BH6065"/>
  <c r="BG6065"/>
  <c r="BF6065"/>
  <c r="T6065"/>
  <c r="R6065"/>
  <c r="P6065"/>
  <c r="BI6055"/>
  <c r="BH6055"/>
  <c r="BG6055"/>
  <c r="BF6055"/>
  <c r="T6055"/>
  <c r="R6055"/>
  <c r="P6055"/>
  <c r="BI6052"/>
  <c r="BH6052"/>
  <c r="BG6052"/>
  <c r="BF6052"/>
  <c r="T6052"/>
  <c r="R6052"/>
  <c r="P6052"/>
  <c r="BI5975"/>
  <c r="BH5975"/>
  <c r="BG5975"/>
  <c r="BF5975"/>
  <c r="T5975"/>
  <c r="R5975"/>
  <c r="P5975"/>
  <c r="BI5971"/>
  <c r="BH5971"/>
  <c r="BG5971"/>
  <c r="BF5971"/>
  <c r="T5971"/>
  <c r="R5971"/>
  <c r="P5971"/>
  <c r="BI5968"/>
  <c r="BH5968"/>
  <c r="BG5968"/>
  <c r="BF5968"/>
  <c r="T5968"/>
  <c r="R5968"/>
  <c r="P5968"/>
  <c r="BI5958"/>
  <c r="BH5958"/>
  <c r="BG5958"/>
  <c r="BF5958"/>
  <c r="T5958"/>
  <c r="R5958"/>
  <c r="P5958"/>
  <c r="BI5955"/>
  <c r="BH5955"/>
  <c r="BG5955"/>
  <c r="BF5955"/>
  <c r="T5955"/>
  <c r="R5955"/>
  <c r="P5955"/>
  <c r="BI5943"/>
  <c r="BH5943"/>
  <c r="BG5943"/>
  <c r="BF5943"/>
  <c r="T5943"/>
  <c r="R5943"/>
  <c r="P5943"/>
  <c r="BI5940"/>
  <c r="BH5940"/>
  <c r="BG5940"/>
  <c r="BF5940"/>
  <c r="T5940"/>
  <c r="R5940"/>
  <c r="P5940"/>
  <c r="BI5933"/>
  <c r="BH5933"/>
  <c r="BG5933"/>
  <c r="BF5933"/>
  <c r="T5933"/>
  <c r="R5933"/>
  <c r="P5933"/>
  <c r="BI5930"/>
  <c r="BH5930"/>
  <c r="BG5930"/>
  <c r="BF5930"/>
  <c r="T5930"/>
  <c r="R5930"/>
  <c r="P5930"/>
  <c r="BI5922"/>
  <c r="BH5922"/>
  <c r="BG5922"/>
  <c r="BF5922"/>
  <c r="T5922"/>
  <c r="R5922"/>
  <c r="P5922"/>
  <c r="BI5919"/>
  <c r="BH5919"/>
  <c r="BG5919"/>
  <c r="BF5919"/>
  <c r="T5919"/>
  <c r="R5919"/>
  <c r="P5919"/>
  <c r="BI5909"/>
  <c r="BH5909"/>
  <c r="BG5909"/>
  <c r="BF5909"/>
  <c r="T5909"/>
  <c r="R5909"/>
  <c r="P5909"/>
  <c r="BI5900"/>
  <c r="BH5900"/>
  <c r="BG5900"/>
  <c r="BF5900"/>
  <c r="T5900"/>
  <c r="R5900"/>
  <c r="P5900"/>
  <c r="BI5897"/>
  <c r="BH5897"/>
  <c r="BG5897"/>
  <c r="BF5897"/>
  <c r="T5897"/>
  <c r="R5897"/>
  <c r="P5897"/>
  <c r="BI5894"/>
  <c r="BH5894"/>
  <c r="BG5894"/>
  <c r="BF5894"/>
  <c r="T5894"/>
  <c r="R5894"/>
  <c r="P5894"/>
  <c r="BI5891"/>
  <c r="BH5891"/>
  <c r="BG5891"/>
  <c r="BF5891"/>
  <c r="T5891"/>
  <c r="R5891"/>
  <c r="P5891"/>
  <c r="BI5888"/>
  <c r="BH5888"/>
  <c r="BG5888"/>
  <c r="BF5888"/>
  <c r="T5888"/>
  <c r="R5888"/>
  <c r="P5888"/>
  <c r="BI5872"/>
  <c r="BH5872"/>
  <c r="BG5872"/>
  <c r="BF5872"/>
  <c r="T5872"/>
  <c r="R5872"/>
  <c r="P5872"/>
  <c r="BI5869"/>
  <c r="BH5869"/>
  <c r="BG5869"/>
  <c r="BF5869"/>
  <c r="T5869"/>
  <c r="R5869"/>
  <c r="P5869"/>
  <c r="BI5857"/>
  <c r="BH5857"/>
  <c r="BG5857"/>
  <c r="BF5857"/>
  <c r="T5857"/>
  <c r="R5857"/>
  <c r="P5857"/>
  <c r="BI5847"/>
  <c r="BH5847"/>
  <c r="BG5847"/>
  <c r="BF5847"/>
  <c r="T5847"/>
  <c r="R5847"/>
  <c r="P5847"/>
  <c r="BI5841"/>
  <c r="BH5841"/>
  <c r="BG5841"/>
  <c r="BF5841"/>
  <c r="T5841"/>
  <c r="R5841"/>
  <c r="P5841"/>
  <c r="BI5833"/>
  <c r="BH5833"/>
  <c r="BG5833"/>
  <c r="BF5833"/>
  <c r="T5833"/>
  <c r="R5833"/>
  <c r="P5833"/>
  <c r="BI5830"/>
  <c r="BH5830"/>
  <c r="BG5830"/>
  <c r="BF5830"/>
  <c r="T5830"/>
  <c r="R5830"/>
  <c r="P5830"/>
  <c r="BI5810"/>
  <c r="BH5810"/>
  <c r="BG5810"/>
  <c r="BF5810"/>
  <c r="T5810"/>
  <c r="R5810"/>
  <c r="P5810"/>
  <c r="BI5806"/>
  <c r="BH5806"/>
  <c r="BG5806"/>
  <c r="BF5806"/>
  <c r="T5806"/>
  <c r="R5806"/>
  <c r="P5806"/>
  <c r="BI5787"/>
  <c r="BH5787"/>
  <c r="BG5787"/>
  <c r="BF5787"/>
  <c r="T5787"/>
  <c r="R5787"/>
  <c r="P5787"/>
  <c r="BI5769"/>
  <c r="BH5769"/>
  <c r="BG5769"/>
  <c r="BF5769"/>
  <c r="T5769"/>
  <c r="R5769"/>
  <c r="P5769"/>
  <c r="BI5765"/>
  <c r="BH5765"/>
  <c r="BG5765"/>
  <c r="BF5765"/>
  <c r="T5765"/>
  <c r="R5765"/>
  <c r="P5765"/>
  <c r="BI5758"/>
  <c r="BH5758"/>
  <c r="BG5758"/>
  <c r="BF5758"/>
  <c r="T5758"/>
  <c r="R5758"/>
  <c r="P5758"/>
  <c r="BI5750"/>
  <c r="BH5750"/>
  <c r="BG5750"/>
  <c r="BF5750"/>
  <c r="T5750"/>
  <c r="R5750"/>
  <c r="P5750"/>
  <c r="BI5747"/>
  <c r="BH5747"/>
  <c r="BG5747"/>
  <c r="BF5747"/>
  <c r="T5747"/>
  <c r="R5747"/>
  <c r="P5747"/>
  <c r="BI5744"/>
  <c r="BH5744"/>
  <c r="BG5744"/>
  <c r="BF5744"/>
  <c r="T5744"/>
  <c r="R5744"/>
  <c r="P5744"/>
  <c r="BI5736"/>
  <c r="BH5736"/>
  <c r="BG5736"/>
  <c r="BF5736"/>
  <c r="T5736"/>
  <c r="R5736"/>
  <c r="P5736"/>
  <c r="BI5733"/>
  <c r="BH5733"/>
  <c r="BG5733"/>
  <c r="BF5733"/>
  <c r="T5733"/>
  <c r="R5733"/>
  <c r="P5733"/>
  <c r="BI5729"/>
  <c r="BH5729"/>
  <c r="BG5729"/>
  <c r="BF5729"/>
  <c r="T5729"/>
  <c r="R5729"/>
  <c r="P5729"/>
  <c r="BI5726"/>
  <c r="BH5726"/>
  <c r="BG5726"/>
  <c r="BF5726"/>
  <c r="T5726"/>
  <c r="R5726"/>
  <c r="P5726"/>
  <c r="BI5723"/>
  <c r="BH5723"/>
  <c r="BG5723"/>
  <c r="BF5723"/>
  <c r="T5723"/>
  <c r="R5723"/>
  <c r="P5723"/>
  <c r="BI5702"/>
  <c r="BH5702"/>
  <c r="BG5702"/>
  <c r="BF5702"/>
  <c r="T5702"/>
  <c r="R5702"/>
  <c r="P5702"/>
  <c r="BI5699"/>
  <c r="BH5699"/>
  <c r="BG5699"/>
  <c r="BF5699"/>
  <c r="T5699"/>
  <c r="R5699"/>
  <c r="P5699"/>
  <c r="BI5691"/>
  <c r="BH5691"/>
  <c r="BG5691"/>
  <c r="BF5691"/>
  <c r="T5691"/>
  <c r="R5691"/>
  <c r="P5691"/>
  <c r="BI5680"/>
  <c r="BH5680"/>
  <c r="BG5680"/>
  <c r="BF5680"/>
  <c r="T5680"/>
  <c r="R5680"/>
  <c r="P5680"/>
  <c r="BI5672"/>
  <c r="BH5672"/>
  <c r="BG5672"/>
  <c r="BF5672"/>
  <c r="T5672"/>
  <c r="R5672"/>
  <c r="P5672"/>
  <c r="BI5669"/>
  <c r="BH5669"/>
  <c r="BG5669"/>
  <c r="BF5669"/>
  <c r="T5669"/>
  <c r="R5669"/>
  <c r="P5669"/>
  <c r="BI5666"/>
  <c r="BH5666"/>
  <c r="BG5666"/>
  <c r="BF5666"/>
  <c r="T5666"/>
  <c r="R5666"/>
  <c r="P5666"/>
  <c r="BI5658"/>
  <c r="BH5658"/>
  <c r="BG5658"/>
  <c r="BF5658"/>
  <c r="T5658"/>
  <c r="R5658"/>
  <c r="P5658"/>
  <c r="BI5654"/>
  <c r="BH5654"/>
  <c r="BG5654"/>
  <c r="BF5654"/>
  <c r="T5654"/>
  <c r="R5654"/>
  <c r="P5654"/>
  <c r="BI5651"/>
  <c r="BH5651"/>
  <c r="BG5651"/>
  <c r="BF5651"/>
  <c r="T5651"/>
  <c r="R5651"/>
  <c r="P5651"/>
  <c r="BI5648"/>
  <c r="BH5648"/>
  <c r="BG5648"/>
  <c r="BF5648"/>
  <c r="T5648"/>
  <c r="R5648"/>
  <c r="P5648"/>
  <c r="BI5645"/>
  <c r="BH5645"/>
  <c r="BG5645"/>
  <c r="BF5645"/>
  <c r="T5645"/>
  <c r="R5645"/>
  <c r="P5645"/>
  <c r="BI5633"/>
  <c r="BH5633"/>
  <c r="BG5633"/>
  <c r="BF5633"/>
  <c r="T5633"/>
  <c r="R5633"/>
  <c r="P5633"/>
  <c r="BI5630"/>
  <c r="BH5630"/>
  <c r="BG5630"/>
  <c r="BF5630"/>
  <c r="T5630"/>
  <c r="R5630"/>
  <c r="P5630"/>
  <c r="BI5611"/>
  <c r="BH5611"/>
  <c r="BG5611"/>
  <c r="BF5611"/>
  <c r="T5611"/>
  <c r="R5611"/>
  <c r="P5611"/>
  <c r="BI5608"/>
  <c r="BH5608"/>
  <c r="BG5608"/>
  <c r="BF5608"/>
  <c r="T5608"/>
  <c r="R5608"/>
  <c r="P5608"/>
  <c r="BI5595"/>
  <c r="BH5595"/>
  <c r="BG5595"/>
  <c r="BF5595"/>
  <c r="T5595"/>
  <c r="R5595"/>
  <c r="P5595"/>
  <c r="BI5591"/>
  <c r="BH5591"/>
  <c r="BG5591"/>
  <c r="BF5591"/>
  <c r="T5591"/>
  <c r="R5591"/>
  <c r="P5591"/>
  <c r="BI5582"/>
  <c r="BH5582"/>
  <c r="BG5582"/>
  <c r="BF5582"/>
  <c r="T5582"/>
  <c r="R5582"/>
  <c r="P5582"/>
  <c r="BI5571"/>
  <c r="BH5571"/>
  <c r="BG5571"/>
  <c r="BF5571"/>
  <c r="T5571"/>
  <c r="R5571"/>
  <c r="P5571"/>
  <c r="BI5568"/>
  <c r="BH5568"/>
  <c r="BG5568"/>
  <c r="BF5568"/>
  <c r="T5568"/>
  <c r="R5568"/>
  <c r="P5568"/>
  <c r="BI5560"/>
  <c r="BH5560"/>
  <c r="BG5560"/>
  <c r="BF5560"/>
  <c r="T5560"/>
  <c r="R5560"/>
  <c r="P5560"/>
  <c r="BI5557"/>
  <c r="BH5557"/>
  <c r="BG5557"/>
  <c r="BF5557"/>
  <c r="T5557"/>
  <c r="R5557"/>
  <c r="P5557"/>
  <c r="BI5548"/>
  <c r="BH5548"/>
  <c r="BG5548"/>
  <c r="BF5548"/>
  <c r="T5548"/>
  <c r="R5548"/>
  <c r="P5548"/>
  <c r="BI5511"/>
  <c r="BH5511"/>
  <c r="BG5511"/>
  <c r="BF5511"/>
  <c r="T5511"/>
  <c r="R5511"/>
  <c r="P5511"/>
  <c r="BI5503"/>
  <c r="BH5503"/>
  <c r="BG5503"/>
  <c r="BF5503"/>
  <c r="T5503"/>
  <c r="R5503"/>
  <c r="P5503"/>
  <c r="BI5495"/>
  <c r="BH5495"/>
  <c r="BG5495"/>
  <c r="BF5495"/>
  <c r="T5495"/>
  <c r="R5495"/>
  <c r="P5495"/>
  <c r="BI5492"/>
  <c r="BH5492"/>
  <c r="BG5492"/>
  <c r="BF5492"/>
  <c r="T5492"/>
  <c r="R5492"/>
  <c r="P5492"/>
  <c r="BI5484"/>
  <c r="BH5484"/>
  <c r="BG5484"/>
  <c r="BF5484"/>
  <c r="T5484"/>
  <c r="R5484"/>
  <c r="P5484"/>
  <c r="BI5481"/>
  <c r="BH5481"/>
  <c r="BG5481"/>
  <c r="BF5481"/>
  <c r="T5481"/>
  <c r="R5481"/>
  <c r="P5481"/>
  <c r="BI5466"/>
  <c r="BH5466"/>
  <c r="BG5466"/>
  <c r="BF5466"/>
  <c r="T5466"/>
  <c r="R5466"/>
  <c r="P5466"/>
  <c r="BI5462"/>
  <c r="BH5462"/>
  <c r="BG5462"/>
  <c r="BF5462"/>
  <c r="T5462"/>
  <c r="R5462"/>
  <c r="P5462"/>
  <c r="BI5460"/>
  <c r="BH5460"/>
  <c r="BG5460"/>
  <c r="BF5460"/>
  <c r="T5460"/>
  <c r="R5460"/>
  <c r="P5460"/>
  <c r="BI5446"/>
  <c r="BH5446"/>
  <c r="BG5446"/>
  <c r="BF5446"/>
  <c r="T5446"/>
  <c r="R5446"/>
  <c r="P5446"/>
  <c r="BI5436"/>
  <c r="BH5436"/>
  <c r="BG5436"/>
  <c r="BF5436"/>
  <c r="T5436"/>
  <c r="R5436"/>
  <c r="P5436"/>
  <c r="BI5428"/>
  <c r="BH5428"/>
  <c r="BG5428"/>
  <c r="BF5428"/>
  <c r="T5428"/>
  <c r="R5428"/>
  <c r="P5428"/>
  <c r="BI5421"/>
  <c r="BH5421"/>
  <c r="BG5421"/>
  <c r="BF5421"/>
  <c r="T5421"/>
  <c r="R5421"/>
  <c r="P5421"/>
  <c r="BI5416"/>
  <c r="BH5416"/>
  <c r="BG5416"/>
  <c r="BF5416"/>
  <c r="T5416"/>
  <c r="R5416"/>
  <c r="P5416"/>
  <c r="BI5402"/>
  <c r="BH5402"/>
  <c r="BG5402"/>
  <c r="BF5402"/>
  <c r="T5402"/>
  <c r="R5402"/>
  <c r="P5402"/>
  <c r="BI5390"/>
  <c r="BH5390"/>
  <c r="BG5390"/>
  <c r="BF5390"/>
  <c r="T5390"/>
  <c r="R5390"/>
  <c r="P5390"/>
  <c r="BI5378"/>
  <c r="BH5378"/>
  <c r="BG5378"/>
  <c r="BF5378"/>
  <c r="T5378"/>
  <c r="R5378"/>
  <c r="P5378"/>
  <c r="BI5366"/>
  <c r="BH5366"/>
  <c r="BG5366"/>
  <c r="BF5366"/>
  <c r="T5366"/>
  <c r="R5366"/>
  <c r="P5366"/>
  <c r="BI5356"/>
  <c r="BH5356"/>
  <c r="BG5356"/>
  <c r="BF5356"/>
  <c r="T5356"/>
  <c r="R5356"/>
  <c r="P5356"/>
  <c r="BI5347"/>
  <c r="BH5347"/>
  <c r="BG5347"/>
  <c r="BF5347"/>
  <c r="T5347"/>
  <c r="R5347"/>
  <c r="P5347"/>
  <c r="BI5336"/>
  <c r="BH5336"/>
  <c r="BG5336"/>
  <c r="BF5336"/>
  <c r="T5336"/>
  <c r="R5336"/>
  <c r="P5336"/>
  <c r="BI5323"/>
  <c r="BH5323"/>
  <c r="BG5323"/>
  <c r="BF5323"/>
  <c r="T5323"/>
  <c r="R5323"/>
  <c r="P5323"/>
  <c r="BI5315"/>
  <c r="BH5315"/>
  <c r="BG5315"/>
  <c r="BF5315"/>
  <c r="T5315"/>
  <c r="R5315"/>
  <c r="P5315"/>
  <c r="BI5308"/>
  <c r="BH5308"/>
  <c r="BG5308"/>
  <c r="BF5308"/>
  <c r="T5308"/>
  <c r="R5308"/>
  <c r="P5308"/>
  <c r="BI5300"/>
  <c r="BH5300"/>
  <c r="BG5300"/>
  <c r="BF5300"/>
  <c r="T5300"/>
  <c r="R5300"/>
  <c r="P5300"/>
  <c r="BI5289"/>
  <c r="BH5289"/>
  <c r="BG5289"/>
  <c r="BF5289"/>
  <c r="T5289"/>
  <c r="R5289"/>
  <c r="P5289"/>
  <c r="BI5270"/>
  <c r="BH5270"/>
  <c r="BG5270"/>
  <c r="BF5270"/>
  <c r="T5270"/>
  <c r="R5270"/>
  <c r="P5270"/>
  <c r="BI5249"/>
  <c r="BH5249"/>
  <c r="BG5249"/>
  <c r="BF5249"/>
  <c r="T5249"/>
  <c r="R5249"/>
  <c r="P5249"/>
  <c r="BI5247"/>
  <c r="BH5247"/>
  <c r="BG5247"/>
  <c r="BF5247"/>
  <c r="T5247"/>
  <c r="R5247"/>
  <c r="P5247"/>
  <c r="BI5230"/>
  <c r="BH5230"/>
  <c r="BG5230"/>
  <c r="BF5230"/>
  <c r="T5230"/>
  <c r="R5230"/>
  <c r="P5230"/>
  <c r="BI5210"/>
  <c r="BH5210"/>
  <c r="BG5210"/>
  <c r="BF5210"/>
  <c r="T5210"/>
  <c r="R5210"/>
  <c r="P5210"/>
  <c r="BI5190"/>
  <c r="BH5190"/>
  <c r="BG5190"/>
  <c r="BF5190"/>
  <c r="T5190"/>
  <c r="R5190"/>
  <c r="P5190"/>
  <c r="BI5170"/>
  <c r="BH5170"/>
  <c r="BG5170"/>
  <c r="BF5170"/>
  <c r="T5170"/>
  <c r="R5170"/>
  <c r="P5170"/>
  <c r="BI5168"/>
  <c r="BH5168"/>
  <c r="BG5168"/>
  <c r="BF5168"/>
  <c r="T5168"/>
  <c r="R5168"/>
  <c r="P5168"/>
  <c r="BI5164"/>
  <c r="BH5164"/>
  <c r="BG5164"/>
  <c r="BF5164"/>
  <c r="T5164"/>
  <c r="R5164"/>
  <c r="P5164"/>
  <c r="BI5154"/>
  <c r="BH5154"/>
  <c r="BG5154"/>
  <c r="BF5154"/>
  <c r="T5154"/>
  <c r="R5154"/>
  <c r="P5154"/>
  <c r="BI5144"/>
  <c r="BH5144"/>
  <c r="BG5144"/>
  <c r="BF5144"/>
  <c r="T5144"/>
  <c r="R5144"/>
  <c r="P5144"/>
  <c r="BI5136"/>
  <c r="BH5136"/>
  <c r="BG5136"/>
  <c r="BF5136"/>
  <c r="T5136"/>
  <c r="R5136"/>
  <c r="P5136"/>
  <c r="BI5130"/>
  <c r="BH5130"/>
  <c r="BG5130"/>
  <c r="BF5130"/>
  <c r="T5130"/>
  <c r="R5130"/>
  <c r="P5130"/>
  <c r="BI5120"/>
  <c r="BH5120"/>
  <c r="BG5120"/>
  <c r="BF5120"/>
  <c r="T5120"/>
  <c r="R5120"/>
  <c r="P5120"/>
  <c r="BI5112"/>
  <c r="BH5112"/>
  <c r="BG5112"/>
  <c r="BF5112"/>
  <c r="T5112"/>
  <c r="R5112"/>
  <c r="P5112"/>
  <c r="BI5104"/>
  <c r="BH5104"/>
  <c r="BG5104"/>
  <c r="BF5104"/>
  <c r="T5104"/>
  <c r="R5104"/>
  <c r="P5104"/>
  <c r="BI5099"/>
  <c r="BH5099"/>
  <c r="BG5099"/>
  <c r="BF5099"/>
  <c r="T5099"/>
  <c r="R5099"/>
  <c r="P5099"/>
  <c r="BI5094"/>
  <c r="BH5094"/>
  <c r="BG5094"/>
  <c r="BF5094"/>
  <c r="T5094"/>
  <c r="R5094"/>
  <c r="P5094"/>
  <c r="BI5089"/>
  <c r="BH5089"/>
  <c r="BG5089"/>
  <c r="BF5089"/>
  <c r="T5089"/>
  <c r="R5089"/>
  <c r="P5089"/>
  <c r="BI5084"/>
  <c r="BH5084"/>
  <c r="BG5084"/>
  <c r="BF5084"/>
  <c r="T5084"/>
  <c r="R5084"/>
  <c r="P5084"/>
  <c r="BI5079"/>
  <c r="BH5079"/>
  <c r="BG5079"/>
  <c r="BF5079"/>
  <c r="T5079"/>
  <c r="R5079"/>
  <c r="P5079"/>
  <c r="BI5074"/>
  <c r="BH5074"/>
  <c r="BG5074"/>
  <c r="BF5074"/>
  <c r="T5074"/>
  <c r="R5074"/>
  <c r="P5074"/>
  <c r="BI5069"/>
  <c r="BH5069"/>
  <c r="BG5069"/>
  <c r="BF5069"/>
  <c r="T5069"/>
  <c r="R5069"/>
  <c r="P5069"/>
  <c r="BI5064"/>
  <c r="BH5064"/>
  <c r="BG5064"/>
  <c r="BF5064"/>
  <c r="T5064"/>
  <c r="R5064"/>
  <c r="P5064"/>
  <c r="BI5059"/>
  <c r="BH5059"/>
  <c r="BG5059"/>
  <c r="BF5059"/>
  <c r="T5059"/>
  <c r="R5059"/>
  <c r="P5059"/>
  <c r="BI5043"/>
  <c r="BH5043"/>
  <c r="BG5043"/>
  <c r="BF5043"/>
  <c r="T5043"/>
  <c r="R5043"/>
  <c r="P5043"/>
  <c r="BI5025"/>
  <c r="BH5025"/>
  <c r="BG5025"/>
  <c r="BF5025"/>
  <c r="T5025"/>
  <c r="R5025"/>
  <c r="P5025"/>
  <c r="BI5020"/>
  <c r="BH5020"/>
  <c r="BG5020"/>
  <c r="BF5020"/>
  <c r="T5020"/>
  <c r="R5020"/>
  <c r="P5020"/>
  <c r="BI5015"/>
  <c r="BH5015"/>
  <c r="BG5015"/>
  <c r="BF5015"/>
  <c r="T5015"/>
  <c r="R5015"/>
  <c r="P5015"/>
  <c r="BI5010"/>
  <c r="BH5010"/>
  <c r="BG5010"/>
  <c r="BF5010"/>
  <c r="T5010"/>
  <c r="R5010"/>
  <c r="P5010"/>
  <c r="BI5005"/>
  <c r="BH5005"/>
  <c r="BG5005"/>
  <c r="BF5005"/>
  <c r="T5005"/>
  <c r="R5005"/>
  <c r="P5005"/>
  <c r="BI5000"/>
  <c r="BH5000"/>
  <c r="BG5000"/>
  <c r="BF5000"/>
  <c r="T5000"/>
  <c r="R5000"/>
  <c r="P5000"/>
  <c r="BI4995"/>
  <c r="BH4995"/>
  <c r="BG4995"/>
  <c r="BF4995"/>
  <c r="T4995"/>
  <c r="R4995"/>
  <c r="P4995"/>
  <c r="BI4990"/>
  <c r="BH4990"/>
  <c r="BG4990"/>
  <c r="BF4990"/>
  <c r="T4990"/>
  <c r="R4990"/>
  <c r="P4990"/>
  <c r="BI4985"/>
  <c r="BH4985"/>
  <c r="BG4985"/>
  <c r="BF4985"/>
  <c r="T4985"/>
  <c r="R4985"/>
  <c r="P4985"/>
  <c r="BI4980"/>
  <c r="BH4980"/>
  <c r="BG4980"/>
  <c r="BF4980"/>
  <c r="T4980"/>
  <c r="R4980"/>
  <c r="P4980"/>
  <c r="BI4975"/>
  <c r="BH4975"/>
  <c r="BG4975"/>
  <c r="BF4975"/>
  <c r="T4975"/>
  <c r="R4975"/>
  <c r="P4975"/>
  <c r="BI4970"/>
  <c r="BH4970"/>
  <c r="BG4970"/>
  <c r="BF4970"/>
  <c r="T4970"/>
  <c r="R4970"/>
  <c r="P4970"/>
  <c r="BI4965"/>
  <c r="BH4965"/>
  <c r="BG4965"/>
  <c r="BF4965"/>
  <c r="T4965"/>
  <c r="R4965"/>
  <c r="P4965"/>
  <c r="BI4944"/>
  <c r="BH4944"/>
  <c r="BG4944"/>
  <c r="BF4944"/>
  <c r="T4944"/>
  <c r="R4944"/>
  <c r="P4944"/>
  <c r="BI4936"/>
  <c r="BH4936"/>
  <c r="BG4936"/>
  <c r="BF4936"/>
  <c r="T4936"/>
  <c r="R4936"/>
  <c r="P4936"/>
  <c r="BI4928"/>
  <c r="BH4928"/>
  <c r="BG4928"/>
  <c r="BF4928"/>
  <c r="T4928"/>
  <c r="R4928"/>
  <c r="P4928"/>
  <c r="BI4921"/>
  <c r="BH4921"/>
  <c r="BG4921"/>
  <c r="BF4921"/>
  <c r="T4921"/>
  <c r="R4921"/>
  <c r="P4921"/>
  <c r="BI4917"/>
  <c r="BH4917"/>
  <c r="BG4917"/>
  <c r="BF4917"/>
  <c r="T4917"/>
  <c r="R4917"/>
  <c r="P4917"/>
  <c r="BI4909"/>
  <c r="BH4909"/>
  <c r="BG4909"/>
  <c r="BF4909"/>
  <c r="T4909"/>
  <c r="R4909"/>
  <c r="P4909"/>
  <c r="BI4898"/>
  <c r="BH4898"/>
  <c r="BG4898"/>
  <c r="BF4898"/>
  <c r="T4898"/>
  <c r="R4898"/>
  <c r="P4898"/>
  <c r="BI4889"/>
  <c r="BH4889"/>
  <c r="BG4889"/>
  <c r="BF4889"/>
  <c r="T4889"/>
  <c r="R4889"/>
  <c r="P4889"/>
  <c r="BI4885"/>
  <c r="BH4885"/>
  <c r="BG4885"/>
  <c r="BF4885"/>
  <c r="T4885"/>
  <c r="R4885"/>
  <c r="P4885"/>
  <c r="BI4871"/>
  <c r="BH4871"/>
  <c r="BG4871"/>
  <c r="BF4871"/>
  <c r="T4871"/>
  <c r="R4871"/>
  <c r="P4871"/>
  <c r="BI4868"/>
  <c r="BH4868"/>
  <c r="BG4868"/>
  <c r="BF4868"/>
  <c r="T4868"/>
  <c r="R4868"/>
  <c r="P4868"/>
  <c r="BI4860"/>
  <c r="BH4860"/>
  <c r="BG4860"/>
  <c r="BF4860"/>
  <c r="T4860"/>
  <c r="R4860"/>
  <c r="P4860"/>
  <c r="BI4857"/>
  <c r="BH4857"/>
  <c r="BG4857"/>
  <c r="BF4857"/>
  <c r="T4857"/>
  <c r="R4857"/>
  <c r="P4857"/>
  <c r="BI4843"/>
  <c r="BH4843"/>
  <c r="BG4843"/>
  <c r="BF4843"/>
  <c r="T4843"/>
  <c r="R4843"/>
  <c r="P4843"/>
  <c r="BI4840"/>
  <c r="BH4840"/>
  <c r="BG4840"/>
  <c r="BF4840"/>
  <c r="T4840"/>
  <c r="R4840"/>
  <c r="P4840"/>
  <c r="BI4822"/>
  <c r="BH4822"/>
  <c r="BG4822"/>
  <c r="BF4822"/>
  <c r="T4822"/>
  <c r="R4822"/>
  <c r="P4822"/>
  <c r="BI4809"/>
  <c r="BH4809"/>
  <c r="BG4809"/>
  <c r="BF4809"/>
  <c r="T4809"/>
  <c r="R4809"/>
  <c r="P4809"/>
  <c r="BI4805"/>
  <c r="BH4805"/>
  <c r="BG4805"/>
  <c r="BF4805"/>
  <c r="T4805"/>
  <c r="R4805"/>
  <c r="P4805"/>
  <c r="BI4787"/>
  <c r="BH4787"/>
  <c r="BG4787"/>
  <c r="BF4787"/>
  <c r="T4787"/>
  <c r="R4787"/>
  <c r="P4787"/>
  <c r="BI4768"/>
  <c r="BH4768"/>
  <c r="BG4768"/>
  <c r="BF4768"/>
  <c r="T4768"/>
  <c r="R4768"/>
  <c r="P4768"/>
  <c r="BI4758"/>
  <c r="BH4758"/>
  <c r="BG4758"/>
  <c r="BF4758"/>
  <c r="T4758"/>
  <c r="R4758"/>
  <c r="P4758"/>
  <c r="BI4748"/>
  <c r="BH4748"/>
  <c r="BG4748"/>
  <c r="BF4748"/>
  <c r="T4748"/>
  <c r="R4748"/>
  <c r="P4748"/>
  <c r="BI4738"/>
  <c r="BH4738"/>
  <c r="BG4738"/>
  <c r="BF4738"/>
  <c r="T4738"/>
  <c r="R4738"/>
  <c r="P4738"/>
  <c r="BI4726"/>
  <c r="BH4726"/>
  <c r="BG4726"/>
  <c r="BF4726"/>
  <c r="T4726"/>
  <c r="R4726"/>
  <c r="P4726"/>
  <c r="BI4716"/>
  <c r="BH4716"/>
  <c r="BG4716"/>
  <c r="BF4716"/>
  <c r="T4716"/>
  <c r="R4716"/>
  <c r="P4716"/>
  <c r="BI4703"/>
  <c r="BH4703"/>
  <c r="BG4703"/>
  <c r="BF4703"/>
  <c r="T4703"/>
  <c r="R4703"/>
  <c r="P4703"/>
  <c r="BI4692"/>
  <c r="BH4692"/>
  <c r="BG4692"/>
  <c r="BF4692"/>
  <c r="T4692"/>
  <c r="R4692"/>
  <c r="P4692"/>
  <c r="BI4678"/>
  <c r="BH4678"/>
  <c r="BG4678"/>
  <c r="BF4678"/>
  <c r="T4678"/>
  <c r="R4678"/>
  <c r="P4678"/>
  <c r="BI4666"/>
  <c r="BH4666"/>
  <c r="BG4666"/>
  <c r="BF4666"/>
  <c r="T4666"/>
  <c r="R4666"/>
  <c r="P4666"/>
  <c r="BI4650"/>
  <c r="BH4650"/>
  <c r="BG4650"/>
  <c r="BF4650"/>
  <c r="T4650"/>
  <c r="R4650"/>
  <c r="P4650"/>
  <c r="BI4640"/>
  <c r="BH4640"/>
  <c r="BG4640"/>
  <c r="BF4640"/>
  <c r="T4640"/>
  <c r="R4640"/>
  <c r="P4640"/>
  <c r="BI4630"/>
  <c r="BH4630"/>
  <c r="BG4630"/>
  <c r="BF4630"/>
  <c r="T4630"/>
  <c r="R4630"/>
  <c r="P4630"/>
  <c r="BI4618"/>
  <c r="BH4618"/>
  <c r="BG4618"/>
  <c r="BF4618"/>
  <c r="T4618"/>
  <c r="R4618"/>
  <c r="P4618"/>
  <c r="BI4604"/>
  <c r="BH4604"/>
  <c r="BG4604"/>
  <c r="BF4604"/>
  <c r="T4604"/>
  <c r="R4604"/>
  <c r="P4604"/>
  <c r="BI4585"/>
  <c r="BH4585"/>
  <c r="BG4585"/>
  <c r="BF4585"/>
  <c r="T4585"/>
  <c r="R4585"/>
  <c r="P4585"/>
  <c r="BI4573"/>
  <c r="BH4573"/>
  <c r="BG4573"/>
  <c r="BF4573"/>
  <c r="T4573"/>
  <c r="R4573"/>
  <c r="P4573"/>
  <c r="BI4563"/>
  <c r="BH4563"/>
  <c r="BG4563"/>
  <c r="BF4563"/>
  <c r="T4563"/>
  <c r="R4563"/>
  <c r="P4563"/>
  <c r="BI4549"/>
  <c r="BH4549"/>
  <c r="BG4549"/>
  <c r="BF4549"/>
  <c r="T4549"/>
  <c r="R4549"/>
  <c r="P4549"/>
  <c r="BI4541"/>
  <c r="BH4541"/>
  <c r="BG4541"/>
  <c r="BF4541"/>
  <c r="T4541"/>
  <c r="R4541"/>
  <c r="P4541"/>
  <c r="BI4533"/>
  <c r="BH4533"/>
  <c r="BG4533"/>
  <c r="BF4533"/>
  <c r="T4533"/>
  <c r="R4533"/>
  <c r="P4533"/>
  <c r="BI4523"/>
  <c r="BH4523"/>
  <c r="BG4523"/>
  <c r="BF4523"/>
  <c r="T4523"/>
  <c r="R4523"/>
  <c r="P4523"/>
  <c r="BI4513"/>
  <c r="BH4513"/>
  <c r="BG4513"/>
  <c r="BF4513"/>
  <c r="T4513"/>
  <c r="R4513"/>
  <c r="P4513"/>
  <c r="BI4488"/>
  <c r="BH4488"/>
  <c r="BG4488"/>
  <c r="BF4488"/>
  <c r="T4488"/>
  <c r="R4488"/>
  <c r="P4488"/>
  <c r="BI4478"/>
  <c r="BH4478"/>
  <c r="BG4478"/>
  <c r="BF4478"/>
  <c r="T4478"/>
  <c r="R4478"/>
  <c r="P4478"/>
  <c r="BI4465"/>
  <c r="BH4465"/>
  <c r="BG4465"/>
  <c r="BF4465"/>
  <c r="T4465"/>
  <c r="R4465"/>
  <c r="P4465"/>
  <c r="BI4461"/>
  <c r="BH4461"/>
  <c r="BG4461"/>
  <c r="BF4461"/>
  <c r="T4461"/>
  <c r="R4461"/>
  <c r="P4461"/>
  <c r="BI4457"/>
  <c r="BH4457"/>
  <c r="BG4457"/>
  <c r="BF4457"/>
  <c r="T4457"/>
  <c r="R4457"/>
  <c r="P4457"/>
  <c r="BI4453"/>
  <c r="BH4453"/>
  <c r="BG4453"/>
  <c r="BF4453"/>
  <c r="T4453"/>
  <c r="R4453"/>
  <c r="P4453"/>
  <c r="BI4445"/>
  <c r="BH4445"/>
  <c r="BG4445"/>
  <c r="BF4445"/>
  <c r="T4445"/>
  <c r="R4445"/>
  <c r="P4445"/>
  <c r="BI4442"/>
  <c r="BH4442"/>
  <c r="BG4442"/>
  <c r="BF4442"/>
  <c r="T4442"/>
  <c r="R4442"/>
  <c r="P4442"/>
  <c r="BI4434"/>
  <c r="BH4434"/>
  <c r="BG4434"/>
  <c r="BF4434"/>
  <c r="T4434"/>
  <c r="R4434"/>
  <c r="P4434"/>
  <c r="BI4431"/>
  <c r="BH4431"/>
  <c r="BG4431"/>
  <c r="BF4431"/>
  <c r="T4431"/>
  <c r="R4431"/>
  <c r="P4431"/>
  <c r="BI4413"/>
  <c r="BH4413"/>
  <c r="BG4413"/>
  <c r="BF4413"/>
  <c r="T4413"/>
  <c r="R4413"/>
  <c r="P4413"/>
  <c r="BI4402"/>
  <c r="BH4402"/>
  <c r="BG4402"/>
  <c r="BF4402"/>
  <c r="T4402"/>
  <c r="R4402"/>
  <c r="P4402"/>
  <c r="BI4393"/>
  <c r="BH4393"/>
  <c r="BG4393"/>
  <c r="BF4393"/>
  <c r="T4393"/>
  <c r="R4393"/>
  <c r="P4393"/>
  <c r="BI4383"/>
  <c r="BH4383"/>
  <c r="BG4383"/>
  <c r="BF4383"/>
  <c r="T4383"/>
  <c r="R4383"/>
  <c r="P4383"/>
  <c r="BI4374"/>
  <c r="BH4374"/>
  <c r="BG4374"/>
  <c r="BF4374"/>
  <c r="T4374"/>
  <c r="R4374"/>
  <c r="P4374"/>
  <c r="BI4368"/>
  <c r="BH4368"/>
  <c r="BG4368"/>
  <c r="BF4368"/>
  <c r="T4368"/>
  <c r="R4368"/>
  <c r="P4368"/>
  <c r="BI4364"/>
  <c r="BH4364"/>
  <c r="BG4364"/>
  <c r="BF4364"/>
  <c r="T4364"/>
  <c r="R4364"/>
  <c r="P4364"/>
  <c r="BI4356"/>
  <c r="BH4356"/>
  <c r="BG4356"/>
  <c r="BF4356"/>
  <c r="T4356"/>
  <c r="R4356"/>
  <c r="P4356"/>
  <c r="BI4344"/>
  <c r="BH4344"/>
  <c r="BG4344"/>
  <c r="BF4344"/>
  <c r="T4344"/>
  <c r="R4344"/>
  <c r="P4344"/>
  <c r="BI4336"/>
  <c r="BH4336"/>
  <c r="BG4336"/>
  <c r="BF4336"/>
  <c r="T4336"/>
  <c r="R4336"/>
  <c r="P4336"/>
  <c r="BI4324"/>
  <c r="BH4324"/>
  <c r="BG4324"/>
  <c r="BF4324"/>
  <c r="T4324"/>
  <c r="R4324"/>
  <c r="P4324"/>
  <c r="BI4309"/>
  <c r="BH4309"/>
  <c r="BG4309"/>
  <c r="BF4309"/>
  <c r="T4309"/>
  <c r="R4309"/>
  <c r="P4309"/>
  <c r="BI4294"/>
  <c r="BH4294"/>
  <c r="BG4294"/>
  <c r="BF4294"/>
  <c r="T4294"/>
  <c r="R4294"/>
  <c r="P4294"/>
  <c r="BI4287"/>
  <c r="BH4287"/>
  <c r="BG4287"/>
  <c r="BF4287"/>
  <c r="T4287"/>
  <c r="R4287"/>
  <c r="P4287"/>
  <c r="BI4269"/>
  <c r="BH4269"/>
  <c r="BG4269"/>
  <c r="BF4269"/>
  <c r="T4269"/>
  <c r="R4269"/>
  <c r="P4269"/>
  <c r="BI4261"/>
  <c r="BH4261"/>
  <c r="BG4261"/>
  <c r="BF4261"/>
  <c r="T4261"/>
  <c r="R4261"/>
  <c r="P4261"/>
  <c r="BI4248"/>
  <c r="BH4248"/>
  <c r="BG4248"/>
  <c r="BF4248"/>
  <c r="T4248"/>
  <c r="R4248"/>
  <c r="P4248"/>
  <c r="BI4239"/>
  <c r="BH4239"/>
  <c r="BG4239"/>
  <c r="BF4239"/>
  <c r="T4239"/>
  <c r="R4239"/>
  <c r="P4239"/>
  <c r="BI4236"/>
  <c r="BH4236"/>
  <c r="BG4236"/>
  <c r="BF4236"/>
  <c r="T4236"/>
  <c r="R4236"/>
  <c r="P4236"/>
  <c r="BI4225"/>
  <c r="BH4225"/>
  <c r="BG4225"/>
  <c r="BF4225"/>
  <c r="T4225"/>
  <c r="R4225"/>
  <c r="P4225"/>
  <c r="BI4215"/>
  <c r="BH4215"/>
  <c r="BG4215"/>
  <c r="BF4215"/>
  <c r="T4215"/>
  <c r="R4215"/>
  <c r="P4215"/>
  <c r="BI4199"/>
  <c r="BH4199"/>
  <c r="BG4199"/>
  <c r="BF4199"/>
  <c r="T4199"/>
  <c r="R4199"/>
  <c r="P4199"/>
  <c r="BI4185"/>
  <c r="BH4185"/>
  <c r="BG4185"/>
  <c r="BF4185"/>
  <c r="T4185"/>
  <c r="R4185"/>
  <c r="P4185"/>
  <c r="BI4169"/>
  <c r="BH4169"/>
  <c r="BG4169"/>
  <c r="BF4169"/>
  <c r="T4169"/>
  <c r="R4169"/>
  <c r="P4169"/>
  <c r="BI4160"/>
  <c r="BH4160"/>
  <c r="BG4160"/>
  <c r="BF4160"/>
  <c r="T4160"/>
  <c r="R4160"/>
  <c r="P4160"/>
  <c r="BI4152"/>
  <c r="BH4152"/>
  <c r="BG4152"/>
  <c r="BF4152"/>
  <c r="T4152"/>
  <c r="R4152"/>
  <c r="P4152"/>
  <c r="BI4147"/>
  <c r="BH4147"/>
  <c r="BG4147"/>
  <c r="BF4147"/>
  <c r="T4147"/>
  <c r="R4147"/>
  <c r="P4147"/>
  <c r="BI4133"/>
  <c r="BH4133"/>
  <c r="BG4133"/>
  <c r="BF4133"/>
  <c r="T4133"/>
  <c r="R4133"/>
  <c r="P4133"/>
  <c r="BI4104"/>
  <c r="BH4104"/>
  <c r="BG4104"/>
  <c r="BF4104"/>
  <c r="T4104"/>
  <c r="R4104"/>
  <c r="P4104"/>
  <c r="BI4092"/>
  <c r="BH4092"/>
  <c r="BG4092"/>
  <c r="BF4092"/>
  <c r="T4092"/>
  <c r="R4092"/>
  <c r="P4092"/>
  <c r="BI4080"/>
  <c r="BH4080"/>
  <c r="BG4080"/>
  <c r="BF4080"/>
  <c r="T4080"/>
  <c r="R4080"/>
  <c r="P4080"/>
  <c r="BI4061"/>
  <c r="BH4061"/>
  <c r="BG4061"/>
  <c r="BF4061"/>
  <c r="T4061"/>
  <c r="R4061"/>
  <c r="P4061"/>
  <c r="BI4042"/>
  <c r="BH4042"/>
  <c r="BG4042"/>
  <c r="BF4042"/>
  <c r="T4042"/>
  <c r="R4042"/>
  <c r="P4042"/>
  <c r="BI4036"/>
  <c r="BH4036"/>
  <c r="BG4036"/>
  <c r="BF4036"/>
  <c r="T4036"/>
  <c r="R4036"/>
  <c r="P4036"/>
  <c r="BI4023"/>
  <c r="BH4023"/>
  <c r="BG4023"/>
  <c r="BF4023"/>
  <c r="T4023"/>
  <c r="R4023"/>
  <c r="P4023"/>
  <c r="BI4014"/>
  <c r="BH4014"/>
  <c r="BG4014"/>
  <c r="BF4014"/>
  <c r="T4014"/>
  <c r="R4014"/>
  <c r="P4014"/>
  <c r="BI4005"/>
  <c r="BH4005"/>
  <c r="BG4005"/>
  <c r="BF4005"/>
  <c r="T4005"/>
  <c r="R4005"/>
  <c r="P4005"/>
  <c r="BI3997"/>
  <c r="BH3997"/>
  <c r="BG3997"/>
  <c r="BF3997"/>
  <c r="T3997"/>
  <c r="R3997"/>
  <c r="P3997"/>
  <c r="BI3984"/>
  <c r="BH3984"/>
  <c r="BG3984"/>
  <c r="BF3984"/>
  <c r="T3984"/>
  <c r="R3984"/>
  <c r="P3984"/>
  <c r="BI3980"/>
  <c r="BH3980"/>
  <c r="BG3980"/>
  <c r="BF3980"/>
  <c r="T3980"/>
  <c r="R3980"/>
  <c r="P3980"/>
  <c r="BI3929"/>
  <c r="BH3929"/>
  <c r="BG3929"/>
  <c r="BF3929"/>
  <c r="T3929"/>
  <c r="R3929"/>
  <c r="P3929"/>
  <c r="BI3927"/>
  <c r="BH3927"/>
  <c r="BG3927"/>
  <c r="BF3927"/>
  <c r="T3927"/>
  <c r="R3927"/>
  <c r="P3927"/>
  <c r="BI3923"/>
  <c r="BH3923"/>
  <c r="BG3923"/>
  <c r="BF3923"/>
  <c r="T3923"/>
  <c r="R3923"/>
  <c r="P3923"/>
  <c r="BI3915"/>
  <c r="BH3915"/>
  <c r="BG3915"/>
  <c r="BF3915"/>
  <c r="T3915"/>
  <c r="R3915"/>
  <c r="P3915"/>
  <c r="BI3911"/>
  <c r="BH3911"/>
  <c r="BG3911"/>
  <c r="BF3911"/>
  <c r="T3911"/>
  <c r="R3911"/>
  <c r="P3911"/>
  <c r="BI3909"/>
  <c r="BH3909"/>
  <c r="BG3909"/>
  <c r="BF3909"/>
  <c r="T3909"/>
  <c r="R3909"/>
  <c r="P3909"/>
  <c r="BI3906"/>
  <c r="BH3906"/>
  <c r="BG3906"/>
  <c r="BF3906"/>
  <c r="T3906"/>
  <c r="T3905"/>
  <c r="R3906"/>
  <c r="R3905"/>
  <c r="P3906"/>
  <c r="P3905"/>
  <c r="BI3902"/>
  <c r="BH3902"/>
  <c r="BG3902"/>
  <c r="BF3902"/>
  <c r="T3902"/>
  <c r="T3891"/>
  <c r="R3902"/>
  <c r="R3891"/>
  <c r="P3902"/>
  <c r="P3891"/>
  <c r="BI3892"/>
  <c r="BH3892"/>
  <c r="BG3892"/>
  <c r="BF3892"/>
  <c r="T3892"/>
  <c r="R3892"/>
  <c r="P3892"/>
  <c r="BI3888"/>
  <c r="BH3888"/>
  <c r="BG3888"/>
  <c r="BF3888"/>
  <c r="T3888"/>
  <c r="R3888"/>
  <c r="P3888"/>
  <c r="BI3885"/>
  <c r="BH3885"/>
  <c r="BG3885"/>
  <c r="BF3885"/>
  <c r="T3885"/>
  <c r="R3885"/>
  <c r="P3885"/>
  <c r="BI3874"/>
  <c r="BH3874"/>
  <c r="BG3874"/>
  <c r="BF3874"/>
  <c r="T3874"/>
  <c r="R3874"/>
  <c r="P3874"/>
  <c r="BI3871"/>
  <c r="BH3871"/>
  <c r="BG3871"/>
  <c r="BF3871"/>
  <c r="T3871"/>
  <c r="R3871"/>
  <c r="P3871"/>
  <c r="BI3866"/>
  <c r="BH3866"/>
  <c r="BG3866"/>
  <c r="BF3866"/>
  <c r="T3866"/>
  <c r="R3866"/>
  <c r="P3866"/>
  <c r="BI3858"/>
  <c r="BH3858"/>
  <c r="BG3858"/>
  <c r="BF3858"/>
  <c r="T3858"/>
  <c r="R3858"/>
  <c r="P3858"/>
  <c r="BI3851"/>
  <c r="BH3851"/>
  <c r="BG3851"/>
  <c r="BF3851"/>
  <c r="T3851"/>
  <c r="R3851"/>
  <c r="P3851"/>
  <c r="BI3840"/>
  <c r="BH3840"/>
  <c r="BG3840"/>
  <c r="BF3840"/>
  <c r="T3840"/>
  <c r="R3840"/>
  <c r="P3840"/>
  <c r="BI3837"/>
  <c r="BH3837"/>
  <c r="BG3837"/>
  <c r="BF3837"/>
  <c r="T3837"/>
  <c r="R3837"/>
  <c r="P3837"/>
  <c r="BI3831"/>
  <c r="BH3831"/>
  <c r="BG3831"/>
  <c r="BF3831"/>
  <c r="T3831"/>
  <c r="R3831"/>
  <c r="P3831"/>
  <c r="BI3827"/>
  <c r="BH3827"/>
  <c r="BG3827"/>
  <c r="BF3827"/>
  <c r="T3827"/>
  <c r="R3827"/>
  <c r="P3827"/>
  <c r="BI3813"/>
  <c r="BH3813"/>
  <c r="BG3813"/>
  <c r="BF3813"/>
  <c r="T3813"/>
  <c r="R3813"/>
  <c r="P3813"/>
  <c r="BI3807"/>
  <c r="BH3807"/>
  <c r="BG3807"/>
  <c r="BF3807"/>
  <c r="T3807"/>
  <c r="R3807"/>
  <c r="P3807"/>
  <c r="BI3797"/>
  <c r="BH3797"/>
  <c r="BG3797"/>
  <c r="BF3797"/>
  <c r="T3797"/>
  <c r="R3797"/>
  <c r="P3797"/>
  <c r="BI3785"/>
  <c r="BH3785"/>
  <c r="BG3785"/>
  <c r="BF3785"/>
  <c r="T3785"/>
  <c r="R3785"/>
  <c r="P3785"/>
  <c r="BI3771"/>
  <c r="BH3771"/>
  <c r="BG3771"/>
  <c r="BF3771"/>
  <c r="T3771"/>
  <c r="R3771"/>
  <c r="P3771"/>
  <c r="BI3757"/>
  <c r="BH3757"/>
  <c r="BG3757"/>
  <c r="BF3757"/>
  <c r="T3757"/>
  <c r="R3757"/>
  <c r="P3757"/>
  <c r="BI3743"/>
  <c r="BH3743"/>
  <c r="BG3743"/>
  <c r="BF3743"/>
  <c r="T3743"/>
  <c r="R3743"/>
  <c r="P3743"/>
  <c r="BI3740"/>
  <c r="BH3740"/>
  <c r="BG3740"/>
  <c r="BF3740"/>
  <c r="T3740"/>
  <c r="R3740"/>
  <c r="P3740"/>
  <c r="BI3728"/>
  <c r="BH3728"/>
  <c r="BG3728"/>
  <c r="BF3728"/>
  <c r="T3728"/>
  <c r="R3728"/>
  <c r="P3728"/>
  <c r="BI3724"/>
  <c r="BH3724"/>
  <c r="BG3724"/>
  <c r="BF3724"/>
  <c r="T3724"/>
  <c r="R3724"/>
  <c r="P3724"/>
  <c r="BI3720"/>
  <c r="BH3720"/>
  <c r="BG3720"/>
  <c r="BF3720"/>
  <c r="T3720"/>
  <c r="R3720"/>
  <c r="P3720"/>
  <c r="BI3714"/>
  <c r="BH3714"/>
  <c r="BG3714"/>
  <c r="BF3714"/>
  <c r="T3714"/>
  <c r="R3714"/>
  <c r="P3714"/>
  <c r="BI3710"/>
  <c r="BH3710"/>
  <c r="BG3710"/>
  <c r="BF3710"/>
  <c r="T3710"/>
  <c r="R3710"/>
  <c r="P3710"/>
  <c r="BI3707"/>
  <c r="BH3707"/>
  <c r="BG3707"/>
  <c r="BF3707"/>
  <c r="T3707"/>
  <c r="R3707"/>
  <c r="P3707"/>
  <c r="BI3692"/>
  <c r="BH3692"/>
  <c r="BG3692"/>
  <c r="BF3692"/>
  <c r="T3692"/>
  <c r="R3692"/>
  <c r="P3692"/>
  <c r="BI3689"/>
  <c r="BH3689"/>
  <c r="BG3689"/>
  <c r="BF3689"/>
  <c r="T3689"/>
  <c r="R3689"/>
  <c r="P3689"/>
  <c r="BI3680"/>
  <c r="BH3680"/>
  <c r="BG3680"/>
  <c r="BF3680"/>
  <c r="T3680"/>
  <c r="R3680"/>
  <c r="P3680"/>
  <c r="BI3677"/>
  <c r="BH3677"/>
  <c r="BG3677"/>
  <c r="BF3677"/>
  <c r="T3677"/>
  <c r="R3677"/>
  <c r="P3677"/>
  <c r="BI3668"/>
  <c r="BH3668"/>
  <c r="BG3668"/>
  <c r="BF3668"/>
  <c r="T3668"/>
  <c r="R3668"/>
  <c r="P3668"/>
  <c r="BI3659"/>
  <c r="BH3659"/>
  <c r="BG3659"/>
  <c r="BF3659"/>
  <c r="T3659"/>
  <c r="R3659"/>
  <c r="P3659"/>
  <c r="BI3603"/>
  <c r="BH3603"/>
  <c r="BG3603"/>
  <c r="BF3603"/>
  <c r="T3603"/>
  <c r="R3603"/>
  <c r="P3603"/>
  <c r="BI3550"/>
  <c r="BH3550"/>
  <c r="BG3550"/>
  <c r="BF3550"/>
  <c r="T3550"/>
  <c r="R3550"/>
  <c r="P3550"/>
  <c r="BI3547"/>
  <c r="BH3547"/>
  <c r="BG3547"/>
  <c r="BF3547"/>
  <c r="T3547"/>
  <c r="R3547"/>
  <c r="P3547"/>
  <c r="BI3499"/>
  <c r="BH3499"/>
  <c r="BG3499"/>
  <c r="BF3499"/>
  <c r="T3499"/>
  <c r="R3499"/>
  <c r="P3499"/>
  <c r="BI3496"/>
  <c r="BH3496"/>
  <c r="BG3496"/>
  <c r="BF3496"/>
  <c r="T3496"/>
  <c r="R3496"/>
  <c r="P3496"/>
  <c r="BI3441"/>
  <c r="BH3441"/>
  <c r="BG3441"/>
  <c r="BF3441"/>
  <c r="T3441"/>
  <c r="R3441"/>
  <c r="P3441"/>
  <c r="BI3438"/>
  <c r="BH3438"/>
  <c r="BG3438"/>
  <c r="BF3438"/>
  <c r="T3438"/>
  <c r="R3438"/>
  <c r="P3438"/>
  <c r="BI3383"/>
  <c r="BH3383"/>
  <c r="BG3383"/>
  <c r="BF3383"/>
  <c r="T3383"/>
  <c r="R3383"/>
  <c r="P3383"/>
  <c r="BI3380"/>
  <c r="BH3380"/>
  <c r="BG3380"/>
  <c r="BF3380"/>
  <c r="T3380"/>
  <c r="R3380"/>
  <c r="P3380"/>
  <c r="BI3371"/>
  <c r="BH3371"/>
  <c r="BG3371"/>
  <c r="BF3371"/>
  <c r="T3371"/>
  <c r="R3371"/>
  <c r="P3371"/>
  <c r="BI3364"/>
  <c r="BH3364"/>
  <c r="BG3364"/>
  <c r="BF3364"/>
  <c r="T3364"/>
  <c r="R3364"/>
  <c r="P3364"/>
  <c r="BI3361"/>
  <c r="BH3361"/>
  <c r="BG3361"/>
  <c r="BF3361"/>
  <c r="T3361"/>
  <c r="R3361"/>
  <c r="P3361"/>
  <c r="BI3305"/>
  <c r="BH3305"/>
  <c r="BG3305"/>
  <c r="BF3305"/>
  <c r="T3305"/>
  <c r="R3305"/>
  <c r="P3305"/>
  <c r="BI3302"/>
  <c r="BH3302"/>
  <c r="BG3302"/>
  <c r="BF3302"/>
  <c r="T3302"/>
  <c r="R3302"/>
  <c r="P3302"/>
  <c r="BI3282"/>
  <c r="BH3282"/>
  <c r="BG3282"/>
  <c r="BF3282"/>
  <c r="T3282"/>
  <c r="R3282"/>
  <c r="P3282"/>
  <c r="BI3278"/>
  <c r="BH3278"/>
  <c r="BG3278"/>
  <c r="BF3278"/>
  <c r="T3278"/>
  <c r="R3278"/>
  <c r="P3278"/>
  <c r="BI3225"/>
  <c r="BH3225"/>
  <c r="BG3225"/>
  <c r="BF3225"/>
  <c r="T3225"/>
  <c r="R3225"/>
  <c r="P3225"/>
  <c r="BI3221"/>
  <c r="BH3221"/>
  <c r="BG3221"/>
  <c r="BF3221"/>
  <c r="T3221"/>
  <c r="R3221"/>
  <c r="P3221"/>
  <c r="BI3205"/>
  <c r="BH3205"/>
  <c r="BG3205"/>
  <c r="BF3205"/>
  <c r="T3205"/>
  <c r="R3205"/>
  <c r="P3205"/>
  <c r="BI3200"/>
  <c r="BH3200"/>
  <c r="BG3200"/>
  <c r="BF3200"/>
  <c r="T3200"/>
  <c r="T3199"/>
  <c r="R3200"/>
  <c r="R3199"/>
  <c r="P3200"/>
  <c r="P3199"/>
  <c r="BI3196"/>
  <c r="BH3196"/>
  <c r="BG3196"/>
  <c r="BF3196"/>
  <c r="T3196"/>
  <c r="R3196"/>
  <c r="P3196"/>
  <c r="BI3191"/>
  <c r="BH3191"/>
  <c r="BG3191"/>
  <c r="BF3191"/>
  <c r="T3191"/>
  <c r="R3191"/>
  <c r="P3191"/>
  <c r="BI3186"/>
  <c r="BH3186"/>
  <c r="BG3186"/>
  <c r="BF3186"/>
  <c r="T3186"/>
  <c r="R3186"/>
  <c r="P3186"/>
  <c r="BI3182"/>
  <c r="BH3182"/>
  <c r="BG3182"/>
  <c r="BF3182"/>
  <c r="T3182"/>
  <c r="R3182"/>
  <c r="P3182"/>
  <c r="BI3178"/>
  <c r="BH3178"/>
  <c r="BG3178"/>
  <c r="BF3178"/>
  <c r="T3178"/>
  <c r="R3178"/>
  <c r="P3178"/>
  <c r="BI3174"/>
  <c r="BH3174"/>
  <c r="BG3174"/>
  <c r="BF3174"/>
  <c r="T3174"/>
  <c r="R3174"/>
  <c r="P3174"/>
  <c r="BI3170"/>
  <c r="BH3170"/>
  <c r="BG3170"/>
  <c r="BF3170"/>
  <c r="T3170"/>
  <c r="R3170"/>
  <c r="P3170"/>
  <c r="BI3165"/>
  <c r="BH3165"/>
  <c r="BG3165"/>
  <c r="BF3165"/>
  <c r="T3165"/>
  <c r="R3165"/>
  <c r="P3165"/>
  <c r="BI3160"/>
  <c r="BH3160"/>
  <c r="BG3160"/>
  <c r="BF3160"/>
  <c r="T3160"/>
  <c r="R3160"/>
  <c r="P3160"/>
  <c r="BI3156"/>
  <c r="BH3156"/>
  <c r="BG3156"/>
  <c r="BF3156"/>
  <c r="T3156"/>
  <c r="R3156"/>
  <c r="P3156"/>
  <c r="BI3153"/>
  <c r="BH3153"/>
  <c r="BG3153"/>
  <c r="BF3153"/>
  <c r="T3153"/>
  <c r="R3153"/>
  <c r="P3153"/>
  <c r="BI3150"/>
  <c r="BH3150"/>
  <c r="BG3150"/>
  <c r="BF3150"/>
  <c r="T3150"/>
  <c r="R3150"/>
  <c r="P3150"/>
  <c r="BI3145"/>
  <c r="BH3145"/>
  <c r="BG3145"/>
  <c r="BF3145"/>
  <c r="T3145"/>
  <c r="R3145"/>
  <c r="P3145"/>
  <c r="BI3122"/>
  <c r="BH3122"/>
  <c r="BG3122"/>
  <c r="BF3122"/>
  <c r="T3122"/>
  <c r="R3122"/>
  <c r="P3122"/>
  <c r="BI3116"/>
  <c r="BH3116"/>
  <c r="BG3116"/>
  <c r="BF3116"/>
  <c r="T3116"/>
  <c r="R3116"/>
  <c r="P3116"/>
  <c r="BI3110"/>
  <c r="BH3110"/>
  <c r="BG3110"/>
  <c r="BF3110"/>
  <c r="T3110"/>
  <c r="R3110"/>
  <c r="P3110"/>
  <c r="BI3068"/>
  <c r="BH3068"/>
  <c r="BG3068"/>
  <c r="BF3068"/>
  <c r="T3068"/>
  <c r="R3068"/>
  <c r="P3068"/>
  <c r="BI3055"/>
  <c r="BH3055"/>
  <c r="BG3055"/>
  <c r="BF3055"/>
  <c r="T3055"/>
  <c r="R3055"/>
  <c r="P3055"/>
  <c r="BI2989"/>
  <c r="BH2989"/>
  <c r="BG2989"/>
  <c r="BF2989"/>
  <c r="T2989"/>
  <c r="R2989"/>
  <c r="P2989"/>
  <c r="BI2953"/>
  <c r="BH2953"/>
  <c r="BG2953"/>
  <c r="BF2953"/>
  <c r="T2953"/>
  <c r="R2953"/>
  <c r="P2953"/>
  <c r="BI2946"/>
  <c r="BH2946"/>
  <c r="BG2946"/>
  <c r="BF2946"/>
  <c r="T2946"/>
  <c r="R2946"/>
  <c r="P2946"/>
  <c r="BI2739"/>
  <c r="BH2739"/>
  <c r="BG2739"/>
  <c r="BF2739"/>
  <c r="T2739"/>
  <c r="R2739"/>
  <c r="P2739"/>
  <c r="BI2527"/>
  <c r="BH2527"/>
  <c r="BG2527"/>
  <c r="BF2527"/>
  <c r="T2527"/>
  <c r="R2527"/>
  <c r="P2527"/>
  <c r="BI2513"/>
  <c r="BH2513"/>
  <c r="BG2513"/>
  <c r="BF2513"/>
  <c r="T2513"/>
  <c r="R2513"/>
  <c r="P2513"/>
  <c r="BI2505"/>
  <c r="BH2505"/>
  <c r="BG2505"/>
  <c r="BF2505"/>
  <c r="T2505"/>
  <c r="R2505"/>
  <c r="P2505"/>
  <c r="BI2478"/>
  <c r="BH2478"/>
  <c r="BG2478"/>
  <c r="BF2478"/>
  <c r="T2478"/>
  <c r="R2478"/>
  <c r="P2478"/>
  <c r="BI2471"/>
  <c r="BH2471"/>
  <c r="BG2471"/>
  <c r="BF2471"/>
  <c r="T2471"/>
  <c r="R2471"/>
  <c r="P2471"/>
  <c r="BI2461"/>
  <c r="BH2461"/>
  <c r="BG2461"/>
  <c r="BF2461"/>
  <c r="T2461"/>
  <c r="R2461"/>
  <c r="P2461"/>
  <c r="BI2446"/>
  <c r="BH2446"/>
  <c r="BG2446"/>
  <c r="BF2446"/>
  <c r="T2446"/>
  <c r="R2446"/>
  <c r="P2446"/>
  <c r="BI2410"/>
  <c r="BH2410"/>
  <c r="BG2410"/>
  <c r="BF2410"/>
  <c r="T2410"/>
  <c r="R2410"/>
  <c r="P2410"/>
  <c r="BI2395"/>
  <c r="BH2395"/>
  <c r="BG2395"/>
  <c r="BF2395"/>
  <c r="T2395"/>
  <c r="R2395"/>
  <c r="P2395"/>
  <c r="BI2387"/>
  <c r="BH2387"/>
  <c r="BG2387"/>
  <c r="BF2387"/>
  <c r="T2387"/>
  <c r="R2387"/>
  <c r="P2387"/>
  <c r="BI2379"/>
  <c r="BH2379"/>
  <c r="BG2379"/>
  <c r="BF2379"/>
  <c r="T2379"/>
  <c r="R2379"/>
  <c r="P2379"/>
  <c r="BI2371"/>
  <c r="BH2371"/>
  <c r="BG2371"/>
  <c r="BF2371"/>
  <c r="T2371"/>
  <c r="R2371"/>
  <c r="P2371"/>
  <c r="BI2357"/>
  <c r="BH2357"/>
  <c r="BG2357"/>
  <c r="BF2357"/>
  <c r="T2357"/>
  <c r="R2357"/>
  <c r="P2357"/>
  <c r="BI2309"/>
  <c r="BH2309"/>
  <c r="BG2309"/>
  <c r="BF2309"/>
  <c r="T2309"/>
  <c r="R2309"/>
  <c r="P2309"/>
  <c r="BI2295"/>
  <c r="BH2295"/>
  <c r="BG2295"/>
  <c r="BF2295"/>
  <c r="T2295"/>
  <c r="R2295"/>
  <c r="P2295"/>
  <c r="BI2275"/>
  <c r="BH2275"/>
  <c r="BG2275"/>
  <c r="BF2275"/>
  <c r="T2275"/>
  <c r="R2275"/>
  <c r="P2275"/>
  <c r="BI2245"/>
  <c r="BH2245"/>
  <c r="BG2245"/>
  <c r="BF2245"/>
  <c r="T2245"/>
  <c r="R2245"/>
  <c r="P2245"/>
  <c r="BI2236"/>
  <c r="BH2236"/>
  <c r="BG2236"/>
  <c r="BF2236"/>
  <c r="T2236"/>
  <c r="R2236"/>
  <c r="P2236"/>
  <c r="BI2225"/>
  <c r="BH2225"/>
  <c r="BG2225"/>
  <c r="BF2225"/>
  <c r="T2225"/>
  <c r="R2225"/>
  <c r="P2225"/>
  <c r="BI2215"/>
  <c r="BH2215"/>
  <c r="BG2215"/>
  <c r="BF2215"/>
  <c r="T2215"/>
  <c r="R2215"/>
  <c r="P2215"/>
  <c r="BI2204"/>
  <c r="BH2204"/>
  <c r="BG2204"/>
  <c r="BF2204"/>
  <c r="T2204"/>
  <c r="R2204"/>
  <c r="P2204"/>
  <c r="BI2190"/>
  <c r="BH2190"/>
  <c r="BG2190"/>
  <c r="BF2190"/>
  <c r="T2190"/>
  <c r="R2190"/>
  <c r="P2190"/>
  <c r="BI2186"/>
  <c r="BH2186"/>
  <c r="BG2186"/>
  <c r="BF2186"/>
  <c r="T2186"/>
  <c r="R2186"/>
  <c r="P2186"/>
  <c r="BI2167"/>
  <c r="BH2167"/>
  <c r="BG2167"/>
  <c r="BF2167"/>
  <c r="T2167"/>
  <c r="R2167"/>
  <c r="P2167"/>
  <c r="BI2157"/>
  <c r="BH2157"/>
  <c r="BG2157"/>
  <c r="BF2157"/>
  <c r="T2157"/>
  <c r="R2157"/>
  <c r="P2157"/>
  <c r="BI2149"/>
  <c r="BH2149"/>
  <c r="BG2149"/>
  <c r="BF2149"/>
  <c r="T2149"/>
  <c r="R2149"/>
  <c r="P2149"/>
  <c r="BI2147"/>
  <c r="BH2147"/>
  <c r="BG2147"/>
  <c r="BF2147"/>
  <c r="T2147"/>
  <c r="R2147"/>
  <c r="P2147"/>
  <c r="BI2139"/>
  <c r="BH2139"/>
  <c r="BG2139"/>
  <c r="BF2139"/>
  <c r="T2139"/>
  <c r="R2139"/>
  <c r="P2139"/>
  <c r="BI2128"/>
  <c r="BH2128"/>
  <c r="BG2128"/>
  <c r="BF2128"/>
  <c r="T2128"/>
  <c r="R2128"/>
  <c r="P2128"/>
  <c r="BI2116"/>
  <c r="BH2116"/>
  <c r="BG2116"/>
  <c r="BF2116"/>
  <c r="T2116"/>
  <c r="R2116"/>
  <c r="P2116"/>
  <c r="BI2108"/>
  <c r="BH2108"/>
  <c r="BG2108"/>
  <c r="BF2108"/>
  <c r="T2108"/>
  <c r="R2108"/>
  <c r="P2108"/>
  <c r="BI2101"/>
  <c r="BH2101"/>
  <c r="BG2101"/>
  <c r="BF2101"/>
  <c r="T2101"/>
  <c r="R2101"/>
  <c r="P2101"/>
  <c r="BI2086"/>
  <c r="BH2086"/>
  <c r="BG2086"/>
  <c r="BF2086"/>
  <c r="T2086"/>
  <c r="R2086"/>
  <c r="P2086"/>
  <c r="BI2079"/>
  <c r="BH2079"/>
  <c r="BG2079"/>
  <c r="BF2079"/>
  <c r="T2079"/>
  <c r="R2079"/>
  <c r="P2079"/>
  <c r="BI2022"/>
  <c r="BH2022"/>
  <c r="BG2022"/>
  <c r="BF2022"/>
  <c r="T2022"/>
  <c r="R2022"/>
  <c r="P2022"/>
  <c r="BI2013"/>
  <c r="BH2013"/>
  <c r="BG2013"/>
  <c r="BF2013"/>
  <c r="T2013"/>
  <c r="R2013"/>
  <c r="P2013"/>
  <c r="BI2000"/>
  <c r="BH2000"/>
  <c r="BG2000"/>
  <c r="BF2000"/>
  <c r="T2000"/>
  <c r="R2000"/>
  <c r="P2000"/>
  <c r="BI1992"/>
  <c r="BH1992"/>
  <c r="BG1992"/>
  <c r="BF1992"/>
  <c r="T1992"/>
  <c r="R1992"/>
  <c r="P1992"/>
  <c r="BI1989"/>
  <c r="BH1989"/>
  <c r="BG1989"/>
  <c r="BF1989"/>
  <c r="T1989"/>
  <c r="R1989"/>
  <c r="P1989"/>
  <c r="BI1985"/>
  <c r="BH1985"/>
  <c r="BG1985"/>
  <c r="BF1985"/>
  <c r="T1985"/>
  <c r="R1985"/>
  <c r="P1985"/>
  <c r="BI1977"/>
  <c r="BH1977"/>
  <c r="BG1977"/>
  <c r="BF1977"/>
  <c r="T1977"/>
  <c r="R1977"/>
  <c r="P1977"/>
  <c r="BI1967"/>
  <c r="BH1967"/>
  <c r="BG1967"/>
  <c r="BF1967"/>
  <c r="T1967"/>
  <c r="R1967"/>
  <c r="P1967"/>
  <c r="BI1964"/>
  <c r="BH1964"/>
  <c r="BG1964"/>
  <c r="BF1964"/>
  <c r="T1964"/>
  <c r="R1964"/>
  <c r="P1964"/>
  <c r="BI1960"/>
  <c r="BH1960"/>
  <c r="BG1960"/>
  <c r="BF1960"/>
  <c r="T1960"/>
  <c r="R1960"/>
  <c r="P1960"/>
  <c r="BI1949"/>
  <c r="BH1949"/>
  <c r="BG1949"/>
  <c r="BF1949"/>
  <c r="T1949"/>
  <c r="R1949"/>
  <c r="P1949"/>
  <c r="BI1946"/>
  <c r="BH1946"/>
  <c r="BG1946"/>
  <c r="BF1946"/>
  <c r="T1946"/>
  <c r="R1946"/>
  <c r="P1946"/>
  <c r="BI1942"/>
  <c r="BH1942"/>
  <c r="BG1942"/>
  <c r="BF1942"/>
  <c r="T1942"/>
  <c r="R1942"/>
  <c r="P1942"/>
  <c r="BI1937"/>
  <c r="BH1937"/>
  <c r="BG1937"/>
  <c r="BF1937"/>
  <c r="T1937"/>
  <c r="R1937"/>
  <c r="P1937"/>
  <c r="BI1934"/>
  <c r="BH1934"/>
  <c r="BG1934"/>
  <c r="BF1934"/>
  <c r="T1934"/>
  <c r="R1934"/>
  <c r="P1934"/>
  <c r="BI1930"/>
  <c r="BH1930"/>
  <c r="BG1930"/>
  <c r="BF1930"/>
  <c r="T1930"/>
  <c r="R1930"/>
  <c r="P1930"/>
  <c r="BI1927"/>
  <c r="BH1927"/>
  <c r="BG1927"/>
  <c r="BF1927"/>
  <c r="T1927"/>
  <c r="R1927"/>
  <c r="P1927"/>
  <c r="BI1924"/>
  <c r="BH1924"/>
  <c r="BG1924"/>
  <c r="BF1924"/>
  <c r="T1924"/>
  <c r="R1924"/>
  <c r="P1924"/>
  <c r="BI1920"/>
  <c r="BH1920"/>
  <c r="BG1920"/>
  <c r="BF1920"/>
  <c r="T1920"/>
  <c r="R1920"/>
  <c r="P1920"/>
  <c r="BI1899"/>
  <c r="BH1899"/>
  <c r="BG1899"/>
  <c r="BF1899"/>
  <c r="T1899"/>
  <c r="R1899"/>
  <c r="P1899"/>
  <c r="BI1891"/>
  <c r="BH1891"/>
  <c r="BG1891"/>
  <c r="BF1891"/>
  <c r="T1891"/>
  <c r="R1891"/>
  <c r="P1891"/>
  <c r="BI1882"/>
  <c r="BH1882"/>
  <c r="BG1882"/>
  <c r="BF1882"/>
  <c r="T1882"/>
  <c r="T1876"/>
  <c r="R1882"/>
  <c r="R1876"/>
  <c r="P1882"/>
  <c r="P1876"/>
  <c r="BI1877"/>
  <c r="BH1877"/>
  <c r="BG1877"/>
  <c r="BF1877"/>
  <c r="T1877"/>
  <c r="R1877"/>
  <c r="P1877"/>
  <c r="BI1871"/>
  <c r="BH1871"/>
  <c r="BG1871"/>
  <c r="BF1871"/>
  <c r="T1871"/>
  <c r="R1871"/>
  <c r="P1871"/>
  <c r="BI1864"/>
  <c r="BH1864"/>
  <c r="BG1864"/>
  <c r="BF1864"/>
  <c r="T1864"/>
  <c r="R1864"/>
  <c r="P1864"/>
  <c r="BI1854"/>
  <c r="BH1854"/>
  <c r="BG1854"/>
  <c r="BF1854"/>
  <c r="T1854"/>
  <c r="R1854"/>
  <c r="P1854"/>
  <c r="BI1847"/>
  <c r="BH1847"/>
  <c r="BG1847"/>
  <c r="BF1847"/>
  <c r="T1847"/>
  <c r="R1847"/>
  <c r="P1847"/>
  <c r="BI1840"/>
  <c r="BH1840"/>
  <c r="BG1840"/>
  <c r="BF1840"/>
  <c r="T1840"/>
  <c r="R1840"/>
  <c r="P1840"/>
  <c r="BI1835"/>
  <c r="BH1835"/>
  <c r="BG1835"/>
  <c r="BF1835"/>
  <c r="T1835"/>
  <c r="R1835"/>
  <c r="P1835"/>
  <c r="BI1830"/>
  <c r="BH1830"/>
  <c r="BG1830"/>
  <c r="BF1830"/>
  <c r="T1830"/>
  <c r="R1830"/>
  <c r="P1830"/>
  <c r="BI1814"/>
  <c r="BH1814"/>
  <c r="BG1814"/>
  <c r="BF1814"/>
  <c r="T1814"/>
  <c r="R1814"/>
  <c r="P1814"/>
  <c r="BI1803"/>
  <c r="BH1803"/>
  <c r="BG1803"/>
  <c r="BF1803"/>
  <c r="T1803"/>
  <c r="R1803"/>
  <c r="P1803"/>
  <c r="BI1793"/>
  <c r="BH1793"/>
  <c r="BG1793"/>
  <c r="BF1793"/>
  <c r="T1793"/>
  <c r="R1793"/>
  <c r="P1793"/>
  <c r="BI1780"/>
  <c r="BH1780"/>
  <c r="BG1780"/>
  <c r="BF1780"/>
  <c r="T1780"/>
  <c r="R1780"/>
  <c r="P1780"/>
  <c r="BI1772"/>
  <c r="BH1772"/>
  <c r="BG1772"/>
  <c r="BF1772"/>
  <c r="T1772"/>
  <c r="R1772"/>
  <c r="P1772"/>
  <c r="BI1736"/>
  <c r="BH1736"/>
  <c r="BG1736"/>
  <c r="BF1736"/>
  <c r="T1736"/>
  <c r="R1736"/>
  <c r="P1736"/>
  <c r="BI1724"/>
  <c r="BH1724"/>
  <c r="BG1724"/>
  <c r="BF1724"/>
  <c r="T1724"/>
  <c r="R1724"/>
  <c r="P1724"/>
  <c r="BI1716"/>
  <c r="BH1716"/>
  <c r="BG1716"/>
  <c r="BF1716"/>
  <c r="T1716"/>
  <c r="R1716"/>
  <c r="P1716"/>
  <c r="BI1703"/>
  <c r="BH1703"/>
  <c r="BG1703"/>
  <c r="BF1703"/>
  <c r="T1703"/>
  <c r="R1703"/>
  <c r="P1703"/>
  <c r="BI1685"/>
  <c r="BH1685"/>
  <c r="BG1685"/>
  <c r="BF1685"/>
  <c r="T1685"/>
  <c r="R1685"/>
  <c r="P1685"/>
  <c r="BI1676"/>
  <c r="BH1676"/>
  <c r="BG1676"/>
  <c r="BF1676"/>
  <c r="T1676"/>
  <c r="R1676"/>
  <c r="P1676"/>
  <c r="BI1664"/>
  <c r="BH1664"/>
  <c r="BG1664"/>
  <c r="BF1664"/>
  <c r="T1664"/>
  <c r="R1664"/>
  <c r="P1664"/>
  <c r="BI1661"/>
  <c r="BH1661"/>
  <c r="BG1661"/>
  <c r="BF1661"/>
  <c r="T1661"/>
  <c r="R1661"/>
  <c r="P1661"/>
  <c r="BI1658"/>
  <c r="BH1658"/>
  <c r="BG1658"/>
  <c r="BF1658"/>
  <c r="T1658"/>
  <c r="R1658"/>
  <c r="P1658"/>
  <c r="BI1647"/>
  <c r="BH1647"/>
  <c r="BG1647"/>
  <c r="BF1647"/>
  <c r="T1647"/>
  <c r="R1647"/>
  <c r="P1647"/>
  <c r="BI1640"/>
  <c r="BH1640"/>
  <c r="BG1640"/>
  <c r="BF1640"/>
  <c r="T1640"/>
  <c r="R1640"/>
  <c r="P1640"/>
  <c r="BI1626"/>
  <c r="BH1626"/>
  <c r="BG1626"/>
  <c r="BF1626"/>
  <c r="T1626"/>
  <c r="R1626"/>
  <c r="P1626"/>
  <c r="BI1623"/>
  <c r="BH1623"/>
  <c r="BG1623"/>
  <c r="BF1623"/>
  <c r="T1623"/>
  <c r="R1623"/>
  <c r="P1623"/>
  <c r="BI1611"/>
  <c r="BH1611"/>
  <c r="BG1611"/>
  <c r="BF1611"/>
  <c r="T1611"/>
  <c r="R1611"/>
  <c r="P1611"/>
  <c r="BI1609"/>
  <c r="BH1609"/>
  <c r="BG1609"/>
  <c r="BF1609"/>
  <c r="T1609"/>
  <c r="R1609"/>
  <c r="P1609"/>
  <c r="BI1607"/>
  <c r="BH1607"/>
  <c r="BG1607"/>
  <c r="BF1607"/>
  <c r="T1607"/>
  <c r="R1607"/>
  <c r="P1607"/>
  <c r="BI1590"/>
  <c r="BH1590"/>
  <c r="BG1590"/>
  <c r="BF1590"/>
  <c r="T1590"/>
  <c r="R1590"/>
  <c r="P1590"/>
  <c r="BI1587"/>
  <c r="BH1587"/>
  <c r="BG1587"/>
  <c r="BF1587"/>
  <c r="T1587"/>
  <c r="R1587"/>
  <c r="P1587"/>
  <c r="BI1577"/>
  <c r="BH1577"/>
  <c r="BG1577"/>
  <c r="BF1577"/>
  <c r="T1577"/>
  <c r="R1577"/>
  <c r="P1577"/>
  <c r="BI1574"/>
  <c r="BH1574"/>
  <c r="BG1574"/>
  <c r="BF1574"/>
  <c r="T1574"/>
  <c r="R1574"/>
  <c r="P1574"/>
  <c r="BI1555"/>
  <c r="BH1555"/>
  <c r="BG1555"/>
  <c r="BF1555"/>
  <c r="T1555"/>
  <c r="R1555"/>
  <c r="P1555"/>
  <c r="BI1510"/>
  <c r="BH1510"/>
  <c r="BG1510"/>
  <c r="BF1510"/>
  <c r="T1510"/>
  <c r="R1510"/>
  <c r="P1510"/>
  <c r="BI1502"/>
  <c r="BH1502"/>
  <c r="BG1502"/>
  <c r="BF1502"/>
  <c r="T1502"/>
  <c r="R1502"/>
  <c r="P1502"/>
  <c r="BI1499"/>
  <c r="BH1499"/>
  <c r="BG1499"/>
  <c r="BF1499"/>
  <c r="T1499"/>
  <c r="R1499"/>
  <c r="P1499"/>
  <c r="BI1492"/>
  <c r="BH1492"/>
  <c r="BG1492"/>
  <c r="BF1492"/>
  <c r="T1492"/>
  <c r="R1492"/>
  <c r="P1492"/>
  <c r="BI1449"/>
  <c r="BH1449"/>
  <c r="BG1449"/>
  <c r="BF1449"/>
  <c r="T1449"/>
  <c r="R1449"/>
  <c r="P1449"/>
  <c r="BI1391"/>
  <c r="BH1391"/>
  <c r="BG1391"/>
  <c r="BF1391"/>
  <c r="T1391"/>
  <c r="R1391"/>
  <c r="P1391"/>
  <c r="BI1382"/>
  <c r="BH1382"/>
  <c r="BG1382"/>
  <c r="BF1382"/>
  <c r="T1382"/>
  <c r="R1382"/>
  <c r="P1382"/>
  <c r="BI1375"/>
  <c r="BH1375"/>
  <c r="BG1375"/>
  <c r="BF1375"/>
  <c r="T1375"/>
  <c r="R1375"/>
  <c r="P1375"/>
  <c r="BI1357"/>
  <c r="BH1357"/>
  <c r="BG1357"/>
  <c r="BF1357"/>
  <c r="T1357"/>
  <c r="R1357"/>
  <c r="P1357"/>
  <c r="BI1235"/>
  <c r="BH1235"/>
  <c r="BG1235"/>
  <c r="BF1235"/>
  <c r="T1235"/>
  <c r="R1235"/>
  <c r="P1235"/>
  <c r="BI1161"/>
  <c r="BH1161"/>
  <c r="BG1161"/>
  <c r="BF1161"/>
  <c r="T1161"/>
  <c r="R1161"/>
  <c r="P1161"/>
  <c r="BI1110"/>
  <c r="BH1110"/>
  <c r="BG1110"/>
  <c r="BF1110"/>
  <c r="T1110"/>
  <c r="R1110"/>
  <c r="P1110"/>
  <c r="BI1020"/>
  <c r="BH1020"/>
  <c r="BG1020"/>
  <c r="BF1020"/>
  <c r="T1020"/>
  <c r="R1020"/>
  <c r="P1020"/>
  <c r="BI972"/>
  <c r="BH972"/>
  <c r="BG972"/>
  <c r="BF972"/>
  <c r="T972"/>
  <c r="R972"/>
  <c r="P972"/>
  <c r="BI922"/>
  <c r="BH922"/>
  <c r="BG922"/>
  <c r="BF922"/>
  <c r="T922"/>
  <c r="R922"/>
  <c r="P922"/>
  <c r="BI877"/>
  <c r="BH877"/>
  <c r="BG877"/>
  <c r="BF877"/>
  <c r="T877"/>
  <c r="R877"/>
  <c r="P877"/>
  <c r="BI868"/>
  <c r="BH868"/>
  <c r="BG868"/>
  <c r="BF868"/>
  <c r="T868"/>
  <c r="R868"/>
  <c r="P868"/>
  <c r="BI857"/>
  <c r="BH857"/>
  <c r="BG857"/>
  <c r="BF857"/>
  <c r="T857"/>
  <c r="R857"/>
  <c r="P857"/>
  <c r="BI846"/>
  <c r="BH846"/>
  <c r="BG846"/>
  <c r="BF846"/>
  <c r="T846"/>
  <c r="R846"/>
  <c r="P846"/>
  <c r="BI836"/>
  <c r="BH836"/>
  <c r="BG836"/>
  <c r="BF836"/>
  <c r="T836"/>
  <c r="R836"/>
  <c r="P836"/>
  <c r="BI826"/>
  <c r="BH826"/>
  <c r="BG826"/>
  <c r="BF826"/>
  <c r="T826"/>
  <c r="R826"/>
  <c r="P826"/>
  <c r="BI822"/>
  <c r="BH822"/>
  <c r="BG822"/>
  <c r="BF822"/>
  <c r="T822"/>
  <c r="R822"/>
  <c r="P822"/>
  <c r="BI811"/>
  <c r="BH811"/>
  <c r="BG811"/>
  <c r="BF811"/>
  <c r="T811"/>
  <c r="R811"/>
  <c r="P811"/>
  <c r="BI796"/>
  <c r="BH796"/>
  <c r="BG796"/>
  <c r="BF796"/>
  <c r="T796"/>
  <c r="R796"/>
  <c r="P796"/>
  <c r="BI793"/>
  <c r="BH793"/>
  <c r="BG793"/>
  <c r="BF793"/>
  <c r="T793"/>
  <c r="R793"/>
  <c r="P793"/>
  <c r="BI783"/>
  <c r="BH783"/>
  <c r="BG783"/>
  <c r="BF783"/>
  <c r="T783"/>
  <c r="R783"/>
  <c r="P783"/>
  <c r="BI775"/>
  <c r="BH775"/>
  <c r="BG775"/>
  <c r="BF775"/>
  <c r="T775"/>
  <c r="R775"/>
  <c r="P775"/>
  <c r="BI769"/>
  <c r="BH769"/>
  <c r="BG769"/>
  <c r="BF769"/>
  <c r="T769"/>
  <c r="R769"/>
  <c r="P769"/>
  <c r="BI740"/>
  <c r="BH740"/>
  <c r="BG740"/>
  <c r="BF740"/>
  <c r="T740"/>
  <c r="R740"/>
  <c r="P740"/>
  <c r="BI718"/>
  <c r="BH718"/>
  <c r="BG718"/>
  <c r="BF718"/>
  <c r="T718"/>
  <c r="R718"/>
  <c r="P718"/>
  <c r="BI706"/>
  <c r="BH706"/>
  <c r="BG706"/>
  <c r="BF706"/>
  <c r="T706"/>
  <c r="R706"/>
  <c r="P706"/>
  <c r="BI695"/>
  <c r="BH695"/>
  <c r="BG695"/>
  <c r="BF695"/>
  <c r="T695"/>
  <c r="R695"/>
  <c r="P695"/>
  <c r="BI689"/>
  <c r="BH689"/>
  <c r="BG689"/>
  <c r="BF689"/>
  <c r="T689"/>
  <c r="R689"/>
  <c r="P689"/>
  <c r="BI683"/>
  <c r="BH683"/>
  <c r="BG683"/>
  <c r="BF683"/>
  <c r="T683"/>
  <c r="R683"/>
  <c r="P683"/>
  <c r="BI611"/>
  <c r="BH611"/>
  <c r="BG611"/>
  <c r="BF611"/>
  <c r="T611"/>
  <c r="R611"/>
  <c r="P611"/>
  <c r="BI588"/>
  <c r="BH588"/>
  <c r="BG588"/>
  <c r="BF588"/>
  <c r="T588"/>
  <c r="R588"/>
  <c r="P588"/>
  <c r="BI568"/>
  <c r="BH568"/>
  <c r="BG568"/>
  <c r="BF568"/>
  <c r="T568"/>
  <c r="R568"/>
  <c r="P568"/>
  <c r="BI557"/>
  <c r="BH557"/>
  <c r="BG557"/>
  <c r="BF557"/>
  <c r="T557"/>
  <c r="R557"/>
  <c r="P557"/>
  <c r="BI546"/>
  <c r="BH546"/>
  <c r="BG546"/>
  <c r="BF546"/>
  <c r="T546"/>
  <c r="R546"/>
  <c r="P546"/>
  <c r="BI532"/>
  <c r="BH532"/>
  <c r="BG532"/>
  <c r="BF532"/>
  <c r="T532"/>
  <c r="R532"/>
  <c r="P532"/>
  <c r="BI514"/>
  <c r="BH514"/>
  <c r="BG514"/>
  <c r="BF514"/>
  <c r="T514"/>
  <c r="R514"/>
  <c r="P514"/>
  <c r="BI504"/>
  <c r="BH504"/>
  <c r="BG504"/>
  <c r="BF504"/>
  <c r="T504"/>
  <c r="R504"/>
  <c r="P504"/>
  <c r="BI488"/>
  <c r="BH488"/>
  <c r="BG488"/>
  <c r="BF488"/>
  <c r="T488"/>
  <c r="R488"/>
  <c r="P488"/>
  <c r="BI476"/>
  <c r="BH476"/>
  <c r="BG476"/>
  <c r="BF476"/>
  <c r="T476"/>
  <c r="R476"/>
  <c r="P476"/>
  <c r="BI468"/>
  <c r="BH468"/>
  <c r="BG468"/>
  <c r="BF468"/>
  <c r="T468"/>
  <c r="R468"/>
  <c r="P468"/>
  <c r="BI460"/>
  <c r="BH460"/>
  <c r="BG460"/>
  <c r="BF460"/>
  <c r="T460"/>
  <c r="R460"/>
  <c r="P460"/>
  <c r="BI454"/>
  <c r="BH454"/>
  <c r="BG454"/>
  <c r="BF454"/>
  <c r="T454"/>
  <c r="R454"/>
  <c r="P454"/>
  <c r="BI419"/>
  <c r="BH419"/>
  <c r="BG419"/>
  <c r="BF419"/>
  <c r="T419"/>
  <c r="R419"/>
  <c r="P419"/>
  <c r="BI402"/>
  <c r="BH402"/>
  <c r="BG402"/>
  <c r="BF402"/>
  <c r="T402"/>
  <c r="R402"/>
  <c r="P402"/>
  <c r="BI375"/>
  <c r="BH375"/>
  <c r="BG375"/>
  <c r="BF375"/>
  <c r="T375"/>
  <c r="R375"/>
  <c r="P375"/>
  <c r="BI348"/>
  <c r="BH348"/>
  <c r="BG348"/>
  <c r="BF348"/>
  <c r="T348"/>
  <c r="R348"/>
  <c r="P348"/>
  <c r="BI343"/>
  <c r="BH343"/>
  <c r="BG343"/>
  <c r="BF343"/>
  <c r="T343"/>
  <c r="R343"/>
  <c r="P343"/>
  <c r="BI336"/>
  <c r="BH336"/>
  <c r="BG336"/>
  <c r="BF336"/>
  <c r="T336"/>
  <c r="R336"/>
  <c r="P336"/>
  <c r="BI330"/>
  <c r="BH330"/>
  <c r="BG330"/>
  <c r="BF330"/>
  <c r="T330"/>
  <c r="R330"/>
  <c r="P330"/>
  <c r="BI318"/>
  <c r="BH318"/>
  <c r="BG318"/>
  <c r="BF318"/>
  <c r="T318"/>
  <c r="R318"/>
  <c r="P318"/>
  <c r="BI316"/>
  <c r="BH316"/>
  <c r="BG316"/>
  <c r="BF316"/>
  <c r="T316"/>
  <c r="R316"/>
  <c r="P316"/>
  <c r="BI301"/>
  <c r="BH301"/>
  <c r="BG301"/>
  <c r="BF301"/>
  <c r="T301"/>
  <c r="R301"/>
  <c r="P301"/>
  <c r="BI293"/>
  <c r="BH293"/>
  <c r="BG293"/>
  <c r="BF293"/>
  <c r="T293"/>
  <c r="R293"/>
  <c r="P293"/>
  <c r="BI285"/>
  <c r="BH285"/>
  <c r="BG285"/>
  <c r="BF285"/>
  <c r="T285"/>
  <c r="R285"/>
  <c r="P285"/>
  <c r="BI279"/>
  <c r="BH279"/>
  <c r="BG279"/>
  <c r="BF279"/>
  <c r="T279"/>
  <c r="R279"/>
  <c r="P279"/>
  <c r="BI273"/>
  <c r="BH273"/>
  <c r="BG273"/>
  <c r="BF273"/>
  <c r="T273"/>
  <c r="R273"/>
  <c r="P273"/>
  <c r="BI270"/>
  <c r="BH270"/>
  <c r="BG270"/>
  <c r="BF270"/>
  <c r="T270"/>
  <c r="R270"/>
  <c r="P270"/>
  <c r="BI263"/>
  <c r="BH263"/>
  <c r="BG263"/>
  <c r="BF263"/>
  <c r="T263"/>
  <c r="R263"/>
  <c r="P263"/>
  <c r="BI248"/>
  <c r="BH248"/>
  <c r="BG248"/>
  <c r="BF248"/>
  <c r="T248"/>
  <c r="R248"/>
  <c r="P248"/>
  <c r="BI236"/>
  <c r="BH236"/>
  <c r="BG236"/>
  <c r="BF236"/>
  <c r="T236"/>
  <c r="R236"/>
  <c r="P236"/>
  <c r="BI233"/>
  <c r="BH233"/>
  <c r="BG233"/>
  <c r="BF233"/>
  <c r="T233"/>
  <c r="R233"/>
  <c r="P233"/>
  <c r="BI227"/>
  <c r="BH227"/>
  <c r="BG227"/>
  <c r="BF227"/>
  <c r="T227"/>
  <c r="R227"/>
  <c r="P227"/>
  <c r="BI219"/>
  <c r="BH219"/>
  <c r="BG219"/>
  <c r="BF219"/>
  <c r="T219"/>
  <c r="R219"/>
  <c r="P219"/>
  <c r="BI210"/>
  <c r="BH210"/>
  <c r="BG210"/>
  <c r="BF210"/>
  <c r="T210"/>
  <c r="R210"/>
  <c r="P210"/>
  <c r="BI202"/>
  <c r="BH202"/>
  <c r="BG202"/>
  <c r="BF202"/>
  <c r="T202"/>
  <c r="R202"/>
  <c r="P202"/>
  <c r="BI198"/>
  <c r="BH198"/>
  <c r="BG198"/>
  <c r="BF198"/>
  <c r="T198"/>
  <c r="R198"/>
  <c r="P198"/>
  <c r="BI190"/>
  <c r="BH190"/>
  <c r="BG190"/>
  <c r="BF190"/>
  <c r="T190"/>
  <c r="R190"/>
  <c r="P190"/>
  <c r="BI187"/>
  <c r="BH187"/>
  <c r="BG187"/>
  <c r="BF187"/>
  <c r="T187"/>
  <c r="R187"/>
  <c r="P187"/>
  <c r="BI180"/>
  <c r="BH180"/>
  <c r="BG180"/>
  <c r="BF180"/>
  <c r="T180"/>
  <c r="R180"/>
  <c r="P180"/>
  <c r="BI173"/>
  <c r="BH173"/>
  <c r="BG173"/>
  <c r="BF173"/>
  <c r="T173"/>
  <c r="R173"/>
  <c r="P173"/>
  <c r="BI168"/>
  <c r="BH168"/>
  <c r="BG168"/>
  <c r="BF168"/>
  <c r="T168"/>
  <c r="R168"/>
  <c r="P168"/>
  <c r="BI158"/>
  <c r="BH158"/>
  <c r="BG158"/>
  <c r="BF158"/>
  <c r="T158"/>
  <c r="R158"/>
  <c r="P158"/>
  <c r="J152"/>
  <c r="J151"/>
  <c r="F151"/>
  <c r="F149"/>
  <c r="E147"/>
  <c r="J94"/>
  <c r="J93"/>
  <c r="F93"/>
  <c r="F91"/>
  <c r="E89"/>
  <c r="J20"/>
  <c r="E20"/>
  <c r="F152"/>
  <c r="J19"/>
  <c r="J14"/>
  <c r="J149"/>
  <c r="E7"/>
  <c r="E85"/>
  <c i="1" r="L90"/>
  <c r="AM90"/>
  <c r="AM89"/>
  <c r="L89"/>
  <c r="AM87"/>
  <c r="L87"/>
  <c r="L85"/>
  <c r="L84"/>
  <c i="2" r="BK5758"/>
  <c r="J5651"/>
  <c r="BK5591"/>
  <c r="BK5557"/>
  <c r="J5446"/>
  <c r="BK5421"/>
  <c r="BK5347"/>
  <c r="BK5249"/>
  <c r="BK5210"/>
  <c r="BK5144"/>
  <c r="BK5094"/>
  <c r="BK5043"/>
  <c r="J4985"/>
  <c r="J4975"/>
  <c r="J4944"/>
  <c r="J4917"/>
  <c r="J4860"/>
  <c r="BK4716"/>
  <c r="J4585"/>
  <c r="BK4549"/>
  <c r="J4461"/>
  <c r="J4431"/>
  <c r="BK4344"/>
  <c r="J4287"/>
  <c r="BK4215"/>
  <c r="BK4147"/>
  <c r="BK4023"/>
  <c r="J3902"/>
  <c r="J3858"/>
  <c r="BK3771"/>
  <c r="J3692"/>
  <c r="J3550"/>
  <c r="BK3496"/>
  <c r="J3305"/>
  <c r="BK3191"/>
  <c r="J3156"/>
  <c r="J3055"/>
  <c r="BK2513"/>
  <c r="BK2395"/>
  <c r="BK2215"/>
  <c r="BK2116"/>
  <c r="J2000"/>
  <c r="J1927"/>
  <c r="J1854"/>
  <c r="BK1793"/>
  <c r="J1640"/>
  <c r="BK1623"/>
  <c r="BK1499"/>
  <c r="BK1357"/>
  <c r="BK972"/>
  <c r="J822"/>
  <c r="J793"/>
  <c r="J588"/>
  <c r="J468"/>
  <c r="BK318"/>
  <c r="BK248"/>
  <c r="J187"/>
  <c i="1" r="AS106"/>
  <c i="2" r="J5495"/>
  <c r="BK5462"/>
  <c r="BK5170"/>
  <c r="J5144"/>
  <c r="J5104"/>
  <c r="BK5079"/>
  <c r="J5010"/>
  <c r="BK4970"/>
  <c r="BK4889"/>
  <c r="J4840"/>
  <c r="J4692"/>
  <c r="J4533"/>
  <c r="BK4036"/>
  <c r="J3911"/>
  <c r="BK3851"/>
  <c r="BK3797"/>
  <c r="J3720"/>
  <c r="BK3668"/>
  <c r="J3364"/>
  <c r="J3205"/>
  <c r="BK3178"/>
  <c r="J3116"/>
  <c r="BK2739"/>
  <c r="BK2446"/>
  <c r="J2371"/>
  <c r="J2190"/>
  <c r="J2147"/>
  <c r="J2101"/>
  <c r="J1992"/>
  <c r="J1964"/>
  <c r="BK1934"/>
  <c r="J1920"/>
  <c r="J1830"/>
  <c r="BK1780"/>
  <c r="BK1685"/>
  <c r="J1609"/>
  <c r="BK1577"/>
  <c r="J1502"/>
  <c r="BK1391"/>
  <c r="J1020"/>
  <c r="BK836"/>
  <c r="J718"/>
  <c r="BK611"/>
  <c r="BK504"/>
  <c r="BK348"/>
  <c r="J318"/>
  <c r="J285"/>
  <c r="BK263"/>
  <c r="BK227"/>
  <c r="BK198"/>
  <c r="BK5769"/>
  <c r="J5736"/>
  <c r="BK5699"/>
  <c r="BK5648"/>
  <c r="J5595"/>
  <c r="BK5503"/>
  <c r="J5416"/>
  <c r="J5323"/>
  <c r="J5170"/>
  <c r="J5084"/>
  <c r="J5015"/>
  <c r="J4965"/>
  <c r="BK4909"/>
  <c r="BK4809"/>
  <c r="BK4758"/>
  <c r="J4666"/>
  <c r="BK4618"/>
  <c r="BK4573"/>
  <c r="J4478"/>
  <c r="J4402"/>
  <c r="J4336"/>
  <c r="J4269"/>
  <c r="BK4225"/>
  <c r="J4169"/>
  <c r="BK4092"/>
  <c r="J4036"/>
  <c r="J3929"/>
  <c r="BK3902"/>
  <c r="J3866"/>
  <c r="J3827"/>
  <c r="J3771"/>
  <c r="J3728"/>
  <c r="J3677"/>
  <c r="J3499"/>
  <c r="J3371"/>
  <c r="BK3302"/>
  <c r="BK3221"/>
  <c r="J3186"/>
  <c r="J3145"/>
  <c r="J2953"/>
  <c r="BK2461"/>
  <c r="BK2295"/>
  <c r="J2108"/>
  <c r="J1967"/>
  <c r="BK1920"/>
  <c r="BK1835"/>
  <c r="J1685"/>
  <c r="J1658"/>
  <c r="J1587"/>
  <c r="J1492"/>
  <c r="J1375"/>
  <c r="BK822"/>
  <c r="BK718"/>
  <c r="J532"/>
  <c r="J336"/>
  <c r="BK285"/>
  <c r="J233"/>
  <c r="J168"/>
  <c r="BK7038"/>
  <c r="BK7020"/>
  <c r="BK7003"/>
  <c r="BK6990"/>
  <c r="J6986"/>
  <c r="J6976"/>
  <c r="J6963"/>
  <c r="J6941"/>
  <c r="BK6928"/>
  <c r="BK6917"/>
  <c r="J6912"/>
  <c r="BK6884"/>
  <c r="J6864"/>
  <c r="J6852"/>
  <c r="J6841"/>
  <c r="BK6818"/>
  <c r="BK6795"/>
  <c r="BK6775"/>
  <c r="BK6755"/>
  <c r="BK6739"/>
  <c r="BK6723"/>
  <c r="BK6704"/>
  <c r="BK6689"/>
  <c r="BK6677"/>
  <c r="BK6647"/>
  <c r="BK6475"/>
  <c r="J6472"/>
  <c r="J6452"/>
  <c r="BK6402"/>
  <c r="BK6345"/>
  <c r="BK6308"/>
  <c r="BK6274"/>
  <c r="J6200"/>
  <c r="J6154"/>
  <c r="J6125"/>
  <c r="BK6113"/>
  <c r="BK6055"/>
  <c r="BK5975"/>
  <c r="J5968"/>
  <c r="BK5955"/>
  <c r="BK5933"/>
  <c r="J5930"/>
  <c r="J5919"/>
  <c r="BK5900"/>
  <c r="J5897"/>
  <c r="J5891"/>
  <c r="J5872"/>
  <c r="J5857"/>
  <c r="J5841"/>
  <c r="J5830"/>
  <c r="BK5750"/>
  <c r="BK5726"/>
  <c r="BK5691"/>
  <c r="J5654"/>
  <c r="J5582"/>
  <c r="BK5460"/>
  <c r="BK5378"/>
  <c r="BK5315"/>
  <c r="BK5289"/>
  <c r="J5120"/>
  <c r="J5059"/>
  <c r="BK5010"/>
  <c r="J4868"/>
  <c r="BK4843"/>
  <c r="J4758"/>
  <c r="J4678"/>
  <c r="BK4533"/>
  <c r="J4457"/>
  <c r="BK4393"/>
  <c r="J4344"/>
  <c r="BK4248"/>
  <c r="J4104"/>
  <c r="BK4005"/>
  <c r="BK3923"/>
  <c r="BK3885"/>
  <c r="BK3831"/>
  <c r="J3740"/>
  <c r="BK3677"/>
  <c r="J3496"/>
  <c r="BK3364"/>
  <c r="BK3186"/>
  <c r="J3165"/>
  <c r="BK2953"/>
  <c r="BK2379"/>
  <c r="J2245"/>
  <c r="BK2167"/>
  <c r="BK2147"/>
  <c r="J2116"/>
  <c r="BK1992"/>
  <c r="BK1937"/>
  <c r="J1871"/>
  <c r="BK1854"/>
  <c r="J1772"/>
  <c r="J1703"/>
  <c r="J1647"/>
  <c r="BK1110"/>
  <c r="BK868"/>
  <c r="J775"/>
  <c r="J683"/>
  <c r="BK557"/>
  <c r="J454"/>
  <c r="BK336"/>
  <c r="BK180"/>
  <c i="3" r="BK544"/>
  <c r="J528"/>
  <c r="BK510"/>
  <c r="J466"/>
  <c r="J436"/>
  <c r="J409"/>
  <c r="J336"/>
  <c r="BK302"/>
  <c r="J258"/>
  <c r="J231"/>
  <c r="J188"/>
  <c r="J160"/>
  <c r="J544"/>
  <c r="BK515"/>
  <c r="J485"/>
  <c r="BK471"/>
  <c r="J444"/>
  <c r="BK391"/>
  <c r="BK371"/>
  <c r="BK336"/>
  <c r="BK326"/>
  <c r="BK287"/>
  <c r="BK245"/>
  <c r="J215"/>
  <c r="J174"/>
  <c r="BK528"/>
  <c r="J510"/>
  <c r="BK490"/>
  <c r="BK436"/>
  <c r="BK405"/>
  <c r="J371"/>
  <c r="J326"/>
  <c r="J245"/>
  <c r="BK188"/>
  <c r="BK495"/>
  <c r="BK444"/>
  <c r="J405"/>
  <c r="J386"/>
  <c r="BK321"/>
  <c r="J287"/>
  <c r="BK254"/>
  <c r="J227"/>
  <c r="BK167"/>
  <c r="J146"/>
  <c i="4" r="J680"/>
  <c r="BK656"/>
  <c r="BK626"/>
  <c r="BK591"/>
  <c r="BK565"/>
  <c r="BK552"/>
  <c r="J459"/>
  <c r="BK252"/>
  <c r="BK202"/>
  <c r="BK720"/>
  <c r="J671"/>
  <c r="J656"/>
  <c r="J614"/>
  <c r="J582"/>
  <c r="BK547"/>
  <c r="J512"/>
  <c r="J467"/>
  <c r="J343"/>
  <c r="J252"/>
  <c r="BK183"/>
  <c r="BK139"/>
  <c r="J734"/>
  <c r="J703"/>
  <c r="BK638"/>
  <c r="BK582"/>
  <c r="BK538"/>
  <c r="J483"/>
  <c r="BK426"/>
  <c r="BK321"/>
  <c r="BK173"/>
  <c r="BK730"/>
  <c r="BK703"/>
  <c r="BK680"/>
  <c r="BK634"/>
  <c r="J618"/>
  <c r="J565"/>
  <c r="BK467"/>
  <c r="J239"/>
  <c r="J202"/>
  <c i="5" r="BK195"/>
  <c r="J155"/>
  <c r="BK209"/>
  <c r="BK155"/>
  <c r="J200"/>
  <c r="J175"/>
  <c r="BK238"/>
  <c r="J214"/>
  <c r="BK185"/>
  <c r="J142"/>
  <c i="6" r="J273"/>
  <c r="BK241"/>
  <c r="J220"/>
  <c r="J204"/>
  <c r="J176"/>
  <c r="BK157"/>
  <c r="J291"/>
  <c r="BK265"/>
  <c r="BK236"/>
  <c r="BK220"/>
  <c r="BK196"/>
  <c r="J182"/>
  <c r="BK172"/>
  <c r="J159"/>
  <c r="J138"/>
  <c r="J284"/>
  <c r="BK262"/>
  <c r="J241"/>
  <c r="BK222"/>
  <c r="J196"/>
  <c r="BK162"/>
  <c r="BK141"/>
  <c r="BK282"/>
  <c r="BK276"/>
  <c r="BK257"/>
  <c r="BK231"/>
  <c r="BK184"/>
  <c r="J153"/>
  <c i="7" r="J165"/>
  <c r="J153"/>
  <c r="J132"/>
  <c r="BK149"/>
  <c r="J141"/>
  <c r="J128"/>
  <c r="J159"/>
  <c r="BK147"/>
  <c r="J134"/>
  <c r="J161"/>
  <c i="8" r="J414"/>
  <c r="BK408"/>
  <c r="J398"/>
  <c r="BK387"/>
  <c r="BK367"/>
  <c r="BK351"/>
  <c r="BK330"/>
  <c r="J312"/>
  <c r="BK302"/>
  <c r="J286"/>
  <c r="BK266"/>
  <c r="BK242"/>
  <c r="J234"/>
  <c r="J217"/>
  <c r="BK203"/>
  <c r="J178"/>
  <c r="BK163"/>
  <c r="J151"/>
  <c r="J141"/>
  <c r="BK418"/>
  <c r="BK410"/>
  <c r="J394"/>
  <c r="J367"/>
  <c r="BK359"/>
  <c r="BK347"/>
  <c r="BK294"/>
  <c r="J284"/>
  <c r="J260"/>
  <c r="BK254"/>
  <c r="J244"/>
  <c r="BK225"/>
  <c r="BK211"/>
  <c r="J180"/>
  <c r="J165"/>
  <c r="BK151"/>
  <c r="BK416"/>
  <c r="BK398"/>
  <c r="BK383"/>
  <c r="J375"/>
  <c r="J347"/>
  <c r="BK320"/>
  <c r="BK310"/>
  <c r="J294"/>
  <c r="BK280"/>
  <c r="J274"/>
  <c r="BK252"/>
  <c r="BK234"/>
  <c r="J221"/>
  <c r="J205"/>
  <c r="BK197"/>
  <c r="BK182"/>
  <c r="BK165"/>
  <c r="BK141"/>
  <c r="J412"/>
  <c r="J385"/>
  <c r="J369"/>
  <c r="J359"/>
  <c r="BK337"/>
  <c r="BK328"/>
  <c r="J304"/>
  <c r="J289"/>
  <c r="BK263"/>
  <c r="J246"/>
  <c r="J225"/>
  <c r="BK205"/>
  <c r="BK190"/>
  <c r="J163"/>
  <c r="BK143"/>
  <c i="9" r="J167"/>
  <c r="BK195"/>
  <c r="J199"/>
  <c r="BK172"/>
  <c r="BK133"/>
  <c r="J181"/>
  <c r="BK154"/>
  <c r="BK123"/>
  <c i="10" r="J140"/>
  <c r="J129"/>
  <c r="BK131"/>
  <c r="J131"/>
  <c r="J135"/>
  <c i="11" r="J489"/>
  <c r="J476"/>
  <c r="J443"/>
  <c r="BK425"/>
  <c r="BK407"/>
  <c r="J389"/>
  <c r="BK377"/>
  <c r="J359"/>
  <c r="J340"/>
  <c r="J319"/>
  <c r="J292"/>
  <c r="BK276"/>
  <c r="BK248"/>
  <c r="J220"/>
  <c r="BK187"/>
  <c r="BK145"/>
  <c r="BK124"/>
  <c r="BK489"/>
  <c r="J467"/>
  <c r="BK443"/>
  <c r="BK422"/>
  <c r="BK392"/>
  <c r="J362"/>
  <c r="BK337"/>
  <c r="J328"/>
  <c r="J295"/>
  <c r="J276"/>
  <c r="BK264"/>
  <c r="J172"/>
  <c r="J139"/>
  <c r="BK501"/>
  <c r="J482"/>
  <c r="J470"/>
  <c r="J458"/>
  <c r="BK446"/>
  <c r="BK431"/>
  <c r="BK401"/>
  <c r="BK386"/>
  <c r="J356"/>
  <c r="BK316"/>
  <c r="BK258"/>
  <c r="J245"/>
  <c r="BK227"/>
  <c r="BK214"/>
  <c r="J199"/>
  <c r="BK175"/>
  <c r="BK163"/>
  <c r="J464"/>
  <c r="J425"/>
  <c r="J407"/>
  <c r="BK368"/>
  <c r="BK359"/>
  <c r="J337"/>
  <c r="J316"/>
  <c r="BK295"/>
  <c r="BK267"/>
  <c r="BK245"/>
  <c r="J202"/>
  <c r="J181"/>
  <c r="BK148"/>
  <c i="12" r="BK134"/>
  <c r="BK123"/>
  <c r="BK132"/>
  <c r="J127"/>
  <c i="13" r="J548"/>
  <c r="BK522"/>
  <c r="J484"/>
  <c r="J446"/>
  <c r="BK414"/>
  <c r="BK385"/>
  <c r="J375"/>
  <c r="BK338"/>
  <c r="BK299"/>
  <c r="BK233"/>
  <c r="J200"/>
  <c r="BK164"/>
  <c r="J536"/>
  <c r="J492"/>
  <c r="J480"/>
  <c r="BK459"/>
  <c r="BK446"/>
  <c r="J418"/>
  <c r="BK399"/>
  <c r="BK391"/>
  <c r="BK380"/>
  <c r="BK353"/>
  <c r="BK229"/>
  <c r="J190"/>
  <c r="J169"/>
  <c r="J134"/>
  <c r="BK548"/>
  <c r="BK516"/>
  <c r="J459"/>
  <c r="BK431"/>
  <c r="J397"/>
  <c r="BK347"/>
  <c r="J327"/>
  <c r="BK274"/>
  <c r="BK236"/>
  <c r="BK208"/>
  <c r="J164"/>
  <c r="BK563"/>
  <c r="J506"/>
  <c r="BK472"/>
  <c r="BK436"/>
  <c r="BK422"/>
  <c r="J403"/>
  <c r="J353"/>
  <c r="J274"/>
  <c r="J229"/>
  <c r="J183"/>
  <c i="2" r="J5744"/>
  <c r="BK5669"/>
  <c r="BK5645"/>
  <c r="BK5571"/>
  <c r="BK5548"/>
  <c r="J5466"/>
  <c r="J5428"/>
  <c r="J5390"/>
  <c r="J5300"/>
  <c r="J5190"/>
  <c r="J5136"/>
  <c r="BK5099"/>
  <c r="BK5059"/>
  <c r="BK4985"/>
  <c r="J4980"/>
  <c r="J4936"/>
  <c r="J4885"/>
  <c r="BK4787"/>
  <c r="BK4703"/>
  <c r="J4563"/>
  <c r="BK4465"/>
  <c r="J4434"/>
  <c r="BK4383"/>
  <c r="BK4324"/>
  <c r="J4248"/>
  <c r="BK4185"/>
  <c r="BK4133"/>
  <c r="J3997"/>
  <c r="BK3915"/>
  <c r="BK3866"/>
  <c r="BK3807"/>
  <c r="J3707"/>
  <c r="BK3499"/>
  <c r="J3302"/>
  <c r="BK3165"/>
  <c r="BK3110"/>
  <c r="BK2989"/>
  <c r="J2505"/>
  <c r="BK2236"/>
  <c r="BK2190"/>
  <c r="BK2022"/>
  <c r="BK1899"/>
  <c r="BK1840"/>
  <c r="J1736"/>
  <c r="BK1626"/>
  <c r="BK1502"/>
  <c r="J1391"/>
  <c r="BK1235"/>
  <c r="BK857"/>
  <c r="BK811"/>
  <c r="BK695"/>
  <c r="J476"/>
  <c r="J402"/>
  <c r="J301"/>
  <c r="BK190"/>
  <c r="J158"/>
  <c r="BK5765"/>
  <c r="BK5702"/>
  <c r="J5658"/>
  <c r="BK5651"/>
  <c r="BK5611"/>
  <c r="BK5595"/>
  <c r="J5503"/>
  <c r="BK5466"/>
  <c r="BK5366"/>
  <c r="BK5190"/>
  <c r="BK5154"/>
  <c r="BK5120"/>
  <c r="J5094"/>
  <c r="J5043"/>
  <c r="BK5000"/>
  <c r="J4921"/>
  <c r="BK4885"/>
  <c r="J4822"/>
  <c r="J4716"/>
  <c r="J4618"/>
  <c r="BK4169"/>
  <c r="BK3927"/>
  <c r="J3874"/>
  <c r="BK3813"/>
  <c r="J3724"/>
  <c r="BK3707"/>
  <c r="BK3371"/>
  <c r="BK3200"/>
  <c r="J3174"/>
  <c r="J3068"/>
  <c r="BK2478"/>
  <c r="J2395"/>
  <c r="J2309"/>
  <c r="J2157"/>
  <c r="BK2086"/>
  <c r="BK1985"/>
  <c r="J1946"/>
  <c r="BK1930"/>
  <c r="BK1877"/>
  <c r="BK1864"/>
  <c r="J1793"/>
  <c r="BK1703"/>
  <c r="J1590"/>
  <c r="J1574"/>
  <c r="J1499"/>
  <c r="J1235"/>
  <c r="J922"/>
  <c r="J811"/>
  <c r="J706"/>
  <c r="BK588"/>
  <c r="BK460"/>
  <c r="J343"/>
  <c r="BK301"/>
  <c r="BK273"/>
  <c r="BK233"/>
  <c r="BK202"/>
  <c r="J5806"/>
  <c r="J5747"/>
  <c r="BK5729"/>
  <c r="BK5658"/>
  <c r="J5645"/>
  <c r="J5568"/>
  <c r="BK5492"/>
  <c r="J5378"/>
  <c r="J5336"/>
  <c r="J5270"/>
  <c r="BK5104"/>
  <c r="BK5074"/>
  <c r="BK4990"/>
  <c r="BK4936"/>
  <c r="J4857"/>
  <c r="BK4768"/>
  <c r="J4650"/>
  <c r="J4604"/>
  <c r="J4549"/>
  <c r="J4442"/>
  <c r="J4374"/>
  <c r="J4309"/>
  <c r="BK4261"/>
  <c r="J4215"/>
  <c r="J4133"/>
  <c r="J4042"/>
  <c r="BK3984"/>
  <c r="BK3911"/>
  <c r="J3885"/>
  <c r="J3813"/>
  <c r="J3757"/>
  <c r="BK3720"/>
  <c r="J3603"/>
  <c r="BK3380"/>
  <c r="BK3305"/>
  <c r="BK3225"/>
  <c r="BK3174"/>
  <c r="J3122"/>
  <c r="J2946"/>
  <c r="BK2471"/>
  <c r="BK2371"/>
  <c r="J2215"/>
  <c r="J2079"/>
  <c r="J1977"/>
  <c r="J1949"/>
  <c r="J1877"/>
  <c r="BK1830"/>
  <c r="BK1661"/>
  <c r="J1626"/>
  <c r="BK1555"/>
  <c r="J972"/>
  <c r="BK783"/>
  <c r="BK683"/>
  <c r="BK514"/>
  <c r="J348"/>
  <c r="BK270"/>
  <c r="J202"/>
  <c r="BK7047"/>
  <c r="J7038"/>
  <c r="BK7008"/>
  <c r="BK6996"/>
  <c r="J6990"/>
  <c r="J6981"/>
  <c r="BK6971"/>
  <c r="BK6947"/>
  <c r="J6936"/>
  <c r="BK6922"/>
  <c r="J6897"/>
  <c r="BK6870"/>
  <c r="BK6858"/>
  <c r="BK6846"/>
  <c r="BK6836"/>
  <c r="J6829"/>
  <c r="J6811"/>
  <c r="J6795"/>
  <c r="J6775"/>
  <c r="J6755"/>
  <c r="BK6732"/>
  <c r="J6723"/>
  <c r="J6704"/>
  <c r="J6689"/>
  <c r="J6677"/>
  <c r="J6647"/>
  <c r="BK6478"/>
  <c r="BK6472"/>
  <c r="BK6452"/>
  <c r="BK6357"/>
  <c r="J6345"/>
  <c r="J6308"/>
  <c r="J6274"/>
  <c r="BK6200"/>
  <c r="BK6154"/>
  <c r="BK6125"/>
  <c r="BK6065"/>
  <c r="BK6052"/>
  <c r="J5971"/>
  <c r="J5958"/>
  <c r="J5955"/>
  <c r="BK5940"/>
  <c r="BK5930"/>
  <c r="BK5919"/>
  <c r="J5909"/>
  <c r="BK5894"/>
  <c r="BK5888"/>
  <c r="BK5869"/>
  <c r="BK5847"/>
  <c r="BK5833"/>
  <c r="J5810"/>
  <c r="BK5744"/>
  <c r="J5729"/>
  <c r="J5699"/>
  <c r="BK5666"/>
  <c r="J5560"/>
  <c r="BK5402"/>
  <c r="J5347"/>
  <c r="J5308"/>
  <c r="J5230"/>
  <c r="J5130"/>
  <c r="J5074"/>
  <c r="BK5015"/>
  <c r="BK4921"/>
  <c r="BK4857"/>
  <c r="J4768"/>
  <c r="BK4738"/>
  <c r="BK4650"/>
  <c r="J4513"/>
  <c r="BK4445"/>
  <c r="BK4402"/>
  <c r="BK4364"/>
  <c r="J4324"/>
  <c r="BK4239"/>
  <c r="BK4014"/>
  <c r="J3980"/>
  <c r="J3888"/>
  <c r="BK3840"/>
  <c r="BK3827"/>
  <c r="BK3692"/>
  <c r="BK3550"/>
  <c r="J3383"/>
  <c r="J3182"/>
  <c r="J3160"/>
  <c r="BK3122"/>
  <c r="J2478"/>
  <c r="BK2357"/>
  <c r="J2236"/>
  <c r="BK2157"/>
  <c r="BK2013"/>
  <c r="BK1989"/>
  <c r="J1960"/>
  <c r="J1924"/>
  <c r="J1847"/>
  <c r="BK1724"/>
  <c r="J1661"/>
  <c r="BK1607"/>
  <c r="BK1375"/>
  <c r="J857"/>
  <c r="J740"/>
  <c r="BK568"/>
  <c r="BK468"/>
  <c r="J273"/>
  <c r="J198"/>
  <c i="1" r="AS95"/>
  <c i="3" r="J414"/>
  <c r="BK351"/>
  <c r="BK309"/>
  <c r="BK276"/>
  <c r="BK240"/>
  <c r="J219"/>
  <c r="J167"/>
  <c r="J548"/>
  <c r="J533"/>
  <c r="J490"/>
  <c r="BK466"/>
  <c r="BK449"/>
  <c r="J418"/>
  <c r="J376"/>
  <c r="J351"/>
  <c r="J341"/>
  <c r="BK316"/>
  <c r="BK282"/>
  <c r="BK227"/>
  <c r="J181"/>
  <c r="J524"/>
  <c r="BK500"/>
  <c r="J462"/>
  <c r="BK428"/>
  <c r="J391"/>
  <c r="J361"/>
  <c r="J282"/>
  <c r="BK211"/>
  <c r="BK132"/>
  <c r="BK462"/>
  <c r="J428"/>
  <c r="BK400"/>
  <c r="J331"/>
  <c r="J276"/>
  <c r="BK250"/>
  <c r="J223"/>
  <c r="BK160"/>
  <c i="4" r="J726"/>
  <c r="J676"/>
  <c r="J646"/>
  <c r="J622"/>
  <c r="J601"/>
  <c r="J578"/>
  <c r="BK556"/>
  <c r="BK504"/>
  <c r="BK400"/>
  <c r="J208"/>
  <c r="BK159"/>
  <c r="J711"/>
  <c r="BK666"/>
  <c r="BK646"/>
  <c r="J606"/>
  <c r="J574"/>
  <c r="BK530"/>
  <c r="J497"/>
  <c r="BK459"/>
  <c r="J365"/>
  <c r="J274"/>
  <c r="BK196"/>
  <c r="J159"/>
  <c r="J738"/>
  <c r="J730"/>
  <c r="BK676"/>
  <c r="BK587"/>
  <c r="J547"/>
  <c r="BK497"/>
  <c r="BK432"/>
  <c r="J379"/>
  <c r="BK226"/>
  <c r="J147"/>
  <c r="J720"/>
  <c r="J700"/>
  <c r="J638"/>
  <c r="BK622"/>
  <c r="BK578"/>
  <c r="J543"/>
  <c r="J426"/>
  <c r="J214"/>
  <c r="BK153"/>
  <c i="5" r="J238"/>
  <c r="J209"/>
  <c r="J170"/>
  <c r="BK214"/>
  <c r="BK160"/>
  <c r="J230"/>
  <c r="BK190"/>
  <c r="BK180"/>
  <c r="J128"/>
  <c r="BK218"/>
  <c r="J180"/>
  <c r="J160"/>
  <c i="6" r="BK298"/>
  <c r="J280"/>
  <c r="BK249"/>
  <c r="BK228"/>
  <c r="J210"/>
  <c r="BK192"/>
  <c r="BK174"/>
  <c r="J150"/>
  <c r="BK294"/>
  <c r="BK284"/>
  <c r="BK253"/>
  <c r="J234"/>
  <c r="BK207"/>
  <c r="BK186"/>
  <c r="J178"/>
  <c r="J168"/>
  <c r="J157"/>
  <c r="J130"/>
  <c r="J282"/>
  <c r="J245"/>
  <c r="J224"/>
  <c r="BK210"/>
  <c r="BK180"/>
  <c r="BK168"/>
  <c r="BK153"/>
  <c r="J135"/>
  <c r="BK273"/>
  <c r="J253"/>
  <c r="J222"/>
  <c r="J166"/>
  <c r="BK150"/>
  <c i="7" r="BK157"/>
  <c r="BK141"/>
  <c r="BK159"/>
  <c r="J145"/>
  <c r="BK134"/>
  <c r="J167"/>
  <c r="BK153"/>
  <c r="BK143"/>
  <c r="BK132"/>
  <c r="J163"/>
  <c r="J138"/>
  <c i="8" r="J410"/>
  <c r="BK404"/>
  <c r="BK394"/>
  <c r="J383"/>
  <c r="BK353"/>
  <c r="J339"/>
  <c r="BK318"/>
  <c r="BK306"/>
  <c r="J296"/>
  <c r="J272"/>
  <c r="BK256"/>
  <c r="J236"/>
  <c r="J223"/>
  <c r="J207"/>
  <c r="BK188"/>
  <c r="J174"/>
  <c r="BK157"/>
  <c r="BK145"/>
  <c r="J135"/>
  <c r="BK414"/>
  <c r="BK396"/>
  <c r="J373"/>
  <c r="BK357"/>
  <c r="BK345"/>
  <c r="BK323"/>
  <c r="J282"/>
  <c r="BK258"/>
  <c r="BK250"/>
  <c r="BK238"/>
  <c r="BK217"/>
  <c r="BK209"/>
  <c r="BK199"/>
  <c r="BK184"/>
  <c r="J176"/>
  <c r="J159"/>
  <c r="BK135"/>
  <c r="J396"/>
  <c r="J379"/>
  <c r="BK369"/>
  <c r="BK339"/>
  <c r="J330"/>
  <c r="BK312"/>
  <c r="J300"/>
  <c r="BK289"/>
  <c r="BK276"/>
  <c r="J263"/>
  <c r="BK246"/>
  <c r="J232"/>
  <c r="BK219"/>
  <c r="J190"/>
  <c r="BK174"/>
  <c r="J147"/>
  <c r="J418"/>
  <c r="J387"/>
  <c r="BK371"/>
  <c r="BK355"/>
  <c r="J341"/>
  <c r="J323"/>
  <c r="J314"/>
  <c r="BK298"/>
  <c r="BK274"/>
  <c r="J250"/>
  <c r="J227"/>
  <c r="BK207"/>
  <c r="BK192"/>
  <c r="J167"/>
  <c r="BK159"/>
  <c i="9" r="J195"/>
  <c r="BK199"/>
  <c r="BK181"/>
  <c r="J154"/>
  <c r="BK129"/>
  <c r="J172"/>
  <c r="BK138"/>
  <c i="10" r="BK143"/>
  <c r="BK133"/>
  <c r="BK140"/>
  <c r="J124"/>
  <c r="BK124"/>
  <c r="J133"/>
  <c i="11" r="BK482"/>
  <c r="BK458"/>
  <c r="BK440"/>
  <c r="J422"/>
  <c r="BK404"/>
  <c r="J383"/>
  <c r="J368"/>
  <c r="BK343"/>
  <c r="J325"/>
  <c r="BK307"/>
  <c r="BK279"/>
  <c r="BK261"/>
  <c r="J230"/>
  <c r="BK193"/>
  <c r="BK166"/>
  <c r="J148"/>
  <c r="J130"/>
  <c r="BK492"/>
  <c r="BK473"/>
  <c r="J446"/>
  <c r="J404"/>
  <c r="BK383"/>
  <c r="BK346"/>
  <c r="J331"/>
  <c r="BK301"/>
  <c r="J248"/>
  <c r="J236"/>
  <c r="J233"/>
  <c r="J227"/>
  <c r="J217"/>
  <c r="J214"/>
  <c r="BK208"/>
  <c r="BK199"/>
  <c r="J190"/>
  <c r="BK184"/>
  <c r="J166"/>
  <c r="BK160"/>
  <c r="BK130"/>
  <c r="BK498"/>
  <c r="J479"/>
  <c r="BK464"/>
  <c r="BK455"/>
  <c r="BK437"/>
  <c r="BK428"/>
  <c r="BK398"/>
  <c r="BK374"/>
  <c r="J353"/>
  <c r="J310"/>
  <c r="BK286"/>
  <c r="J264"/>
  <c r="J242"/>
  <c r="BK217"/>
  <c r="J208"/>
  <c r="J187"/>
  <c r="BK169"/>
  <c r="BK139"/>
  <c r="J473"/>
  <c r="J434"/>
  <c r="BK410"/>
  <c r="BK380"/>
  <c r="BK340"/>
  <c r="BK319"/>
  <c r="J307"/>
  <c r="J279"/>
  <c r="BK251"/>
  <c r="BK220"/>
  <c r="BK190"/>
  <c r="J160"/>
  <c r="BK142"/>
  <c i="12" r="BK136"/>
  <c r="J129"/>
  <c r="J123"/>
  <c r="J125"/>
  <c i="13" r="J558"/>
  <c r="J532"/>
  <c r="BK492"/>
  <c r="J466"/>
  <c r="BK426"/>
  <c r="J393"/>
  <c r="J380"/>
  <c r="J361"/>
  <c r="BK336"/>
  <c r="J291"/>
  <c r="BK212"/>
  <c r="BK195"/>
  <c r="J159"/>
  <c r="BK526"/>
  <c r="J495"/>
  <c r="BK484"/>
  <c r="BK466"/>
  <c r="J454"/>
  <c r="J420"/>
  <c r="J405"/>
  <c r="BK395"/>
  <c r="BK389"/>
  <c r="BK365"/>
  <c r="BK240"/>
  <c r="BK183"/>
  <c r="BK159"/>
  <c r="J565"/>
  <c r="BK540"/>
  <c r="J512"/>
  <c r="J457"/>
  <c r="BK420"/>
  <c r="J395"/>
  <c r="BK361"/>
  <c r="BK332"/>
  <c r="J304"/>
  <c r="BK261"/>
  <c r="BK224"/>
  <c r="BK169"/>
  <c r="J424"/>
  <c r="J408"/>
  <c r="J377"/>
  <c r="J332"/>
  <c r="J261"/>
  <c r="J233"/>
  <c r="BK174"/>
  <c r="BK134"/>
  <c i="2" r="J5787"/>
  <c r="J5666"/>
  <c r="J5608"/>
  <c r="BK5568"/>
  <c r="BK5484"/>
  <c r="J5460"/>
  <c r="J5402"/>
  <c r="BK5308"/>
  <c r="J5247"/>
  <c r="J5168"/>
  <c r="BK5130"/>
  <c r="J5064"/>
  <c r="J4990"/>
  <c r="BK4975"/>
  <c r="BK4965"/>
  <c r="J4898"/>
  <c r="J4843"/>
  <c r="BK4748"/>
  <c r="J4630"/>
  <c r="BK4513"/>
  <c r="BK4457"/>
  <c r="J4445"/>
  <c r="BK4413"/>
  <c r="BK4356"/>
  <c r="BK4294"/>
  <c r="BK4236"/>
  <c r="BK4160"/>
  <c r="BK4080"/>
  <c r="J3984"/>
  <c r="J3906"/>
  <c r="J3851"/>
  <c r="J3714"/>
  <c r="BK3680"/>
  <c r="J3380"/>
  <c r="J3221"/>
  <c r="BK3160"/>
  <c r="BK3068"/>
  <c r="BK2527"/>
  <c r="J2410"/>
  <c r="BK2225"/>
  <c r="J2186"/>
  <c r="BK2101"/>
  <c r="J1937"/>
  <c r="BK1882"/>
  <c r="BK1803"/>
  <c r="BK1647"/>
  <c r="BK1609"/>
  <c r="J1382"/>
  <c r="BK1020"/>
  <c r="BK826"/>
  <c r="BK769"/>
  <c r="BK488"/>
  <c r="BK419"/>
  <c r="BK316"/>
  <c r="J210"/>
  <c r="BK168"/>
  <c r="BK5806"/>
  <c r="BK5723"/>
  <c r="J5672"/>
  <c r="BK5633"/>
  <c r="BK5608"/>
  <c r="J5548"/>
  <c r="J5484"/>
  <c r="BK5428"/>
  <c r="J5249"/>
  <c r="BK5164"/>
  <c r="J5112"/>
  <c r="BK5084"/>
  <c r="J5025"/>
  <c r="BK4995"/>
  <c r="J4909"/>
  <c r="BK4871"/>
  <c r="J4738"/>
  <c r="J4703"/>
  <c r="BK4541"/>
  <c r="J4160"/>
  <c r="J3923"/>
  <c r="J3871"/>
  <c r="J3807"/>
  <c r="BK3710"/>
  <c r="BK3603"/>
  <c r="J3278"/>
  <c r="J3191"/>
  <c r="BK3156"/>
  <c r="BK2946"/>
  <c r="J2471"/>
  <c r="J2387"/>
  <c r="BK2245"/>
  <c r="J2149"/>
  <c r="J2128"/>
  <c r="J2022"/>
  <c r="BK1967"/>
  <c r="BK1942"/>
  <c r="BK1924"/>
  <c r="BK1871"/>
  <c r="J1814"/>
  <c r="J1724"/>
  <c r="J1611"/>
  <c r="BK1587"/>
  <c r="BK1510"/>
  <c r="BK1492"/>
  <c r="BK1161"/>
  <c r="J877"/>
  <c r="J796"/>
  <c r="J695"/>
  <c r="BK532"/>
  <c r="J488"/>
  <c r="BK330"/>
  <c r="BK293"/>
  <c r="J270"/>
  <c r="BK210"/>
  <c r="BK187"/>
  <c r="BK158"/>
  <c r="J5750"/>
  <c r="BK5733"/>
  <c r="J5691"/>
  <c r="J5630"/>
  <c r="BK5495"/>
  <c r="J5421"/>
  <c r="J5366"/>
  <c r="J5315"/>
  <c r="J5079"/>
  <c r="J4970"/>
  <c r="BK4917"/>
  <c r="BK4822"/>
  <c r="J4787"/>
  <c r="BK4678"/>
  <c r="BK4630"/>
  <c r="BK4585"/>
  <c r="BK4523"/>
  <c r="J4453"/>
  <c r="J4383"/>
  <c r="J4356"/>
  <c r="BK4287"/>
  <c r="J4236"/>
  <c r="J4185"/>
  <c r="BK4104"/>
  <c r="BK4061"/>
  <c r="J4014"/>
  <c r="J3915"/>
  <c r="BK3888"/>
  <c r="BK3858"/>
  <c r="J3785"/>
  <c r="BK3740"/>
  <c r="BK3714"/>
  <c r="J3659"/>
  <c r="BK3383"/>
  <c r="BK3282"/>
  <c r="BK3196"/>
  <c r="BK3153"/>
  <c r="BK3116"/>
  <c r="J2527"/>
  <c r="J2379"/>
  <c r="J2167"/>
  <c r="J1989"/>
  <c r="J1930"/>
  <c r="BK1847"/>
  <c r="BK1772"/>
  <c r="BK1640"/>
  <c r="BK1574"/>
  <c r="BK1382"/>
  <c r="J826"/>
  <c r="BK740"/>
  <c r="J557"/>
  <c r="J504"/>
  <c r="BK375"/>
  <c r="J293"/>
  <c r="J236"/>
  <c r="BK7053"/>
  <c r="J7047"/>
  <c r="J7031"/>
  <c r="J7008"/>
  <c r="J6996"/>
  <c r="BK6981"/>
  <c r="BK6963"/>
  <c r="BK6941"/>
  <c r="J6928"/>
  <c r="J6922"/>
  <c r="BK6912"/>
  <c r="J6870"/>
  <c r="J6858"/>
  <c r="J6846"/>
  <c r="J6836"/>
  <c r="J6818"/>
  <c r="BK6803"/>
  <c r="BK6787"/>
  <c r="J6767"/>
  <c r="BK6747"/>
  <c r="J6739"/>
  <c r="J6714"/>
  <c r="J6696"/>
  <c r="J6680"/>
  <c r="J6668"/>
  <c r="J6639"/>
  <c r="J6475"/>
  <c r="BK6455"/>
  <c r="BK6447"/>
  <c r="J6402"/>
  <c r="J6321"/>
  <c r="J6291"/>
  <c r="J6203"/>
  <c r="J6197"/>
  <c r="J6146"/>
  <c r="J6116"/>
  <c r="J6065"/>
  <c r="J6052"/>
  <c r="BK5971"/>
  <c r="BK5958"/>
  <c r="J5943"/>
  <c r="J5933"/>
  <c r="J5922"/>
  <c r="BK5897"/>
  <c r="BK5891"/>
  <c r="BK5872"/>
  <c r="BK5857"/>
  <c r="BK5841"/>
  <c r="BK5830"/>
  <c r="J5769"/>
  <c r="J5733"/>
  <c r="J5702"/>
  <c r="J5669"/>
  <c r="J5591"/>
  <c r="J5481"/>
  <c r="BK5390"/>
  <c r="BK5336"/>
  <c r="BK5300"/>
  <c r="J5154"/>
  <c r="BK5089"/>
  <c r="BK5025"/>
  <c r="J5000"/>
  <c r="J4809"/>
  <c r="J4748"/>
  <c r="J4541"/>
  <c r="BK4478"/>
  <c r="BK4461"/>
  <c r="BK4431"/>
  <c r="J4368"/>
  <c r="BK4309"/>
  <c r="J4147"/>
  <c r="BK4042"/>
  <c r="BK3929"/>
  <c r="J3909"/>
  <c r="BK3874"/>
  <c r="BK3757"/>
  <c r="BK3728"/>
  <c r="J3668"/>
  <c r="J3441"/>
  <c r="J3282"/>
  <c r="J3170"/>
  <c r="BK3145"/>
  <c r="J2513"/>
  <c r="J2295"/>
  <c r="J2225"/>
  <c r="BK2149"/>
  <c r="BK2128"/>
  <c r="BK2000"/>
  <c r="BK1964"/>
  <c r="J1934"/>
  <c r="J1864"/>
  <c r="J1780"/>
  <c r="BK1716"/>
  <c r="BK1658"/>
  <c r="J1577"/>
  <c r="BK922"/>
  <c r="BK846"/>
  <c r="J769"/>
  <c r="J611"/>
  <c r="BK476"/>
  <c r="BK343"/>
  <c r="J219"/>
  <c r="BK173"/>
  <c i="3" r="BK533"/>
  <c r="J515"/>
  <c r="BK476"/>
  <c r="J453"/>
  <c r="BK432"/>
  <c r="J396"/>
  <c r="BK356"/>
  <c r="J316"/>
  <c r="J292"/>
  <c r="J235"/>
  <c r="BK215"/>
  <c r="BK181"/>
  <c r="J153"/>
  <c r="BK524"/>
  <c r="BK480"/>
  <c r="BK453"/>
  <c r="J432"/>
  <c r="J400"/>
  <c r="J366"/>
  <c r="BK331"/>
  <c r="BK297"/>
  <c r="BK264"/>
  <c r="BK219"/>
  <c r="BK193"/>
  <c r="BK146"/>
  <c r="J505"/>
  <c r="J480"/>
  <c r="BK418"/>
  <c r="BK376"/>
  <c r="BK346"/>
  <c r="BK270"/>
  <c r="J205"/>
  <c r="J139"/>
  <c r="BK485"/>
  <c r="BK409"/>
  <c r="BK366"/>
  <c r="J309"/>
  <c r="BK258"/>
  <c r="BK231"/>
  <c r="BK205"/>
  <c r="BK139"/>
  <c i="4" r="BK686"/>
  <c r="BK661"/>
  <c r="BK630"/>
  <c r="J610"/>
  <c r="J587"/>
  <c r="J538"/>
  <c r="BK492"/>
  <c r="BK274"/>
  <c r="J183"/>
  <c r="BK131"/>
  <c r="J708"/>
  <c r="J661"/>
  <c r="J634"/>
  <c r="BK601"/>
  <c r="BK560"/>
  <c r="BK543"/>
  <c r="BK483"/>
  <c r="BK379"/>
  <c r="BK296"/>
  <c r="BK239"/>
  <c r="J173"/>
  <c r="BK734"/>
  <c r="BK726"/>
  <c r="BK642"/>
  <c r="BK606"/>
  <c r="J552"/>
  <c r="J492"/>
  <c r="J400"/>
  <c r="J296"/>
  <c r="J153"/>
  <c r="BK715"/>
  <c r="J691"/>
  <c r="BK651"/>
  <c r="J626"/>
  <c r="BK574"/>
  <c r="J530"/>
  <c r="J432"/>
  <c r="BK220"/>
  <c r="J196"/>
  <c r="J131"/>
  <c i="5" r="J218"/>
  <c r="J190"/>
  <c r="J149"/>
  <c r="BK200"/>
  <c r="BK142"/>
  <c r="J223"/>
  <c r="BK149"/>
  <c r="BK223"/>
  <c r="J195"/>
  <c r="BK165"/>
  <c r="BK128"/>
  <c i="6" r="J294"/>
  <c r="J257"/>
  <c r="BK234"/>
  <c r="BK213"/>
  <c r="BK178"/>
  <c r="J164"/>
  <c r="BK130"/>
  <c r="J276"/>
  <c r="J243"/>
  <c r="BK224"/>
  <c r="J192"/>
  <c r="J184"/>
  <c r="BK176"/>
  <c r="BK166"/>
  <c r="BK144"/>
  <c r="J286"/>
  <c r="BK270"/>
  <c r="J231"/>
  <c r="J213"/>
  <c r="BK188"/>
  <c r="BK170"/>
  <c r="J144"/>
  <c r="BK278"/>
  <c r="J270"/>
  <c r="BK243"/>
  <c r="J186"/>
  <c r="BK164"/>
  <c r="BK135"/>
  <c i="7" r="BK155"/>
  <c r="J149"/>
  <c r="BK163"/>
  <c r="J143"/>
  <c r="J130"/>
  <c r="BK165"/>
  <c r="J155"/>
  <c r="BK138"/>
  <c r="BK128"/>
  <c r="J157"/>
  <c r="BK130"/>
  <c i="8" r="BK402"/>
  <c r="BK391"/>
  <c r="BK385"/>
  <c r="J361"/>
  <c r="BK349"/>
  <c r="J328"/>
  <c r="J310"/>
  <c r="BK300"/>
  <c r="BK284"/>
  <c r="J258"/>
  <c r="J238"/>
  <c r="BK227"/>
  <c r="J209"/>
  <c r="BK194"/>
  <c r="BK172"/>
  <c r="J154"/>
  <c r="BK147"/>
  <c r="J137"/>
  <c r="J416"/>
  <c r="J408"/>
  <c r="BK381"/>
  <c r="BK365"/>
  <c r="J355"/>
  <c r="BK334"/>
  <c r="J306"/>
  <c r="J292"/>
  <c r="J280"/>
  <c r="J252"/>
  <c r="BK240"/>
  <c r="BK221"/>
  <c r="J197"/>
  <c r="J182"/>
  <c r="BK167"/>
  <c r="BK154"/>
  <c r="BK137"/>
  <c r="J402"/>
  <c r="J381"/>
  <c r="BK373"/>
  <c r="J351"/>
  <c r="BK332"/>
  <c r="BK314"/>
  <c r="BK308"/>
  <c r="BK292"/>
  <c r="J278"/>
  <c r="J266"/>
  <c r="J242"/>
  <c r="BK223"/>
  <c r="J211"/>
  <c r="J194"/>
  <c r="J188"/>
  <c r="J172"/>
  <c r="J145"/>
  <c r="BK139"/>
  <c r="BK389"/>
  <c r="BK379"/>
  <c r="J365"/>
  <c r="J349"/>
  <c r="J334"/>
  <c r="BK316"/>
  <c r="J302"/>
  <c r="J276"/>
  <c r="J254"/>
  <c r="BK232"/>
  <c r="J213"/>
  <c r="J203"/>
  <c r="BK186"/>
  <c r="BK161"/>
  <c i="9" r="J184"/>
  <c r="J129"/>
  <c r="BK167"/>
  <c r="BK191"/>
  <c r="J138"/>
  <c r="BK184"/>
  <c r="BK147"/>
  <c i="10" r="J138"/>
  <c r="J143"/>
  <c r="BK127"/>
  <c r="BK135"/>
  <c r="BK138"/>
  <c r="J127"/>
  <c i="11" r="J501"/>
  <c r="J455"/>
  <c r="J437"/>
  <c r="BK419"/>
  <c r="J401"/>
  <c r="J386"/>
  <c r="J371"/>
  <c r="BK350"/>
  <c r="BK331"/>
  <c r="BK310"/>
  <c r="J286"/>
  <c r="J273"/>
  <c r="J239"/>
  <c r="BK211"/>
  <c r="BK181"/>
  <c r="BK151"/>
  <c r="J133"/>
  <c r="J495"/>
  <c r="BK470"/>
  <c r="BK449"/>
  <c r="J410"/>
  <c r="J380"/>
  <c r="BK353"/>
  <c r="BK334"/>
  <c r="BK325"/>
  <c r="J298"/>
  <c r="BK289"/>
  <c r="BK205"/>
  <c r="J175"/>
  <c r="BK154"/>
  <c r="BK127"/>
  <c r="BK495"/>
  <c r="BK476"/>
  <c r="BK467"/>
  <c r="BK416"/>
  <c r="J392"/>
  <c r="J365"/>
  <c r="BK313"/>
  <c r="J289"/>
  <c r="BK283"/>
  <c r="J254"/>
  <c r="J224"/>
  <c r="J205"/>
  <c r="J178"/>
  <c r="J142"/>
  <c r="J449"/>
  <c r="J419"/>
  <c r="BK389"/>
  <c r="BK362"/>
  <c r="J346"/>
  <c r="BK322"/>
  <c r="J313"/>
  <c r="J283"/>
  <c r="J258"/>
  <c r="BK242"/>
  <c r="BK233"/>
  <c r="BK196"/>
  <c r="BK178"/>
  <c r="BK157"/>
  <c r="BK136"/>
  <c i="12" r="BK125"/>
  <c r="J136"/>
  <c r="J132"/>
  <c i="13" r="BK565"/>
  <c r="BK536"/>
  <c r="J516"/>
  <c r="BK480"/>
  <c r="J441"/>
  <c r="J412"/>
  <c r="J391"/>
  <c r="BK377"/>
  <c r="BK357"/>
  <c r="BK327"/>
  <c r="BK247"/>
  <c r="J208"/>
  <c r="J178"/>
  <c r="J563"/>
  <c r="BK512"/>
  <c r="J490"/>
  <c r="J472"/>
  <c r="BK457"/>
  <c r="BK424"/>
  <c r="BK403"/>
  <c r="BK393"/>
  <c r="J371"/>
  <c r="J313"/>
  <c r="J224"/>
  <c r="BK178"/>
  <c r="BK154"/>
  <c r="BK532"/>
  <c r="BK506"/>
  <c r="BK441"/>
  <c r="J399"/>
  <c r="BK375"/>
  <c r="J336"/>
  <c r="J299"/>
  <c r="J243"/>
  <c r="BK205"/>
  <c r="BK149"/>
  <c r="BK558"/>
  <c r="BK500"/>
  <c r="BK490"/>
  <c r="BK454"/>
  <c r="J426"/>
  <c r="J414"/>
  <c r="BK382"/>
  <c r="J338"/>
  <c r="BK278"/>
  <c r="J240"/>
  <c r="BK216"/>
  <c i="2" r="BK5747"/>
  <c r="J5648"/>
  <c r="BK5582"/>
  <c r="BK5560"/>
  <c r="BK5481"/>
  <c r="J5436"/>
  <c r="BK5416"/>
  <c r="J5289"/>
  <c r="BK5230"/>
  <c r="J5164"/>
  <c r="BK5069"/>
  <c r="J5020"/>
  <c r="BK4980"/>
  <c r="J4928"/>
  <c r="J4889"/>
  <c r="BK4840"/>
  <c r="BK4666"/>
  <c r="J4573"/>
  <c r="BK4488"/>
  <c r="BK4453"/>
  <c r="BK4442"/>
  <c r="J4393"/>
  <c r="J4364"/>
  <c r="J4261"/>
  <c r="J4199"/>
  <c r="J4152"/>
  <c r="J4061"/>
  <c r="BK3980"/>
  <c r="BK3909"/>
  <c r="BK3892"/>
  <c r="J3831"/>
  <c r="BK3724"/>
  <c r="BK3689"/>
  <c r="BK3547"/>
  <c r="BK3441"/>
  <c r="J3225"/>
  <c r="BK3182"/>
  <c r="J3153"/>
  <c r="J2739"/>
  <c r="J2461"/>
  <c r="BK2309"/>
  <c r="J2204"/>
  <c r="BK2108"/>
  <c r="J1942"/>
  <c r="BK1891"/>
  <c r="J1835"/>
  <c r="BK1676"/>
  <c r="BK1611"/>
  <c r="BK1449"/>
  <c r="J1161"/>
  <c r="J836"/>
  <c r="BK796"/>
  <c r="J568"/>
  <c r="J460"/>
  <c r="J375"/>
  <c r="BK279"/>
  <c r="J173"/>
  <c r="BK5810"/>
  <c r="J5758"/>
  <c r="J5680"/>
  <c r="BK5654"/>
  <c r="BK5630"/>
  <c r="J5571"/>
  <c r="BK5511"/>
  <c r="J5492"/>
  <c r="BK5436"/>
  <c r="BK5270"/>
  <c r="BK5168"/>
  <c r="BK5136"/>
  <c r="J5099"/>
  <c r="BK5064"/>
  <c r="J5005"/>
  <c r="BK4928"/>
  <c r="BK4898"/>
  <c r="BK4868"/>
  <c r="J4726"/>
  <c r="BK4604"/>
  <c r="J4005"/>
  <c r="J3892"/>
  <c r="J3837"/>
  <c r="BK3785"/>
  <c r="J3689"/>
  <c r="J3547"/>
  <c r="BK3361"/>
  <c r="J3196"/>
  <c r="BK3170"/>
  <c r="J2989"/>
  <c r="BK2505"/>
  <c r="BK2410"/>
  <c r="J2357"/>
  <c r="BK2186"/>
  <c r="J2139"/>
  <c r="BK2079"/>
  <c r="BK1977"/>
  <c r="BK1949"/>
  <c r="BK1927"/>
  <c r="J1882"/>
  <c r="J1803"/>
  <c r="J1716"/>
  <c r="J1676"/>
  <c r="J1607"/>
  <c r="J1555"/>
  <c r="J1449"/>
  <c r="J1110"/>
  <c r="J846"/>
  <c r="BK775"/>
  <c r="BK689"/>
  <c r="J514"/>
  <c r="BK402"/>
  <c r="J316"/>
  <c r="J279"/>
  <c r="BK236"/>
  <c r="BK219"/>
  <c r="J190"/>
  <c r="J180"/>
  <c r="J5765"/>
  <c r="J5723"/>
  <c r="BK5680"/>
  <c r="J5633"/>
  <c r="J5511"/>
  <c r="J5462"/>
  <c r="J5356"/>
  <c r="BK5247"/>
  <c r="J5089"/>
  <c r="J5069"/>
  <c r="J4995"/>
  <c r="BK4944"/>
  <c r="J4871"/>
  <c r="J4805"/>
  <c r="BK4692"/>
  <c r="J4640"/>
  <c r="BK4563"/>
  <c r="J4488"/>
  <c r="J4413"/>
  <c r="BK4368"/>
  <c r="J4294"/>
  <c r="J4239"/>
  <c r="BK4199"/>
  <c r="BK4152"/>
  <c r="J4080"/>
  <c r="J4023"/>
  <c r="BK3906"/>
  <c r="BK3871"/>
  <c r="J3840"/>
  <c r="J3797"/>
  <c r="BK3743"/>
  <c r="J3710"/>
  <c r="J3438"/>
  <c r="J3361"/>
  <c r="BK3278"/>
  <c r="J3200"/>
  <c r="J3150"/>
  <c r="J3110"/>
  <c r="BK2387"/>
  <c r="J2275"/>
  <c r="J2013"/>
  <c r="BK1960"/>
  <c r="J1899"/>
  <c r="BK1814"/>
  <c r="J1664"/>
  <c r="BK1590"/>
  <c r="J1510"/>
  <c r="J868"/>
  <c r="BK793"/>
  <c r="BK706"/>
  <c r="BK546"/>
  <c r="BK454"/>
  <c r="J330"/>
  <c r="J248"/>
  <c r="J227"/>
  <c r="J7053"/>
  <c r="BK7031"/>
  <c r="J7020"/>
  <c r="J7003"/>
  <c r="BK6986"/>
  <c r="BK6976"/>
  <c r="J6971"/>
  <c r="J6947"/>
  <c r="BK6936"/>
  <c r="J6917"/>
  <c r="BK6897"/>
  <c r="J6884"/>
  <c r="BK6864"/>
  <c r="BK6852"/>
  <c r="BK6841"/>
  <c r="BK6829"/>
  <c r="BK6811"/>
  <c r="J6803"/>
  <c r="J6787"/>
  <c r="BK6767"/>
  <c r="J6747"/>
  <c r="J6732"/>
  <c r="BK6714"/>
  <c r="BK6696"/>
  <c r="BK6680"/>
  <c r="BK6668"/>
  <c r="BK6639"/>
  <c r="J6478"/>
  <c r="J6455"/>
  <c r="J6447"/>
  <c r="J6357"/>
  <c r="BK6321"/>
  <c r="BK6291"/>
  <c r="BK6203"/>
  <c r="BK6197"/>
  <c r="BK6146"/>
  <c r="BK6116"/>
  <c r="J6113"/>
  <c r="J6055"/>
  <c r="J5975"/>
  <c r="BK5968"/>
  <c r="BK5943"/>
  <c r="J5940"/>
  <c r="BK5922"/>
  <c r="BK5909"/>
  <c r="J5900"/>
  <c r="J5894"/>
  <c r="J5888"/>
  <c r="J5869"/>
  <c r="J5847"/>
  <c r="J5833"/>
  <c r="BK5787"/>
  <c r="BK5736"/>
  <c r="J5726"/>
  <c r="BK5672"/>
  <c r="J5611"/>
  <c r="J5557"/>
  <c r="BK5446"/>
  <c r="BK5356"/>
  <c r="BK5323"/>
  <c r="J5210"/>
  <c r="BK5112"/>
  <c r="BK5020"/>
  <c r="BK5005"/>
  <c r="BK4860"/>
  <c r="BK4805"/>
  <c r="BK4726"/>
  <c r="BK4640"/>
  <c r="J4523"/>
  <c r="J4465"/>
  <c r="BK4434"/>
  <c r="BK4374"/>
  <c r="BK4336"/>
  <c r="BK4269"/>
  <c r="J4225"/>
  <c r="J4092"/>
  <c r="BK3997"/>
  <c r="J3927"/>
  <c r="BK3837"/>
  <c r="J3743"/>
  <c r="J3680"/>
  <c r="BK3659"/>
  <c r="BK3438"/>
  <c r="BK3205"/>
  <c r="J3178"/>
  <c r="BK3150"/>
  <c r="BK3055"/>
  <c r="J2446"/>
  <c r="BK2275"/>
  <c r="BK2204"/>
  <c r="BK2139"/>
  <c r="J2086"/>
  <c r="J1985"/>
  <c r="BK1946"/>
  <c r="J1891"/>
  <c r="J1840"/>
  <c r="BK1736"/>
  <c r="BK1664"/>
  <c r="J1623"/>
  <c r="J1357"/>
  <c r="BK877"/>
  <c r="J783"/>
  <c r="J689"/>
  <c r="J546"/>
  <c r="J419"/>
  <c r="J263"/>
  <c i="3" r="BK548"/>
  <c r="J519"/>
  <c r="J471"/>
  <c r="J449"/>
  <c r="J423"/>
  <c r="J381"/>
  <c r="J321"/>
  <c r="J297"/>
  <c r="J254"/>
  <c r="BK223"/>
  <c r="J199"/>
  <c r="BK174"/>
  <c r="J132"/>
  <c r="J540"/>
  <c r="BK505"/>
  <c r="J476"/>
  <c r="J458"/>
  <c r="J440"/>
  <c r="BK386"/>
  <c r="J356"/>
  <c r="J346"/>
  <c r="J302"/>
  <c r="J270"/>
  <c r="BK235"/>
  <c r="J211"/>
  <c r="BK540"/>
  <c r="BK519"/>
  <c r="J495"/>
  <c r="BK440"/>
  <c r="BK423"/>
  <c r="BK381"/>
  <c r="BK341"/>
  <c r="J250"/>
  <c r="BK199"/>
  <c r="J500"/>
  <c r="BK458"/>
  <c r="BK414"/>
  <c r="BK396"/>
  <c r="BK361"/>
  <c r="BK292"/>
  <c r="J264"/>
  <c r="J240"/>
  <c r="J193"/>
  <c r="BK153"/>
  <c i="4" r="BK691"/>
  <c r="BK671"/>
  <c r="J642"/>
  <c r="BK614"/>
  <c r="BK596"/>
  <c r="J560"/>
  <c r="BK512"/>
  <c r="J439"/>
  <c r="J220"/>
  <c r="J165"/>
  <c r="J715"/>
  <c r="BK700"/>
  <c r="J651"/>
  <c r="BK618"/>
  <c r="J596"/>
  <c r="J556"/>
  <c r="J521"/>
  <c r="J475"/>
  <c r="BK439"/>
  <c r="J321"/>
  <c r="J226"/>
  <c r="BK165"/>
  <c r="BK738"/>
  <c r="BK708"/>
  <c r="J686"/>
  <c r="BK610"/>
  <c r="BK569"/>
  <c r="J504"/>
  <c r="BK475"/>
  <c r="BK365"/>
  <c r="BK214"/>
  <c r="J139"/>
  <c r="BK711"/>
  <c r="J666"/>
  <c r="J630"/>
  <c r="J591"/>
  <c r="J569"/>
  <c r="BK521"/>
  <c r="BK343"/>
  <c r="BK208"/>
  <c r="BK147"/>
  <c i="5" r="J234"/>
  <c r="BK175"/>
  <c r="BK230"/>
  <c r="J165"/>
  <c r="BK234"/>
  <c r="BK204"/>
  <c r="J185"/>
  <c r="BK135"/>
  <c r="J204"/>
  <c r="BK170"/>
  <c r="J135"/>
  <c i="6" r="J298"/>
  <c r="J262"/>
  <c r="BK239"/>
  <c r="J218"/>
  <c r="BK200"/>
  <c r="J170"/>
  <c r="J141"/>
  <c r="BK286"/>
  <c r="BK245"/>
  <c r="J228"/>
  <c r="BK204"/>
  <c r="J188"/>
  <c r="J180"/>
  <c r="J174"/>
  <c r="J162"/>
  <c r="J147"/>
  <c r="BK291"/>
  <c r="J278"/>
  <c r="J249"/>
  <c r="J236"/>
  <c r="BK218"/>
  <c r="J200"/>
  <c r="J172"/>
  <c r="BK159"/>
  <c r="BK138"/>
  <c r="BK280"/>
  <c r="J265"/>
  <c r="J239"/>
  <c r="J207"/>
  <c r="BK182"/>
  <c r="BK147"/>
  <c i="7" r="BK161"/>
  <c r="BK151"/>
  <c r="BK126"/>
  <c r="J147"/>
  <c r="BK136"/>
  <c r="J126"/>
  <c r="J151"/>
  <c r="J136"/>
  <c r="BK167"/>
  <c r="BK145"/>
  <c i="8" r="BK412"/>
  <c r="BK406"/>
  <c r="BK400"/>
  <c r="J389"/>
  <c r="J371"/>
  <c r="J357"/>
  <c r="BK341"/>
  <c r="J326"/>
  <c r="BK304"/>
  <c r="J298"/>
  <c r="J270"/>
  <c r="J248"/>
  <c r="J229"/>
  <c r="J215"/>
  <c r="BK201"/>
  <c r="BK180"/>
  <c r="J170"/>
  <c r="J149"/>
  <c r="J139"/>
  <c r="J406"/>
  <c r="BK375"/>
  <c r="J363"/>
  <c r="J353"/>
  <c r="BK326"/>
  <c r="J316"/>
  <c r="BK286"/>
  <c r="BK278"/>
  <c r="J256"/>
  <c r="BK248"/>
  <c r="BK236"/>
  <c r="BK215"/>
  <c r="J201"/>
  <c r="J186"/>
  <c r="BK178"/>
  <c r="J161"/>
  <c r="BK149"/>
  <c r="J404"/>
  <c r="J391"/>
  <c r="J377"/>
  <c r="BK361"/>
  <c r="J337"/>
  <c r="J318"/>
  <c r="BK296"/>
  <c r="BK282"/>
  <c r="BK270"/>
  <c r="BK260"/>
  <c r="BK244"/>
  <c r="BK229"/>
  <c r="BK213"/>
  <c r="J192"/>
  <c r="BK176"/>
  <c r="BK170"/>
  <c r="J143"/>
  <c r="J400"/>
  <c r="BK377"/>
  <c r="BK363"/>
  <c r="J345"/>
  <c r="J332"/>
  <c r="J320"/>
  <c r="J308"/>
  <c r="BK272"/>
  <c r="J240"/>
  <c r="J219"/>
  <c r="J199"/>
  <c r="J184"/>
  <c r="J157"/>
  <c i="9" r="BK161"/>
  <c r="BK187"/>
  <c r="J123"/>
  <c r="J187"/>
  <c r="J147"/>
  <c r="J191"/>
  <c r="J161"/>
  <c r="J133"/>
  <c i="10" r="BK129"/>
  <c i="11" r="J492"/>
  <c r="BK479"/>
  <c r="BK452"/>
  <c r="J431"/>
  <c r="J413"/>
  <c r="J395"/>
  <c r="J374"/>
  <c r="BK356"/>
  <c r="J334"/>
  <c r="J301"/>
  <c r="J267"/>
  <c r="BK236"/>
  <c r="J196"/>
  <c r="J184"/>
  <c r="J157"/>
  <c r="J136"/>
  <c r="J498"/>
  <c r="J485"/>
  <c r="J461"/>
  <c r="J428"/>
  <c r="BK395"/>
  <c r="J377"/>
  <c r="J343"/>
  <c r="J304"/>
  <c r="BK292"/>
  <c r="BK273"/>
  <c r="J261"/>
  <c r="J169"/>
  <c r="J151"/>
  <c r="J124"/>
  <c r="BK485"/>
  <c r="BK461"/>
  <c r="J452"/>
  <c r="BK434"/>
  <c r="BK413"/>
  <c r="BK371"/>
  <c r="J322"/>
  <c r="BK304"/>
  <c r="J270"/>
  <c r="J251"/>
  <c r="BK230"/>
  <c r="J211"/>
  <c r="BK202"/>
  <c r="BK172"/>
  <c r="J154"/>
  <c r="J127"/>
  <c r="J440"/>
  <c r="J416"/>
  <c r="J398"/>
  <c r="BK365"/>
  <c r="J350"/>
  <c r="BK328"/>
  <c r="BK298"/>
  <c r="BK270"/>
  <c r="BK254"/>
  <c r="BK239"/>
  <c r="BK224"/>
  <c r="J193"/>
  <c r="J163"/>
  <c r="J145"/>
  <c r="BK133"/>
  <c i="12" r="BK129"/>
  <c r="BK127"/>
  <c r="J134"/>
  <c i="13" r="J553"/>
  <c r="J526"/>
  <c r="BK487"/>
  <c r="J470"/>
  <c r="J436"/>
  <c r="BK405"/>
  <c r="J382"/>
  <c r="J347"/>
  <c r="BK304"/>
  <c r="J236"/>
  <c r="J205"/>
  <c r="BK190"/>
  <c r="BK142"/>
  <c r="J500"/>
  <c r="J487"/>
  <c r="BK464"/>
  <c r="BK451"/>
  <c r="J422"/>
  <c r="BK408"/>
  <c r="BK397"/>
  <c r="J385"/>
  <c r="J357"/>
  <c r="J278"/>
  <c r="J195"/>
  <c r="J174"/>
  <c r="J149"/>
  <c r="BK553"/>
  <c r="J522"/>
  <c r="BK470"/>
  <c r="J451"/>
  <c r="BK412"/>
  <c r="J365"/>
  <c r="BK313"/>
  <c r="J247"/>
  <c r="J216"/>
  <c r="BK200"/>
  <c r="J142"/>
  <c r="J540"/>
  <c r="BK495"/>
  <c r="J464"/>
  <c r="J431"/>
  <c r="BK418"/>
  <c r="J389"/>
  <c r="BK371"/>
  <c r="BK291"/>
  <c r="BK243"/>
  <c r="J212"/>
  <c r="J154"/>
  <c i="2" l="1" r="P157"/>
  <c r="T262"/>
  <c r="R292"/>
  <c r="T682"/>
  <c r="R825"/>
  <c r="T1890"/>
  <c r="BK3149"/>
  <c r="J3149"/>
  <c r="J107"/>
  <c r="T3204"/>
  <c r="T3713"/>
  <c r="BK3727"/>
  <c r="J3727"/>
  <c r="J112"/>
  <c r="P3908"/>
  <c r="T3926"/>
  <c r="BK4367"/>
  <c r="J4367"/>
  <c r="J118"/>
  <c r="BK4456"/>
  <c r="J4456"/>
  <c r="J119"/>
  <c r="T4808"/>
  <c r="R4920"/>
  <c r="T5167"/>
  <c r="T5465"/>
  <c r="P5657"/>
  <c r="T5732"/>
  <c r="T5768"/>
  <c r="BK5974"/>
  <c r="J5974"/>
  <c r="J127"/>
  <c r="R6451"/>
  <c r="BK6679"/>
  <c r="J6679"/>
  <c r="J133"/>
  <c i="3" r="R131"/>
  <c r="T257"/>
  <c r="T431"/>
  <c r="BK443"/>
  <c r="J443"/>
  <c r="J103"/>
  <c r="P518"/>
  <c r="T539"/>
  <c r="T538"/>
  <c i="4" r="P130"/>
  <c r="P458"/>
  <c r="BK491"/>
  <c r="J491"/>
  <c r="J103"/>
  <c r="BK699"/>
  <c r="J699"/>
  <c r="J105"/>
  <c r="BK714"/>
  <c r="J714"/>
  <c r="J106"/>
  <c r="BK725"/>
  <c r="J725"/>
  <c r="J107"/>
  <c i="5" r="BK127"/>
  <c r="J127"/>
  <c r="J100"/>
  <c r="BK217"/>
  <c r="J217"/>
  <c r="J101"/>
  <c r="T217"/>
  <c r="BK229"/>
  <c r="J229"/>
  <c r="J103"/>
  <c i="6" r="BK129"/>
  <c r="J129"/>
  <c r="J100"/>
  <c r="P156"/>
  <c r="P191"/>
  <c r="P227"/>
  <c r="T256"/>
  <c i="7" r="BK140"/>
  <c r="J140"/>
  <c r="J101"/>
  <c r="R140"/>
  <c i="8" r="R134"/>
  <c r="P153"/>
  <c r="BK169"/>
  <c r="J169"/>
  <c r="J101"/>
  <c r="BK196"/>
  <c r="J196"/>
  <c r="J102"/>
  <c r="R196"/>
  <c r="R231"/>
  <c r="BK269"/>
  <c r="J269"/>
  <c r="J106"/>
  <c r="T269"/>
  <c r="P288"/>
  <c r="BK344"/>
  <c r="J344"/>
  <c r="J110"/>
  <c r="T344"/>
  <c r="T343"/>
  <c r="T393"/>
  <c i="9" r="P122"/>
  <c r="T122"/>
  <c r="T132"/>
  <c r="T180"/>
  <c i="10" r="R126"/>
  <c r="R122"/>
  <c r="R121"/>
  <c r="P137"/>
  <c i="11" r="T123"/>
  <c r="R223"/>
  <c r="R257"/>
  <c r="P282"/>
  <c r="BK349"/>
  <c r="J349"/>
  <c r="J101"/>
  <c r="BK488"/>
  <c r="J488"/>
  <c r="J102"/>
  <c i="12" r="R122"/>
  <c r="R121"/>
  <c i="13" r="T133"/>
  <c r="R260"/>
  <c r="P290"/>
  <c r="BK407"/>
  <c r="J407"/>
  <c r="J105"/>
  <c r="BK505"/>
  <c r="J505"/>
  <c r="J106"/>
  <c i="2" r="BK157"/>
  <c r="J157"/>
  <c r="J100"/>
  <c r="BK262"/>
  <c r="J262"/>
  <c r="J101"/>
  <c r="BK292"/>
  <c r="J292"/>
  <c r="J102"/>
  <c r="BK682"/>
  <c r="J682"/>
  <c r="J103"/>
  <c r="BK825"/>
  <c r="J825"/>
  <c r="J104"/>
  <c r="R1890"/>
  <c r="P3149"/>
  <c r="BK3204"/>
  <c r="J3204"/>
  <c r="J110"/>
  <c r="BK3713"/>
  <c r="J3713"/>
  <c r="J111"/>
  <c r="R3727"/>
  <c r="BK3908"/>
  <c r="J3908"/>
  <c r="J115"/>
  <c r="BK3914"/>
  <c r="J3914"/>
  <c r="J116"/>
  <c r="T3914"/>
  <c r="P3926"/>
  <c r="P4367"/>
  <c r="P4456"/>
  <c r="BK4808"/>
  <c r="J4808"/>
  <c r="J120"/>
  <c r="P4920"/>
  <c r="P5167"/>
  <c r="R5465"/>
  <c r="T5657"/>
  <c r="R5732"/>
  <c r="R5768"/>
  <c r="T5974"/>
  <c r="T6451"/>
  <c r="P6679"/>
  <c i="3" r="T131"/>
  <c r="BK257"/>
  <c r="J257"/>
  <c r="J101"/>
  <c r="BK431"/>
  <c r="J431"/>
  <c r="J102"/>
  <c r="R443"/>
  <c r="R518"/>
  <c r="P539"/>
  <c r="P538"/>
  <c i="4" r="T130"/>
  <c r="R458"/>
  <c r="P491"/>
  <c r="R699"/>
  <c r="R714"/>
  <c r="P725"/>
  <c i="5" r="T127"/>
  <c r="T126"/>
  <c r="T125"/>
  <c r="T229"/>
  <c r="T228"/>
  <c i="6" r="P129"/>
  <c r="BK156"/>
  <c r="J156"/>
  <c r="J101"/>
  <c r="BK191"/>
  <c r="J191"/>
  <c r="J102"/>
  <c r="BK227"/>
  <c r="J227"/>
  <c r="J103"/>
  <c r="R256"/>
  <c i="7" r="P125"/>
  <c r="T125"/>
  <c r="T140"/>
  <c i="8" r="BK134"/>
  <c r="J134"/>
  <c r="J99"/>
  <c r="T134"/>
  <c r="R153"/>
  <c r="P169"/>
  <c r="T169"/>
  <c r="T196"/>
  <c r="T231"/>
  <c r="BK288"/>
  <c r="J288"/>
  <c r="J107"/>
  <c r="R288"/>
  <c r="BK336"/>
  <c r="J336"/>
  <c r="J108"/>
  <c r="R336"/>
  <c r="R344"/>
  <c r="P393"/>
  <c i="9" r="BK132"/>
  <c r="J132"/>
  <c r="J99"/>
  <c r="R132"/>
  <c r="P180"/>
  <c i="10" r="P126"/>
  <c r="P122"/>
  <c r="P121"/>
  <c i="1" r="AU104"/>
  <c i="10" r="BK137"/>
  <c r="J137"/>
  <c r="J100"/>
  <c r="T137"/>
  <c i="11" r="P123"/>
  <c r="T223"/>
  <c r="P257"/>
  <c r="T282"/>
  <c r="R349"/>
  <c r="T488"/>
  <c i="12" r="T122"/>
  <c r="T121"/>
  <c i="13" r="R133"/>
  <c r="P260"/>
  <c r="R290"/>
  <c r="P370"/>
  <c r="T407"/>
  <c r="P505"/>
  <c r="BK557"/>
  <c r="J557"/>
  <c r="J109"/>
  <c r="P557"/>
  <c r="P556"/>
  <c i="2" r="R157"/>
  <c r="P262"/>
  <c r="P292"/>
  <c r="R682"/>
  <c r="P825"/>
  <c r="BK1890"/>
  <c r="J1890"/>
  <c r="J106"/>
  <c r="T3149"/>
  <c r="R3204"/>
  <c r="P3713"/>
  <c r="P3727"/>
  <c r="T3908"/>
  <c r="R3914"/>
  <c r="BK3926"/>
  <c r="J3926"/>
  <c r="J117"/>
  <c r="R4367"/>
  <c r="R4456"/>
  <c r="R4808"/>
  <c r="BK4920"/>
  <c r="J4920"/>
  <c r="J121"/>
  <c r="BK5167"/>
  <c r="J5167"/>
  <c r="J122"/>
  <c r="P5465"/>
  <c r="R5657"/>
  <c r="P5732"/>
  <c r="P5768"/>
  <c r="P5974"/>
  <c r="BK6451"/>
  <c r="J6451"/>
  <c r="J128"/>
  <c r="T6679"/>
  <c i="3" r="P131"/>
  <c r="P257"/>
  <c r="P431"/>
  <c r="P443"/>
  <c r="BK518"/>
  <c r="J518"/>
  <c r="J104"/>
  <c r="BK539"/>
  <c r="J539"/>
  <c r="J107"/>
  <c i="4" r="BK130"/>
  <c r="J130"/>
  <c r="J99"/>
  <c r="T458"/>
  <c r="R491"/>
  <c r="P699"/>
  <c r="P714"/>
  <c r="R725"/>
  <c i="5" r="P127"/>
  <c r="R217"/>
  <c r="P229"/>
  <c r="P228"/>
  <c i="6" r="R129"/>
  <c r="T156"/>
  <c r="T191"/>
  <c r="R227"/>
  <c r="BK256"/>
  <c r="J256"/>
  <c r="J104"/>
  <c i="7" r="BK125"/>
  <c r="J125"/>
  <c r="J100"/>
  <c r="R125"/>
  <c r="R124"/>
  <c r="R123"/>
  <c r="P140"/>
  <c i="8" r="P134"/>
  <c r="BK153"/>
  <c r="J153"/>
  <c r="J100"/>
  <c r="T153"/>
  <c r="R169"/>
  <c r="P196"/>
  <c r="BK231"/>
  <c r="J231"/>
  <c r="J103"/>
  <c r="P231"/>
  <c r="P269"/>
  <c r="R269"/>
  <c r="T288"/>
  <c r="P336"/>
  <c r="T336"/>
  <c r="P344"/>
  <c r="P343"/>
  <c r="BK393"/>
  <c r="J393"/>
  <c r="J111"/>
  <c r="R393"/>
  <c i="9" r="BK122"/>
  <c r="J122"/>
  <c r="J98"/>
  <c r="R122"/>
  <c r="P132"/>
  <c r="BK180"/>
  <c r="J180"/>
  <c r="J100"/>
  <c r="R180"/>
  <c i="10" r="BK126"/>
  <c r="J126"/>
  <c r="J99"/>
  <c r="T126"/>
  <c r="T122"/>
  <c r="T121"/>
  <c r="R137"/>
  <c i="11" r="BK123"/>
  <c r="J123"/>
  <c r="J97"/>
  <c r="BK223"/>
  <c r="J223"/>
  <c r="J98"/>
  <c r="T257"/>
  <c r="R282"/>
  <c r="T349"/>
  <c r="P488"/>
  <c i="12" r="BK122"/>
  <c r="J122"/>
  <c r="J99"/>
  <c i="13" r="P133"/>
  <c r="T260"/>
  <c r="BK290"/>
  <c r="J290"/>
  <c r="J103"/>
  <c r="BK370"/>
  <c r="J370"/>
  <c r="J104"/>
  <c r="R370"/>
  <c r="R407"/>
  <c r="T505"/>
  <c r="R557"/>
  <c r="R556"/>
  <c i="2" r="T157"/>
  <c r="R262"/>
  <c r="T292"/>
  <c r="P682"/>
  <c r="T825"/>
  <c r="P1890"/>
  <c r="R3149"/>
  <c r="P3204"/>
  <c r="R3713"/>
  <c r="T3727"/>
  <c r="R3908"/>
  <c r="P3914"/>
  <c r="R3926"/>
  <c r="T4367"/>
  <c r="T4456"/>
  <c r="P4808"/>
  <c r="T4920"/>
  <c r="R5167"/>
  <c r="BK5465"/>
  <c r="J5465"/>
  <c r="J123"/>
  <c r="BK5657"/>
  <c r="J5657"/>
  <c r="J124"/>
  <c r="BK5732"/>
  <c r="J5732"/>
  <c r="J125"/>
  <c r="BK5768"/>
  <c r="J5768"/>
  <c r="J126"/>
  <c r="R5974"/>
  <c r="P6451"/>
  <c r="R6679"/>
  <c i="3" r="BK131"/>
  <c r="J131"/>
  <c r="J100"/>
  <c r="R257"/>
  <c r="R431"/>
  <c r="T443"/>
  <c r="T518"/>
  <c r="R539"/>
  <c r="R538"/>
  <c i="4" r="R130"/>
  <c r="R129"/>
  <c r="BK458"/>
  <c r="J458"/>
  <c r="J102"/>
  <c r="T491"/>
  <c r="T699"/>
  <c r="T714"/>
  <c r="T725"/>
  <c i="5" r="R127"/>
  <c r="R126"/>
  <c r="R125"/>
  <c r="P217"/>
  <c r="R229"/>
  <c r="R228"/>
  <c i="6" r="T129"/>
  <c r="R156"/>
  <c r="R191"/>
  <c r="T227"/>
  <c r="P256"/>
  <c i="11" r="R123"/>
  <c r="R122"/>
  <c r="P223"/>
  <c r="BK257"/>
  <c r="J257"/>
  <c r="J99"/>
  <c r="BK282"/>
  <c r="J282"/>
  <c r="J100"/>
  <c r="P349"/>
  <c r="R488"/>
  <c i="12" r="P122"/>
  <c r="P121"/>
  <c i="1" r="AU107"/>
  <c i="13" r="BK133"/>
  <c r="J133"/>
  <c r="J100"/>
  <c r="BK260"/>
  <c r="J260"/>
  <c r="J101"/>
  <c r="T290"/>
  <c r="T370"/>
  <c r="P407"/>
  <c r="R505"/>
  <c r="T557"/>
  <c r="T556"/>
  <c i="2" r="BK3199"/>
  <c r="J3199"/>
  <c r="J108"/>
  <c r="BK3891"/>
  <c r="J3891"/>
  <c r="J113"/>
  <c i="4" r="BK685"/>
  <c r="J685"/>
  <c r="J104"/>
  <c i="8" r="BK262"/>
  <c r="J262"/>
  <c r="J104"/>
  <c i="10" r="BK142"/>
  <c r="J142"/>
  <c r="J101"/>
  <c i="2" r="BK1876"/>
  <c r="J1876"/>
  <c r="J105"/>
  <c i="3" r="BK527"/>
  <c r="J527"/>
  <c r="J105"/>
  <c i="6" r="BK297"/>
  <c r="J297"/>
  <c r="J105"/>
  <c i="10" r="BK123"/>
  <c r="J123"/>
  <c r="J98"/>
  <c i="13" r="BK552"/>
  <c r="J552"/>
  <c r="J107"/>
  <c i="2" r="BK3905"/>
  <c r="J3905"/>
  <c r="J114"/>
  <c r="BK6638"/>
  <c r="J6638"/>
  <c r="J129"/>
  <c r="BK6667"/>
  <c r="J6667"/>
  <c r="J130"/>
  <c i="4" r="BK425"/>
  <c r="J425"/>
  <c r="J100"/>
  <c r="BK431"/>
  <c r="J431"/>
  <c r="J101"/>
  <c i="8" r="BK265"/>
  <c r="J265"/>
  <c r="J105"/>
  <c i="2" r="BK6676"/>
  <c r="J6676"/>
  <c r="J132"/>
  <c i="13" r="BK277"/>
  <c r="J277"/>
  <c r="J102"/>
  <c r="E85"/>
  <c r="F128"/>
  <c r="BE142"/>
  <c r="BE159"/>
  <c r="BE164"/>
  <c r="BE190"/>
  <c r="BE195"/>
  <c r="BE205"/>
  <c r="BE224"/>
  <c r="BE291"/>
  <c r="BE304"/>
  <c r="BE313"/>
  <c r="BE332"/>
  <c r="BE338"/>
  <c r="BE357"/>
  <c r="BE375"/>
  <c r="BE395"/>
  <c r="BE397"/>
  <c r="BE408"/>
  <c r="BE420"/>
  <c r="BE436"/>
  <c r="BE441"/>
  <c r="BE464"/>
  <c r="BE470"/>
  <c r="BE487"/>
  <c r="BE526"/>
  <c r="BE532"/>
  <c r="BE553"/>
  <c r="J125"/>
  <c r="BE174"/>
  <c r="BE178"/>
  <c r="BE183"/>
  <c r="BE229"/>
  <c r="BE236"/>
  <c r="BE278"/>
  <c r="BE347"/>
  <c r="BE353"/>
  <c r="BE365"/>
  <c r="BE385"/>
  <c r="BE389"/>
  <c r="BE391"/>
  <c r="BE393"/>
  <c r="BE414"/>
  <c r="BE446"/>
  <c r="BE451"/>
  <c r="BE459"/>
  <c r="BE466"/>
  <c r="BE472"/>
  <c r="BE484"/>
  <c r="BE492"/>
  <c r="BE500"/>
  <c r="BE522"/>
  <c r="BE536"/>
  <c r="BE200"/>
  <c r="BE208"/>
  <c r="BE212"/>
  <c r="BE233"/>
  <c r="BE243"/>
  <c r="BE247"/>
  <c r="BE261"/>
  <c r="BE299"/>
  <c r="BE327"/>
  <c r="BE336"/>
  <c r="BE371"/>
  <c r="BE377"/>
  <c r="BE412"/>
  <c r="BE426"/>
  <c r="BE506"/>
  <c r="BE516"/>
  <c r="BE540"/>
  <c r="BE548"/>
  <c r="BE558"/>
  <c r="BE563"/>
  <c r="BE565"/>
  <c r="BE134"/>
  <c r="BE149"/>
  <c r="BE154"/>
  <c r="BE169"/>
  <c r="BE216"/>
  <c r="BE240"/>
  <c r="BE274"/>
  <c r="BE361"/>
  <c r="BE380"/>
  <c r="BE382"/>
  <c r="BE399"/>
  <c r="BE403"/>
  <c r="BE405"/>
  <c r="BE418"/>
  <c r="BE422"/>
  <c r="BE424"/>
  <c r="BE431"/>
  <c r="BE454"/>
  <c r="BE457"/>
  <c r="BE480"/>
  <c r="BE490"/>
  <c r="BE495"/>
  <c r="BE512"/>
  <c i="12" r="E85"/>
  <c r="F94"/>
  <c r="BE134"/>
  <c r="J115"/>
  <c r="BE123"/>
  <c r="BE125"/>
  <c r="BE127"/>
  <c r="BE129"/>
  <c r="BE132"/>
  <c r="BE136"/>
  <c i="11" r="J89"/>
  <c r="BE127"/>
  <c r="BE130"/>
  <c r="BE145"/>
  <c r="BE151"/>
  <c r="BE166"/>
  <c r="BE169"/>
  <c r="BE172"/>
  <c r="BE184"/>
  <c r="BE196"/>
  <c r="BE208"/>
  <c r="BE211"/>
  <c r="BE227"/>
  <c r="BE273"/>
  <c r="BE286"/>
  <c r="BE289"/>
  <c r="BE304"/>
  <c r="BE325"/>
  <c r="BE331"/>
  <c r="BE334"/>
  <c r="BE353"/>
  <c r="BE368"/>
  <c r="BE374"/>
  <c r="BE383"/>
  <c r="BE395"/>
  <c r="BE434"/>
  <c r="BE437"/>
  <c r="BE440"/>
  <c r="BE443"/>
  <c r="BE467"/>
  <c r="BE470"/>
  <c r="BE476"/>
  <c r="BE482"/>
  <c r="BE489"/>
  <c r="BE495"/>
  <c r="E112"/>
  <c r="F119"/>
  <c r="BE133"/>
  <c r="BE142"/>
  <c r="BE154"/>
  <c r="BE178"/>
  <c r="BE181"/>
  <c r="BE187"/>
  <c r="BE193"/>
  <c r="BE202"/>
  <c r="BE233"/>
  <c r="BE236"/>
  <c r="BE261"/>
  <c r="BE264"/>
  <c r="BE276"/>
  <c r="BE292"/>
  <c r="BE295"/>
  <c r="BE301"/>
  <c r="BE310"/>
  <c r="BE316"/>
  <c r="BE319"/>
  <c r="BE328"/>
  <c r="BE337"/>
  <c r="BE346"/>
  <c r="BE380"/>
  <c r="BE389"/>
  <c r="BE404"/>
  <c r="BE407"/>
  <c r="BE410"/>
  <c r="BE425"/>
  <c r="BE449"/>
  <c r="BE473"/>
  <c r="BE492"/>
  <c r="BE501"/>
  <c r="BE139"/>
  <c r="BE148"/>
  <c r="BE157"/>
  <c r="BE163"/>
  <c r="BE190"/>
  <c r="BE214"/>
  <c r="BE220"/>
  <c r="BE239"/>
  <c r="BE245"/>
  <c r="BE248"/>
  <c r="BE251"/>
  <c r="BE258"/>
  <c r="BE279"/>
  <c r="BE298"/>
  <c r="BE307"/>
  <c r="BE340"/>
  <c r="BE350"/>
  <c r="BE356"/>
  <c r="BE365"/>
  <c r="BE371"/>
  <c r="BE386"/>
  <c r="BE398"/>
  <c r="BE401"/>
  <c r="BE413"/>
  <c r="BE419"/>
  <c r="BE428"/>
  <c r="BE431"/>
  <c r="BE452"/>
  <c r="BE455"/>
  <c r="BE458"/>
  <c r="BE479"/>
  <c r="BE124"/>
  <c r="BE136"/>
  <c r="BE160"/>
  <c r="BE175"/>
  <c r="BE199"/>
  <c r="BE205"/>
  <c r="BE217"/>
  <c r="BE224"/>
  <c r="BE230"/>
  <c r="BE242"/>
  <c r="BE254"/>
  <c r="BE267"/>
  <c r="BE270"/>
  <c r="BE283"/>
  <c r="BE313"/>
  <c r="BE322"/>
  <c r="BE343"/>
  <c r="BE359"/>
  <c r="BE362"/>
  <c r="BE377"/>
  <c r="BE392"/>
  <c r="BE416"/>
  <c r="BE422"/>
  <c r="BE446"/>
  <c r="BE461"/>
  <c r="BE464"/>
  <c r="BE485"/>
  <c r="BE498"/>
  <c i="10" r="E85"/>
  <c r="BE131"/>
  <c r="BE127"/>
  <c r="BE140"/>
  <c r="J89"/>
  <c r="F92"/>
  <c r="BE133"/>
  <c r="BE138"/>
  <c r="BE124"/>
  <c r="BE129"/>
  <c r="BE135"/>
  <c r="BE143"/>
  <c i="9" r="E85"/>
  <c r="F117"/>
  <c r="BE161"/>
  <c r="BE184"/>
  <c r="BE187"/>
  <c r="BE195"/>
  <c r="BE199"/>
  <c r="J89"/>
  <c r="BE123"/>
  <c r="BE129"/>
  <c r="BE154"/>
  <c r="BE181"/>
  <c r="BE191"/>
  <c r="BE133"/>
  <c r="BE138"/>
  <c r="BE147"/>
  <c r="BE167"/>
  <c r="BE172"/>
  <c i="8" r="BE139"/>
  <c r="BE145"/>
  <c r="BE149"/>
  <c r="BE170"/>
  <c r="BE180"/>
  <c r="BE194"/>
  <c r="BE199"/>
  <c r="BE209"/>
  <c r="BE215"/>
  <c r="BE219"/>
  <c r="BE240"/>
  <c r="BE256"/>
  <c r="BE258"/>
  <c r="BE266"/>
  <c r="BE278"/>
  <c r="BE280"/>
  <c r="BE282"/>
  <c r="BE292"/>
  <c r="BE294"/>
  <c r="BE298"/>
  <c r="BE300"/>
  <c r="BE304"/>
  <c r="BE306"/>
  <c r="BE310"/>
  <c r="BE318"/>
  <c r="BE330"/>
  <c r="BE351"/>
  <c r="BE357"/>
  <c r="BE359"/>
  <c r="BE361"/>
  <c r="BE365"/>
  <c r="BE373"/>
  <c r="BE375"/>
  <c r="BE391"/>
  <c r="BE394"/>
  <c r="BE402"/>
  <c r="BE404"/>
  <c r="BE416"/>
  <c i="7" r="BK124"/>
  <c r="BK123"/>
  <c r="J123"/>
  <c i="8" r="E121"/>
  <c r="J127"/>
  <c r="BE135"/>
  <c r="BE147"/>
  <c r="BE151"/>
  <c r="BE157"/>
  <c r="BE161"/>
  <c r="BE167"/>
  <c r="BE178"/>
  <c r="BE184"/>
  <c r="BE186"/>
  <c r="BE190"/>
  <c r="BE201"/>
  <c r="BE203"/>
  <c r="BE207"/>
  <c r="BE246"/>
  <c r="BE248"/>
  <c r="BE250"/>
  <c r="BE254"/>
  <c r="BE272"/>
  <c r="BE286"/>
  <c r="BE302"/>
  <c r="BE323"/>
  <c r="BE326"/>
  <c r="BE332"/>
  <c r="BE341"/>
  <c r="BE347"/>
  <c r="BE349"/>
  <c r="BE353"/>
  <c r="BE355"/>
  <c r="BE367"/>
  <c r="BE385"/>
  <c r="BE406"/>
  <c r="BE408"/>
  <c r="BE414"/>
  <c r="F94"/>
  <c r="BE141"/>
  <c r="BE143"/>
  <c r="BE163"/>
  <c r="BE172"/>
  <c r="BE176"/>
  <c r="BE188"/>
  <c r="BE197"/>
  <c r="BE205"/>
  <c r="BE213"/>
  <c r="BE223"/>
  <c r="BE227"/>
  <c r="BE229"/>
  <c r="BE242"/>
  <c r="BE263"/>
  <c r="BE296"/>
  <c r="BE308"/>
  <c r="BE312"/>
  <c r="BE316"/>
  <c r="BE328"/>
  <c r="BE337"/>
  <c r="BE339"/>
  <c r="BE369"/>
  <c r="BE371"/>
  <c r="BE383"/>
  <c r="BE387"/>
  <c r="BE389"/>
  <c r="BE398"/>
  <c r="BE400"/>
  <c r="BE412"/>
  <c r="BE137"/>
  <c r="BE154"/>
  <c r="BE159"/>
  <c r="BE165"/>
  <c r="BE174"/>
  <c r="BE182"/>
  <c r="BE192"/>
  <c r="BE211"/>
  <c r="BE217"/>
  <c r="BE221"/>
  <c r="BE225"/>
  <c r="BE232"/>
  <c r="BE234"/>
  <c r="BE236"/>
  <c r="BE238"/>
  <c r="BE244"/>
  <c r="BE252"/>
  <c r="BE260"/>
  <c r="BE270"/>
  <c r="BE274"/>
  <c r="BE276"/>
  <c r="BE284"/>
  <c r="BE289"/>
  <c r="BE314"/>
  <c r="BE320"/>
  <c r="BE334"/>
  <c r="BE345"/>
  <c r="BE363"/>
  <c r="BE377"/>
  <c r="BE379"/>
  <c r="BE381"/>
  <c r="BE396"/>
  <c r="BE410"/>
  <c r="BE418"/>
  <c i="7" r="E85"/>
  <c r="J91"/>
  <c r="F120"/>
  <c r="BE126"/>
  <c r="BE128"/>
  <c r="BE132"/>
  <c r="BE134"/>
  <c r="BE141"/>
  <c r="BE145"/>
  <c r="BE149"/>
  <c r="BE130"/>
  <c r="BE157"/>
  <c r="BE163"/>
  <c r="BE138"/>
  <c r="BE151"/>
  <c r="BE153"/>
  <c r="BE155"/>
  <c r="BE165"/>
  <c r="BE136"/>
  <c r="BE143"/>
  <c r="BE147"/>
  <c r="BE159"/>
  <c r="BE161"/>
  <c r="BE167"/>
  <c i="6" r="F94"/>
  <c r="E115"/>
  <c r="BE138"/>
  <c r="BE157"/>
  <c r="BE166"/>
  <c r="BE168"/>
  <c r="BE172"/>
  <c r="BE174"/>
  <c r="BE176"/>
  <c r="BE178"/>
  <c r="BE188"/>
  <c r="BE192"/>
  <c r="BE210"/>
  <c r="BE218"/>
  <c r="BE220"/>
  <c r="BE228"/>
  <c r="BE231"/>
  <c r="BE234"/>
  <c r="BE239"/>
  <c r="BE286"/>
  <c r="BE291"/>
  <c r="BE184"/>
  <c r="BE204"/>
  <c r="BE213"/>
  <c r="BE224"/>
  <c r="BE245"/>
  <c r="BE249"/>
  <c r="BE253"/>
  <c r="J91"/>
  <c r="BE147"/>
  <c r="BE153"/>
  <c r="BE162"/>
  <c r="BE180"/>
  <c r="BE200"/>
  <c r="BE236"/>
  <c r="BE241"/>
  <c r="BE257"/>
  <c r="BE270"/>
  <c r="BE130"/>
  <c r="BE135"/>
  <c r="BE141"/>
  <c r="BE144"/>
  <c r="BE150"/>
  <c r="BE159"/>
  <c r="BE164"/>
  <c r="BE170"/>
  <c r="BE182"/>
  <c r="BE186"/>
  <c r="BE196"/>
  <c r="BE207"/>
  <c r="BE222"/>
  <c r="BE243"/>
  <c r="BE262"/>
  <c r="BE265"/>
  <c r="BE273"/>
  <c r="BE276"/>
  <c r="BE278"/>
  <c r="BE280"/>
  <c r="BE282"/>
  <c r="BE284"/>
  <c r="BE294"/>
  <c r="BE298"/>
  <c i="5" r="E113"/>
  <c r="BE135"/>
  <c r="BE142"/>
  <c r="BE149"/>
  <c r="BE155"/>
  <c r="BE185"/>
  <c r="BE195"/>
  <c r="BE204"/>
  <c r="BE209"/>
  <c r="BE214"/>
  <c r="BE230"/>
  <c r="BE234"/>
  <c r="BE238"/>
  <c i="4" r="BK129"/>
  <c r="J129"/>
  <c r="J98"/>
  <c i="5" r="J119"/>
  <c r="F122"/>
  <c r="BE160"/>
  <c r="BE165"/>
  <c r="BE128"/>
  <c r="BE170"/>
  <c r="BE175"/>
  <c r="BE190"/>
  <c r="BE218"/>
  <c r="BE180"/>
  <c r="BE200"/>
  <c r="BE223"/>
  <c i="4" r="E85"/>
  <c r="J123"/>
  <c r="BE165"/>
  <c r="BE173"/>
  <c r="BE220"/>
  <c r="BE379"/>
  <c r="BE432"/>
  <c r="BE439"/>
  <c r="BE483"/>
  <c r="BE497"/>
  <c r="BE504"/>
  <c r="BE530"/>
  <c r="BE547"/>
  <c r="BE587"/>
  <c r="BE591"/>
  <c r="BE601"/>
  <c r="BE606"/>
  <c r="BE610"/>
  <c r="BE622"/>
  <c r="BE630"/>
  <c r="BE642"/>
  <c r="BE656"/>
  <c r="BE686"/>
  <c r="BE691"/>
  <c r="BE708"/>
  <c r="BE131"/>
  <c r="BE139"/>
  <c r="BE147"/>
  <c r="BE159"/>
  <c r="BE196"/>
  <c r="BE226"/>
  <c r="BE239"/>
  <c r="BE512"/>
  <c r="BE521"/>
  <c r="BE556"/>
  <c r="BE560"/>
  <c r="BE574"/>
  <c r="BE596"/>
  <c r="BE614"/>
  <c r="BE618"/>
  <c r="BE646"/>
  <c r="BE651"/>
  <c r="BE666"/>
  <c r="BE676"/>
  <c r="BE720"/>
  <c r="BE726"/>
  <c r="BE730"/>
  <c r="BE734"/>
  <c r="BE738"/>
  <c r="BE202"/>
  <c r="BE208"/>
  <c r="BE214"/>
  <c r="BE252"/>
  <c r="BE274"/>
  <c r="BE343"/>
  <c r="BE365"/>
  <c r="BE400"/>
  <c r="BE426"/>
  <c r="BE552"/>
  <c r="BE565"/>
  <c r="BE578"/>
  <c r="BE626"/>
  <c r="BE634"/>
  <c r="BE638"/>
  <c r="BE680"/>
  <c r="F94"/>
  <c r="BE153"/>
  <c r="BE183"/>
  <c r="BE296"/>
  <c r="BE321"/>
  <c r="BE459"/>
  <c r="BE467"/>
  <c r="BE475"/>
  <c r="BE492"/>
  <c r="BE538"/>
  <c r="BE543"/>
  <c r="BE569"/>
  <c r="BE582"/>
  <c r="BE661"/>
  <c r="BE671"/>
  <c r="BE700"/>
  <c r="BE703"/>
  <c r="BE711"/>
  <c r="BE715"/>
  <c i="3" r="J91"/>
  <c r="E117"/>
  <c r="BE211"/>
  <c r="BE227"/>
  <c r="BE240"/>
  <c r="BE292"/>
  <c r="BE297"/>
  <c r="BE302"/>
  <c r="BE316"/>
  <c r="BE321"/>
  <c r="BE336"/>
  <c r="BE341"/>
  <c r="BE356"/>
  <c r="BE376"/>
  <c r="BE381"/>
  <c r="BE405"/>
  <c r="BE449"/>
  <c r="BE476"/>
  <c r="BE510"/>
  <c r="F94"/>
  <c r="BE146"/>
  <c r="BE174"/>
  <c r="BE188"/>
  <c r="BE219"/>
  <c r="BE223"/>
  <c r="BE231"/>
  <c r="BE235"/>
  <c r="BE245"/>
  <c r="BE250"/>
  <c r="BE270"/>
  <c r="BE276"/>
  <c r="BE331"/>
  <c r="BE351"/>
  <c r="BE361"/>
  <c r="BE391"/>
  <c r="BE400"/>
  <c r="BE428"/>
  <c r="BE453"/>
  <c r="BE462"/>
  <c r="BE471"/>
  <c r="BE485"/>
  <c r="BE495"/>
  <c r="BE524"/>
  <c r="BE533"/>
  <c r="BE540"/>
  <c r="BE132"/>
  <c r="BE153"/>
  <c r="BE160"/>
  <c r="BE167"/>
  <c r="BE181"/>
  <c r="BE199"/>
  <c r="BE205"/>
  <c r="BE215"/>
  <c r="BE254"/>
  <c r="BE258"/>
  <c r="BE309"/>
  <c r="BE396"/>
  <c r="BE409"/>
  <c r="BE432"/>
  <c r="BE436"/>
  <c r="BE458"/>
  <c r="BE466"/>
  <c r="BE490"/>
  <c r="BE505"/>
  <c r="BE515"/>
  <c r="BE519"/>
  <c r="BE544"/>
  <c r="BE548"/>
  <c r="BE139"/>
  <c r="BE193"/>
  <c r="BE264"/>
  <c r="BE282"/>
  <c r="BE287"/>
  <c r="BE326"/>
  <c r="BE346"/>
  <c r="BE366"/>
  <c r="BE371"/>
  <c r="BE386"/>
  <c r="BE414"/>
  <c r="BE418"/>
  <c r="BE423"/>
  <c r="BE440"/>
  <c r="BE444"/>
  <c r="BE480"/>
  <c r="BE500"/>
  <c r="BE528"/>
  <c i="2" r="J91"/>
  <c r="BE158"/>
  <c r="BE187"/>
  <c r="BE202"/>
  <c r="BE227"/>
  <c r="BE236"/>
  <c r="BE279"/>
  <c r="BE293"/>
  <c r="BE301"/>
  <c r="BE318"/>
  <c r="BE348"/>
  <c r="BE488"/>
  <c r="BE504"/>
  <c r="BE514"/>
  <c r="BE588"/>
  <c r="BE695"/>
  <c r="BE706"/>
  <c r="BE793"/>
  <c r="BE811"/>
  <c r="BE826"/>
  <c r="BE972"/>
  <c r="BE1161"/>
  <c r="BE1382"/>
  <c r="BE1449"/>
  <c r="BE1492"/>
  <c r="BE1502"/>
  <c r="BE1555"/>
  <c r="BE1587"/>
  <c r="BE1609"/>
  <c r="BE1626"/>
  <c r="BE1676"/>
  <c r="BE1793"/>
  <c r="BE1830"/>
  <c r="BE1877"/>
  <c r="BE1899"/>
  <c r="BE1927"/>
  <c r="BE1977"/>
  <c r="BE2022"/>
  <c r="BE2101"/>
  <c r="BE2186"/>
  <c r="BE2190"/>
  <c r="BE2215"/>
  <c r="BE2371"/>
  <c r="BE2387"/>
  <c r="BE2410"/>
  <c r="BE2471"/>
  <c r="BE2527"/>
  <c r="BE2739"/>
  <c r="BE2989"/>
  <c r="BE3068"/>
  <c r="BE3110"/>
  <c r="BE3153"/>
  <c r="BE3191"/>
  <c r="BE3196"/>
  <c r="BE3225"/>
  <c r="BE3302"/>
  <c r="BE3371"/>
  <c r="BE3499"/>
  <c r="BE3707"/>
  <c r="BE3714"/>
  <c r="BE3724"/>
  <c r="BE3771"/>
  <c r="BE3797"/>
  <c r="BE3851"/>
  <c r="BE3866"/>
  <c r="BE3892"/>
  <c r="BE4023"/>
  <c r="BE4080"/>
  <c r="BE4152"/>
  <c r="BE4169"/>
  <c r="BE4199"/>
  <c r="BE4215"/>
  <c r="BE4236"/>
  <c r="BE4294"/>
  <c r="BE4356"/>
  <c r="BE4413"/>
  <c r="BE4442"/>
  <c r="BE4453"/>
  <c r="BE4457"/>
  <c r="BE4488"/>
  <c r="BE4563"/>
  <c r="BE4585"/>
  <c r="BE4618"/>
  <c r="BE4692"/>
  <c r="BE4716"/>
  <c r="BE4822"/>
  <c r="BE4871"/>
  <c r="BE4889"/>
  <c r="BE4909"/>
  <c r="BE4928"/>
  <c r="BE4944"/>
  <c r="BE4990"/>
  <c r="BE5043"/>
  <c r="BE5064"/>
  <c r="BE5079"/>
  <c r="BE5094"/>
  <c r="BE5136"/>
  <c r="BE5168"/>
  <c r="BE5247"/>
  <c r="BE5249"/>
  <c r="BE5270"/>
  <c r="BE5366"/>
  <c r="BE5416"/>
  <c r="BE5421"/>
  <c r="BE5436"/>
  <c r="BE5462"/>
  <c r="BE5484"/>
  <c r="BE5495"/>
  <c r="BE5511"/>
  <c r="BE5568"/>
  <c r="BE5595"/>
  <c r="BE5633"/>
  <c r="BE5648"/>
  <c r="BE5680"/>
  <c r="BE5723"/>
  <c r="BE5747"/>
  <c r="BE5806"/>
  <c r="BE5810"/>
  <c r="BE5830"/>
  <c r="BE5833"/>
  <c r="BE5841"/>
  <c r="BE5847"/>
  <c r="BE5857"/>
  <c r="BE5869"/>
  <c r="BE5872"/>
  <c r="BE5888"/>
  <c r="BE5891"/>
  <c r="BE5894"/>
  <c r="BE5897"/>
  <c r="BE5900"/>
  <c r="BE5909"/>
  <c r="BE5919"/>
  <c r="BE5922"/>
  <c r="BE5930"/>
  <c r="BE5933"/>
  <c r="BE5940"/>
  <c r="BE5943"/>
  <c r="BE5955"/>
  <c r="BE5958"/>
  <c r="BE5968"/>
  <c r="BE5971"/>
  <c r="BE5975"/>
  <c r="BE6052"/>
  <c r="BE6055"/>
  <c r="BE6065"/>
  <c r="BE6113"/>
  <c r="BE6116"/>
  <c r="BE6125"/>
  <c r="BE6146"/>
  <c r="BE6154"/>
  <c r="BE6197"/>
  <c r="BE6200"/>
  <c r="BE6203"/>
  <c r="BE6274"/>
  <c r="BE6291"/>
  <c r="BE6308"/>
  <c r="BE6321"/>
  <c r="BE6345"/>
  <c r="BE6357"/>
  <c r="BE6402"/>
  <c r="BE6447"/>
  <c r="BE6452"/>
  <c r="BE6455"/>
  <c r="BE6472"/>
  <c r="BE6475"/>
  <c r="BE6478"/>
  <c r="BE6639"/>
  <c r="BE6647"/>
  <c r="BE6668"/>
  <c r="BE6677"/>
  <c r="BE6680"/>
  <c r="BE6689"/>
  <c r="BE6696"/>
  <c r="BE6704"/>
  <c r="BE6714"/>
  <c r="BE6723"/>
  <c r="BE6732"/>
  <c r="BE6739"/>
  <c r="BE6747"/>
  <c r="BE6755"/>
  <c r="BE6767"/>
  <c r="BE6775"/>
  <c r="BE6787"/>
  <c r="BE6795"/>
  <c r="BE6803"/>
  <c r="BE6811"/>
  <c r="BE6818"/>
  <c r="BE6829"/>
  <c r="BE6836"/>
  <c r="BE6841"/>
  <c r="BE6846"/>
  <c r="BE6852"/>
  <c r="BE6858"/>
  <c r="BE6864"/>
  <c r="BE6870"/>
  <c r="BE6884"/>
  <c r="BE6897"/>
  <c r="BE6912"/>
  <c r="BE6917"/>
  <c r="BE6922"/>
  <c r="BE6928"/>
  <c r="BE6936"/>
  <c r="BE6941"/>
  <c r="BE6947"/>
  <c r="BE6963"/>
  <c r="BE6971"/>
  <c r="BE6976"/>
  <c r="BE6981"/>
  <c r="BE6986"/>
  <c r="BE6990"/>
  <c r="BE6996"/>
  <c r="BE7003"/>
  <c r="BE7008"/>
  <c r="BE7020"/>
  <c r="BE7031"/>
  <c r="BE7038"/>
  <c r="BE7047"/>
  <c r="BE7053"/>
  <c r="E143"/>
  <c r="BE173"/>
  <c r="BE190"/>
  <c r="BE210"/>
  <c r="BE263"/>
  <c r="BE273"/>
  <c r="BE316"/>
  <c r="BE402"/>
  <c r="BE460"/>
  <c r="BE476"/>
  <c r="BE568"/>
  <c r="BE689"/>
  <c r="BE769"/>
  <c r="BE796"/>
  <c r="BE836"/>
  <c r="BE846"/>
  <c r="BE857"/>
  <c r="BE877"/>
  <c r="BE1020"/>
  <c r="BE1235"/>
  <c r="BE1391"/>
  <c r="BE1499"/>
  <c r="BE1607"/>
  <c r="BE1611"/>
  <c r="BE1647"/>
  <c r="BE1703"/>
  <c r="BE1724"/>
  <c r="BE1780"/>
  <c r="BE1803"/>
  <c r="BE1854"/>
  <c r="BE1864"/>
  <c r="BE1882"/>
  <c r="BE1924"/>
  <c r="BE1934"/>
  <c r="BE1942"/>
  <c r="BE1964"/>
  <c r="BE1985"/>
  <c r="BE1992"/>
  <c r="BE2086"/>
  <c r="BE2116"/>
  <c r="BE2139"/>
  <c r="BE2149"/>
  <c r="BE2225"/>
  <c r="BE2236"/>
  <c r="BE2309"/>
  <c r="BE2395"/>
  <c r="BE2505"/>
  <c r="BE3055"/>
  <c r="BE3156"/>
  <c r="BE3165"/>
  <c r="BE3170"/>
  <c r="BE3178"/>
  <c r="BE3441"/>
  <c r="BE3547"/>
  <c r="BE3680"/>
  <c r="BE3689"/>
  <c r="BE3692"/>
  <c r="BE3807"/>
  <c r="BE3831"/>
  <c r="BE3909"/>
  <c r="BE3927"/>
  <c r="BE3929"/>
  <c r="BE3997"/>
  <c r="BE4160"/>
  <c r="BE4248"/>
  <c r="BE4324"/>
  <c r="BE4344"/>
  <c r="BE4364"/>
  <c r="BE4383"/>
  <c r="BE4393"/>
  <c r="BE4431"/>
  <c r="BE4434"/>
  <c r="BE4445"/>
  <c r="BE4465"/>
  <c r="BE4513"/>
  <c r="BE4533"/>
  <c r="BE4703"/>
  <c r="BE4738"/>
  <c r="BE4840"/>
  <c r="BE4860"/>
  <c r="BE4885"/>
  <c r="BE4898"/>
  <c r="BE4921"/>
  <c r="BE4985"/>
  <c r="BE5005"/>
  <c r="BE5020"/>
  <c r="BE5025"/>
  <c r="BE5059"/>
  <c r="BE5099"/>
  <c r="BE5120"/>
  <c r="BE5130"/>
  <c r="BE5144"/>
  <c r="BE5164"/>
  <c r="BE5190"/>
  <c r="BE5230"/>
  <c r="BE5300"/>
  <c r="BE5390"/>
  <c r="BE5428"/>
  <c r="BE5446"/>
  <c r="BE5466"/>
  <c r="BE5481"/>
  <c r="BE5548"/>
  <c r="BE5560"/>
  <c r="BE5571"/>
  <c r="BE5591"/>
  <c r="BE5608"/>
  <c r="BE5651"/>
  <c r="BE5654"/>
  <c r="BE5669"/>
  <c r="BE5672"/>
  <c r="BE5699"/>
  <c r="BE5726"/>
  <c r="BE5758"/>
  <c r="BE5787"/>
  <c r="BE168"/>
  <c r="BE248"/>
  <c r="BE336"/>
  <c r="BE375"/>
  <c r="BE419"/>
  <c r="BE454"/>
  <c r="BE468"/>
  <c r="BE557"/>
  <c r="BE740"/>
  <c r="BE783"/>
  <c r="BE822"/>
  <c r="BE1357"/>
  <c r="BE1375"/>
  <c r="BE1623"/>
  <c r="BE1640"/>
  <c r="BE1664"/>
  <c r="BE1736"/>
  <c r="BE1835"/>
  <c r="BE1840"/>
  <c r="BE1847"/>
  <c r="BE1891"/>
  <c r="BE1937"/>
  <c r="BE2000"/>
  <c r="BE2108"/>
  <c r="BE2167"/>
  <c r="BE2204"/>
  <c r="BE2275"/>
  <c r="BE2379"/>
  <c r="BE2461"/>
  <c r="BE2513"/>
  <c r="BE2953"/>
  <c r="BE3122"/>
  <c r="BE3150"/>
  <c r="BE3160"/>
  <c r="BE3182"/>
  <c r="BE3221"/>
  <c r="BE3282"/>
  <c r="BE3305"/>
  <c r="BE3380"/>
  <c r="BE3438"/>
  <c r="BE3496"/>
  <c r="BE3550"/>
  <c r="BE3659"/>
  <c r="BE3677"/>
  <c r="BE3728"/>
  <c r="BE3740"/>
  <c r="BE3757"/>
  <c r="BE3827"/>
  <c r="BE3840"/>
  <c r="BE3858"/>
  <c r="BE3885"/>
  <c r="BE3902"/>
  <c r="BE3906"/>
  <c r="BE3915"/>
  <c r="BE3980"/>
  <c r="BE3984"/>
  <c r="BE4014"/>
  <c r="BE4042"/>
  <c r="BE4061"/>
  <c r="BE4104"/>
  <c r="BE4133"/>
  <c r="BE4147"/>
  <c r="BE4185"/>
  <c r="BE4549"/>
  <c r="BE4573"/>
  <c r="BE4630"/>
  <c r="BE4650"/>
  <c r="BE4666"/>
  <c r="BE4748"/>
  <c r="BE4768"/>
  <c r="BE4787"/>
  <c r="BE4843"/>
  <c r="BE4857"/>
  <c r="BE4917"/>
  <c r="BE4936"/>
  <c r="BE4965"/>
  <c r="BE5015"/>
  <c r="BE5069"/>
  <c r="BE5089"/>
  <c r="BE5210"/>
  <c r="BE5289"/>
  <c r="BE5308"/>
  <c r="BE5323"/>
  <c r="BE5336"/>
  <c r="BE5347"/>
  <c r="BE5402"/>
  <c r="BE5460"/>
  <c r="BE5557"/>
  <c r="BE5582"/>
  <c r="BE5645"/>
  <c r="BE5666"/>
  <c r="BE5736"/>
  <c r="BE5744"/>
  <c r="F94"/>
  <c r="BE180"/>
  <c r="BE198"/>
  <c r="BE219"/>
  <c r="BE233"/>
  <c r="BE270"/>
  <c r="BE285"/>
  <c r="BE330"/>
  <c r="BE343"/>
  <c r="BE532"/>
  <c r="BE546"/>
  <c r="BE611"/>
  <c r="BE683"/>
  <c r="BE718"/>
  <c r="BE775"/>
  <c r="BE868"/>
  <c r="BE922"/>
  <c r="BE1110"/>
  <c r="BE1510"/>
  <c r="BE1574"/>
  <c r="BE1577"/>
  <c r="BE1590"/>
  <c r="BE1658"/>
  <c r="BE1661"/>
  <c r="BE1685"/>
  <c r="BE1716"/>
  <c r="BE1772"/>
  <c r="BE1814"/>
  <c r="BE1871"/>
  <c r="BE1920"/>
  <c r="BE1930"/>
  <c r="BE1946"/>
  <c r="BE1949"/>
  <c r="BE1960"/>
  <c r="BE1967"/>
  <c r="BE1989"/>
  <c r="BE2013"/>
  <c r="BE2079"/>
  <c r="BE2128"/>
  <c r="BE2147"/>
  <c r="BE2157"/>
  <c r="BE2245"/>
  <c r="BE2295"/>
  <c r="BE2357"/>
  <c r="BE2446"/>
  <c r="BE2478"/>
  <c r="BE2946"/>
  <c r="BE3116"/>
  <c r="BE3145"/>
  <c r="BE3174"/>
  <c r="BE3186"/>
  <c r="BE3200"/>
  <c r="BE3205"/>
  <c r="BE3278"/>
  <c r="BE3361"/>
  <c r="BE3364"/>
  <c r="BE3383"/>
  <c r="BE3603"/>
  <c r="BE3668"/>
  <c r="BE3710"/>
  <c r="BE3720"/>
  <c r="BE3743"/>
  <c r="BE3785"/>
  <c r="BE3813"/>
  <c r="BE3837"/>
  <c r="BE3871"/>
  <c r="BE3874"/>
  <c r="BE3888"/>
  <c r="BE3911"/>
  <c r="BE3923"/>
  <c r="BE4005"/>
  <c r="BE4036"/>
  <c r="BE4092"/>
  <c r="BE4225"/>
  <c r="BE4239"/>
  <c r="BE4261"/>
  <c r="BE4269"/>
  <c r="BE4287"/>
  <c r="BE4309"/>
  <c r="BE4336"/>
  <c r="BE4368"/>
  <c r="BE4374"/>
  <c r="BE4402"/>
  <c r="BE4461"/>
  <c r="BE4478"/>
  <c r="BE4523"/>
  <c r="BE4541"/>
  <c r="BE4604"/>
  <c r="BE4640"/>
  <c r="BE4678"/>
  <c r="BE4726"/>
  <c r="BE4758"/>
  <c r="BE4805"/>
  <c r="BE4809"/>
  <c r="BE4868"/>
  <c r="BE4970"/>
  <c r="BE4975"/>
  <c r="BE4980"/>
  <c r="BE4995"/>
  <c r="BE5000"/>
  <c r="BE5010"/>
  <c r="BE5074"/>
  <c r="BE5084"/>
  <c r="BE5104"/>
  <c r="BE5112"/>
  <c r="BE5154"/>
  <c r="BE5170"/>
  <c r="BE5315"/>
  <c r="BE5356"/>
  <c r="BE5378"/>
  <c r="BE5492"/>
  <c r="BE5503"/>
  <c r="BE5611"/>
  <c r="BE5630"/>
  <c r="BE5658"/>
  <c r="BE5691"/>
  <c r="BE5702"/>
  <c r="BE5729"/>
  <c r="BE5733"/>
  <c r="BE5750"/>
  <c r="BE5765"/>
  <c r="BE5769"/>
  <c r="J36"/>
  <c i="1" r="AW96"/>
  <c i="3" r="F36"/>
  <c i="1" r="BA97"/>
  <c i="3" r="F39"/>
  <c i="1" r="BD97"/>
  <c i="4" r="F39"/>
  <c i="1" r="BD98"/>
  <c i="4" r="F38"/>
  <c i="1" r="BC98"/>
  <c i="5" r="F36"/>
  <c i="1" r="BA99"/>
  <c i="5" r="F37"/>
  <c i="1" r="BB99"/>
  <c i="6" r="F38"/>
  <c i="1" r="BC100"/>
  <c i="7" r="J36"/>
  <c i="1" r="AW101"/>
  <c i="7" r="F36"/>
  <c i="1" r="BA101"/>
  <c i="7" r="F39"/>
  <c i="1" r="BD101"/>
  <c i="8" r="F36"/>
  <c i="1" r="BA102"/>
  <c i="8" r="J36"/>
  <c i="1" r="AW102"/>
  <c i="9" r="F37"/>
  <c i="1" r="BD103"/>
  <c i="9" r="F36"/>
  <c i="1" r="BC103"/>
  <c i="10" r="F37"/>
  <c i="1" r="BD104"/>
  <c i="11" r="F34"/>
  <c i="1" r="BA105"/>
  <c i="11" r="J34"/>
  <c i="1" r="AW105"/>
  <c i="12" r="J36"/>
  <c i="1" r="AW107"/>
  <c i="12" r="F37"/>
  <c i="1" r="BB107"/>
  <c i="13" r="F37"/>
  <c i="1" r="BB108"/>
  <c i="13" r="F36"/>
  <c i="1" r="BA108"/>
  <c r="AS94"/>
  <c i="2" r="F39"/>
  <c i="1" r="BD96"/>
  <c i="3" r="J36"/>
  <c i="1" r="AW97"/>
  <c i="3" r="F38"/>
  <c i="1" r="BC97"/>
  <c i="4" r="J36"/>
  <c i="1" r="AW98"/>
  <c i="4" r="F37"/>
  <c i="1" r="BB98"/>
  <c i="5" r="F38"/>
  <c i="1" r="BC99"/>
  <c i="6" r="J36"/>
  <c i="1" r="AW100"/>
  <c i="6" r="F39"/>
  <c i="1" r="BD100"/>
  <c i="8" r="F37"/>
  <c i="1" r="BB102"/>
  <c i="8" r="F38"/>
  <c i="1" r="BC102"/>
  <c i="10" r="F35"/>
  <c i="1" r="BB104"/>
  <c i="10" r="J34"/>
  <c i="1" r="AW104"/>
  <c i="11" r="F36"/>
  <c i="1" r="BC105"/>
  <c i="11" r="F37"/>
  <c i="1" r="BD105"/>
  <c i="13" r="F38"/>
  <c i="1" r="BC108"/>
  <c i="13" r="F39"/>
  <c i="1" r="BD108"/>
  <c i="2" r="F37"/>
  <c i="1" r="BB96"/>
  <c i="3" r="F37"/>
  <c i="1" r="BB97"/>
  <c i="4" r="F36"/>
  <c i="1" r="BA98"/>
  <c i="5" r="J36"/>
  <c i="1" r="AW99"/>
  <c i="5" r="F39"/>
  <c i="1" r="BD99"/>
  <c i="6" r="F37"/>
  <c i="1" r="BB100"/>
  <c i="6" r="F36"/>
  <c i="1" r="BA100"/>
  <c i="7" r="F37"/>
  <c i="1" r="BB101"/>
  <c i="7" r="F38"/>
  <c i="1" r="BC101"/>
  <c i="8" r="F39"/>
  <c i="1" r="BD102"/>
  <c i="7" r="J32"/>
  <c i="9" r="F35"/>
  <c i="1" r="BB103"/>
  <c i="9" r="F34"/>
  <c i="1" r="BA103"/>
  <c i="9" r="J34"/>
  <c i="1" r="AW103"/>
  <c i="10" r="F36"/>
  <c i="1" r="BC104"/>
  <c i="10" r="F34"/>
  <c i="1" r="BA104"/>
  <c i="11" r="F35"/>
  <c i="1" r="BB105"/>
  <c i="12" r="F39"/>
  <c i="1" r="BD107"/>
  <c i="12" r="F38"/>
  <c i="1" r="BC107"/>
  <c i="12" r="F36"/>
  <c i="1" r="BA107"/>
  <c i="13" r="J36"/>
  <c i="1" r="AW108"/>
  <c i="2" r="F36"/>
  <c i="1" r="BA96"/>
  <c i="2" r="F38"/>
  <c i="1" r="BC96"/>
  <c i="3" l="1" r="T130"/>
  <c r="T129"/>
  <c i="9" r="P121"/>
  <c r="P120"/>
  <c i="1" r="AU103"/>
  <c i="2" r="T3203"/>
  <c r="P3203"/>
  <c i="9" r="R121"/>
  <c r="R120"/>
  <c i="11" r="P122"/>
  <c i="1" r="AU105"/>
  <c i="4" r="T129"/>
  <c i="11" r="T122"/>
  <c i="9" r="T121"/>
  <c r="T120"/>
  <c i="4" r="P129"/>
  <c i="1" r="AU98"/>
  <c i="6" r="T128"/>
  <c r="T127"/>
  <c i="2" r="T156"/>
  <c r="T155"/>
  <c i="13" r="P132"/>
  <c r="P131"/>
  <c i="1" r="AU108"/>
  <c i="5" r="P126"/>
  <c r="P125"/>
  <c i="1" r="AU99"/>
  <c i="2" r="R3203"/>
  <c i="8" r="R343"/>
  <c r="R133"/>
  <c r="T133"/>
  <c i="7" r="T124"/>
  <c r="T123"/>
  <c i="6" r="P128"/>
  <c r="P127"/>
  <c i="1" r="AU100"/>
  <c i="13" r="T132"/>
  <c r="T131"/>
  <c i="8" r="P133"/>
  <c i="1" r="AU102"/>
  <c i="6" r="R128"/>
  <c r="R127"/>
  <c i="3" r="P130"/>
  <c r="P129"/>
  <c i="1" r="AU97"/>
  <c i="2" r="R156"/>
  <c r="R155"/>
  <c i="13" r="R132"/>
  <c r="R131"/>
  <c i="7" r="P124"/>
  <c r="P123"/>
  <c i="1" r="AU101"/>
  <c i="3" r="R130"/>
  <c r="R129"/>
  <c i="2" r="P156"/>
  <c r="P155"/>
  <c i="1" r="AU96"/>
  <c i="6" r="BK128"/>
  <c r="J128"/>
  <c r="J99"/>
  <c i="12" r="BK121"/>
  <c r="J121"/>
  <c r="J98"/>
  <c i="3" r="BK538"/>
  <c r="J538"/>
  <c r="J106"/>
  <c i="8" r="BK343"/>
  <c r="J343"/>
  <c r="J109"/>
  <c i="13" r="BK132"/>
  <c r="J132"/>
  <c r="J99"/>
  <c r="BK556"/>
  <c r="J556"/>
  <c r="J108"/>
  <c i="2" r="BK6675"/>
  <c r="J6675"/>
  <c r="J131"/>
  <c i="3" r="BK130"/>
  <c r="J130"/>
  <c r="J99"/>
  <c i="8" r="BK133"/>
  <c r="J133"/>
  <c i="9" r="BK121"/>
  <c r="J121"/>
  <c r="J97"/>
  <c i="10" r="BK122"/>
  <c r="J122"/>
  <c r="J97"/>
  <c i="11" r="BK122"/>
  <c r="J122"/>
  <c i="2" r="BK156"/>
  <c r="J156"/>
  <c r="J99"/>
  <c r="BK3203"/>
  <c r="J3203"/>
  <c r="J109"/>
  <c i="5" r="BK126"/>
  <c r="J126"/>
  <c r="J99"/>
  <c r="BK228"/>
  <c r="J228"/>
  <c r="J102"/>
  <c i="1" r="AG101"/>
  <c i="7" r="J98"/>
  <c r="J124"/>
  <c r="J99"/>
  <c i="11" r="J30"/>
  <c i="1" r="AG105"/>
  <c i="3" r="J35"/>
  <c i="1" r="AV97"/>
  <c r="AT97"/>
  <c i="4" r="F35"/>
  <c i="1" r="AZ98"/>
  <c i="4" r="J32"/>
  <c i="1" r="AG98"/>
  <c i="5" r="F35"/>
  <c i="1" r="AZ99"/>
  <c i="6" r="F35"/>
  <c i="1" r="AZ100"/>
  <c i="7" r="F35"/>
  <c i="1" r="AZ101"/>
  <c i="8" r="F35"/>
  <c i="1" r="AZ102"/>
  <c r="BC95"/>
  <c r="AY95"/>
  <c r="BA95"/>
  <c i="9" r="J33"/>
  <c i="1" r="AV103"/>
  <c r="AT103"/>
  <c i="10" r="F33"/>
  <c i="1" r="AZ104"/>
  <c i="11" r="F33"/>
  <c i="1" r="AZ105"/>
  <c i="12" r="J35"/>
  <c i="1" r="AV107"/>
  <c r="AT107"/>
  <c i="13" r="F35"/>
  <c i="1" r="AZ108"/>
  <c r="BC106"/>
  <c r="AY106"/>
  <c i="2" r="F35"/>
  <c i="1" r="AZ96"/>
  <c r="AU106"/>
  <c i="2" r="J35"/>
  <c i="1" r="AV96"/>
  <c r="AT96"/>
  <c i="8" r="J32"/>
  <c i="1" r="AG102"/>
  <c i="3" r="F35"/>
  <c i="1" r="AZ97"/>
  <c i="4" r="J35"/>
  <c i="1" r="AV98"/>
  <c r="AT98"/>
  <c i="5" r="J35"/>
  <c i="1" r="AV99"/>
  <c r="AT99"/>
  <c i="6" r="J35"/>
  <c i="1" r="AV100"/>
  <c r="AT100"/>
  <c i="7" r="J35"/>
  <c i="1" r="AV101"/>
  <c r="AT101"/>
  <c r="AN101"/>
  <c i="8" r="J35"/>
  <c i="1" r="AV102"/>
  <c r="AT102"/>
  <c r="AN102"/>
  <c r="BD95"/>
  <c r="BB95"/>
  <c r="AX95"/>
  <c i="9" r="F33"/>
  <c i="1" r="AZ103"/>
  <c i="10" r="J33"/>
  <c i="1" r="AV104"/>
  <c r="AT104"/>
  <c i="11" r="J33"/>
  <c i="1" r="AV105"/>
  <c r="AT105"/>
  <c r="AN105"/>
  <c i="12" r="F35"/>
  <c i="1" r="AZ107"/>
  <c r="BA106"/>
  <c r="AW106"/>
  <c r="BB106"/>
  <c r="AX106"/>
  <c i="13" r="J35"/>
  <c i="1" r="AV108"/>
  <c r="AT108"/>
  <c r="BD106"/>
  <c i="10" l="1" r="BK121"/>
  <c r="J121"/>
  <c r="J96"/>
  <c i="8" r="J98"/>
  <c i="3" r="BK129"/>
  <c r="J129"/>
  <c i="11" r="J96"/>
  <c i="5" r="BK125"/>
  <c r="J125"/>
  <c r="J98"/>
  <c i="9" r="BK120"/>
  <c r="J120"/>
  <c r="J96"/>
  <c i="6" r="BK127"/>
  <c r="J127"/>
  <c r="J98"/>
  <c i="13" r="BK131"/>
  <c r="J131"/>
  <c i="2" r="BK155"/>
  <c r="J155"/>
  <c r="J98"/>
  <c i="11" r="J39"/>
  <c i="8" r="J41"/>
  <c i="7" r="J41"/>
  <c i="1" r="AN98"/>
  <c i="4" r="J41"/>
  <c i="1" r="AU95"/>
  <c r="AU94"/>
  <c i="12" r="J32"/>
  <c i="1" r="AG107"/>
  <c r="AZ95"/>
  <c r="AV95"/>
  <c r="BC94"/>
  <c r="W32"/>
  <c i="3" r="J32"/>
  <c i="1" r="AG97"/>
  <c r="AZ106"/>
  <c r="AV106"/>
  <c r="AT106"/>
  <c r="BA94"/>
  <c r="AW94"/>
  <c r="AK30"/>
  <c i="13" r="J32"/>
  <c i="1" r="AG108"/>
  <c r="AW95"/>
  <c r="BD94"/>
  <c r="W33"/>
  <c r="BB94"/>
  <c r="W31"/>
  <c i="13" l="1" r="J41"/>
  <c i="12" r="J41"/>
  <c i="3" r="J41"/>
  <c i="13" r="J98"/>
  <c i="3" r="J98"/>
  <c i="1" r="AN97"/>
  <c r="AN107"/>
  <c r="AN108"/>
  <c r="AG106"/>
  <c i="9" r="J30"/>
  <c i="1" r="AG103"/>
  <c r="W30"/>
  <c i="2" r="J32"/>
  <c i="1" r="AG96"/>
  <c i="5" r="J32"/>
  <c i="1" r="AG99"/>
  <c r="AY94"/>
  <c r="AX94"/>
  <c i="10" r="J30"/>
  <c i="1" r="AG104"/>
  <c i="6" r="J32"/>
  <c i="1" r="AG100"/>
  <c r="AN100"/>
  <c r="AT95"/>
  <c r="AZ94"/>
  <c r="W29"/>
  <c i="9" l="1" r="J39"/>
  <c i="10" r="J39"/>
  <c i="5" r="J41"/>
  <c i="2" r="J41"/>
  <c i="6" r="J41"/>
  <c i="1" r="AN103"/>
  <c r="AN96"/>
  <c r="AN99"/>
  <c r="AN104"/>
  <c r="AN106"/>
  <c r="AG95"/>
  <c r="AG94"/>
  <c r="AK26"/>
  <c r="AV94"/>
  <c r="AK29"/>
  <c r="AK35"/>
  <c l="1" r="AN95"/>
  <c r="AT94"/>
  <c l="1"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<sst xmlns="http://schemas.openxmlformats.org/spreadsheetml/2006/main">
  <si>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</si>
  <si>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</si>
  <si>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</si>
  <si>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</si>
  <si>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</si>
  <si>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{7da33ffc-f7db-46e9-93f4-dd06d4811bf4}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</si>
  <si>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</si>
  <si>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</si>
  <si>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</si>
  <si>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</si>
  <si>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</si>
  <si>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</si>
  <si>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</si>
  <si>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</si>
  <si>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2021_11_08_AKTUALIZA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</si>
  <si>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</si>
  <si>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</si>
  <si>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Nové Město pod Smrkem</t>
  </si>
  <si>
    <t>KSO:</t>
  </si>
  <si>
    <t>CC-CZ:</t>
  </si>
  <si>
    <t>Místo:</t>
  </si>
  <si>
    <t xml:space="preserve"> </t>
  </si>
  <si>
    <t>Datum:</t>
  </si>
  <si>
    <t>8. 11. 2021</t>
  </si>
  <si>
    <t>Zadavatel:</t>
  </si>
  <si>
    <t>IČ:</t>
  </si>
  <si>
    <t>DIČ:</t>
  </si>
  <si>
    <t>Uchazeč:</t>
  </si>
  <si>
    <t>Vyplň údaj</t>
  </si>
  <si>
    <t>Projektant: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</si>
  <si>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</si>
  <si>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</si>
  <si>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</si>
  <si>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</si>
  <si>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</si>
  <si>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</si>
  <si>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</si>
  <si>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</si>
  <si>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</si>
  <si>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</si>
  <si>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</si>
  <si>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</si>
  <si>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</si>
  <si>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</si>
  <si>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</si>
  <si>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</si>
  <si>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</si>
  <si>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</si>
  <si>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</si>
  <si>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</si>
  <si>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</si>
  <si>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</si>
  <si>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</si>
  <si>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</si>
  <si>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</si>
  <si>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</si>
  <si>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</si>
  <si>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</si>
  <si>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</si>
  <si>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</si>
  <si>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</si>
  <si>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</si>
  <si>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</si>
  <si>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</si>
  <si>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</si>
  <si>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</si>
  <si>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</si>
  <si>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</si>
  <si>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</si>
  <si>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</si>
  <si>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</si>
  <si>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</si>
  <si>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</si>
  <si>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</si>
  <si>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</si>
  <si>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</si>
  <si>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</si>
  <si>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SO 10</t>
  </si>
  <si>
    <t>Výpravní budova</t>
  </si>
  <si>
    <t>STA</t>
  </si>
  <si>
    <t>1</t>
  </si>
  <si>
    <t>{e277cc2f-5cd5-4ece-a6bc-29c3f3b4402c}</t>
  </si>
  <si>
    <t>2</t>
  </si>
  <si>
    <t>/</t>
  </si>
  <si>
    <t>SO 10_1</t>
  </si>
  <si>
    <t>Stavební práce</t>
  </si>
  <si>
    <t>Soupis</t>
  </si>
  <si>
    <t>{f84118ca-8f7e-49be-a5f8-9ac9e1c1d572}</t>
  </si>
  <si>
    <t>SO 10_3_1</t>
  </si>
  <si>
    <t>Zdravotně technické instalace</t>
  </si>
  <si>
    <t>{e4b8c3f4-858f-4ea0-86f9-410b20c20242}</t>
  </si>
  <si>
    <t>SO 10_3_2</t>
  </si>
  <si>
    <t>Kanalizační přípojka</t>
  </si>
  <si>
    <t>{9b0e9334-3d57-449d-b1c8-873a3257759e}</t>
  </si>
  <si>
    <t>SO 10_4</t>
  </si>
  <si>
    <t>Plynová zařízení</t>
  </si>
  <si>
    <t>{397768a2-2cd0-4a8c-b8cd-17af33c57921}</t>
  </si>
  <si>
    <t>SO 10_5</t>
  </si>
  <si>
    <t>Vytápění</t>
  </si>
  <si>
    <t>{42887d15-4ad8-455e-90c1-b039c4b1efcf}</t>
  </si>
  <si>
    <t>SO 10_6</t>
  </si>
  <si>
    <t>Vzduchotechnika</t>
  </si>
  <si>
    <t>{b4110a99-a21e-48d2-9e9e-1349dd246acf}</t>
  </si>
  <si>
    <t>SO 10_7</t>
  </si>
  <si>
    <t>Elektroinstalace</t>
  </si>
  <si>
    <t>{fb47d626-79bd-4c33-bc8e-0b12ce566b62}</t>
  </si>
  <si>
    <t>SO 11</t>
  </si>
  <si>
    <t>Demolice budovy WC</t>
  </si>
  <si>
    <t>{8bf9e65b-b451-4752-b501-be3e7101f986}</t>
  </si>
  <si>
    <t>VRN</t>
  </si>
  <si>
    <t>Vedlejší rozpočtové náklady</t>
  </si>
  <si>
    <t>{e651290a-849d-405a-9a94-2a01d45104ce}</t>
  </si>
  <si>
    <t>PS 01</t>
  </si>
  <si>
    <t>Rozvody slaboproudých instalací 1. NP</t>
  </si>
  <si>
    <t>{abe6b6ad-b7d6-4cba-8d7a-9e9635f4e2b1}</t>
  </si>
  <si>
    <t>SO 20</t>
  </si>
  <si>
    <t>Zpevněné plochy</t>
  </si>
  <si>
    <t>{ac9dd267-0187-4c43-b856-e284a8eb29a0}</t>
  </si>
  <si>
    <t>SO 001</t>
  </si>
  <si>
    <t>Všeobecné položky</t>
  </si>
  <si>
    <t>{86c8891a-3efb-4b91-b4fa-de264bd28b90}</t>
  </si>
  <si>
    <t>{4d3a5d79-a018-464f-9149-1ea18df00fdf}</t>
  </si>
  <si>
    <t>KRYCÍ LIST SOUPISU PRACÍ</t>
  </si>
  <si>
    <t>Objekt:</t>
  </si>
  <si>
    <t>SO 10 - Výpravní budova</t>
  </si>
  <si>
    <t>Soupis:</t>
  </si>
  <si>
    <t>SO 10_1 - Stavební práce</t>
  </si>
  <si>
    <t>č.p. 1690, 1691/5, 1691/1, 1691/9</t>
  </si>
  <si>
    <t>70994234</t>
  </si>
  <si>
    <t>Správa železnic, so, Dlážděná 1003/7, Praha</t>
  </si>
  <si>
    <t>CZ70994234</t>
  </si>
  <si>
    <t>25292161</t>
  </si>
  <si>
    <t>PRODIN a.s., K Vápence 2745, Pardubice</t>
  </si>
  <si>
    <t>CZ25292161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</si>
  <si>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</si>
  <si>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</si>
  <si>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</si>
  <si>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</si>
  <si>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</si>
  <si>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</si>
  <si>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Zemní práce</t>
  </si>
  <si>
    <t xml:space="preserve">    2 - Zakládání</t>
  </si>
  <si>
    <t xml:space="preserve">    3 - Svislé a kompletní konstrukce</t>
  </si>
  <si>
    <t xml:space="preserve">    4 - Vodorovné konstrukce</t>
  </si>
  <si>
    <t xml:space="preserve">    6 - Úpravy povrchů, podlahy a osazování výplní</t>
  </si>
  <si>
    <t xml:space="preserve">    8 - Trubní vedení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</si>
  <si>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</si>
  <si>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</si>
  <si>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</si>
  <si>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</si>
  <si>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711 - Izolace proti vodě, vlhkosti a plynům</t>
  </si>
  <si>
    <t xml:space="preserve">    712 - Povlakové krytiny</t>
  </si>
  <si>
    <t xml:space="preserve">    713 - Izolace tepelné</t>
  </si>
  <si>
    <t xml:space="preserve">    714 - Akustická a protiotřesová opatření</t>
  </si>
  <si>
    <t xml:space="preserve">    727 - Požární ochrana</t>
  </si>
  <si>
    <t xml:space="preserve">    751 - Vzduchotechnika</t>
  </si>
  <si>
    <t xml:space="preserve">    761 - Konstrukce prosvětlovací</t>
  </si>
  <si>
    <t xml:space="preserve">    762 - Konstrukce tesařské</t>
  </si>
  <si>
    <t xml:space="preserve">    763 - Konstrukce suché výstavby</t>
  </si>
  <si>
    <t xml:space="preserve">    764 - Konstrukce klempířské</t>
  </si>
  <si>
    <t xml:space="preserve">    765 - Krytina skládaná</t>
  </si>
  <si>
    <t xml:space="preserve">    766 - Konstrukce truhlářské</t>
  </si>
  <si>
    <t xml:space="preserve">    767 - Konstrukce zámečnické</t>
  </si>
  <si>
    <t xml:space="preserve">    771 - Podlahy z dlaždic</t>
  </si>
  <si>
    <t xml:space="preserve">    776 - Podlahy povlakové</t>
  </si>
  <si>
    <t xml:space="preserve">    777 - Podlahy lité</t>
  </si>
  <si>
    <t xml:space="preserve">    781 - Dokončovací práce - obklady</t>
  </si>
  <si>
    <t xml:space="preserve">    783 - Dokončovací práce - nátěry</t>
  </si>
  <si>
    <t xml:space="preserve">    784 - Dokončovací práce - malby a tapety</t>
  </si>
  <si>
    <t xml:space="preserve">    787 - Dokončovací práce - zasklívání</t>
  </si>
  <si>
    <t xml:space="preserve">    789 - Povrchové úpravy ocelových konstrukcí a technologických zařízení</t>
  </si>
  <si>
    <t>M - Práce a dodávky M</t>
  </si>
  <si>
    <t xml:space="preserve">    21-M - Elektromontáže</t>
  </si>
  <si>
    <t>OST - Ostatní prvky (vč. povrchové úpravy a přesunu hmot)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</si>
  <si>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</si>
  <si>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</si>
  <si>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</si>
  <si>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</si>
  <si>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</si>
  <si>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</si>
  <si>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</si>
  <si>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</si>
  <si>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</si>
  <si>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</si>
  <si>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</si>
  <si>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</si>
  <si>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</si>
  <si>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</si>
  <si>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</si>
  <si>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</si>
  <si>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</si>
  <si>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</si>
  <si>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132251103</t>
  </si>
  <si>
    <t xml:space="preserve">Hloubení rýh nezapažených  š do 800 mm v hornině třídy těžitelnosti I, skupiny 3 objem do 100 m3 strojně</t>
  </si>
  <si>
    <t>m3</t>
  </si>
  <si>
    <t>4</t>
  </si>
  <si>
    <t>-93476383</t>
  </si>
  <si>
    <t>PP</t>
  </si>
  <si>
    <t>Online PSC</t>
  </si>
  <si>
    <t>https://podminky.urs.cz/item/CS_URS_2021_02/132251103</t>
  </si>
  <si>
    <t>VV</t>
  </si>
  <si>
    <t>pro izolaci spodní stavby</t>
  </si>
  <si>
    <t>(0,76+0,45)/2*1,10*(17,955*2+9,03*2+0,75*4)</t>
  </si>
  <si>
    <t>pro základ přístřešku</t>
  </si>
  <si>
    <t>0,70*1,00*18,255</t>
  </si>
  <si>
    <t>pro novou obvodovou zeď tl. 300 mm</t>
  </si>
  <si>
    <t>0,50*1,10*5,50</t>
  </si>
  <si>
    <t>Součet</t>
  </si>
  <si>
    <t>132251251</t>
  </si>
  <si>
    <t>Hloubení rýh nezapažených š do 2000 mm v hornině třídy těžitelnosti I, skupiny 3 objem do 20 m3 strojně</t>
  </si>
  <si>
    <t>-708983130</t>
  </si>
  <si>
    <t>https://podminky.urs.cz/item/CS_URS_2021_02/132251251</t>
  </si>
  <si>
    <t xml:space="preserve">pro kabelovou šachtu </t>
  </si>
  <si>
    <t>1,10*1,10*1,10</t>
  </si>
  <si>
    <t>3</t>
  </si>
  <si>
    <t>139751101</t>
  </si>
  <si>
    <t>Vykopávky v uzavřených prostorech v hornině třídy těžitelnosti I, skupiny 1 až 3 ručně</t>
  </si>
  <si>
    <t>1519538400</t>
  </si>
  <si>
    <t>https://podminky.urs.cz/item/CS_URS_2021_02/139751101</t>
  </si>
  <si>
    <t>1. NP nad terénem</t>
  </si>
  <si>
    <t xml:space="preserve">m.č. 108, 109, 110, 111 </t>
  </si>
  <si>
    <t>(7,58+19,07+4,34+3,99)*0,35</t>
  </si>
  <si>
    <t>162211311</t>
  </si>
  <si>
    <t>Vodorovné přemístění výkopku z horniny třídy těžitelnosti I, skupiny 1 až 3 stavebním kolečkem do 10 m</t>
  </si>
  <si>
    <t>1030126022</t>
  </si>
  <si>
    <t>https://podminky.urs.cz/item/CS_URS_2021_02/162211311</t>
  </si>
  <si>
    <t>5</t>
  </si>
  <si>
    <t>162211319</t>
  </si>
  <si>
    <t>Příplatek k vodorovnému přemístění výkopku z horniny třídy těžitelnosti I, skupiny 1 až 3 stavebním kolečkem ZKD 10 m</t>
  </si>
  <si>
    <t>-1533918099</t>
  </si>
  <si>
    <t>https://podminky.urs.cz/item/CS_URS_2021_02/162211319</t>
  </si>
  <si>
    <t>6</t>
  </si>
  <si>
    <t>162651112</t>
  </si>
  <si>
    <t>Vodorovné přemístění přes 4 000 do 5000 m výkopku/sypaniny z horniny třídy těžitelnosti I skupiny 1 až 3</t>
  </si>
  <si>
    <t>-2031835604</t>
  </si>
  <si>
    <t>Vodorovné přemístění výkopku nebo sypaniny po suchu na obvyklém dopravním prostředku, bez naložení výkopku, avšak se složením bez rozhrnutí z horniny třídy těžitelnosti I skupiny 1 až 3 na vzdálenost přes 4 000 do 5 000 m</t>
  </si>
  <si>
    <t>https://podminky.urs.cz/item/CS_URS_2021_02/162651112</t>
  </si>
  <si>
    <t>hloubení rýh</t>
  </si>
  <si>
    <t>53,718+1,331</t>
  </si>
  <si>
    <t>vykopávka vnitřní prostory</t>
  </si>
  <si>
    <t>12,243</t>
  </si>
  <si>
    <t>7</t>
  </si>
  <si>
    <t>162751119</t>
  </si>
  <si>
    <t>Příplatek k vodorovnému přemístění výkopku/sypaniny z horniny třídy těžitelnosti I, skupiny 1 až 3 ZKD 1000 m přes 10000 m</t>
  </si>
  <si>
    <t>2041587583</t>
  </si>
  <si>
    <t>https://podminky.urs.cz/item/CS_URS_2021_02/162751119</t>
  </si>
  <si>
    <t>67,292*20 "Přepočtené koeficientem množství</t>
  </si>
  <si>
    <t>8</t>
  </si>
  <si>
    <t>167111101</t>
  </si>
  <si>
    <t>Nakládání výkopku z hornin třídy těžitelnosti I, skupiny 1 až 3 ručně</t>
  </si>
  <si>
    <t>1604589676</t>
  </si>
  <si>
    <t>https://podminky.urs.cz/item/CS_URS_2021_02/167111101</t>
  </si>
  <si>
    <t>naložení výkopu z vnitřních prostor</t>
  </si>
  <si>
    <t>9</t>
  </si>
  <si>
    <t>171201231</t>
  </si>
  <si>
    <t>Poplatek za uložení zeminy a kamení na recyklační skládce (skládkovné) kód odpadu 17 05 04</t>
  </si>
  <si>
    <t>t</t>
  </si>
  <si>
    <t>79527270</t>
  </si>
  <si>
    <t>Poplatek za uložení stavebního odpadu na recyklační skládce (skládkovné) zeminy a kamení zatříděného do Katalogu odpadů pod kódem 17 05 04</t>
  </si>
  <si>
    <t>https://podminky.urs.cz/item/CS_URS_2021_02/171201231</t>
  </si>
  <si>
    <t>67,292*1,8 "Přepočtené koeficientem množství</t>
  </si>
  <si>
    <t>10</t>
  </si>
  <si>
    <t>171251201</t>
  </si>
  <si>
    <t>Uložení sypaniny na skládky nebo meziskládky</t>
  </si>
  <si>
    <t>-1481747320</t>
  </si>
  <si>
    <t>https://podminky.urs.cz/item/CS_URS_2021_02/171251201</t>
  </si>
  <si>
    <t>11</t>
  </si>
  <si>
    <t>174151101</t>
  </si>
  <si>
    <t>Zásyp jam, šachet rýh nebo kolem objektů sypaninou se zhutněním</t>
  </si>
  <si>
    <t>-2055684187</t>
  </si>
  <si>
    <t>https://podminky.urs.cz/item/CS_URS_2021_02/174151101</t>
  </si>
  <si>
    <t>(0,76+0,45)/2*0,91*(17,955*2+9,03*2+0,75*4)</t>
  </si>
  <si>
    <t>12</t>
  </si>
  <si>
    <t>M</t>
  </si>
  <si>
    <t>10364100.R01</t>
  </si>
  <si>
    <t>zemina zhutnitelná - nepropustná zemina</t>
  </si>
  <si>
    <t>1321371621</t>
  </si>
  <si>
    <t>31,365*1,8 "Přepočtené koeficientem množství</t>
  </si>
  <si>
    <t>13</t>
  </si>
  <si>
    <t>174151102</t>
  </si>
  <si>
    <t>Zásyp v uzavřených prostorech sypaninou se zhutněním</t>
  </si>
  <si>
    <t>1879984872</t>
  </si>
  <si>
    <t>https://podminky.urs.cz/item/CS_URS_2021_02/174151102</t>
  </si>
  <si>
    <t>1. PP</t>
  </si>
  <si>
    <t>po úroveň vybourání základů stávajícího objektu</t>
  </si>
  <si>
    <t>plocha základů změřena programem</t>
  </si>
  <si>
    <t>vnitřní plocha m.č. 0.08 x světlá výška místnosti</t>
  </si>
  <si>
    <t>(14,39)*(1,65)</t>
  </si>
  <si>
    <t>vnější plocha m.č. 0.08 x výška ubourání základů 500 mm</t>
  </si>
  <si>
    <t>(30,33)*(0,50)</t>
  </si>
  <si>
    <t>Mezisoučet</t>
  </si>
  <si>
    <t>14</t>
  </si>
  <si>
    <t>58344171</t>
  </si>
  <si>
    <t>štěrkodrť frakce 0/32</t>
  </si>
  <si>
    <t>344082602</t>
  </si>
  <si>
    <t>(14,39)*(1,65)*1,80</t>
  </si>
  <si>
    <t>(30,33)*(0,50)*1,80</t>
  </si>
  <si>
    <t>(0,76+0,45)/2*0,85*(17,955*3+9,03*3+0,75*4)*1,80</t>
  </si>
  <si>
    <t>Zakládání</t>
  </si>
  <si>
    <t>211971110</t>
  </si>
  <si>
    <t>Zřízení opláštění žeber nebo trativodů geotextilií v rýze nebo zářezu sklonu do 1:2</t>
  </si>
  <si>
    <t>m2</t>
  </si>
  <si>
    <t>-1968603766</t>
  </si>
  <si>
    <t>https://podminky.urs.cz/item/CS_URS_2021_02/211971110</t>
  </si>
  <si>
    <t>skladba S03</t>
  </si>
  <si>
    <t>(1,15+0,40)*(17,955*2+9,03*2+0,75*4)</t>
  </si>
  <si>
    <t>16</t>
  </si>
  <si>
    <t>69311081</t>
  </si>
  <si>
    <t>geotextilie netkaná separační, ochranná, filtrační, drenážní</t>
  </si>
  <si>
    <t>2068964666</t>
  </si>
  <si>
    <t>88,304*1,1845 "Přepočtené koeficientem množství</t>
  </si>
  <si>
    <t>17</t>
  </si>
  <si>
    <t>274313511</t>
  </si>
  <si>
    <t>Základové pásy z betonu tř. C 12/15</t>
  </si>
  <si>
    <t>-1209053773</t>
  </si>
  <si>
    <t>https://podminky.urs.cz/item/CS_URS_2021_02/274313511</t>
  </si>
  <si>
    <t>pod základový pás přístřešku</t>
  </si>
  <si>
    <t>0,05*0,70*18,255</t>
  </si>
  <si>
    <t>18</t>
  </si>
  <si>
    <t>274313711</t>
  </si>
  <si>
    <t>Základové pásy z betonu tř. C 20/25 - XC2 - XA1 Dmax 22-S3</t>
  </si>
  <si>
    <t>319235567</t>
  </si>
  <si>
    <t>https://podminky.urs.cz/item/CS_URS_2021_02/274313711</t>
  </si>
  <si>
    <t>základový pás přístřešku</t>
  </si>
  <si>
    <t>0,80*0,70*18,255</t>
  </si>
  <si>
    <t>19</t>
  </si>
  <si>
    <t>274361821</t>
  </si>
  <si>
    <t>Výztuž základových pasů betonářskou ocelí 10 505 (R)</t>
  </si>
  <si>
    <t>-128764784</t>
  </si>
  <si>
    <t>https://podminky.urs.cz/item/CS_URS_2021_02/274361821</t>
  </si>
  <si>
    <t>předpoklad vyztužení cca 100 kg/m3</t>
  </si>
  <si>
    <t>0,80*0,70*18,255*100/1000</t>
  </si>
  <si>
    <t>Svislé a kompletní konstrukce</t>
  </si>
  <si>
    <t>20</t>
  </si>
  <si>
    <t>310238211</t>
  </si>
  <si>
    <t>Zazdívka otvorů pl do 1 m2 ve zdivu nadzákladovém cihlami pálenými na MVC</t>
  </si>
  <si>
    <t>303353717</t>
  </si>
  <si>
    <t>https://podminky.urs.cz/item/CS_URS_2021_02/310238211</t>
  </si>
  <si>
    <t>1. NP</t>
  </si>
  <si>
    <t>m.č. 1.01 - zazdění NIKY</t>
  </si>
  <si>
    <t>0,96*1,00*0,20</t>
  </si>
  <si>
    <t>0,192*1,05 "Přepočtené koeficientem množství</t>
  </si>
  <si>
    <t>310239211</t>
  </si>
  <si>
    <t>Zazdívka otvorů pl do 4 m2 ve zdivu nadzákladovém cihlami pálenými na MVC</t>
  </si>
  <si>
    <t>593485126</t>
  </si>
  <si>
    <t>https://podminky.urs.cz/item/CS_URS_2021_02/310239211</t>
  </si>
  <si>
    <t>mezi m.č. 1.01 a 1.12</t>
  </si>
  <si>
    <t>0,47*0,96*2,02</t>
  </si>
  <si>
    <t>mezi m.č. 1.03 a 1.04</t>
  </si>
  <si>
    <t>0,43*0,90*2,03</t>
  </si>
  <si>
    <t>m.č. 1.07 - výklenek</t>
  </si>
  <si>
    <t>0,20*0,735*3,20</t>
  </si>
  <si>
    <t>2. NP</t>
  </si>
  <si>
    <t>prostor pod schodištěm</t>
  </si>
  <si>
    <t>0,15*1,125*3,60</t>
  </si>
  <si>
    <t>2,775*1,05 "Přepočtené koeficientem množství</t>
  </si>
  <si>
    <t>22</t>
  </si>
  <si>
    <t>311.R01</t>
  </si>
  <si>
    <t>Provedení betonových bloků v místě uložení vaznic krovu nad nízkou částí na novém zdivu, kompletní provedení včetně bednění a vyztužení KARI sítě</t>
  </si>
  <si>
    <t>kus</t>
  </si>
  <si>
    <t>-875740452</t>
  </si>
  <si>
    <t>23</t>
  </si>
  <si>
    <t>311238650</t>
  </si>
  <si>
    <t>Zdivo jednovrstvé tepelně izolační z cihel broušených P8 s vnitřní izolací z minerální vlny na tenkovrstvou maltu MC 10, U přes 0,18 do 0,22 W/m2K tl 300 mm</t>
  </si>
  <si>
    <t>225349426</t>
  </si>
  <si>
    <t>https://podminky.urs.cz/item/CS_URS_2021_02/311238650</t>
  </si>
  <si>
    <t>m.č. 1.07 a 1.08</t>
  </si>
  <si>
    <t>5,495*3,495</t>
  </si>
  <si>
    <t>6,02*3,40</t>
  </si>
  <si>
    <t>odpočet otvorů</t>
  </si>
  <si>
    <t>-(0,42*0,68*2)</t>
  </si>
  <si>
    <t>39,102*1,05 "Přepočtené koeficientem množství</t>
  </si>
  <si>
    <t>24</t>
  </si>
  <si>
    <t>317168012</t>
  </si>
  <si>
    <t>Překlad keramický plochý š 115 mm dl 1250 mm</t>
  </si>
  <si>
    <t>-1997777050</t>
  </si>
  <si>
    <t>https://podminky.urs.cz/item/CS_URS_2021_02/317168012</t>
  </si>
  <si>
    <t>25</t>
  </si>
  <si>
    <t>317168053</t>
  </si>
  <si>
    <t>Překlad keramický vysoký v 238 mm dl 1500 mm</t>
  </si>
  <si>
    <t>-852821890</t>
  </si>
  <si>
    <t>https://podminky.urs.cz/item/CS_URS_2021_02/317168053</t>
  </si>
  <si>
    <t>m.č. 1.08</t>
  </si>
  <si>
    <t>26</t>
  </si>
  <si>
    <t>317168055</t>
  </si>
  <si>
    <t>Překlad keramický vysoký v 238 mm dl 2000 mm</t>
  </si>
  <si>
    <t>-1932997508</t>
  </si>
  <si>
    <t>https://podminky.urs.cz/item/CS_URS_2021_02/317168055</t>
  </si>
  <si>
    <t>krov nad nízkou částí, v nové zdi nad okny O08</t>
  </si>
  <si>
    <t>27</t>
  </si>
  <si>
    <t>317234400.R01</t>
  </si>
  <si>
    <t>Obetonování ocelových nosníků, včetně bednění a jeho odstranění</t>
  </si>
  <si>
    <t>1051271052</t>
  </si>
  <si>
    <t>překlad P01; I č. 120</t>
  </si>
  <si>
    <t>6*1*0,70*0,12*0,06</t>
  </si>
  <si>
    <t>překlad P04; I č. 120</t>
  </si>
  <si>
    <t>1*1*3,00*0,12*0,06</t>
  </si>
  <si>
    <t>překlad P05; I č. 160</t>
  </si>
  <si>
    <t>1*2*1,30*0,16*0,075</t>
  </si>
  <si>
    <t>překlad P06; I č. 120</t>
  </si>
  <si>
    <t>1*1*0,80*0,12*0,06</t>
  </si>
  <si>
    <t>překlad P03; I č. 160</t>
  </si>
  <si>
    <t>1*1,30*0,16*0,075</t>
  </si>
  <si>
    <t>překlad P04; I č. 160</t>
  </si>
  <si>
    <t>1*1,20*0,16*0,075</t>
  </si>
  <si>
    <t>1. PP - nový stav</t>
  </si>
  <si>
    <t>4*1*1,10*0,12*0,06</t>
  </si>
  <si>
    <t>1. NP - nový stav</t>
  </si>
  <si>
    <t>překlad P02; I č. 160</t>
  </si>
  <si>
    <t>1*1*1,25*0,16*0,075</t>
  </si>
  <si>
    <t>0,166*1,05 "Přepočtené koeficientem množství</t>
  </si>
  <si>
    <t>28</t>
  </si>
  <si>
    <t>317234410</t>
  </si>
  <si>
    <t>Vyzdívka mezi nosníky z cihel pálených na MC</t>
  </si>
  <si>
    <t>886607661</t>
  </si>
  <si>
    <t>https://podminky.urs.cz/item/CS_URS_2021_02/317234410</t>
  </si>
  <si>
    <t>překlad P01</t>
  </si>
  <si>
    <t>3*1,10*(0,16*0,17)*3</t>
  </si>
  <si>
    <t>překlad P02</t>
  </si>
  <si>
    <t>1*1,15*(0,16*0,17)*3</t>
  </si>
  <si>
    <t>2*2,00*(0,16*0,17)*2</t>
  </si>
  <si>
    <t>překlad P03</t>
  </si>
  <si>
    <t>1*1,30*(0,16*0,17)</t>
  </si>
  <si>
    <t>3*1,30*(0,16*0,17)*2</t>
  </si>
  <si>
    <t>1*1,50*(0,16*0,17)*2</t>
  </si>
  <si>
    <t>1*1,70*(0,16*0,17)*3</t>
  </si>
  <si>
    <t>1,049*1,05 "Přepočtené koeficientem množství</t>
  </si>
  <si>
    <t>29</t>
  </si>
  <si>
    <t>317944321</t>
  </si>
  <si>
    <t>Válcované nosníky do č.12 dodatečně osazované do připravených otvorů</t>
  </si>
  <si>
    <t>753533473</t>
  </si>
  <si>
    <t>https://podminky.urs.cz/item/CS_URS_2021_02/317944321</t>
  </si>
  <si>
    <t>1. NP - stávající stav a bourací práce</t>
  </si>
  <si>
    <t>překlad P01; I č. 120, hmotnost 11,10 kg/m</t>
  </si>
  <si>
    <t>6*1*0,70*11,10/1000</t>
  </si>
  <si>
    <t>překlad P04; I č. 120, hmotnost 11,10 kg/m</t>
  </si>
  <si>
    <t>1*1*3,00*11,10/1000</t>
  </si>
  <si>
    <t>překlad P06; I č. 120, hmotnost 11,10 kg/m</t>
  </si>
  <si>
    <t>1*1*0,80*11,10/1000</t>
  </si>
  <si>
    <t>4*1*1,10*11,10/1000</t>
  </si>
  <si>
    <t>0,138*1,05 "Přepočtené koeficientem množství</t>
  </si>
  <si>
    <t>30</t>
  </si>
  <si>
    <t>317944323</t>
  </si>
  <si>
    <t>Válcované nosníky č.14 až 22 dodatečně osazované do připravených otvorů</t>
  </si>
  <si>
    <t>518580270</t>
  </si>
  <si>
    <t>https://podminky.urs.cz/item/CS_URS_2021_02/317944323</t>
  </si>
  <si>
    <t>1. PP - stávající stav a bourací práce</t>
  </si>
  <si>
    <t>překlad P01; I č. 160, hmotnost 18,50 kg/m</t>
  </si>
  <si>
    <t>3*4*1,10*18,50/1000</t>
  </si>
  <si>
    <t>překlad P02; I č. 160, hmotnost 18,50 kg/m</t>
  </si>
  <si>
    <t>1*4*1,15*18,50/1000</t>
  </si>
  <si>
    <t>2*3*2,00*18,50/1000</t>
  </si>
  <si>
    <t>překlad P03; I č. 160, hmotnost 18,50 kg/m</t>
  </si>
  <si>
    <t>1*2*1,30*18,50/1000</t>
  </si>
  <si>
    <t>překlad P05; I č. 160, hmotnost 18,50 kg/m</t>
  </si>
  <si>
    <t>3*3*1,30*18,50/1000</t>
  </si>
  <si>
    <t>1*3*1,50*18,50/1000</t>
  </si>
  <si>
    <t>1*1,30*18,50/1000</t>
  </si>
  <si>
    <t>překlad P04; I č. 160, hmotnost 18,50 kg/m</t>
  </si>
  <si>
    <t>1*1,20*18,50/1000</t>
  </si>
  <si>
    <t>1*4*1,70*18,50/1000</t>
  </si>
  <si>
    <t>1*1*1,25*18,50/1000</t>
  </si>
  <si>
    <t>1,141*1,05 "Přepočtené koeficientem množství</t>
  </si>
  <si>
    <t>31</t>
  </si>
  <si>
    <t>317998114</t>
  </si>
  <si>
    <t>Tepelná izolace mezi překlady v 24 cm z EPS tl 90 mm</t>
  </si>
  <si>
    <t>m</t>
  </si>
  <si>
    <t>-1141038207</t>
  </si>
  <si>
    <t>https://podminky.urs.cz/item/CS_URS_2021_02/317998114</t>
  </si>
  <si>
    <t>2,00</t>
  </si>
  <si>
    <t>2*1,05 "Přepočtené koeficientem množství</t>
  </si>
  <si>
    <t>32</t>
  </si>
  <si>
    <t>317998131</t>
  </si>
  <si>
    <t>Tepelná izolace mezi překlady v 24 cm z XPS tl do 50 mm</t>
  </si>
  <si>
    <t>-1122733558</t>
  </si>
  <si>
    <t>https://podminky.urs.cz/item/CS_URS_2021_02/317998131</t>
  </si>
  <si>
    <t>1,50</t>
  </si>
  <si>
    <t>1,5*1,05 "Přepočtené koeficientem množství</t>
  </si>
  <si>
    <t>33</t>
  </si>
  <si>
    <t>317998135</t>
  </si>
  <si>
    <t>Tepelná izolace mezi překlady v 24 cm z XPS tl 100 mm</t>
  </si>
  <si>
    <t>-2082305535</t>
  </si>
  <si>
    <t>https://podminky.urs.cz/item/CS_URS_2021_02/317998135</t>
  </si>
  <si>
    <t>34</t>
  </si>
  <si>
    <t>319202211</t>
  </si>
  <si>
    <t>Dodatečná izolace zdiva tl do 150 mm beztlakou injektáží silikonovou mikroemulzí</t>
  </si>
  <si>
    <t>-732711367</t>
  </si>
  <si>
    <t>https://podminky.urs.cz/item/CS_URS_2021_02/319202211</t>
  </si>
  <si>
    <t>Skladba dle odstavce 3.5.1 viz odborný posudek</t>
  </si>
  <si>
    <t>PODROBNÝ POPIS SKLADBY VIZ TZ - DODATEČNÁ HORIZONTÁLNÍ HYDROIZOLACE ZDIVA</t>
  </si>
  <si>
    <t>vnitřní zdivo tl. 100 mm</t>
  </si>
  <si>
    <t>1,84-0,80</t>
  </si>
  <si>
    <t>vnitřní zdivo tl. 110 mm</t>
  </si>
  <si>
    <t>3,31</t>
  </si>
  <si>
    <t>4,35*1,05 "Přepočtené koeficientem množství</t>
  </si>
  <si>
    <t>35</t>
  </si>
  <si>
    <t>319202212</t>
  </si>
  <si>
    <t>Dodatečná izolace zdiva tl do 300 mm beztlakou injektáží silikonovou mikroemulzí</t>
  </si>
  <si>
    <t>1773756351</t>
  </si>
  <si>
    <t>https://podminky.urs.cz/item/CS_URS_2021_02/319202212</t>
  </si>
  <si>
    <t>obvodové zdivo tl. 300 mm</t>
  </si>
  <si>
    <t>3,235+4,49-1,30</t>
  </si>
  <si>
    <t>vnitřní zdivo tl. 300 mm</t>
  </si>
  <si>
    <t>4,49</t>
  </si>
  <si>
    <t>vnitřní zdivo tl. 220 mm</t>
  </si>
  <si>
    <t>3,35-1,00</t>
  </si>
  <si>
    <t>vnitřní zdivo tl. 180 mm</t>
  </si>
  <si>
    <t>4,49-0,80*2</t>
  </si>
  <si>
    <t>16,155*1,05 "Přepočtené koeficientem množství</t>
  </si>
  <si>
    <t>36</t>
  </si>
  <si>
    <t>319202213</t>
  </si>
  <si>
    <t>Dodatečná izolace zdiva tl do 450 mm beztlakou injektáží silikonovou mikroemulzí</t>
  </si>
  <si>
    <t>-447743252</t>
  </si>
  <si>
    <t>https://podminky.urs.cz/item/CS_URS_2021_02/319202213</t>
  </si>
  <si>
    <t>vnitřní zdivo tl. 430 mm</t>
  </si>
  <si>
    <t>8,06-1,00</t>
  </si>
  <si>
    <t>7,06*1,05 "Přepočtené koeficientem množství</t>
  </si>
  <si>
    <t>37</t>
  </si>
  <si>
    <t>319202214</t>
  </si>
  <si>
    <t>Dodatečná izolace zdiva tl do 600 mm beztlakou injektáží silikonovou mikroemulzí</t>
  </si>
  <si>
    <t>1978764525</t>
  </si>
  <si>
    <t>https://podminky.urs.cz/item/CS_URS_2021_02/319202214</t>
  </si>
  <si>
    <t>obvodové zdivo tl. 470 mm</t>
  </si>
  <si>
    <t>8,46</t>
  </si>
  <si>
    <t>vnitřní zdivo tl. 520 mm</t>
  </si>
  <si>
    <t>4,455</t>
  </si>
  <si>
    <t>vnitřní zdivo tl. 480 mm</t>
  </si>
  <si>
    <t>8,06+0,31*2-1,54-0,90</t>
  </si>
  <si>
    <t>vnitřní zdivo tl. 470 mm</t>
  </si>
  <si>
    <t>7,025</t>
  </si>
  <si>
    <t>vnitřní zdivo tl. 460 mm</t>
  </si>
  <si>
    <t>1,305+0,56+0,46+0,66</t>
  </si>
  <si>
    <t>29,165*1,05 "Přepočtené koeficientem množství</t>
  </si>
  <si>
    <t>38</t>
  </si>
  <si>
    <t>319202215</t>
  </si>
  <si>
    <t>Dodatečná izolace zdiva tl do 900 mm beztlakou injektáží silikonovou mikroemulzí</t>
  </si>
  <si>
    <t>1540053882</t>
  </si>
  <si>
    <t>https://podminky.urs.cz/item/CS_URS_2021_02/319202215</t>
  </si>
  <si>
    <t>obvodové zdivo tl. 750 mm</t>
  </si>
  <si>
    <t>(6,26+6,54)*2-1,80-1,42</t>
  </si>
  <si>
    <t>obvodové zdivo tl. 685 mm</t>
  </si>
  <si>
    <t>6,52</t>
  </si>
  <si>
    <t>obvodové zdivo tl. 670 mm</t>
  </si>
  <si>
    <t>6,175</t>
  </si>
  <si>
    <t>35,075*1,05 "Přepočtené koeficientem množství</t>
  </si>
  <si>
    <t>39</t>
  </si>
  <si>
    <t>340231015</t>
  </si>
  <si>
    <t>Zazdívka otvorů v příčkách nebo stěnách plochy do 4 m2 cihlami děrovanými tl 80 mm</t>
  </si>
  <si>
    <t>570935681</t>
  </si>
  <si>
    <t>https://podminky.urs.cz/item/CS_URS_2021_02/340231015</t>
  </si>
  <si>
    <t>z m.č. 1.04 do 1.08 a 1.09</t>
  </si>
  <si>
    <t>0,90*2,16+1,00*2,16</t>
  </si>
  <si>
    <t>do m.č. 1.02 - prostor pod schodištěm</t>
  </si>
  <si>
    <t>1,125*3,25-0,80*1,97</t>
  </si>
  <si>
    <t>6,184*1,05 "Přepočtené koeficientem množství</t>
  </si>
  <si>
    <t>40</t>
  </si>
  <si>
    <t>342244111</t>
  </si>
  <si>
    <t>Příčka z cihel děrovaných do P10 na maltu M5 tloušťky 115 mm</t>
  </si>
  <si>
    <t>337157287</t>
  </si>
  <si>
    <t>https://podminky.urs.cz/item/CS_URS_2021_02/342244111</t>
  </si>
  <si>
    <t>m.č. 1.10 - 1.12</t>
  </si>
  <si>
    <t>(3,46+1,55)*3,32</t>
  </si>
  <si>
    <t>-(0,70*2,00*2)</t>
  </si>
  <si>
    <t>13,833*1,05 "Přepočtené koeficientem množství</t>
  </si>
  <si>
    <t>41</t>
  </si>
  <si>
    <t>342291121</t>
  </si>
  <si>
    <t>Ukotvení příček k cihelným konstrukcím plochými kotvami</t>
  </si>
  <si>
    <t>687050584</t>
  </si>
  <si>
    <t>https://podminky.urs.cz/item/CS_URS_2021_02/342291121</t>
  </si>
  <si>
    <t>příčka tl. 150 mm</t>
  </si>
  <si>
    <t>3*3,32</t>
  </si>
  <si>
    <t>zazdívka tl. 100 mm</t>
  </si>
  <si>
    <t>2*2,16+2*2,16</t>
  </si>
  <si>
    <t>zeď tl. 300 mm</t>
  </si>
  <si>
    <t>2*3,495</t>
  </si>
  <si>
    <t>2*3,40</t>
  </si>
  <si>
    <t>42</t>
  </si>
  <si>
    <t>346244381</t>
  </si>
  <si>
    <t>Plentování jednostranné v do 200 mm válcovaných nosníků cihlami</t>
  </si>
  <si>
    <t>714518154</t>
  </si>
  <si>
    <t>https://podminky.urs.cz/item/CS_URS_2021_02/346244381</t>
  </si>
  <si>
    <t>3*1,10*0,16*2</t>
  </si>
  <si>
    <t>1*1,15*0,16*2</t>
  </si>
  <si>
    <t>2*2,00*0,16*2</t>
  </si>
  <si>
    <t>1*1,30*0,16*2</t>
  </si>
  <si>
    <t>překlad P04</t>
  </si>
  <si>
    <t>1*1,20*0,16*2</t>
  </si>
  <si>
    <t>3,92*1,05 "Přepočtené koeficientem množství</t>
  </si>
  <si>
    <t>43</t>
  </si>
  <si>
    <t>349231811</t>
  </si>
  <si>
    <t>Přizdívka ostění s ozubem z cihel tl přes 80 do 150 mm</t>
  </si>
  <si>
    <t>1797768972</t>
  </si>
  <si>
    <t xml:space="preserve">Přizdívka z cihel ostění s ozubem  ve vybouraných otvorech, s vysekáním kapes pro zavázaní přes 80 do 150 mm</t>
  </si>
  <si>
    <t>https://podminky.urs.cz/item/CS_URS_2021_02/349231811</t>
  </si>
  <si>
    <t>m.č. 0.01</t>
  </si>
  <si>
    <t>ostění</t>
  </si>
  <si>
    <t>0,60*(0,80+2,00*2)</t>
  </si>
  <si>
    <t>m.č. 0.02</t>
  </si>
  <si>
    <t>0,62*(0,80+2,00*2)</t>
  </si>
  <si>
    <t>0,72*(0,80+1,60*2)</t>
  </si>
  <si>
    <t>m.č. 0.03</t>
  </si>
  <si>
    <t>0,63*(0,80+2,00*2)</t>
  </si>
  <si>
    <t>0,75*(0,80+1,60*2)</t>
  </si>
  <si>
    <t>m.č. 0.04</t>
  </si>
  <si>
    <t>0,63*(0,85+2,00*2)</t>
  </si>
  <si>
    <t>m.č. 0.05</t>
  </si>
  <si>
    <t>m.č. 102</t>
  </si>
  <si>
    <t>0,445*(1,20+1,14*2)</t>
  </si>
  <si>
    <t>m.č. 103</t>
  </si>
  <si>
    <t>0,325*(1,80+2,30*2)</t>
  </si>
  <si>
    <t>m.č. 105</t>
  </si>
  <si>
    <t>0,16*(1,30+2,88*2)</t>
  </si>
  <si>
    <t>m.č. 108</t>
  </si>
  <si>
    <t>0,12*(1,00+2,20*2)</t>
  </si>
  <si>
    <t>0,21*(1,80+1,30*2)*2</t>
  </si>
  <si>
    <t>m.č. 109</t>
  </si>
  <si>
    <t>0,33*(1,00+2,20*2)</t>
  </si>
  <si>
    <t>0,325*(1,80+1,30*2)</t>
  </si>
  <si>
    <t>m.č. 111</t>
  </si>
  <si>
    <t>m.č. 2.01</t>
  </si>
  <si>
    <t>0,325*(1,20+1,14*2)</t>
  </si>
  <si>
    <t>m.č. 2.02</t>
  </si>
  <si>
    <t>0,20*(1,20+0,86*2)</t>
  </si>
  <si>
    <t>0,37*(0,90+2,20*2)</t>
  </si>
  <si>
    <t>m.č. 2.03</t>
  </si>
  <si>
    <t>0,20*(1,80+1,30*2)</t>
  </si>
  <si>
    <t>0,43*(0,90+2,04*2)</t>
  </si>
  <si>
    <t>0,18*(0,80+2,00*2)</t>
  </si>
  <si>
    <t>m.č. 2.06</t>
  </si>
  <si>
    <t>m.č. 2.04</t>
  </si>
  <si>
    <t>0,20*(1,80+1,30*2)*2</t>
  </si>
  <si>
    <t>0,48*(0,95+2,05*2)</t>
  </si>
  <si>
    <t>m.č. 2.05</t>
  </si>
  <si>
    <t>50,098*1,05 "Přepočtené koeficientem množství</t>
  </si>
  <si>
    <t>Vodorovné konstrukce</t>
  </si>
  <si>
    <t>44</t>
  </si>
  <si>
    <t>411.R01</t>
  </si>
  <si>
    <t>Podchycení stropní konstrukce pomocí stojek, nosníků a OSB desky tl. 25 mm včetně demontáže</t>
  </si>
  <si>
    <t>-1746299594</t>
  </si>
  <si>
    <t>m.č. 1.05, 1.06 a část 1.07</t>
  </si>
  <si>
    <t>4,30+4,00+0,735*4,49</t>
  </si>
  <si>
    <t>45</t>
  </si>
  <si>
    <t>411.R02</t>
  </si>
  <si>
    <t>Navaření a dodávka nových ocelových příložek ke stávajícím přírubám stropu 1.PP (předpoklad: 30% celkové délky nosníků)</t>
  </si>
  <si>
    <t>1596499002</t>
  </si>
  <si>
    <t>stropní ocelové nosníky</t>
  </si>
  <si>
    <t>(3,38*2+2,96*2+3,27*3+4,09*3+2,40)*0,30</t>
  </si>
  <si>
    <t>46</t>
  </si>
  <si>
    <t>411.R03</t>
  </si>
  <si>
    <t>Dodávka a montáž podložení zhlaví trámů impregnovaným dubovým nebo akátovým prkénkem rozměr 200x250x25 mm, včetně pruhu asfaltového izolačního pásu</t>
  </si>
  <si>
    <t>-1969885182</t>
  </si>
  <si>
    <t>Kontrola každého zhlaví trámu</t>
  </si>
  <si>
    <t>předpoklad počtu trámů, skutečnost dle stavu na stavbě</t>
  </si>
  <si>
    <t>skladba stropu nad jednopdlažní částí</t>
  </si>
  <si>
    <t>9*2</t>
  </si>
  <si>
    <t>skladba stropu nad 1. NP v místě dvoupodlažní části</t>
  </si>
  <si>
    <t>(9+9)*2</t>
  </si>
  <si>
    <t>skladba stropu nad 2. NP</t>
  </si>
  <si>
    <t>(8+12)*2</t>
  </si>
  <si>
    <t>47</t>
  </si>
  <si>
    <t>413232211</t>
  </si>
  <si>
    <t>Zazdívka zhlaví válcovaných nosníků v do 150 mm</t>
  </si>
  <si>
    <t>-342010531</t>
  </si>
  <si>
    <t>https://podminky.urs.cz/item/CS_URS_2021_02/413232211</t>
  </si>
  <si>
    <t>překlad P01 - P06</t>
  </si>
  <si>
    <t>(6*1+1*1+1*1)*2</t>
  </si>
  <si>
    <t>4*2</t>
  </si>
  <si>
    <t>48</t>
  </si>
  <si>
    <t>413232221</t>
  </si>
  <si>
    <t>Zazdívka zhlaví válcovaných nosníků v do 300 mm</t>
  </si>
  <si>
    <t>-804555074</t>
  </si>
  <si>
    <t>https://podminky.urs.cz/item/CS_URS_2021_02/413232221</t>
  </si>
  <si>
    <t>překlad P01 a P02</t>
  </si>
  <si>
    <t>(3+1)*4*2</t>
  </si>
  <si>
    <t>(2*3+1*2+1*2)*2</t>
  </si>
  <si>
    <t>překlad P01 - P04</t>
  </si>
  <si>
    <t>(3*3+1*3+1*1+1*1)*2</t>
  </si>
  <si>
    <t>1*2</t>
  </si>
  <si>
    <t>49</t>
  </si>
  <si>
    <t>413232220.R01</t>
  </si>
  <si>
    <t>Uložení ocelových překladů na betonovou mazaninu tl. 80 mm s vloženou KARI sítí</t>
  </si>
  <si>
    <t>-1688208273</t>
  </si>
  <si>
    <t>50</t>
  </si>
  <si>
    <t>417321212</t>
  </si>
  <si>
    <t>Ztužující pásy a věnce ze ŽB tř. C 12/15</t>
  </si>
  <si>
    <t>1816906726</t>
  </si>
  <si>
    <t>https://podminky.urs.cz/item/CS_URS_2021_02/417321212</t>
  </si>
  <si>
    <t>1. NP - viz detail napojení příček pod stropem</t>
  </si>
  <si>
    <t>0,125*0,125*(3,46+1,55)</t>
  </si>
  <si>
    <t>51</t>
  </si>
  <si>
    <t>417321414</t>
  </si>
  <si>
    <t>Ztužující pásy a věnce ze ŽB tř. C 20/25 - XC1</t>
  </si>
  <si>
    <t>426370957</t>
  </si>
  <si>
    <t>https://podminky.urs.cz/item/CS_URS_2021_02/417321414</t>
  </si>
  <si>
    <t>1. NP - viz detail vyztužení ŽB věnce pro uložení pozednice</t>
  </si>
  <si>
    <t>0,30*0,15*5,75</t>
  </si>
  <si>
    <t>nová zeď - betonový věnec 250x240 mm v úrovni stropu</t>
  </si>
  <si>
    <t>0,24*0,25*5,495</t>
  </si>
  <si>
    <t>52</t>
  </si>
  <si>
    <t>417351115</t>
  </si>
  <si>
    <t>Zřízení bednění ztužujících věnců</t>
  </si>
  <si>
    <t>-1019072186</t>
  </si>
  <si>
    <t>https://podminky.urs.cz/item/CS_URS_2021_02/417351115</t>
  </si>
  <si>
    <t>(0,125+0,20)*2*(3,46+1,55)</t>
  </si>
  <si>
    <t>(0,15+0,20)*5,75</t>
  </si>
  <si>
    <t>(0,25+0,20)*2*5,495</t>
  </si>
  <si>
    <t>53</t>
  </si>
  <si>
    <t>417351116</t>
  </si>
  <si>
    <t>Odstranění bednění ztužujících věnců</t>
  </si>
  <si>
    <t>-278598528</t>
  </si>
  <si>
    <t>https://podminky.urs.cz/item/CS_URS_2021_02/417351116</t>
  </si>
  <si>
    <t>54</t>
  </si>
  <si>
    <t>417361821</t>
  </si>
  <si>
    <t>Výztuž ztužujících pásů a věnců betonářskou ocelí 10 505</t>
  </si>
  <si>
    <t>1161549846</t>
  </si>
  <si>
    <t>https://podminky.urs.cz/item/CS_URS_2021_02/417361821</t>
  </si>
  <si>
    <t>1. NP - viz detail napojení příček pod stropem, předpoklad vyztužení 80 kg/m2 - R12</t>
  </si>
  <si>
    <t>0,125*0,125*(3,46+1,55)*80/1000</t>
  </si>
  <si>
    <t>podélná výztuž R10, hmotnost 0,62 kg/m</t>
  </si>
  <si>
    <t>4*5,75*0,62/1000</t>
  </si>
  <si>
    <t>třmínky R6, hmotnost 0,22 kg/m</t>
  </si>
  <si>
    <t>30*0,75*0,22/1000</t>
  </si>
  <si>
    <t xml:space="preserve">nová zeď - betonový věnec 250x240 mm v úrovni stropu, podélná výztuž 4xR12 mm - hmotnost 0,89 kg/m, </t>
  </si>
  <si>
    <t>třmínky R6 - 4x do jednoho metru - hmotnost 0,22 kg/m</t>
  </si>
  <si>
    <t>5,495*4*0,89/1000</t>
  </si>
  <si>
    <t>5,495/0,25*0,83*0,22/1000</t>
  </si>
  <si>
    <t>55</t>
  </si>
  <si>
    <t>434351141</t>
  </si>
  <si>
    <t>Zřízení bednění stupňů přímočarých schodišť</t>
  </si>
  <si>
    <t>1212339725</t>
  </si>
  <si>
    <t>https://podminky.urs.cz/item/CS_URS_2021_02/434351141</t>
  </si>
  <si>
    <t>pro zapravení cementovou stěrkou</t>
  </si>
  <si>
    <t>1,125*(0,18+0,10)*(8+6)</t>
  </si>
  <si>
    <t>1,125*(0,191+0,10)*(11+1+6)</t>
  </si>
  <si>
    <t>56</t>
  </si>
  <si>
    <t>434351142</t>
  </si>
  <si>
    <t>Odstranění bednění stupňů přímočarých schodišť</t>
  </si>
  <si>
    <t>383779033</t>
  </si>
  <si>
    <t>https://podminky.urs.cz/item/CS_URS_2021_02/434351142</t>
  </si>
  <si>
    <t>Úpravy povrchů, podlahy a osazování výplní</t>
  </si>
  <si>
    <t>57</t>
  </si>
  <si>
    <t>611131101.R01-S</t>
  </si>
  <si>
    <t>Vnitřní sanační špric z podkladní omítky vnitřních stropů jako kotvící můstek pro další omítkové vrstvy, spotřeba cca 3-5 kg/m2</t>
  </si>
  <si>
    <t>-1198455641</t>
  </si>
  <si>
    <t>Skladba dle odstavce 3.6.1 viz odborný posudek</t>
  </si>
  <si>
    <t>PODROBNÝ POPIS SKLADBY VIZ TZ - SANACE VNITŘNÍHO ZDIVA 1. PP</t>
  </si>
  <si>
    <t>m.č. 0.01 - 0.07</t>
  </si>
  <si>
    <t>8,72+11,86+20,87+10,70+16,73+7,17</t>
  </si>
  <si>
    <t>76,05*1,05 "Přepočtené koeficientem množství</t>
  </si>
  <si>
    <t>58</t>
  </si>
  <si>
    <t>611811001.R01</t>
  </si>
  <si>
    <t>Vnitřní hrubá rovnaná vrstva z vysoce porézní podkladní a kompresní omítky stropů plněné pemzou v min. tl. 20 mm, spotřeba cca 9,5 kg/m2/10 mm tl. vrstvy</t>
  </si>
  <si>
    <t>253374713</t>
  </si>
  <si>
    <t>59</t>
  </si>
  <si>
    <t>612131101.R03-S</t>
  </si>
  <si>
    <t>Vnitřní sanační sulfátoodolný podhoz špric vnitřních stropů, nanášený síťovitě, spotřeba 4-6 kg/m2 (&gt;50% plochy)</t>
  </si>
  <si>
    <t>-1875826860</t>
  </si>
  <si>
    <t>Skladba dle odstavce 3.6.2 viz odborný posudek</t>
  </si>
  <si>
    <t>PODROBNÝ POPIS SKLADBY VIZ TZ - SANACE VNITŘNÍHO ZDIVA 1. NP KRYTÉ OMÍTKOU</t>
  </si>
  <si>
    <t>m.č. 101 - 103, 105 - 110, 112 - 117</t>
  </si>
  <si>
    <t>7,59+1,26+8,37+13,16</t>
  </si>
  <si>
    <t>11,12+10,57+6,29+7,58+19,07+4,34</t>
  </si>
  <si>
    <t>28,03+39,77+1,24+10,11+4,68+3,65+4,50</t>
  </si>
  <si>
    <t>181,33*1,05 "Přepočtené koeficientem množství</t>
  </si>
  <si>
    <t>60</t>
  </si>
  <si>
    <t>612321121.R01-S</t>
  </si>
  <si>
    <t xml:space="preserve">Vnitřní jádrová omítka stropů na bázi vápna a přírodních pucolánů, spotřeba cca 15 kg/m2m10 mm tl. vrstvy </t>
  </si>
  <si>
    <t>1213570022</t>
  </si>
  <si>
    <t>Skladba dle odstavce 3.6.7 viz odborný posudek</t>
  </si>
  <si>
    <t>PODROBNÝ POPIS SKLADBY VIZ TZ - VNITŘNÍ OMÍTKOVÝ SYSTÉM NAD HRANICÍ SANACE 1. NP, NOVÉ KONSTRUKCE A PRO CELÉ 2. NP</t>
  </si>
  <si>
    <t>61</t>
  </si>
  <si>
    <t>612311131.R01-S</t>
  </si>
  <si>
    <t>Vnitřní povrchová úprava stropů z jemného protiplísňového kapilárně aktivního sanačního štuku, spotřeba cca 1,5 kg/m2/1 mm tl. vrstvy</t>
  </si>
  <si>
    <t>836617833</t>
  </si>
  <si>
    <t>62</t>
  </si>
  <si>
    <t>612131101</t>
  </si>
  <si>
    <t>Vnitřní cementový postřik vnitřních stěn nanášený celoplošně ručně</t>
  </si>
  <si>
    <t>-1547140735</t>
  </si>
  <si>
    <t>https://podminky.urs.cz/item/CS_URS_2021_02/612131101</t>
  </si>
  <si>
    <t>v závorce uvedena tloušťka ostění + výška 250 mm pro každý překlad</t>
  </si>
  <si>
    <t>1,10*(0,60+0,62+0,63+0,25*2*3)</t>
  </si>
  <si>
    <t>1,15*(0,63+0,25*2)</t>
  </si>
  <si>
    <t>6*0,70*(0,25)</t>
  </si>
  <si>
    <t>2*2,00*(0,43+0,25*2)</t>
  </si>
  <si>
    <t>1*1,30*(0,14+0,25*2)</t>
  </si>
  <si>
    <t>1*3,00*(0,075+0,25)</t>
  </si>
  <si>
    <t>1*1,30*(0,18+0,25*2)</t>
  </si>
  <si>
    <t>1*0,80*(0,06+0,25)</t>
  </si>
  <si>
    <t>překlad P01; I č. 160</t>
  </si>
  <si>
    <t>1,30*(0,47+0,48+0,43+0,25*2*3)</t>
  </si>
  <si>
    <t>1,50*(0,47+0,25*2)</t>
  </si>
  <si>
    <t>1,30*(0,15+0,25*2)</t>
  </si>
  <si>
    <t>1,20*(0,18+0,25*2)</t>
  </si>
  <si>
    <t>4*1*1,10*(0,06+0,25)</t>
  </si>
  <si>
    <t>1*4*1,70*(0,75+0,25*2)</t>
  </si>
  <si>
    <t>1*1*1,25*(0,20+0,25)</t>
  </si>
  <si>
    <t>29,981*1,05 "Přepočtené koeficientem množství</t>
  </si>
  <si>
    <t>63</t>
  </si>
  <si>
    <t>612131101.R01</t>
  </si>
  <si>
    <t>Vnitřní sanační špric z podkladní omítky vnitřních stěn jako kotvící můstek pro další omítkové vrstvy, spotřeba cca 3-5 kg/m2</t>
  </si>
  <si>
    <t>1296728418</t>
  </si>
  <si>
    <t>(5,20+2,40)*2*2,25</t>
  </si>
  <si>
    <t>-(0,80*2,00+1,125*2,25)</t>
  </si>
  <si>
    <t>(3,38+3,36)*2*2,25</t>
  </si>
  <si>
    <t>-(0,80*2,00+0,80*1,10)</t>
  </si>
  <si>
    <t>(4,09+5,04)*2*2,25</t>
  </si>
  <si>
    <t>(3,36+2,96)*2*2,25</t>
  </si>
  <si>
    <t>-(0,85*2,00+0,80*1,10)</t>
  </si>
  <si>
    <t>(5,04+3,27)*2*2,25</t>
  </si>
  <si>
    <t>m.č. 0.07</t>
  </si>
  <si>
    <t>((2,785+1,22+2,785)*2+2,60)*2,25</t>
  </si>
  <si>
    <t>217,420*1,05 "Přepočtené koeficientem množství</t>
  </si>
  <si>
    <t>64</t>
  </si>
  <si>
    <t>612821011.R01</t>
  </si>
  <si>
    <t>Vnitřní hrubá rovnaná vrstva z vysoce porézní podkladní a kompresní omítky stěn plněné pemzou v min. tl. 20 mm, spotřeba cca 9,5 kg/m2/10 mm tl. vrstvy</t>
  </si>
  <si>
    <t>-1876955332</t>
  </si>
  <si>
    <t>65</t>
  </si>
  <si>
    <t>612131101.R02</t>
  </si>
  <si>
    <t>Vnitřní sanační sulfátoodolný podhoz špric vnitřních stěn, celoplošný, spotřeba 4-6 kg/m2</t>
  </si>
  <si>
    <t>-1281907929</t>
  </si>
  <si>
    <t>Skladba dle odstavce 3.5.2 viz odborný posudek</t>
  </si>
  <si>
    <t>PODROBNÝ POPIS SKLADBY VIZ TZ - DODATEČNÁ VERTIKÁLNÍ HYDROIZOLACE ZDIVA V INTERIÉRU</t>
  </si>
  <si>
    <t>nanášený na stěrku celoplošně</t>
  </si>
  <si>
    <t>m.č. 101</t>
  </si>
  <si>
    <t>(2,60+4,095)*2*(0,15+0,20)</t>
  </si>
  <si>
    <t>-(1,125*2+0,80+1,42)*(0,15+0,20)</t>
  </si>
  <si>
    <t>(4,155*2+2,60+0,35+3,015+1,125*2)*(0,15+0,20)</t>
  </si>
  <si>
    <t>-(0,80)*(0,15+0,20)</t>
  </si>
  <si>
    <t>(3,83+3,46)*2*(0,15+0,20)</t>
  </si>
  <si>
    <t>-(1,80)*(0,15+0,20)</t>
  </si>
  <si>
    <t>(2,22+1,84)*2*(0,15+0,20)</t>
  </si>
  <si>
    <t>-(0,80*3+1,30)*(0,15+0,20)</t>
  </si>
  <si>
    <t>m.č. 107</t>
  </si>
  <si>
    <t>(4,49+4,21)*2*(0,15+0,20)</t>
  </si>
  <si>
    <t>(6,845+3,69)*2*(0,15+0,20)</t>
  </si>
  <si>
    <t>(3,16+3,30)*2*(0,15+0,20)</t>
  </si>
  <si>
    <t>-(0,80*3)*(0,15+0,20)</t>
  </si>
  <si>
    <t>m.č. 110</t>
  </si>
  <si>
    <t>(1,985+1,55)*2*(0,15+0,20)</t>
  </si>
  <si>
    <t>-(0,70*2+0,80)*(0,15+0,20)</t>
  </si>
  <si>
    <t>(3,46+1,345)*2*(0,15+0,20)</t>
  </si>
  <si>
    <t>-(0,70)*(0,15+0,20)</t>
  </si>
  <si>
    <t>m.č. 112</t>
  </si>
  <si>
    <t>(1,35+1,55)*2*(0,15+0,20)</t>
  </si>
  <si>
    <t>Skladba dle odstavce 3.6.3 viz odborný posudek</t>
  </si>
  <si>
    <t>PODROBNÝ POPIS SKLADBY VIZ TZ - SANACE VNITŘNÍHO ZDIVA 1.NP KRYTÉ KERAMICKÝM OBKLADEM</t>
  </si>
  <si>
    <t>m.č. 1.09</t>
  </si>
  <si>
    <t>(1,78+0,47)*0,60</t>
  </si>
  <si>
    <t>m.č. 1.11</t>
  </si>
  <si>
    <t>(3,46+1,345)*2*2,50</t>
  </si>
  <si>
    <t>-(0,70*1,97+1,80*1,30)</t>
  </si>
  <si>
    <t>m.č. 1.12</t>
  </si>
  <si>
    <t>(1,35+1,55)*2*2,50</t>
  </si>
  <si>
    <t>-(0,70*1,97)</t>
  </si>
  <si>
    <t>0,28*(1,28+2,10*2)</t>
  </si>
  <si>
    <t>0,405*(1,30+0,57*2)</t>
  </si>
  <si>
    <t>88,468*1,05 "Přepočtené koeficientem množství</t>
  </si>
  <si>
    <t>66</t>
  </si>
  <si>
    <t>612131101.R03</t>
  </si>
  <si>
    <t>Vnitřní sanační sulfátoodolný podhoz špric vnitřních stěn, nanášený síťovitě, spotřeba 4-6 kg/m2 (&gt;50% plochy)</t>
  </si>
  <si>
    <t>-959007574</t>
  </si>
  <si>
    <t>(2,60+4,095)*2*3,30</t>
  </si>
  <si>
    <t>-(1,125*3,30+0,80*2,00+1,42*2,10)</t>
  </si>
  <si>
    <t>(4,155*2+2,60+0,35+3,015+1,125*2)*3,30</t>
  </si>
  <si>
    <t>-(0,80*2,00)</t>
  </si>
  <si>
    <t>(3,83+3,46)*2*3,29</t>
  </si>
  <si>
    <t>-(1,80*2,20)</t>
  </si>
  <si>
    <t>(2,22+1,84)*2*3,43</t>
  </si>
  <si>
    <t>-(0,80*3*2,00+1,30*2,88)</t>
  </si>
  <si>
    <t>(4,49+4,21)*2*3,45</t>
  </si>
  <si>
    <t>(6,845+3,69)*2*3,46</t>
  </si>
  <si>
    <t>-(0,80*2,00+1,30*0,57+1,80*1,30*2)</t>
  </si>
  <si>
    <t>(3,16+3,30)*2*3,32</t>
  </si>
  <si>
    <t>-(0,80*3*2,00+1,80*1,30)</t>
  </si>
  <si>
    <t>(1,985+1,55)*2*3,32</t>
  </si>
  <si>
    <t>-(0,70*2*2,00+0,80*2,00)</t>
  </si>
  <si>
    <t>(3,46+1,345)*2*3,32</t>
  </si>
  <si>
    <t>-(0,70*2,00+1,80*1,30)</t>
  </si>
  <si>
    <t>(1,35+1,55)*2*3,32</t>
  </si>
  <si>
    <t>-(0,70*2,00)</t>
  </si>
  <si>
    <t>odpočet celoplošné aplikace</t>
  </si>
  <si>
    <t>-38,269</t>
  </si>
  <si>
    <t>odpočet obkladů</t>
  </si>
  <si>
    <t>-36,207</t>
  </si>
  <si>
    <t>302,823*1,05 "Přepočtené koeficientem množství</t>
  </si>
  <si>
    <t>67</t>
  </si>
  <si>
    <t>612821011.R02</t>
  </si>
  <si>
    <t>Vnitřní omítková vrstva stěn z vysoce porézní sanační omítky plněné penzou, spotřeba cca 17 kg/m2/20 mm tl. vrstvy</t>
  </si>
  <si>
    <t>-947807444</t>
  </si>
  <si>
    <t>355,511*1,05 "Přepočtené koeficientem množství</t>
  </si>
  <si>
    <t>68</t>
  </si>
  <si>
    <t>612311131.R01</t>
  </si>
  <si>
    <t>Vnitřní povrchová úprava stěn z jemného protiplísňového kapilárně aktivního sanačního štuku, spotřeba cca 1,5 kg/m2/1 mm tl. vrstvy</t>
  </si>
  <si>
    <t>-1597573058</t>
  </si>
  <si>
    <t>PODROBNÝ POPIS SKLADBY VIZ TZ - SANACE VNITŘNÍHO ZDIVA 1.NP KRYTÉ OMÍTKOU</t>
  </si>
  <si>
    <t>odečtena plocha pod obklady</t>
  </si>
  <si>
    <t>393,353-79,655</t>
  </si>
  <si>
    <t>313,698*1,05 "Přepočtené koeficientem množství</t>
  </si>
  <si>
    <t>69</t>
  </si>
  <si>
    <t>612821011.R03</t>
  </si>
  <si>
    <t>Vnitřní omítková vrstva z vysoce porézní podkladní a kompresní omítky plněné pemzou, v min. tl. 20 mm, spotřeba cca 9,5 kg/m2/10 mm tl. vrstvy</t>
  </si>
  <si>
    <t>-624986045</t>
  </si>
  <si>
    <t>34,777*1,05 "Přepočtené koeficientem množství</t>
  </si>
  <si>
    <t>70</t>
  </si>
  <si>
    <t>612135101.R01</t>
  </si>
  <si>
    <t>Zaomítnutí rýh pro kabely a rozvody TZB nenasákavým rychlovazným cementem (bez obsahu sádry)</t>
  </si>
  <si>
    <t>1399353659</t>
  </si>
  <si>
    <t>předpoklad 10% z celkové plochy vnitřních a vnějších ploch</t>
  </si>
  <si>
    <t>751,502*0,10</t>
  </si>
  <si>
    <t>461,775*0,10</t>
  </si>
  <si>
    <t>121,328*1,05 "Přepočtené koeficientem množství</t>
  </si>
  <si>
    <t>71</t>
  </si>
  <si>
    <t>612131101.R05</t>
  </si>
  <si>
    <t>Vnější sanační sulfátoodolný podhoz špric vnějších stěn, celoplošný, spotřeba 4-6 kg/m2</t>
  </si>
  <si>
    <t>647037676</t>
  </si>
  <si>
    <t>Skladba dle odstavce 3.5.5 viz odborný posudek</t>
  </si>
  <si>
    <t>PODROBNÝ POPIS SKLADBY VIZ TZ - DODATEČNÁ HYDROIZOLACE VNĚJŠÍHO SOKLU</t>
  </si>
  <si>
    <t>na zdivu se stěrkou celoplošně</t>
  </si>
  <si>
    <t>vytažený min 150 mm nad osu injektáže a min 500 mm nad úroveň upraveného terénu</t>
  </si>
  <si>
    <t>(17,955+9,48)*2*(0,15+0,50)</t>
  </si>
  <si>
    <t>35,666*1,05 "Přepočtené koeficientem množství</t>
  </si>
  <si>
    <t>72</t>
  </si>
  <si>
    <t>612131101.R06</t>
  </si>
  <si>
    <t>Vnější sanační sulfátoodolný podhoz špric vnějších stěn, nanášený síťovitě, spotřeba 4-6 kg/m2 (&gt;50% plochy)</t>
  </si>
  <si>
    <t>900691663</t>
  </si>
  <si>
    <t>Skladba dle odstavce 3.6.4 viz odborný posudek</t>
  </si>
  <si>
    <t xml:space="preserve">PODROBNÝ POPIS SKLADBY VIZ TZ </t>
  </si>
  <si>
    <t>na zdivu bez stěrky</t>
  </si>
  <si>
    <t>pohled jižní</t>
  </si>
  <si>
    <t>8,29*8,00+8,29*3,06/2</t>
  </si>
  <si>
    <t>(9,07-0,50)*(0,29+0,79)</t>
  </si>
  <si>
    <t>-(0,42*0,79)*2</t>
  </si>
  <si>
    <t>pohled východní</t>
  </si>
  <si>
    <t>13,17*8,00+0,95*6,16+6,16*2,63/2</t>
  </si>
  <si>
    <t>4,69*(4,84-0,65)</t>
  </si>
  <si>
    <t>0,32*(1,42+2,76*2)</t>
  </si>
  <si>
    <t>0,325*(1,80+1,30*2)*2</t>
  </si>
  <si>
    <t>0,275*(1,30+0,57*2)</t>
  </si>
  <si>
    <t>0,17*(1,80+1,30*2)*3</t>
  </si>
  <si>
    <t>0,17*(1,20+0,86*2)</t>
  </si>
  <si>
    <t>-(1,42*2,76+1,80*1,30*7+1,30*0,57+1,20*0,86+0,42*0,79*2)</t>
  </si>
  <si>
    <t>pohled severní</t>
  </si>
  <si>
    <t>(9,02+0,45)*(8,845-0,65)+11,50*3</t>
  </si>
  <si>
    <t>0,08*(0,42+0,68*2)*2</t>
  </si>
  <si>
    <t>pohled západní</t>
  </si>
  <si>
    <t>0,17*(1,20+1,14*2)*2</t>
  </si>
  <si>
    <t>0,325*(1,80+2,20*2)</t>
  </si>
  <si>
    <t>0,17*(1,80+1,30*2)*6</t>
  </si>
  <si>
    <t>-(1,80*1,30*7+1,20*1,14*2+1,30*2,88+0,42*0,79*2)</t>
  </si>
  <si>
    <t>(0,42*0,79)*2</t>
  </si>
  <si>
    <t>468,084*1,05 "Přepočtené koeficientem množství</t>
  </si>
  <si>
    <t>73</t>
  </si>
  <si>
    <t>612821011.R04</t>
  </si>
  <si>
    <t>Vnější vyrovnání nerovností z vysoce porézní podkladní a kompresní omítky stěn plněné pemzou, spotřeba cca 9,5 kg/m2/10 mm tl. vrstvy, skutečná tl. vrstvy dle nerovnosti zdiva</t>
  </si>
  <si>
    <t>721706273</t>
  </si>
  <si>
    <t>PODROBNÝ POPIS SKLADBY VIZ TZ</t>
  </si>
  <si>
    <t>450,437*1,05 "Přepočtené koeficientem množství</t>
  </si>
  <si>
    <t>74</t>
  </si>
  <si>
    <t>622131200.R01</t>
  </si>
  <si>
    <t>Kompresní vyrovnávací omítka venkovního suterénního zdiva s obsahem pemzy a minimálním objemem volných pórů větším než 65 %</t>
  </si>
  <si>
    <t>1350973086</t>
  </si>
  <si>
    <t>88,304*1,05 "Přepočtené koeficientem množství</t>
  </si>
  <si>
    <t>75</t>
  </si>
  <si>
    <t>622531021</t>
  </si>
  <si>
    <t>Tenkovrstvá silikonová zrnitá omítka tl. 2,0 mm včetně penetrace vnějších stěn</t>
  </si>
  <si>
    <t>1727814411</t>
  </si>
  <si>
    <t>https://podminky.urs.cz/item/CS_URS_2021_01/622531021</t>
  </si>
  <si>
    <t>76</t>
  </si>
  <si>
    <t>612.R01</t>
  </si>
  <si>
    <t>Alkalické krytí v okolí sanovaných nosníků 1.PP z pevnostní a odolné maltové směsi, v tl. do cca 80 mm (dle stavu na stavbě), spotřeba cca 2,0 kg/m2/1 mm tloušťky vrstvy</t>
  </si>
  <si>
    <t>-1072300260</t>
  </si>
  <si>
    <t>Skladba dle odstavce 3.6.6 viz odborný posudek</t>
  </si>
  <si>
    <t>PODROBNÝ POPIS SKLADBY VIZ TZ - SANACE ZKORODOVANÝCH OCELOVÝCH PRVKŮ 1.PP</t>
  </si>
  <si>
    <t>okolí nosníků 1. PP v šířce cca 250 mm (skutečnost dle stavu na stavbě)</t>
  </si>
  <si>
    <t>(3,38*2+2,96*2+3,27*3+4,09*3+2,40)*0,25</t>
  </si>
  <si>
    <t>9,29*1,05 "Přepočtené koeficientem množství</t>
  </si>
  <si>
    <t>77</t>
  </si>
  <si>
    <t>615142012</t>
  </si>
  <si>
    <t>Potažení vnitřních nosníků rabicovým pletivem</t>
  </si>
  <si>
    <t>1560491360</t>
  </si>
  <si>
    <t>https://podminky.urs.cz/item/CS_URS_2021_02/615142012</t>
  </si>
  <si>
    <t>78</t>
  </si>
  <si>
    <t>622143003</t>
  </si>
  <si>
    <t>Montáž omítkových plastových nebo pozinkovaných rohových profilů s tkaninou</t>
  </si>
  <si>
    <t>360639269</t>
  </si>
  <si>
    <t>https://podminky.urs.cz/item/CS_URS_2021_02/622143003</t>
  </si>
  <si>
    <t>Vnější omítka</t>
  </si>
  <si>
    <t>kolem oken</t>
  </si>
  <si>
    <t>(0,42+0,79*2)*2</t>
  </si>
  <si>
    <t>((1,42+2,76*2)+(1,80+1,30*2)*7+(1,30+0,57*2)+(1,20+0,86*2)+(0,42+0,79*2)*2)</t>
  </si>
  <si>
    <t>(0,42+0,68*2)*2</t>
  </si>
  <si>
    <t>((1,80+1,30*2)*7+(1,20+1,14*2)*2+(1,30+2,88*2)+(0,42+0,79*2)*2)</t>
  </si>
  <si>
    <t>rohy</t>
  </si>
  <si>
    <t>8,90*8+4,80*2</t>
  </si>
  <si>
    <t>79</t>
  </si>
  <si>
    <t>55343026</t>
  </si>
  <si>
    <t>profil rohový Pz+PVC pro vnější omítky</t>
  </si>
  <si>
    <t>-1574838821</t>
  </si>
  <si>
    <t>184,28*1,05 "Přepočtené koeficientem množství</t>
  </si>
  <si>
    <t>80</t>
  </si>
  <si>
    <t>622143005</t>
  </si>
  <si>
    <t>Montáž omítníků plastových nebo pozinkovaných</t>
  </si>
  <si>
    <t>-1480968539</t>
  </si>
  <si>
    <t>https://podminky.urs.cz/item/CS_URS_2021_02/622143005</t>
  </si>
  <si>
    <t>ve vzdálenosti po cca 1,20 m</t>
  </si>
  <si>
    <t>484,864/1,20</t>
  </si>
  <si>
    <t>Vnitřní omítka</t>
  </si>
  <si>
    <t>649,833/1,20</t>
  </si>
  <si>
    <t>81</t>
  </si>
  <si>
    <t>55343032</t>
  </si>
  <si>
    <t>omítník PVC tl omítky dle jednotlivých vrstev sanačních omítek</t>
  </si>
  <si>
    <t>-352283127</t>
  </si>
  <si>
    <t>945,581*1,05 "Přepočtené koeficientem množství</t>
  </si>
  <si>
    <t>82</t>
  </si>
  <si>
    <t>629991011</t>
  </si>
  <si>
    <t>Zakrytí výplní otvorů a svislých ploch fólií přilepenou lepící páskou</t>
  </si>
  <si>
    <t>-573970447</t>
  </si>
  <si>
    <t>https://podminky.urs.cz/item/CS_URS_2021_02/629991011</t>
  </si>
  <si>
    <t>PODROBNÝ POPIS SKLADBY VIZ TZ - SANACE FASÁDY ZATEPLENÉ KZS</t>
  </si>
  <si>
    <t>(1,42*2,76+1,80*1,30*7+1,30*0,57+1,20*0,86+0,42*0,79*2)</t>
  </si>
  <si>
    <t>(0,42*0,68*2)</t>
  </si>
  <si>
    <t>(1,80*1,30*7+1,20*1,14*2+1,30*2,88+0,42*0,79*2)</t>
  </si>
  <si>
    <t>83</t>
  </si>
  <si>
    <t>631.R01</t>
  </si>
  <si>
    <t>Příprava pro montáž zapušěné rohože</t>
  </si>
  <si>
    <t>-759732716</t>
  </si>
  <si>
    <t>84</t>
  </si>
  <si>
    <t>631.R02</t>
  </si>
  <si>
    <t>Kompletní provedení dilatací podlah</t>
  </si>
  <si>
    <t>kpl</t>
  </si>
  <si>
    <t>61831747</t>
  </si>
  <si>
    <t>85</t>
  </si>
  <si>
    <t>631311114</t>
  </si>
  <si>
    <t>Mazanina tl do 80 mm z betonu prostého bez zvýšených nároků na prostředí tř. C 16/20</t>
  </si>
  <si>
    <t>1192455572</t>
  </si>
  <si>
    <t>https://podminky.urs.cz/item/CS_URS_2021_02/631311114</t>
  </si>
  <si>
    <t>Skladba S1.1</t>
  </si>
  <si>
    <t>5,72*0,05</t>
  </si>
  <si>
    <t>Skladba S1.2</t>
  </si>
  <si>
    <t>(4,70+2,00)*0,046</t>
  </si>
  <si>
    <t>Skladba S1.3</t>
  </si>
  <si>
    <t>(9,30+13,70+4,30+18,50)*0,075</t>
  </si>
  <si>
    <t>Skladba S1.4</t>
  </si>
  <si>
    <t>(10,70+10,90)*0,055</t>
  </si>
  <si>
    <t>86</t>
  </si>
  <si>
    <t>631319011</t>
  </si>
  <si>
    <t>Příplatek k mazanině tl do 80 mm za přehlazení povrchu</t>
  </si>
  <si>
    <t>1701198140</t>
  </si>
  <si>
    <t>https://podminky.urs.cz/item/CS_URS_2021_02/631319011</t>
  </si>
  <si>
    <t>87</t>
  </si>
  <si>
    <t>631362021</t>
  </si>
  <si>
    <t>Výztuž mazanin svařovanými sítěmi Kari</t>
  </si>
  <si>
    <t>1525168376</t>
  </si>
  <si>
    <t>https://podminky.urs.cz/item/CS_URS_2021_02/631362021</t>
  </si>
  <si>
    <t>Skladby S1.1 - S1.4</t>
  </si>
  <si>
    <t>kari sí´t 4/150/150, hmotnost 1,35 kg/m2, + 30% přesah</t>
  </si>
  <si>
    <t>5,72*1,35/1000*1,30</t>
  </si>
  <si>
    <t>(4,70+2,00)*1,35/1000*1,30</t>
  </si>
  <si>
    <t>(9,30+13,70+4,30+18,50)*1,35/1000*1,30</t>
  </si>
  <si>
    <t>(10,70+10,90)*1,35/1000*1,30</t>
  </si>
  <si>
    <t>88</t>
  </si>
  <si>
    <t>631312131</t>
  </si>
  <si>
    <t>Doplnění dosavadních mazanin betonem prostým plochy do 4 m2 tloušťky přes 80 mm</t>
  </si>
  <si>
    <t>-1647500340</t>
  </si>
  <si>
    <t>https://podminky.urs.cz/item/CS_URS_2021_02/631312131</t>
  </si>
  <si>
    <t>Půdorys 1. PP - stávající stav a bourací práce; viz poznámka hrubé nerovnosti vyrovnat betonovou mazaninou 1,5 m3</t>
  </si>
  <si>
    <t>89</t>
  </si>
  <si>
    <t>631311123</t>
  </si>
  <si>
    <t>Mazanina tl do 120 mm z betonu prostého bez zvýšených nároků na prostředí tř. C 12/15</t>
  </si>
  <si>
    <t>1967719504</t>
  </si>
  <si>
    <t>https://podminky.urs.cz/item/CS_URS_2021_02/631311123</t>
  </si>
  <si>
    <t>Podkladní vrstva podlahy 1. NP na terénu</t>
  </si>
  <si>
    <t>dilatovaný podbeton C12/15 vyztužený kari sítí 4/100/100 mm, tl. 100 mm</t>
  </si>
  <si>
    <t>m.č. 1.05, 1.07</t>
  </si>
  <si>
    <t>(4,30+18,50)*0,10</t>
  </si>
  <si>
    <t>4,97*1,68*0,10</t>
  </si>
  <si>
    <t>90</t>
  </si>
  <si>
    <t>631319012</t>
  </si>
  <si>
    <t>Příplatek k mazanině tl do 120 mm za přehlazení povrchu</t>
  </si>
  <si>
    <t>-1831098755</t>
  </si>
  <si>
    <t>https://podminky.urs.cz/item/CS_URS_2021_02/631319012</t>
  </si>
  <si>
    <t>91</t>
  </si>
  <si>
    <t>631319173</t>
  </si>
  <si>
    <t>Příplatek k mazanině tl do 120 mm za stržení povrchu spodní vrstvy před vložením výztuže</t>
  </si>
  <si>
    <t>132907191</t>
  </si>
  <si>
    <t>https://podminky.urs.cz/item/CS_URS_2021_02/631319173</t>
  </si>
  <si>
    <t>92</t>
  </si>
  <si>
    <t>-249063682</t>
  </si>
  <si>
    <t>hmotnost kari sítě 1,98 kg/m2 + 30% přesahy</t>
  </si>
  <si>
    <t>(4,30+18,50)*1,98/1000*1,30</t>
  </si>
  <si>
    <t>4,97*1,68*1,98/1000*1,30</t>
  </si>
  <si>
    <t>93</t>
  </si>
  <si>
    <t>631319196</t>
  </si>
  <si>
    <t>Příplatek k mazanině tl do 120 mm za plochu do 5 m2</t>
  </si>
  <si>
    <t>226762775</t>
  </si>
  <si>
    <t>https://podminky.urs.cz/item/CS_URS_2021_02/631319196</t>
  </si>
  <si>
    <t>m.č. 1.05, 1.07, 1.08</t>
  </si>
  <si>
    <t>(4,30)*0,10</t>
  </si>
  <si>
    <t>94</t>
  </si>
  <si>
    <t>631341113.R01</t>
  </si>
  <si>
    <t>Mazanina tl do 80 mm z keramzibetonu</t>
  </si>
  <si>
    <t>-1757778951</t>
  </si>
  <si>
    <t>Podkladní vrstva podlahy 1. NP nad klenbou</t>
  </si>
  <si>
    <t>tl. 50 mm</t>
  </si>
  <si>
    <t>m.č. 1.01, 1.02, 1.03, 1.09, 1.10, 1.11, 1.12</t>
  </si>
  <si>
    <t>(9,30+8,16+13,70+10,90+5,72+4,70+2,00)*0,05</t>
  </si>
  <si>
    <t>1,875*3,33*0,05</t>
  </si>
  <si>
    <t>Skladba S2.3</t>
  </si>
  <si>
    <t>10,10*0,05</t>
  </si>
  <si>
    <t>m.č. 2.01 podesta</t>
  </si>
  <si>
    <t>1,14*2,60</t>
  </si>
  <si>
    <t>m.č. 1.02 podesta</t>
  </si>
  <si>
    <t>95</t>
  </si>
  <si>
    <t>632452441</t>
  </si>
  <si>
    <t>Doplnění cementového potěru hlazeného pl přes 4 m2 tl do 40 mm</t>
  </si>
  <si>
    <t>2007050679</t>
  </si>
  <si>
    <t>https://podminky.urs.cz/item/CS_URS_2021_02/632452441</t>
  </si>
  <si>
    <t>Půdorys 1. PP - stávající stav a bourací práce; viz poznámka hrubé nerovnosti schodiště vyrovnat cementovou stěrkou v tl. cca 7 cm x 7,17 m2 = 0,50 m3</t>
  </si>
  <si>
    <t>7,17</t>
  </si>
  <si>
    <t>Půdorys 1. NP - stávající stav a bourací práce; viz poznámka hrubé nerovnosti schodiště vyrovnat cementovou stěrkou v tl. cca 6 cm x 8,37 m2 = 0,50 m3</t>
  </si>
  <si>
    <t>Půdorys 2. NP - stávající stav a bourací práce; viz poznámka hrubé nerovnosti schodiště vyrovnat cementovou stěrkou v tl. cca 6 cm x 7,70 m2 = 0,50 m3</t>
  </si>
  <si>
    <t>96</t>
  </si>
  <si>
    <t>632481213</t>
  </si>
  <si>
    <t>Separační vrstva z PE fólie</t>
  </si>
  <si>
    <t>1896738395</t>
  </si>
  <si>
    <t>https://podminky.urs.cz/item/CS_URS_2021_02/632481213</t>
  </si>
  <si>
    <t>(9,30+13,70+4,30+18,50)</t>
  </si>
  <si>
    <t>97</t>
  </si>
  <si>
    <t>632481215</t>
  </si>
  <si>
    <t>Separační vrstva z geotextilie</t>
  </si>
  <si>
    <t>900603240</t>
  </si>
  <si>
    <t>https://podminky.urs.cz/item/CS_URS_2021_02/632481215</t>
  </si>
  <si>
    <t>10,10</t>
  </si>
  <si>
    <t>98</t>
  </si>
  <si>
    <t>634112113</t>
  </si>
  <si>
    <t>Obvodová dilatace podlahovým páskem z pěnového PE mezi stěnou a mazaninou nebo potěrem v 80 mm</t>
  </si>
  <si>
    <t>832832795</t>
  </si>
  <si>
    <t>https://podminky.urs.cz/item/CS_URS_2021_02/634112113</t>
  </si>
  <si>
    <t>Podkladní vrstvy podlah 1. NP nad klenbou</t>
  </si>
  <si>
    <t>(2,60+4,095)*2</t>
  </si>
  <si>
    <t>(4,155*2+2,60+0,35+3,015+1,125*2)</t>
  </si>
  <si>
    <t>(3,83+3,46)*2</t>
  </si>
  <si>
    <t>(3,68+1,875)*2</t>
  </si>
  <si>
    <t>0,12*2</t>
  </si>
  <si>
    <t>(3,16+3,30)*2</t>
  </si>
  <si>
    <t>0,33*2</t>
  </si>
  <si>
    <t>(1,985+1,55)*2</t>
  </si>
  <si>
    <t>(3,46+1,345)*2</t>
  </si>
  <si>
    <t>(1,35+1,55)*2</t>
  </si>
  <si>
    <t>Podkladní vrstvy podlah 1. NP na terénu</t>
  </si>
  <si>
    <t>(2,22+1,84)*2</t>
  </si>
  <si>
    <t>0,16*2</t>
  </si>
  <si>
    <t>(4,49+4,21)*2</t>
  </si>
  <si>
    <t>(4,97+1,68)*2</t>
  </si>
  <si>
    <t>99</t>
  </si>
  <si>
    <t>634112117</t>
  </si>
  <si>
    <t>Obvodová dilatace podlahovým páskem z pěnového PE mezi stěnou a mazaninou nebo potěrem v 200 mm</t>
  </si>
  <si>
    <t>927935347</t>
  </si>
  <si>
    <t>https://podminky.urs.cz/item/CS_URS_2021_02/634112117</t>
  </si>
  <si>
    <t>(4,62+2,60+0,37)*2</t>
  </si>
  <si>
    <t>100</t>
  </si>
  <si>
    <t>635111132</t>
  </si>
  <si>
    <t>Násyp pod podlahy z drobného kameniva 2-4 s udusáním</t>
  </si>
  <si>
    <t>-1315400546</t>
  </si>
  <si>
    <t>https://podminky.urs.cz/item/CS_URS_2021_02/635111132</t>
  </si>
  <si>
    <t>Suchý vyrovnávací podsyp frakce 2-4 mm (tl. dle skutečnosti na stavbě), 60 - 210 mm</t>
  </si>
  <si>
    <t>10,10*(0,06+0,21)/2</t>
  </si>
  <si>
    <t>1,14*2,60*(0,06+0,21)/2</t>
  </si>
  <si>
    <t>101</t>
  </si>
  <si>
    <t>635111242.R01</t>
  </si>
  <si>
    <t>Násyp pod podlahy z hrubého kameniva 32-63 se zhutněním</t>
  </si>
  <si>
    <t>1412387737</t>
  </si>
  <si>
    <t>tl. 250 mm</t>
  </si>
  <si>
    <t>(4,30+18,50)*0,25</t>
  </si>
  <si>
    <t>4,97*1,68*0,25</t>
  </si>
  <si>
    <t>102</t>
  </si>
  <si>
    <t>635211121</t>
  </si>
  <si>
    <t>Násyp pod podlahy z keramzitu</t>
  </si>
  <si>
    <t>-1676534354</t>
  </si>
  <si>
    <t>https://podminky.urs.cz/item/CS_URS_2021_02/635211121</t>
  </si>
  <si>
    <t>tl. 50-150 mm (dle skutečnosti na stavbě)</t>
  </si>
  <si>
    <t>(9,30+8,16+13,70+10,90+5,72+4,70+2,00)*(0,15+0,05)/2</t>
  </si>
  <si>
    <t>1,875*3,33*(0,15+0,05)/2</t>
  </si>
  <si>
    <t>103</t>
  </si>
  <si>
    <t>642942111</t>
  </si>
  <si>
    <t>Osazování zárubní nebo rámů dveřních kovových do 2,5 m2 na MC</t>
  </si>
  <si>
    <t>868440266</t>
  </si>
  <si>
    <t>https://podminky.urs.cz/item/CS_URS_2021_02/642942111</t>
  </si>
  <si>
    <t>D02 - 700/1970 mm - P</t>
  </si>
  <si>
    <t>D03 - 800/1970 mm - P</t>
  </si>
  <si>
    <t>D04 - 800/1970 mm - L</t>
  </si>
  <si>
    <t>D05 - 800/1970 mm - P</t>
  </si>
  <si>
    <t>D06 - 800/1970 mm - L</t>
  </si>
  <si>
    <t>D07 - 800/1970 mm - P</t>
  </si>
  <si>
    <t>104</t>
  </si>
  <si>
    <t>55331436</t>
  </si>
  <si>
    <t>zárubeň jednokřídlá ocelová pro dodatečnou montáž tl stěny 110-150mm rozměru 700/1970, 2100mm</t>
  </si>
  <si>
    <t>1967176032</t>
  </si>
  <si>
    <t>105</t>
  </si>
  <si>
    <t>55331442</t>
  </si>
  <si>
    <t>zárubeň jednokřídlá ocelová pro dodatečnou montáž tl stěny 160-200mm rozměru 800/1970, 2100mm</t>
  </si>
  <si>
    <t>-620831556</t>
  </si>
  <si>
    <t>106</t>
  </si>
  <si>
    <t>55331432</t>
  </si>
  <si>
    <t>zárubeň jednokřídlá ocelová pro dodatečnou montáž tl stěny 75-100mm rozměru 800/1970, 2100mm</t>
  </si>
  <si>
    <t>-999263035</t>
  </si>
  <si>
    <t>107</t>
  </si>
  <si>
    <t>55331580</t>
  </si>
  <si>
    <t>zárubeň jednokřídlá ocelová pro zdění bezpečnostní třídy B3 tl stěny 100mm rozměru 800/1970, 2100mm</t>
  </si>
  <si>
    <t>-1298687889</t>
  </si>
  <si>
    <t>108</t>
  </si>
  <si>
    <t>642945111</t>
  </si>
  <si>
    <t>Osazování protipožárních nebo protiplynových zárubní dveří jednokřídlových do 2,5 m2</t>
  </si>
  <si>
    <t>-362799738</t>
  </si>
  <si>
    <t>https://podminky.urs.cz/item/CS_URS_2021_02/642945111</t>
  </si>
  <si>
    <t>D01 - 800/1970 mm - L</t>
  </si>
  <si>
    <t>D08 - 900/1970 mm - L</t>
  </si>
  <si>
    <t>D09 - 800/1970 m mm - P</t>
  </si>
  <si>
    <t>109</t>
  </si>
  <si>
    <t>55331557</t>
  </si>
  <si>
    <t>zárubeň jednokřídlá ocelová pro zdění s protipožární úpravou tl stěny 75-100mm rozměru 800/1970, 2100mm</t>
  </si>
  <si>
    <t>490542993</t>
  </si>
  <si>
    <t>110</t>
  </si>
  <si>
    <t>55331563</t>
  </si>
  <si>
    <t>zárubeň jednokřídlá ocelová pro zdění s protipožární úpravou tl stěny 110-150mm rozměru 900/1970, 2100mm</t>
  </si>
  <si>
    <t>-583605587</t>
  </si>
  <si>
    <t>Trubní vedení</t>
  </si>
  <si>
    <t>111</t>
  </si>
  <si>
    <t>894215111</t>
  </si>
  <si>
    <t>Šachtice domovní kanalizační (revizní) se stěnami z betonu se základovou deskou (dnem) z betonu, s vyspravením s nerovností, obetonováním potrubí ve stěnách a nade dnem, s cementovým potěrem ve spádu k čisticí vložce, vč. poklopu 600x600 mm</t>
  </si>
  <si>
    <t>-1893454386</t>
  </si>
  <si>
    <t>https://podminky.urs.cz/item/CS_URS_2021_01/894215111</t>
  </si>
  <si>
    <t>112</t>
  </si>
  <si>
    <t>899101211</t>
  </si>
  <si>
    <t>Demontáž poklopů litinových nebo ocelových včetně rámů hmotnosti do 50 kg</t>
  </si>
  <si>
    <t>-317031349</t>
  </si>
  <si>
    <t>https://podminky.urs.cz/item/CS_URS_2021_02/899101211</t>
  </si>
  <si>
    <t>m.č. 0.08</t>
  </si>
  <si>
    <t>Ostatní konstrukce a práce, bourání</t>
  </si>
  <si>
    <t>113</t>
  </si>
  <si>
    <t>762.R01</t>
  </si>
  <si>
    <t>Vyřezání části podlahy pro osazení stahovacích schodů, rozměr 1400x700 mm, včetně případných výměn a podepření konstrukce</t>
  </si>
  <si>
    <t>-91573054</t>
  </si>
  <si>
    <t>1,40*0,70</t>
  </si>
  <si>
    <t>půdorys krovu nad nízkou částí</t>
  </si>
  <si>
    <t>114</t>
  </si>
  <si>
    <t>941211112</t>
  </si>
  <si>
    <t>Montáž lešení řadového rámového lehkého zatížení do 200 kg/m2 š do 0,9 m v do 25 m</t>
  </si>
  <si>
    <t>1357119636</t>
  </si>
  <si>
    <t>https://podminky.urs.cz/item/CS_URS_2021_02/941211112</t>
  </si>
  <si>
    <t>(17,955+9,48+1,50*4)*2*(0,15+0,50)</t>
  </si>
  <si>
    <t>(8,29+1,50*2)*8,00+(8,29+1,50)*(3,06+1,50)/2</t>
  </si>
  <si>
    <t>(9,07-0,50)*(0,29+0,79+1,50*2)</t>
  </si>
  <si>
    <t>(9,02+0,45+1,50*2)*(8,845-0,65)</t>
  </si>
  <si>
    <t>plocha štítu</t>
  </si>
  <si>
    <t>11,50</t>
  </si>
  <si>
    <t>115</t>
  </si>
  <si>
    <t>941211211</t>
  </si>
  <si>
    <t>Příplatek k lešení řadovému rámovému lehkému š 0,9 m v do 25 m za první a ZKD den použití</t>
  </si>
  <si>
    <t>-1272121413</t>
  </si>
  <si>
    <t>https://podminky.urs.cz/item/CS_URS_2021_02/941211211</t>
  </si>
  <si>
    <t>582,691*60 "Přepočtené koeficientem množství</t>
  </si>
  <si>
    <t>116</t>
  </si>
  <si>
    <t>941211812</t>
  </si>
  <si>
    <t>Demontáž lešení řadového rámového lehkého zatížení do 200 kg/m2 š do 0,9 m v do 25 m</t>
  </si>
  <si>
    <t>852351075</t>
  </si>
  <si>
    <t>https://podminky.urs.cz/item/CS_URS_2021_02/941211812</t>
  </si>
  <si>
    <t>117</t>
  </si>
  <si>
    <t>944511111</t>
  </si>
  <si>
    <t>Montáž ochranné sítě z textilie z umělých vláken</t>
  </si>
  <si>
    <t>1303679781</t>
  </si>
  <si>
    <t>https://podminky.urs.cz/item/CS_URS_2021_02/944511111</t>
  </si>
  <si>
    <t>118</t>
  </si>
  <si>
    <t>944511211</t>
  </si>
  <si>
    <t>Příplatek k ochranné síti za první a ZKD den použití</t>
  </si>
  <si>
    <t>335252297</t>
  </si>
  <si>
    <t>https://podminky.urs.cz/item/CS_URS_2021_02/944511211</t>
  </si>
  <si>
    <t>119</t>
  </si>
  <si>
    <t>944511811</t>
  </si>
  <si>
    <t>Demontáž ochranné sítě z textilie z umělých vláken</t>
  </si>
  <si>
    <t>-1948831579</t>
  </si>
  <si>
    <t>https://podminky.urs.cz/item/CS_URS_2021_02/944511811</t>
  </si>
  <si>
    <t>120</t>
  </si>
  <si>
    <t>944711112</t>
  </si>
  <si>
    <t>Montáž záchytné stříšky š do 2 m</t>
  </si>
  <si>
    <t>-1689900859</t>
  </si>
  <si>
    <t>https://podminky.urs.cz/item/CS_URS_2021_02/944711112</t>
  </si>
  <si>
    <t>nad vstupy</t>
  </si>
  <si>
    <t>2,00+1,50+2,00</t>
  </si>
  <si>
    <t>121</t>
  </si>
  <si>
    <t>944711212</t>
  </si>
  <si>
    <t>Příplatek k záchytné stříšce š do 2 m za první a ZKD den použití</t>
  </si>
  <si>
    <t>661881477</t>
  </si>
  <si>
    <t>https://podminky.urs.cz/item/CS_URS_2021_02/944711212</t>
  </si>
  <si>
    <t>5,5*60 "Přepočtené koeficientem množství</t>
  </si>
  <si>
    <t>122</t>
  </si>
  <si>
    <t>944711812</t>
  </si>
  <si>
    <t>Demontáž záchytné stříšky š do 2 m</t>
  </si>
  <si>
    <t>102055676</t>
  </si>
  <si>
    <t>https://podminky.urs.cz/item/CS_URS_2021_02/944711812</t>
  </si>
  <si>
    <t>123</t>
  </si>
  <si>
    <t>949111112</t>
  </si>
  <si>
    <t>Montáž lešení lehkého kozového trubkového v do 1,9 m</t>
  </si>
  <si>
    <t>sada</t>
  </si>
  <si>
    <t>-1566534054</t>
  </si>
  <si>
    <t>https://podminky.urs.cz/item/CS_URS_2021_02/949111112</t>
  </si>
  <si>
    <t>předpoklad 1 sada na místnost, předpokladaná délka realizace 1 rok</t>
  </si>
  <si>
    <t>124</t>
  </si>
  <si>
    <t>949111212</t>
  </si>
  <si>
    <t>Příplatek k lešení lehkému kozovému trubkovému v do 1,9 m za první a ZKD den použití</t>
  </si>
  <si>
    <t>1091238359</t>
  </si>
  <si>
    <t>https://podminky.urs.cz/item/CS_URS_2021_02/949111212</t>
  </si>
  <si>
    <t>13*120 "Přepočtené koeficientem množství</t>
  </si>
  <si>
    <t>125</t>
  </si>
  <si>
    <t>949121812</t>
  </si>
  <si>
    <t>Demontáž lešení lehkého kozového dílcového v do 1,9 m</t>
  </si>
  <si>
    <t>-475064282</t>
  </si>
  <si>
    <t>https://podminky.urs.cz/item/CS_URS_2021_02/949121812</t>
  </si>
  <si>
    <t>126</t>
  </si>
  <si>
    <t>952901111</t>
  </si>
  <si>
    <t>Vyčištění budov bytové a občanské výstavby při výšce podlaží do 4 m</t>
  </si>
  <si>
    <t>1130525899</t>
  </si>
  <si>
    <t>https://podminky.urs.cz/item/CS_URS_2021_02/952901111</t>
  </si>
  <si>
    <t>9,30+8,16+13,70+4,30+18,50+10,70+10,90+5,72+4,70+2,00</t>
  </si>
  <si>
    <t>7,70+10,10+13,50+23,4+18,70+11,80</t>
  </si>
  <si>
    <t>127</t>
  </si>
  <si>
    <t>952905131</t>
  </si>
  <si>
    <t>Vyklizení bahna s vodorovným přemístěním do 10 m</t>
  </si>
  <si>
    <t>-271676884</t>
  </si>
  <si>
    <t>https://podminky.urs.cz/item/CS_URS_2021_02/952905131</t>
  </si>
  <si>
    <t>m.č. 0.01 - 0.08</t>
  </si>
  <si>
    <t>(8,72+11,86+20,87+10,70+10,40+5,80+7,17+13,04)*0,10</t>
  </si>
  <si>
    <t>128</t>
  </si>
  <si>
    <t>952905191</t>
  </si>
  <si>
    <t>Příplatek k ceně za vyklizení bahna za vodorovné přemístění ZKD i započatých 10 m</t>
  </si>
  <si>
    <t>-1195247820</t>
  </si>
  <si>
    <t>https://podminky.urs.cz/item/CS_URS_2021_02/952905191</t>
  </si>
  <si>
    <t>8,856*5 "Přepočtené koeficientem množství</t>
  </si>
  <si>
    <t>129</t>
  </si>
  <si>
    <t>952905195</t>
  </si>
  <si>
    <t>Příplatek k ceně za vyklizení bahna za svislé přemístění do hl 3 m</t>
  </si>
  <si>
    <t>1097543104</t>
  </si>
  <si>
    <t>https://podminky.urs.cz/item/CS_URS_2021_02/952905195</t>
  </si>
  <si>
    <t>130</t>
  </si>
  <si>
    <t>952905212</t>
  </si>
  <si>
    <t>Mechanické očištění podlah od nánosu bahna</t>
  </si>
  <si>
    <t>-1736216978</t>
  </si>
  <si>
    <t>https://podminky.urs.cz/item/CS_URS_2021_02/952905212</t>
  </si>
  <si>
    <t>(8,72+11,86+20,87+10,70+10,40+5,80+7,17+13,04)</t>
  </si>
  <si>
    <t>131</t>
  </si>
  <si>
    <t>961044111</t>
  </si>
  <si>
    <t>Bourání základů z betonu prostého</t>
  </si>
  <si>
    <t>1486629673</t>
  </si>
  <si>
    <t xml:space="preserve">Bourání základů z betonu  prostého</t>
  </si>
  <si>
    <t>https://podminky.urs.cz/item/CS_URS_2021_02/961044111</t>
  </si>
  <si>
    <t>vybourání základů stávajícího objektu</t>
  </si>
  <si>
    <t>plocha základů změřena programem, vnější plocha - vnitřní plocha x hloubka min. 500 mm pod budoucí výšku zpevněných ploch</t>
  </si>
  <si>
    <t>(30,33-14,39)*(0,50)</t>
  </si>
  <si>
    <t>vybourání základů bourané přístavby hospody, předpoklad 600x950 mm</t>
  </si>
  <si>
    <t>0,60*0,95*((15,73+2,90)*2+5,75*3+2,60*2+2,95+3,47)</t>
  </si>
  <si>
    <t>132</t>
  </si>
  <si>
    <t>962023390</t>
  </si>
  <si>
    <t>Bourání zdiva nadzákladového smíšeného na MV nebo MVC do 1 m3</t>
  </si>
  <si>
    <t>2130480852</t>
  </si>
  <si>
    <t>https://podminky.urs.cz/item/CS_URS_2021_02/962023390</t>
  </si>
  <si>
    <t>m.č. 205</t>
  </si>
  <si>
    <t>0,15*(0,29+1,02)*3,20</t>
  </si>
  <si>
    <t>-(0,80*1,97)*0,15</t>
  </si>
  <si>
    <t>133</t>
  </si>
  <si>
    <t>962023391</t>
  </si>
  <si>
    <t>Bourání zdiva nadzákladového smíšeného na MV nebo MVC přes 1 m3</t>
  </si>
  <si>
    <t>-1902633423</t>
  </si>
  <si>
    <t>https://podminky.urs.cz/item/CS_URS_2021_02/962023391</t>
  </si>
  <si>
    <t>z m.č. 0.05 do 0.06</t>
  </si>
  <si>
    <t>3,27*2,25*0,18</t>
  </si>
  <si>
    <t>-(0,70*2,00+0,80*0,40)*0,18</t>
  </si>
  <si>
    <t>3,85*(4,98+6,19)*0,52</t>
  </si>
  <si>
    <t>3,85*(6,19)*0,50</t>
  </si>
  <si>
    <t>-(1,80*1,30*3+1,39*2,81)</t>
  </si>
  <si>
    <t>3,85*3,00*0,18</t>
  </si>
  <si>
    <t>3,85*2,65*0,32</t>
  </si>
  <si>
    <t>-(1,03*3,16)</t>
  </si>
  <si>
    <t>m.č. 113 - 117</t>
  </si>
  <si>
    <t>3,85*(9,46+9,54)*0,21</t>
  </si>
  <si>
    <t>-(1,80*1,30*5+1,30*2,80)</t>
  </si>
  <si>
    <t>3,85*(2,90+5,15+2,90)*0,30</t>
  </si>
  <si>
    <t>-(1,00*1,30+1,00*2,00)</t>
  </si>
  <si>
    <t>3,85*(1,95)*0,24</t>
  </si>
  <si>
    <t>3,85*(3,26)*0,23</t>
  </si>
  <si>
    <t>3,85*(2,60)*0,18</t>
  </si>
  <si>
    <t>-0,80*2,00</t>
  </si>
  <si>
    <t>3,85*2,60*0,20</t>
  </si>
  <si>
    <t>3,85*(3,34)*0,18</t>
  </si>
  <si>
    <t>3,85*(3,65)*0,16</t>
  </si>
  <si>
    <t>sloup 450x450</t>
  </si>
  <si>
    <t>3,85*0,45*0,45</t>
  </si>
  <si>
    <t>z m.č. 201 do 203</t>
  </si>
  <si>
    <t>0,18*2,60*3,20+0,30*0,50*3,20</t>
  </si>
  <si>
    <t>-0,18*0,60*2,00</t>
  </si>
  <si>
    <t>půdorys krovu</t>
  </si>
  <si>
    <t>obvodová zeď tl. 200 mm</t>
  </si>
  <si>
    <t>0,20*5,60*2*0,92+0,11*0,15*5,60*2</t>
  </si>
  <si>
    <t>štít</t>
  </si>
  <si>
    <t>0,485*(3,20+9,20)/2*3,01*2</t>
  </si>
  <si>
    <t>-(0,42*0,68*2*0,28+0,59*0,83*0,205*2)</t>
  </si>
  <si>
    <t>134</t>
  </si>
  <si>
    <t>962032641</t>
  </si>
  <si>
    <t>Bourání zdiva komínového nad střechou z cihel na MC</t>
  </si>
  <si>
    <t>101126026</t>
  </si>
  <si>
    <t>https://podminky.urs.cz/item/CS_URS_2021_02/962032641</t>
  </si>
  <si>
    <t>0,48*0,48*3,15</t>
  </si>
  <si>
    <t>135</t>
  </si>
  <si>
    <t>962081131</t>
  </si>
  <si>
    <t>Bourání příček ze skleněných tvárnic tl do 100 mm</t>
  </si>
  <si>
    <t>1908671927</t>
  </si>
  <si>
    <t>https://podminky.urs.cz/item/CS_URS_2021_02/962081131</t>
  </si>
  <si>
    <t>1,30*1,13</t>
  </si>
  <si>
    <t>1,20*1,14</t>
  </si>
  <si>
    <t>m.č. 202</t>
  </si>
  <si>
    <t>1,125*0,50</t>
  </si>
  <si>
    <t>136</t>
  </si>
  <si>
    <t>962081131.R01</t>
  </si>
  <si>
    <t>Oprava příček ze skleněných tvárnic tl do 100 mm</t>
  </si>
  <si>
    <t>1585969375</t>
  </si>
  <si>
    <t xml:space="preserve">mezi m.č. 110 a 109 - nad dveřmi </t>
  </si>
  <si>
    <t>0,80*0,50</t>
  </si>
  <si>
    <t>mezi m.č. 111 a 109</t>
  </si>
  <si>
    <t>1,00*0,50</t>
  </si>
  <si>
    <t>137</t>
  </si>
  <si>
    <t>963051110.R01</t>
  </si>
  <si>
    <t>Bourání ŽB stropů do ocelových profilů</t>
  </si>
  <si>
    <t>-1118534352</t>
  </si>
  <si>
    <t>plocha stropu změřena programem, vnější plocha, předpoklad výšky stropu 25 cm</t>
  </si>
  <si>
    <t>30,33*0,25</t>
  </si>
  <si>
    <t>138</t>
  </si>
  <si>
    <t>964061341</t>
  </si>
  <si>
    <t>Uvolnění zhlaví trámů ze zdiva cihelného průřezu zhlaví přes 0,05 m2</t>
  </si>
  <si>
    <t>-1052252144</t>
  </si>
  <si>
    <t>https://podminky.urs.cz/item/CS_URS_2021_02/964061341</t>
  </si>
  <si>
    <t>139</t>
  </si>
  <si>
    <t>964.R01</t>
  </si>
  <si>
    <t>Vyčištění zdiva v kapse pro trám od zbytků malty, prachu a jiných nečistot, vč. chemického ošetření 2x postřik 10% roztoku</t>
  </si>
  <si>
    <t>1495276875</t>
  </si>
  <si>
    <t>140</t>
  </si>
  <si>
    <t>964073221</t>
  </si>
  <si>
    <t>Vybourání válcovaných nosníků ze zdiva cihelného dl do 4 m hmotnosti 20 kg/m</t>
  </si>
  <si>
    <t>-1207301652</t>
  </si>
  <si>
    <t>https://podminky.urs.cz/item/CS_URS_2021_02/964073221</t>
  </si>
  <si>
    <t>1. PP - vybourání ocel profilu I u anglického dvorku, předpoklad hmotnosti 11 kg/m</t>
  </si>
  <si>
    <t>m.č. 0.02, 0.03, 0.04, 0.05</t>
  </si>
  <si>
    <t>(0,80+0,20*2)*11,00/1000*4</t>
  </si>
  <si>
    <t>141</t>
  </si>
  <si>
    <t>965.R01</t>
  </si>
  <si>
    <t>Demontáž stávajícího orientačního systému na fasádě</t>
  </si>
  <si>
    <t>-46483131</t>
  </si>
  <si>
    <t>142</t>
  </si>
  <si>
    <t>965042141</t>
  </si>
  <si>
    <t>Bourání podkladů pod dlažby nebo mazanin betonových nebo z litého asfaltu tl do 100 mm pl přes 4 m2</t>
  </si>
  <si>
    <t>-1827461525</t>
  </si>
  <si>
    <t>https://podminky.urs.cz/item/CS_URS_2021_02/965042141</t>
  </si>
  <si>
    <t>1. NP nad klembou</t>
  </si>
  <si>
    <t>m.č. 101 - 107</t>
  </si>
  <si>
    <t>(7,59+1,26+8,37+13,16+24,10+11,12+10,57+6,29)*0,08</t>
  </si>
  <si>
    <t>143</t>
  </si>
  <si>
    <t>965042241</t>
  </si>
  <si>
    <t>Bourání podkladů pod dlažby nebo mazanin betonových nebo z litého asfaltu tl přes 100 mm pl přes 4 m2</t>
  </si>
  <si>
    <t>-1967379583</t>
  </si>
  <si>
    <t>https://podminky.urs.cz/item/CS_URS_2021_02/965042241</t>
  </si>
  <si>
    <t>(7,58+19,07+4,34+3,99)*0,25</t>
  </si>
  <si>
    <t>m.č. 112 - 117</t>
  </si>
  <si>
    <t>(28,03+39,77+1,24+10,11+4,68+3,65+4,50)*0,25</t>
  </si>
  <si>
    <t>144</t>
  </si>
  <si>
    <t>965046111</t>
  </si>
  <si>
    <t>Broušení stávajících betonových podlah úběr do 3 mm</t>
  </si>
  <si>
    <t>972227672</t>
  </si>
  <si>
    <t>https://podminky.urs.cz/item/CS_URS_2021_02/965046111</t>
  </si>
  <si>
    <t>schodiště z 1. PP do 1. NP - zbroušení o cca 1 cm viz TZ, str. 17</t>
  </si>
  <si>
    <t>(0,296+0,18)*1,125*(8+6)</t>
  </si>
  <si>
    <t>2,60*1,22</t>
  </si>
  <si>
    <t>(0,311+0,189)*1,125*(11+6)</t>
  </si>
  <si>
    <t>2,60*1,055</t>
  </si>
  <si>
    <t>19,07</t>
  </si>
  <si>
    <t>(0,30+0,191)*1,125*(11+6)</t>
  </si>
  <si>
    <t>2,60*1,14</t>
  </si>
  <si>
    <t>145</t>
  </si>
  <si>
    <t>965046119</t>
  </si>
  <si>
    <t>Příplatek k broušení stávajících betonových podlah za každý další 1 mm úběru</t>
  </si>
  <si>
    <t>1958239711</t>
  </si>
  <si>
    <t>https://podminky.urs.cz/item/CS_URS_2021_02/965046119</t>
  </si>
  <si>
    <t>54,399*7 "Přepočtené koeficientem množství</t>
  </si>
  <si>
    <t>146</t>
  </si>
  <si>
    <t>965081353</t>
  </si>
  <si>
    <t>Bourání podlah z dlaždic betonových, teracových nebo čedičových tl přes 40 mm plochy přes 1 m2</t>
  </si>
  <si>
    <t>202567977</t>
  </si>
  <si>
    <t>https://podminky.urs.cz/item/CS_URS_2021_02/965081353</t>
  </si>
  <si>
    <t>půdovky</t>
  </si>
  <si>
    <t>1. NP - strop nad jedpodlažní částí</t>
  </si>
  <si>
    <t>4,49*8,21+5,57*4,98+9,41*5,60+2,60*5,15</t>
  </si>
  <si>
    <t>strop nad jednopodlažní částí</t>
  </si>
  <si>
    <t>58,50</t>
  </si>
  <si>
    <t>strop nad 2. NP</t>
  </si>
  <si>
    <t>87,75</t>
  </si>
  <si>
    <t>147</t>
  </si>
  <si>
    <t>965082923</t>
  </si>
  <si>
    <t>Odstranění násypů pod podlahami tl do 100 mm pl přes 2 m2</t>
  </si>
  <si>
    <t>1693587365</t>
  </si>
  <si>
    <t>https://podminky.urs.cz/item/CS_URS_2021_02/965082923</t>
  </si>
  <si>
    <t>dle bourání půdovek</t>
  </si>
  <si>
    <t xml:space="preserve">strop nad 1. NP nad jednopodlažní částí </t>
  </si>
  <si>
    <t>(4,49*8,21+5,57*4,98+9,41*5,60+2,60*5,15)*0,07</t>
  </si>
  <si>
    <t>58,50*0,07</t>
  </si>
  <si>
    <t>148</t>
  </si>
  <si>
    <t>965082941</t>
  </si>
  <si>
    <t>Odstranění násypů pod podlahami tl přes 200 mm</t>
  </si>
  <si>
    <t>1283721281</t>
  </si>
  <si>
    <t>https://podminky.urs.cz/item/CS_URS_2021_02/965082941</t>
  </si>
  <si>
    <t>(7,58+19,07+4,34+3,99)*0,30</t>
  </si>
  <si>
    <t>(28,03+39,77+1,24+10,11+4,68+3,65+4,50)*0,30</t>
  </si>
  <si>
    <t>149</t>
  </si>
  <si>
    <t>965083112</t>
  </si>
  <si>
    <t>Odstranění násypů pod podlahami mezi trámy tl do 100 mm pl přes 2 m2</t>
  </si>
  <si>
    <t>-916883170</t>
  </si>
  <si>
    <t>https://podminky.urs.cz/item/CS_URS_2021_02/965083112</t>
  </si>
  <si>
    <t>strop nad 1. NP v místě dvoupodlažní části</t>
  </si>
  <si>
    <t>(6,53*6,96+5,255*8,06)*0,08</t>
  </si>
  <si>
    <t>odpočet povalů, cca po 1,50 m</t>
  </si>
  <si>
    <t>-(0,15*0,08)*(6,53*6,96+5,255*8,06)/1,50</t>
  </si>
  <si>
    <t>odpočet trámů, cca po 1,00 m</t>
  </si>
  <si>
    <t>-(0,17*0,08)*(6,53*6,96+5,255*8,06)/1,00</t>
  </si>
  <si>
    <t>150</t>
  </si>
  <si>
    <t>965083131</t>
  </si>
  <si>
    <t>Odstranění násypů pod podlahami mezi trámy tl přes 200 mm</t>
  </si>
  <si>
    <t>-893443038</t>
  </si>
  <si>
    <t>https://podminky.urs.cz/item/CS_URS_2021_02/965083131</t>
  </si>
  <si>
    <t>87,75*0,24</t>
  </si>
  <si>
    <t>odpočet trámů 200/240 cca po 1,0 m</t>
  </si>
  <si>
    <t>-87,75/1,00*0,20*0,24</t>
  </si>
  <si>
    <t>151</t>
  </si>
  <si>
    <t>966031313</t>
  </si>
  <si>
    <t>Vybourání částí říms z cihel vyložených do 250 mm tl do 300 mm</t>
  </si>
  <si>
    <t>-409087640</t>
  </si>
  <si>
    <t>https://podminky.urs.cz/item/CS_URS_2021_02/966031313</t>
  </si>
  <si>
    <t>římsy + sokl</t>
  </si>
  <si>
    <t>24,20*2+13,25+13,45</t>
  </si>
  <si>
    <t>šambrány</t>
  </si>
  <si>
    <t>8,00*3+4,50</t>
  </si>
  <si>
    <t>1,10*2+1,90*2+2,20</t>
  </si>
  <si>
    <t>13,25*3+1,10+6,20+14,00</t>
  </si>
  <si>
    <t>8,00*3</t>
  </si>
  <si>
    <t>podokenní římsa</t>
  </si>
  <si>
    <t>3,00+13,80</t>
  </si>
  <si>
    <t>římsy</t>
  </si>
  <si>
    <t>10,00+3,00</t>
  </si>
  <si>
    <t>8,50*2</t>
  </si>
  <si>
    <t>2,00*2+1,50</t>
  </si>
  <si>
    <t>152</t>
  </si>
  <si>
    <t>968062245</t>
  </si>
  <si>
    <t>Vybourání dřevěných rámů oken jednoduchých včetně křídel pl do 2 m2</t>
  </si>
  <si>
    <t>-2101834353</t>
  </si>
  <si>
    <t>https://podminky.urs.cz/item/CS_URS_2021_02/968062245</t>
  </si>
  <si>
    <t>obvodové zdivo</t>
  </si>
  <si>
    <t>1,00*1,30</t>
  </si>
  <si>
    <t>mezi m.č. 104 a 106</t>
  </si>
  <si>
    <t>0,90*2,16</t>
  </si>
  <si>
    <t>1,20*0,86</t>
  </si>
  <si>
    <t>krov nad nízkou částí</t>
  </si>
  <si>
    <t>0,42*0,68*2</t>
  </si>
  <si>
    <t>krov nad vysokou částí</t>
  </si>
  <si>
    <t>0,42*0,79*6</t>
  </si>
  <si>
    <t>153</t>
  </si>
  <si>
    <t>968062246</t>
  </si>
  <si>
    <t>Vybourání dřevěných rámů oken jednoduchých včetně křídel pl do 4 m2</t>
  </si>
  <si>
    <t>422085997</t>
  </si>
  <si>
    <t>https://podminky.urs.cz/item/CS_URS_2021_02/968062246</t>
  </si>
  <si>
    <t>1,80*1,30*16</t>
  </si>
  <si>
    <t>mezi m.č. 104 a 107</t>
  </si>
  <si>
    <t>1,00*2,16</t>
  </si>
  <si>
    <t>1,80*1,30*6</t>
  </si>
  <si>
    <t>154</t>
  </si>
  <si>
    <t>968062455</t>
  </si>
  <si>
    <t>Vybourání dřevěných dveřních zárubní pl do 2 m2</t>
  </si>
  <si>
    <t>-1346911243</t>
  </si>
  <si>
    <t>https://podminky.urs.cz/item/CS_URS_2021_02/968062455</t>
  </si>
  <si>
    <t>vstup do sklepa m.č. 0.06</t>
  </si>
  <si>
    <t>0,70*2,00</t>
  </si>
  <si>
    <t>mezi m.č. 0.01 a 0.04</t>
  </si>
  <si>
    <t>0,80*2,00</t>
  </si>
  <si>
    <t>mezi m.č. 0.02 a 0.04</t>
  </si>
  <si>
    <t>mezi m.č. 0.04 a 0.05</t>
  </si>
  <si>
    <t>0,85*2,00</t>
  </si>
  <si>
    <t>mezi m.č. 0.02 a 0.03</t>
  </si>
  <si>
    <t>m.č. 101a</t>
  </si>
  <si>
    <t>0,60*2,00</t>
  </si>
  <si>
    <t>mezi m.č. 101 a 105</t>
  </si>
  <si>
    <t>mezi m.č. 105 a 106</t>
  </si>
  <si>
    <t>mezi m.č. 105 a 103</t>
  </si>
  <si>
    <t>mezi m.č. 104 a 110</t>
  </si>
  <si>
    <t>mezi m.č. 110 a 109</t>
  </si>
  <si>
    <t>mezi m.č. 113 a 114</t>
  </si>
  <si>
    <t>m.č. 116</t>
  </si>
  <si>
    <t>0,80*2,00*3</t>
  </si>
  <si>
    <t>0,90*2,00</t>
  </si>
  <si>
    <t>m.č. 201</t>
  </si>
  <si>
    <t>0,90*1,97*2+0,80*1,97+0,60*1,97</t>
  </si>
  <si>
    <t>mezi m.č. 204 a 206</t>
  </si>
  <si>
    <t>0,80*1,97</t>
  </si>
  <si>
    <t>mezi m.č. 204 a 205 a dveře do malé místnosti v kuchyni</t>
  </si>
  <si>
    <t>0,80*1,97*2</t>
  </si>
  <si>
    <t>mezi m.č. 206 a 207</t>
  </si>
  <si>
    <t>půdorys krovu na nízkou částí</t>
  </si>
  <si>
    <t>0,67*2,00</t>
  </si>
  <si>
    <t>155</t>
  </si>
  <si>
    <t>968062456</t>
  </si>
  <si>
    <t>Vybourání dřevěných dveřních zárubní pl přes 2 m2</t>
  </si>
  <si>
    <t>906368233</t>
  </si>
  <si>
    <t>https://podminky.urs.cz/item/CS_URS_2021_02/968062456</t>
  </si>
  <si>
    <t>1,39*2,81</t>
  </si>
  <si>
    <t>m.č. 113</t>
  </si>
  <si>
    <t>1,30*2,00+1,30*2,80</t>
  </si>
  <si>
    <t>1,42*2,76</t>
  </si>
  <si>
    <t>1,30*2,23</t>
  </si>
  <si>
    <t>156</t>
  </si>
  <si>
    <t>971033631</t>
  </si>
  <si>
    <t>Vybourání otvorů ve zdivu cihelném pl do 4 m2 na MVC nebo MV tl do 150 mm</t>
  </si>
  <si>
    <t>1310785069</t>
  </si>
  <si>
    <t>https://podminky.urs.cz/item/CS_URS_2021_02/971033631</t>
  </si>
  <si>
    <t>mezi m.č. 106 a 107</t>
  </si>
  <si>
    <t>1,00*1,20</t>
  </si>
  <si>
    <t>157</t>
  </si>
  <si>
    <t>971033651</t>
  </si>
  <si>
    <t>Vybourání otvorů ve zdivu cihelném pl do 4 m2 na MVC nebo MV tl do 600 mm</t>
  </si>
  <si>
    <t>-589201662</t>
  </si>
  <si>
    <t>https://podminky.urs.cz/item/CS_URS_2021_02/971033651</t>
  </si>
  <si>
    <t>m.č. 105 a 106</t>
  </si>
  <si>
    <t>0,725*2,20*0,43</t>
  </si>
  <si>
    <t>158</t>
  </si>
  <si>
    <t>973022441</t>
  </si>
  <si>
    <t>Vysekání kapes ve zdivu z kamene pl do 0,25 m2 hl do 150 mm</t>
  </si>
  <si>
    <t>2039200891</t>
  </si>
  <si>
    <t>https://podminky.urs.cz/item/CS_URS_2021_02/973022441</t>
  </si>
  <si>
    <t>m.č. 104, 325x720 mm</t>
  </si>
  <si>
    <t>159</t>
  </si>
  <si>
    <t>973031151</t>
  </si>
  <si>
    <t>Vysekání výklenků ve zdivu cihelném na MV nebo MVC pl přes 0,25 m2</t>
  </si>
  <si>
    <t>1902914060</t>
  </si>
  <si>
    <t>https://podminky.urs.cz/item/CS_URS_2021_02/973031151</t>
  </si>
  <si>
    <t>0,50*0,90*0,14</t>
  </si>
  <si>
    <t>m.č. 104</t>
  </si>
  <si>
    <t>0,325*0,72*0,14</t>
  </si>
  <si>
    <t>0,50*0,72*0,14</t>
  </si>
  <si>
    <t>vnější strana obvodové zdi m.č. 105</t>
  </si>
  <si>
    <t>předpoklad</t>
  </si>
  <si>
    <t>0,325*0,325*0,14*2</t>
  </si>
  <si>
    <t>160</t>
  </si>
  <si>
    <t>974031666</t>
  </si>
  <si>
    <t>Vysekání rýh ve zdivu cihelném pro vtahování nosníků hl do 150 mm v do 250 mm</t>
  </si>
  <si>
    <t>-841302700</t>
  </si>
  <si>
    <t>https://podminky.urs.cz/item/CS_URS_2021_02/974031666</t>
  </si>
  <si>
    <t>údaj v závorce je počet vysekaných rýh na délku nosníku - celková tloušťka zdi/hloubka vysekání do 150 mm</t>
  </si>
  <si>
    <t>1,10*(0,60/0,15+0,62/0,15+0,63/0,15)</t>
  </si>
  <si>
    <t>1,15*(0,63/0,15)</t>
  </si>
  <si>
    <t>0,70*(0,14/0,15)*6</t>
  </si>
  <si>
    <t>2,00*(0,43/0,15)</t>
  </si>
  <si>
    <t>2,00*(0,48/0,15)</t>
  </si>
  <si>
    <t>1,30*(0,22/0,15)</t>
  </si>
  <si>
    <t>3,00*(0,14/0,15)</t>
  </si>
  <si>
    <t>překlad P05</t>
  </si>
  <si>
    <t>1,30*(0,18/0,15)</t>
  </si>
  <si>
    <t>překlad P06</t>
  </si>
  <si>
    <t>0,80*(0,14/0,15)</t>
  </si>
  <si>
    <t>1,30*(0,47/0,15+0,48/0,15+0,43/0,15)</t>
  </si>
  <si>
    <t>1,50*(0,47/0,15)</t>
  </si>
  <si>
    <t>1,30*(0,15/0,15)</t>
  </si>
  <si>
    <t>1,20*(0,18/0,15)</t>
  </si>
  <si>
    <t>161</t>
  </si>
  <si>
    <t>976071111</t>
  </si>
  <si>
    <t>Vybourání kovových madel a zábradlí</t>
  </si>
  <si>
    <t>1856529743</t>
  </si>
  <si>
    <t>https://podminky.urs.cz/item/CS_URS_2021_02/976071111</t>
  </si>
  <si>
    <t>2,785*2+1,22*2+2,60+0,35+1,55*2</t>
  </si>
  <si>
    <t>3,76+2,60+2,62*2+0,35+1,48</t>
  </si>
  <si>
    <t>3,79+2,60+3,015</t>
  </si>
  <si>
    <t>162</t>
  </si>
  <si>
    <t>977151124</t>
  </si>
  <si>
    <t>Jádrové vrty diamantovými korunkami do D 180 mm do stavebních materiálů</t>
  </si>
  <si>
    <t>1125775849</t>
  </si>
  <si>
    <t>https://podminky.urs.cz/item/CS_URS_2021_02/977151124</t>
  </si>
  <si>
    <t>1. NP - pod určenými okenními otvory provedení otvorů DN 180 mm</t>
  </si>
  <si>
    <t>0,75*2+0,52*2+0,67*2</t>
  </si>
  <si>
    <t>2. NP - pod určenými okenními otvory provedení otvorů DN 180 mm</t>
  </si>
  <si>
    <t>0,47*2*2</t>
  </si>
  <si>
    <t>163</t>
  </si>
  <si>
    <t>977151125</t>
  </si>
  <si>
    <t>Jádrové vrty diamantovými korunkami do D 200 mm do stavebních materiálů</t>
  </si>
  <si>
    <t>-710713730</t>
  </si>
  <si>
    <t>https://podminky.urs.cz/item/CS_URS_2021_02/977151125</t>
  </si>
  <si>
    <t>0,47</t>
  </si>
  <si>
    <t>164</t>
  </si>
  <si>
    <t>978019391</t>
  </si>
  <si>
    <t>Otlučení (osekání) vnější vápenné nebo vápenocementové omítky stupně členitosti 3 až 5 do 100%</t>
  </si>
  <si>
    <t>-236625571</t>
  </si>
  <si>
    <t>https://podminky.urs.cz/item/CS_URS_2021_02/978019391</t>
  </si>
  <si>
    <t>(2,80+20,50)*4,00</t>
  </si>
  <si>
    <t>6,30*9,00+6,30*2,40/2</t>
  </si>
  <si>
    <t>7,10*7,90</t>
  </si>
  <si>
    <t>-(1,00*1,30+1,80*1,30*10+1,30*2,80*2+1,30*2,30+1,20*1,14*2+0,42*0,79*2)</t>
  </si>
  <si>
    <t>-(1,80*1,30*12+1,30*1,13+1,42*2,76+1,20*0,86+0,42*0,79*2)</t>
  </si>
  <si>
    <t>9,60*9,00</t>
  </si>
  <si>
    <t>9,60*9,00+7,20*2,20/2</t>
  </si>
  <si>
    <t>-(0,42*0,79*2)</t>
  </si>
  <si>
    <t>165</t>
  </si>
  <si>
    <t>978021291</t>
  </si>
  <si>
    <t>Otlučení (osekání) cementových omítek vnitřních stropů v rozsahu do 100 %</t>
  </si>
  <si>
    <t>-643165505</t>
  </si>
  <si>
    <t>https://podminky.urs.cz/item/CS_URS_2021_02/978021291</t>
  </si>
  <si>
    <t>8,72+11,86+20,87+10,70+10,40+5,80+7,17+13,04</t>
  </si>
  <si>
    <t>166</t>
  </si>
  <si>
    <t>978012191</t>
  </si>
  <si>
    <t>Otlučení (osekání) vnitřní vápenné nebo vápenocementové omítky stropů rákosových v rozsahu do 100 %</t>
  </si>
  <si>
    <t>1306795189</t>
  </si>
  <si>
    <t>https://podminky.urs.cz/item/CS_URS_2021_02/978012191</t>
  </si>
  <si>
    <t>m.č. 201 - 207</t>
  </si>
  <si>
    <t>5,19+7,70+3,77+13,24+11,56+23,02+18,39</t>
  </si>
  <si>
    <t>167</t>
  </si>
  <si>
    <t>978021191</t>
  </si>
  <si>
    <t>Otlučení (osekání) cementových omítek vnitřních stěn v rozsahu do 100 %</t>
  </si>
  <si>
    <t>1439925218</t>
  </si>
  <si>
    <t>https://podminky.urs.cz/item/CS_URS_2021_02/978021191</t>
  </si>
  <si>
    <t>1.PP</t>
  </si>
  <si>
    <t>(3,27+3,09*2)*2,25</t>
  </si>
  <si>
    <t>m.č. 0.06</t>
  </si>
  <si>
    <t>(1,77*2+3,27)*2,25</t>
  </si>
  <si>
    <t>(2,80+3,15)*2*3,30</t>
  </si>
  <si>
    <t>-(1,125*3,30*2+0,80*1,97+1,32*1,97+0,60*1,97)</t>
  </si>
  <si>
    <t>(1,40+0,90)*2*3,30</t>
  </si>
  <si>
    <t>-(0,60*1,97)</t>
  </si>
  <si>
    <t>0,32*(1,20+1,14*2)</t>
  </si>
  <si>
    <t>-(1,20*1,14+0,80*1,97*2)</t>
  </si>
  <si>
    <t>-(1,80*1,30+0,80*1,97)</t>
  </si>
  <si>
    <t>(3,00+3,46)*2*3,32</t>
  </si>
  <si>
    <t>0,33*(0,95+2,03*2)</t>
  </si>
  <si>
    <t>0,37*(0,96+2,02*2)</t>
  </si>
  <si>
    <t>-(0,96*2,02+1,80*1,30+0,95*2,03)</t>
  </si>
  <si>
    <t>m.č. 106</t>
  </si>
  <si>
    <t>-(1,80*1,30+0,80*1,97+1,00*2,18+0,80*1,97+0,90*2,16)</t>
  </si>
  <si>
    <t>(1,875+3,30)*2*3,30</t>
  </si>
  <si>
    <t>0,40*(1,30+1,13*2)</t>
  </si>
  <si>
    <t>0,48*(1,54+2,92*2)</t>
  </si>
  <si>
    <t>-(1,00*2,16+1,00*2,18+1,30*1,13+1,54*2,92)</t>
  </si>
  <si>
    <t>(4,47+1,68)*2*3,46</t>
  </si>
  <si>
    <t>0,21*(1,80+1,30*2*2)</t>
  </si>
  <si>
    <t>0,32*(1,03+3,16*2)</t>
  </si>
  <si>
    <t>-(1,54*2,92+1,80*1,30*2+1,03*3,16)</t>
  </si>
  <si>
    <t>(4,61+4,21+0,31+0,32)*2*3,45</t>
  </si>
  <si>
    <t>-(0,80*1,97+1,00+1,00*2)</t>
  </si>
  <si>
    <t>-(0,80*1,97+1,00*1,00)</t>
  </si>
  <si>
    <t>(2,20+1,84)*2*3,43</t>
  </si>
  <si>
    <t>0,16*(1,30+(2,23+0,65)*2)</t>
  </si>
  <si>
    <t>-(1,30*(0,65+2,23)+0,80*1,97*3)</t>
  </si>
  <si>
    <t>(5,57+4,98)*2*3,45</t>
  </si>
  <si>
    <t>0,21*((1,80+1,30*2)*3+1,39+2,81*2)</t>
  </si>
  <si>
    <t>-(1,80*1,30*3+1,39*2,81+1,03*3,16)</t>
  </si>
  <si>
    <t>(9,40+5,60+1,00)*2*3,865</t>
  </si>
  <si>
    <t>-(1,80*1,30*4+1,30*1,97)</t>
  </si>
  <si>
    <t>m.č. 114</t>
  </si>
  <si>
    <t>(3,47+2,95)*2*2,77</t>
  </si>
  <si>
    <t>-(0,80*1,97*2+1,80*1,30)</t>
  </si>
  <si>
    <t>m.č. 115</t>
  </si>
  <si>
    <t>(2,60+1,80)*2*2,80</t>
  </si>
  <si>
    <t>-(1,00*1,30+0,80*1,97)</t>
  </si>
  <si>
    <t>(2,60+1,24)*2*2,80</t>
  </si>
  <si>
    <t>-(0,80*1,97*3+0,90*1,97)</t>
  </si>
  <si>
    <t>m.č. 117</t>
  </si>
  <si>
    <t>(2,60+1,73)*2*2,80</t>
  </si>
  <si>
    <t>-(0,80*1,97)</t>
  </si>
  <si>
    <t>(2,60+2,44)*2*3,20</t>
  </si>
  <si>
    <t>0,37*(0,96+2,03*2)</t>
  </si>
  <si>
    <t>-(0,90*2,08+0,60*1,97+0,80*1,97+0,90*1,97)</t>
  </si>
  <si>
    <t>(3,79+2,60+3,015+0,35+2,635+1,875+1,125*2)*3,20</t>
  </si>
  <si>
    <t>0,20*(1,20+1,14*2)</t>
  </si>
  <si>
    <t>-(0,90*1,97+0,90*2,08+1,20*1,14)</t>
  </si>
  <si>
    <t>m.č. 203</t>
  </si>
  <si>
    <t>(2,60+1,47)*2*3,20</t>
  </si>
  <si>
    <t>0,185*(1,20+((0,86+1,505)-2,00)*2)</t>
  </si>
  <si>
    <t>-(0,60*1,97+1,20*((0,86+1,506)-2,00))</t>
  </si>
  <si>
    <t>m.č. 204</t>
  </si>
  <si>
    <t>(3,84+3,46)*2*3,19</t>
  </si>
  <si>
    <t>0,185*(1,80+1,30*2)</t>
  </si>
  <si>
    <t>0,33*(0,90+2,04*2)</t>
  </si>
  <si>
    <t>-(1,80*1,30+0,80*1,97*2)</t>
  </si>
  <si>
    <t>(3,46+3,33+1,02+0,48)*2*3,20</t>
  </si>
  <si>
    <t>-(1,80*1,30+0,80*1,97*4)</t>
  </si>
  <si>
    <t>m.č. 206</t>
  </si>
  <si>
    <t>(5,21+4,42)*2*3,18</t>
  </si>
  <si>
    <t>0,185*(1,80+1,30*2)*2</t>
  </si>
  <si>
    <t>0,38*(0,95+2,05*2)</t>
  </si>
  <si>
    <t>-(1,80*1,30*2+0,80*1,97*2)</t>
  </si>
  <si>
    <t>m.č. 207</t>
  </si>
  <si>
    <t>(5,21+3,53)*2*3,18</t>
  </si>
  <si>
    <t>-(0,80*1,97+1,80*1,30*2)</t>
  </si>
  <si>
    <t>odpočet odsekání obkladů</t>
  </si>
  <si>
    <t>-57,481</t>
  </si>
  <si>
    <t>obvodová zeď</t>
  </si>
  <si>
    <t>0,92*2*10,54</t>
  </si>
  <si>
    <t>((3,20+9,20)/2*3,01*2)*2</t>
  </si>
  <si>
    <t>0,205*(0,59+0,83)*2*2</t>
  </si>
  <si>
    <t>0,21*(0,42+0,68)*2*2</t>
  </si>
  <si>
    <t>-(0,59*0,83*2+0,67*2,00)</t>
  </si>
  <si>
    <t>půdorys krovu nad vysokou částí</t>
  </si>
  <si>
    <t>pravá část</t>
  </si>
  <si>
    <t>2,02*(8,43+(8,43-3,14))</t>
  </si>
  <si>
    <t>štítové zdi</t>
  </si>
  <si>
    <t>(2,02+4,196)/2*2,76*2</t>
  </si>
  <si>
    <t>0,285*(0,60+0,97)*2*4</t>
  </si>
  <si>
    <t>0,115*(0,42+0,79)*2*4</t>
  </si>
  <si>
    <t>-(0,42*0,79*4)</t>
  </si>
  <si>
    <t>levá část</t>
  </si>
  <si>
    <t>0,75*2*6,53</t>
  </si>
  <si>
    <t>štítová zeď</t>
  </si>
  <si>
    <t>(3,67+0,75)/2*3,98*2</t>
  </si>
  <si>
    <t>0,285*(0,60+0,97)*2*2</t>
  </si>
  <si>
    <t>0,115*(0,42+0,79)*2*2</t>
  </si>
  <si>
    <t xml:space="preserve">dělící zeď </t>
  </si>
  <si>
    <t>(2,057+2,44+0,30*2)*2,02</t>
  </si>
  <si>
    <t>168</t>
  </si>
  <si>
    <t>978023411</t>
  </si>
  <si>
    <t>Vyškrabání spár zdiva cihelného mimo komínového</t>
  </si>
  <si>
    <t>2057181835</t>
  </si>
  <si>
    <t>https://podminky.urs.cz/item/CS_URS_2021_02/978023411</t>
  </si>
  <si>
    <t>vnitřní</t>
  </si>
  <si>
    <t>stěny</t>
  </si>
  <si>
    <t>strop</t>
  </si>
  <si>
    <t>vnější</t>
  </si>
  <si>
    <t>169</t>
  </si>
  <si>
    <t>978023471</t>
  </si>
  <si>
    <t>Vyškrabání spár zdiva cihelného komínového</t>
  </si>
  <si>
    <t>1979265106</t>
  </si>
  <si>
    <t>https://podminky.urs.cz/item/CS_URS_2021_02/978023471</t>
  </si>
  <si>
    <t>komín</t>
  </si>
  <si>
    <t>(1,45+0,48)*2*3,80</t>
  </si>
  <si>
    <t>(0,45)*4*3,40</t>
  </si>
  <si>
    <t>170</t>
  </si>
  <si>
    <t>978059541</t>
  </si>
  <si>
    <t>Odsekání a odebrání obkladů stěn z vnitřních obkládaček plochy přes 1 m2</t>
  </si>
  <si>
    <t>-157378296</t>
  </si>
  <si>
    <t>https://podminky.urs.cz/item/CS_URS_2021_02/978059541</t>
  </si>
  <si>
    <t>1,50*(0,90+1,40)*2</t>
  </si>
  <si>
    <t>-(0,60*1,50)</t>
  </si>
  <si>
    <t>m.č. 105 - za umyvadlem</t>
  </si>
  <si>
    <t>1,30*(1,00+0,59)</t>
  </si>
  <si>
    <t>sprchový kout</t>
  </si>
  <si>
    <t>2,00*1,25*2</t>
  </si>
  <si>
    <t>1,30*(3,16)</t>
  </si>
  <si>
    <t>-(1,80*0,90)</t>
  </si>
  <si>
    <t>m.č. 107 a 108</t>
  </si>
  <si>
    <t>1,30*(6,82+0,29+0,07+0,33)</t>
  </si>
  <si>
    <t>-(1,30*1,30+1,80*0,90*2)</t>
  </si>
  <si>
    <t>1,30*(0,63+3,65)</t>
  </si>
  <si>
    <t>2,00*(1,20+1,80+0,85)</t>
  </si>
  <si>
    <t>2,00*(2,60+1,47)*2</t>
  </si>
  <si>
    <t>0,185*(1,20+(2,00-1,505)*2)</t>
  </si>
  <si>
    <t>-(0,60*1,97+1,20*(2,00-1,505))</t>
  </si>
  <si>
    <t>2,00*(3,33+0,83+0,30)</t>
  </si>
  <si>
    <t>171</t>
  </si>
  <si>
    <t>985131111</t>
  </si>
  <si>
    <t>Očištění ploch stěn, rubu kleneb a podlah tlakovou vodou</t>
  </si>
  <si>
    <t>660405692</t>
  </si>
  <si>
    <t>https://podminky.urs.cz/item/CS_URS_2021_02/985131111</t>
  </si>
  <si>
    <t>172</t>
  </si>
  <si>
    <t>985131221</t>
  </si>
  <si>
    <t>Očištění ploch stěn, rubu kleneb a podlah nesušeným křemičitým pískem (metodou torbo)</t>
  </si>
  <si>
    <t>-489540370</t>
  </si>
  <si>
    <t>https://podminky.urs.cz/item/CS_URS_2021_02/985131221</t>
  </si>
  <si>
    <t>povrch schodiště</t>
  </si>
  <si>
    <t>173</t>
  </si>
  <si>
    <t>985131411</t>
  </si>
  <si>
    <t>Vysušení ploch stěn, rubu kleneb a podlah stlačeným vzduchem</t>
  </si>
  <si>
    <t>718941873</t>
  </si>
  <si>
    <t>https://podminky.urs.cz/item/CS_URS_2021_02/985131411</t>
  </si>
  <si>
    <t>174</t>
  </si>
  <si>
    <t>985132111</t>
  </si>
  <si>
    <t>Očištění ploch líce kleneb a podhledů tlakovou vodou</t>
  </si>
  <si>
    <t>-300350477</t>
  </si>
  <si>
    <t>https://podminky.urs.cz/item/CS_URS_2021_02/985132111</t>
  </si>
  <si>
    <t>(8,72+11,86+20,87+10,70+10,40+5,80+7,17)</t>
  </si>
  <si>
    <t>175</t>
  </si>
  <si>
    <t>985132411</t>
  </si>
  <si>
    <t>Vysušení ploch líce kleneb a podhledů stlačeným vzduchem</t>
  </si>
  <si>
    <t>-863177700</t>
  </si>
  <si>
    <t>https://podminky.urs.cz/item/CS_URS_2021_02/985132411</t>
  </si>
  <si>
    <t>176</t>
  </si>
  <si>
    <t>985221101</t>
  </si>
  <si>
    <t>Doplnění zdiva cihlami do aktivované malty</t>
  </si>
  <si>
    <t>620531658</t>
  </si>
  <si>
    <t>https://podminky.urs.cz/item/CS_URS_2021_02/985221101</t>
  </si>
  <si>
    <t>Půdorys 1. PP - doplnění zdiva CPP předpoklad 1 m3</t>
  </si>
  <si>
    <t>1,00</t>
  </si>
  <si>
    <t>Půdorys 1. NP</t>
  </si>
  <si>
    <t>m.č. 1.07</t>
  </si>
  <si>
    <t>0,20*0,735*3,45</t>
  </si>
  <si>
    <t>Půdorys 2. NP - doplnění zdiva CPP předpoklad 1 m3</t>
  </si>
  <si>
    <t xml:space="preserve">půdorys krovu nad nízkou částí - doplnění zdiva CPP předpoklad  1 m3</t>
  </si>
  <si>
    <t xml:space="preserve">půdorys krovu nad vysokou část - doplnění zdiva CPP předpoklad  1 m3</t>
  </si>
  <si>
    <t>177</t>
  </si>
  <si>
    <t>59610001</t>
  </si>
  <si>
    <t>cihla pálená plná do P15 290x140x65mm</t>
  </si>
  <si>
    <t>201017296</t>
  </si>
  <si>
    <t>P</t>
  </si>
  <si>
    <t>Poznámka k položce:_x000d_
Spotřeba: 333 kus/m3</t>
  </si>
  <si>
    <t>6,204*305 "Přepočtené koeficientem množství</t>
  </si>
  <si>
    <t>997</t>
  </si>
  <si>
    <t>Přesun sutě</t>
  </si>
  <si>
    <t>178</t>
  </si>
  <si>
    <t>997013152</t>
  </si>
  <si>
    <t>Vnitrostaveništní doprava suti a vybouraných hmot pro budovy v přes 6 do 9 m s omezením mechanizace</t>
  </si>
  <si>
    <t>-1777040081</t>
  </si>
  <si>
    <t xml:space="preserve">Vnitrostaveništní doprava suti a vybouraných hmot  vodorovně do 50 m svisle s omezením mechanizace pro budovy a haly výšky přes 6 do 9 m</t>
  </si>
  <si>
    <t>https://podminky.urs.cz/item/CS_URS_2021_02/997013152</t>
  </si>
  <si>
    <t>179</t>
  </si>
  <si>
    <t>997013501</t>
  </si>
  <si>
    <t>Odvoz suti a vybouraných hmot na skládku nebo meziskládku do 1 km se složením</t>
  </si>
  <si>
    <t>1246368694</t>
  </si>
  <si>
    <t>https://podminky.urs.cz/item/CS_URS_2021_02/997013501</t>
  </si>
  <si>
    <t>180</t>
  </si>
  <si>
    <t>997013509</t>
  </si>
  <si>
    <t>Příplatek k odvozu suti a vybouraných hmot na skládku ZKD 1 km přes 1 km</t>
  </si>
  <si>
    <t>1916277337</t>
  </si>
  <si>
    <t>https://podminky.urs.cz/item/CS_URS_2021_02/997013509</t>
  </si>
  <si>
    <t>798,467*20 "Přepočtené koeficientem množství</t>
  </si>
  <si>
    <t>181</t>
  </si>
  <si>
    <t>997013601</t>
  </si>
  <si>
    <t>Poplatek za uložení na skládce (skládkovné) stavebního odpadu betonového kód odpadu 17 01 01</t>
  </si>
  <si>
    <t>-1031400071</t>
  </si>
  <si>
    <t>https://podminky.urs.cz/item/CS_URS_2021_02/997013601</t>
  </si>
  <si>
    <t>14,513+64,828+1,661</t>
  </si>
  <si>
    <t>182</t>
  </si>
  <si>
    <t>997013602</t>
  </si>
  <si>
    <t>Poplatek za uložení na skládce (skládkovné) stavebního odpadu železobetonového kód odpadu 17 01 01</t>
  </si>
  <si>
    <t>-100166060</t>
  </si>
  <si>
    <t>https://podminky.urs.cz/item/CS_URS_2021_02/997013602</t>
  </si>
  <si>
    <t>109,594+18,199</t>
  </si>
  <si>
    <t>183</t>
  </si>
  <si>
    <t>997013603</t>
  </si>
  <si>
    <t>Poplatek za uložení na skládce (skládkovné) stavebního odpadu cihelného kód odpadu 17 01 02</t>
  </si>
  <si>
    <t>1030275180</t>
  </si>
  <si>
    <t>https://podminky.urs.cz/item/CS_URS_2021_02/997013603</t>
  </si>
  <si>
    <t>132,803+1,213+5,076+22,497+0,324+1,235+0,061+0,317+3,956+0,582+0,059</t>
  </si>
  <si>
    <t>184</t>
  </si>
  <si>
    <t>997013631</t>
  </si>
  <si>
    <t>Poplatek za uložení na skládce (skládkovné) stavebního odpadu směsného kód odpadu 17 09 04</t>
  </si>
  <si>
    <t>-1965657636</t>
  </si>
  <si>
    <t>https://podminky.urs.cz/item/CS_URS_2021_02/997013631</t>
  </si>
  <si>
    <t>778,782-(81,002+127,793+168,123+1,098+66,605+1,419+7,27+7,27)</t>
  </si>
  <si>
    <t>185</t>
  </si>
  <si>
    <t>997013804</t>
  </si>
  <si>
    <t>Poplatek za uložení na skládce (skládkovné) stavebního odpadu ze skla kód odpadu 17 02 02</t>
  </si>
  <si>
    <t>-1890668484</t>
  </si>
  <si>
    <t>https://podminky.urs.cz/item/CS_URS_2021_02/997013804</t>
  </si>
  <si>
    <t>0,262+0,836</t>
  </si>
  <si>
    <t>186</t>
  </si>
  <si>
    <t>997013811</t>
  </si>
  <si>
    <t>Poplatek za uložení na skládce (skládkovné) stavebního odpadu dřevěného kód odpadu 17 02 01</t>
  </si>
  <si>
    <t>1967797310</t>
  </si>
  <si>
    <t>https://podminky.urs.cz/item/CS_URS_2021_02/997013811</t>
  </si>
  <si>
    <t>0,212+1,448+3,454+1,137+29,27+0,186+0,077+30,821</t>
  </si>
  <si>
    <t>187</t>
  </si>
  <si>
    <t>997013814</t>
  </si>
  <si>
    <t>Poplatek za uložení na skládce (skládkovné) stavebního odpadu izolací kód odpadu 17 06 04</t>
  </si>
  <si>
    <t>-1924554832</t>
  </si>
  <si>
    <t>https://podminky.urs.cz/item/CS_URS_2021_02/997013814</t>
  </si>
  <si>
    <t>1,419</t>
  </si>
  <si>
    <t>188</t>
  </si>
  <si>
    <t>997006004</t>
  </si>
  <si>
    <t>Pytlování nebezpečného odpadu ze střešních šablon s obsahem azbestu</t>
  </si>
  <si>
    <t>1155749128</t>
  </si>
  <si>
    <t>https://podminky.urs.cz/item/CS_URS_2021_02/997006004</t>
  </si>
  <si>
    <t>azbestová krytina</t>
  </si>
  <si>
    <t>7,27</t>
  </si>
  <si>
    <t>189</t>
  </si>
  <si>
    <t>997013821</t>
  </si>
  <si>
    <t>Poplatek za uložení na skládce (skládkovné) stavebního odpadu s obsahem azbestu kód odpadu 17 06 05</t>
  </si>
  <si>
    <t>275244954</t>
  </si>
  <si>
    <t>https://podminky.urs.cz/item/CS_URS_2021_02/997013821</t>
  </si>
  <si>
    <t>998</t>
  </si>
  <si>
    <t>Přesun hmot</t>
  </si>
  <si>
    <t>190</t>
  </si>
  <si>
    <t>998018002</t>
  </si>
  <si>
    <t>Přesun hmot ruční pro budovy v do 12 m</t>
  </si>
  <si>
    <t>621374332</t>
  </si>
  <si>
    <t>https://podminky.urs.cz/item/CS_URS_2021_02/998018002</t>
  </si>
  <si>
    <t>PSV</t>
  </si>
  <si>
    <t>Práce a dodávky PSV</t>
  </si>
  <si>
    <t>711</t>
  </si>
  <si>
    <t>Izolace proti vodě, vlhkosti a plynům</t>
  </si>
  <si>
    <t>191</t>
  </si>
  <si>
    <t>711111002</t>
  </si>
  <si>
    <t>Provedení izolace proti zemní vlhkosti vodorovné za studena lakem asfaltovým</t>
  </si>
  <si>
    <t>731084843</t>
  </si>
  <si>
    <t>https://podminky.urs.cz/item/CS_URS_2021_02/711111002</t>
  </si>
  <si>
    <t>(4,30+18,50)</t>
  </si>
  <si>
    <t>4,97*1,68</t>
  </si>
  <si>
    <t>(9,30+8,16+13,70+10,90+5,72+4,70+2,00)</t>
  </si>
  <si>
    <t>1,875*3,33</t>
  </si>
  <si>
    <t>192</t>
  </si>
  <si>
    <t>11163150</t>
  </si>
  <si>
    <t>lak penetrační asfaltový</t>
  </si>
  <si>
    <t>-1991488440</t>
  </si>
  <si>
    <t>Poznámka k položce:_x000d_
Spotřeba 0,3-0,4kg/m2</t>
  </si>
  <si>
    <t>91,874*0,00039 "Přepočtené koeficientem množství</t>
  </si>
  <si>
    <t>193</t>
  </si>
  <si>
    <t>711112002</t>
  </si>
  <si>
    <t>Provedení izolace proti zemní vlhkosti svislé za studena lakem asfaltovým</t>
  </si>
  <si>
    <t>1388824129</t>
  </si>
  <si>
    <t>https://podminky.urs.cz/item/CS_URS_2021_02/711112002</t>
  </si>
  <si>
    <t>PODROBNÝ POPIS SKLADBY VIZ TZ - SANACE VNITŘNÍHO ZDIVA 1. NP</t>
  </si>
  <si>
    <t>vytažení kvůli napojení na dodatečně vloženou hydroizolaci stěn, 2x asfaltový modifikovaný pás</t>
  </si>
  <si>
    <t>0,16*(0,15+0,20)*2</t>
  </si>
  <si>
    <t>0,12*(0,15+0,20)*2</t>
  </si>
  <si>
    <t>0,33*(0,15+0,20)*2</t>
  </si>
  <si>
    <t>194</t>
  </si>
  <si>
    <t>-1674710995</t>
  </si>
  <si>
    <t>38,269*0,00041 "Přepočtené koeficientem množství</t>
  </si>
  <si>
    <t>195</t>
  </si>
  <si>
    <t>711141559</t>
  </si>
  <si>
    <t>Provedení izolace proti zemní vlhkosti pásy přitavením vodorovné NAIP</t>
  </si>
  <si>
    <t>1637067784</t>
  </si>
  <si>
    <t>https://podminky.urs.cz/item/CS_URS_2021_02/711141559</t>
  </si>
  <si>
    <t>2x modifikovaný asfaltový pás</t>
  </si>
  <si>
    <t>druhá vrstva</t>
  </si>
  <si>
    <t>91,874</t>
  </si>
  <si>
    <t>196</t>
  </si>
  <si>
    <t>62855001</t>
  </si>
  <si>
    <t>pás asfaltový natavitelný modifikovaný SBS tl 4,0mm s vložkou z polyesterové rohože a spalitelnou PE fólií nebo jemnozrnným minerálním posypem na horním povrchu</t>
  </si>
  <si>
    <t>943766862</t>
  </si>
  <si>
    <t>183,748*1,1655 "Přepočtené koeficientem množství</t>
  </si>
  <si>
    <t>197</t>
  </si>
  <si>
    <t>711142559</t>
  </si>
  <si>
    <t>Provedení izolace proti zemní vlhkosti pásy přitavením svislé NAIP</t>
  </si>
  <si>
    <t>2061410327</t>
  </si>
  <si>
    <t>https://podminky.urs.cz/item/CS_URS_2021_02/711142559</t>
  </si>
  <si>
    <t>38,269</t>
  </si>
  <si>
    <t>198</t>
  </si>
  <si>
    <t>-1719592626</t>
  </si>
  <si>
    <t>76,538*1,221 "Přepočtené koeficientem množství</t>
  </si>
  <si>
    <t>199</t>
  </si>
  <si>
    <t>711161115</t>
  </si>
  <si>
    <t>Izolace proti zemní vlhkosti nopovou fólií vodorovná</t>
  </si>
  <si>
    <t>-1112937760</t>
  </si>
  <si>
    <t>https://podminky.urs.cz/item/CS_URS_2021_02/711161115</t>
  </si>
  <si>
    <t>200</t>
  </si>
  <si>
    <t>711191001.R01</t>
  </si>
  <si>
    <t>Kontaktní penetrační, zpevňující a předběžně izolující můstek, plocha vodorovná</t>
  </si>
  <si>
    <t>-1894313902</t>
  </si>
  <si>
    <t>Skladba dle odstavce 3.5.4 viz odborný posudek</t>
  </si>
  <si>
    <t>PODROBNÝ POPIS SKLADBY VIZ TZ - HYDROIZOLACE PODLAH</t>
  </si>
  <si>
    <t>m.č. 1.01 - 1.12 (kromě 1.04 a 1.06)</t>
  </si>
  <si>
    <t>87,98*1,05 "Přepočtené koeficientem množství</t>
  </si>
  <si>
    <t>201</t>
  </si>
  <si>
    <t>24551000.R01</t>
  </si>
  <si>
    <t>křemičitanová silikátová penetrace, ředěno s vodou v poměru 1:1, spotřeba cca 0,15 kg/m2</t>
  </si>
  <si>
    <t>kg</t>
  </si>
  <si>
    <t>-902899609</t>
  </si>
  <si>
    <t>87,98*0,15 "Přepočtené koeficientem množství</t>
  </si>
  <si>
    <t>202</t>
  </si>
  <si>
    <t>711191011.R02</t>
  </si>
  <si>
    <t>Kontaktní penetrační, zpevňující a předběžně izolující můstek, plocha svislá</t>
  </si>
  <si>
    <t>1068586436</t>
  </si>
  <si>
    <t>vytažený min 150 mm nad osu injektáže a min 200 mm od podlahy</t>
  </si>
  <si>
    <t>161,812*1,05 "Přepočtené koeficientem množství</t>
  </si>
  <si>
    <t>203</t>
  </si>
  <si>
    <t>24551000</t>
  </si>
  <si>
    <t>-1855142844</t>
  </si>
  <si>
    <t>161,812*0,15 "Přepočtené koeficientem množství</t>
  </si>
  <si>
    <t>204</t>
  </si>
  <si>
    <t>711192202.R02</t>
  </si>
  <si>
    <t>Provedení izolační vsrty (tl. min. 1 mm) z polymer cementové flexibilní hydroizolační sulfátoodolné stěrky, spotřeba cca 1,6 kg/m2/jednu vrstvu, plocha svislá</t>
  </si>
  <si>
    <t>1122329348</t>
  </si>
  <si>
    <t>205</t>
  </si>
  <si>
    <t>58581000.R02</t>
  </si>
  <si>
    <t>polymer cementová flexibilní hydroizolační sulfátoodolná stěrka, spotřeba cca 1,6 kg/m2/jednu vrstvu</t>
  </si>
  <si>
    <t>847089431</t>
  </si>
  <si>
    <t>161,812*1,6 "Přepočtené koeficientem množství</t>
  </si>
  <si>
    <t>206</t>
  </si>
  <si>
    <t>711192202.R03</t>
  </si>
  <si>
    <t>Provedení izolační vsrty (tl. min. 4 mm) z polymer cementové flexibilní hydroizolační sulfátoodolné stěrky, spotřeba cca 5 kg/m2/4 mm tl. vrstvy, plocha svislá</t>
  </si>
  <si>
    <t>647647654</t>
  </si>
  <si>
    <t>37,842*1,05 "Přepočtené koeficientem množství</t>
  </si>
  <si>
    <t>207</t>
  </si>
  <si>
    <t>58581000.R03</t>
  </si>
  <si>
    <t>polymer cementová flexibilní hydroizolační sulfátoodolná stěrka, spotřeba cca 5 kg/m2/4 mm tl. vrstvy</t>
  </si>
  <si>
    <t>-1997704898</t>
  </si>
  <si>
    <t>37,842*5 "Přepočtené koeficientem množství</t>
  </si>
  <si>
    <t>208</t>
  </si>
  <si>
    <t>711.R01</t>
  </si>
  <si>
    <t>Provedení izolačního fabionu R=60 mm z izolačního a těsnícího tmelu, spotřeba cca 1,7 - 2,0 kg/bm</t>
  </si>
  <si>
    <t>-545126908</t>
  </si>
  <si>
    <t>Skladba dle odstavce 3.5.3 viz odborný posudek</t>
  </si>
  <si>
    <t>PODROBNÝ POPIS SKLADBY VIZ TZ - PROPOJENÍ INFUZNÍ CLONY, VERTIKÁLNÍ HYDROIZOLACE ZDIVA A PODLAHOVÉ HYDROIZOLACE IZOLAČNÍM FABIONEM</t>
  </si>
  <si>
    <t>-(1,125*2+0,80+1,42)</t>
  </si>
  <si>
    <t>-(0,80)</t>
  </si>
  <si>
    <t>-(1,80)</t>
  </si>
  <si>
    <t>-(0,80*3+1,30)</t>
  </si>
  <si>
    <t>(6,845+3,69)*2</t>
  </si>
  <si>
    <t>-(0,80*3)</t>
  </si>
  <si>
    <t>-(0,70*2+0,80)</t>
  </si>
  <si>
    <t>-(0,70)</t>
  </si>
  <si>
    <t>109,335*1,05 "Přepočtené koeficientem množství</t>
  </si>
  <si>
    <t>209</t>
  </si>
  <si>
    <t>711.R02</t>
  </si>
  <si>
    <t>Lokální utěsnění po první stěrce vnitřní stěny izolační vrstvy těsnící maltou, spotřeba cca 1,7 kg/m2/1mm tl. vrstvy, spotřeba dle členitosti zdiva cca 5-13 kg/m2</t>
  </si>
  <si>
    <t>1395796979</t>
  </si>
  <si>
    <t>přžedpoklad 20%</t>
  </si>
  <si>
    <t>38,269*0,20</t>
  </si>
  <si>
    <t>7,654*1,05 "Přepočtené koeficientem množství</t>
  </si>
  <si>
    <t>210</t>
  </si>
  <si>
    <t>711.R03</t>
  </si>
  <si>
    <t>Lokální utěsnění po první stěrce vnějšího soklu izolační vrstvy těsnící maltou, spotřeba cca 1,7 kg/m2/1mm tl. vrstvy, spotřeba dle členitosti zdiva cca 5-13 kg/m2</t>
  </si>
  <si>
    <t>-1101137303</t>
  </si>
  <si>
    <t>spotřeba cca 20%</t>
  </si>
  <si>
    <t>(17,955+9,48)*2*(0,15+0,50)*0,20</t>
  </si>
  <si>
    <t>7,133*1,05 "Přepočtené koeficientem množství</t>
  </si>
  <si>
    <t>211</t>
  </si>
  <si>
    <t>711192202.R04</t>
  </si>
  <si>
    <t>Provedení izolační vrsty (tl. min. 1 mm) z polymer cementové flexibilní hydroizolační sulfátoodolné stěrky, spotřeba cca 1,6 kg/m2/jednu vrstvu, plocha vodorovná</t>
  </si>
  <si>
    <t>1445027662</t>
  </si>
  <si>
    <t>212</t>
  </si>
  <si>
    <t>-1820758103</t>
  </si>
  <si>
    <t>87,98*1,6 "Přepočtené koeficientem množství</t>
  </si>
  <si>
    <t>213</t>
  </si>
  <si>
    <t>711192202.R05</t>
  </si>
  <si>
    <t>Provedení izolační vsrty (tl. min. 4 mm) z polymer cementové flexibilní hydroizolační sulfátoodolné stěrky, spotřeba cca 5 kg/m2/4 mm tl. vrstvy, plocha vodorovná</t>
  </si>
  <si>
    <t>-2037434891</t>
  </si>
  <si>
    <t>214</t>
  </si>
  <si>
    <t>989347250</t>
  </si>
  <si>
    <t>87,98*5 "Přepočtené koeficientem množství</t>
  </si>
  <si>
    <t>215</t>
  </si>
  <si>
    <t>711192202.R06</t>
  </si>
  <si>
    <t xml:space="preserve">Provedení adhézní vsrty (tl. min. 1 mm) minerální hydroizolační sulfátoodolné stěrky, spotřeba cca 1,60  kg/m2/jednu vrstvu, plocha svislá</t>
  </si>
  <si>
    <t>256688427</t>
  </si>
  <si>
    <t>vnější sokl</t>
  </si>
  <si>
    <t>+ první a druhá vrstva</t>
  </si>
  <si>
    <t>35,666*2</t>
  </si>
  <si>
    <t>195,302*1,05 "Přepočtené koeficientem množství</t>
  </si>
  <si>
    <t>216</t>
  </si>
  <si>
    <t>58581000.R04</t>
  </si>
  <si>
    <t>minerální hydroizolační sulfátová stěrka, spotřeba cca 1,6 kg/m2/jednu vrstvu</t>
  </si>
  <si>
    <t>-891101796</t>
  </si>
  <si>
    <t>195,302*1,6 "Přepočtené koeficientem množství</t>
  </si>
  <si>
    <t>217</t>
  </si>
  <si>
    <t>998711101</t>
  </si>
  <si>
    <t>Přesun hmot tonážní pro izolace proti vodě, vlhkosti a plynům v objektech v do 6 m</t>
  </si>
  <si>
    <t>460599584</t>
  </si>
  <si>
    <t xml:space="preserve">Přesun hmot pro izolace proti vodě, vlhkosti a plynům  stanovený z hmotnosti přesunovaného materiálu vodorovná dopravní vzdálenost do 50 m v objektech výšky do 6 m</t>
  </si>
  <si>
    <t>https://podminky.urs.cz/item/CS_URS_2021_02/998711101</t>
  </si>
  <si>
    <t>712</t>
  </si>
  <si>
    <t>Povlakové krytiny</t>
  </si>
  <si>
    <t>218</t>
  </si>
  <si>
    <t>712400832</t>
  </si>
  <si>
    <t>Odstranění povlakové krytiny střech do 30° dvouvrstvé</t>
  </si>
  <si>
    <t>1092258788</t>
  </si>
  <si>
    <t>https://podminky.urs.cz/item/CS_URS_2021_01/712400832</t>
  </si>
  <si>
    <t>přístřešek</t>
  </si>
  <si>
    <t>3,85*15,83+5,30*0,67</t>
  </si>
  <si>
    <t>219</t>
  </si>
  <si>
    <t>712400834</t>
  </si>
  <si>
    <t>Příplatek k odstranění povlakové krytiny střech do 30° ZKD vrstvu</t>
  </si>
  <si>
    <t>-1952828497</t>
  </si>
  <si>
    <t>https://podminky.urs.cz/item/CS_URS_2021_01/712400834</t>
  </si>
  <si>
    <t>64,497*2 "Přepočtené koeficientem množství</t>
  </si>
  <si>
    <t>220</t>
  </si>
  <si>
    <t>998712202</t>
  </si>
  <si>
    <t>Přesun hmot procentní pro krytiny povlakové v objektech v do 12 m</t>
  </si>
  <si>
    <t>%</t>
  </si>
  <si>
    <t>-1630295728</t>
  </si>
  <si>
    <t>https://podminky.urs.cz/item/CS_URS_2021_02/998712202</t>
  </si>
  <si>
    <t>713</t>
  </si>
  <si>
    <t>Izolace tepelné</t>
  </si>
  <si>
    <t>221</t>
  </si>
  <si>
    <t>713121111</t>
  </si>
  <si>
    <t>Montáž izolace tepelné podlah volně kladenými rohožemi, pásy, dílci, deskami 1 vrstva</t>
  </si>
  <si>
    <t>1743461404</t>
  </si>
  <si>
    <t>https://podminky.urs.cz/item/CS_URS_2021_02/713121111</t>
  </si>
  <si>
    <t>222</t>
  </si>
  <si>
    <t>63231202.R01</t>
  </si>
  <si>
    <t>deska pro snížení kročejového hluku na bázi dřevovláknité izolace tl 30mm</t>
  </si>
  <si>
    <t>-1757649115</t>
  </si>
  <si>
    <t>16,028*1,1 "Přepočtené koeficientem množství</t>
  </si>
  <si>
    <t>223</t>
  </si>
  <si>
    <t>713121112</t>
  </si>
  <si>
    <t>Montáž izolace tepelné podlah volně kladenými mezi trámy nebo hranoly rohožemi, pásy, dílci, deskami 1 vrstva</t>
  </si>
  <si>
    <t>-786885017</t>
  </si>
  <si>
    <t>https://podminky.urs.cz/item/CS_URS_2021_02/713121112</t>
  </si>
  <si>
    <t>m.č. 2.03 - 2.06</t>
  </si>
  <si>
    <t>(13,50+23,40+18,70+11,80)*2</t>
  </si>
  <si>
    <t>Skladba S3.1</t>
  </si>
  <si>
    <t>půdorys krovu nad nízkou částí 1. NP - nový stav</t>
  </si>
  <si>
    <t>25,60*2</t>
  </si>
  <si>
    <t>Skladba S3.2</t>
  </si>
  <si>
    <t>m.č. 3.01</t>
  </si>
  <si>
    <t>87,75*2</t>
  </si>
  <si>
    <t>224</t>
  </si>
  <si>
    <t>63152135</t>
  </si>
  <si>
    <t>pás tepelně izolační univerzální λ=0,035 tl 140mm</t>
  </si>
  <si>
    <t>560112552</t>
  </si>
  <si>
    <t>(13,50+23,40+18,70+11,80)</t>
  </si>
  <si>
    <t>25,60</t>
  </si>
  <si>
    <t>180,75*1,1 "Přepočtené koeficientem množství</t>
  </si>
  <si>
    <t>225</t>
  </si>
  <si>
    <t>63152136</t>
  </si>
  <si>
    <t>pás tepelně izolační univerzální λ=0,035 tl 160mm</t>
  </si>
  <si>
    <t>-377716523</t>
  </si>
  <si>
    <t>226</t>
  </si>
  <si>
    <t>713121121</t>
  </si>
  <si>
    <t>Montáž izolace tepelné podlah volně kladenými rohožemi, pásy, dílci, deskami 2 vrstvy</t>
  </si>
  <si>
    <t>-899772443</t>
  </si>
  <si>
    <t>https://podminky.urs.cz/item/CS_URS_2021_02/713121121</t>
  </si>
  <si>
    <t>5,72</t>
  </si>
  <si>
    <t>(4,70+2,00)</t>
  </si>
  <si>
    <t>(10,70+10,90)</t>
  </si>
  <si>
    <t>227</t>
  </si>
  <si>
    <t>28375911</t>
  </si>
  <si>
    <t>deska EPS 150 S do plochých střech a podlah λ=0,035 tl 70mm</t>
  </si>
  <si>
    <t>312373180</t>
  </si>
  <si>
    <t>34,02*2,2 "Přepočtené koeficientem množství</t>
  </si>
  <si>
    <t>228</t>
  </si>
  <si>
    <t>28375910</t>
  </si>
  <si>
    <t>deska EPS 150 S do plochých střech a podlah λ=0,035 tl 60mm</t>
  </si>
  <si>
    <t>-945136490</t>
  </si>
  <si>
    <t>45,8*2,2 "Přepočtené koeficientem množství</t>
  </si>
  <si>
    <t>229</t>
  </si>
  <si>
    <t>713121131</t>
  </si>
  <si>
    <t>Montáž izolace tepelné podlah parotěsné reflexní tl do 5 mm</t>
  </si>
  <si>
    <t>-723996744</t>
  </si>
  <si>
    <t>https://podminky.urs.cz/item/CS_URS_2021_02/713121131</t>
  </si>
  <si>
    <t>230</t>
  </si>
  <si>
    <t>28329039.R01</t>
  </si>
  <si>
    <t>difůzní folie, propustnost vodních par 1350 g/m2 24h, faktor difuzního odporu μ 70, propustnost vody &gt; 3000 mm</t>
  </si>
  <si>
    <t>439336159</t>
  </si>
  <si>
    <t>Poznámka k položce:_x000d_
monolitická PES textilie se zátěrem, integrovaná lepící páska</t>
  </si>
  <si>
    <t>231</t>
  </si>
  <si>
    <t>713131121</t>
  </si>
  <si>
    <t>Montáž izolace tepelné stěn přichycením dráty rohoží, pásů, dílců, desek</t>
  </si>
  <si>
    <t>2072299074</t>
  </si>
  <si>
    <t>https://podminky.urs.cz/item/CS_URS_2021_02/713131121</t>
  </si>
  <si>
    <t>tepelná izolace věnce v nosné zdi tl. 300 mm</t>
  </si>
  <si>
    <t>0,25*5,495</t>
  </si>
  <si>
    <t>232</t>
  </si>
  <si>
    <t>63152261</t>
  </si>
  <si>
    <t>deska tepelně izolační minerální kontaktních fasád podélné vlákno λ=0,034 tl 60mm</t>
  </si>
  <si>
    <t>-1811977581</t>
  </si>
  <si>
    <t>1,374*1,1 "Přepočtené koeficientem množství</t>
  </si>
  <si>
    <t>233</t>
  </si>
  <si>
    <t>713131141</t>
  </si>
  <si>
    <t>Montáž izolace tepelné stěn a základů lepením celoplošně rohoží, pásů, dílců, desek</t>
  </si>
  <si>
    <t>282871955</t>
  </si>
  <si>
    <t>https://podminky.urs.cz/item/CS_URS_2021_02/713131141</t>
  </si>
  <si>
    <t>zateplení vnějšího rozvaděče tl. 100 mm</t>
  </si>
  <si>
    <t>(0,66+1,25)*2</t>
  </si>
  <si>
    <t>krov nad nízkou částí tl. 160 mm</t>
  </si>
  <si>
    <t>(1,08+0,78)*(4,545+5,62)*2</t>
  </si>
  <si>
    <t>krov nad vysokou částí tl. 160 mm</t>
  </si>
  <si>
    <t>0,75*(12,82+8,43)*2</t>
  </si>
  <si>
    <t>234</t>
  </si>
  <si>
    <t>63152263</t>
  </si>
  <si>
    <t>deska tepelně izolační minerální kontaktních fasád podélné vlákno λ=0,034 tl 100mm</t>
  </si>
  <si>
    <t>-1941684411</t>
  </si>
  <si>
    <t>3,82*1,1 "Přepočtené koeficientem množství</t>
  </si>
  <si>
    <t>235</t>
  </si>
  <si>
    <t>63152266</t>
  </si>
  <si>
    <t>deska tepelně izolační minerální kontaktních fasád podélné vlákno λ=0,034 tl 160mm</t>
  </si>
  <si>
    <t>767970218</t>
  </si>
  <si>
    <t>69,689*1,1 "Přepočtené koeficientem množství</t>
  </si>
  <si>
    <t>236</t>
  </si>
  <si>
    <t>-1546098866</t>
  </si>
  <si>
    <t>XPS u nového základu zdi, viz řez B-B</t>
  </si>
  <si>
    <t>(0,21+0,40)*5,495</t>
  </si>
  <si>
    <t>237</t>
  </si>
  <si>
    <t>28376443</t>
  </si>
  <si>
    <t>deska z polystyrénu XPS, hrana rovná a strukturovaný povrch 300kPa tl 100mm</t>
  </si>
  <si>
    <t>-820622993</t>
  </si>
  <si>
    <t>3,352*1,1 "Přepočtené koeficientem množství</t>
  </si>
  <si>
    <t>238</t>
  </si>
  <si>
    <t>713191133.R01</t>
  </si>
  <si>
    <t>Montáž kluzné folie podlah</t>
  </si>
  <si>
    <t>-1689155988</t>
  </si>
  <si>
    <t>239</t>
  </si>
  <si>
    <t>28323056.R01</t>
  </si>
  <si>
    <t>fólie kluzná</t>
  </si>
  <si>
    <t>1500525655</t>
  </si>
  <si>
    <t>79,82*1,1655 "Přepočtené koeficientem množství</t>
  </si>
  <si>
    <t>240</t>
  </si>
  <si>
    <t>998713201</t>
  </si>
  <si>
    <t>Přesun hmot procentní pro izolace tepelné v objektech v do 6 m</t>
  </si>
  <si>
    <t>-1631945189</t>
  </si>
  <si>
    <t>Přesun hmot pro izolace tepelné stanovený procentní sazbou (%) z ceny vodorovná dopravní vzdálenost do 50 m v objektech výšky do 6 m</t>
  </si>
  <si>
    <t>https://podminky.urs.cz/item/CS_URS_2021_02/998713201</t>
  </si>
  <si>
    <t>714</t>
  </si>
  <si>
    <t>Akustická a protiotřesová opatření</t>
  </si>
  <si>
    <t>241</t>
  </si>
  <si>
    <t>714110801</t>
  </si>
  <si>
    <t>Demontáž akustických obkladů z panelů dřevěných</t>
  </si>
  <si>
    <t>693812241</t>
  </si>
  <si>
    <t>https://podminky.urs.cz/item/CS_URS_2021_02/714110801</t>
  </si>
  <si>
    <t>1,30*(3,83+3,15)*2</t>
  </si>
  <si>
    <t>-(0,90*1,30+1,80*0,90)</t>
  </si>
  <si>
    <t>242</t>
  </si>
  <si>
    <t>998714201</t>
  </si>
  <si>
    <t>Přesun hmot procentní pro akustická a protiotřesová opatření v objektech v do 6 m</t>
  </si>
  <si>
    <t>799580158</t>
  </si>
  <si>
    <t xml:space="preserve">Přesun hmot pro akustická a protiotřesová opatření  stanovený procentní sazbou (%) z ceny vodorovná dopravní vzdálenost do 50 m v objektech výšky do 6 m</t>
  </si>
  <si>
    <t>https://podminky.urs.cz/item/CS_URS_2021_02/998714201</t>
  </si>
  <si>
    <t>727</t>
  </si>
  <si>
    <t>Požární ochrana</t>
  </si>
  <si>
    <t>243</t>
  </si>
  <si>
    <t>965.R02</t>
  </si>
  <si>
    <t>D + M požární ucpávky dle PBŘ - prostup konstrukcemi jednotlivých technologickcých vedení profesí (ZTI, ÚT, ELE, VZT)</t>
  </si>
  <si>
    <t>219666588</t>
  </si>
  <si>
    <t>751</t>
  </si>
  <si>
    <t>244</t>
  </si>
  <si>
    <t>751.R01</t>
  </si>
  <si>
    <t>Obnovení odvětrání sklenpních výdechů</t>
  </si>
  <si>
    <t>600748582</t>
  </si>
  <si>
    <t>245</t>
  </si>
  <si>
    <t>998751201</t>
  </si>
  <si>
    <t>Přesun hmot procentní pro vzduchotechniku v objektech v do 12 m</t>
  </si>
  <si>
    <t>1807570383</t>
  </si>
  <si>
    <t>https://podminky.urs.cz/item/CS_URS_2021_02/998751201</t>
  </si>
  <si>
    <t>761</t>
  </si>
  <si>
    <t>Konstrukce prosvětlovací</t>
  </si>
  <si>
    <t>246</t>
  </si>
  <si>
    <t>761611111</t>
  </si>
  <si>
    <t>Okno zděné ze skleněných tvárnic</t>
  </si>
  <si>
    <t>396176491</t>
  </si>
  <si>
    <t>https://podminky.urs.cz/item/CS_URS_2021_02/761611111</t>
  </si>
  <si>
    <t>1,00*2,00</t>
  </si>
  <si>
    <t>247</t>
  </si>
  <si>
    <t>998761101</t>
  </si>
  <si>
    <t>Přesun hmot tonážní pro konstrukce sklobetonové v objektech v do 6 m</t>
  </si>
  <si>
    <t>-72230197</t>
  </si>
  <si>
    <t xml:space="preserve">Přesun hmot pro konstrukce sklobetonové  stanovený z hmotnosti přesunovaného materiálu vodorovná dopravní vzdálenost do 50 m v objektech výšky do 6 m</t>
  </si>
  <si>
    <t>https://podminky.urs.cz/item/CS_URS_2021_02/998761101</t>
  </si>
  <si>
    <t>762</t>
  </si>
  <si>
    <t>Konstrukce tesařské</t>
  </si>
  <si>
    <t>248</t>
  </si>
  <si>
    <t>762.R02</t>
  </si>
  <si>
    <t>Ošetření nového dřeva - odkorněné, bez větších oblin, vysušené na vlhost pod 20%, očištěné bez nečistot, mastnot a prachu, ošetřené 2x postřikem 5% roztoku - viz TZ</t>
  </si>
  <si>
    <t>331872200</t>
  </si>
  <si>
    <t>249</t>
  </si>
  <si>
    <t>762081510</t>
  </si>
  <si>
    <t>Plošné hoblování hraněného řeziva na staveništi</t>
  </si>
  <si>
    <t>-243281144</t>
  </si>
  <si>
    <t>https://podminky.urs.cz/item/CS_URS_2021_02/762081510</t>
  </si>
  <si>
    <t>pochozí lávka, prvek A 100/200 mm</t>
  </si>
  <si>
    <t>Půdorys krovu nad nízkou částí 1. NP</t>
  </si>
  <si>
    <t>8,25*(0,10+0,20)*2</t>
  </si>
  <si>
    <t>Půdorys krovu nad vysokou částí 2.NP</t>
  </si>
  <si>
    <t>25,30*(0,10+0,20)*2</t>
  </si>
  <si>
    <t>CS11 pásek 110/130 mm</t>
  </si>
  <si>
    <t>1,30*8*(0,11+0,13)*2</t>
  </si>
  <si>
    <t>CS9 sloupek 140/140 mm</t>
  </si>
  <si>
    <t>3,53*5*0,14*4</t>
  </si>
  <si>
    <t>CS8 krokev 100/160 mm</t>
  </si>
  <si>
    <t>(5,01*6+2,19*7+2,71*10)*(0,10+0,16)*2</t>
  </si>
  <si>
    <t>doplnění vazby půdorysu krovu nad nízkou částí</t>
  </si>
  <si>
    <t>krokev 130/150 mm</t>
  </si>
  <si>
    <t>4,66*2*(0,13+0,15)*2</t>
  </si>
  <si>
    <t>pochozí lávka, prvek B 140/200 mm</t>
  </si>
  <si>
    <t>11,55*(0,14+0,20)*2</t>
  </si>
  <si>
    <t>44,00*(0,14+0,20)*2</t>
  </si>
  <si>
    <t>CS13 vaznice 140/180 mm</t>
  </si>
  <si>
    <t>(17,955+6,99+10,965+5,27)*(0,14+0,18)*2</t>
  </si>
  <si>
    <t>prkno tl. 22 mm</t>
  </si>
  <si>
    <t>220,16*2</t>
  </si>
  <si>
    <t>Skladba nového střešního pláště</t>
  </si>
  <si>
    <t>kontralať 50x50 mm</t>
  </si>
  <si>
    <t>4,67*2*6*0,05*4</t>
  </si>
  <si>
    <t>(4,65*(12+5)+4,17+3,00+1,80+0,90+1,44+2,80+3,80)*0,05*4</t>
  </si>
  <si>
    <t>(5,806*2*7+(3,80+2,30+0,90)*2)*0,05*4</t>
  </si>
  <si>
    <t>Záklop</t>
  </si>
  <si>
    <t>provedení nového celoplošného záklopu, 2x 30 mm</t>
  </si>
  <si>
    <t>(13,50+23,40+18,70+11,80)*2*2</t>
  </si>
  <si>
    <t>25,60*2*2</t>
  </si>
  <si>
    <t>87,75*2*2</t>
  </si>
  <si>
    <t>250</t>
  </si>
  <si>
    <t>762083121</t>
  </si>
  <si>
    <t>Impregnace řeziva proti dřevokaznému hmyzu, houbám a plísním máčením třída ohrožení 1 a 2</t>
  </si>
  <si>
    <t>-1120161222</t>
  </si>
  <si>
    <t>https://podminky.urs.cz/item/CS_URS_2021_02/762083121</t>
  </si>
  <si>
    <t>14,575+11,93</t>
  </si>
  <si>
    <t>251</t>
  </si>
  <si>
    <t>762086100.R01</t>
  </si>
  <si>
    <t xml:space="preserve">D  + M úpravy zhlaví trámů viz PD - příložky z válcovaných nosníků, vyvrtání otvorů pro svorníky a osazení svorníků a souvisejících prací</t>
  </si>
  <si>
    <t>-1937168226</t>
  </si>
  <si>
    <t>ocelová protéza U160, hmotnost 18,80 kg/m, předpoklad 50 %</t>
  </si>
  <si>
    <t>9*2*1,325*18,80*0,50</t>
  </si>
  <si>
    <t>(9+9)*2*1,325*18,80*0,50</t>
  </si>
  <si>
    <t>(8+12)*2*1,325*18,80*0,50</t>
  </si>
  <si>
    <t>1170,77/1000</t>
  </si>
  <si>
    <t>svorníky, spojovací materiál + 12%</t>
  </si>
  <si>
    <t>1,171*1,20</t>
  </si>
  <si>
    <t>252</t>
  </si>
  <si>
    <t>762222140.R01</t>
  </si>
  <si>
    <t>D + M zábradlí - lávka</t>
  </si>
  <si>
    <t>-1970085441</t>
  </si>
  <si>
    <t>pochozí lávka</t>
  </si>
  <si>
    <t>(2,89+2,94)*2</t>
  </si>
  <si>
    <t>(8,43*2-1,25)+7,55*2+3,80*2-1,25+1,50*2</t>
  </si>
  <si>
    <t>253</t>
  </si>
  <si>
    <t>762331811</t>
  </si>
  <si>
    <t>Demontáž vázaných kcí krovů z hranolů průřezové plochy do 120 cm2</t>
  </si>
  <si>
    <t>1840788747</t>
  </si>
  <si>
    <t>https://podminky.urs.cz/item/CS_URS_2021_02/762331811</t>
  </si>
  <si>
    <t>kleština 80/120 - 2x</t>
  </si>
  <si>
    <t>(1,63*2)*(2+1)</t>
  </si>
  <si>
    <t>(3,23)*(2+1)</t>
  </si>
  <si>
    <t>254</t>
  </si>
  <si>
    <t>762331812</t>
  </si>
  <si>
    <t>Demontáž vázaných kcí krovů z hranolů průřezové plochy do 224 cm2</t>
  </si>
  <si>
    <t>-1675322179</t>
  </si>
  <si>
    <t>https://podminky.urs.cz/item/CS_URS_2021_02/762331812</t>
  </si>
  <si>
    <t>vzpěra 130/140</t>
  </si>
  <si>
    <t>1,77*2*(2)</t>
  </si>
  <si>
    <t>krokev 130/150</t>
  </si>
  <si>
    <t>4,65*2*8</t>
  </si>
  <si>
    <t>255</t>
  </si>
  <si>
    <t>762331813</t>
  </si>
  <si>
    <t>Demontáž vázaných kcí krovů z hranolů průřezové plochy do 288 cm2</t>
  </si>
  <si>
    <t>443831798</t>
  </si>
  <si>
    <t>https://podminky.urs.cz/item/CS_URS_2021_02/762331813</t>
  </si>
  <si>
    <t>sloupek 130/180</t>
  </si>
  <si>
    <t>1,42*2*(2)</t>
  </si>
  <si>
    <t>sloupek 150/180</t>
  </si>
  <si>
    <t>0,49*2*(2)</t>
  </si>
  <si>
    <t>vaznice 140/180</t>
  </si>
  <si>
    <t>11,235*2</t>
  </si>
  <si>
    <t>pozednice 140/180</t>
  </si>
  <si>
    <t>256</t>
  </si>
  <si>
    <t>762331814</t>
  </si>
  <si>
    <t>Demontáž vázaných kcí krovů z hranolů průřezové plochy do 450 cm2</t>
  </si>
  <si>
    <t>-199761555</t>
  </si>
  <si>
    <t>https://podminky.urs.cz/item/CS_URS_2021_02/762331814</t>
  </si>
  <si>
    <t>5,62*(2)</t>
  </si>
  <si>
    <t>257</t>
  </si>
  <si>
    <t>762332142</t>
  </si>
  <si>
    <t>Montáž vázaných kcí krovů pravidelných z hraněného řeziva plochy do 224 cm2 s ocelovými spojkami</t>
  </si>
  <si>
    <t>267313966</t>
  </si>
  <si>
    <t>https://podminky.urs.cz/item/CS_URS_2021_02/762332142</t>
  </si>
  <si>
    <t>8,25</t>
  </si>
  <si>
    <t>25,30</t>
  </si>
  <si>
    <t>1,30*8</t>
  </si>
  <si>
    <t>3,53*5</t>
  </si>
  <si>
    <t>(5,01*6+2,19*7+2,71*10)</t>
  </si>
  <si>
    <t>4,66*2</t>
  </si>
  <si>
    <t>258</t>
  </si>
  <si>
    <t>60512130</t>
  </si>
  <si>
    <t>hranol stavební řezivo průřezu do 224cm2 do dl 6m</t>
  </si>
  <si>
    <t>1375246811</t>
  </si>
  <si>
    <t>8,25*0,10*0,20</t>
  </si>
  <si>
    <t>25,30*0,10*0,20</t>
  </si>
  <si>
    <t>1,30*8*0,11*0,13</t>
  </si>
  <si>
    <t>3,53*5*0,14*0,14</t>
  </si>
  <si>
    <t>(5,01*6+2,19*7+2,71*10)*0,10*0,16</t>
  </si>
  <si>
    <t>4,66*2*0,13*0,15</t>
  </si>
  <si>
    <t>2,508*1,1 "Přepočtené koeficientem množství</t>
  </si>
  <si>
    <t>259</t>
  </si>
  <si>
    <t>762332143</t>
  </si>
  <si>
    <t>Montáž vázaných kcí krovů pravidelných z hraněného řeziva plochy do 288 cm2 s ocelovými spojkami</t>
  </si>
  <si>
    <t>-1428929613</t>
  </si>
  <si>
    <t>https://podminky.urs.cz/item/CS_URS_2021_02/762332143</t>
  </si>
  <si>
    <t>11,55</t>
  </si>
  <si>
    <t>44,00</t>
  </si>
  <si>
    <t>(17,955+6,99+10,965+5,27)</t>
  </si>
  <si>
    <t>260</t>
  </si>
  <si>
    <t>60512135</t>
  </si>
  <si>
    <t>hranol stavební řezivo průřezu do 288cm2 do dl 6m</t>
  </si>
  <si>
    <t>1568719329</t>
  </si>
  <si>
    <t>11,55*0,14*0,20</t>
  </si>
  <si>
    <t>44,00*0,14*0,20</t>
  </si>
  <si>
    <t>(17,955+6,99+10,965+5,27)*0,14*0,18</t>
  </si>
  <si>
    <t>2,593*1,1 "Přepočtené koeficientem množství</t>
  </si>
  <si>
    <t>261</t>
  </si>
  <si>
    <t>762332920.R01</t>
  </si>
  <si>
    <t>Mechanická sanace stávajícího krovu, vč. okartáčování povrchu</t>
  </si>
  <si>
    <t>1067199595</t>
  </si>
  <si>
    <t>sanace v rozsahu 50%</t>
  </si>
  <si>
    <t>•</t>
  </si>
  <si>
    <t>V případě zjištění hloubkově napadených prvků je nutné odstranit poškozenou část profilu spolu s cca 50cm (dřevokazný hmyz) a 50 - 70cm</t>
  </si>
  <si>
    <t>(dřevokazné houby) zdánlivě zdravého profilu (prevence).</t>
  </si>
  <si>
    <t>U povrchového a podpovrchového poškození prvků (do 1/3 profilu) je nutné poškozenou vrstvu osekat na zdravé dřevo a následně chemicky ošetřit</t>
  </si>
  <si>
    <t>(viz. preventivní ošetření).</t>
  </si>
  <si>
    <t xml:space="preserve">Výsledný způsob úprav dřevěných prvků po provedení mechanické části sanace, respektive jejich protézování, příložkování či výměna za prvek nový, </t>
  </si>
  <si>
    <t>kdy sanace není již z hlediska statiky konstrukce únosná, by měl vždy řešit statik.</t>
  </si>
  <si>
    <t>krov vyšší části</t>
  </si>
  <si>
    <t>řez A</t>
  </si>
  <si>
    <t>(5,806+4,90*2+1,90+2,40+2,40*2)*2*3</t>
  </si>
  <si>
    <t>7,64*3+7,24*6</t>
  </si>
  <si>
    <t>5,806*2*5+3,50*2</t>
  </si>
  <si>
    <t>0,90*4*2</t>
  </si>
  <si>
    <t>řez B pravá část</t>
  </si>
  <si>
    <t>(4,65+4,00*2+1,50*2+2,20+2,50+1,70)*2*4</t>
  </si>
  <si>
    <t>5,50*4+9,85*6</t>
  </si>
  <si>
    <t>0,90*4*6</t>
  </si>
  <si>
    <t>krov nižší části</t>
  </si>
  <si>
    <t>(4,671+3,30*2+1,60+1,80+1,63*2)*2*2</t>
  </si>
  <si>
    <t>5,62*2+5,30*4</t>
  </si>
  <si>
    <t>0,90*10</t>
  </si>
  <si>
    <t>(565,956+107,544)*0,50</t>
  </si>
  <si>
    <t>262</t>
  </si>
  <si>
    <t>762341210</t>
  </si>
  <si>
    <t>Montáž bednění střech rovných a šikmých sklonu do 60° z hrubých prken na sraz</t>
  </si>
  <si>
    <t>1920526876</t>
  </si>
  <si>
    <t>https://podminky.urs.cz/item/CS_URS_2021_02/762341210</t>
  </si>
  <si>
    <t>4,67*5,245*2</t>
  </si>
  <si>
    <t>4,65*10,147*2</t>
  </si>
  <si>
    <t>5,806*6,75*2</t>
  </si>
  <si>
    <t>odpočet komínů</t>
  </si>
  <si>
    <t>-(0,45*0,45+1,45*0,48)</t>
  </si>
  <si>
    <t>odpočet výlezů na střechu</t>
  </si>
  <si>
    <t>-(0,41*0,55*3)</t>
  </si>
  <si>
    <t>263</t>
  </si>
  <si>
    <t>60516100</t>
  </si>
  <si>
    <t>řezivo smrkové sušené tl 30mm</t>
  </si>
  <si>
    <t>-1732871991</t>
  </si>
  <si>
    <t>220,16*0,022</t>
  </si>
  <si>
    <t>4,844*1,1 "Přepočtené koeficientem množství</t>
  </si>
  <si>
    <t>264</t>
  </si>
  <si>
    <t>762341250</t>
  </si>
  <si>
    <t>Montáž bednění střech rovných a šikmých sklonu do 60° z hoblovaných prken</t>
  </si>
  <si>
    <t>1754160365</t>
  </si>
  <si>
    <t>https://podminky.urs.cz/item/CS_URS_2021_02/762341250</t>
  </si>
  <si>
    <t>5,092*4,77</t>
  </si>
  <si>
    <t>2,29*6,175</t>
  </si>
  <si>
    <t>2,80*6,99</t>
  </si>
  <si>
    <t>265</t>
  </si>
  <si>
    <t>-491558536</t>
  </si>
  <si>
    <t>bednění hoblovaná prkna tl. 25 mm</t>
  </si>
  <si>
    <t>5,092*4,77*0,025</t>
  </si>
  <si>
    <t>2,29*6,175*0,025</t>
  </si>
  <si>
    <t>2,80*6,99*0,025</t>
  </si>
  <si>
    <t>1,45*1,1 "Přepočtené koeficientem množství</t>
  </si>
  <si>
    <t>266</t>
  </si>
  <si>
    <t>762341821</t>
  </si>
  <si>
    <t>Demontáž bednění střech z fošen</t>
  </si>
  <si>
    <t>503505903</t>
  </si>
  <si>
    <t>https://podminky.urs.cz/item/CS_URS_2021_02/762341821</t>
  </si>
  <si>
    <t>bouraná část střech</t>
  </si>
  <si>
    <t>3,69*2*12,74</t>
  </si>
  <si>
    <t>4,64*2*11,235</t>
  </si>
  <si>
    <t>10,17*4,65*2</t>
  </si>
  <si>
    <t>5,80*10,00*2</t>
  </si>
  <si>
    <t>267</t>
  </si>
  <si>
    <t>762342214</t>
  </si>
  <si>
    <t>Montáž laťování na střechách jednoduchých sklonu do 60° osové vzdálenosti do 360 mm</t>
  </si>
  <si>
    <t>-637820946</t>
  </si>
  <si>
    <t>https://podminky.urs.cz/item/CS_URS_2021_02/762342214</t>
  </si>
  <si>
    <t>268</t>
  </si>
  <si>
    <t>60514101</t>
  </si>
  <si>
    <t>řezivo jehličnaté lať 10-25cm2</t>
  </si>
  <si>
    <t>333746025</t>
  </si>
  <si>
    <t>předpoklad vzdálenosti laťování 21,5 cm, lať 50x50 mm</t>
  </si>
  <si>
    <t>220,16/0,215*0,05*0,05</t>
  </si>
  <si>
    <t>2,56*1,1 "Přepočtené koeficientem množství</t>
  </si>
  <si>
    <t>269</t>
  </si>
  <si>
    <t>762342441</t>
  </si>
  <si>
    <t>Montáž lišt trojúhelníkových nebo kontralatí na střechách sklonu do 60°</t>
  </si>
  <si>
    <t>-1884835071</t>
  </si>
  <si>
    <t>https://podminky.urs.cz/item/CS_URS_2021_02/762342441</t>
  </si>
  <si>
    <t>4,67*2*6</t>
  </si>
  <si>
    <t>4,65*(12+5)+4,17+3,00+1,80+0,90+1,44+2,80+3,80</t>
  </si>
  <si>
    <t>5,806*2*7+(3,80+2,30+0,90)*2</t>
  </si>
  <si>
    <t>270</t>
  </si>
  <si>
    <t>-1189964094</t>
  </si>
  <si>
    <t>4,67*2*6*0,05*0,05</t>
  </si>
  <si>
    <t>(4,65*(12+5)+4,17+3,00+1,80+0,90+1,44+2,80+3,80)*0,05*0,05</t>
  </si>
  <si>
    <t>(5,806*2*7+(3,80+2,30+0,90)*2)*0,05*0,05</t>
  </si>
  <si>
    <t>0,62*1,1 "Přepočtené koeficientem množství</t>
  </si>
  <si>
    <t>271</t>
  </si>
  <si>
    <t>762395000</t>
  </si>
  <si>
    <t>Spojovací prostředky krovů, bednění, laťování, nadstřešních konstrukcí</t>
  </si>
  <si>
    <t>-604188095</t>
  </si>
  <si>
    <t>https://podminky.urs.cz/item/CS_URS_2021_02/762395000</t>
  </si>
  <si>
    <t>272</t>
  </si>
  <si>
    <t>762511276</t>
  </si>
  <si>
    <t>Podlahové kce podkladové z desek OSB tl 22 mm broušených na pero a drážku šroubovaných</t>
  </si>
  <si>
    <t>-1840735595</t>
  </si>
  <si>
    <t>https://podminky.urs.cz/item/CS_URS_2021_02/762511276</t>
  </si>
  <si>
    <t>pochozí lávka, 2x OSB tl. 22 mm</t>
  </si>
  <si>
    <t>6,00*2</t>
  </si>
  <si>
    <t>25,00*2</t>
  </si>
  <si>
    <t>273</t>
  </si>
  <si>
    <t>762711840</t>
  </si>
  <si>
    <t>Demontáž prostorových vázaných kcí z hraněného řeziva průřezové plochy do 450 cm2</t>
  </si>
  <si>
    <t>-1482484841</t>
  </si>
  <si>
    <t>https://podminky.urs.cz/item/CS_URS_2021_02/762711840</t>
  </si>
  <si>
    <t>dřevěný přístřešek</t>
  </si>
  <si>
    <t>sloup</t>
  </si>
  <si>
    <t>3,515*5*2</t>
  </si>
  <si>
    <t>vodorovný trám u zdi a na sloupech</t>
  </si>
  <si>
    <t>15,73*2</t>
  </si>
  <si>
    <t>spojení na sloupu ke zdi</t>
  </si>
  <si>
    <t>3,575*5</t>
  </si>
  <si>
    <t>šikmé vzpěry</t>
  </si>
  <si>
    <t>1,16*9</t>
  </si>
  <si>
    <t>274</t>
  </si>
  <si>
    <t>762810026</t>
  </si>
  <si>
    <t>Záklop stropů z desek OSB tl 22 mm na pero a drážku šroubovaných na trámy</t>
  </si>
  <si>
    <t>-988516039</t>
  </si>
  <si>
    <t>https://podminky.urs.cz/item/CS_URS_2021_02/762810026</t>
  </si>
  <si>
    <t>provedení roznášencí podlahové desky viz TZ</t>
  </si>
  <si>
    <t>275</t>
  </si>
  <si>
    <t>762811811</t>
  </si>
  <si>
    <t>Demontáž záklopů stropů z hrubých prken tl do 32 mm</t>
  </si>
  <si>
    <t>-904053769</t>
  </si>
  <si>
    <t>https://podminky.urs.cz/item/CS_URS_2021_02/762811811</t>
  </si>
  <si>
    <t>strop nad 1. NP nad jednopodlažní částí - 2x dřevěná prkna tl. 30 mm</t>
  </si>
  <si>
    <t>(4,49*8,21+5,57*4,98+9,41*5,60+2,60*5,15)*2</t>
  </si>
  <si>
    <t>záklop - prkna 22 mm</t>
  </si>
  <si>
    <t>(4,49*8,21+5,57*4,98+9,41*5,60+2,60*5,15)</t>
  </si>
  <si>
    <t>strop nad 1. NP v místě dvoupodlažní části - 2x dřevěná prkna tl. 30 mm</t>
  </si>
  <si>
    <t>(6,53*6,96+5,255*8,06)*2</t>
  </si>
  <si>
    <t>strop nad jednopodlažní částí - 2x dřevěná prkna tl. 30 mm</t>
  </si>
  <si>
    <t>58,50*2</t>
  </si>
  <si>
    <t>strop nad 2. NP - 2x dřevěná prkna tl. 30 mm</t>
  </si>
  <si>
    <t>276</t>
  </si>
  <si>
    <t>762811811.R01</t>
  </si>
  <si>
    <t>Demontáž povalů - 150/80 mm</t>
  </si>
  <si>
    <t>-1406769762</t>
  </si>
  <si>
    <t>rozteč cca 1,00 m</t>
  </si>
  <si>
    <t>(6,53*6,96+5,255*8,06)/1,00</t>
  </si>
  <si>
    <t>277</t>
  </si>
  <si>
    <t>762811510</t>
  </si>
  <si>
    <t>Montáž zapuštěného záklopu z hrubých prken na sraz spáry zakryté</t>
  </si>
  <si>
    <t>-504589771</t>
  </si>
  <si>
    <t>https://podminky.urs.cz/item/CS_URS_2021_02/762811510</t>
  </si>
  <si>
    <t>278</t>
  </si>
  <si>
    <t>60511081</t>
  </si>
  <si>
    <t>řezivo jehličnaté středové smrk tl 18-32mm dl 4-5m</t>
  </si>
  <si>
    <t>-804394154</t>
  </si>
  <si>
    <t>(13,50+23,40+18,70+11,80)*2*0,03</t>
  </si>
  <si>
    <t>25,60*2*0,03</t>
  </si>
  <si>
    <t>87,75*2*0,03</t>
  </si>
  <si>
    <t>10,845*1,1 "Přepočtené koeficientem množství</t>
  </si>
  <si>
    <t>279</t>
  </si>
  <si>
    <t>762821950</t>
  </si>
  <si>
    <t>Vyřezání části stropního trámu průřezové plochy řeziva přes 450 cm2 délky do 1 m</t>
  </si>
  <si>
    <t>-193708633</t>
  </si>
  <si>
    <t>https://podminky.urs.cz/item/CS_URS_2021_02/762821950</t>
  </si>
  <si>
    <t>zhlaví trámu</t>
  </si>
  <si>
    <t>předpoklad 50% opravy, skutečnost dle stavu na stavbě</t>
  </si>
  <si>
    <t>9*2*0,50</t>
  </si>
  <si>
    <t>(9+9)*2*0,50</t>
  </si>
  <si>
    <t>(8+12)*2*0,50</t>
  </si>
  <si>
    <t>280</t>
  </si>
  <si>
    <t>762822830</t>
  </si>
  <si>
    <t>Demontáž stropních trámů z hraněného řeziva průřezové plochy do 450 cm2</t>
  </si>
  <si>
    <t>-1565757141</t>
  </si>
  <si>
    <t>https://podminky.urs.cz/item/CS_URS_2021_02/762822830</t>
  </si>
  <si>
    <t>strop 1. NP nad jednopodlažní částí</t>
  </si>
  <si>
    <t>nosné strámy 180/220, po cca 1m, délka bourané části 18,63</t>
  </si>
  <si>
    <t>19*6,00</t>
  </si>
  <si>
    <t>281</t>
  </si>
  <si>
    <t>762822922</t>
  </si>
  <si>
    <t>Doplnění části stropního trámu z hranolů průřezové plochy do 224 cm2 včetně materiálu</t>
  </si>
  <si>
    <t>-1527238259</t>
  </si>
  <si>
    <t>https://podminky.urs.cz/item/CS_URS_2021_02/762822922</t>
  </si>
  <si>
    <t>zhlaví trámů</t>
  </si>
  <si>
    <t>282</t>
  </si>
  <si>
    <t>762895000</t>
  </si>
  <si>
    <t>Spojovací prostředky pro montáž záklopu, stropnice a podbíjení</t>
  </si>
  <si>
    <t>1174701594</t>
  </si>
  <si>
    <t>https://podminky.urs.cz/item/CS_URS_2021_02/762895000</t>
  </si>
  <si>
    <t>OSB 2x22 mm</t>
  </si>
  <si>
    <t>67,40*0,022</t>
  </si>
  <si>
    <t>záklop z prken</t>
  </si>
  <si>
    <t>10,845</t>
  </si>
  <si>
    <t>283</t>
  </si>
  <si>
    <t>998762102</t>
  </si>
  <si>
    <t>Přesun hmot tonážní pro kce tesařské v objektech v přes 6 do 12 m</t>
  </si>
  <si>
    <t>224301868</t>
  </si>
  <si>
    <t xml:space="preserve">Přesun hmot pro konstrukce tesařské  stanovený z hmotnosti přesunovaného materiálu vodorovná dopravní vzdálenost do 50 m v objektech výšky přes 6 do 12 m</t>
  </si>
  <si>
    <t>https://podminky.urs.cz/item/CS_URS_2021_02/998762102</t>
  </si>
  <si>
    <t>763</t>
  </si>
  <si>
    <t>Konstrukce suché výstavby</t>
  </si>
  <si>
    <t>284</t>
  </si>
  <si>
    <t>763121415.R01</t>
  </si>
  <si>
    <t>SDK stěna předsazená tl 150 mm profil CW+UW 100 deska 1xA 12,5 bez izolace EI 15</t>
  </si>
  <si>
    <t>-2027248160</t>
  </si>
  <si>
    <t>0,90*1,20</t>
  </si>
  <si>
    <t>285</t>
  </si>
  <si>
    <t>763131412.R01</t>
  </si>
  <si>
    <t>SDK podhled desky 1xDF 12,5 s izolací tl. 300 mm dvouvrstvá spodní kce profil CD+UD, REI 15</t>
  </si>
  <si>
    <t>1471707117</t>
  </si>
  <si>
    <t>SP4</t>
  </si>
  <si>
    <t>m.č. 1.05, 1.06</t>
  </si>
  <si>
    <t>4,30+4,00</t>
  </si>
  <si>
    <t>4,29*0,735+0,24*3,98</t>
  </si>
  <si>
    <t>286</t>
  </si>
  <si>
    <t>763131431</t>
  </si>
  <si>
    <t>SDK podhled deska 1xDF 12,5 bez izolace dvouvrstvá spodní kce profil CD+UD (nosný rošt v menších osových vzdáleností) REI30</t>
  </si>
  <si>
    <t>-330743846</t>
  </si>
  <si>
    <t>https://podminky.urs.cz/item/CS_URS_2021_02/763131431</t>
  </si>
  <si>
    <t>SP1</t>
  </si>
  <si>
    <t>m.č. 1.01, 1.03, 1.09 - 1.12</t>
  </si>
  <si>
    <t>9,30+13,70+10,90+5,72+4,70+2,00</t>
  </si>
  <si>
    <t>3,33*1,875</t>
  </si>
  <si>
    <t>287</t>
  </si>
  <si>
    <t>763131431.R01</t>
  </si>
  <si>
    <t>SDK podhled deska 1xDF 12,5 bez izolace dvouvrstvá spodní kce profil CD+UD REI15</t>
  </si>
  <si>
    <t>-1515052424</t>
  </si>
  <si>
    <t>SP2</t>
  </si>
  <si>
    <t>2,995*4,49+0,24*3,98</t>
  </si>
  <si>
    <t>288</t>
  </si>
  <si>
    <t>763131721</t>
  </si>
  <si>
    <t>SDK podhled skoková změna v do 0,5 m</t>
  </si>
  <si>
    <t>2064651307</t>
  </si>
  <si>
    <t>https://podminky.urs.cz/item/CS_URS_2021_02/763131721</t>
  </si>
  <si>
    <t>kastlík pro plynové potrubí</t>
  </si>
  <si>
    <t>0,40*2*(3,33+2,76)</t>
  </si>
  <si>
    <t>m.č. 1.01</t>
  </si>
  <si>
    <t>nad nástupním schodištěm</t>
  </si>
  <si>
    <t>1,14</t>
  </si>
  <si>
    <t>289</t>
  </si>
  <si>
    <t>763131751</t>
  </si>
  <si>
    <t>Montáž parotěsné zábrany do SDK podhledu</t>
  </si>
  <si>
    <t>-1960027085</t>
  </si>
  <si>
    <t>https://podminky.urs.cz/item/CS_URS_2021_02/763131751</t>
  </si>
  <si>
    <t>290</t>
  </si>
  <si>
    <t>28329274</t>
  </si>
  <si>
    <t>fólie PE vyztužená pro parotěsnou vrstvu (reakce na oheň - třída E) 110g/m2</t>
  </si>
  <si>
    <t>54944488</t>
  </si>
  <si>
    <t>35,161*1,1235 "Přepočtené koeficientem množství</t>
  </si>
  <si>
    <t>291</t>
  </si>
  <si>
    <t>763135101.R01</t>
  </si>
  <si>
    <t>Montáž SDK kazetového podhledu z kazet 600x600 mm na zavěšenou viditelnou nosnou konstrukci</t>
  </si>
  <si>
    <t>-582761199</t>
  </si>
  <si>
    <t>https://podminky.urs.cz/item/CS_URS_2021_02/763135101.R01</t>
  </si>
  <si>
    <t>SP3</t>
  </si>
  <si>
    <t>m.č. 1.04</t>
  </si>
  <si>
    <t>23,50</t>
  </si>
  <si>
    <t>292</t>
  </si>
  <si>
    <t>ECP.35394467</t>
  </si>
  <si>
    <t>panel akustický 600x600x15mm</t>
  </si>
  <si>
    <t>-1245928341</t>
  </si>
  <si>
    <t>23,5*1,1 "Přepočtené koeficientem množství</t>
  </si>
  <si>
    <t>293</t>
  </si>
  <si>
    <t>763153411</t>
  </si>
  <si>
    <t>SDK podlaha z desek DFRIEH2 tl 2x12,5 mm</t>
  </si>
  <si>
    <t>-965239115</t>
  </si>
  <si>
    <t>https://podminky.urs.cz/item/CS_URS_2021_02/763153411</t>
  </si>
  <si>
    <t>294</t>
  </si>
  <si>
    <t>998763401</t>
  </si>
  <si>
    <t>Přesun hmot procentní pro sádrokartonové konstrukce v objektech v do 6 m</t>
  </si>
  <si>
    <t>1965679329</t>
  </si>
  <si>
    <t xml:space="preserve">Přesun hmot pro konstrukce montované z desek  stanovený procentní sazbou (%) z ceny vodorovná dopravní vzdálenost do 50 m v objektech výšky do 6 m</t>
  </si>
  <si>
    <t>https://podminky.urs.cz/item/CS_URS_2021_02/998763401</t>
  </si>
  <si>
    <t>764</t>
  </si>
  <si>
    <t>Konstrukce klempířské</t>
  </si>
  <si>
    <t>295</t>
  </si>
  <si>
    <t>764001851</t>
  </si>
  <si>
    <t>Demontáž hřebene s větrací mřížkou nebo hřebenovým plechem do suti</t>
  </si>
  <si>
    <t>2112997621</t>
  </si>
  <si>
    <t>https://podminky.urs.cz/item/CS_URS_2021_02/764001851</t>
  </si>
  <si>
    <t>23,60+10,00+10,00</t>
  </si>
  <si>
    <t>296</t>
  </si>
  <si>
    <t>764001891</t>
  </si>
  <si>
    <t>Demontáž úžlabí do suti</t>
  </si>
  <si>
    <t>-236788651</t>
  </si>
  <si>
    <t>https://podminky.urs.cz/item/CS_URS_2021_02/764001891</t>
  </si>
  <si>
    <t>3,60*2</t>
  </si>
  <si>
    <t>297</t>
  </si>
  <si>
    <t>764002801</t>
  </si>
  <si>
    <t>Demontáž závětrné lišty do suti</t>
  </si>
  <si>
    <t>-661408166</t>
  </si>
  <si>
    <t>https://podminky.urs.cz/item/CS_URS_2021_02/764002801</t>
  </si>
  <si>
    <t>4,65*2</t>
  </si>
  <si>
    <t>4,45*2</t>
  </si>
  <si>
    <t>6,75+3,75</t>
  </si>
  <si>
    <t>5,77*2</t>
  </si>
  <si>
    <t>298</t>
  </si>
  <si>
    <t>764002812</t>
  </si>
  <si>
    <t>Demontáž okapového plechu do suti v krytině skládané</t>
  </si>
  <si>
    <t>1028894377</t>
  </si>
  <si>
    <t>https://podminky.urs.cz/item/CS_URS_2021_02/764002812</t>
  </si>
  <si>
    <t>pohled západní a východní</t>
  </si>
  <si>
    <t>(23,60+7,40)*2</t>
  </si>
  <si>
    <t xml:space="preserve">pohled severní </t>
  </si>
  <si>
    <t>10,20</t>
  </si>
  <si>
    <t>1,80+1,20</t>
  </si>
  <si>
    <t>299</t>
  </si>
  <si>
    <t>764002851</t>
  </si>
  <si>
    <t>Demontáž oplechování parapetů do suti</t>
  </si>
  <si>
    <t>1951309775</t>
  </si>
  <si>
    <t>https://podminky.urs.cz/item/CS_URS_2021_02/764002851</t>
  </si>
  <si>
    <t>1,20</t>
  </si>
  <si>
    <t>0,42*2</t>
  </si>
  <si>
    <t>1,80*16</t>
  </si>
  <si>
    <t>1,80*6</t>
  </si>
  <si>
    <t>300</t>
  </si>
  <si>
    <t>764002861</t>
  </si>
  <si>
    <t>Demontáž oplechování říms a ozdobných prvků do suti</t>
  </si>
  <si>
    <t>1803777403</t>
  </si>
  <si>
    <t>https://podminky.urs.cz/item/CS_URS_2021_02/764002861</t>
  </si>
  <si>
    <t>24,20+13,25+13,45</t>
  </si>
  <si>
    <t>13,25*3</t>
  </si>
  <si>
    <t>301</t>
  </si>
  <si>
    <t>764004801</t>
  </si>
  <si>
    <t>Demontáž podokapního žlabu do suti</t>
  </si>
  <si>
    <t>-1178671680</t>
  </si>
  <si>
    <t>https://podminky.urs.cz/item/CS_URS_2021_02/764004801</t>
  </si>
  <si>
    <t>302</t>
  </si>
  <si>
    <t>764004861</t>
  </si>
  <si>
    <t>Demontáž svodu do suti</t>
  </si>
  <si>
    <t>-976175966</t>
  </si>
  <si>
    <t>https://podminky.urs.cz/item/CS_URS_2021_02/764004861</t>
  </si>
  <si>
    <t>5,50+10,20+9,50</t>
  </si>
  <si>
    <t>10,30+5,80+5,50</t>
  </si>
  <si>
    <t>303</t>
  </si>
  <si>
    <t>764141430.R01</t>
  </si>
  <si>
    <t>Krytina střechy rovné na dvojitou stojatou drážku z TiZn předzvětralého plechu tl. 0,7 mm, břidlicově šedý sklonu do 30°, včetně všech systémových prvků a detailů</t>
  </si>
  <si>
    <t>80748965</t>
  </si>
  <si>
    <t>https://podminky.urs.cz/item/CS_URS_2021_01/764141430.R01</t>
  </si>
  <si>
    <t>304</t>
  </si>
  <si>
    <t>764211650.R01</t>
  </si>
  <si>
    <t>Větrací okapní pás hliníkový</t>
  </si>
  <si>
    <t>-1835789016</t>
  </si>
  <si>
    <t>Větrací okapní pás</t>
  </si>
  <si>
    <t>- hliníkový</t>
  </si>
  <si>
    <t>- vrstva barevného PUR</t>
  </si>
  <si>
    <t>- RAL v tmavém odstínu, upřesněno na stavbě dle střešní</t>
  </si>
  <si>
    <t>krytiny</t>
  </si>
  <si>
    <t>- zabraňuje vletění ptáků</t>
  </si>
  <si>
    <t>- položka včetně montáže a kotevních prvků</t>
  </si>
  <si>
    <t>K29</t>
  </si>
  <si>
    <t>55,30*1</t>
  </si>
  <si>
    <t>K35</t>
  </si>
  <si>
    <t>19,80*2</t>
  </si>
  <si>
    <t>305</t>
  </si>
  <si>
    <t>764221408</t>
  </si>
  <si>
    <t>Oplechování větraného hřebene z Al plechu z hřebenáčů, RAL dle vybrané fasády, tl. 0,7 mm</t>
  </si>
  <si>
    <t>1574035073</t>
  </si>
  <si>
    <t>https://podminky.urs.cz/item/CS_URS_2021_02/764221408</t>
  </si>
  <si>
    <t>Oplechování hřebenu střechu</t>
  </si>
  <si>
    <t>- hliníkový větrací prvek</t>
  </si>
  <si>
    <t>- délky 2 m</t>
  </si>
  <si>
    <t>- dodávka včetně spojovacích prvků</t>
  </si>
  <si>
    <t>2,00*17</t>
  </si>
  <si>
    <t>306</t>
  </si>
  <si>
    <t>764241467</t>
  </si>
  <si>
    <t>Oplechování úžlabí z TiZn předzvětralého plechu rš 660 mm, RAL dle vybrané fasády, tl. 0,7 mm</t>
  </si>
  <si>
    <t>-100549730</t>
  </si>
  <si>
    <t>https://podminky.urs.cz/item/CS_URS_2021_02/764241467</t>
  </si>
  <si>
    <t>Oplechování úžlabí pro skládanou krytinu</t>
  </si>
  <si>
    <t>- r.š. 660 mm, z oboustr. povrch. upraveného titanzink. plechu</t>
  </si>
  <si>
    <t>-tl. 0,7 mm</t>
  </si>
  <si>
    <t>- povrch předzvětralý, šedý</t>
  </si>
  <si>
    <t>- včetně těsnění, pomocných latí a kotvení</t>
  </si>
  <si>
    <t>K28</t>
  </si>
  <si>
    <t>6,10*2</t>
  </si>
  <si>
    <t>307</t>
  </si>
  <si>
    <t>764242407</t>
  </si>
  <si>
    <t>Oplechování štítu závětrnou lištou z TiZn předzvětralého plechu rš 600 mm, RAL dle vybrané fasády, tl. 0,7 mm</t>
  </si>
  <si>
    <t>553954931</t>
  </si>
  <si>
    <t>https://podminky.urs.cz/item/CS_URS_2021_02/764242407</t>
  </si>
  <si>
    <t>Závětrná lišta</t>
  </si>
  <si>
    <t>- titanzinek tl. 0,7 mm</t>
  </si>
  <si>
    <t>- rozvinutá šířka 600 mm</t>
  </si>
  <si>
    <t>K22</t>
  </si>
  <si>
    <t>6,40*2</t>
  </si>
  <si>
    <t>K23</t>
  </si>
  <si>
    <t>5,20*4</t>
  </si>
  <si>
    <t>K24</t>
  </si>
  <si>
    <t>5,20*2</t>
  </si>
  <si>
    <t>K25</t>
  </si>
  <si>
    <t>5,50*1</t>
  </si>
  <si>
    <t>K32</t>
  </si>
  <si>
    <t>5,72*1</t>
  </si>
  <si>
    <t>308</t>
  </si>
  <si>
    <t>764242437</t>
  </si>
  <si>
    <t>Oplechování rovné okapové hrany z TiZn předzvětralého plechu rš 600 mm, RAL dle vybrané fasády, tl. 0,7 mm</t>
  </si>
  <si>
    <t>-407298923</t>
  </si>
  <si>
    <t>https://podminky.urs.cz/item/CS_URS_2021_02/764242437</t>
  </si>
  <si>
    <t>Oplechování okapničky u děšťového žlabu</t>
  </si>
  <si>
    <t>- délky 50,25 m + 10% = 55,3 m</t>
  </si>
  <si>
    <t>K33</t>
  </si>
  <si>
    <t>K38</t>
  </si>
  <si>
    <t>31,50*1</t>
  </si>
  <si>
    <t>309</t>
  </si>
  <si>
    <t>764243410.R01</t>
  </si>
  <si>
    <t>Oplechování komínu z TiZn předzvětralého plechu rš 600 mm, RAL dle vybrané fasády, tl. 0,7 mm</t>
  </si>
  <si>
    <t>-497037058</t>
  </si>
  <si>
    <t>Oplechování komínu</t>
  </si>
  <si>
    <t>K18</t>
  </si>
  <si>
    <t>2,00*1</t>
  </si>
  <si>
    <t>K19</t>
  </si>
  <si>
    <t>4,30*1</t>
  </si>
  <si>
    <t>310</t>
  </si>
  <si>
    <t>764243411.R01</t>
  </si>
  <si>
    <t>Oplechování střešního výlezu z TiZn předzvětralého plechu rš 300 mm, RAL dle vybrané fasády, tl. 0,7 mm</t>
  </si>
  <si>
    <t>377912648</t>
  </si>
  <si>
    <t>K20</t>
  </si>
  <si>
    <t>2,11*3</t>
  </si>
  <si>
    <t>311</t>
  </si>
  <si>
    <t>764243419.R01</t>
  </si>
  <si>
    <t>Oplechování střešních odvětrávacích komínků z TiZn předzvětralého plechu rš 500 mm, RAL dle vybrané fasády, tl. 0,7 mm</t>
  </si>
  <si>
    <t>1084482495</t>
  </si>
  <si>
    <t>Oplechování střešních odvětrávacích komínků</t>
  </si>
  <si>
    <t>- rozvinutá šířka 500 mm</t>
  </si>
  <si>
    <t>K27</t>
  </si>
  <si>
    <t>0,60*2</t>
  </si>
  <si>
    <t>312</t>
  </si>
  <si>
    <t>764246444</t>
  </si>
  <si>
    <t>Oplechování parapetů rovných celoplošně lepené z TiZn plechu rš 330 mm, RAL dle vybrané fasády, tl. 0,7 mm</t>
  </si>
  <si>
    <t>-1241690704</t>
  </si>
  <si>
    <t>https://podminky.urs.cz/item/CS_URS_2021_02/764246444</t>
  </si>
  <si>
    <t>Oplechování parapetu</t>
  </si>
  <si>
    <t>- rozvinutá šířka 330 mm</t>
  </si>
  <si>
    <t>- 2 x boční krytky</t>
  </si>
  <si>
    <t>K01</t>
  </si>
  <si>
    <t>1,20*2</t>
  </si>
  <si>
    <t>K02</t>
  </si>
  <si>
    <t>1,80*7</t>
  </si>
  <si>
    <t>K03</t>
  </si>
  <si>
    <t>1,30*1</t>
  </si>
  <si>
    <t>313</t>
  </si>
  <si>
    <t>764246445</t>
  </si>
  <si>
    <t>Oplechování parapetů rovných celoplošně lepené z TiZn plechu rš 400 mm, RAL dle vybrané fasády, tl. 0,7 mm</t>
  </si>
  <si>
    <t>-1414140458</t>
  </si>
  <si>
    <t>https://podminky.urs.cz/item/CS_URS_2021_02/764246445</t>
  </si>
  <si>
    <t>Oplechování parapetu -</t>
  </si>
  <si>
    <t>- rozvinutá šířka 400 mm</t>
  </si>
  <si>
    <t>K06</t>
  </si>
  <si>
    <t>0,42*8</t>
  </si>
  <si>
    <t>314</t>
  </si>
  <si>
    <t>764246447</t>
  </si>
  <si>
    <t>Oplechování parapetů rovných celoplošně lepené z TiZn plechu rš 660 mm, RAL dle vybrané fasády, tl. 0,7 mm</t>
  </si>
  <si>
    <t>589462876</t>
  </si>
  <si>
    <t>https://podminky.urs.cz/item/CS_URS_2021_02/764246447</t>
  </si>
  <si>
    <t>- rozvinutá šířka 660 mm</t>
  </si>
  <si>
    <t>K04</t>
  </si>
  <si>
    <t>1,20*1</t>
  </si>
  <si>
    <t>K05</t>
  </si>
  <si>
    <t>315</t>
  </si>
  <si>
    <t>764248427</t>
  </si>
  <si>
    <t>Oplechování římsy rovné celoplošně lepené z TiZn předzvětralého plechu rš 660 mm, RAL dle vybrané fasády, tl. 0,7 mm</t>
  </si>
  <si>
    <t>2129709141</t>
  </si>
  <si>
    <t>https://podminky.urs.cz/item/CS_URS_2021_02/764248427</t>
  </si>
  <si>
    <t>Oplechování římsy -</t>
  </si>
  <si>
    <t>K30</t>
  </si>
  <si>
    <t>170,00</t>
  </si>
  <si>
    <t>316</t>
  </si>
  <si>
    <t>764341407</t>
  </si>
  <si>
    <t>Oplechování napojení střechy na stěnu z TiZn předzvětralého plechu rš 600 mm, RAL dle vybrané fasády, tl. 0,7 mm</t>
  </si>
  <si>
    <t>1630034996</t>
  </si>
  <si>
    <t>https://podminky.urs.cz/item/CS_URS_2021_02/764341407</t>
  </si>
  <si>
    <t>Oplechování napojení střechy na stěnu</t>
  </si>
  <si>
    <t>K26</t>
  </si>
  <si>
    <t>K37</t>
  </si>
  <si>
    <t>14,40*1</t>
  </si>
  <si>
    <t>317</t>
  </si>
  <si>
    <t>764341409.R01</t>
  </si>
  <si>
    <t>Oplechování přechodu nízké střechy a střechy přístřešku z TiZn předzvětralého plechu rš 900 mm, RAL dle vybrané fasády, tl. 0,7 mm</t>
  </si>
  <si>
    <t>1313762894</t>
  </si>
  <si>
    <t>Oplechování přechodu nízké střechy a střechy přístřešku</t>
  </si>
  <si>
    <t>- rozvinutá šířka 900 mm</t>
  </si>
  <si>
    <t>K34</t>
  </si>
  <si>
    <t>11,66*1</t>
  </si>
  <si>
    <t>318</t>
  </si>
  <si>
    <t>764541405</t>
  </si>
  <si>
    <t>Žlab podokapní půlkruhový z TiZn předzvětralého plechu průměr 190 mm, RAL dle vybrané fasády, tl. 0,7 mm</t>
  </si>
  <si>
    <t>-1291003063</t>
  </si>
  <si>
    <t>https://podminky.urs.cz/item/CS_URS_2021_02/764541405</t>
  </si>
  <si>
    <t>Pookapní střešní žlab</t>
  </si>
  <si>
    <t>- průměr 190 mm</t>
  </si>
  <si>
    <t>- dodávka včetně žlabových háků</t>
  </si>
  <si>
    <t>K36</t>
  </si>
  <si>
    <t>19,80*1</t>
  </si>
  <si>
    <t>319</t>
  </si>
  <si>
    <t>764541440.R01</t>
  </si>
  <si>
    <t>Žlabové čelo z TiZn předzvětralého plechu, RAL dle vybrané fasády, tl. 0,7 mm</t>
  </si>
  <si>
    <t>-444785425</t>
  </si>
  <si>
    <t>Žlabové čelo</t>
  </si>
  <si>
    <t>- pravé/levé</t>
  </si>
  <si>
    <t>K16</t>
  </si>
  <si>
    <t>320</t>
  </si>
  <si>
    <t>764541441.R01</t>
  </si>
  <si>
    <t>Koleno žlabového svodu z TiZn předzvětralého plechu, RAL dle vybrané fasády, tl. 0,7 mm</t>
  </si>
  <si>
    <t>498000585</t>
  </si>
  <si>
    <t>Koleno žlabového svodu</t>
  </si>
  <si>
    <t>- průměr 120 mm</t>
  </si>
  <si>
    <t>K17</t>
  </si>
  <si>
    <t>321</t>
  </si>
  <si>
    <t>764541447.R01</t>
  </si>
  <si>
    <t>Kotlík žlabový z TiZn předzvětralého plechu 190/120 mm, RAL dle vybrané fasády, tl. 0,7 mm</t>
  </si>
  <si>
    <t>1530135732</t>
  </si>
  <si>
    <t>Žlabový kotlík</t>
  </si>
  <si>
    <t>- 190/120 mm</t>
  </si>
  <si>
    <t>K15</t>
  </si>
  <si>
    <t>322</t>
  </si>
  <si>
    <t>764548424</t>
  </si>
  <si>
    <t>Svody kruhové včetně objímek, kolen, odskoků z TiZn předzvětralého plechu průměru 120 mm, RAL dle vybrané fasády, tl. 0,7 mm</t>
  </si>
  <si>
    <t>-1006963848</t>
  </si>
  <si>
    <t>https://podminky.urs.cz/item/CS_URS_2021_02/764548424</t>
  </si>
  <si>
    <t>Kruhový střešní svod</t>
  </si>
  <si>
    <t>- dodávka včetně objímek, trnů pro kotvení do zdiva a lapače</t>
  </si>
  <si>
    <t>střešních splavenin</t>
  </si>
  <si>
    <t>K07</t>
  </si>
  <si>
    <t>4,95*1</t>
  </si>
  <si>
    <t>K08</t>
  </si>
  <si>
    <t>4,25*2</t>
  </si>
  <si>
    <t>K09</t>
  </si>
  <si>
    <t>9,50*2</t>
  </si>
  <si>
    <t>K10</t>
  </si>
  <si>
    <t>8,70*1</t>
  </si>
  <si>
    <t>323</t>
  </si>
  <si>
    <t>764548425</t>
  </si>
  <si>
    <t>Svody kruhové včetně objímek, kolen, odskoků z TiZn předzvětralého plechu průměru 190 mm, RAL dle vybrané fasády, tl. 0,7 mm</t>
  </si>
  <si>
    <t>-532640627</t>
  </si>
  <si>
    <t>https://podminky.urs.cz/item/CS_URS_2021_02/764548425</t>
  </si>
  <si>
    <t>K11</t>
  </si>
  <si>
    <t>1,65*2</t>
  </si>
  <si>
    <t>K12</t>
  </si>
  <si>
    <t>7,50*2</t>
  </si>
  <si>
    <t>K13</t>
  </si>
  <si>
    <t>11,25*1</t>
  </si>
  <si>
    <t>K14</t>
  </si>
  <si>
    <t>20,25*2</t>
  </si>
  <si>
    <t>324</t>
  </si>
  <si>
    <t>998764102</t>
  </si>
  <si>
    <t>Přesun hmot tonážní pro konstrukce klempířské v objektech v přes 6 do 12 m</t>
  </si>
  <si>
    <t>46824682</t>
  </si>
  <si>
    <t>Přesun hmot pro konstrukce klempířské stanovený z hmotnosti přesunovaného materiálu vodorovná dopravní vzdálenost do 50 m v objektech výšky přes 6 do 12 m</t>
  </si>
  <si>
    <t>https://podminky.urs.cz/item/CS_URS_2021_02/998764102</t>
  </si>
  <si>
    <t>765</t>
  </si>
  <si>
    <t>Krytina skládaná</t>
  </si>
  <si>
    <t>325</t>
  </si>
  <si>
    <t>765131051.R01</t>
  </si>
  <si>
    <t>Montáž vláknocementové krytiny do 30° skládané ze šablon počtu do 10 ks/m2, včetně všech systémových prvků a detailů</t>
  </si>
  <si>
    <t>2080150139</t>
  </si>
  <si>
    <t>326</t>
  </si>
  <si>
    <t>59160252.R01</t>
  </si>
  <si>
    <t xml:space="preserve">krytina vláknocementová  400x400mm, včetně všech systémových prvků a detailů</t>
  </si>
  <si>
    <t>312760424</t>
  </si>
  <si>
    <t xml:space="preserve">Poznámka k položce:_x000d_
Spotřeba: 10,1  ks/m2</t>
  </si>
  <si>
    <t>spotřeba 10,1 ks/m2</t>
  </si>
  <si>
    <t>220,16*10,1</t>
  </si>
  <si>
    <t>2443,776*1,1 "Přepočtené koeficientem množství</t>
  </si>
  <si>
    <t>327</t>
  </si>
  <si>
    <t>765131281</t>
  </si>
  <si>
    <t>Příplatek k montáži skládané vláknocementové krytiny za sklon přes 30° na laťování</t>
  </si>
  <si>
    <t>-1001723084</t>
  </si>
  <si>
    <t>https://podminky.urs.cz/item/CS_URS_2021_02/765131281</t>
  </si>
  <si>
    <t>328</t>
  </si>
  <si>
    <t>765131803</t>
  </si>
  <si>
    <t>Demontáž azbestocementové skládané krytiny sklonu do 30° do suti (osinkocementová střešní krytina)</t>
  </si>
  <si>
    <t>1063167548</t>
  </si>
  <si>
    <t>https://podminky.urs.cz/item/CS_URS_2021_02/765131803</t>
  </si>
  <si>
    <t>bouraná část střecha</t>
  </si>
  <si>
    <t>329</t>
  </si>
  <si>
    <t>765131843</t>
  </si>
  <si>
    <t>Příplatek k cenám demontáže skládané azbestocementové krytiny za sklon přes 30°</t>
  </si>
  <si>
    <t>1941097635</t>
  </si>
  <si>
    <t>https://podminky.urs.cz/item/CS_URS_2021_02/765131843</t>
  </si>
  <si>
    <t>330</t>
  </si>
  <si>
    <t>765191001</t>
  </si>
  <si>
    <t>Montáž pojistné hydroizolační nebo parotěsné fólie kladené ve sklonu do 20° lepením na bednění nebo izolaci</t>
  </si>
  <si>
    <t>-198338599</t>
  </si>
  <si>
    <t>https://podminky.urs.cz/item/CS_URS_2021_02/765191001</t>
  </si>
  <si>
    <t>331</t>
  </si>
  <si>
    <t>63150810.R01</t>
  </si>
  <si>
    <t>pojistná a separační rohož vhodná pod titanzinkovou střešní krytinu s kluzným povrchem</t>
  </si>
  <si>
    <t>-713931559</t>
  </si>
  <si>
    <t>58,002*1,1 "Přepočtené koeficientem množství</t>
  </si>
  <si>
    <t>332</t>
  </si>
  <si>
    <t>765191013</t>
  </si>
  <si>
    <t>Montáž pojistné hydroizolační nebo parotěsné fólie kladené přes 20° volně na bednění nebo tepelnou izolaci</t>
  </si>
  <si>
    <t>1394753332</t>
  </si>
  <si>
    <t>https://podminky.urs.cz/item/CS_URS_2021_02/765191013</t>
  </si>
  <si>
    <t>333</t>
  </si>
  <si>
    <t>28329020.R01</t>
  </si>
  <si>
    <t>kontaktní pojistná hydroizolace vhodná na dřevěné bednění</t>
  </si>
  <si>
    <t>2058683682</t>
  </si>
  <si>
    <t>Poznámka k položce:_x000d_
max. třída těsnosti 3, zvýšená odolnost proti impregnačním prostředkům na dřevo</t>
  </si>
  <si>
    <t>220,16*1,1 "Přepočtené koeficientem množství</t>
  </si>
  <si>
    <t>334</t>
  </si>
  <si>
    <t>765191901</t>
  </si>
  <si>
    <t>Demontáž pojistné hydroizolační fólie kladené ve sklonu do 30°</t>
  </si>
  <si>
    <t>-1312252591</t>
  </si>
  <si>
    <t>https://podminky.urs.cz/item/CS_URS_2021_02/765191901</t>
  </si>
  <si>
    <t>335</t>
  </si>
  <si>
    <t>765191911</t>
  </si>
  <si>
    <t>Demontáž pojistné hydroizolační fólie kladené ve sklonu přes 30°</t>
  </si>
  <si>
    <t>1641101422</t>
  </si>
  <si>
    <t>https://podminky.urs.cz/item/CS_URS_2021_02/765191911</t>
  </si>
  <si>
    <t>336</t>
  </si>
  <si>
    <t>765192811</t>
  </si>
  <si>
    <t>Demontáž výlezu jakkékoliv plochy</t>
  </si>
  <si>
    <t>270075630</t>
  </si>
  <si>
    <t>https://podminky.urs.cz/item/CS_URS_2021_02/765192811</t>
  </si>
  <si>
    <t>337</t>
  </si>
  <si>
    <t>998765102</t>
  </si>
  <si>
    <t>Přesun hmot tonážní pro krytiny skládané v objektech v přes 6 do 12 m</t>
  </si>
  <si>
    <t>331177669</t>
  </si>
  <si>
    <t>Přesun hmot pro krytiny skládané stanovený z hmotnosti přesunovaného materiálu vodorovná dopravní vzdálenost do 50 m na objektech výšky přes 6 do 12 m</t>
  </si>
  <si>
    <t>https://podminky.urs.cz/item/CS_URS_2021_02/998765102</t>
  </si>
  <si>
    <t>766</t>
  </si>
  <si>
    <t>Konstrukce truhlářské</t>
  </si>
  <si>
    <t>338</t>
  </si>
  <si>
    <t>766231810.R01</t>
  </si>
  <si>
    <t>Demontáž dřevěného poklopu</t>
  </si>
  <si>
    <t>2010829210</t>
  </si>
  <si>
    <t>339</t>
  </si>
  <si>
    <t>766441811</t>
  </si>
  <si>
    <t>Demontáž parapetních desek dřevěných nebo plastových šířky do 30 cm délky do 1,0 m</t>
  </si>
  <si>
    <t>-456754066</t>
  </si>
  <si>
    <t>https://podminky.urs.cz/item/CS_URS_2021_02/766441811</t>
  </si>
  <si>
    <t>2+2</t>
  </si>
  <si>
    <t>340</t>
  </si>
  <si>
    <t>766441812</t>
  </si>
  <si>
    <t>Demontáž parapetních desek dřevěných nebo plastových šířky přes 30 cm délky do 1,0 m</t>
  </si>
  <si>
    <t>-1272139211</t>
  </si>
  <si>
    <t>https://podminky.urs.cz/item/CS_URS_2021_02/766441812</t>
  </si>
  <si>
    <t>341</t>
  </si>
  <si>
    <t>766441821</t>
  </si>
  <si>
    <t>Demontáž parapetních desek dřevěných nebo plastových šířky do 30 cm délky přes 1,0 m</t>
  </si>
  <si>
    <t>-289069018</t>
  </si>
  <si>
    <t>https://podminky.urs.cz/item/CS_URS_2021_02/766441821</t>
  </si>
  <si>
    <t>342</t>
  </si>
  <si>
    <t>766.O01</t>
  </si>
  <si>
    <t>D + M plastového okna, rozměr 1200 x 1140 mm, dvoukřídlé, otevíravé - sklopné, hloubka rámu 85 mm, tepelně izolační trojsklo, čiré, barva bílá, vícepolohová klika s mikroventilací, pákový mechanizmus</t>
  </si>
  <si>
    <t>-1393983731</t>
  </si>
  <si>
    <t>PODROBNÝ POPIS VIZ VÝPIS VÝPLNÍ STAVEBNÍCH OTVORŮ V OBVODOVÉM ZDIVU, BEZ VNITŘNÍHO PARAPETU</t>
  </si>
  <si>
    <t>O01</t>
  </si>
  <si>
    <t>1,20*1,40*2</t>
  </si>
  <si>
    <t>343</t>
  </si>
  <si>
    <t>766.O02</t>
  </si>
  <si>
    <t>D + M plastového okna, rozměr 1800 x 1300 mm, trojkřídlé, otevíravé - sklopné, hloubka rámu 85 mm, tepelně izolační trojsklo, čiré, barva bílá, vícepolohová klika s mikroventilací, bezpeč. tř. 4</t>
  </si>
  <si>
    <t>543847406</t>
  </si>
  <si>
    <t>O02</t>
  </si>
  <si>
    <t>344</t>
  </si>
  <si>
    <t>766.O03</t>
  </si>
  <si>
    <t>D + M plastového okna, rozměr 1800 x 1300 mm, trojkřídlé, otevíravé - sklopné, hloubka rámu 85 mm, tepelně izolační trojsklo, čiré, barva bílá, vícepolohová klika s mikroventilací</t>
  </si>
  <si>
    <t>-418423549</t>
  </si>
  <si>
    <t>O03</t>
  </si>
  <si>
    <t>345</t>
  </si>
  <si>
    <t>766.O04</t>
  </si>
  <si>
    <t>D + M hliníkových vstupních dveří, rozměr 1840 x 2200 mm, hlavní křídlo 900 x 2100 mm (900+800 mm), otevíravé, tříkomorový rám s přerušeným tep. mostem a tep. izol., tepelně izol. trojsklo, klika-klika, cylindr. vložka, gener. klíč, samozavírač, madlo</t>
  </si>
  <si>
    <t>1488822353</t>
  </si>
  <si>
    <t>O04</t>
  </si>
  <si>
    <t>1,84*2,20*1</t>
  </si>
  <si>
    <t>346</t>
  </si>
  <si>
    <t>766.O05</t>
  </si>
  <si>
    <t xml:space="preserve">D + M plastového okna, rozměr 1300 x 570 mm, jednokřídlé, sklopné, hloubka rámu 85 mm, tepelně izolační trojsklo, čiré, barva bílá, vícepolohová  klika s mikroventilací, pákový mechanizmus, bezpeč. tř. 4</t>
  </si>
  <si>
    <t>-652968247</t>
  </si>
  <si>
    <t>O05</t>
  </si>
  <si>
    <t>1,30*0,57*1</t>
  </si>
  <si>
    <t>347</t>
  </si>
  <si>
    <t>766.O06</t>
  </si>
  <si>
    <t>D + M hliníkových vstupních dveří, rozměr 1420 x 2780 mm, křídlo 900 x 2100 mm (900+350 mm), otevíravé, světlík-pák.ovl., tříkomorový rám s přerušeným tep. mostem a tep. izol., tepelně izol. trojsklo, klika-koule, cylindr. vložka, gener. klíč, samozavírač</t>
  </si>
  <si>
    <t>2134580669</t>
  </si>
  <si>
    <t>O06</t>
  </si>
  <si>
    <t>1,42*2,78*1</t>
  </si>
  <si>
    <t>348</t>
  </si>
  <si>
    <t>766.O07</t>
  </si>
  <si>
    <t>D + M plastového okna, rozměr 1200 x 860 mm, dvoukřídlé, otevíravé - sklopné, hloubka rámu 85 mm, tepelně izolační trojsklo, čiré, barva bílá, vícepolohová klika s mikroventilací, pákový mechanizmus</t>
  </si>
  <si>
    <t>939834994</t>
  </si>
  <si>
    <t>O07</t>
  </si>
  <si>
    <t>1,20*0,86*1</t>
  </si>
  <si>
    <t>349</t>
  </si>
  <si>
    <t>766.O08</t>
  </si>
  <si>
    <t>D + M plastového okna, rozměr 420 x 680 mm, jednokřídlé, otevíravé - sklopné, hloubka rámu 85 mm, dvojsklo, čiré, barva bílá, vícepolohová klika s mikroventilací</t>
  </si>
  <si>
    <t>133750796</t>
  </si>
  <si>
    <t>O08</t>
  </si>
  <si>
    <t>350</t>
  </si>
  <si>
    <t>766.O09</t>
  </si>
  <si>
    <t>D + M plastového okna, rozměr 420 x 790 mm, jednokřídlé, otevíravé - sklopné, hloubka rámu 85 mm, dvojsklo, čiré, barva bílá, vícepolohová klika s mikroventilací</t>
  </si>
  <si>
    <t>1984430740</t>
  </si>
  <si>
    <t>O09</t>
  </si>
  <si>
    <t>351</t>
  </si>
  <si>
    <t>766.O10</t>
  </si>
  <si>
    <t>D + M hliníkových vstupních dveří, rozměr 1300 x 2880 mm, 900 x 2020 mm (900+280 mm), otevíravé, světlík-pák.ovl., tříkomorový rám s pře. tep. mostem a tep. izol., tepelně izol. trojsklo, klika-koule, cylindr. vložka, gener. klíč, samozavírač, bezp. tř. 4</t>
  </si>
  <si>
    <t>-280801487</t>
  </si>
  <si>
    <t>O10</t>
  </si>
  <si>
    <t>1,30*2,88*1</t>
  </si>
  <si>
    <t>352</t>
  </si>
  <si>
    <t>766.O11</t>
  </si>
  <si>
    <t xml:space="preserve">D + M plastového okna, rozměr 1800 x 1300 mm, trojkřídlé, otevíravé - sklopné, hloubka rámu 85 mm, tepelně izolační trojsklo, matné, barva bílá, vícepolohová klika s mikroventilací, bezp. tř. 4, </t>
  </si>
  <si>
    <t>254900272</t>
  </si>
  <si>
    <t>O11</t>
  </si>
  <si>
    <t>1,80*1,30*1</t>
  </si>
  <si>
    <t>353</t>
  </si>
  <si>
    <t>766.O12</t>
  </si>
  <si>
    <t>D + M akusticé okenní štěrbiny, součástí okna, umístění v horním rámu okna, ruční ovládání, průtok vzduchu 5-35 m3/h, akustický útlum při otevření Dn,e,w = 42 dB při tlaku vzduchu 10 Pa, součástí štěrbiny je hydroskopický snímač relativní vlhkosti vzduchu</t>
  </si>
  <si>
    <t>-2038613920</t>
  </si>
  <si>
    <t>PODROBNÝ POPIS VIZ VÝPIS VÝPLNÍ STAVEBNÍCH OTVORŮ V OBVODOVÉM ZDIVU</t>
  </si>
  <si>
    <t>O12</t>
  </si>
  <si>
    <t>354</t>
  </si>
  <si>
    <t>766.SH</t>
  </si>
  <si>
    <t>D + M sítí proti hmyzu</t>
  </si>
  <si>
    <t>379706802</t>
  </si>
  <si>
    <t>0,60*1,14*2</t>
  </si>
  <si>
    <t>0,59*1,30*6</t>
  </si>
  <si>
    <t>0,60*0,86*1</t>
  </si>
  <si>
    <t>1,30*0,65*1</t>
  </si>
  <si>
    <t>0,59*1,30*1</t>
  </si>
  <si>
    <t>355</t>
  </si>
  <si>
    <t>766.ŽA</t>
  </si>
  <si>
    <t>D + M vnitřních žaluzií</t>
  </si>
  <si>
    <t>53880262</t>
  </si>
  <si>
    <t>356</t>
  </si>
  <si>
    <t>766.D01</t>
  </si>
  <si>
    <t xml:space="preserve">D + M  vnitřních dveří, rozměr 800x1970 mm, jednokřídlé, otevíravé, plné, protipožární EW 30 DP3 - C, křídlo laminátová deska HPL, kování klika - klika, záměk cylindrický</t>
  </si>
  <si>
    <t>-1678951478</t>
  </si>
  <si>
    <t>PODROBNÝ POPIS VIZ VÝPIS INTERIÉROVÝCH DVEŘÍ</t>
  </si>
  <si>
    <t>D01 - L</t>
  </si>
  <si>
    <t>357</t>
  </si>
  <si>
    <t>766.D02</t>
  </si>
  <si>
    <t xml:space="preserve">D + M  vnitřních dveří, rozměr 700x1970 mm, jednokřídlé, otevíravé, plné, křídlo laminátová deska HPL, kování klika - klika, záměk WC, podříznuté dveře o výšce 10 - 12 mm</t>
  </si>
  <si>
    <t>495367903</t>
  </si>
  <si>
    <t>D02 - P</t>
  </si>
  <si>
    <t>358</t>
  </si>
  <si>
    <t>766.D03</t>
  </si>
  <si>
    <t xml:space="preserve">D + M  vnitřních dveří, rozměr 800x1970 mm, jednokřídlé, otevíravé, plné, křídlo laminátová deska HPL, kování klika - klika, záměk cylindrický</t>
  </si>
  <si>
    <t>-338257429</t>
  </si>
  <si>
    <t>D03 - P</t>
  </si>
  <si>
    <t>359</t>
  </si>
  <si>
    <t>766.D04</t>
  </si>
  <si>
    <t>1260183270</t>
  </si>
  <si>
    <t>D04 - L</t>
  </si>
  <si>
    <t>360</t>
  </si>
  <si>
    <t>766.D05</t>
  </si>
  <si>
    <t>639763570</t>
  </si>
  <si>
    <t>D05 - P</t>
  </si>
  <si>
    <t>361</t>
  </si>
  <si>
    <t>766.D06</t>
  </si>
  <si>
    <t xml:space="preserve">D + M  vnitřních dveří, rozměr 800x1970 mm, jednokřídlé, otevíravé, plné, bezpečnostní třídy B3, křídlo laminátová deska HPL, kování klika - klika bezpečnostní, záměk cylindrický bezpečnostní</t>
  </si>
  <si>
    <t>1045821560</t>
  </si>
  <si>
    <t>D06 - L</t>
  </si>
  <si>
    <t>362</t>
  </si>
  <si>
    <t>766.D07</t>
  </si>
  <si>
    <t xml:space="preserve">D + M  vnitřních dveří, rozměr 800x1970 mm, jednokřídlé, otevíravé, plné, bezpečnostní třídy B4, křídlo laminátová deska HPL, kování klika - klika, záměk cylindrický bezpečnostní</t>
  </si>
  <si>
    <t>1193757024</t>
  </si>
  <si>
    <t>D07 - P</t>
  </si>
  <si>
    <t>363</t>
  </si>
  <si>
    <t>766.D08</t>
  </si>
  <si>
    <t xml:space="preserve">D + M  vnitřních dveří, rozměr 900x1970 mm, jednokřídlé, otevíravé, plné, protipožární EW 15 DP3, tepelněizolační, křídlo laminátová deska HPL, kování klika - klika, záměk cylindrický</t>
  </si>
  <si>
    <t>-1647092791</t>
  </si>
  <si>
    <t>D08 - L</t>
  </si>
  <si>
    <t>364</t>
  </si>
  <si>
    <t>766.D09</t>
  </si>
  <si>
    <t xml:space="preserve">D + M  vnitřních dveří, rozměr 800x1970 mm, jednokřídlé, otevíravé, plné, protipožární EI 30 DP3, vstupní do bytu, bezp. kukátko, křídlo bezpečnostní, kování klika - koule, záměk bezpečnostní</t>
  </si>
  <si>
    <t>-568665095</t>
  </si>
  <si>
    <t>D09 - P</t>
  </si>
  <si>
    <t>365</t>
  </si>
  <si>
    <t>766694121</t>
  </si>
  <si>
    <t>Montáž parapetních desek dřevěných nebo plastových šířky přes 30 cm délky do 1,0 m</t>
  </si>
  <si>
    <t>-1339757119</t>
  </si>
  <si>
    <t>https://podminky.urs.cz/item/CS_URS_2021_02/766694121</t>
  </si>
  <si>
    <t>O08 - šířka parapetu 430 mm</t>
  </si>
  <si>
    <t>O09 - šířka parapetu 430 mm</t>
  </si>
  <si>
    <t>366</t>
  </si>
  <si>
    <t>61144404</t>
  </si>
  <si>
    <t>parapet plastový vnitřní komůrkový tl 20mm š 430mm, barva bílá, včetně bočních krytek, s nosem</t>
  </si>
  <si>
    <t>-112044298</t>
  </si>
  <si>
    <t>0,42*6</t>
  </si>
  <si>
    <t>3,36*1,1 "Přepočtené koeficientem množství</t>
  </si>
  <si>
    <t>367</t>
  </si>
  <si>
    <t>766694122</t>
  </si>
  <si>
    <t>Montáž parapetních dřevěných nebo plastových šířky přes 30 cm délky do 1,6 m</t>
  </si>
  <si>
    <t>-641539698</t>
  </si>
  <si>
    <t>https://podminky.urs.cz/item/CS_URS_2021_02/766694122</t>
  </si>
  <si>
    <t>O01 - šířka parapetu 500 mm</t>
  </si>
  <si>
    <t>O05 - šířka parapetu 500 mm</t>
  </si>
  <si>
    <t>O07 - šířka parapetu 430 mm</t>
  </si>
  <si>
    <t>368</t>
  </si>
  <si>
    <t>815892833</t>
  </si>
  <si>
    <t>1,2*1,1 "Přepočtené koeficientem množství</t>
  </si>
  <si>
    <t>369</t>
  </si>
  <si>
    <t>61144405</t>
  </si>
  <si>
    <t>parapet plastový vnitřní komůrkový tl 20mm š 500mm, barva bílá, včetně bočních krytek, s nosem</t>
  </si>
  <si>
    <t>-924707789</t>
  </si>
  <si>
    <t>3,7*1,1 "Přepočtené koeficientem množství</t>
  </si>
  <si>
    <t>370</t>
  </si>
  <si>
    <t>766694123</t>
  </si>
  <si>
    <t>Montáž parapetních dřevěných nebo plastových šířky přes 30 cm délky do 2,6 m</t>
  </si>
  <si>
    <t>257963535</t>
  </si>
  <si>
    <t>https://podminky.urs.cz/item/CS_URS_2021_02/766694123</t>
  </si>
  <si>
    <t>O02 - parapet šířky 500 mm</t>
  </si>
  <si>
    <t>O03 - parapet šířky 500 mm</t>
  </si>
  <si>
    <t>O11 - parapet šířky 500 mm</t>
  </si>
  <si>
    <t>371</t>
  </si>
  <si>
    <t>-1252588385</t>
  </si>
  <si>
    <t>1,80*1</t>
  </si>
  <si>
    <t>23,4*1,1 "Přepočtené koeficientem množství</t>
  </si>
  <si>
    <t>372</t>
  </si>
  <si>
    <t>998766201</t>
  </si>
  <si>
    <t>Přesun hmot procentní pro kce truhlářské v objektech v do 6 m</t>
  </si>
  <si>
    <t>-1846537148</t>
  </si>
  <si>
    <t>Přesun hmot pro konstrukce truhlářské stanovený procentní sazbou (%) z ceny vodorovná dopravní vzdálenost do 50 m v objektech výšky do 6 m</t>
  </si>
  <si>
    <t>https://podminky.urs.cz/item/CS_URS_2021_02/998766201</t>
  </si>
  <si>
    <t>767</t>
  </si>
  <si>
    <t>Konstrukce zámečnické</t>
  </si>
  <si>
    <t>373</t>
  </si>
  <si>
    <t>767.R01</t>
  </si>
  <si>
    <t>D + M kotevních prvků ventilátorů na stěny</t>
  </si>
  <si>
    <t>-1655599642</t>
  </si>
  <si>
    <t>374</t>
  </si>
  <si>
    <t>767.Z01</t>
  </si>
  <si>
    <t>D + M - bezpečnostní okenní mříž 1800x1300 mm</t>
  </si>
  <si>
    <t>-468421492</t>
  </si>
  <si>
    <t>Bezpečnostní okenní mříž</t>
  </si>
  <si>
    <t>- šířka otvoru 1800 mm</t>
  </si>
  <si>
    <t>- výška otvoru 1300 mm</t>
  </si>
  <si>
    <t>- výplň pod úhlem 45°</t>
  </si>
  <si>
    <t>- materiál: ocel</t>
  </si>
  <si>
    <t>- povrchová úprava: žárový pozink + barevný vrchní nátěr</t>
  </si>
  <si>
    <t>- RAL nátěru upřesněna v rámci AD na stavbě</t>
  </si>
  <si>
    <t>- kotveno do zdiva (kotvení je součástí dodávky)</t>
  </si>
  <si>
    <t>- osa kotvení min. 120 mm od rohu otvoru, max. rozteč kotvení</t>
  </si>
  <si>
    <t>750 mm</t>
  </si>
  <si>
    <t>- rám mříže - svařenec z jaklu 40x30x2</t>
  </si>
  <si>
    <t>- výplň mříže - ocelové pruty 10x10 mm</t>
  </si>
  <si>
    <t>- kotvení pomocí závitových tyčí průměr 12 mm na chemickou</t>
  </si>
  <si>
    <t>kotvu, min. hloubka 150 mm</t>
  </si>
  <si>
    <t>Z01</t>
  </si>
  <si>
    <t>375</t>
  </si>
  <si>
    <t>767.Z02</t>
  </si>
  <si>
    <t>D + M - bezpečnostní okenní mříž 1300x2000+650 mm</t>
  </si>
  <si>
    <t>-1672508838</t>
  </si>
  <si>
    <t>- šířka otvoru 1300 mm</t>
  </si>
  <si>
    <t>- výška otvoru 2000 + 650 mm</t>
  </si>
  <si>
    <t>Z02</t>
  </si>
  <si>
    <t>376</t>
  </si>
  <si>
    <t>767.Z03</t>
  </si>
  <si>
    <t xml:space="preserve">D + M - bezpečnostní okenní mříž 1300x570 mm </t>
  </si>
  <si>
    <t>330905567</t>
  </si>
  <si>
    <t>- výška otvoru 570 mm</t>
  </si>
  <si>
    <t>Z03</t>
  </si>
  <si>
    <t>377</t>
  </si>
  <si>
    <t>766211200</t>
  </si>
  <si>
    <t>Montáž madel schodišťových dřevených nebo verzalitových průběžných</t>
  </si>
  <si>
    <t>-544844697</t>
  </si>
  <si>
    <t xml:space="preserve">Montáž madel  schodišťových dřevěných průběžných</t>
  </si>
  <si>
    <t>https://podminky.urs.cz/item/CS_URS_2021_02/766211200</t>
  </si>
  <si>
    <t>Schodišťové madlo - interiérové:</t>
  </si>
  <si>
    <t>- bukové madlo, průměr 42 mm, nátěr, celková délka 5200 mm,</t>
  </si>
  <si>
    <t>nakotveno do prvku nerezového kotvícího prvku po max.</t>
  </si>
  <si>
    <t>vzdálenosti 600 mm</t>
  </si>
  <si>
    <t>- položka je včetně kotvících prvků do stěny</t>
  </si>
  <si>
    <t>- základní nátěr + interiérový nátěr dle investora (barva</t>
  </si>
  <si>
    <t>upřesněna v rámci AD na stavbě dle vzorníků)</t>
  </si>
  <si>
    <t>- podrobnější nákres výrobku bude ve výrobní dokumentaci</t>
  </si>
  <si>
    <t>dodavatele prvku</t>
  </si>
  <si>
    <t>- položka včetně montáže</t>
  </si>
  <si>
    <t>- dle ČSN 74 3305</t>
  </si>
  <si>
    <t>Z04</t>
  </si>
  <si>
    <t>34,10</t>
  </si>
  <si>
    <t>378</t>
  </si>
  <si>
    <t>05217100</t>
  </si>
  <si>
    <t>madlo bukové D 42mm</t>
  </si>
  <si>
    <t>-1075487409</t>
  </si>
  <si>
    <t>379</t>
  </si>
  <si>
    <t>767.Z05</t>
  </si>
  <si>
    <t>D + M - dveřní mříž 800x2000 mm</t>
  </si>
  <si>
    <t>-277771935</t>
  </si>
  <si>
    <t>Dveřní mříž</t>
  </si>
  <si>
    <t>- šířka otvoru 800 mm</t>
  </si>
  <si>
    <t>- výška otvoru 2000 mm</t>
  </si>
  <si>
    <t>- součástí dodávky bude zámek</t>
  </si>
  <si>
    <t>- povrchová úprava: žárový pozink</t>
  </si>
  <si>
    <t>500 mm</t>
  </si>
  <si>
    <t>- rám mříže - svařenec z jeklu 40x30x2</t>
  </si>
  <si>
    <t>- max. velikost ok 100 mm</t>
  </si>
  <si>
    <t>- RAL upřesněna v rámci AD</t>
  </si>
  <si>
    <t>Z05</t>
  </si>
  <si>
    <t>380</t>
  </si>
  <si>
    <t>767.Z06</t>
  </si>
  <si>
    <t>D + M - okenní mříž 800x1100 mm na zámek</t>
  </si>
  <si>
    <t>273978356</t>
  </si>
  <si>
    <t>Okenní mříž na zámek</t>
  </si>
  <si>
    <t>- výška otvoru 1100 mm</t>
  </si>
  <si>
    <t>- osa kotvení min. 120 mm od rohu otvoru</t>
  </si>
  <si>
    <t>Z06</t>
  </si>
  <si>
    <t>381</t>
  </si>
  <si>
    <t>767.Z08</t>
  </si>
  <si>
    <t>D + M - navaření nových ocelových příložek ke stávajícím přírubám ocelových I nosníků v suternu</t>
  </si>
  <si>
    <t>62487895</t>
  </si>
  <si>
    <t>Navaření nových plochých ocelových příložek ke stávajícím</t>
  </si>
  <si>
    <t>přírubám ocelových "I" nosníků v suterénu</t>
  </si>
  <si>
    <t>- délky 20 bm</t>
  </si>
  <si>
    <t>- 60/10 mm</t>
  </si>
  <si>
    <t>- S235J0 podle EN10027-1</t>
  </si>
  <si>
    <t>- korozní opatření ONS 15 pro korozní prostředí C5-I</t>
  </si>
  <si>
    <t>Z08</t>
  </si>
  <si>
    <t>20,00</t>
  </si>
  <si>
    <t>382</t>
  </si>
  <si>
    <t>767.Z09</t>
  </si>
  <si>
    <t>D + M - pozinkovaný kotvicí trn</t>
  </si>
  <si>
    <t>-1876462435</t>
  </si>
  <si>
    <t>Pozinkovaný kotvící trn</t>
  </si>
  <si>
    <t>- pro kotvení dřevěných sloupů přístřešku do nových</t>
  </si>
  <si>
    <t>základových patek</t>
  </si>
  <si>
    <t>Z09</t>
  </si>
  <si>
    <t>383</t>
  </si>
  <si>
    <t>767.Z10</t>
  </si>
  <si>
    <t>D + M - kotvení pozednice k železobetonovému věnci</t>
  </si>
  <si>
    <t>-1936905301</t>
  </si>
  <si>
    <t>Kotvení pozednice k železobetonovému věnci</t>
  </si>
  <si>
    <t>- max. vzdálenost po 1,5 m</t>
  </si>
  <si>
    <t>Z10</t>
  </si>
  <si>
    <t>384</t>
  </si>
  <si>
    <t>767.Z11</t>
  </si>
  <si>
    <t>D + M - kotvení pozednice k železobetonovému věnci závitovou tyčí M12 na chemickou kotvu</t>
  </si>
  <si>
    <t>899371683</t>
  </si>
  <si>
    <t>- pomocí závitových tyčí M12 na chemickou kotvu</t>
  </si>
  <si>
    <t>Z11</t>
  </si>
  <si>
    <t>385</t>
  </si>
  <si>
    <t>767.Z12</t>
  </si>
  <si>
    <t>D + M - kotvení ocelové vaznice ke stávajícímu zděnému objektu závitovou tyčí M12 na chemickou kotvu</t>
  </si>
  <si>
    <t>1244249619</t>
  </si>
  <si>
    <t>Kotvení vaznice ke stávajícímu zděnému objektu</t>
  </si>
  <si>
    <t>- z ocelových U profilů délky 250 mm</t>
  </si>
  <si>
    <t>- kotvení Ocelových profilů do stěny pomocí závitových tyčí</t>
  </si>
  <si>
    <t>M12 na chemickou kotvu</t>
  </si>
  <si>
    <t>- položka včetně kotevních prvků do dřevěné vaznice</t>
  </si>
  <si>
    <t>- ocelové profily budou opatřeny základním + finálním</t>
  </si>
  <si>
    <t>nátěrem</t>
  </si>
  <si>
    <t>Z12</t>
  </si>
  <si>
    <t>386</t>
  </si>
  <si>
    <t>767.Z13</t>
  </si>
  <si>
    <t>D + M - ocelová konstrukce pro uchycení stávajícího RACKU na stěnu</t>
  </si>
  <si>
    <t>-2007026603</t>
  </si>
  <si>
    <t>Ocelová konstrukce pro uchycení stávajícího RACKU na stěnu</t>
  </si>
  <si>
    <t>- po dobu provádění stavebních prací podlahy</t>
  </si>
  <si>
    <t>- kotvení dle situace na stavbě</t>
  </si>
  <si>
    <t>- tvar konstrukce upřesněn na stavbě</t>
  </si>
  <si>
    <t>- 200 Kg oceli</t>
  </si>
  <si>
    <t>Z13</t>
  </si>
  <si>
    <t>387</t>
  </si>
  <si>
    <t>767.Z16</t>
  </si>
  <si>
    <t>D + M - Montážní prvky pro orientační systém</t>
  </si>
  <si>
    <t>965998087</t>
  </si>
  <si>
    <t>Montážní prvky pro orientační systém</t>
  </si>
  <si>
    <t>- cca 200 kg oceli</t>
  </si>
  <si>
    <t>- povrchová úprava žárový pozink</t>
  </si>
  <si>
    <t>vrchní nátěr</t>
  </si>
  <si>
    <t>Z16</t>
  </si>
  <si>
    <t>388</t>
  </si>
  <si>
    <t>767.Z17</t>
  </si>
  <si>
    <t>D + M - žárově zinkovaný válcovaný tahokov pro odvětrání podhledu</t>
  </si>
  <si>
    <t>1085360459</t>
  </si>
  <si>
    <t>Žárově zinkovaný válcovaný tahokov pro odvětrání podhledu</t>
  </si>
  <si>
    <t>- tl. 1mm (oko8/7) v ocel. rámu</t>
  </si>
  <si>
    <t>- 300 x 300 mm</t>
  </si>
  <si>
    <t>- včetně kotvení k rastru SDK podhledu</t>
  </si>
  <si>
    <t>Z17</t>
  </si>
  <si>
    <t>389</t>
  </si>
  <si>
    <t>767.Z18</t>
  </si>
  <si>
    <t>D + M - výplň zábradlí pod přístřeškem</t>
  </si>
  <si>
    <t>505205466</t>
  </si>
  <si>
    <t>Výplň zábradlí pod přístřeškem</t>
  </si>
  <si>
    <t>- ocelový jekl 40x20x3 mm</t>
  </si>
  <si>
    <t>- kotveno do sloupů přístřešku a sloupků zábradlí</t>
  </si>
  <si>
    <t>- základní + vrchní nátěr</t>
  </si>
  <si>
    <t>- RAL upřesněna na stavbě v rámci AD</t>
  </si>
  <si>
    <t>dodavatele prvku zábradlí v místě přístřešku</t>
  </si>
  <si>
    <t>Z18</t>
  </si>
  <si>
    <t>390</t>
  </si>
  <si>
    <t>767.Z19</t>
  </si>
  <si>
    <t>-98561426</t>
  </si>
  <si>
    <t>Z19</t>
  </si>
  <si>
    <t>391</t>
  </si>
  <si>
    <t>767.Z20</t>
  </si>
  <si>
    <t>-287469430</t>
  </si>
  <si>
    <t>Z20</t>
  </si>
  <si>
    <t>392</t>
  </si>
  <si>
    <t>767.Z21</t>
  </si>
  <si>
    <t>D + M - sloupky zábradlí pod přístřeškem</t>
  </si>
  <si>
    <t>1297568330</t>
  </si>
  <si>
    <t>Sloupky zábradlí pod přístřeškem</t>
  </si>
  <si>
    <t>- ocelové trubky průměru 50 mm</t>
  </si>
  <si>
    <t>- délky 1000 mm</t>
  </si>
  <si>
    <t>- kotveno do základového pasu</t>
  </si>
  <si>
    <t>- předpoklad tvaru sloupku na fotografii</t>
  </si>
  <si>
    <t>Z21</t>
  </si>
  <si>
    <t>393</t>
  </si>
  <si>
    <t>767161813</t>
  </si>
  <si>
    <t>Demontáž zábradlí rovného nerozebíratelný spoj hmotnosti 1 m zábradlí do 20 kg</t>
  </si>
  <si>
    <t>-1537098371</t>
  </si>
  <si>
    <t>https://podminky.urs.cz/item/CS_URS_2021_02/767161813</t>
  </si>
  <si>
    <t>3,31+3,02+3,00</t>
  </si>
  <si>
    <t>394</t>
  </si>
  <si>
    <t>767415821</t>
  </si>
  <si>
    <t>Demontáž vnějšího obkladu skládaného pláště plechem tvarovaným výšky budovy přes 6 do 12 m, uchyceným nýtováním</t>
  </si>
  <si>
    <t>-516023743</t>
  </si>
  <si>
    <t>https://podminky.urs.cz/item/CS_URS_2021_02/767415821</t>
  </si>
  <si>
    <t>"pohled jižní</t>
  </si>
  <si>
    <t>8,56*(8,007+10,816)/2</t>
  </si>
  <si>
    <t>-0,48*0,80*2</t>
  </si>
  <si>
    <t>395</t>
  </si>
  <si>
    <t>767415822</t>
  </si>
  <si>
    <t>Demontáž vnějšího obkladu skládaného pláště tvarovaným plechem budov v do 12 m šroubováním</t>
  </si>
  <si>
    <t>1530907341</t>
  </si>
  <si>
    <t>https://podminky.urs.cz/item/CS_URS_2021_02/767415822</t>
  </si>
  <si>
    <t>8,00*8,56+8,56*2,90/2</t>
  </si>
  <si>
    <t>396</t>
  </si>
  <si>
    <t>767661811</t>
  </si>
  <si>
    <t>Demontáž mříží pevných nebo otevíravých</t>
  </si>
  <si>
    <t>-2012136695</t>
  </si>
  <si>
    <t>https://podminky.urs.cz/item/CS_URS_2021_02/767661811</t>
  </si>
  <si>
    <t>vnější okna</t>
  </si>
  <si>
    <t>1,80*1,30*11</t>
  </si>
  <si>
    <t>vnější dveře</t>
  </si>
  <si>
    <t>397</t>
  </si>
  <si>
    <t>767851104</t>
  </si>
  <si>
    <t>Montáž komínových lávek kompletní celé lávky</t>
  </si>
  <si>
    <t>1790280294</t>
  </si>
  <si>
    <t>https://podminky.urs.cz/item/CS_URS_2021_02/767851104</t>
  </si>
  <si>
    <t>Komínová lávka</t>
  </si>
  <si>
    <t>- kotvena do latí/krokví</t>
  </si>
  <si>
    <t>- šířka 250 mm</t>
  </si>
  <si>
    <t>- dodávka včetně kotevních prvků</t>
  </si>
  <si>
    <t>- zábradlí výšky 1000 mm</t>
  </si>
  <si>
    <t>K21</t>
  </si>
  <si>
    <t>1,00*6</t>
  </si>
  <si>
    <t>398</t>
  </si>
  <si>
    <t>55344680.1</t>
  </si>
  <si>
    <t>lávka komínová 250x1000 mm, zábradlí v.1000 mm, TiZn tl.0,7 mm, vč. kotevních prvků</t>
  </si>
  <si>
    <t>-387201443</t>
  </si>
  <si>
    <t>399</t>
  </si>
  <si>
    <t>998767202</t>
  </si>
  <si>
    <t>Přesun hmot procentní pro zámečnické konstrukce v objektech v do 12 m</t>
  </si>
  <si>
    <t>-1355342498</t>
  </si>
  <si>
    <t>https://podminky.urs.cz/item/CS_URS_2021_02/998767202</t>
  </si>
  <si>
    <t>771</t>
  </si>
  <si>
    <t>Podlahy z dlaždic</t>
  </si>
  <si>
    <t>400</t>
  </si>
  <si>
    <t>771111011</t>
  </si>
  <si>
    <t>Vysátí podkladu před pokládkou dlažby</t>
  </si>
  <si>
    <t>1852725099</t>
  </si>
  <si>
    <t>https://podminky.urs.cz/item/CS_URS_2021_02/771111011</t>
  </si>
  <si>
    <t>m.č. 1.10</t>
  </si>
  <si>
    <t>m.č. 1.11, m.č. 1.12</t>
  </si>
  <si>
    <t>4,70+2,00</t>
  </si>
  <si>
    <t>401</t>
  </si>
  <si>
    <t>771121011</t>
  </si>
  <si>
    <t>Nátěr penetrační na podlahu</t>
  </si>
  <si>
    <t>1185291827</t>
  </si>
  <si>
    <t>https://podminky.urs.cz/item/CS_URS_2021_02/771121011</t>
  </si>
  <si>
    <t>402</t>
  </si>
  <si>
    <t>771274124</t>
  </si>
  <si>
    <t>Montáž obkladů stupnic z dlaždic protiskluzných keramických flexibilní lepidlo š do 350 mm</t>
  </si>
  <si>
    <t>-1435293155</t>
  </si>
  <si>
    <t>https://podminky.urs.cz/item/CS_URS_2021_02/771274124</t>
  </si>
  <si>
    <t>m.č. 1.02</t>
  </si>
  <si>
    <t>(11+1+6)*1,125</t>
  </si>
  <si>
    <t>403</t>
  </si>
  <si>
    <t>59761330</t>
  </si>
  <si>
    <t>schodovka protiskluzná šířky 330x330mm</t>
  </si>
  <si>
    <t>-1656675061</t>
  </si>
  <si>
    <t>40,5*3,333 "Přepočtené koeficientem množství</t>
  </si>
  <si>
    <t>404</t>
  </si>
  <si>
    <t>771274242</t>
  </si>
  <si>
    <t>Montáž obkladů podstupnic z dlaždic reliéfních keramických flexibilní lepidlo v do 200 mm</t>
  </si>
  <si>
    <t>-634243002</t>
  </si>
  <si>
    <t>https://podminky.urs.cz/item/CS_URS_2021_02/771274242</t>
  </si>
  <si>
    <t>405</t>
  </si>
  <si>
    <t>59761434</t>
  </si>
  <si>
    <t>dlažba keramická slinutá hladká do interiéru i exteriéru pro vysoké mechanické namáhání přes 9 do 12ks/m2</t>
  </si>
  <si>
    <t>-1288474967</t>
  </si>
  <si>
    <t>(11+1+6)*1,125*0,189</t>
  </si>
  <si>
    <t>7,654*1,1 "Přepočtené koeficientem množství</t>
  </si>
  <si>
    <t>406</t>
  </si>
  <si>
    <t>771471810</t>
  </si>
  <si>
    <t>Demontáž soklíků z dlaždic keramických kladených do malty rovných</t>
  </si>
  <si>
    <t>170499257</t>
  </si>
  <si>
    <t>https://podminky.urs.cz/item/CS_URS_2021_02/771471810</t>
  </si>
  <si>
    <t>(2,80+3,15)*2</t>
  </si>
  <si>
    <t>-(1,125*2+0,80+1,32+0,60)</t>
  </si>
  <si>
    <t>(1,875+3,30)*2</t>
  </si>
  <si>
    <t>0,40*2</t>
  </si>
  <si>
    <t>0,48*2</t>
  </si>
  <si>
    <t>-(1,00+1,00+1,54)</t>
  </si>
  <si>
    <t>(4,47+1,68)*2</t>
  </si>
  <si>
    <t>0,32*2</t>
  </si>
  <si>
    <t>-(1,54+1,03)</t>
  </si>
  <si>
    <t>(5,57+4,98)*2</t>
  </si>
  <si>
    <t>0,21*2</t>
  </si>
  <si>
    <t>-(1,39+1,03)</t>
  </si>
  <si>
    <t>(3,47+2,95)*2</t>
  </si>
  <si>
    <t>-(0,80*2)</t>
  </si>
  <si>
    <t>(2,60+1,80)*2</t>
  </si>
  <si>
    <t>407</t>
  </si>
  <si>
    <t>771474112</t>
  </si>
  <si>
    <t>Montáž soklů z dlaždic keramických rovných flexibilní lepidlo v do 90 mm</t>
  </si>
  <si>
    <t>1592970975</t>
  </si>
  <si>
    <t>https://podminky.urs.cz/item/CS_URS_2021_02/771474112</t>
  </si>
  <si>
    <t>408</t>
  </si>
  <si>
    <t>59761416</t>
  </si>
  <si>
    <t>sokl-dlažba keramická slinutá hladká do interiéru i exteriéru 300x80mm</t>
  </si>
  <si>
    <t>-375358027</t>
  </si>
  <si>
    <t>4,87*2,475 "Přepočtené koeficientem množství</t>
  </si>
  <si>
    <t>409</t>
  </si>
  <si>
    <t>771474132</t>
  </si>
  <si>
    <t>Montáž soklů z dlaždic keramických schodišťových stupňovitých flexibilní lepidlo v do 90 mm</t>
  </si>
  <si>
    <t>-1178148250</t>
  </si>
  <si>
    <t>https://podminky.urs.cz/item/CS_URS_2021_02/771474132</t>
  </si>
  <si>
    <t>(11+1+6)*(0,189+0,311+0,09)</t>
  </si>
  <si>
    <t>410</t>
  </si>
  <si>
    <t>2147111642</t>
  </si>
  <si>
    <t>21,24*2,475 "Přepočtené koeficientem množství</t>
  </si>
  <si>
    <t>411</t>
  </si>
  <si>
    <t>771571810</t>
  </si>
  <si>
    <t>Demontáž podlah z dlaždic keramických kladených do malty</t>
  </si>
  <si>
    <t>1108687923</t>
  </si>
  <si>
    <t>https://podminky.urs.cz/item/CS_URS_2021_02/771571810</t>
  </si>
  <si>
    <t>m.č. 101, 101a, 107, 108, 112, 114, 115</t>
  </si>
  <si>
    <t>7,59+1,26+6,29+7,58+28,03+10,11+4,68</t>
  </si>
  <si>
    <t>m.č. 201, 203</t>
  </si>
  <si>
    <t>5,19+3,77</t>
  </si>
  <si>
    <t>412</t>
  </si>
  <si>
    <t>711191001.R02</t>
  </si>
  <si>
    <t>Kontaktní penetrační můstek jako systémová penetrace, spotřeba cca 0,20 - 0,30 Kg/m3, na vodorovné ploše</t>
  </si>
  <si>
    <t>735510783</t>
  </si>
  <si>
    <t>4,70</t>
  </si>
  <si>
    <t>413</t>
  </si>
  <si>
    <t>58581220.R01</t>
  </si>
  <si>
    <t>penetrační můstek, vodoodpudivá zpevnňující penetrace zlepšující přilnavost, hustota 1,02 g/cm3, vzhled mléčný, pH 11, spotřeba cca 0,20 - 0,30 Kg/m3</t>
  </si>
  <si>
    <t>-977149928</t>
  </si>
  <si>
    <t>Poznámka k položce:_x000d_
Spotřeba: 6-10 kg/m²</t>
  </si>
  <si>
    <t>6,7*0,3 "Přepočtené koeficientem množství</t>
  </si>
  <si>
    <t>414</t>
  </si>
  <si>
    <t>711192202.R01</t>
  </si>
  <si>
    <t>Provedení izolační vrstvy (tl. min. 1 mm) z polymer cementové flexibilní hydroizolační sulfátoodolné stěrky, spotřeba cca 1,5 kg/m2/jednu vrstvu</t>
  </si>
  <si>
    <t>1009350118</t>
  </si>
  <si>
    <t>tl. 4 mm</t>
  </si>
  <si>
    <t>další 3 vrstvy</t>
  </si>
  <si>
    <t>6,70*3</t>
  </si>
  <si>
    <t>415</t>
  </si>
  <si>
    <t>58581000.R01</t>
  </si>
  <si>
    <t>polymer cementová flexibilní hydroizolační sulfátoodolná stěrka, spotřeba cca 1,2 kg/m2/jednu vrstvu</t>
  </si>
  <si>
    <t>295441319</t>
  </si>
  <si>
    <t>26,8*1,5 "Přepočtené koeficientem množství</t>
  </si>
  <si>
    <t>416</t>
  </si>
  <si>
    <t>771574263</t>
  </si>
  <si>
    <t>Montáž podlah keramických pro mechanické zatížení protiskluzných lepených flexibilním lepidlem do 12 ks/m2</t>
  </si>
  <si>
    <t>-1281339458</t>
  </si>
  <si>
    <t>https://podminky.urs.cz/item/CS_URS_2021_02/771574263</t>
  </si>
  <si>
    <t>417</t>
  </si>
  <si>
    <t>59761409</t>
  </si>
  <si>
    <t xml:space="preserve">keramická dlažba tl. 9mm, rozměry cca 298x298 mm, slinutá neglazovaná; nasákavost &lt;0,5%; pevnost  &gt;32MPa; obrusnost max. 175mm²; protiskluznost ≥0,6 dle ČSN, min. R11 dle DIN; odolnost proti chemikáliím tř. GHB; odolnost proti skvrn min. tř. 3</t>
  </si>
  <si>
    <t>-138356399</t>
  </si>
  <si>
    <t>28,448*1,1 "Přepočtené koeficientem množství</t>
  </si>
  <si>
    <t>418</t>
  </si>
  <si>
    <t>771577111</t>
  </si>
  <si>
    <t>Příplatek k montáži podlah keramických lepených flexibilním lepidlem za plochu do 5 m2</t>
  </si>
  <si>
    <t>1095311855</t>
  </si>
  <si>
    <t>https://podminky.urs.cz/item/CS_URS_2021_02/771577111</t>
  </si>
  <si>
    <t>419</t>
  </si>
  <si>
    <t>771577114</t>
  </si>
  <si>
    <t>Příplatek k montáži podlah keramických lepených flexibilním lepidlem za spárování tmelem dvousložkovým</t>
  </si>
  <si>
    <t>1709473933</t>
  </si>
  <si>
    <t>https://podminky.urs.cz/item/CS_URS_2021_02/771577114</t>
  </si>
  <si>
    <t>420</t>
  </si>
  <si>
    <t>771577115</t>
  </si>
  <si>
    <t>Příplatek k montáži podlah keramických lepených flexibilním lepidlem za lepení dvousložkovým lepidlem</t>
  </si>
  <si>
    <t>-1857995810</t>
  </si>
  <si>
    <t>https://podminky.urs.cz/item/CS_URS_2021_02/771577115</t>
  </si>
  <si>
    <t>421</t>
  </si>
  <si>
    <t>771592011</t>
  </si>
  <si>
    <t>Čištění vnitřních ploch podlah nebo schodišť po položení dlažby chemickými prostředky</t>
  </si>
  <si>
    <t>-2125961675</t>
  </si>
  <si>
    <t>https://podminky.urs.cz/item/CS_URS_2021_02/771592011</t>
  </si>
  <si>
    <t>422</t>
  </si>
  <si>
    <t>998771101</t>
  </si>
  <si>
    <t>Přesun hmot tonážní pro podlahy z dlaždic v objektech v do 6 m</t>
  </si>
  <si>
    <t>1778955198</t>
  </si>
  <si>
    <t>Přesun hmot pro podlahy z dlaždic stanovený z hmotnosti přesunovaného materiálu vodorovná dopravní vzdálenost do 50 m v objektech výšky do 6 m</t>
  </si>
  <si>
    <t>https://podminky.urs.cz/item/CS_URS_2021_02/998771101</t>
  </si>
  <si>
    <t>776</t>
  </si>
  <si>
    <t>Podlahy povlakové</t>
  </si>
  <si>
    <t>423</t>
  </si>
  <si>
    <t>776111111</t>
  </si>
  <si>
    <t>Broušení anhydritového podkladu povlakových podlah</t>
  </si>
  <si>
    <t>-1315832269</t>
  </si>
  <si>
    <t>https://podminky.urs.cz/item/CS_URS_2021_02/776111111</t>
  </si>
  <si>
    <t>m.č. 1.06, 1.08, 1.09</t>
  </si>
  <si>
    <t>4,00+10,70+10,90</t>
  </si>
  <si>
    <t>424</t>
  </si>
  <si>
    <t>776111311</t>
  </si>
  <si>
    <t>Vysátí podkladu povlakových podlah</t>
  </si>
  <si>
    <t>1911252512</t>
  </si>
  <si>
    <t>https://podminky.urs.cz/item/CS_URS_2021_02/776111311</t>
  </si>
  <si>
    <t>425</t>
  </si>
  <si>
    <t>776121111</t>
  </si>
  <si>
    <t>Vodou ředitelná penetrace savého podkladu povlakových podlah ředěná v poměru 1:3</t>
  </si>
  <si>
    <t>324033739</t>
  </si>
  <si>
    <t>https://podminky.urs.cz/item/CS_URS_2021_02/776121111</t>
  </si>
  <si>
    <t>426</t>
  </si>
  <si>
    <t>776141111</t>
  </si>
  <si>
    <t>Vyrovnání podkladu povlakových podlah stěrkou pevnosti 20 MPa tl 3 mm</t>
  </si>
  <si>
    <t>1270456596</t>
  </si>
  <si>
    <t>https://podminky.urs.cz/item/CS_URS_2021_02/776141111</t>
  </si>
  <si>
    <t>427</t>
  </si>
  <si>
    <t>776201812</t>
  </si>
  <si>
    <t>Demontáž lepených povlakových podlah s podložkou ručně</t>
  </si>
  <si>
    <t>-1504860259</t>
  </si>
  <si>
    <t>https://podminky.urs.cz/item/CS_URS_2021_02/776201812</t>
  </si>
  <si>
    <t>m.č. 103, 104, 105, 106, 110, 111, 113, 113a, 116, 117</t>
  </si>
  <si>
    <t>13,16+24,10+11,12+10,57+4,34+3,99+39,77+1,24+3,65+4,50</t>
  </si>
  <si>
    <t>m.č. 204 - 207</t>
  </si>
  <si>
    <t>13,24+11,56+23,02+18,39</t>
  </si>
  <si>
    <t>428</t>
  </si>
  <si>
    <t>776221211</t>
  </si>
  <si>
    <t>Lepení podlahy z PVC standardním lepidlem</t>
  </si>
  <si>
    <t>605570107</t>
  </si>
  <si>
    <t>https://podminky.urs.cz/item/CS_URS_2021_02/776221211</t>
  </si>
  <si>
    <t>429</t>
  </si>
  <si>
    <t>28412285.R01</t>
  </si>
  <si>
    <t>krytina podlahová PVC pro vysoký stupeň zátěže, tl. 2 mm</t>
  </si>
  <si>
    <t>-452943922</t>
  </si>
  <si>
    <t>25,6*1,1 "Přepočtené koeficientem množství</t>
  </si>
  <si>
    <t>430</t>
  </si>
  <si>
    <t>776411112</t>
  </si>
  <si>
    <t>Montáž obvodových soklíků</t>
  </si>
  <si>
    <t>-1782238293</t>
  </si>
  <si>
    <t>https://podminky.urs.cz/item/CS_URS_2021_02/776411112</t>
  </si>
  <si>
    <t>m.č. 1.06</t>
  </si>
  <si>
    <t>(2,17+1,84)*2</t>
  </si>
  <si>
    <t>431</t>
  </si>
  <si>
    <t>28411010</t>
  </si>
  <si>
    <t>lišta soklová</t>
  </si>
  <si>
    <t>-951487725</t>
  </si>
  <si>
    <t>38,91*1,02 "Přepočtené koeficientem množství</t>
  </si>
  <si>
    <t>432</t>
  </si>
  <si>
    <t>776991121</t>
  </si>
  <si>
    <t>Základní čištění nově položených podlahovin vysátím a setřením vlhkým mopem</t>
  </si>
  <si>
    <t>1340291632</t>
  </si>
  <si>
    <t>https://podminky.urs.cz/item/CS_URS_2021_02/776991121</t>
  </si>
  <si>
    <t>433</t>
  </si>
  <si>
    <t>998776101</t>
  </si>
  <si>
    <t>Přesun hmot tonážní pro podlahy povlakové v objektech v do 6 m</t>
  </si>
  <si>
    <t>-413605214</t>
  </si>
  <si>
    <t xml:space="preserve">Přesun hmot pro podlahy povlakové  stanovený z hmotnosti přesunovaného materiálu vodorovná dopravní vzdálenost do 50 m v objektech výšky do 6 m</t>
  </si>
  <si>
    <t>https://podminky.urs.cz/item/CS_URS_2021_02/998776101</t>
  </si>
  <si>
    <t>777</t>
  </si>
  <si>
    <t>Podlahy lité</t>
  </si>
  <si>
    <t>434</t>
  </si>
  <si>
    <t>777111111</t>
  </si>
  <si>
    <t>Vysátí podkladu před provedením lité podlahy</t>
  </si>
  <si>
    <t>229264141</t>
  </si>
  <si>
    <t>https://podminky.urs.cz/item/CS_URS_2021_02/777111111</t>
  </si>
  <si>
    <t>435</t>
  </si>
  <si>
    <t>776141112</t>
  </si>
  <si>
    <t>Vyrovnání podkladu povlakových podlah stěrkou pevnosti 20 MPa tl 5 mm</t>
  </si>
  <si>
    <t>339518402</t>
  </si>
  <si>
    <t>https://podminky.urs.cz/item/CS_URS_2021_02/776141112</t>
  </si>
  <si>
    <t>m.č. 1.01, 1.03, 1.05, 1.07</t>
  </si>
  <si>
    <t>9,30+13,70+4,30+18,50</t>
  </si>
  <si>
    <t>436</t>
  </si>
  <si>
    <t>777111123</t>
  </si>
  <si>
    <t>Strojní broušení podkladu před provedením lité podlahy</t>
  </si>
  <si>
    <t>622051958</t>
  </si>
  <si>
    <t>https://podminky.urs.cz/item/CS_URS_2021_02/777111123</t>
  </si>
  <si>
    <t>437</t>
  </si>
  <si>
    <t>777131101</t>
  </si>
  <si>
    <t>Penetrační epoxidový nátěr podlahy na suchý a vyzrálý podklad</t>
  </si>
  <si>
    <t>2095277008</t>
  </si>
  <si>
    <t>https://podminky.urs.cz/item/CS_URS_2021_02/777131101</t>
  </si>
  <si>
    <t>438</t>
  </si>
  <si>
    <t>777131201</t>
  </si>
  <si>
    <t>Penetrační nátěr schodišťových stupňů na suchý a vyzrálý podklad</t>
  </si>
  <si>
    <t>-2074977509</t>
  </si>
  <si>
    <t>https://podminky.urs.cz/item/CS_URS_2021_02/777131201</t>
  </si>
  <si>
    <t>439</t>
  </si>
  <si>
    <t>777521101.R01</t>
  </si>
  <si>
    <t>Prodyšná litá podlaha s posypem a vločkami + pečetní lak, tl. 1mm</t>
  </si>
  <si>
    <t>1400947628</t>
  </si>
  <si>
    <t>440</t>
  </si>
  <si>
    <t>998777101</t>
  </si>
  <si>
    <t>Přesun hmot tonážní pro podlahy lité v objektech v do 6 m</t>
  </si>
  <si>
    <t>-1060348442</t>
  </si>
  <si>
    <t xml:space="preserve">Přesun hmot pro podlahy lité  stanovený z hmotnosti přesunovaného materiálu vodorovná dopravní vzdálenost do 50 m v objektech výšky do 6 m</t>
  </si>
  <si>
    <t>https://podminky.urs.cz/item/CS_URS_2021_02/998777101</t>
  </si>
  <si>
    <t>781</t>
  </si>
  <si>
    <t>Dokončovací práce - obklady</t>
  </si>
  <si>
    <t>441</t>
  </si>
  <si>
    <t>781111011</t>
  </si>
  <si>
    <t>Ometení (oprášení) stěny při přípravě podkladu</t>
  </si>
  <si>
    <t>31213463</t>
  </si>
  <si>
    <t>https://podminky.urs.cz/item/CS_URS_2021_02/781111011</t>
  </si>
  <si>
    <t>viz sanace vnitřního zdiva 1. NP kryté keramickým obkladem</t>
  </si>
  <si>
    <t>442</t>
  </si>
  <si>
    <t>711191011.R01</t>
  </si>
  <si>
    <t>Kontaktní penetrační můstek jako systémová penetrace, spotřeba cca 0,20 - 0,30 Kg/m3, na svislé ploše</t>
  </si>
  <si>
    <t>-577493210</t>
  </si>
  <si>
    <t>sanace vnitřního zdiva 1. NP kryté keramickým obkladem</t>
  </si>
  <si>
    <t>36,207*1,1 "Přepočtené koeficientem množství</t>
  </si>
  <si>
    <t>443</t>
  </si>
  <si>
    <t>-979137248</t>
  </si>
  <si>
    <t>36,207*0,3 "Přepočtené koeficientem množství</t>
  </si>
  <si>
    <t>444</t>
  </si>
  <si>
    <t>711191202.R01</t>
  </si>
  <si>
    <t>Provedení izolační vsrty (tl. min. 1 mm) z polymer cementové flexibilní hydroizolační sulfátoodolné stěrky, spotřeba cca 1,2 kg/m2/jednu vrstvu</t>
  </si>
  <si>
    <t>1278887225</t>
  </si>
  <si>
    <t>sanace vnitřního zdiva 1. NP kryté keramickým obkladem - 2 vrstvy</t>
  </si>
  <si>
    <t>36,207</t>
  </si>
  <si>
    <t>72,414*1,1 "Přepočtené koeficientem množství</t>
  </si>
  <si>
    <t>445</t>
  </si>
  <si>
    <t>-1101291213</t>
  </si>
  <si>
    <t>72,414*1,2 "Přepočtené koeficientem množství</t>
  </si>
  <si>
    <t>446</t>
  </si>
  <si>
    <t>781131241</t>
  </si>
  <si>
    <t>Izolace pod obklad těsnícími pásy vnitřní kout</t>
  </si>
  <si>
    <t>2105512306</t>
  </si>
  <si>
    <t>https://podminky.urs.cz/item/CS_URS_2021_02/781131241</t>
  </si>
  <si>
    <t>447</t>
  </si>
  <si>
    <t>781131242</t>
  </si>
  <si>
    <t>Izolace pod obklad těsnícími pásy vnější roh</t>
  </si>
  <si>
    <t>931410727</t>
  </si>
  <si>
    <t>https://podminky.urs.cz/item/CS_URS_2021_02/781131242</t>
  </si>
  <si>
    <t>448</t>
  </si>
  <si>
    <t>781131261</t>
  </si>
  <si>
    <t>Spoj izolace ve spojení s obkladem přeložením izolace přes sebe a přelepením spoje</t>
  </si>
  <si>
    <t>-457068120</t>
  </si>
  <si>
    <t>https://podminky.urs.cz/item/CS_URS_2021_02/781131261</t>
  </si>
  <si>
    <t>rohy místností</t>
  </si>
  <si>
    <t>4*2,50</t>
  </si>
  <si>
    <t>5*2,50</t>
  </si>
  <si>
    <t>449</t>
  </si>
  <si>
    <t>781131264</t>
  </si>
  <si>
    <t>Izolace pod obklad těsnícími pásy mezi podlahou a stěnou</t>
  </si>
  <si>
    <t>-1646628636</t>
  </si>
  <si>
    <t>https://podminky.urs.cz/item/CS_URS_2021_02/781131264</t>
  </si>
  <si>
    <t>450</t>
  </si>
  <si>
    <t>781121011</t>
  </si>
  <si>
    <t>Nátěr penetrační na stěnu</t>
  </si>
  <si>
    <t>1416065538</t>
  </si>
  <si>
    <t>https://podminky.urs.cz/item/CS_URS_2021_02/781121011</t>
  </si>
  <si>
    <t>451</t>
  </si>
  <si>
    <t>781474226</t>
  </si>
  <si>
    <t>Montáž obkladů vnitřních keramických z dekorů do 25 ks/m2 lepených flexibilním lepidlem</t>
  </si>
  <si>
    <t>1467400883</t>
  </si>
  <si>
    <t>https://podminky.urs.cz/item/CS_URS_2021_02/781474226</t>
  </si>
  <si>
    <t>452</t>
  </si>
  <si>
    <t>59761039.R01</t>
  </si>
  <si>
    <t>obklad keramický glazovaný, povrch matný, rozměr cca 198x198 mmm, dekor a barva dle výběru investora</t>
  </si>
  <si>
    <t>666331788</t>
  </si>
  <si>
    <t>34,777*1,1 "Přepočtené koeficientem množství</t>
  </si>
  <si>
    <t>453</t>
  </si>
  <si>
    <t>781477111</t>
  </si>
  <si>
    <t>Příplatek k montáži obkladů vnitřních keramických hladkých za plochu do 10 m2</t>
  </si>
  <si>
    <t>-1020337264</t>
  </si>
  <si>
    <t>https://podminky.urs.cz/item/CS_URS_2021_02/781477111</t>
  </si>
  <si>
    <t>454</t>
  </si>
  <si>
    <t>781477114</t>
  </si>
  <si>
    <t>Příplatek k montáži obkladů vnitřních keramických hladkých za spárování tmelem dvousložkovým</t>
  </si>
  <si>
    <t>-1052533060</t>
  </si>
  <si>
    <t>https://podminky.urs.cz/item/CS_URS_2021_02/781477114</t>
  </si>
  <si>
    <t>455</t>
  </si>
  <si>
    <t>781477115</t>
  </si>
  <si>
    <t>Příplatek k montáži obkladů vnitřních keramických hladkých za lepením lepidlem dvousložkovým</t>
  </si>
  <si>
    <t>1252534195</t>
  </si>
  <si>
    <t>https://podminky.urs.cz/item/CS_URS_2021_02/781477115</t>
  </si>
  <si>
    <t>456</t>
  </si>
  <si>
    <t>781494111</t>
  </si>
  <si>
    <t>Plastové profily rohové lepené flexibilním lepidlem</t>
  </si>
  <si>
    <t>-1052155937</t>
  </si>
  <si>
    <t>https://podminky.urs.cz/item/CS_URS_2021_02/781494111</t>
  </si>
  <si>
    <t>(1,80+1,30)*2</t>
  </si>
  <si>
    <t>457</t>
  </si>
  <si>
    <t>781494511</t>
  </si>
  <si>
    <t>Plastové profily ukončovací lepené flexibilním lepidlem</t>
  </si>
  <si>
    <t>-1018395320</t>
  </si>
  <si>
    <t>https://podminky.urs.cz/item/CS_URS_2021_02/781494511</t>
  </si>
  <si>
    <t>458</t>
  </si>
  <si>
    <t>781495211</t>
  </si>
  <si>
    <t>Čištění vnitřních ploch stěn po provedení obkladu chemickými prostředky</t>
  </si>
  <si>
    <t>-1334485966</t>
  </si>
  <si>
    <t>https://podminky.urs.cz/item/CS_URS_2021_02/781495211</t>
  </si>
  <si>
    <t>459</t>
  </si>
  <si>
    <t>781571141</t>
  </si>
  <si>
    <t>Montáž obkladů ostění šířky přes 200 do 400 mm lepenými flexibilním lepidlem</t>
  </si>
  <si>
    <t>2068858909</t>
  </si>
  <si>
    <t>https://podminky.urs.cz/item/CS_URS_2021_02/781571141</t>
  </si>
  <si>
    <t>(1,80+1,30*2)</t>
  </si>
  <si>
    <t>460</t>
  </si>
  <si>
    <t>1254579005</t>
  </si>
  <si>
    <t>4,4*0,44 "Přepočtené koeficientem množství</t>
  </si>
  <si>
    <t>461</t>
  </si>
  <si>
    <t>781674113.R01</t>
  </si>
  <si>
    <t>Montáž obkladů parapetů šířky přes 200 mm z dlaždic keramických lepených flexibilním lepidlem</t>
  </si>
  <si>
    <t>1515017272</t>
  </si>
  <si>
    <t>(1,80)</t>
  </si>
  <si>
    <t>462</t>
  </si>
  <si>
    <t>-1107728790</t>
  </si>
  <si>
    <t>1,8*0,22 "Přepočtené koeficientem množství</t>
  </si>
  <si>
    <t>463</t>
  </si>
  <si>
    <t>781731113.R01</t>
  </si>
  <si>
    <t>Montáž obkladů vnějších z keramických pásků</t>
  </si>
  <si>
    <t>300612320</t>
  </si>
  <si>
    <t>vnější sokl - plochy změřené programem</t>
  </si>
  <si>
    <t>6,09</t>
  </si>
  <si>
    <t>0,99+8,64</t>
  </si>
  <si>
    <t>4,62</t>
  </si>
  <si>
    <t>1,62+4,30+2,75</t>
  </si>
  <si>
    <t>464</t>
  </si>
  <si>
    <t>59521220.R01</t>
  </si>
  <si>
    <t>pásek obkladový keramický</t>
  </si>
  <si>
    <t>1370297122</t>
  </si>
  <si>
    <t>29,01*1,1 "Přepočtené koeficientem množství</t>
  </si>
  <si>
    <t>465</t>
  </si>
  <si>
    <t>781771113</t>
  </si>
  <si>
    <t>Montáž obkladů vnějších z dlaždic keramických do 12 ks/m2 kladených do malty</t>
  </si>
  <si>
    <t>-837720734</t>
  </si>
  <si>
    <t>https://podminky.urs.cz/item/CS_URS_2021_02/781771113</t>
  </si>
  <si>
    <t>skladba F06 - komín</t>
  </si>
  <si>
    <t>(2,30+1,23)/2*1,42*2</t>
  </si>
  <si>
    <t>0,48*(2,30+1,23)</t>
  </si>
  <si>
    <t>0,45*1,70</t>
  </si>
  <si>
    <t>0,45*1,38</t>
  </si>
  <si>
    <t>(1,70+1,38)/2*0,45*2</t>
  </si>
  <si>
    <t>466</t>
  </si>
  <si>
    <t>59761026</t>
  </si>
  <si>
    <t>obklad keramický, odstín tmavě šedá</t>
  </si>
  <si>
    <t>1299524350</t>
  </si>
  <si>
    <t>9,479*1,1 "Přepočtené koeficientem množství</t>
  </si>
  <si>
    <t>467</t>
  </si>
  <si>
    <t>998781101</t>
  </si>
  <si>
    <t>Přesun hmot tonážní pro obklady keramické v objektech v do 6 m</t>
  </si>
  <si>
    <t>-893363338</t>
  </si>
  <si>
    <t xml:space="preserve">Přesun hmot pro obklady keramické  stanovený z hmotnosti přesunovaného materiálu vodorovná dopravní vzdálenost do 50 m v objektech výšky do 6 m</t>
  </si>
  <si>
    <t>https://podminky.urs.cz/item/CS_URS_2021_02/998781101</t>
  </si>
  <si>
    <t>783</t>
  </si>
  <si>
    <t>Dokončovací práce - nátěry</t>
  </si>
  <si>
    <t>468</t>
  </si>
  <si>
    <t>783201401</t>
  </si>
  <si>
    <t>Ometení tesařských konstrukcí před provedením nátěru</t>
  </si>
  <si>
    <t>515610650</t>
  </si>
  <si>
    <t>https://podminky.urs.cz/item/CS_URS_2021_02/783201401</t>
  </si>
  <si>
    <t>prvek 120/150 mm</t>
  </si>
  <si>
    <t>5,806*2*3*(0,12+0,15)*2</t>
  </si>
  <si>
    <t>prvek 2x100/140 mm</t>
  </si>
  <si>
    <t>4,90*2*2*3*(0,10+0,14)*2</t>
  </si>
  <si>
    <t>prvek 140/180 mm</t>
  </si>
  <si>
    <t>1,90*2*3*(0,14+0,18)*2</t>
  </si>
  <si>
    <t>prvek 130/140 mm</t>
  </si>
  <si>
    <t>2,40*2*3*(0,13+0,14)*2</t>
  </si>
  <si>
    <t>prvek 2x90/130 mm</t>
  </si>
  <si>
    <t>(2,40*2)*2*3*(0,09+0,13)*2</t>
  </si>
  <si>
    <t>prvek 180/200 mm</t>
  </si>
  <si>
    <t>7,64*3*(0,18+0,20)*2</t>
  </si>
  <si>
    <t>7,24*2*(0,14+0,18)*2</t>
  </si>
  <si>
    <t>prvek 150/180 mm</t>
  </si>
  <si>
    <t>7,24*2*(0,15+0,18)*2</t>
  </si>
  <si>
    <t>prvek 100/150 mm</t>
  </si>
  <si>
    <t>7,24*2*(0,10+0,15)*2</t>
  </si>
  <si>
    <t>(5,806*2*5+3,50*2)*(0,12+0,15)*2</t>
  </si>
  <si>
    <t>prvek 100/120 mm</t>
  </si>
  <si>
    <t>0,90*4*2*(0,10+0,12)*2</t>
  </si>
  <si>
    <t>prvek 130/150 mm</t>
  </si>
  <si>
    <t>4,65*2*4*(0,13+0,15)*2</t>
  </si>
  <si>
    <t>prvek 2x80/120 mm</t>
  </si>
  <si>
    <t>4,00*2*2*4*(0,08+0,12)*2</t>
  </si>
  <si>
    <t>1,50*2*2*4*(0,09+0,13)*2</t>
  </si>
  <si>
    <t>prvek 100/130 mm</t>
  </si>
  <si>
    <t>2,20*2*4*(0,10+0,13)*2</t>
  </si>
  <si>
    <t>2,50*2*4*(0,14+0,18)*2</t>
  </si>
  <si>
    <t>1,70*2*4*(0,14+0,18)*2</t>
  </si>
  <si>
    <t>5,50*4*(0,18+0,20)*2</t>
  </si>
  <si>
    <t>9,85*4*(0,14+0,18)*2</t>
  </si>
  <si>
    <t>prvek 180/200</t>
  </si>
  <si>
    <t>9,85*2*(0,18+0,20)*2</t>
  </si>
  <si>
    <t>0,90*4*6*(0,10+0,12)*2</t>
  </si>
  <si>
    <t>krov nižší části, sanace v rozsahu 50%</t>
  </si>
  <si>
    <t>4,671*2*2*(0,13+0,15)*2</t>
  </si>
  <si>
    <t>3,30*2*2*2*(0,08+0,12)*2</t>
  </si>
  <si>
    <t>prvek 130/180 mm</t>
  </si>
  <si>
    <t>1,60*2*2*(0,13+0,18)*2</t>
  </si>
  <si>
    <t>1,80*2*2*(0,13+0,14)*2</t>
  </si>
  <si>
    <t>(1,63*2)*2*2*(0,08+0,12)*2</t>
  </si>
  <si>
    <t>5,62*2*(0,18+0,20)*2</t>
  </si>
  <si>
    <t>5,30*4*(0,14+0,18)*2</t>
  </si>
  <si>
    <t>0,90*10*(0,13+0,18)*2</t>
  </si>
  <si>
    <t>4,671*3*2*(0,13+0,15)*2</t>
  </si>
  <si>
    <t>9*5,30*(0,22+0,28)*2</t>
  </si>
  <si>
    <t>(9+9)*(6,20+7,50)*(0,22+0,28)*2</t>
  </si>
  <si>
    <t>(8+12)*(6,20+7,50)*(0,22+0,28)*2</t>
  </si>
  <si>
    <t>469</t>
  </si>
  <si>
    <t>783213121</t>
  </si>
  <si>
    <t>Napouštěcí dvojnásobný syntetický biocidní nátěr tesařských konstrukcí zabudovaných do konstrukce</t>
  </si>
  <si>
    <t>-442427735</t>
  </si>
  <si>
    <t>https://podminky.urs.cz/item/CS_URS_2021_02/783213121</t>
  </si>
  <si>
    <t>470</t>
  </si>
  <si>
    <t>783218111</t>
  </si>
  <si>
    <t>Lazurovací dvojnásobný syntetický nátěr tesařských konstrukcí</t>
  </si>
  <si>
    <t>730192679</t>
  </si>
  <si>
    <t>https://podminky.urs.cz/item/CS_URS_2021_02/783218111</t>
  </si>
  <si>
    <t>58,002</t>
  </si>
  <si>
    <t>471</t>
  </si>
  <si>
    <t>783301303</t>
  </si>
  <si>
    <t>Bezoplachové odrezivění zámečnických konstrukcí</t>
  </si>
  <si>
    <t>-1446603358</t>
  </si>
  <si>
    <t>https://podminky.urs.cz/item/CS_URS_2021_02/783301303</t>
  </si>
  <si>
    <t>překlad P01; I č. 160; plocha povrchu 0,575m2/m</t>
  </si>
  <si>
    <t>3*4*1,10*0,575</t>
  </si>
  <si>
    <t>překlad P02; I č. 160; plocha povrchu 0,575m2/m</t>
  </si>
  <si>
    <t>1*4*1,15*0,575</t>
  </si>
  <si>
    <t>překlad P01; I č. 120; plocha povrchu 0,439 m2/m</t>
  </si>
  <si>
    <t>6*1*0,70*0,439</t>
  </si>
  <si>
    <t>2*3*2,00*0,575</t>
  </si>
  <si>
    <t>překlad P03; I č. 160; plocha povrchu 0,575m2/m</t>
  </si>
  <si>
    <t>1*2*1,30*0,575</t>
  </si>
  <si>
    <t>překlad P04; I č. 120; plocha povrchu 0,439 m2/m</t>
  </si>
  <si>
    <t>1*1*3,00*0,439</t>
  </si>
  <si>
    <t>překlad P05; I č. 160; plocha povrchu 0,575m2/m</t>
  </si>
  <si>
    <t>překlad P06; I č. 120; plocha povrchu 0,439 m2/m</t>
  </si>
  <si>
    <t>1*1*0,80*0,439</t>
  </si>
  <si>
    <t>3*3*1,30*0,575</t>
  </si>
  <si>
    <t>1*3*1,50*0,575</t>
  </si>
  <si>
    <t>1*1,30*0,575</t>
  </si>
  <si>
    <t>překlad P04; I č. 160; plocha povrchu 0,575m2/m</t>
  </si>
  <si>
    <t>1*1,20*0,575</t>
  </si>
  <si>
    <t>překlady P01; I č. 120, plocha povrchu 0,439 m2/m</t>
  </si>
  <si>
    <t>4*1*1,10*0,439</t>
  </si>
  <si>
    <t>1*4*1,70*0,575</t>
  </si>
  <si>
    <t>1*1*1,25*0,575</t>
  </si>
  <si>
    <t>strop 1.PP</t>
  </si>
  <si>
    <t>(3,38*2+2,96*2+3,27*3+4,09*3+2,40)*0,12</t>
  </si>
  <si>
    <t>472</t>
  </si>
  <si>
    <t>783301401</t>
  </si>
  <si>
    <t>Ometení zámečnických konstrukcí</t>
  </si>
  <si>
    <t>935190131</t>
  </si>
  <si>
    <t>https://podminky.urs.cz/item/CS_URS_2021_02/783301401</t>
  </si>
  <si>
    <t>473</t>
  </si>
  <si>
    <t>783306809</t>
  </si>
  <si>
    <t>Odstranění nátěru ze zámečnických konstrukcí okartáčováním</t>
  </si>
  <si>
    <t>1507351555</t>
  </si>
  <si>
    <t>https://podminky.urs.cz/item/CS_URS_2021_02/783306809</t>
  </si>
  <si>
    <t>mechanické očištění ocelovými kartáči, plocha dle skutečnosti na stavbě</t>
  </si>
  <si>
    <t>474</t>
  </si>
  <si>
    <t>783317105</t>
  </si>
  <si>
    <t>Krycí jednonásobný syntetický samozákladující nátěr zámečnických konstrukcí</t>
  </si>
  <si>
    <t>-1390436574</t>
  </si>
  <si>
    <t>https://podminky.urs.cz/item/CS_URS_2021_02/783317105</t>
  </si>
  <si>
    <t>zárubně</t>
  </si>
  <si>
    <t>2*(0,70+1,97*2)*(0,125+2*0,05)</t>
  </si>
  <si>
    <t>1*(0,80+1,97*2)*(0,10+2*0,05)</t>
  </si>
  <si>
    <t>2*(0,80+1,97*2)*(0,10+2*0,05)</t>
  </si>
  <si>
    <t>1*(0,80+1,97*2)*(0,125+2*0,05)</t>
  </si>
  <si>
    <t>475</t>
  </si>
  <si>
    <t>783334201.R01</t>
  </si>
  <si>
    <t>Ošetření ocelových částí jako ochranu proti korozi pomocí pačoku z maltové směsi v min. tl. 1 mm každé vrstvy, spotřeba cca 1,80 kg/m2/1 nátěr - ONS 15 pro korozní prostředí C5</t>
  </si>
  <si>
    <t>498126019</t>
  </si>
  <si>
    <t>dvojnásobný nátěr</t>
  </si>
  <si>
    <t>(3,38*2+2,96*2+3,27*3+4,09*3+2,40)*0,12*2</t>
  </si>
  <si>
    <t>476</t>
  </si>
  <si>
    <t>783314201</t>
  </si>
  <si>
    <t>Základní antikorozní jednonásobný syntetický standardní nátěr zámečnických konstrukcí</t>
  </si>
  <si>
    <t>96098098</t>
  </si>
  <si>
    <t>https://podminky.urs.cz/item/CS_URS_2021_02/783314201</t>
  </si>
  <si>
    <t>477</t>
  </si>
  <si>
    <t>783315101</t>
  </si>
  <si>
    <t>Mezinátěr jednonásobný syntetický standardní zámečnických konstrukcí</t>
  </si>
  <si>
    <t>1196396061</t>
  </si>
  <si>
    <t>https://podminky.urs.cz/item/CS_URS_2021_02/783315101</t>
  </si>
  <si>
    <t>478</t>
  </si>
  <si>
    <t>783317101</t>
  </si>
  <si>
    <t>Krycí jednonásobný syntetický standardní nátěr zámečnických konstrukcí</t>
  </si>
  <si>
    <t>-753626062</t>
  </si>
  <si>
    <t>https://podminky.urs.cz/item/CS_URS_2021_02/783317101</t>
  </si>
  <si>
    <t>479</t>
  </si>
  <si>
    <t>783809237.R01</t>
  </si>
  <si>
    <t>Montáž ornamentových ozdobných prvků na fasády včetně povrchové úpravy</t>
  </si>
  <si>
    <t>1026757032</t>
  </si>
  <si>
    <t>700x500</t>
  </si>
  <si>
    <t>svislá část</t>
  </si>
  <si>
    <t>7,00*4</t>
  </si>
  <si>
    <t>7,00*2</t>
  </si>
  <si>
    <t>3,50*2</t>
  </si>
  <si>
    <t>7,00*3+3,50</t>
  </si>
  <si>
    <t>600x400</t>
  </si>
  <si>
    <t>průběžná římsa</t>
  </si>
  <si>
    <t>vodorovná část</t>
  </si>
  <si>
    <t>9,37</t>
  </si>
  <si>
    <t>18,395</t>
  </si>
  <si>
    <t>podstřešní římsa</t>
  </si>
  <si>
    <t>šikmá štítová část</t>
  </si>
  <si>
    <t>5,00*2</t>
  </si>
  <si>
    <t>9,37+6,40</t>
  </si>
  <si>
    <t>0,30*2+3,70*2</t>
  </si>
  <si>
    <t>13,15</t>
  </si>
  <si>
    <t>0,80*2+4,00*2</t>
  </si>
  <si>
    <t>okna</t>
  </si>
  <si>
    <t>(0,62+0,99)*2*2</t>
  </si>
  <si>
    <t>(0,62+0,88)*2*2</t>
  </si>
  <si>
    <t>480</t>
  </si>
  <si>
    <t>28374119.R01</t>
  </si>
  <si>
    <t>dekorační prvek fasádní šambrána, EPS 150S, rozměr 700x500 mm včetně finální povrchové úpravy z fasádní omítky (zrnitost 0,2-0,4 mm)</t>
  </si>
  <si>
    <t>-1656026811</t>
  </si>
  <si>
    <t>98*1,1 "Přepočtené koeficientem množství</t>
  </si>
  <si>
    <t>481</t>
  </si>
  <si>
    <t>28374119.R02</t>
  </si>
  <si>
    <t>dekorační prvek fasádní šambrána, EPS 150S, rozměr 600x400 mm, včetně finální povrchové úpravy z fasádní omítky (zrnitost 0,2-0,4 mm)</t>
  </si>
  <si>
    <t>761750203</t>
  </si>
  <si>
    <t>482</t>
  </si>
  <si>
    <t>28374124.R01</t>
  </si>
  <si>
    <t>dekorační prvek fasádní průběžná římsa, EPS 150S, včetně finální povrchové úpravy z fasádní omítky (zrnitost 0,2-0,4 mm)</t>
  </si>
  <si>
    <t>-2102599128</t>
  </si>
  <si>
    <t>46,16*1,1 "Přepočtené koeficientem množství</t>
  </si>
  <si>
    <t>483</t>
  </si>
  <si>
    <t>28374125.R01</t>
  </si>
  <si>
    <t>dekorační prvek fasádní podstřešní římsa, EPS 150S, včetně finální povrchové úpravy z fasádní omítky (zrnitost 0,2-0,4 mm)</t>
  </si>
  <si>
    <t>-126256516</t>
  </si>
  <si>
    <t>88,64*1,1 "Přepočtené koeficientem množství</t>
  </si>
  <si>
    <t>484</t>
  </si>
  <si>
    <t>28374126.R01</t>
  </si>
  <si>
    <t>dekorační prvek fasádní okenní, EPS 150S, včetně finální povrchové úpravy z fasádní omítky (zrnitost 0,2-0,4 mm)</t>
  </si>
  <si>
    <t>1193149350</t>
  </si>
  <si>
    <t>25,32*1,1 "Přepočtené koeficientem množství</t>
  </si>
  <si>
    <t>485</t>
  </si>
  <si>
    <t>783823135</t>
  </si>
  <si>
    <t>Penetrační silikonový nátěr hladkých, tenkovrstvých zrnitých nebo štukových omítek</t>
  </si>
  <si>
    <t>-949859928</t>
  </si>
  <si>
    <t>https://podminky.urs.cz/item/CS_URS_2021_02/783823135</t>
  </si>
  <si>
    <t>PODROBNÝ POPIS SKLADBY VIZ TZ - SANACE FASÁDY</t>
  </si>
  <si>
    <t>(9,02+0,45)*(8,845-0,65)+11,50</t>
  </si>
  <si>
    <t>461,775*1,1 "Přepočtené koeficientem množství</t>
  </si>
  <si>
    <t>486</t>
  </si>
  <si>
    <t>783827425</t>
  </si>
  <si>
    <t>Krycí dvojnásobný silikonový nátěr omítek stupně členitosti 1 a 2</t>
  </si>
  <si>
    <t>1046581425</t>
  </si>
  <si>
    <t>https://podminky.urs.cz/item/CS_URS_2021_02/783827425</t>
  </si>
  <si>
    <t>487</t>
  </si>
  <si>
    <t>783897611</t>
  </si>
  <si>
    <t>Příplatek k cenám dvojnásobného krycího nátěru omítek za barevné provedení v odstínu středně sytém</t>
  </si>
  <si>
    <t>-36520317</t>
  </si>
  <si>
    <t>https://podminky.urs.cz/item/CS_URS_2021_02/783897611</t>
  </si>
  <si>
    <t>784</t>
  </si>
  <si>
    <t>Dokončovací práce - malby a tapety</t>
  </si>
  <si>
    <t>488</t>
  </si>
  <si>
    <t>784111001</t>
  </si>
  <si>
    <t>Oprášení (ometení ) podkladu v místnostech výšky do 3,80 m</t>
  </si>
  <si>
    <t>2059155965</t>
  </si>
  <si>
    <t>https://podminky.urs.cz/item/CS_URS_2021_02/784111001</t>
  </si>
  <si>
    <t>489</t>
  </si>
  <si>
    <t>784171111</t>
  </si>
  <si>
    <t>Zakrytí vnitřních ploch stěn v místnostech výšky do 3,80 m</t>
  </si>
  <si>
    <t>1020596981</t>
  </si>
  <si>
    <t>https://podminky.urs.cz/item/CS_URS_2021_02/784171111</t>
  </si>
  <si>
    <t>490</t>
  </si>
  <si>
    <t>58124844</t>
  </si>
  <si>
    <t>fólie pro malířské potřeby zakrývací tl 25µ 4x5m</t>
  </si>
  <si>
    <t>-2079619962</t>
  </si>
  <si>
    <t>47,495*1,05 "Přepočtené koeficientem množství</t>
  </si>
  <si>
    <t>491</t>
  </si>
  <si>
    <t>784181131</t>
  </si>
  <si>
    <t>Fungicidní jednonásobná bezbarvá penetrace podkladu v místnostech výšky do 3,80 m</t>
  </si>
  <si>
    <t>-2066722026</t>
  </si>
  <si>
    <t>https://podminky.urs.cz/item/CS_URS_2021_02/784181131</t>
  </si>
  <si>
    <t>492</t>
  </si>
  <si>
    <t>784331001</t>
  </si>
  <si>
    <t>Dvojnásobné bílé protiplísňové malby v místnostech v do 3,80 m</t>
  </si>
  <si>
    <t>546894650</t>
  </si>
  <si>
    <t>Malby protiplísňové dvojnásobné, bílé v místnostech výšky do 3,80 m</t>
  </si>
  <si>
    <t>https://podminky.urs.cz/item/CS_URS_2021_02/784331001</t>
  </si>
  <si>
    <t>nanášený na stěrku</t>
  </si>
  <si>
    <t>1. PP - strop</t>
  </si>
  <si>
    <t>1. PP - stěny</t>
  </si>
  <si>
    <t xml:space="preserve">(5,20+2,40)*2*2,25 </t>
  </si>
  <si>
    <t>SDK podhled</t>
  </si>
  <si>
    <t>12,408+76,064+22,753</t>
  </si>
  <si>
    <t>787</t>
  </si>
  <si>
    <t>Dokončovací práce - zasklívání</t>
  </si>
  <si>
    <t>493</t>
  </si>
  <si>
    <t>787600801</t>
  </si>
  <si>
    <t>Vysklívání oken a dveří plochy do 1 m2 skla plochého</t>
  </si>
  <si>
    <t>-1202093310</t>
  </si>
  <si>
    <t>https://podminky.urs.cz/item/CS_URS_2021_02/787600801</t>
  </si>
  <si>
    <t>494</t>
  </si>
  <si>
    <t>787600802</t>
  </si>
  <si>
    <t>Vysklívání oken a dveří plochy do 3 m2 skla plochého</t>
  </si>
  <si>
    <t>2061136271</t>
  </si>
  <si>
    <t>https://podminky.urs.cz/item/CS_URS_2021_02/787600802</t>
  </si>
  <si>
    <t>789</t>
  </si>
  <si>
    <t>Povrchové úpravy ocelových konstrukcí a technologických zařízení</t>
  </si>
  <si>
    <t>495</t>
  </si>
  <si>
    <t>789327135.01</t>
  </si>
  <si>
    <t>Protipožární nátěr ocelových konstrukcí, REI 60 DP1</t>
  </si>
  <si>
    <t>-1694327400</t>
  </si>
  <si>
    <t>Práce a dodávky M</t>
  </si>
  <si>
    <t>21-M</t>
  </si>
  <si>
    <t>Elektromontáže</t>
  </si>
  <si>
    <t>496</t>
  </si>
  <si>
    <t>21-M.R01</t>
  </si>
  <si>
    <t>D + M kabelové šachty včetně prostupu z šachty do vnitřního prostoru</t>
  </si>
  <si>
    <t>-16449099</t>
  </si>
  <si>
    <t>OST</t>
  </si>
  <si>
    <t>Ostatní prvky (vč. povrchové úpravy a přesunu hmot)</t>
  </si>
  <si>
    <t>497</t>
  </si>
  <si>
    <t>OST.A03</t>
  </si>
  <si>
    <t>D + M - dávkovač mýdla</t>
  </si>
  <si>
    <t>262144</t>
  </si>
  <si>
    <t>769339833</t>
  </si>
  <si>
    <t>- materiál: nerez</t>
  </si>
  <si>
    <t>- objem: 0,8 l</t>
  </si>
  <si>
    <t>- uzamykatelné na klíček</t>
  </si>
  <si>
    <t>- s průzorem umožňující kontrolu obsahu v zásobníku</t>
  </si>
  <si>
    <t>- umístění: u každého umyvadla + úklid</t>
  </si>
  <si>
    <t>498</t>
  </si>
  <si>
    <t>OST.A04</t>
  </si>
  <si>
    <t>D + M - držák + WC štětka</t>
  </si>
  <si>
    <t>-292907749</t>
  </si>
  <si>
    <t>- nástěnná</t>
  </si>
  <si>
    <t>- umístění: u každého WC</t>
  </si>
  <si>
    <t>499</t>
  </si>
  <si>
    <t>OST.A05</t>
  </si>
  <si>
    <t>D + M - zásobník na toaletní papír</t>
  </si>
  <si>
    <t>1777648781</t>
  </si>
  <si>
    <t>- pro role do průměru 240 mm</t>
  </si>
  <si>
    <t>- rozměr cca 290 x 268 x 130 mm</t>
  </si>
  <si>
    <t>- umístění: u každého WC mimo bezbariérové</t>
  </si>
  <si>
    <t>500</t>
  </si>
  <si>
    <t>OST.A06</t>
  </si>
  <si>
    <t>D + M - osoušeč rukou</t>
  </si>
  <si>
    <t>1747631317</t>
  </si>
  <si>
    <t>- výkon: 2300 W</t>
  </si>
  <si>
    <t>- automatický na fotobuňku</t>
  </si>
  <si>
    <t>- proud vzduchu: min. 80 km/h</t>
  </si>
  <si>
    <t>- rozměry cca 230 x 265 x 160 mm</t>
  </si>
  <si>
    <t>- umístění: u umyvadla</t>
  </si>
  <si>
    <t>501</t>
  </si>
  <si>
    <t>OST.A07</t>
  </si>
  <si>
    <t>D + M - zásobník na papírové ručníky</t>
  </si>
  <si>
    <t>-105490475</t>
  </si>
  <si>
    <t>- rozměry cca 349 x 237 x 120 mm</t>
  </si>
  <si>
    <t>- umístění: u umyvadla + úklid</t>
  </si>
  <si>
    <t>502</t>
  </si>
  <si>
    <t>OST.A08</t>
  </si>
  <si>
    <t>D + M - zásobník hygienických sáčků</t>
  </si>
  <si>
    <t>-1298913069</t>
  </si>
  <si>
    <t>- rozměry cca 97 x 137 x 27 mm</t>
  </si>
  <si>
    <t>503</t>
  </si>
  <si>
    <t>OST.A09</t>
  </si>
  <si>
    <t>D + M - odpadkový koš na WC</t>
  </si>
  <si>
    <t>753547061</t>
  </si>
  <si>
    <t>- nástěnný</t>
  </si>
  <si>
    <t>- hranatý</t>
  </si>
  <si>
    <t>- umístění: koupelna + úklid</t>
  </si>
  <si>
    <t>504</t>
  </si>
  <si>
    <t>OST.A15</t>
  </si>
  <si>
    <t>D + M - požárně bezpečnostní značení dle ČSN EN ISO 7010</t>
  </si>
  <si>
    <t>669783524</t>
  </si>
  <si>
    <t>- dle ČSN EN ISO 7010</t>
  </si>
  <si>
    <t>- štítky pro celou VB</t>
  </si>
  <si>
    <t>- směry úniků, únikové dveře, hlavní uzávěry, zákazy vstupu,</t>
  </si>
  <si>
    <t>hasící přístroje, apod.</t>
  </si>
  <si>
    <t>505</t>
  </si>
  <si>
    <t>OST.A16</t>
  </si>
  <si>
    <t>D + M - orientační systém budovy</t>
  </si>
  <si>
    <t>-2070411561</t>
  </si>
  <si>
    <t>- viz příloha výkres D.2.2.a)02.01 - orientační systém</t>
  </si>
  <si>
    <t>budovy</t>
  </si>
  <si>
    <t>- položka je včetně kotvících prvků do stěn, fasády a</t>
  </si>
  <si>
    <t>zastřešení</t>
  </si>
  <si>
    <t>506</t>
  </si>
  <si>
    <t>OST.A18</t>
  </si>
  <si>
    <t>D + M - čisticí textilní rohož 1200x1200 mm interiérová</t>
  </si>
  <si>
    <t>-409017536</t>
  </si>
  <si>
    <t>- 1200x1200 mm</t>
  </si>
  <si>
    <t>- interiérová</t>
  </si>
  <si>
    <t>- rohož určená do zádlažby</t>
  </si>
  <si>
    <t>- včetně napojovacích nerezových lišt na podlahovou stěrku</t>
  </si>
  <si>
    <t>- barva: černá</t>
  </si>
  <si>
    <t>- drsný povrch</t>
  </si>
  <si>
    <t>- protiskluzová</t>
  </si>
  <si>
    <t>- materiál: PVC/PP</t>
  </si>
  <si>
    <t>507</t>
  </si>
  <si>
    <t>OST.A19</t>
  </si>
  <si>
    <t>D + M - PHP práškový s hasicí schopností 21A</t>
  </si>
  <si>
    <t>263752796</t>
  </si>
  <si>
    <t>- PHP s hasící schopností 21A</t>
  </si>
  <si>
    <t>- práškový, obsah hasebné látky min. 6 kg</t>
  </si>
  <si>
    <t>- podrobněji v požárně bezpečnostním řešení, je součástí</t>
  </si>
  <si>
    <t>dokumentace</t>
  </si>
  <si>
    <t>508</t>
  </si>
  <si>
    <t>OST.A20</t>
  </si>
  <si>
    <t>D + M - zařízení autonomní detekce a signalizace</t>
  </si>
  <si>
    <t>-1818012654</t>
  </si>
  <si>
    <t>- napájení: 2 x baterie</t>
  </si>
  <si>
    <t>- ochranná síť proti mouchám</t>
  </si>
  <si>
    <t>- hlasitý poplašný systém &gt;= 85 dB</t>
  </si>
  <si>
    <t>- upevnění jedním šroubem - součástí dodávky</t>
  </si>
  <si>
    <t>- testovací tlačítko pro kontrolu funkčnosti</t>
  </si>
  <si>
    <t>- upozornění signálem na slabou baterii</t>
  </si>
  <si>
    <t>- umístění podrobněji v požárně bezpečnostním řešení, je</t>
  </si>
  <si>
    <t>součástí dokumentace</t>
  </si>
  <si>
    <t>509</t>
  </si>
  <si>
    <t>OST.A21</t>
  </si>
  <si>
    <t>D + M - systém sněhových střešních zachytávačů pro střechu v nízké části (jednopodlažní)</t>
  </si>
  <si>
    <t>-1432076849</t>
  </si>
  <si>
    <t>- přesný počet dle návrhu dodavatele střešní krytiny</t>
  </si>
  <si>
    <t>- pro střechu v nízké části (jednopodlažní)</t>
  </si>
  <si>
    <t>- položka obsahuje výpočet potřebných sněhových</t>
  </si>
  <si>
    <t>zachytávačů + samotné prvky sněhových zachytávačů</t>
  </si>
  <si>
    <t>včetně montáže a kotvících prvků</t>
  </si>
  <si>
    <t>510</t>
  </si>
  <si>
    <t>OST.A22</t>
  </si>
  <si>
    <t>D + M - systém sněhových střešních zachytávačů pro střechu vysoké části (dvoupodlažní)</t>
  </si>
  <si>
    <t>2008775139</t>
  </si>
  <si>
    <t>- pro střechu ve vysoké části (dvoupodlažní)</t>
  </si>
  <si>
    <t>511</t>
  </si>
  <si>
    <t>OST.A23</t>
  </si>
  <si>
    <t>D + M - systém sněhových střešních zachytávačů pro zastřešní přístřešku</t>
  </si>
  <si>
    <t>-316599555</t>
  </si>
  <si>
    <t>- pro zastřešení přístřešku</t>
  </si>
  <si>
    <t>512</t>
  </si>
  <si>
    <t>OST.A24</t>
  </si>
  <si>
    <t>D + M - žebřík délky 4000 mm</t>
  </si>
  <si>
    <t>29485388</t>
  </si>
  <si>
    <t>- délky 4000 mm</t>
  </si>
  <si>
    <t>- výsuvný</t>
  </si>
  <si>
    <t>- umístění u střešního výlezu</t>
  </si>
  <si>
    <t>513</t>
  </si>
  <si>
    <t>OST.A30</t>
  </si>
  <si>
    <t>D + M - orientační mapa budovy</t>
  </si>
  <si>
    <t>617480904</t>
  </si>
  <si>
    <t>- umístěna u hlavního vchodu do budovy (čekárna), položka</t>
  </si>
  <si>
    <t>- osazena ve výšce očí osoby na vozíku 1200 - 1600 mm</t>
  </si>
  <si>
    <t>nad pochozí plochou</t>
  </si>
  <si>
    <t>- na mapě bude uvedeno umístění WC, pokladen</t>
  </si>
  <si>
    <t>- typ písma je doporučen normou ČSN ISO 3864-1 část 1:</t>
  </si>
  <si>
    <t>Zásady navrhování bezpečnostních značek na pracovištích</t>
  </si>
  <si>
    <t>a veřejných prostorech</t>
  </si>
  <si>
    <t>514</t>
  </si>
  <si>
    <t>OST.A31</t>
  </si>
  <si>
    <t>D + M - koupelnové zrcadlo rozměr 1000x1000 m</t>
  </si>
  <si>
    <t>3883977</t>
  </si>
  <si>
    <t>- 1000 x 1000 mm</t>
  </si>
  <si>
    <t>- nerezový rámeček</t>
  </si>
  <si>
    <t>- dodávka včetně kotvících prvků</t>
  </si>
  <si>
    <t>515</t>
  </si>
  <si>
    <t>OST.A35</t>
  </si>
  <si>
    <t>D + M - záchytný kotvicí systém na střechu přístřešku (vč. kotvicích prvků)</t>
  </si>
  <si>
    <t>-1082316112</t>
  </si>
  <si>
    <t>- položka obsahuje dodávku prvků včetně kotvících prvků a</t>
  </si>
  <si>
    <t>montáže</t>
  </si>
  <si>
    <t>516</t>
  </si>
  <si>
    <t>OST.A36</t>
  </si>
  <si>
    <t>D + M - záchytný systém na střechu přístřešku</t>
  </si>
  <si>
    <t>-1883330713</t>
  </si>
  <si>
    <t>- položka obsahuje výrobní PD záchytného systému na</t>
  </si>
  <si>
    <t>střechu přístřešku</t>
  </si>
  <si>
    <t>517</t>
  </si>
  <si>
    <t>OST.A37</t>
  </si>
  <si>
    <t>D + M - záchytný kotvicí systém na střechu v nízké části (vč. kotvicích prvků)</t>
  </si>
  <si>
    <t>-581865212</t>
  </si>
  <si>
    <t>518</t>
  </si>
  <si>
    <t>OST.A38</t>
  </si>
  <si>
    <t>D + M - záchytný systém na střechu nízké části</t>
  </si>
  <si>
    <t>2124227626</t>
  </si>
  <si>
    <t>519</t>
  </si>
  <si>
    <t>OST.A39</t>
  </si>
  <si>
    <t>D + M - záchytný kotvicí systém na střechu vysoké části (vč. kotvicích prvků)</t>
  </si>
  <si>
    <t>-513559912</t>
  </si>
  <si>
    <t>520</t>
  </si>
  <si>
    <t>OST.A40</t>
  </si>
  <si>
    <t>D + M - záchytný systém na střechu vysoké části</t>
  </si>
  <si>
    <t>540692823</t>
  </si>
  <si>
    <t>521</t>
  </si>
  <si>
    <t>OST.A44</t>
  </si>
  <si>
    <t>D + M - střešní výlez rozměr 410x550 mm</t>
  </si>
  <si>
    <t>776744902</t>
  </si>
  <si>
    <t>- zasklení: izolační dvojsklo</t>
  </si>
  <si>
    <t>- RAL upřesněn v rámci AD na stavbě</t>
  </si>
  <si>
    <t>- materiál: hliník</t>
  </si>
  <si>
    <t>- bezpečnostní omezovač proti prudkému otevření</t>
  </si>
  <si>
    <t>- rozměr: 410 x 550 mm</t>
  </si>
  <si>
    <t>- integrované lemování z polyuretanu</t>
  </si>
  <si>
    <t>- protiskluzný povrch na dolním rámu</t>
  </si>
  <si>
    <t>- možnost volby umístění pantů vlevo či pravo</t>
  </si>
  <si>
    <t>- vnitřní úprava: černý polyuretan</t>
  </si>
  <si>
    <t>- venkovní úprava: z hliníku v černé barvě, lemování z</t>
  </si>
  <si>
    <t>černého polyuretanu</t>
  </si>
  <si>
    <t>522</t>
  </si>
  <si>
    <t>OST.A45</t>
  </si>
  <si>
    <t>D + M - půdní schody rozměr 1400x700 mm</t>
  </si>
  <si>
    <t>-949310755</t>
  </si>
  <si>
    <t>- rozměr stavebního otvoru 1400x700 mm</t>
  </si>
  <si>
    <t>- požární odolnost EW 15</t>
  </si>
  <si>
    <t>- na světlou výšku místnosti max. 3,2 m</t>
  </si>
  <si>
    <t>- zateplené, U = min. 0,21 W/m2.K</t>
  </si>
  <si>
    <t>- včetně montážních prvků pro nastavení průlezu v místě</t>
  </si>
  <si>
    <t>podhledu a stropní konstrukce - OSB desky + závitové tyče</t>
  </si>
  <si>
    <t>- tepelněizolační poklop</t>
  </si>
  <si>
    <t>- kovový rám kolem otvoru</t>
  </si>
  <si>
    <t>- poklop ovládán ručně</t>
  </si>
  <si>
    <t>523</t>
  </si>
  <si>
    <t>OST.A46</t>
  </si>
  <si>
    <t>D + M - sklepní světlík pochozí</t>
  </si>
  <si>
    <t>1579946502</t>
  </si>
  <si>
    <t>- pochozí</t>
  </si>
  <si>
    <t>- max světlá šířka 1250 mm</t>
  </si>
  <si>
    <t>- hloubka 400 mm</t>
  </si>
  <si>
    <t>- integrovaná nastavitelná výška 1000 - 1250 mm</t>
  </si>
  <si>
    <t>- u každého prvku počítat s jedním meziprvkem o výšce 350</t>
  </si>
  <si>
    <t>mm</t>
  </si>
  <si>
    <t>- kryt světlíku je tvořen pomocí ochranné mříže z pororoštu,</t>
  </si>
  <si>
    <t>oka max. 15x15 mm</t>
  </si>
  <si>
    <t>- dodávka prvku je včetně kotevních prvků a montáže</t>
  </si>
  <si>
    <t>- skutečné rozměry budou přeměřeny na stavbě před</t>
  </si>
  <si>
    <t>objednáním prvků</t>
  </si>
  <si>
    <t>- součástí prvku je odvodňovací systém se sítkem na nečistoty</t>
  </si>
  <si>
    <t>524</t>
  </si>
  <si>
    <t>OST.A47</t>
  </si>
  <si>
    <t>Obnova bodu nivelety včetně montáže</t>
  </si>
  <si>
    <t>1163263099</t>
  </si>
  <si>
    <t>- obnova</t>
  </si>
  <si>
    <t>525</t>
  </si>
  <si>
    <t>OST.A49</t>
  </si>
  <si>
    <t>Seříznutí žulového panelu dl.1700 mm diamantovou pilou</t>
  </si>
  <si>
    <t>-1074270002</t>
  </si>
  <si>
    <t>- diamantovou pilou</t>
  </si>
  <si>
    <t>- délka 1700 mm</t>
  </si>
  <si>
    <t>526</t>
  </si>
  <si>
    <t>OST.A52</t>
  </si>
  <si>
    <t>D + M - konstrukce pro vytvoření provizorního stropu při výměně střešní konstrukce</t>
  </si>
  <si>
    <t>-1648242948</t>
  </si>
  <si>
    <t>- místnosti 1.06 - Reléová místnost a 1.05 - Vstup</t>
  </si>
  <si>
    <t>- stojky + plošné bednění</t>
  </si>
  <si>
    <t>527</t>
  </si>
  <si>
    <t>OST.A54</t>
  </si>
  <si>
    <t>Obnova cedule k nivelačnímu bodu</t>
  </si>
  <si>
    <t>1435876155</t>
  </si>
  <si>
    <t>- demontáž + zpětná montáž</t>
  </si>
  <si>
    <t>- položka včetně uskladnění po dobu stavby</t>
  </si>
  <si>
    <t>- nový nátěr</t>
  </si>
  <si>
    <t>528</t>
  </si>
  <si>
    <t>OST.A55</t>
  </si>
  <si>
    <t>D + M - požární ucpávky</t>
  </si>
  <si>
    <t>-1466161409</t>
  </si>
  <si>
    <t>- pro prostupy potrubí mezi požárními úseky</t>
  </si>
  <si>
    <t>529</t>
  </si>
  <si>
    <t>OST.A56</t>
  </si>
  <si>
    <t>D + M - revizní SDK požární dvířka 300x300 mm</t>
  </si>
  <si>
    <t>1727147142</t>
  </si>
  <si>
    <t>- požární, odolnosti dle PBŘ</t>
  </si>
  <si>
    <t>530</t>
  </si>
  <si>
    <t>OST.A57</t>
  </si>
  <si>
    <t>D + M - skleněná koupelnová stěna u sprchy</t>
  </si>
  <si>
    <t>-2102541370</t>
  </si>
  <si>
    <t>- u podlahy vyzděno do výšky 100 mm + keramický obklad</t>
  </si>
  <si>
    <t>- stavební otvor šířky 1345 mm</t>
  </si>
  <si>
    <t>- výška 1850 mm</t>
  </si>
  <si>
    <t>- min. průchod 700 mm</t>
  </si>
  <si>
    <t>- posuvné otevírání</t>
  </si>
  <si>
    <t>- zasklení: matné s úpravou proti vodnímu kameni, síla skla</t>
  </si>
  <si>
    <t>min 6 mm</t>
  </si>
  <si>
    <t>- kování hliníkové - chrom</t>
  </si>
  <si>
    <t>- montážní profily hliníkové</t>
  </si>
  <si>
    <t>- silikonové těsnění</t>
  </si>
  <si>
    <t>- magnetické těsnění na dveřích</t>
  </si>
  <si>
    <t>- dvoukolečkový pojezd</t>
  </si>
  <si>
    <t>531</t>
  </si>
  <si>
    <t>OST.A59</t>
  </si>
  <si>
    <t>Přemístění kabelů v reléové místnosti 111, vstupu 110 a skladu 109 (ve stávajícím stavu)</t>
  </si>
  <si>
    <t>1099561474</t>
  </si>
  <si>
    <t>- přesun kabelových lišt v reléové místnosti pod úrovni stropu</t>
  </si>
  <si>
    <t>(posun níže z důvodu vložení provizorního stropu po dobu</t>
  </si>
  <si>
    <t>realizace nového krovu)</t>
  </si>
  <si>
    <t>- následný přesun kabelů do úrovně nového SDK podhledu</t>
  </si>
  <si>
    <t>- tyto práce musí probíhat za</t>
  </si>
  <si>
    <t>532</t>
  </si>
  <si>
    <t>OST.A62</t>
  </si>
  <si>
    <t>Průzkum stávajících dřevěných konstrukcí neodstraňovaných částí</t>
  </si>
  <si>
    <t>-839951562</t>
  </si>
  <si>
    <t>- mykolog</t>
  </si>
  <si>
    <t>- posouzení konstrukcí</t>
  </si>
  <si>
    <t>533</t>
  </si>
  <si>
    <t>OST.A63</t>
  </si>
  <si>
    <t>Průzkum stávajících kabelových tras pro potřeby injektáže obvodových a vnitřních stěn</t>
  </si>
  <si>
    <t>450867289</t>
  </si>
  <si>
    <t>- tyto práce musí probíhat za přítomnosti odpovědné osoby za</t>
  </si>
  <si>
    <t>vybavení v dané místnosti a jednotlivých dotčených sítí</t>
  </si>
  <si>
    <t>534</t>
  </si>
  <si>
    <t>OST.A64</t>
  </si>
  <si>
    <t>Průzkum vlhkosti a salinity pro potřeby injektáže a sanace obvodových a vnitřních stěn</t>
  </si>
  <si>
    <t>-1111315302</t>
  </si>
  <si>
    <t>- včetně odebrání vzorků a jejich vyhodnocení a podrobného</t>
  </si>
  <si>
    <t>návrhu</t>
  </si>
  <si>
    <t>535</t>
  </si>
  <si>
    <t>OST.A65</t>
  </si>
  <si>
    <t>Demontáž a zpětná montáž klaprámů z čekárny</t>
  </si>
  <si>
    <t>115372816</t>
  </si>
  <si>
    <t>- uskladnění klaprámů po dobu stavby</t>
  </si>
  <si>
    <t>536</t>
  </si>
  <si>
    <t>OST.A66</t>
  </si>
  <si>
    <t>D + M - protidešťová stříška DN 200 mm</t>
  </si>
  <si>
    <t>459269700</t>
  </si>
  <si>
    <t>- nerezová</t>
  </si>
  <si>
    <t>- DN 200</t>
  </si>
  <si>
    <t>- položka včetně kotvení a montáže</t>
  </si>
  <si>
    <t>537</t>
  </si>
  <si>
    <t>OST.A67</t>
  </si>
  <si>
    <t>D + M - těsnění kolem bednění pro provizorní strop v reléové místnosti, vstupu a skladu</t>
  </si>
  <si>
    <t>1538547924</t>
  </si>
  <si>
    <t>- celková dálka 30 bm</t>
  </si>
  <si>
    <t>- tl. 10 mm</t>
  </si>
  <si>
    <t>- prachové utěsnění</t>
  </si>
  <si>
    <t>- páska / tmel</t>
  </si>
  <si>
    <t>538</t>
  </si>
  <si>
    <t>OST.A68</t>
  </si>
  <si>
    <t>D + M - upevnění VZT potrubí</t>
  </si>
  <si>
    <t>-1453585553</t>
  </si>
  <si>
    <t>- závěsy, objímky, kotvy, úhelníky</t>
  </si>
  <si>
    <t>- celková délka cca 32 m</t>
  </si>
  <si>
    <t>539</t>
  </si>
  <si>
    <t>OST.A71</t>
  </si>
  <si>
    <t>D + M - čistící venkovní zóna rozměr 1500x1000 mm</t>
  </si>
  <si>
    <t>344253498</t>
  </si>
  <si>
    <t>- 1500x1000 mm</t>
  </si>
  <si>
    <t>- exteriérová</t>
  </si>
  <si>
    <t>- včetně napojovacího hliníkového rámu 25x25x3</t>
  </si>
  <si>
    <t>- protiskluzová, gumová</t>
  </si>
  <si>
    <t>- Al profily šířky 27 mm spojeny nerezovým lankem</t>
  </si>
  <si>
    <t>540</t>
  </si>
  <si>
    <t>OST.A72</t>
  </si>
  <si>
    <t>D + M - čistící venkovní zóna rozměr 800x500 mm</t>
  </si>
  <si>
    <t>-422580777</t>
  </si>
  <si>
    <t>- 800x500 mm</t>
  </si>
  <si>
    <t>- výška 20 m</t>
  </si>
  <si>
    <t>- rohož určená pro pokládku na venkovní dlažbu</t>
  </si>
  <si>
    <t>- součástí je hliníkový rám</t>
  </si>
  <si>
    <t>541</t>
  </si>
  <si>
    <t>OST.A73</t>
  </si>
  <si>
    <t>D + M - střešní stožár</t>
  </si>
  <si>
    <t>1134246054</t>
  </si>
  <si>
    <t>- pro uchycení drážní technologie (antény)</t>
  </si>
  <si>
    <t>- dodávka včetně kotvících prvků do nosné konstrukce</t>
  </si>
  <si>
    <t>střechy</t>
  </si>
  <si>
    <t>542</t>
  </si>
  <si>
    <t>OST.A75</t>
  </si>
  <si>
    <t>D + M - chráničky inženýrských sítí</t>
  </si>
  <si>
    <t>1326363937</t>
  </si>
  <si>
    <t>- jedná se o podzemní vedení v místě základové konstrukce</t>
  </si>
  <si>
    <t>pro přístřešek</t>
  </si>
  <si>
    <t>- přesné umístění bude upřesněno na stavbě po zjištění</t>
  </si>
  <si>
    <t>skutečného stavu</t>
  </si>
  <si>
    <t>- jedná se cca o 1,5 m</t>
  </si>
  <si>
    <t>- průměr do DN 60</t>
  </si>
  <si>
    <t>543</t>
  </si>
  <si>
    <t>OST.A76</t>
  </si>
  <si>
    <t>D + M - jádrové vrty</t>
  </si>
  <si>
    <t>320813417</t>
  </si>
  <si>
    <t>- prováděno do tl. stěny 700 mm</t>
  </si>
  <si>
    <t>- pro vedení domovních instalací</t>
  </si>
  <si>
    <t>- včetně utěsnění prostupu</t>
  </si>
  <si>
    <t>544</t>
  </si>
  <si>
    <t>OST.A77</t>
  </si>
  <si>
    <t>D + M - chránička</t>
  </si>
  <si>
    <t>590130876</t>
  </si>
  <si>
    <t>- pro budoucí kabely ve správě SEE</t>
  </si>
  <si>
    <t>- přesné umístění bude určeno na stavbě po koordinaci se</t>
  </si>
  <si>
    <t>zástupcem SEE</t>
  </si>
  <si>
    <t>- délky min. 1m</t>
  </si>
  <si>
    <t>SO 10_3_1 - Zdravotně technické instalace</t>
  </si>
  <si>
    <t>PSV - PSV</t>
  </si>
  <si>
    <t xml:space="preserve">    721 - Zdravotechnika - vnitřní kanalizace</t>
  </si>
  <si>
    <t xml:space="preserve">    722 - Zdravotechnika - vnitřní vodovod</t>
  </si>
  <si>
    <t xml:space="preserve">    724 - Zdravotechnika - strojní vybavení</t>
  </si>
  <si>
    <t xml:space="preserve">    725 - Zdravotechnika - zařizovací předměty</t>
  </si>
  <si>
    <t xml:space="preserve">    726 - Zdravotechnika - předstěnové instalace</t>
  </si>
  <si>
    <t xml:space="preserve">    727 - Zdravotechnika - požární ochrana</t>
  </si>
  <si>
    <t>OST - OST</t>
  </si>
  <si>
    <t xml:space="preserve">    O01 - HZS</t>
  </si>
  <si>
    <t>721</t>
  </si>
  <si>
    <t>Zdravotechnika - vnitřní kanalizace</t>
  </si>
  <si>
    <t>721173401</t>
  </si>
  <si>
    <t>Potrubí kanalizační z PVC SN 4 svodné DN 110</t>
  </si>
  <si>
    <t>1099018291</t>
  </si>
  <si>
    <t>https://podminky.urs.cz/item/CS_URS_2021_02/721173401</t>
  </si>
  <si>
    <t>"dle D.2.2.a)03-01-07"</t>
  </si>
  <si>
    <t>2,19+0,60+0,27+9,57</t>
  </si>
  <si>
    <t>"prořez+zaokrouhlení" 1,37</t>
  </si>
  <si>
    <t>721173402</t>
  </si>
  <si>
    <t>Potrubí kanalizační z PVC SN 4 svodné DN 125</t>
  </si>
  <si>
    <t>1115511450</t>
  </si>
  <si>
    <t>https://podminky.urs.cz/item/CS_URS_2021_02/721173402</t>
  </si>
  <si>
    <t>5,03+1,13+4,42+0,32+2,70+0,45</t>
  </si>
  <si>
    <t>"prořez+zaokrouhlení" 1,95</t>
  </si>
  <si>
    <t>721173403</t>
  </si>
  <si>
    <t>Potrubí kanalizační z PVC SN 4 svodné DN 160</t>
  </si>
  <si>
    <t>1297132922</t>
  </si>
  <si>
    <t>https://podminky.urs.cz/item/CS_URS_2021_02/721173403</t>
  </si>
  <si>
    <t>3,39-2,30</t>
  </si>
  <si>
    <t>"prořez+zaokrouhlení" 0,91</t>
  </si>
  <si>
    <t>721174042</t>
  </si>
  <si>
    <t>Potrubí kanalizační z PP připojovací DN 40</t>
  </si>
  <si>
    <t>-111852352</t>
  </si>
  <si>
    <t>https://podminky.urs.cz/item/CS_URS_2021_02/721174042</t>
  </si>
  <si>
    <t>3,5+2+7+2,5+1,5</t>
  </si>
  <si>
    <t>"prořez+zaokrouhlení" 1,5</t>
  </si>
  <si>
    <t>721174043</t>
  </si>
  <si>
    <t>Potrubí kanalizační z PP připojovací DN 50</t>
  </si>
  <si>
    <t>-1693182832</t>
  </si>
  <si>
    <t>https://podminky.urs.cz/item/CS_URS_2021_02/721174043</t>
  </si>
  <si>
    <t>2,31+1+1+1+1</t>
  </si>
  <si>
    <t>"prořez+zaokrouhlení" 0,69</t>
  </si>
  <si>
    <t>721174045</t>
  </si>
  <si>
    <t>Potrubí kanalizační z PP připojovací DN 110</t>
  </si>
  <si>
    <t>1464544729</t>
  </si>
  <si>
    <t>https://podminky.urs.cz/item/CS_URS_2021_02/721174045</t>
  </si>
  <si>
    <t>0,5</t>
  </si>
  <si>
    <t>"prořez+zaokrouhlení" 0,5</t>
  </si>
  <si>
    <t>721175211</t>
  </si>
  <si>
    <t>Potrubí kanalizační z PP odpadní odhlučněné třívrstvé DN 75</t>
  </si>
  <si>
    <t>1978125061</t>
  </si>
  <si>
    <t>https://podminky.urs.cz/item/CS_URS_2021_02/721175211</t>
  </si>
  <si>
    <t>3,5+2+4,5+2</t>
  </si>
  <si>
    <t>"prořez+zaokrouhlení" 1</t>
  </si>
  <si>
    <t>721175212</t>
  </si>
  <si>
    <t>Potrubí kanalizační z PP odpadní odhlučněné třívrstvé DN 110</t>
  </si>
  <si>
    <t>-795808319</t>
  </si>
  <si>
    <t>https://podminky.urs.cz/item/CS_URS_2021_02/721175212</t>
  </si>
  <si>
    <t>12+2,5+1+1</t>
  </si>
  <si>
    <t>721175402</t>
  </si>
  <si>
    <t>Pojistka proti vytažení zatížení do 2,5 bar DN 40</t>
  </si>
  <si>
    <t>1350058403</t>
  </si>
  <si>
    <t>https://podminky.urs.cz/item/CS_URS_2021_02/721175402</t>
  </si>
  <si>
    <t>"dle D.2.2.a)03-01-07" 10</t>
  </si>
  <si>
    <t>721194104</t>
  </si>
  <si>
    <t>Vyvedení a upevnění odpadních výpustek DN 40</t>
  </si>
  <si>
    <t>-1692454113</t>
  </si>
  <si>
    <t>https://podminky.urs.cz/item/CS_URS_2021_02/721194104</t>
  </si>
  <si>
    <t>1+1+1+2+1</t>
  </si>
  <si>
    <t>721194105</t>
  </si>
  <si>
    <t>Vyvedení a upevnění odpadních výpustek DN 50</t>
  </si>
  <si>
    <t>-1542958024</t>
  </si>
  <si>
    <t>https://podminky.urs.cz/item/CS_URS_2021_02/721194105</t>
  </si>
  <si>
    <t>1+1</t>
  </si>
  <si>
    <t>721194109</t>
  </si>
  <si>
    <t>Vyvedení a upevnění odpadních výpustek DN 110</t>
  </si>
  <si>
    <t>-299946730</t>
  </si>
  <si>
    <t>https://podminky.urs.cz/item/CS_URS_2021_02/721194109</t>
  </si>
  <si>
    <t>55161841R01</t>
  </si>
  <si>
    <t>vtok se zápachovou uzávěrkou DN 32</t>
  </si>
  <si>
    <t>1619183653</t>
  </si>
  <si>
    <t>"dle D.2.2.a)03-01-07" 1</t>
  </si>
  <si>
    <t>551618410R02</t>
  </si>
  <si>
    <t>vodní zápachová uzávěrkou DN 40 pro kondenzát s kuličkou D+M</t>
  </si>
  <si>
    <t>-896070720</t>
  </si>
  <si>
    <t>551618410R04</t>
  </si>
  <si>
    <t xml:space="preserve">podomítková vodní zápachová uzávěrkou DN 40 pro kondenzát  D+M</t>
  </si>
  <si>
    <t>1634833121</t>
  </si>
  <si>
    <t>"dle D.2.2.a)03-01-07" 2</t>
  </si>
  <si>
    <t>PC721001</t>
  </si>
  <si>
    <t>těsnící manžeta s límcem pro kruhová potrubí DN 75 s továrně napojeným pásem - 6m vodní sloupec D+M</t>
  </si>
  <si>
    <t>-2119488945</t>
  </si>
  <si>
    <t>PC72101</t>
  </si>
  <si>
    <t>těsnící manžeta s límcem pro kruhová potrubí DN 110 s továrně napojeným pásem - 6m vodní sloupec D+M</t>
  </si>
  <si>
    <t>1587010408</t>
  </si>
  <si>
    <t>PC72102</t>
  </si>
  <si>
    <t>těsnící manžeta s límcem pro kruhová potrubí DN 160 s továrně napojeným pásem - 6m vodní sloupec D+M</t>
  </si>
  <si>
    <t>-1181799495</t>
  </si>
  <si>
    <t>721273153</t>
  </si>
  <si>
    <t>Hlavice ventilační polypropylen PP DN 110</t>
  </si>
  <si>
    <t>-1002428574</t>
  </si>
  <si>
    <t>https://podminky.urs.cz/item/CS_URS_2021_02/721273153</t>
  </si>
  <si>
    <t>721290111</t>
  </si>
  <si>
    <t>Zkouška těsnosti potrubí kanalizace vodou do DN 125</t>
  </si>
  <si>
    <t>1936536765</t>
  </si>
  <si>
    <t>https://podminky.urs.cz/item/CS_URS_2021_02/721290111</t>
  </si>
  <si>
    <t>14+16</t>
  </si>
  <si>
    <t>721290112</t>
  </si>
  <si>
    <t>Zkouška těsnosti potrubí kanalizace vodou do DN 200</t>
  </si>
  <si>
    <t>315015701</t>
  </si>
  <si>
    <t>https://podminky.urs.cz/item/CS_URS_2021_02/721290112</t>
  </si>
  <si>
    <t>721290123</t>
  </si>
  <si>
    <t>Zkouška těsnosti potrubí kanalizace kouřem do DN 300</t>
  </si>
  <si>
    <t>-81339405</t>
  </si>
  <si>
    <t>18+7+1+13+18</t>
  </si>
  <si>
    <t>998721201</t>
  </si>
  <si>
    <t>Přesun hmot procentní pro vnitřní kanalizace v objektech v do 6 m</t>
  </si>
  <si>
    <t>523236054</t>
  </si>
  <si>
    <t xml:space="preserve">Přesun hmot pro vnitřní kanalizace  stanovený procentní sazbou (%) z ceny vodorovná dopravní vzdálenost do 50 m v objektech výšky do 6 m</t>
  </si>
  <si>
    <t>https://podminky.urs.cz/item/CS_URS_2021_02/998721201</t>
  </si>
  <si>
    <t>722</t>
  </si>
  <si>
    <t>Zdravotechnika - vnitřní vodovod</t>
  </si>
  <si>
    <t>722174022R01</t>
  </si>
  <si>
    <t>Potrubí vodovodní plastové PP-RCT svar polyfuze S4 D 20 x 2,3 mm</t>
  </si>
  <si>
    <t>-2096820049</t>
  </si>
  <si>
    <t>"dle D.2.2.a)03-01-07 spočítáno programem Cadkon+10% prořez"</t>
  </si>
  <si>
    <t>12,56+13,31</t>
  </si>
  <si>
    <t>"zaokrouhlení" 0,13</t>
  </si>
  <si>
    <t>722174023R01</t>
  </si>
  <si>
    <t>Potrubí vodovodní plastové PP-RCT svar polyfuze S4 D 25 x 2,8 mm</t>
  </si>
  <si>
    <t>-1697858722</t>
  </si>
  <si>
    <t>29,03+5,39</t>
  </si>
  <si>
    <t>"zaokrouhlení" 0,58</t>
  </si>
  <si>
    <t>722174024R01</t>
  </si>
  <si>
    <t>Potrubí vodovodní plastové PP-RCT svar polyfuze S4 D 32 x3,6 mm</t>
  </si>
  <si>
    <t>-541558830</t>
  </si>
  <si>
    <t>0,1</t>
  </si>
  <si>
    <t>"zaokrouhlení" 0,9</t>
  </si>
  <si>
    <t>722174025R01</t>
  </si>
  <si>
    <t>Potrubí vodovodní plastové PP-RCT svar polyfuze S4 D 40 x4,5 mm</t>
  </si>
  <si>
    <t>-807100808</t>
  </si>
  <si>
    <t>10,22</t>
  </si>
  <si>
    <t>"zaokrouhlení" 0,78</t>
  </si>
  <si>
    <t>722181221</t>
  </si>
  <si>
    <t>Ochrana vodovodního potrubí přilepenými termoizolačními trubicemi z PE tl do 9 mm DN do 22 mm</t>
  </si>
  <si>
    <t>778972863</t>
  </si>
  <si>
    <t>https://podminky.urs.cz/item/CS_URS_2021_02/722181221</t>
  </si>
  <si>
    <t>"dle D.2.2.a)03-01-07" 20</t>
  </si>
  <si>
    <t>722181222</t>
  </si>
  <si>
    <t>Ochrana vodovodního potrubí přilepenými termoizolačními trubicemi z PE tl do 9 mm DN do 45 mm</t>
  </si>
  <si>
    <t>-1205532871</t>
  </si>
  <si>
    <t>https://podminky.urs.cz/item/CS_URS_2021_02/722181222</t>
  </si>
  <si>
    <t>"dle D.2.2.a)03-01-07" 39</t>
  </si>
  <si>
    <t>722181241</t>
  </si>
  <si>
    <t>Ochrana vodovodního potrubí přilepenými termoizolačními trubicemi z PE tl do 20 mm DN do 22 mm</t>
  </si>
  <si>
    <t>903547201</t>
  </si>
  <si>
    <t>https://podminky.urs.cz/item/CS_URS_2021_02/722181241</t>
  </si>
  <si>
    <t>"dle D.2.2.a)03-01-07" 6</t>
  </si>
  <si>
    <t>722181242</t>
  </si>
  <si>
    <t>Ochrana vodovodního potrubí přilepenými termoizolačními trubicemi z PE tl do 20 mm DN do 45 mm</t>
  </si>
  <si>
    <t>-1513926614</t>
  </si>
  <si>
    <t>https://podminky.urs.cz/item/CS_URS_2021_02/722181242</t>
  </si>
  <si>
    <t>"dle D.2.2.a)03-01-07" 8</t>
  </si>
  <si>
    <t>722182012</t>
  </si>
  <si>
    <t>Podpůrný žlab pro potrubí D 25</t>
  </si>
  <si>
    <t>-1379525799</t>
  </si>
  <si>
    <t>https://podminky.urs.cz/item/CS_URS_2021_02/722182012</t>
  </si>
  <si>
    <t>5,83</t>
  </si>
  <si>
    <t>"zaokrouhlení" 0,17</t>
  </si>
  <si>
    <t>722182014</t>
  </si>
  <si>
    <t>Podpůrný žlab pro potrubí D 40</t>
  </si>
  <si>
    <t>-1593881836</t>
  </si>
  <si>
    <t>https://podminky.urs.cz/item/CS_URS_2021_02/722182014</t>
  </si>
  <si>
    <t>6,77</t>
  </si>
  <si>
    <t>"zaokrouhlení" 0,23</t>
  </si>
  <si>
    <t>722190401</t>
  </si>
  <si>
    <t>Vyvedení a upevnění výpustku do DN 25</t>
  </si>
  <si>
    <t>509119129</t>
  </si>
  <si>
    <t>https://podminky.urs.cz/item/CS_URS_2021_02/722190401</t>
  </si>
  <si>
    <t>"dle D.2.2.a)03-01-07" 12+2</t>
  </si>
  <si>
    <t>722220111</t>
  </si>
  <si>
    <t>Nástěnka pro výtokový ventil G 1/2" s jedním závitem</t>
  </si>
  <si>
    <t>-83029198</t>
  </si>
  <si>
    <t>https://podminky.urs.cz/item/CS_URS_2021_02/722220111</t>
  </si>
  <si>
    <t>"dle D.2.2.a)03-01-07" 12</t>
  </si>
  <si>
    <t>722220112</t>
  </si>
  <si>
    <t>Nástěnka pro výtokový ventil G 3/4" s jedním závitem</t>
  </si>
  <si>
    <t>174765637</t>
  </si>
  <si>
    <t>https://podminky.urs.cz/item/CS_URS_2021_02/722220112</t>
  </si>
  <si>
    <t>722220231</t>
  </si>
  <si>
    <t>Přechodka dGK PPR PN 20 D 20 x G 1/2" s kovovým vnitřním závitem</t>
  </si>
  <si>
    <t>-1811259143</t>
  </si>
  <si>
    <t>https://podminky.urs.cz/item/CS_URS_2021_02/722220231</t>
  </si>
  <si>
    <t>722220232</t>
  </si>
  <si>
    <t>Přechodka dGK PPR PN 20 D 25 x G 3/4" s kovovým vnitřním závitem</t>
  </si>
  <si>
    <t>-2069588154</t>
  </si>
  <si>
    <t>https://podminky.urs.cz/item/CS_URS_2021_02/722220232</t>
  </si>
  <si>
    <t>722220233</t>
  </si>
  <si>
    <t>Přechodka dGK PPR PN 20 D 32 x G 1" s kovovým vnitřním závitem</t>
  </si>
  <si>
    <t>-1996961156</t>
  </si>
  <si>
    <t>https://podminky.urs.cz/item/CS_URS_2021_02/722220233</t>
  </si>
  <si>
    <t>722220234</t>
  </si>
  <si>
    <t>Přechodka dGK PPR PN 20 D 40 x G 5/4" s kovovým vnitřním závitem</t>
  </si>
  <si>
    <t>514269335</t>
  </si>
  <si>
    <t>https://podminky.urs.cz/item/CS_URS_2021_02/722220234</t>
  </si>
  <si>
    <t>722224115</t>
  </si>
  <si>
    <t>Kohout plnicí nebo vypouštěcí G 1/2" PN 10 s jedním závitem</t>
  </si>
  <si>
    <t>1511537920</t>
  </si>
  <si>
    <t>https://podminky.urs.cz/item/CS_URS_2021_02/722224115</t>
  </si>
  <si>
    <t>722230102</t>
  </si>
  <si>
    <t>Ventil přímý G 3/4" se dvěma závity</t>
  </si>
  <si>
    <t>-274595830</t>
  </si>
  <si>
    <t>https://podminky.urs.cz/item/CS_URS_2021_02/722230102</t>
  </si>
  <si>
    <t>722230104</t>
  </si>
  <si>
    <t>Ventil přímý G 5/4" se dvěma závity</t>
  </si>
  <si>
    <t>1669590763</t>
  </si>
  <si>
    <t>https://podminky.urs.cz/item/CS_URS_2021_02/722230104</t>
  </si>
  <si>
    <t>"dle D.2.2.a)03-01-07" 4</t>
  </si>
  <si>
    <t>722230112</t>
  </si>
  <si>
    <t>Ventil přímý G 3/4" s odvodněním a dvěma závity</t>
  </si>
  <si>
    <t>-1544296204</t>
  </si>
  <si>
    <t>https://podminky.urs.cz/item/CS_URS_2021_02/722230112</t>
  </si>
  <si>
    <t>"dle D.2.2.a)03-01-07" 5</t>
  </si>
  <si>
    <t>722230114</t>
  </si>
  <si>
    <t>Ventil přímý G 5/4" s odvodněním a dvěma závity</t>
  </si>
  <si>
    <t>1776572909</t>
  </si>
  <si>
    <t>https://podminky.urs.cz/item/CS_URS_2021_02/722230114</t>
  </si>
  <si>
    <t>722231073</t>
  </si>
  <si>
    <t>Ventil zpětný mosazný G 3/4" PN 10 do 110°C se dvěma závity</t>
  </si>
  <si>
    <t>-580294168</t>
  </si>
  <si>
    <t>https://podminky.urs.cz/item/CS_URS_2021_02/722231073</t>
  </si>
  <si>
    <t>722231075</t>
  </si>
  <si>
    <t>Ventil zpětný mosazný G 5/4" PN 10 do 110°C se dvěma závity</t>
  </si>
  <si>
    <t>1178495150</t>
  </si>
  <si>
    <t>https://podminky.urs.cz/item/CS_URS_2021_02/722231075</t>
  </si>
  <si>
    <t>722239101</t>
  </si>
  <si>
    <t>Montáž armatur vodovodních se dvěma závity G 1/2"</t>
  </si>
  <si>
    <t>940449948</t>
  </si>
  <si>
    <t>https://podminky.urs.cz/item/CS_URS_2021_02/722239101</t>
  </si>
  <si>
    <t>4+1</t>
  </si>
  <si>
    <t>551119990R01</t>
  </si>
  <si>
    <t>ventil rohový kulový s filtrem 1/2" x 3/8"</t>
  </si>
  <si>
    <t>-1702047361</t>
  </si>
  <si>
    <t>Poznámka k položce:_x000d_
Poznámka k položce: IVAR, ceníkový kód: art.224</t>
  </si>
  <si>
    <t>551665010R01</t>
  </si>
  <si>
    <t>ventil pojistný se ZV pro tlakový ohřívač vody 1/2"</t>
  </si>
  <si>
    <t>-959699649</t>
  </si>
  <si>
    <t>722239103</t>
  </si>
  <si>
    <t>Montáž armatur vodovodních se dvěma závity G 1"</t>
  </si>
  <si>
    <t>-929817752</t>
  </si>
  <si>
    <t>https://podminky.urs.cz/item/CS_URS_2021_02/722239103</t>
  </si>
  <si>
    <t>PC210</t>
  </si>
  <si>
    <t>přepážkový filtr se zpětným propoplachem 1"</t>
  </si>
  <si>
    <t>-1896186336</t>
  </si>
  <si>
    <t>722260923</t>
  </si>
  <si>
    <t>Zpětná montáž vodoměrů závitových G 1</t>
  </si>
  <si>
    <t>-1363081400</t>
  </si>
  <si>
    <t>https://podminky.urs.cz/item/CS_URS_2021_02/722260923</t>
  </si>
  <si>
    <t>722262222</t>
  </si>
  <si>
    <t>Vodoměr závitový jednovtokový suchoběžný do 40°C G 1/2 x 110 mm Qn 1,5 m3/h horizontální</t>
  </si>
  <si>
    <t>754484367</t>
  </si>
  <si>
    <t>722290226</t>
  </si>
  <si>
    <t>Zkouška těsnosti vodovodního potrubí závitového do DN 50</t>
  </si>
  <si>
    <t>1961738112</t>
  </si>
  <si>
    <t>https://podminky.urs.cz/item/CS_URS_2021_02/722290226</t>
  </si>
  <si>
    <t>26+35+1+11</t>
  </si>
  <si>
    <t>722290234</t>
  </si>
  <si>
    <t>Proplach a dezinfekce vodovodního potrubí do DN 80</t>
  </si>
  <si>
    <t>-1986317116</t>
  </si>
  <si>
    <t>https://podminky.urs.cz/item/CS_URS_2021_02/722290234</t>
  </si>
  <si>
    <t>998722201</t>
  </si>
  <si>
    <t>Přesun hmot procentní pro vnitřní vodovod v objektech v do 6 m</t>
  </si>
  <si>
    <t>-1118294908</t>
  </si>
  <si>
    <t xml:space="preserve">Přesun hmot pro vnitřní vodovod  stanovený procentní sazbou (%) z ceny vodorovná dopravní vzdálenost do 50 m v objektech výšky do 6 m</t>
  </si>
  <si>
    <t>https://podminky.urs.cz/item/CS_URS_2021_02/998722201</t>
  </si>
  <si>
    <t>724</t>
  </si>
  <si>
    <t>Zdravotechnika - strojní vybavení</t>
  </si>
  <si>
    <t>724139101R01</t>
  </si>
  <si>
    <t>Montáž čerpadla kalového</t>
  </si>
  <si>
    <t>soubor</t>
  </si>
  <si>
    <t>1673559954</t>
  </si>
  <si>
    <t>7250001R01</t>
  </si>
  <si>
    <t>Ponormé kalové čerpadlo s plovákem do jímky H=8 m</t>
  </si>
  <si>
    <t>-1290243552</t>
  </si>
  <si>
    <t>998724201</t>
  </si>
  <si>
    <t>Přesun hmot procentní pro strojní vybavení v objektech v do 6 m</t>
  </si>
  <si>
    <t>2118372694</t>
  </si>
  <si>
    <t xml:space="preserve">Přesun hmot pro strojní vybavení  stanovený procentní sazbou (%) z ceny vodorovná dopravní vzdálenost do 50 m v objektech výšky do 6 m</t>
  </si>
  <si>
    <t>https://podminky.urs.cz/item/CS_URS_2021_02/998724201</t>
  </si>
  <si>
    <t>725</t>
  </si>
  <si>
    <t>Zdravotechnika - zařizovací předměty</t>
  </si>
  <si>
    <t>725112022</t>
  </si>
  <si>
    <t>Klozet keramický závěsný na nosné stěny s hlubokým splachováním odpad vodorovný</t>
  </si>
  <si>
    <t>-1753282647</t>
  </si>
  <si>
    <t>https://podminky.urs.cz/item/CS_URS_2021_02/725112022</t>
  </si>
  <si>
    <t>PC2501</t>
  </si>
  <si>
    <t>Klozetové sedátko s poklopem a antibakteriální úpravou D+M</t>
  </si>
  <si>
    <t>34830946</t>
  </si>
  <si>
    <t>725211617</t>
  </si>
  <si>
    <t>Umyvadlo keramické bílé šířky 600 mm s krytem na sifon připevněné na stěnu šrouby</t>
  </si>
  <si>
    <t>71419173</t>
  </si>
  <si>
    <t>https://podminky.urs.cz/item/CS_URS_2021_02/725211617</t>
  </si>
  <si>
    <t>552332030R01</t>
  </si>
  <si>
    <t>žlab sprchový nerezový šířka 1100 mm ke stěně, výška 110 mm 0,8 l/s DN 50 D+M</t>
  </si>
  <si>
    <t>1100449488</t>
  </si>
  <si>
    <t>552332090R01</t>
  </si>
  <si>
    <t>kryt žlabu sprchového koutu nerez standard 1100 mm D+M</t>
  </si>
  <si>
    <t>-1299802952</t>
  </si>
  <si>
    <t>725244314</t>
  </si>
  <si>
    <t>Posuvné sprchové dveře 131-135x195cm L/P varianta, šířka průchodu: 559 mm, rám ALU s povrchovou úpravou chrom</t>
  </si>
  <si>
    <t>2139692777</t>
  </si>
  <si>
    <t>https://podminky.urs.cz/item/CS_URS_2021_02/725244314</t>
  </si>
  <si>
    <t>725339111</t>
  </si>
  <si>
    <t>Montáž výlevky</t>
  </si>
  <si>
    <t>358287390</t>
  </si>
  <si>
    <t>https://podminky.urs.cz/item/CS_URS_2021_02/725339111</t>
  </si>
  <si>
    <t>PC2515</t>
  </si>
  <si>
    <t>výlevka závěsná keramická s plastovou mřížkou</t>
  </si>
  <si>
    <t>1288193106</t>
  </si>
  <si>
    <t>725319111</t>
  </si>
  <si>
    <t>Montáž dřezu ostatních typů</t>
  </si>
  <si>
    <t>-737149631</t>
  </si>
  <si>
    <t>https://podminky.urs.cz/item/CS_URS_2021_02/725319111</t>
  </si>
  <si>
    <t>725813112</t>
  </si>
  <si>
    <t>Ventil rohový pračkový G 3/4"</t>
  </si>
  <si>
    <t>-2134898417</t>
  </si>
  <si>
    <t>https://podminky.urs.cz/item/CS_URS_2021_02/725813112</t>
  </si>
  <si>
    <t>725821312</t>
  </si>
  <si>
    <t>Baterie dřezová nástěnná páková s otáčivým kulatým ústím a délkou ramínka 300 mm</t>
  </si>
  <si>
    <t>675143485</t>
  </si>
  <si>
    <t>https://podminky.urs.cz/item/CS_URS_2021_02/725821312</t>
  </si>
  <si>
    <t>725821325</t>
  </si>
  <si>
    <t>Baterie dřezová stojánková páková s otáčivým kulatým ústím a délkou ramínka 220 mm</t>
  </si>
  <si>
    <t>-1840769854</t>
  </si>
  <si>
    <t>https://podminky.urs.cz/item/CS_URS_2021_02/725821325</t>
  </si>
  <si>
    <t>725822611</t>
  </si>
  <si>
    <t>Baterie umyvadlová stojánková páková bez výpusti</t>
  </si>
  <si>
    <t>1159722078</t>
  </si>
  <si>
    <t>https://podminky.urs.cz/item/CS_URS_2021_02/725822611</t>
  </si>
  <si>
    <t>725841311</t>
  </si>
  <si>
    <t>Baterie sprchová nástěnná páková</t>
  </si>
  <si>
    <t>355013457</t>
  </si>
  <si>
    <t>https://podminky.urs.cz/item/CS_URS_2021_02/725841311</t>
  </si>
  <si>
    <t>725980123</t>
  </si>
  <si>
    <t>Dvířka 30/30</t>
  </si>
  <si>
    <t>1452531689</t>
  </si>
  <si>
    <t>https://podminky.urs.cz/item/CS_URS_2021_02/725980123</t>
  </si>
  <si>
    <t>998725201</t>
  </si>
  <si>
    <t>Přesun hmot procentní pro zařizovací předměty v objektech v do 6 m</t>
  </si>
  <si>
    <t>-2001808637</t>
  </si>
  <si>
    <t xml:space="preserve">Přesun hmot pro zařizovací předměty  stanovený procentní sazbou (%) z ceny vodorovná dopravní vzdálenost do 50 m v objektech výšky do 6 m</t>
  </si>
  <si>
    <t>https://podminky.urs.cz/item/CS_URS_2021_02/998725201</t>
  </si>
  <si>
    <t>726</t>
  </si>
  <si>
    <t>Zdravotechnika - předstěnové instalace</t>
  </si>
  <si>
    <t>726111031</t>
  </si>
  <si>
    <t>Instalační předstěna - klozet s ovládáním zepředu v 1080 mm závěsný do masivní zděné kce</t>
  </si>
  <si>
    <t>1390810631</t>
  </si>
  <si>
    <t>https://podminky.urs.cz/item/CS_URS_2021_02/726111031</t>
  </si>
  <si>
    <t>998726211</t>
  </si>
  <si>
    <t>Přesun hmot procentní pro instalační prefabrikáty v objektech v do 6 m</t>
  </si>
  <si>
    <t>1167726410</t>
  </si>
  <si>
    <t xml:space="preserve">Přesun hmot pro instalační prefabrikáty  stanovený procentní sazbou (%) z ceny vodorovná dopravní vzdálenost do 50 m v objektech výšky do 6 m</t>
  </si>
  <si>
    <t>https://podminky.urs.cz/item/CS_URS_2021_02/998726211</t>
  </si>
  <si>
    <t>Zdravotechnika - požární ochrana</t>
  </si>
  <si>
    <t>727121107</t>
  </si>
  <si>
    <t>Protipožární manžeta D 110 mm z jedné strany dělící konstrukce požární odolnost EI 90</t>
  </si>
  <si>
    <t>1893856817</t>
  </si>
  <si>
    <t>https://podminky.urs.cz/item/CS_URS_2021_02/727121107</t>
  </si>
  <si>
    <t>727121108</t>
  </si>
  <si>
    <t>Protipožární manžeta D 125 mm z jedné strany dělící konstrukce požární odolnost EI 90</t>
  </si>
  <si>
    <t>1257518094</t>
  </si>
  <si>
    <t>https://podminky.urs.cz/item/CS_URS_2021_02/727121108</t>
  </si>
  <si>
    <t>HZS</t>
  </si>
  <si>
    <t>0002</t>
  </si>
  <si>
    <t>Bakteriologický rozbor vody včetně dokladu o nezávadnosti</t>
  </si>
  <si>
    <t>502811550</t>
  </si>
  <si>
    <t>0003</t>
  </si>
  <si>
    <t>Demontáže ZTI</t>
  </si>
  <si>
    <t>2066439950</t>
  </si>
  <si>
    <t>0004</t>
  </si>
  <si>
    <t>Identifikační štítek protipožárního prostupu</t>
  </si>
  <si>
    <t>1819416253</t>
  </si>
  <si>
    <t>SO 10_3_2 - Kanalizační přípojka</t>
  </si>
  <si>
    <t>1 - Zemní práce</t>
  </si>
  <si>
    <t>3 - Svislé a kompletní konstrukce</t>
  </si>
  <si>
    <t>4 - Vodorovné konstrukce</t>
  </si>
  <si>
    <t>5 - Komunikace</t>
  </si>
  <si>
    <t>8 - Trubní vedení</t>
  </si>
  <si>
    <t>9 - Ostatní konstrukce a práce-bourání</t>
  </si>
  <si>
    <t>99 - Přesuny hmot a sutí</t>
  </si>
  <si>
    <t>721 - Zdravotechnika - vnitřní kanalizace</t>
  </si>
  <si>
    <t>O01 - HZS</t>
  </si>
  <si>
    <t>113106161</t>
  </si>
  <si>
    <t>Rozebrání dlažeb vozovek z drobných kostek s ložem z kameniva ručně</t>
  </si>
  <si>
    <t>-2010073632</t>
  </si>
  <si>
    <t>https://podminky.urs.cz/item/CS_URS_2021_02/113106161</t>
  </si>
  <si>
    <t>"dle D.2.2.a)03- 01_08-11"</t>
  </si>
  <si>
    <t>"vozovka-kostky"</t>
  </si>
  <si>
    <t>"Šsst-1" 1,15*1,10</t>
  </si>
  <si>
    <t>"Šd1-Šd5" 7,10*1,10</t>
  </si>
  <si>
    <t>113107122</t>
  </si>
  <si>
    <t>Odstranění podkladu z kameniva drceného tl 200 mm ručně</t>
  </si>
  <si>
    <t>993188311</t>
  </si>
  <si>
    <t>https://podminky.urs.cz/item/CS_URS_2021_02/113107122</t>
  </si>
  <si>
    <t>119001405</t>
  </si>
  <si>
    <t>Dočasné zajištění potrubí z PE DN do 200 mm</t>
  </si>
  <si>
    <t>-514141400</t>
  </si>
  <si>
    <t>https://podminky.urs.cz/item/CS_URS_2021_02/119001405</t>
  </si>
  <si>
    <t>1,1*2</t>
  </si>
  <si>
    <t>119001406</t>
  </si>
  <si>
    <t>Dočasné zajištění potrubí z PE DN do 500 mm</t>
  </si>
  <si>
    <t>499021964</t>
  </si>
  <si>
    <t>https://podminky.urs.cz/item/CS_URS_2021_02/119001406</t>
  </si>
  <si>
    <t>1,1*1</t>
  </si>
  <si>
    <t>119001421</t>
  </si>
  <si>
    <t>Dočasné zajištění kabelů a kabelových tratí ze 3 volně ložených kabelů</t>
  </si>
  <si>
    <t>880809615</t>
  </si>
  <si>
    <t>https://podminky.urs.cz/item/CS_URS_2021_02/119001421</t>
  </si>
  <si>
    <t>1,1*10</t>
  </si>
  <si>
    <t>131251204</t>
  </si>
  <si>
    <t>Hloubení jam zapažených v hornině třídy těžitelnosti I skupiny 3 objem do 500 m3 strojně</t>
  </si>
  <si>
    <t>-1928854629</t>
  </si>
  <si>
    <t>https://podminky.urs.cz/item/CS_URS_2021_02/131251204</t>
  </si>
  <si>
    <t>"zasakovací galerie+výměna zeminy"</t>
  </si>
  <si>
    <t>(6+2)*(5,4+2)*1,70</t>
  </si>
  <si>
    <t>6*5,4*1,00</t>
  </si>
  <si>
    <t>132251253</t>
  </si>
  <si>
    <t>Hloubení rýh nezapažených š do 2000 mm v hornině třídy těžitelnosti I, skupiny 3 objem do 100 m3 strojně</t>
  </si>
  <si>
    <t>859098249</t>
  </si>
  <si>
    <t>https://podminky.urs.cz/item/CS_URS_2021_02/132251253</t>
  </si>
  <si>
    <t>"zeleň - povrchy stavba"</t>
  </si>
  <si>
    <t>"Šd1-Šd5" (15,64-6,00)*1,10*1,20</t>
  </si>
  <si>
    <t>"chodník- povrchy stavba"</t>
  </si>
  <si>
    <t>"Šd1-Šd5" 30,50*1,10*1,05</t>
  </si>
  <si>
    <t>"dešťové svody+žlab" (19,54+1,56+0,78+1,70+1,80+1,93+0,36+3,56)*0,8*1,00</t>
  </si>
  <si>
    <t>132254202</t>
  </si>
  <si>
    <t>Hloubení zapažených rýh š do 2000 mm v hornině třídy těžitelnosti I skupiny 3 objem do 50 m3</t>
  </si>
  <si>
    <t>1944752913</t>
  </si>
  <si>
    <t>https://podminky.urs.cz/item/CS_URS_2021_02/132254202</t>
  </si>
  <si>
    <t>"Šsst-1" 1,15*1,10*1,95</t>
  </si>
  <si>
    <t>"Šd1-Šd5" 7,10*1,10*1,50</t>
  </si>
  <si>
    <t>"chodník+zeleň - povrchy stavba"</t>
  </si>
  <si>
    <t>"Šsst1-1" 1,55*1,10*1,95</t>
  </si>
  <si>
    <t>"Šd1-Šd5" 2,00*1,10*1,80</t>
  </si>
  <si>
    <t>139001101</t>
  </si>
  <si>
    <t>Příplatek za ztížení vykopávky v blízkosti podzemního vedení</t>
  </si>
  <si>
    <t>-558645809</t>
  </si>
  <si>
    <t>https://podminky.urs.cz/item/CS_URS_2021_02/139001101</t>
  </si>
  <si>
    <t>1,5*13</t>
  </si>
  <si>
    <t>151101201</t>
  </si>
  <si>
    <t>Zřízení příložného pažení stěn výkopu hl do 4 m</t>
  </si>
  <si>
    <t>-2008092339</t>
  </si>
  <si>
    <t>https://podminky.urs.cz/item/CS_URS_2021_02/151101201</t>
  </si>
  <si>
    <t>1,70*(2*8+2*7,4)</t>
  </si>
  <si>
    <t>151101211</t>
  </si>
  <si>
    <t>Odstranění příložného pažení stěn hl do 4 m</t>
  </si>
  <si>
    <t>565094731</t>
  </si>
  <si>
    <t>https://podminky.urs.cz/item/CS_URS_2021_02/151101211</t>
  </si>
  <si>
    <t>151101401</t>
  </si>
  <si>
    <t>Zřízení vzepření stěn při pažení příložném hl do 4 m</t>
  </si>
  <si>
    <t>689043419</t>
  </si>
  <si>
    <t>https://podminky.urs.cz/item/CS_URS_2021_02/151101401</t>
  </si>
  <si>
    <t>151101411</t>
  </si>
  <si>
    <t>Odstranění vzepření stěn při pažení příložném hl do 4 m</t>
  </si>
  <si>
    <t>-1517144423</t>
  </si>
  <si>
    <t>https://podminky.urs.cz/item/CS_URS_2021_02/151101411</t>
  </si>
  <si>
    <t>151811131</t>
  </si>
  <si>
    <t>Osazení pažicího boxu hl výkopu do 4 m š do 1,2 m</t>
  </si>
  <si>
    <t>-1605828608</t>
  </si>
  <si>
    <t>https://podminky.urs.cz/item/CS_URS_2021_02/151811131</t>
  </si>
  <si>
    <t>"Šsst-1" 1,15*2*1,95</t>
  </si>
  <si>
    <t>"Šd1-Šd5" 7,10*2*1,50</t>
  </si>
  <si>
    <t>"Šsst1-1" 1,55*2*1,95</t>
  </si>
  <si>
    <t>"Šd1-Šd5" 2,00*2*1,80</t>
  </si>
  <si>
    <t>151811231</t>
  </si>
  <si>
    <t>Odstranění pažicího boxu hl výkopu do 4 m š do 1,2 m</t>
  </si>
  <si>
    <t>1229146070</t>
  </si>
  <si>
    <t>https://podminky.urs.cz/item/CS_URS_2021_02/151811231</t>
  </si>
  <si>
    <t>162751117</t>
  </si>
  <si>
    <t>Vodorovné přemístění do 10000 m výkopku/sypaniny z horniny třídy těžitelnosti I, skupiny 1 až 3</t>
  </si>
  <si>
    <t>-1921353334</t>
  </si>
  <si>
    <t>https://podminky.urs.cz/item/CS_URS_2021_02/162751117</t>
  </si>
  <si>
    <t>"vozovka-kostky - celý výkop"</t>
  </si>
  <si>
    <t>"chodník+zeleň - lože+obsyp"</t>
  </si>
  <si>
    <t>"Šsst1-1" 1,55*1,10*(0,10+0,50)</t>
  </si>
  <si>
    <t>"Šd1-Šd5" 2,00*1,10*(0,10+0,50)</t>
  </si>
  <si>
    <t>"zeleň - lože+obsyp"</t>
  </si>
  <si>
    <t>"Šd1-Šd5" (15,64-6,00)*1,10*(0,10+0,50)</t>
  </si>
  <si>
    <t>"chodník - lože+obsyp"</t>
  </si>
  <si>
    <t>"Šd1-Šd5" 30,50*1,10*(0,10+0,45)</t>
  </si>
  <si>
    <t>"dešťové svody+žlab" (19,54+1,56+0,78+1,70+1,80+1,93+0,36+3,56)*0,8*(0,10+0,45)</t>
  </si>
  <si>
    <t>"galerie"</t>
  </si>
  <si>
    <t>6*5,4*0,42</t>
  </si>
  <si>
    <t>167151101</t>
  </si>
  <si>
    <t>Nakládání výkopku z hornin třídy těžitelnosti I, skupiny 1 až 3 do 100 m3</t>
  </si>
  <si>
    <t>590008847</t>
  </si>
  <si>
    <t>https://podminky.urs.cz/item/CS_URS_2021_02/167151101</t>
  </si>
  <si>
    <t>1351506055</t>
  </si>
  <si>
    <t>"m3 x1,8"</t>
  </si>
  <si>
    <t>68,689*1,8</t>
  </si>
  <si>
    <t>-4178380</t>
  </si>
  <si>
    <t>340534875</t>
  </si>
  <si>
    <t>"vozovka-kostky - hloubení-(lože+obsyp)"</t>
  </si>
  <si>
    <t>"Šsst-1" 1,15*1,10*(1,95-0,10-0,5)</t>
  </si>
  <si>
    <t>"Šd1-Šd5" 7,10*1,10*(1,50-0,10-0,50)</t>
  </si>
  <si>
    <t>"chodník+zeleň - hloubení-(lože+obsyp)"</t>
  </si>
  <si>
    <t>"Šsst1-1" 1,55*1,10*(1,95-0,10-0,50)</t>
  </si>
  <si>
    <t>"Šd1-Šd5" 2,00*1,10*(1,80-0,10-0,50)</t>
  </si>
  <si>
    <t>"zeleň - hloubení-(lože+obsyp)"</t>
  </si>
  <si>
    <t>"Šd1-Šd5" (15,64-6,00)*1,10*(1,20-0,10-0,50)</t>
  </si>
  <si>
    <t>"chodník - hloubení-(lože+obsyp)"</t>
  </si>
  <si>
    <t>"Šd1-Šd5" 30,50*1,10*(1,05-0,10-0,45)</t>
  </si>
  <si>
    <t>"dešťové svody+žlab" (19,54+1,56+0,78+1,70+1,80+1,93+0,36+3,56)*0,8*(1,00-0,10-0,45)</t>
  </si>
  <si>
    <t>"zasakovací galerie+výměna zeminy - hloubení-(lože+obsyp+výměna zeminy+galerie)"</t>
  </si>
  <si>
    <t>133,040-(3,240+29,016+32,400+6*5,4*0,42)</t>
  </si>
  <si>
    <t>58333674</t>
  </si>
  <si>
    <t>kamenivo těžené hrubé frakce 16/32</t>
  </si>
  <si>
    <t>175365600</t>
  </si>
  <si>
    <t>"zasakovací galerie-výměna zeminy "</t>
  </si>
  <si>
    <t>6*5,4*1</t>
  </si>
  <si>
    <t>41,137*1,8</t>
  </si>
  <si>
    <t>"ztratné 1%" 74,047*0,01</t>
  </si>
  <si>
    <t>175151101</t>
  </si>
  <si>
    <t>Obsypání potrubí strojně sypaninou bez prohození, uloženou do 3 m</t>
  </si>
  <si>
    <t>-753003614</t>
  </si>
  <si>
    <t>https://podminky.urs.cz/item/CS_URS_2021_02/175151101</t>
  </si>
  <si>
    <t>"Šsst-1" 1,15*1,10*0,50</t>
  </si>
  <si>
    <t>"Šd1-Šd5" 7,10*1,10*0,50</t>
  </si>
  <si>
    <t>"Šsst1-1" 1,55*1,10*0,50</t>
  </si>
  <si>
    <t>"Šd1-Šd5" 2,00*1,10*0,50</t>
  </si>
  <si>
    <t>"Šd1-Šd5" (15,64-6,00)*1,10*0,50</t>
  </si>
  <si>
    <t>"Šd1-Šd5" 30,50*1,10*0,45</t>
  </si>
  <si>
    <t>"dešťové svody+žlab" (19,54+1,56+0,78+1,70+1,80+1,93+0,36+3,56)*0,8*0,45</t>
  </si>
  <si>
    <t>(6+2)*(5,4+2)*(0,42+0,3)-(6*5,4*0,42)</t>
  </si>
  <si>
    <t>58333651</t>
  </si>
  <si>
    <t>kamenivo těžené hrubé frakce 8/16</t>
  </si>
  <si>
    <t>2050413817</t>
  </si>
  <si>
    <t>"m3x1,8"</t>
  </si>
  <si>
    <t>67,641*1,8</t>
  </si>
  <si>
    <t>"ztratné 1%" 121,754*0,01</t>
  </si>
  <si>
    <t>359901211</t>
  </si>
  <si>
    <t>Monitoring stoky jakékoli výšky na nové kanalizaci</t>
  </si>
  <si>
    <t>2111532236</t>
  </si>
  <si>
    <t>https://podminky.urs.cz/item/CS_URS_2021_02/359901211</t>
  </si>
  <si>
    <t>451541111</t>
  </si>
  <si>
    <t>Lože pod potrubí otevřený výkop ze štěrkodrtě</t>
  </si>
  <si>
    <t>1949843565</t>
  </si>
  <si>
    <t>https://podminky.urs.cz/item/CS_URS_2021_02/451541111</t>
  </si>
  <si>
    <t>6*5,4*0,10</t>
  </si>
  <si>
    <t>451573111</t>
  </si>
  <si>
    <t>Lože pod potrubí otevřený výkop ze štěrkopísku</t>
  </si>
  <si>
    <t>7136660</t>
  </si>
  <si>
    <t>https://podminky.urs.cz/item/CS_URS_2021_02/451573111</t>
  </si>
  <si>
    <t>"Šsst-1" 1,15*1,10*0,10</t>
  </si>
  <si>
    <t>"Šd1-Šd5" 7,10*1,10*0,10</t>
  </si>
  <si>
    <t>"Šsst1-1" 1,55*1,10*0,10</t>
  </si>
  <si>
    <t>"Šd1-Šd5" 2,00*1,10*0,10</t>
  </si>
  <si>
    <t>"Šd1-Šd5" (15,64-6,00)*1,10*0,10</t>
  </si>
  <si>
    <t>"Šd1-Šd5" 30,50*1,10*0,10</t>
  </si>
  <si>
    <t>"dešťové svody+žlab" (19,54+1,56+0,78+1,70+1,80+1,93+0,36+3,56)*0,8*0,10</t>
  </si>
  <si>
    <t>Komunikace</t>
  </si>
  <si>
    <t>564801112</t>
  </si>
  <si>
    <t>Podklad ze štěrkodrtě ŠD tl 40 mm</t>
  </si>
  <si>
    <t>-2045425261</t>
  </si>
  <si>
    <t>https://podminky.urs.cz/item/CS_URS_2021_02/564801112</t>
  </si>
  <si>
    <t>564871111</t>
  </si>
  <si>
    <t>Podklad ze štěrkodrtě ŠD tl 250 mm</t>
  </si>
  <si>
    <t>86434283</t>
  </si>
  <si>
    <t>https://podminky.urs.cz/item/CS_URS_2021_02/564871111</t>
  </si>
  <si>
    <t>567122114</t>
  </si>
  <si>
    <t>Podklad ze směsi stmelené cementem SC C 8/10 (KSC I) tl 150 mm</t>
  </si>
  <si>
    <t>877206589</t>
  </si>
  <si>
    <t>https://podminky.urs.cz/item/CS_URS_2021_02/567122114</t>
  </si>
  <si>
    <t>591211111</t>
  </si>
  <si>
    <t>Kladení dlažby z kostek drobných z kamene do lože z kameniva těženého tl 50 mm</t>
  </si>
  <si>
    <t>1659821554</t>
  </si>
  <si>
    <t>https://podminky.urs.cz/item/CS_URS_2021_02/591211111</t>
  </si>
  <si>
    <t>871265211</t>
  </si>
  <si>
    <t>Kanalizační potrubí z tvrdého PVC jednovrstvé tuhost třídy SN4 DN 110</t>
  </si>
  <si>
    <t>1240404087</t>
  </si>
  <si>
    <t>https://podminky.urs.cz/item/CS_URS_2021_02/871265211</t>
  </si>
  <si>
    <t>"dle D.2.2.a)03- 01_08-11" 7</t>
  </si>
  <si>
    <t>871310320</t>
  </si>
  <si>
    <t>Montáž kanalizačního potrubí hladkého plnostěnného SN 12 z polypropylenu DN 150</t>
  </si>
  <si>
    <t>-43607709</t>
  </si>
  <si>
    <t>https://podminky.urs.cz/item/CS_URS_2021_02/871310320</t>
  </si>
  <si>
    <t>"dle D.2.2.a)03- 01_08-11 - ztratné 1,5%"</t>
  </si>
  <si>
    <t>27,46</t>
  </si>
  <si>
    <t>"zaokrouhlení" 0,54</t>
  </si>
  <si>
    <t>28617025</t>
  </si>
  <si>
    <t>trubka kanalizační PP plnostěnná třívrstvá DN 150x1000mm SN12</t>
  </si>
  <si>
    <t>-1344128702</t>
  </si>
  <si>
    <t>28*1,015 "Přepočtené koeficientem množství</t>
  </si>
  <si>
    <t>871315211</t>
  </si>
  <si>
    <t>Kanalizační potrubí z tvrdého PVC jednovrstvé tuhost třídy SN4 DN 160</t>
  </si>
  <si>
    <t>-2105799574</t>
  </si>
  <si>
    <t>https://podminky.urs.cz/item/CS_URS_2021_02/871315211</t>
  </si>
  <si>
    <t>"dle D.2.2.a)03- 01_08-11- ztratné 1,5%"</t>
  </si>
  <si>
    <t>2,70+31,23</t>
  </si>
  <si>
    <t>"zaokrouhlení" 0,07</t>
  </si>
  <si>
    <t>34*1,015 "Přepočtené koeficientem množství</t>
  </si>
  <si>
    <t>871350320</t>
  </si>
  <si>
    <t>Montáž kanalizačního potrubí hladkého plnostěnného SN 12 z polypropylenu DN 200</t>
  </si>
  <si>
    <t>-409854629</t>
  </si>
  <si>
    <t>https://podminky.urs.cz/item/CS_URS_2021_02/871350320</t>
  </si>
  <si>
    <t>13,30+6,53</t>
  </si>
  <si>
    <t>20*1,015 "Přepočtené koeficientem množství</t>
  </si>
  <si>
    <t>28617026</t>
  </si>
  <si>
    <t>trubka kanalizační PP plnostěnná třívrstvá DN 200x1000mm SN12</t>
  </si>
  <si>
    <t>-1333645364</t>
  </si>
  <si>
    <t>877260310</t>
  </si>
  <si>
    <t>Montáž kolen na kanalizačním potrubí z PP trub hladkých plnostěnných DN 100</t>
  </si>
  <si>
    <t>-1071129123</t>
  </si>
  <si>
    <t>https://podminky.urs.cz/item/CS_URS_2021_02/877260310</t>
  </si>
  <si>
    <t>28611353</t>
  </si>
  <si>
    <t>koleno kanalizační PVC KG 110x87°</t>
  </si>
  <si>
    <t>1628416838</t>
  </si>
  <si>
    <t>"dle D.2.2.a)03- 01_08-11" 3</t>
  </si>
  <si>
    <t>877310310</t>
  </si>
  <si>
    <t>Montáž kolen na kanalizačním potrubí z PP trub hladkých plnostěnných DN 150</t>
  </si>
  <si>
    <t>-548685601</t>
  </si>
  <si>
    <t>https://podminky.urs.cz/item/CS_URS_2021_02/877310310</t>
  </si>
  <si>
    <t>8+7</t>
  </si>
  <si>
    <t>28611361</t>
  </si>
  <si>
    <t>koleno kanalizační PVC KG 160x45°</t>
  </si>
  <si>
    <t>426360068</t>
  </si>
  <si>
    <t>28611363</t>
  </si>
  <si>
    <t>koleno kanalizační PVC KG 160x87°</t>
  </si>
  <si>
    <t>-1348064992</t>
  </si>
  <si>
    <t>"dle D.2.2.a)03- 01_08-11" 8</t>
  </si>
  <si>
    <t>877310320</t>
  </si>
  <si>
    <t>Montáž odboček na kanalizačním potrubí z PP trub hladkých plnostěnných DN 150</t>
  </si>
  <si>
    <t>269596497</t>
  </si>
  <si>
    <t>https://podminky.urs.cz/item/CS_URS_2021_02/877310320</t>
  </si>
  <si>
    <t>28611392</t>
  </si>
  <si>
    <t>odbočka kanalizační PVC s hrdlem 160/160/45°</t>
  </si>
  <si>
    <t>-621226288</t>
  </si>
  <si>
    <t>"dle D.2.2.a)03- 01_08-11" 6</t>
  </si>
  <si>
    <t>877310330</t>
  </si>
  <si>
    <t>Montáž spojek na kanalizačním potrubí z PP trub hladkých plnostěnných DN 150</t>
  </si>
  <si>
    <t>-1753959987</t>
  </si>
  <si>
    <t>https://podminky.urs.cz/item/CS_URS_2021_02/877310330</t>
  </si>
  <si>
    <t>8+9</t>
  </si>
  <si>
    <t>28611504</t>
  </si>
  <si>
    <t>redukce kanalizační PVC 160/110</t>
  </si>
  <si>
    <t>-1566256165</t>
  </si>
  <si>
    <t>28612250</t>
  </si>
  <si>
    <t>vložka šachtová kanalizační DN 160</t>
  </si>
  <si>
    <t>1590275406</t>
  </si>
  <si>
    <t>"dle D.2.2.a)03- 01_08-11" 9</t>
  </si>
  <si>
    <t>877350330</t>
  </si>
  <si>
    <t>Montáž spojek na kanalizačním potrubí z PP trub hladkých plnostěnných DN 200</t>
  </si>
  <si>
    <t>1827731235</t>
  </si>
  <si>
    <t>https://podminky.urs.cz/item/CS_URS_2021_02/877350330</t>
  </si>
  <si>
    <t>28612251</t>
  </si>
  <si>
    <t>vložka šachtová kanalizační DN 200</t>
  </si>
  <si>
    <t>-1081402914</t>
  </si>
  <si>
    <t>"dle D.2.2.a)03- 01_08-11" 4</t>
  </si>
  <si>
    <t>892352121</t>
  </si>
  <si>
    <t>Tlaková zkouška vzduchem potrubí DN 200 těsnícím vakem ucpávkovým</t>
  </si>
  <si>
    <t>úsek</t>
  </si>
  <si>
    <t>-942029529</t>
  </si>
  <si>
    <t>https://podminky.urs.cz/item/CS_URS_2021_02/892352121</t>
  </si>
  <si>
    <t>"dle D.2.2.a)03- 01_08-11" 5</t>
  </si>
  <si>
    <t>894411111</t>
  </si>
  <si>
    <t>Zřízení šachet kanalizačních z betonových dílců na potrubí DN do 200 dno beton tř. C 25/30</t>
  </si>
  <si>
    <t>1913205210</t>
  </si>
  <si>
    <t>https://podminky.urs.cz/item/CS_URS_2021_02/894411111</t>
  </si>
  <si>
    <t>894411121</t>
  </si>
  <si>
    <t>Zřízení šachet kanalizačních z betonových dílců na potrubí DN přes 200 do 300 dno beton tř. C 25/30</t>
  </si>
  <si>
    <t>-587695067</t>
  </si>
  <si>
    <t>https://podminky.urs.cz/item/CS_URS_2021_02/894411121</t>
  </si>
  <si>
    <t>"dle D.2.2.a)03- 01_08-11" 1</t>
  </si>
  <si>
    <t>59224023</t>
  </si>
  <si>
    <t>dno betonové šachtové DN 200 betonový žlab i nástupnice 100x63,5x15cm</t>
  </si>
  <si>
    <t>275915408</t>
  </si>
  <si>
    <t>59224029</t>
  </si>
  <si>
    <t>dno betonové šachtové DN 300 betonový žlab i nástupnice 100x78,5x15cm</t>
  </si>
  <si>
    <t>797597876</t>
  </si>
  <si>
    <t>59224348</t>
  </si>
  <si>
    <t>těsnění elastomerové pro spojení šachetních dílů DN 1000</t>
  </si>
  <si>
    <t>-2037188758</t>
  </si>
  <si>
    <t>59224315</t>
  </si>
  <si>
    <t>deska betonová zákrytová pro kruhové šachty 100/62,5x16,5cm</t>
  </si>
  <si>
    <t>1498145767</t>
  </si>
  <si>
    <t>59224312</t>
  </si>
  <si>
    <t>kónus šachetní betonový kapsové plastové stupadlo 100x62,5x58cm</t>
  </si>
  <si>
    <t>2129701709</t>
  </si>
  <si>
    <t>59224184</t>
  </si>
  <si>
    <t>prstenec šachtový vyrovnávací betonový 625x120x40mm</t>
  </si>
  <si>
    <t>-955401587</t>
  </si>
  <si>
    <t>59224185</t>
  </si>
  <si>
    <t>prstenec šachtový vyrovnávací betonový 625x120x60mm</t>
  </si>
  <si>
    <t>-715524751</t>
  </si>
  <si>
    <t>59224176</t>
  </si>
  <si>
    <t>prstenec šachtový vyrovnávací betonový 625x120x80mm</t>
  </si>
  <si>
    <t>-1469915275</t>
  </si>
  <si>
    <t>59224187</t>
  </si>
  <si>
    <t>prstenec šachtový vyrovnávací betonový 625x120x100mm</t>
  </si>
  <si>
    <t>-602689688</t>
  </si>
  <si>
    <t>59224188</t>
  </si>
  <si>
    <t>prstenec šachtový vyrovnávací betonový 625x120x120mm</t>
  </si>
  <si>
    <t>59626448</t>
  </si>
  <si>
    <t>894812031</t>
  </si>
  <si>
    <t>Revizní a čistící šachta z PP DN 400 šachtová roura korugovaná bez hrdla světlé hloubky 1000 mm</t>
  </si>
  <si>
    <t>-6534351</t>
  </si>
  <si>
    <t>https://podminky.urs.cz/item/CS_URS_2021_02/894812031</t>
  </si>
  <si>
    <t>"dle D.2.2.a)03- 01_08-11" 2</t>
  </si>
  <si>
    <t>894812041</t>
  </si>
  <si>
    <t>Příplatek k rourám revizní a čistící šachty z PP DN 400 za uříznutí šachtové roury</t>
  </si>
  <si>
    <t>1537309277</t>
  </si>
  <si>
    <t>https://podminky.urs.cz/item/CS_URS_2021_02/894812041</t>
  </si>
  <si>
    <t>894812062</t>
  </si>
  <si>
    <t>Revizní a čistící šachta z PP DN 400 poklop litinový s betonovým rámem pro třídu zatížení B125</t>
  </si>
  <si>
    <t>-237524334</t>
  </si>
  <si>
    <t>https://podminky.urs.cz/item/CS_URS_2021_02/894812062</t>
  </si>
  <si>
    <t>894812613</t>
  </si>
  <si>
    <t>Vyříznutí a utěsnění otvoru ve stěně šachty DN 200</t>
  </si>
  <si>
    <t>-1971145971</t>
  </si>
  <si>
    <t>https://podminky.urs.cz/item/CS_URS_2021_02/894812613</t>
  </si>
  <si>
    <t>897171112</t>
  </si>
  <si>
    <t>Akumulační boxy z PP pro vsakování dešťových vod zatížené osobními automobily objemu přes 10 do 30 m3</t>
  </si>
  <si>
    <t>-788202795</t>
  </si>
  <si>
    <t>https://podminky.urs.cz/item/CS_URS_2021_02/897171112</t>
  </si>
  <si>
    <t>"dle D.2.2.a)03- 01_08-11" 13,50</t>
  </si>
  <si>
    <t>899103112</t>
  </si>
  <si>
    <t>Osazení poklopů litinových nebo ocelových včetně rámů pro třídu zatížení B125, C250</t>
  </si>
  <si>
    <t>1273977622</t>
  </si>
  <si>
    <t>https://podminky.urs.cz/item/CS_URS_2021_02/899103112</t>
  </si>
  <si>
    <t>28661933</t>
  </si>
  <si>
    <t xml:space="preserve">poklop šachtový litinový  DN 600 pro třídu zatížení B125</t>
  </si>
  <si>
    <t>124305800</t>
  </si>
  <si>
    <t>899722113</t>
  </si>
  <si>
    <t>Krytí potrubí z plastů výstražnou fólií z PVC 34cm</t>
  </si>
  <si>
    <t>981782016</t>
  </si>
  <si>
    <t>https://podminky.urs.cz/item/CS_URS_2021_02/899722113</t>
  </si>
  <si>
    <t>Ostatní konstrukce a práce-bourání</t>
  </si>
  <si>
    <t>919726122</t>
  </si>
  <si>
    <t>Geotextilie pro ochranu, separaci a filtraci netkaná měrná hm přes 200 do 300 g/m2</t>
  </si>
  <si>
    <t>1916852669</t>
  </si>
  <si>
    <t>https://podminky.urs.cz/item/CS_URS_2021_02/919726122</t>
  </si>
  <si>
    <t>"dle D.2.2.a)03- 01_08-11" 90</t>
  </si>
  <si>
    <t>979071021</t>
  </si>
  <si>
    <t>Očištění dlažebních kostek drobných s původním spárováním kamenivem těženým při překopech ing sítí</t>
  </si>
  <si>
    <t>2089244715</t>
  </si>
  <si>
    <t>https://podminky.urs.cz/item/CS_URS_2021_02/979071021</t>
  </si>
  <si>
    <t>Přesuny hmot a sutí</t>
  </si>
  <si>
    <t>997221571</t>
  </si>
  <si>
    <t>Vodorovná doprava vybouraných hmot do 1 km</t>
  </si>
  <si>
    <t>-1914219862</t>
  </si>
  <si>
    <t>https://podminky.urs.cz/item/CS_URS_2021_02/997221571</t>
  </si>
  <si>
    <t>997221579</t>
  </si>
  <si>
    <t>Příplatek ZKD 1 km u vodorovné dopravy vybouraných hmot</t>
  </si>
  <si>
    <t>1588592286</t>
  </si>
  <si>
    <t>https://podminky.urs.cz/item/CS_URS_2021_02/997221579</t>
  </si>
  <si>
    <t>5,536*9 "Přepočtené koeficientem množství</t>
  </si>
  <si>
    <t>997221611</t>
  </si>
  <si>
    <t>Nakládání suti na dopravní prostředky pro vodorovnou dopravu</t>
  </si>
  <si>
    <t>-788729373</t>
  </si>
  <si>
    <t>https://podminky.urs.cz/item/CS_URS_2021_02/997221611</t>
  </si>
  <si>
    <t>998276101</t>
  </si>
  <si>
    <t>Přesun hmot pro trubní vedení z trub z plastických hmot otevřený výkop</t>
  </si>
  <si>
    <t>867723942</t>
  </si>
  <si>
    <t>https://podminky.urs.cz/item/CS_URS_2021_02/998276101</t>
  </si>
  <si>
    <t>721242105</t>
  </si>
  <si>
    <t>Lapač střešních splavenin z PP se zápachovou klapkou a lapacím košem DN 110</t>
  </si>
  <si>
    <t>-1938682134</t>
  </si>
  <si>
    <t>https://podminky.urs.cz/item/CS_URS_2021_02/721242105</t>
  </si>
  <si>
    <t>-1733404480</t>
  </si>
  <si>
    <t>0001</t>
  </si>
  <si>
    <t>Napojení přípojke do stávajících šachet Šst.</t>
  </si>
  <si>
    <t>918090810</t>
  </si>
  <si>
    <t>Zaslepení stávající nevyužité přípojky vody vč. zemních prací a povrchu</t>
  </si>
  <si>
    <t>1114165176</t>
  </si>
  <si>
    <t>Ochranná trtubka na plynovod dělená atest na plyn + montáž</t>
  </si>
  <si>
    <t>1864287188</t>
  </si>
  <si>
    <t>0005</t>
  </si>
  <si>
    <t>Napojení odvětrávacích šachet na galerii</t>
  </si>
  <si>
    <t>2124793212</t>
  </si>
  <si>
    <t>SO 10_4 - Plynová zařízení</t>
  </si>
  <si>
    <t xml:space="preserve">    723 - Zdravotechnika - vnitřní plynovod</t>
  </si>
  <si>
    <t>723</t>
  </si>
  <si>
    <t>Zdravotechnika - vnitřní plynovod</t>
  </si>
  <si>
    <t>723111202</t>
  </si>
  <si>
    <t>Potrubí ocelové závitové černé bezešvé svařované běžné DN 15</t>
  </si>
  <si>
    <t>-714851457</t>
  </si>
  <si>
    <t>https://podminky.urs.cz/item/CS_URS_2021_02/723111202</t>
  </si>
  <si>
    <t xml:space="preserve">"dle D.2.2.a)04-01-03 spočítáno programem Cadkon + 10% prořez"  </t>
  </si>
  <si>
    <t>0,43</t>
  </si>
  <si>
    <t>"zaokrouhlení" 0,57</t>
  </si>
  <si>
    <t>723111204</t>
  </si>
  <si>
    <t>Potrubí ocelové závitové černé bezešvé svařované běžné DN 25</t>
  </si>
  <si>
    <t>429167404</t>
  </si>
  <si>
    <t>https://podminky.urs.cz/item/CS_URS_2021_02/723111204</t>
  </si>
  <si>
    <t>13,35</t>
  </si>
  <si>
    <t>"zaokrouhlení" 1,65</t>
  </si>
  <si>
    <t>723111205</t>
  </si>
  <si>
    <t>Potrubí ocelové závitové černé bezešvé svařované běžné DN 32</t>
  </si>
  <si>
    <t>-182138116</t>
  </si>
  <si>
    <t>https://podminky.urs.cz/item/CS_URS_2021_02/723111205</t>
  </si>
  <si>
    <t>723150367</t>
  </si>
  <si>
    <t>Chránička D 57x3,2 mm</t>
  </si>
  <si>
    <t>-357661301</t>
  </si>
  <si>
    <t>https://podminky.urs.cz/item/CS_URS_2021_02/723150367</t>
  </si>
  <si>
    <t xml:space="preserve">"dle D.2.2.a)04-01-03"  0,5</t>
  </si>
  <si>
    <t>"zaokrouhlení" 0,5</t>
  </si>
  <si>
    <t>723160204</t>
  </si>
  <si>
    <t>Přípojka k plynoměru spojované na závit bez ochozu G 1"</t>
  </si>
  <si>
    <t>-2076085804</t>
  </si>
  <si>
    <t>https://podminky.urs.cz/item/CS_URS_2021_02/723160204</t>
  </si>
  <si>
    <t xml:space="preserve">"dle D.2.2.a)04-01-03"  1</t>
  </si>
  <si>
    <t>723160334</t>
  </si>
  <si>
    <t>Rozpěrka přípojek plynoměru G 1"</t>
  </si>
  <si>
    <t>-1469973676</t>
  </si>
  <si>
    <t>https://podminky.urs.cz/item/CS_URS_2021_02/723160334</t>
  </si>
  <si>
    <t>723190202</t>
  </si>
  <si>
    <t>Přípojka plynovodní ocelová závitová černá bezešvá spojovaná na závit běžná DN 15</t>
  </si>
  <si>
    <t>777740256</t>
  </si>
  <si>
    <t>https://podminky.urs.cz/item/CS_URS_2021_02/723190202</t>
  </si>
  <si>
    <t>723190907</t>
  </si>
  <si>
    <t>Odvzdušnění nebo napuštění plynovodního potrubí</t>
  </si>
  <si>
    <t>194897164</t>
  </si>
  <si>
    <t>https://podminky.urs.cz/item/CS_URS_2021_02/723190907</t>
  </si>
  <si>
    <t>723190909</t>
  </si>
  <si>
    <t>Zkouška těsnosti potrubí plynovodního</t>
  </si>
  <si>
    <t>-527260025</t>
  </si>
  <si>
    <t>https://podminky.urs.cz/item/CS_URS_2021_02/723190909</t>
  </si>
  <si>
    <t>723190914</t>
  </si>
  <si>
    <t>Navaření odbočky na potrubí plynovodní DN 25</t>
  </si>
  <si>
    <t>30528831</t>
  </si>
  <si>
    <t>https://podminky.urs.cz/item/CS_URS_2021_02/723190914</t>
  </si>
  <si>
    <t>723230801</t>
  </si>
  <si>
    <t>Demontáž regulátoru plynu středotlakého řada jednoduchá</t>
  </si>
  <si>
    <t>-1357487748</t>
  </si>
  <si>
    <t>https://podminky.urs.cz/item/CS_URS_2021_02/723230801</t>
  </si>
  <si>
    <t>723231164</t>
  </si>
  <si>
    <t>Kohout kulový přímý G 1" PN 42 do 185°C plnoprůtokový vnitřní závit těžká řada</t>
  </si>
  <si>
    <t>-340584034</t>
  </si>
  <si>
    <t>https://podminky.urs.cz/item/CS_URS_2021_02/723231164</t>
  </si>
  <si>
    <t xml:space="preserve">"dle D.2.2.a)04-01-03"  4</t>
  </si>
  <si>
    <t>723239104</t>
  </si>
  <si>
    <t>Montáž armatur plynovodních se dvěma závity G 1 1/4" ostatní typ</t>
  </si>
  <si>
    <t>1095661769</t>
  </si>
  <si>
    <t>https://podminky.urs.cz/item/CS_URS_2021_02/723239104</t>
  </si>
  <si>
    <t>PC01</t>
  </si>
  <si>
    <t xml:space="preserve">regulátor tlaku plynu dvoustupňový pružinou řízený s možností nastavení tlaku s vest. filtrem 0,3 MPa / 2,0 kPa  6,4 m3/hod</t>
  </si>
  <si>
    <t>soub.</t>
  </si>
  <si>
    <t>-983011136</t>
  </si>
  <si>
    <t>723260801</t>
  </si>
  <si>
    <t>Demontáž plynoměrů G 2 nebo G 4 nebo G 10 max. průtok do 16 m3/hod.</t>
  </si>
  <si>
    <t>1366551348</t>
  </si>
  <si>
    <t>https://podminky.urs.cz/item/CS_URS_2021_02/723260801</t>
  </si>
  <si>
    <t>723261912</t>
  </si>
  <si>
    <t>Montáž plynoměrů G-2, G-4 maximální průtok 6 m3/hod.</t>
  </si>
  <si>
    <t>1645373808</t>
  </si>
  <si>
    <t>https://podminky.urs.cz/item/CS_URS_2021_02/723261912</t>
  </si>
  <si>
    <t>998723201</t>
  </si>
  <si>
    <t>Přesun hmot procentní pro vnitřní plynovod v objektech v do 6 m</t>
  </si>
  <si>
    <t>1613926731</t>
  </si>
  <si>
    <t xml:space="preserve">Přesun hmot pro vnitřní plynovod  stanovený procentní sazbou (%) z ceny vodorovná dopravní vzdálenost do 50 m v objektech výšky do 6 m</t>
  </si>
  <si>
    <t>https://podminky.urs.cz/item/CS_URS_2021_02/998723201</t>
  </si>
  <si>
    <t>783614551</t>
  </si>
  <si>
    <t>Základní jednonásobný syntetický nátěr potrubí DN do 50 mm</t>
  </si>
  <si>
    <t>391157928</t>
  </si>
  <si>
    <t>https://podminky.urs.cz/item/CS_URS_2021_02/783614551</t>
  </si>
  <si>
    <t xml:space="preserve">"dle D.2.2.a)04-01-03"  17</t>
  </si>
  <si>
    <t>783617611</t>
  </si>
  <si>
    <t>Krycí dvojnásobný syntetický nátěr potrubí DN do 50 mm</t>
  </si>
  <si>
    <t>-936288850</t>
  </si>
  <si>
    <t>https://podminky.urs.cz/item/CS_URS_2021_02/783617611</t>
  </si>
  <si>
    <t>Revize plynového zařízení</t>
  </si>
  <si>
    <t>1594875051</t>
  </si>
  <si>
    <t xml:space="preserve"> 1</t>
  </si>
  <si>
    <t>Demontáže plynu vč. přesunu a poplatku za skládku</t>
  </si>
  <si>
    <t>-1894928965</t>
  </si>
  <si>
    <t>Náklady spojené se zajištěním vydání průkazu způsobilosti (PZ) určeného technického zařízení (UTZ)</t>
  </si>
  <si>
    <t>-339901459</t>
  </si>
  <si>
    <t>SO 10_5 - Vytápění</t>
  </si>
  <si>
    <t xml:space="preserve">    731 - Ústřední vytápění - kotelny</t>
  </si>
  <si>
    <t xml:space="preserve">    733 - Ústřední vytápění - rozvodné potrubí</t>
  </si>
  <si>
    <t xml:space="preserve">    734 - Ústřední vytápění - armatury</t>
  </si>
  <si>
    <t xml:space="preserve">    735 - Ústřední vytápění - otopná tělesa</t>
  </si>
  <si>
    <t xml:space="preserve">    01 - Demontáže stávajícího zařízení</t>
  </si>
  <si>
    <t>713463131</t>
  </si>
  <si>
    <t>Montáž izolace tepelné potrubí potrubními pouzdry bez úpravy slepenými 1x tl izolace do 25 mm</t>
  </si>
  <si>
    <t>-2144206151</t>
  </si>
  <si>
    <t>https://podminky.urs.cz/item/CS_URS_2021_02/713463131</t>
  </si>
  <si>
    <t>60+24+48+18</t>
  </si>
  <si>
    <t>283770960</t>
  </si>
  <si>
    <t>izolace potrubí návleková z pěněného polyethylenu 15 x 20 mm pro topné systémy</t>
  </si>
  <si>
    <t>913704587</t>
  </si>
  <si>
    <t>60*1,1 "Přepočtené koeficientem množství</t>
  </si>
  <si>
    <t>283771060</t>
  </si>
  <si>
    <t>izolace potrubí návleková z pěněného polyethylenu 18 x 20 mm pro topné systémy</t>
  </si>
  <si>
    <t>-239179207</t>
  </si>
  <si>
    <t>24*1,1 "Přepočtené koeficientem množství</t>
  </si>
  <si>
    <t>283770450</t>
  </si>
  <si>
    <t>izolace potrubí návleková z pěněného polyethylenu 22 x 20 mm pro topné systémy</t>
  </si>
  <si>
    <t>-2071870437</t>
  </si>
  <si>
    <t>48*1,1 "Přepočtené koeficientem množství</t>
  </si>
  <si>
    <t>283770490</t>
  </si>
  <si>
    <t>izolace potrubí návleková z pěněného polyethylenu 28 x 25 mm pro topné systémy</t>
  </si>
  <si>
    <t>322430598</t>
  </si>
  <si>
    <t>18*1,1 "Přepočtené koeficientem množství</t>
  </si>
  <si>
    <t>283771300</t>
  </si>
  <si>
    <t>spona na návlekovou izolaci</t>
  </si>
  <si>
    <t>1826497785</t>
  </si>
  <si>
    <t>150*1,1 "Přepočtené koeficientem množství</t>
  </si>
  <si>
    <t>283771350</t>
  </si>
  <si>
    <t>páska samolepící na návlekovou izolaci po 20 m</t>
  </si>
  <si>
    <t>1011529249</t>
  </si>
  <si>
    <t>3*1,1 "Přepočtené koeficientem množství</t>
  </si>
  <si>
    <t>652303239</t>
  </si>
  <si>
    <t>731</t>
  </si>
  <si>
    <t>Ústřední vytápění - kotelny</t>
  </si>
  <si>
    <t>731242142</t>
  </si>
  <si>
    <t>Montáž kotle ocelového nástěnného na plyn kondenzačního provedení turbo do 28 kW s ohřevem TeV</t>
  </si>
  <si>
    <t>1308256166</t>
  </si>
  <si>
    <t>731341130</t>
  </si>
  <si>
    <t>Hadice napouštěcí pryžové D 16/23</t>
  </si>
  <si>
    <t>1431737930</t>
  </si>
  <si>
    <t>https://podminky.urs.cz/item/CS_URS_2021_02/731341130</t>
  </si>
  <si>
    <t>731KOTX01</t>
  </si>
  <si>
    <t>Nástěnný plynový kondenzační kotel o výkonu 22,5kW s integrovaným zásobníkem TV 48l, integrovanou expanzní nádobou 8l a integrovaným pojistným ventilem 3,0bar, Q=6,6kW - 22,5kW</t>
  </si>
  <si>
    <t>744365139</t>
  </si>
  <si>
    <t>731KOTX02</t>
  </si>
  <si>
    <t>Multifunkční prostorový regulátor programovatelný s čidlem teploty prostoru - čidlo venkovní teploty součástí kotle</t>
  </si>
  <si>
    <t>1440127082</t>
  </si>
  <si>
    <t>731KOTX03</t>
  </si>
  <si>
    <t>Základní sada kouřovodu, koncentrické provedení odvodu spalin a přívodu spalovacího vzduchu přes střechu plast PP DN80 / 125 - obsahuje : trubka bez objímky, upevňovací držák, střešní průchodka, výdechová hlavice.</t>
  </si>
  <si>
    <t>-1285081401</t>
  </si>
  <si>
    <t>731KOTX04</t>
  </si>
  <si>
    <t>Stavební sada koncentrického odtahu spalin revizní koleno DN80/125</t>
  </si>
  <si>
    <t>1490392538</t>
  </si>
  <si>
    <t>731KOTX05</t>
  </si>
  <si>
    <t>Stavební sada koncentrického odtahu spalin - koleno DN80/125 87°</t>
  </si>
  <si>
    <t>445007934</t>
  </si>
  <si>
    <t>731KOTX06</t>
  </si>
  <si>
    <t>Stavební sada koncentrického odtahu spalin - trubka 0,5m dlouhá DN80/125</t>
  </si>
  <si>
    <t>-33968993</t>
  </si>
  <si>
    <t>731KOtX07</t>
  </si>
  <si>
    <t>Stavební sada koncentrického odtahu spalin - trubka 1,0m dlouhá DN80/125</t>
  </si>
  <si>
    <t>-1725582068</t>
  </si>
  <si>
    <t>731KOTX08</t>
  </si>
  <si>
    <t>Stavební sada koncentrického odtahu spalin - trubka 2.0m dlouhá DN80/125</t>
  </si>
  <si>
    <t>1506400565</t>
  </si>
  <si>
    <t>731KOXT09</t>
  </si>
  <si>
    <t>Stavební sada koncentrického odtahu spalin upevňovací třmen</t>
  </si>
  <si>
    <t>420303303</t>
  </si>
  <si>
    <t>731KOX01</t>
  </si>
  <si>
    <t>Montáž odkouření nástěnného kotle</t>
  </si>
  <si>
    <t>-456506834</t>
  </si>
  <si>
    <t>731KOX02</t>
  </si>
  <si>
    <t>Tlaková a provozní zkouška odkouření</t>
  </si>
  <si>
    <t>-222451510</t>
  </si>
  <si>
    <t>731KOX03</t>
  </si>
  <si>
    <t>Montáž regulace plynového kotle vč. seřízení a použitého materiálu</t>
  </si>
  <si>
    <t>-407345479</t>
  </si>
  <si>
    <t>731KOX04</t>
  </si>
  <si>
    <t>Uvedení do provozu plynového kotle a vstupní revize</t>
  </si>
  <si>
    <t>-1719132840</t>
  </si>
  <si>
    <t>998731201</t>
  </si>
  <si>
    <t>Přesun hmot procentní pro kotelny v objektech v do 6 m</t>
  </si>
  <si>
    <t>1817973536</t>
  </si>
  <si>
    <t>https://podminky.urs.cz/item/CS_URS_2021_02/998731201</t>
  </si>
  <si>
    <t>733</t>
  </si>
  <si>
    <t>Ústřední vytápění - rozvodné potrubí</t>
  </si>
  <si>
    <t>733222102</t>
  </si>
  <si>
    <t>Potrubí měděné polotvrdé spojované měkkým pájením D 15x1</t>
  </si>
  <si>
    <t>-650981701</t>
  </si>
  <si>
    <t>https://podminky.urs.cz/item/CS_URS_2021_02/733222102</t>
  </si>
  <si>
    <t>733222103</t>
  </si>
  <si>
    <t>Potrubí měděné polotvrdé spojované měkkým pájením D 18x1</t>
  </si>
  <si>
    <t>-851129610</t>
  </si>
  <si>
    <t>https://podminky.urs.cz/item/CS_URS_2021_02/733222103</t>
  </si>
  <si>
    <t>733222104</t>
  </si>
  <si>
    <t>Potrubí měděné polotvrdé spojované měkkým pájením D 22x1</t>
  </si>
  <si>
    <t>852017139</t>
  </si>
  <si>
    <t>https://podminky.urs.cz/item/CS_URS_2021_02/733222104</t>
  </si>
  <si>
    <t>733222105</t>
  </si>
  <si>
    <t>Potrubí měděné polotvrdé spojované měkkým pájením D 28x1,5</t>
  </si>
  <si>
    <t>-791105948</t>
  </si>
  <si>
    <t>733224222</t>
  </si>
  <si>
    <t>Příplatek k potrubí měděnému za zhotovení přípojky z trubek měděných D 15x1</t>
  </si>
  <si>
    <t>-203376457</t>
  </si>
  <si>
    <t>https://podminky.urs.cz/item/CS_URS_2021_02/733224222</t>
  </si>
  <si>
    <t>733224225</t>
  </si>
  <si>
    <t>Příplatek k potrubí měděnému za zhotovení přípojky z trubek měděných D 28x1,5</t>
  </si>
  <si>
    <t>1299961135</t>
  </si>
  <si>
    <t>https://podminky.urs.cz/item/CS_URS_2021_02/733224225</t>
  </si>
  <si>
    <t>733291101</t>
  </si>
  <si>
    <t>Zkouška těsnosti potrubí měděné do D 35x1,5</t>
  </si>
  <si>
    <t>-630252546</t>
  </si>
  <si>
    <t>https://podminky.urs.cz/item/CS_URS_2021_02/733291101</t>
  </si>
  <si>
    <t>733XP01</t>
  </si>
  <si>
    <t>Topná, provozní a dilatační zkouška</t>
  </si>
  <si>
    <t>h</t>
  </si>
  <si>
    <t>-2004860535</t>
  </si>
  <si>
    <t>733XP02</t>
  </si>
  <si>
    <t>Stavební přípomoci, vrtání, drážkování, sádrování</t>
  </si>
  <si>
    <t>121140345</t>
  </si>
  <si>
    <t>733XP03</t>
  </si>
  <si>
    <t>Montážní plošina přenosná - zapůjčení</t>
  </si>
  <si>
    <t>-263425668</t>
  </si>
  <si>
    <t>998733201</t>
  </si>
  <si>
    <t>Přesun hmot procentní pro rozvody potrubí v objektech v do 6 m</t>
  </si>
  <si>
    <t>299718415</t>
  </si>
  <si>
    <t>https://podminky.urs.cz/item/CS_URS_2021_02/998733201</t>
  </si>
  <si>
    <t>734</t>
  </si>
  <si>
    <t>Ústřední vytápění - armatury</t>
  </si>
  <si>
    <t>734211115</t>
  </si>
  <si>
    <t>Ventil závitový odvzdušňovací G 1/2 PN 10 do 120°C otopných těles</t>
  </si>
  <si>
    <t>-1700534920</t>
  </si>
  <si>
    <t>https://podminky.urs.cz/item/CS_URS_2021_02/734211115</t>
  </si>
  <si>
    <t>734291123</t>
  </si>
  <si>
    <t>Kohout plnící a vypouštěcí G 1/2 PN 6, TS 110°C závitový</t>
  </si>
  <si>
    <t>446529063</t>
  </si>
  <si>
    <t>https://podminky.urs.cz/item/CS_URS_2021_02/734291123</t>
  </si>
  <si>
    <t>734291244</t>
  </si>
  <si>
    <t>Filtr závitový přímý G 1 PN 16 do 130°C s vnitřními závity</t>
  </si>
  <si>
    <t>-548774768</t>
  </si>
  <si>
    <t>734292715</t>
  </si>
  <si>
    <t>Kohout kulový přímý G 1 PN 42 do 185°C vnitřní závit</t>
  </si>
  <si>
    <t>-760292283</t>
  </si>
  <si>
    <t>https://podminky.urs.cz/item/CS_URS_2021_02/734292715</t>
  </si>
  <si>
    <t>734AX01.1</t>
  </si>
  <si>
    <t>Termostatická hlavice s regulačním rozsahem 6°C - 28°C otopných těles</t>
  </si>
  <si>
    <t>1871582220</t>
  </si>
  <si>
    <t>734AX01.2</t>
  </si>
  <si>
    <t>Termostatická hlavice s regulačním rozsahem 8°C - 26°C otopných těles - zabezpečená hlavice pro veřejné prostory - nastavení ovládacím klíčem</t>
  </si>
  <si>
    <t>-1116259841</t>
  </si>
  <si>
    <t>734AX01.3</t>
  </si>
  <si>
    <t>Nastavovací klíč pro nastavení teploty na hlavici</t>
  </si>
  <si>
    <t>2088043097</t>
  </si>
  <si>
    <t>734AX02</t>
  </si>
  <si>
    <t>Svěrné šroubení otopných těles pro měděné trubky 15x1 PN 6, TS 110°C</t>
  </si>
  <si>
    <t>-2093520433</t>
  </si>
  <si>
    <t>734AX03</t>
  </si>
  <si>
    <t>Radiátorové H šroubení pro otopná tělesa se spodním připojením 1/2" rohové vč. vypouštění PN6, TS110°C</t>
  </si>
  <si>
    <t>-2065342441</t>
  </si>
  <si>
    <t>1+5+2+1</t>
  </si>
  <si>
    <t>998734201</t>
  </si>
  <si>
    <t>Přesun hmot procentní pro armatury v objektech v do 6 m</t>
  </si>
  <si>
    <t>1197195421</t>
  </si>
  <si>
    <t>https://podminky.urs.cz/item/CS_URS_2021_02/998734201</t>
  </si>
  <si>
    <t>735</t>
  </si>
  <si>
    <t>Ústřední vytápění - otopná tělesa</t>
  </si>
  <si>
    <t>735000912</t>
  </si>
  <si>
    <t>Vyregulování ventilu nebo šroubení dvojregulačního s termostatickým ovládáním</t>
  </si>
  <si>
    <t>-341171392</t>
  </si>
  <si>
    <t>https://podminky.urs.cz/item/CS_URS_2021_02/735000912</t>
  </si>
  <si>
    <t>735159210</t>
  </si>
  <si>
    <t>Montáž otopných těles panelových dvouřadých délky do 1140 mm vč. uchycení</t>
  </si>
  <si>
    <t>-101152398</t>
  </si>
  <si>
    <t>https://podminky.urs.cz/item/CS_URS_2021_02/735159210</t>
  </si>
  <si>
    <t>735159220</t>
  </si>
  <si>
    <t>Montáž otopných těles panelových dvouřadých délky do 1500 mm vč. uchycení</t>
  </si>
  <si>
    <t>-453001934</t>
  </si>
  <si>
    <t>https://podminky.urs.cz/item/CS_URS_2021_02/735159220</t>
  </si>
  <si>
    <t>735159230</t>
  </si>
  <si>
    <t>Montáž otopných těles panelových dvouřadých délky do 1980 mm vč. uchycení</t>
  </si>
  <si>
    <t>1398895326</t>
  </si>
  <si>
    <t>https://podminky.urs.cz/item/CS_URS_2021_02/735159230</t>
  </si>
  <si>
    <t>735159310</t>
  </si>
  <si>
    <t>Montáž otopných těles panelových třířadých délky do 1140 mm vč. uchycení</t>
  </si>
  <si>
    <t>1847955245</t>
  </si>
  <si>
    <t>https://podminky.urs.cz/item/CS_URS_2021_02/735159310</t>
  </si>
  <si>
    <t>48457274</t>
  </si>
  <si>
    <t>těleso otopné panelové 2 deskové 2 přídavné přestupní plochy v 400mm dl 1400mm 1702W</t>
  </si>
  <si>
    <t>683948156</t>
  </si>
  <si>
    <t>48457276</t>
  </si>
  <si>
    <t>těleso otopné panelové 2 deskové 2 přídavné přestupní plochy v 400mm dl 1800mm 2189W</t>
  </si>
  <si>
    <t>1097645486</t>
  </si>
  <si>
    <t>48457214</t>
  </si>
  <si>
    <t>těleso otopné panelové 2 deskové 2 přídavné přestupní plochy v 600mm dl 400mm 672W</t>
  </si>
  <si>
    <t>-2021742270</t>
  </si>
  <si>
    <t>48457223</t>
  </si>
  <si>
    <t>těleso otopné panelové 2 deskové 2 přídavné přestupní plochy v 600mm dl 1200mm 2015W</t>
  </si>
  <si>
    <t>-827641191</t>
  </si>
  <si>
    <t>48457355</t>
  </si>
  <si>
    <t>těleso otopné panelové 3 desková 3 přídavné přestupní plochy v 900mm dl 400mm 1331W</t>
  </si>
  <si>
    <t>-1540916841</t>
  </si>
  <si>
    <t>735191905</t>
  </si>
  <si>
    <t>Odvzdušnění otopných těles</t>
  </si>
  <si>
    <t>-2039459505</t>
  </si>
  <si>
    <t>https://podminky.urs.cz/item/CS_URS_2021_02/735191905</t>
  </si>
  <si>
    <t>735191910</t>
  </si>
  <si>
    <t>Napuštění vody do otopných těles</t>
  </si>
  <si>
    <t>639627462</t>
  </si>
  <si>
    <t>https://podminky.urs.cz/item/CS_URS_2021_02/735191910</t>
  </si>
  <si>
    <t>998735201</t>
  </si>
  <si>
    <t>Přesun hmot procentní pro otopná tělesa v objektech v do 6 m</t>
  </si>
  <si>
    <t>-1884433270</t>
  </si>
  <si>
    <t>https://podminky.urs.cz/item/CS_URS_2021_02/998735201</t>
  </si>
  <si>
    <t>01</t>
  </si>
  <si>
    <t>Demontáže stávajícího zařízení</t>
  </si>
  <si>
    <t>01XPL</t>
  </si>
  <si>
    <t>Kompletní demontáže stávajícího zařízení pro vytápění staveb v rozsahu dle stávajícího stavu vč. stávajících zdrojů tepla, vybavení strojoven tepla, ocelových rozvodných potrubí, armatur a litinových článkových, případně ocelových těles</t>
  </si>
  <si>
    <t>888875185</t>
  </si>
  <si>
    <t>SO 10_6 - Vzduchotechnika</t>
  </si>
  <si>
    <t xml:space="preserve">    751 - Ostatní</t>
  </si>
  <si>
    <t xml:space="preserve">    752 - Zařízení č.1 - Větrání objektu</t>
  </si>
  <si>
    <t>Ostatní</t>
  </si>
  <si>
    <t>75130010</t>
  </si>
  <si>
    <t>Přesun hmot vnitrostaveništní</t>
  </si>
  <si>
    <t>1730380518</t>
  </si>
  <si>
    <t>75130012</t>
  </si>
  <si>
    <t>Zprovoznění zařízení, zaregulování a uvedení do provozu</t>
  </si>
  <si>
    <t>-180253309</t>
  </si>
  <si>
    <t>75130013</t>
  </si>
  <si>
    <t>Dopravní a režijní náklady</t>
  </si>
  <si>
    <t>-1471647315</t>
  </si>
  <si>
    <t>75130014</t>
  </si>
  <si>
    <t>Stavební přípomoce_vrtání, drážky, úprava povrchů a ostatní pomocné práce</t>
  </si>
  <si>
    <t>hod</t>
  </si>
  <si>
    <t>-2017059267</t>
  </si>
  <si>
    <t>75130015</t>
  </si>
  <si>
    <t>Spojovací, těsnící, závěsový a montážní materiál</t>
  </si>
  <si>
    <t>420638995</t>
  </si>
  <si>
    <t>75130016</t>
  </si>
  <si>
    <t>Montážní přenosná plošina</t>
  </si>
  <si>
    <t>-1511786653</t>
  </si>
  <si>
    <t>75130017</t>
  </si>
  <si>
    <t xml:space="preserve">Těsnění prostupů obvodovými  konstrukcemi - požární ucpávky a tmely pro potrubí Ø 160</t>
  </si>
  <si>
    <t>723632751</t>
  </si>
  <si>
    <t>752</t>
  </si>
  <si>
    <t>Zařízení č.1 - Větrání objektu</t>
  </si>
  <si>
    <t>753200100</t>
  </si>
  <si>
    <t>Pozice 1.1 - odvodní ventilátor dvouotáčkový, radiální se zpětnou klapkou s montáží do podhledu a doběhem ( Δp= 100 Pa, V=50 m3/h, 30 W, 230V) - dodávka a montáž</t>
  </si>
  <si>
    <t>-370762506</t>
  </si>
  <si>
    <t>753200101</t>
  </si>
  <si>
    <t>Pozice 1.2 - odvodní ventilátor dvouotáčkový, radiální, se zpětnou klapkou s montáží do podhledu a doběhem ( Δp= 100 Pa, V=230 m3/h, 70 W, 230V) - dodávka a montáž</t>
  </si>
  <si>
    <t>-564684735</t>
  </si>
  <si>
    <t>753200102</t>
  </si>
  <si>
    <t>Požární kryt radiálního ventilátoru v podhledech včetně požárního těsnění - dodávka a montáž</t>
  </si>
  <si>
    <t>-1630423907</t>
  </si>
  <si>
    <t>753200103</t>
  </si>
  <si>
    <t>Tlumící parapetní štěrbina pr. 160 mm, objemový průtok vzduchu nastavitelný pro 15-20-25 m³/h při dif.tlaku 8 Pa, maximální 38 m³/h, normovaný rozdíl zvukových hladin, Dn,w = 55 dB (tloušťka obvodové stěny min.500 mm pro 6 ks akust.prs) - dodávka a montáž</t>
  </si>
  <si>
    <t>987465122</t>
  </si>
  <si>
    <t>752100104</t>
  </si>
  <si>
    <t>Protidešťová stříška pr. 160 mm - dodávka a montáž</t>
  </si>
  <si>
    <t>-929665839</t>
  </si>
  <si>
    <t>752100105</t>
  </si>
  <si>
    <t>Ohebná Al hadice pro vzduchotechniká potrubí Ø 100, L=1m - dodávka a montáž</t>
  </si>
  <si>
    <t>-1300819347</t>
  </si>
  <si>
    <t>752100106</t>
  </si>
  <si>
    <t>Kruhové potrubí Ø 100 z pozinkovaného plechu vč. tvarovek, vč. montážního, závěsového, spojovacího a těsnícího materiálu - dodávka a montáž</t>
  </si>
  <si>
    <t>561581246</t>
  </si>
  <si>
    <t>752100107</t>
  </si>
  <si>
    <t>Kruhové potrubí Ø 125 z pozinkovaného plechu vč. tvarovek, vč. montážního, závěsového, spojovacího a těsnícího materiálu - dodávka a montáž</t>
  </si>
  <si>
    <t>1014334951</t>
  </si>
  <si>
    <t>752100108</t>
  </si>
  <si>
    <t>Kruhové potrubí Ø 160 z pozinkovaného plechu vč. tvarovek, vč. montážního, závěsového, spojovacího a těsnícího materiálu - dodávka a montáž</t>
  </si>
  <si>
    <t>1097625139</t>
  </si>
  <si>
    <t>752100109</t>
  </si>
  <si>
    <t>Zaslepení dna stoupacího potrubí opatřené nástavcem pro odvod kondenzátu vč. montáže</t>
  </si>
  <si>
    <t>1434778114</t>
  </si>
  <si>
    <t>752100110</t>
  </si>
  <si>
    <t>Izolace požární z minerální vaty o tl. 40 mm s AL polepem - dodávka a montáž</t>
  </si>
  <si>
    <t>413565606</t>
  </si>
  <si>
    <t>752100111</t>
  </si>
  <si>
    <t>Izolace tepelná z minerální vaty o tl. 60 mm ve venkovním provedení nad střešním pláštěm opatřené pozinkovaným plechem - dodávka a montáž</t>
  </si>
  <si>
    <t>-596192984</t>
  </si>
  <si>
    <t>752100112</t>
  </si>
  <si>
    <t>Zpětná klapka pr. 160 mm s integrovaným silikonovým těsněním - dodávka a montáž</t>
  </si>
  <si>
    <t>-179408246</t>
  </si>
  <si>
    <t>752100113</t>
  </si>
  <si>
    <t>Protidešťová žaluzie pr. 160 mm - dodávka a montáž</t>
  </si>
  <si>
    <t>183027361</t>
  </si>
  <si>
    <t>SO 10_7 - Elektroinstalace</t>
  </si>
  <si>
    <t>D1 - Specifikace rozváděčů dle jednopólových výkresových schémat</t>
  </si>
  <si>
    <t>D2 - Instalační trubky ,lišty, krabice včetně montáže</t>
  </si>
  <si>
    <t>D3 - Kompletní instalační přístroje pod omítku, vypínače a zásuvky, včetně krytu ramečku a montáže</t>
  </si>
  <si>
    <t>D4 - Kabeláž</t>
  </si>
  <si>
    <t>D5 - Svítidla včetně montáže a poplatku recyklace</t>
  </si>
  <si>
    <t>D6 - Požární ucpávky včetně montáže</t>
  </si>
  <si>
    <t>D7 - Zemní práce</t>
  </si>
  <si>
    <t>D8 - Hodinové zúčtovací sazby</t>
  </si>
  <si>
    <t>D9 - Bleskosvod a uzemnění</t>
  </si>
  <si>
    <t>D10 - Elektroinstalace</t>
  </si>
  <si>
    <t>D11 - Slaboproudé rozvody</t>
  </si>
  <si>
    <t xml:space="preserve">    D12 - Strukturovaná kabeláž</t>
  </si>
  <si>
    <t xml:space="preserve">    D13 - Televizní rozvody</t>
  </si>
  <si>
    <t>D1</t>
  </si>
  <si>
    <t>Specifikace rozváděčů dle jednopólových výkresových schémat</t>
  </si>
  <si>
    <t>Pol1</t>
  </si>
  <si>
    <t xml:space="preserve">Rozváděč RO  +  vzdálené ovládání stykačů a snímání prutoku proudu z RV8 + komunikace po IEC 104 proti INS Pardubice + vizualizace o dané lokality</t>
  </si>
  <si>
    <t>ks</t>
  </si>
  <si>
    <t>-1252364501</t>
  </si>
  <si>
    <t>Pol2</t>
  </si>
  <si>
    <t>Rozváděč RDK</t>
  </si>
  <si>
    <t>-854300188</t>
  </si>
  <si>
    <t>Pol3</t>
  </si>
  <si>
    <t>Rozváděč RB</t>
  </si>
  <si>
    <t>1549033495</t>
  </si>
  <si>
    <t>Pol4</t>
  </si>
  <si>
    <t>Rozváděč RSS</t>
  </si>
  <si>
    <t>846868952</t>
  </si>
  <si>
    <t>Pol5</t>
  </si>
  <si>
    <t>Rozváděč RN</t>
  </si>
  <si>
    <t>142665673</t>
  </si>
  <si>
    <t>Pol6</t>
  </si>
  <si>
    <t>Rozváděč RSZ</t>
  </si>
  <si>
    <t>1517091466</t>
  </si>
  <si>
    <t>Pol7</t>
  </si>
  <si>
    <t>Rozváděč RZZ - DOPLNĚNÍ</t>
  </si>
  <si>
    <t>825796286</t>
  </si>
  <si>
    <t>Pol8</t>
  </si>
  <si>
    <t>Rozváděč RE2</t>
  </si>
  <si>
    <t>-1484521016</t>
  </si>
  <si>
    <t>Pol9</t>
  </si>
  <si>
    <t>Doprava a montáž rozváděčů do 200 kg</t>
  </si>
  <si>
    <t>125380743</t>
  </si>
  <si>
    <t>D2</t>
  </si>
  <si>
    <t>Instalační trubky ,lišty, krabice včetně montáže</t>
  </si>
  <si>
    <t>Pol10</t>
  </si>
  <si>
    <t>Lišta LV 24x20 LSZH</t>
  </si>
  <si>
    <t>1186817564</t>
  </si>
  <si>
    <t>20*1,1 "Přepočtené koeficientem množství</t>
  </si>
  <si>
    <t>Pol11</t>
  </si>
  <si>
    <t>Krabice univerzální se svorkovnicí KU 1903 pod omítku</t>
  </si>
  <si>
    <t>-1580670960</t>
  </si>
  <si>
    <t>Pol12</t>
  </si>
  <si>
    <t>Krabice rozbočná KR 97 pod omítku</t>
  </si>
  <si>
    <t>1808568563</t>
  </si>
  <si>
    <t>Pol13</t>
  </si>
  <si>
    <t>Krabice rozbočná KO 125 se svorkovnicí pod omítku</t>
  </si>
  <si>
    <t>688052627</t>
  </si>
  <si>
    <t>Pol14</t>
  </si>
  <si>
    <t>Krabice universální se svorkovnicí KU68 do sádrokartonu</t>
  </si>
  <si>
    <t>-1147515100</t>
  </si>
  <si>
    <t>Pol15</t>
  </si>
  <si>
    <t xml:space="preserve">Rozbočovací krabice  svorkovnice  6x1,5mm2 IP55</t>
  </si>
  <si>
    <t>-1432714718</t>
  </si>
  <si>
    <t>Pol16</t>
  </si>
  <si>
    <t xml:space="preserve">Kabelová chránička  HDPE DN110</t>
  </si>
  <si>
    <t>-1348944443</t>
  </si>
  <si>
    <t>D3</t>
  </si>
  <si>
    <t>Kompletní instalační přístroje pod omítku, vypínače a zásuvky, včetně krytu ramečku a montáže</t>
  </si>
  <si>
    <t>Pol17</t>
  </si>
  <si>
    <t>Spínač 1pólový, řazení 1, 10A, 230V, bílá</t>
  </si>
  <si>
    <t>-920074122</t>
  </si>
  <si>
    <t>Pol18</t>
  </si>
  <si>
    <t>Spínač sériový řazení 5, 10A, 230V, bílá</t>
  </si>
  <si>
    <t>-725206930</t>
  </si>
  <si>
    <t>Pol19</t>
  </si>
  <si>
    <t>Spínač střídavý řazení 6, 10A, 230V, bílá</t>
  </si>
  <si>
    <t>-1529620474</t>
  </si>
  <si>
    <t>Pol20</t>
  </si>
  <si>
    <t>Spínač křížový řazení 7, 10A, 230V, bílá</t>
  </si>
  <si>
    <t>1601273073</t>
  </si>
  <si>
    <t>Pol21</t>
  </si>
  <si>
    <t>Tlačítkový ovladač 1/0 , 10A, 230 V</t>
  </si>
  <si>
    <t>809626793</t>
  </si>
  <si>
    <t>Pol22</t>
  </si>
  <si>
    <t>Spínač 1pólový, řazení 1, 10A, 230V, bílá,IP44</t>
  </si>
  <si>
    <t>-758446715</t>
  </si>
  <si>
    <t>Pol23</t>
  </si>
  <si>
    <t>Zásuvka jednopólová, 16A, 230V s clonkami, bílá</t>
  </si>
  <si>
    <t>-617822724</t>
  </si>
  <si>
    <t>Pol24</t>
  </si>
  <si>
    <t>Zásuvka jednopólová, 2x16A, 230V s clonkami, bílá</t>
  </si>
  <si>
    <t>-1155492499</t>
  </si>
  <si>
    <t>Pol25</t>
  </si>
  <si>
    <t>Zásuvka jednopólová, 16A, 230V s přepěťovou ochranou třídy D</t>
  </si>
  <si>
    <t>22425569</t>
  </si>
  <si>
    <t>Pol26</t>
  </si>
  <si>
    <t>Zásuvka jednopólová, 16A, 230V s clonkami, bílá IP44</t>
  </si>
  <si>
    <t>644045825</t>
  </si>
  <si>
    <t>Pol27</t>
  </si>
  <si>
    <t>Časové relé multifunkční do instalační krabice 230V, 10A</t>
  </si>
  <si>
    <t>1447234748</t>
  </si>
  <si>
    <t>Pol28</t>
  </si>
  <si>
    <t>Ovládač střídavý ,zapojení 6, IP 44; řazení 1/0; b. bílá</t>
  </si>
  <si>
    <t>2074595759</t>
  </si>
  <si>
    <t>Pol29</t>
  </si>
  <si>
    <t>Ventilátor odtahový do 100W/230V</t>
  </si>
  <si>
    <t>889415340</t>
  </si>
  <si>
    <t>D4</t>
  </si>
  <si>
    <t>Kabeláž</t>
  </si>
  <si>
    <t>Pol30</t>
  </si>
  <si>
    <t>CY 4 mm2, volně</t>
  </si>
  <si>
    <t>329944075</t>
  </si>
  <si>
    <t>Pol31</t>
  </si>
  <si>
    <t>CY 6 mm2, volně</t>
  </si>
  <si>
    <t>1769272807</t>
  </si>
  <si>
    <t>Pol32</t>
  </si>
  <si>
    <t>CY 25 mm2, volně</t>
  </si>
  <si>
    <t>-4645681</t>
  </si>
  <si>
    <t>Pol33</t>
  </si>
  <si>
    <t>CYKY 2x1.5 mm2, volně</t>
  </si>
  <si>
    <t>672850452</t>
  </si>
  <si>
    <t>Pol34</t>
  </si>
  <si>
    <t>CYKY 3x1.5 mm2, volně</t>
  </si>
  <si>
    <t>793299574</t>
  </si>
  <si>
    <t>Pol35</t>
  </si>
  <si>
    <t>1-CXKE-R 2Jx1,5, volně</t>
  </si>
  <si>
    <t>343700976</t>
  </si>
  <si>
    <t>Pol36</t>
  </si>
  <si>
    <t>1-CXKE-R 3Jx1,5, volně</t>
  </si>
  <si>
    <t>-1912227754</t>
  </si>
  <si>
    <t>Pol37</t>
  </si>
  <si>
    <t>CYKY 3x2.5 mm2, volně</t>
  </si>
  <si>
    <t>185922258</t>
  </si>
  <si>
    <t>Pol38</t>
  </si>
  <si>
    <t>CYKY 4x1.5 mm2, volně</t>
  </si>
  <si>
    <t>-1742412254</t>
  </si>
  <si>
    <t>Pol39</t>
  </si>
  <si>
    <t>CYKY 5x6 mm2, volně</t>
  </si>
  <si>
    <t>1034592260</t>
  </si>
  <si>
    <t>Pol40</t>
  </si>
  <si>
    <t>CYKY 5x2.5 mm2, volně</t>
  </si>
  <si>
    <t>-306863933</t>
  </si>
  <si>
    <t>Pol41</t>
  </si>
  <si>
    <t>CYKY 4x10 mm2, volně</t>
  </si>
  <si>
    <t>-208511753</t>
  </si>
  <si>
    <t>Pol42</t>
  </si>
  <si>
    <t>CYKY 4x25, volně</t>
  </si>
  <si>
    <t>384061745</t>
  </si>
  <si>
    <t>Pol43</t>
  </si>
  <si>
    <t xml:space="preserve">CYKY 12x1,5  volně</t>
  </si>
  <si>
    <t>-190204539</t>
  </si>
  <si>
    <t>Pol44</t>
  </si>
  <si>
    <t xml:space="preserve">UKONČENÍ  KABELŮ V ROZVADĚČÍCH do   2,5 mm2</t>
  </si>
  <si>
    <t>780536545</t>
  </si>
  <si>
    <t>Pol45</t>
  </si>
  <si>
    <t xml:space="preserve">UKONČENÍ  KABELŮ V ROZVADĚČÍCH do   16 mm2</t>
  </si>
  <si>
    <t>-1968576252</t>
  </si>
  <si>
    <t>Pol46</t>
  </si>
  <si>
    <t xml:space="preserve">UKONČENÍ  KABELŮ V ROZVADĚČÍCH do  35   mm2</t>
  </si>
  <si>
    <t>-2007681280</t>
  </si>
  <si>
    <t>D5</t>
  </si>
  <si>
    <t>Svítidla včetně montáže a poplatku recyklace</t>
  </si>
  <si>
    <t>Pol47</t>
  </si>
  <si>
    <t>ELEKTRO-LUMEN EDL LED G1 228M XD 1k1 840 IP65 Vestavné interiérové LED svítidlo s krycím sklem (871 lm; 11.0 W)</t>
  </si>
  <si>
    <t>407167645</t>
  </si>
  <si>
    <t>Pol48</t>
  </si>
  <si>
    <t>ELEKTRO-LUMEN HAMSA G1 DPO 5k8 840 Interiérové, vestavné LED sv. do kazetových podhledů M600 (4928 lm; 42.0 W)</t>
  </si>
  <si>
    <t>-363716407</t>
  </si>
  <si>
    <t>Pol49</t>
  </si>
  <si>
    <t>ELEKTRO-LUMEN HAMSA G1 DPO 7k2 840 Interiérové, vestavné LED sv. do kazetových podhledů M600 (6160 lm; 55.0 W)</t>
  </si>
  <si>
    <t>195016649</t>
  </si>
  <si>
    <t>Pol50</t>
  </si>
  <si>
    <t>ELEKTRO-LUMEN HAMSA S G1 DPO 3k1 840 Interiérové, vestavné LED svítidlo do sádrokartonu (2651 lm; 20.0 W)</t>
  </si>
  <si>
    <t>1783549282</t>
  </si>
  <si>
    <t>Pol51</t>
  </si>
  <si>
    <t>ELEKTRO-LUMEN HAMSA S G1 DPO 4k2 840 Interiérové, vestavné LED svítidlo do sádrokartonu (3619 lm; 28.0 W)</t>
  </si>
  <si>
    <t>-1595654673</t>
  </si>
  <si>
    <t>Pol52</t>
  </si>
  <si>
    <t>ELEKTRO-LUMEN KAPILA DPO 4k3 840 Interiérové, přisazené LED svítidlo, difuzor opálový (3653 lm; 30.0 W)</t>
  </si>
  <si>
    <t>-603407325</t>
  </si>
  <si>
    <t>Pol53</t>
  </si>
  <si>
    <t>ELEKTRO-LUMEN DURGA 6KO840 ANTIVANDAL LED svítidlo, montáž přisazením na strop, difuzor opálový (5959 lm; 43 W)</t>
  </si>
  <si>
    <t>-1213812352</t>
  </si>
  <si>
    <t>Pol54</t>
  </si>
  <si>
    <t>Svítidlo fasádní LED,antivandal,IP 44</t>
  </si>
  <si>
    <t>-1046918674</t>
  </si>
  <si>
    <t>Pol55</t>
  </si>
  <si>
    <t>Sklepní LED 12W/720lm/ochranný koš,bílé,IP44</t>
  </si>
  <si>
    <t>913679515</t>
  </si>
  <si>
    <t>Pol56</t>
  </si>
  <si>
    <t>Přisazené LED svítidlo, s nouzovým zdrojem 8.0 W/1hod</t>
  </si>
  <si>
    <t>1493490412</t>
  </si>
  <si>
    <t>Pol57</t>
  </si>
  <si>
    <t>Svitidlo LED 13W/900lm/4000K</t>
  </si>
  <si>
    <t>-918019386</t>
  </si>
  <si>
    <t>Pol58</t>
  </si>
  <si>
    <t>Svitidlo LED 13W/900lm/4000K+SENZOR</t>
  </si>
  <si>
    <t>-2073092992</t>
  </si>
  <si>
    <t>Pol59</t>
  </si>
  <si>
    <t>Svitidlo LED 13W/900lm/4000K+SENZOR+NOUZOVÝ ZDROJ</t>
  </si>
  <si>
    <t>-930125526</t>
  </si>
  <si>
    <t>Pol60</t>
  </si>
  <si>
    <t xml:space="preserve">Svítidlo LED podlinka,  10W/850lm</t>
  </si>
  <si>
    <t>1678226180</t>
  </si>
  <si>
    <t>Pol61</t>
  </si>
  <si>
    <t>PB ZÁKRYT NA SVITIDLO</t>
  </si>
  <si>
    <t>-1021768174</t>
  </si>
  <si>
    <t>D6</t>
  </si>
  <si>
    <t>Požární ucpávky včetně montáže</t>
  </si>
  <si>
    <t>Pol62</t>
  </si>
  <si>
    <t>Do 0,10 m2</t>
  </si>
  <si>
    <t>883249336</t>
  </si>
  <si>
    <t>D7</t>
  </si>
  <si>
    <t>Pol63</t>
  </si>
  <si>
    <t xml:space="preserve">Výkop a zához rýhy 35x50cm pro uzemňovací soustavu včetně  odvozu přebytečného materiálu do vzdálenosti 5 km</t>
  </si>
  <si>
    <t>-1697779039</t>
  </si>
  <si>
    <t>70*1,1 "Přepočtené koeficientem množství</t>
  </si>
  <si>
    <t>D8</t>
  </si>
  <si>
    <t>Hodinové zúčtovací sazby</t>
  </si>
  <si>
    <t>Pol64</t>
  </si>
  <si>
    <t>Vyhledání napojovacího bodu</t>
  </si>
  <si>
    <t>-2060823679</t>
  </si>
  <si>
    <t>Pol65</t>
  </si>
  <si>
    <t>Odpojení a demontáže stávající instalace a rozvaděčů</t>
  </si>
  <si>
    <t>1159637108</t>
  </si>
  <si>
    <t>Pol66</t>
  </si>
  <si>
    <t>Zabezpeceni pracoviste</t>
  </si>
  <si>
    <t>-291853499</t>
  </si>
  <si>
    <t>Pol67</t>
  </si>
  <si>
    <t>DOKUMENTACE SKUTEČNÉHO PROVEDENÍ</t>
  </si>
  <si>
    <t>-1566261857</t>
  </si>
  <si>
    <t>Pol68</t>
  </si>
  <si>
    <t>MĚŘENÍ INTENZITY OSVĚTLENÍ MÍSTNOSTi +PROTOKOL</t>
  </si>
  <si>
    <t>383487621</t>
  </si>
  <si>
    <t>Pol69</t>
  </si>
  <si>
    <t>Revizni technik</t>
  </si>
  <si>
    <t>1386322690</t>
  </si>
  <si>
    <t>Pol73</t>
  </si>
  <si>
    <t>PRŮZKUM INSTALACE NA MÍSTĚ ,VYHLEDÁNÍ KABELÁŽE</t>
  </si>
  <si>
    <t>2058020039</t>
  </si>
  <si>
    <t>Pol74</t>
  </si>
  <si>
    <t>SESTAVENÍ HARMONOGRAMU PŘEPOJOVANÍ ,KOORD. SE STAVBOU</t>
  </si>
  <si>
    <t>355512623</t>
  </si>
  <si>
    <t>Pol75</t>
  </si>
  <si>
    <t>TECH .ZKOUŠKA POVĚŘ.SUB.,PROTOKOL UTZ+PRŮKAZ ZUTZ DLE z.č.266/94</t>
  </si>
  <si>
    <t>1762672497</t>
  </si>
  <si>
    <t>D9</t>
  </si>
  <si>
    <t>Bleskosvod a uzemnění</t>
  </si>
  <si>
    <t>Pol76</t>
  </si>
  <si>
    <t>Vodič Ǿ 8 mm, AlMgSi</t>
  </si>
  <si>
    <t>336850575</t>
  </si>
  <si>
    <t>110*1,1 "Přepočtené koeficientem množství</t>
  </si>
  <si>
    <t>Pol77</t>
  </si>
  <si>
    <t>Podpěra v ploše střechy</t>
  </si>
  <si>
    <t>-1227850475</t>
  </si>
  <si>
    <t>Pol78</t>
  </si>
  <si>
    <t>Podpěra na hřebenu</t>
  </si>
  <si>
    <t>822413402</t>
  </si>
  <si>
    <t>Pol79</t>
  </si>
  <si>
    <t>Podpěra s hmožďinkou do stěny</t>
  </si>
  <si>
    <t>456987066</t>
  </si>
  <si>
    <t>Pol80</t>
  </si>
  <si>
    <t>Jímací tyč 750 se svorkou a držákem na hřeben</t>
  </si>
  <si>
    <t>1635217135</t>
  </si>
  <si>
    <t>Pol81</t>
  </si>
  <si>
    <t>Jímací tyč 2500 s trojicí izolovaných držáků na stožár</t>
  </si>
  <si>
    <t>1315669683</t>
  </si>
  <si>
    <t>Pol82</t>
  </si>
  <si>
    <t>Svorka SP</t>
  </si>
  <si>
    <t>1831148899</t>
  </si>
  <si>
    <t>Pol83</t>
  </si>
  <si>
    <t>Svorka SS, FeZn</t>
  </si>
  <si>
    <t>-1030690666</t>
  </si>
  <si>
    <t>Pol84</t>
  </si>
  <si>
    <t>svorka SK, FeZn</t>
  </si>
  <si>
    <t>-875165003</t>
  </si>
  <si>
    <t>Pol85</t>
  </si>
  <si>
    <t>svorka SZ, nerez</t>
  </si>
  <si>
    <t>-1706705235</t>
  </si>
  <si>
    <t>Pol86</t>
  </si>
  <si>
    <t>svorka SR03, nerez</t>
  </si>
  <si>
    <t>992232355</t>
  </si>
  <si>
    <t>Pol87</t>
  </si>
  <si>
    <t>označovací štítek svodu</t>
  </si>
  <si>
    <t>-1732381680</t>
  </si>
  <si>
    <t>Pol88</t>
  </si>
  <si>
    <t>Ochranná trubka 16/1500, nerez</t>
  </si>
  <si>
    <t>-1267687338</t>
  </si>
  <si>
    <t>Pol89</t>
  </si>
  <si>
    <t>Držák ochranné trubky, nerez</t>
  </si>
  <si>
    <t>-671276762</t>
  </si>
  <si>
    <t>Pol90</t>
  </si>
  <si>
    <t>Výstražná tabulka pro blízký svod</t>
  </si>
  <si>
    <t>1704738651</t>
  </si>
  <si>
    <t>Pol91</t>
  </si>
  <si>
    <t>Vodič Ǿ 10 mm, FeZn</t>
  </si>
  <si>
    <t>779493639</t>
  </si>
  <si>
    <t>Pol92</t>
  </si>
  <si>
    <t>Pásek FeZn 30/4</t>
  </si>
  <si>
    <t>-193498064</t>
  </si>
  <si>
    <t>Pol93</t>
  </si>
  <si>
    <t>Uzemňovací svorka pro pospojení SP</t>
  </si>
  <si>
    <t>-209129423</t>
  </si>
  <si>
    <t>Pol94</t>
  </si>
  <si>
    <t>Uzemňovací svorka na potrubí ST</t>
  </si>
  <si>
    <t>371038999</t>
  </si>
  <si>
    <t>Pol95</t>
  </si>
  <si>
    <t>Vyrovnávač potenciálu VP pro ochr. pospojení a uzemnění</t>
  </si>
  <si>
    <t>812405034</t>
  </si>
  <si>
    <t>Pol96</t>
  </si>
  <si>
    <t>Drobné stavební práce</t>
  </si>
  <si>
    <t>411885710</t>
  </si>
  <si>
    <t>Pol97</t>
  </si>
  <si>
    <t>Vrtání prostupů stavební konstrukcí do prům.60mm</t>
  </si>
  <si>
    <t>841097151</t>
  </si>
  <si>
    <t>D10</t>
  </si>
  <si>
    <t>Pol98</t>
  </si>
  <si>
    <t>M22-PV/KC11/IY CENTRAL TOTAL STOP</t>
  </si>
  <si>
    <t>-407948029</t>
  </si>
  <si>
    <t>Pol99</t>
  </si>
  <si>
    <t>M22-PL/PV kryt</t>
  </si>
  <si>
    <t>-404988345</t>
  </si>
  <si>
    <t>Pol100</t>
  </si>
  <si>
    <t>Kabelová příchytka na povrch stavební konstrukce</t>
  </si>
  <si>
    <t>-1438300972</t>
  </si>
  <si>
    <t>D11</t>
  </si>
  <si>
    <t>Slaboproudé rozvody</t>
  </si>
  <si>
    <t>D12</t>
  </si>
  <si>
    <t>Strukturovaná kabeláž</t>
  </si>
  <si>
    <t>Pol101</t>
  </si>
  <si>
    <t>Průmyslový nástěnný rozvaděč 19"12U 600x600x600,temperování</t>
  </si>
  <si>
    <t>721732647</t>
  </si>
  <si>
    <t>Pol102</t>
  </si>
  <si>
    <t xml:space="preserve">Aktivní prvek switch  12p  1U</t>
  </si>
  <si>
    <t>-1485189563</t>
  </si>
  <si>
    <t>Pol103</t>
  </si>
  <si>
    <t>Rychloupínací modulární patch panel 24xRJ45, Cat.5e FTP 1U</t>
  </si>
  <si>
    <t>1219095917</t>
  </si>
  <si>
    <t>Pol104</t>
  </si>
  <si>
    <t>19" napájecí panel 1U 8x230V, s přepěťovou ochranou</t>
  </si>
  <si>
    <t>-377072858</t>
  </si>
  <si>
    <t>Pol105</t>
  </si>
  <si>
    <t>Ventilační jednotka, 2 ventilátory, 60</t>
  </si>
  <si>
    <t>-1291325287</t>
  </si>
  <si>
    <t>Pol106</t>
  </si>
  <si>
    <t>Termostatický spínač, rozsah 0-60°C</t>
  </si>
  <si>
    <t>-70739013</t>
  </si>
  <si>
    <t>Pol107</t>
  </si>
  <si>
    <t>19" vyvazovací panel 1U 5x oko</t>
  </si>
  <si>
    <t>-827438233</t>
  </si>
  <si>
    <t>Pol108</t>
  </si>
  <si>
    <t>19" police 450</t>
  </si>
  <si>
    <t>237111755</t>
  </si>
  <si>
    <t>Pol109</t>
  </si>
  <si>
    <t>Návleky číselné</t>
  </si>
  <si>
    <t>-57828567</t>
  </si>
  <si>
    <t>Pol110</t>
  </si>
  <si>
    <t>Zásuvka 2xRJ45 UTP Cat.5e M 45x45 hranátá, záclonka</t>
  </si>
  <si>
    <t>-855918242</t>
  </si>
  <si>
    <t>Pol111</t>
  </si>
  <si>
    <t xml:space="preserve">Keystone,  UTP, RJ45, černýP Cat.5e</t>
  </si>
  <si>
    <t>-647831325</t>
  </si>
  <si>
    <t>Pol112</t>
  </si>
  <si>
    <t>Patch cord UTP Cat.6 1m</t>
  </si>
  <si>
    <t>-1480590975</t>
  </si>
  <si>
    <t>Pol113</t>
  </si>
  <si>
    <t>Kabel UTP Cat.5e 4páry</t>
  </si>
  <si>
    <t>-1227923328</t>
  </si>
  <si>
    <t>Pol114</t>
  </si>
  <si>
    <t>Ukončení a měření kabelu v rozvaděči - UTP</t>
  </si>
  <si>
    <t>-825038020</t>
  </si>
  <si>
    <t>Pol115</t>
  </si>
  <si>
    <t>Certifikace systému (záruka 15let)</t>
  </si>
  <si>
    <t>-429198723</t>
  </si>
  <si>
    <t>Pol116</t>
  </si>
  <si>
    <t>Protahovací vodič CY1,5</t>
  </si>
  <si>
    <t>-1339985637</t>
  </si>
  <si>
    <t>Pol117</t>
  </si>
  <si>
    <t>zatažení TP kabelu do trubky,lišty,kanálu v = do 4m</t>
  </si>
  <si>
    <t>435827082</t>
  </si>
  <si>
    <t>Pol118</t>
  </si>
  <si>
    <t>Krabice přístrojová pod omítku</t>
  </si>
  <si>
    <t>1434648150</t>
  </si>
  <si>
    <t>Pol119</t>
  </si>
  <si>
    <t xml:space="preserve">Krabice instalační se svorkovnicí  na omítku</t>
  </si>
  <si>
    <t>101183732</t>
  </si>
  <si>
    <t>Pol120</t>
  </si>
  <si>
    <t>trubka PVC 16 pod omítku</t>
  </si>
  <si>
    <t>589758499</t>
  </si>
  <si>
    <t>582181428</t>
  </si>
  <si>
    <t>Pol121</t>
  </si>
  <si>
    <t>Podružný montážní a upevňovací materiál</t>
  </si>
  <si>
    <t>-1630686514</t>
  </si>
  <si>
    <t>Pol122</t>
  </si>
  <si>
    <t>Montáž,oživení,zkušební provoz a doprava</t>
  </si>
  <si>
    <t>925456090</t>
  </si>
  <si>
    <t>Pol123</t>
  </si>
  <si>
    <t>Provozní dokumentace a dokumentace skutečného provedení</t>
  </si>
  <si>
    <t>1993992766</t>
  </si>
  <si>
    <t>D13</t>
  </si>
  <si>
    <t>Televizní rozvody</t>
  </si>
  <si>
    <t>Pol124</t>
  </si>
  <si>
    <t>Koaxiální kabel s celoměděným jádrem o síle 1 mm 0,3 dB / metr</t>
  </si>
  <si>
    <t>-2074381590</t>
  </si>
  <si>
    <t>Pol125</t>
  </si>
  <si>
    <t>Přístroj zásuvky anténní televizní, rozhlasové a satelitní - koncové,s krytem</t>
  </si>
  <si>
    <t>624187859</t>
  </si>
  <si>
    <t>543306731</t>
  </si>
  <si>
    <t>Pol126</t>
  </si>
  <si>
    <t xml:space="preserve">zatažení  kabelu do trubky,lišty,kanálu v = do 4m</t>
  </si>
  <si>
    <t>261123356</t>
  </si>
  <si>
    <t>Pol127</t>
  </si>
  <si>
    <t>Trubka PVC 16 pod omítku</t>
  </si>
  <si>
    <t>-394251330</t>
  </si>
  <si>
    <t>-1360269586</t>
  </si>
  <si>
    <t>Pol128</t>
  </si>
  <si>
    <t>Hlavní zesilovací stanice včetně anténní soustavy</t>
  </si>
  <si>
    <t>-751193298</t>
  </si>
  <si>
    <t>Pol130</t>
  </si>
  <si>
    <t>ORIENTAČNÍ HLASOVÝ MAJÁČEK</t>
  </si>
  <si>
    <t>1932841093</t>
  </si>
  <si>
    <t>Pol132</t>
  </si>
  <si>
    <t>Lišta LV 24x20</t>
  </si>
  <si>
    <t>1924327540</t>
  </si>
  <si>
    <t>Pol133</t>
  </si>
  <si>
    <t>Doprava</t>
  </si>
  <si>
    <t>-306705319</t>
  </si>
  <si>
    <t>Pol134</t>
  </si>
  <si>
    <t>1040119746</t>
  </si>
  <si>
    <t>Pol135</t>
  </si>
  <si>
    <t>Zapojení a oživení systému ,kontrola vazeb</t>
  </si>
  <si>
    <t>-1387180482</t>
  </si>
  <si>
    <t>Pol136</t>
  </si>
  <si>
    <t>Zkušební provoz,zaškolení obsluhy</t>
  </si>
  <si>
    <t>-1657706688</t>
  </si>
  <si>
    <t>SO 11 - Demolice budovy WC</t>
  </si>
  <si>
    <t>-1828208921</t>
  </si>
  <si>
    <t>3,50*3,00*1,50</t>
  </si>
  <si>
    <t>8,62*7,02*0,60</t>
  </si>
  <si>
    <t>58344171.R01</t>
  </si>
  <si>
    <t>inertní zásypový materiál</t>
  </si>
  <si>
    <t>748203992</t>
  </si>
  <si>
    <t>52,057*1,6 "Přepočtené koeficientem množství</t>
  </si>
  <si>
    <t>952905121</t>
  </si>
  <si>
    <t>Čištění objektů po zatopení nebo záplavách čerpání fekálií</t>
  </si>
  <si>
    <t>-1840225299</t>
  </si>
  <si>
    <t>https://podminky.urs.cz/item/CS_URS_2021_02/952905121</t>
  </si>
  <si>
    <t>předpoklad 5 hodin</t>
  </si>
  <si>
    <t>5,00</t>
  </si>
  <si>
    <t>952905221</t>
  </si>
  <si>
    <t>Čištění objektů po zatopení nebo záplavách očištění od nánosu bahna tlakovou vodou stěn nebo podlah</t>
  </si>
  <si>
    <t>1660474935</t>
  </si>
  <si>
    <t>https://podminky.urs.cz/item/CS_URS_2021_02/952905221</t>
  </si>
  <si>
    <t>betonová nádrž</t>
  </si>
  <si>
    <t>dno</t>
  </si>
  <si>
    <t>3,00*3,50</t>
  </si>
  <si>
    <t>(3,00+3,50)*2*2,00</t>
  </si>
  <si>
    <t>952905231</t>
  </si>
  <si>
    <t>Čištění objektů po zatopení nebo záplavách dezinfekce prostor po zaplavení vodou podlah</t>
  </si>
  <si>
    <t>-320232977</t>
  </si>
  <si>
    <t>https://podminky.urs.cz/item/CS_URS_2021_02/952905231</t>
  </si>
  <si>
    <t>952905232</t>
  </si>
  <si>
    <t>Čištění objektů po zatopení nebo záplavách dezinfekce prostor po zaplavení vodou stěn</t>
  </si>
  <si>
    <t>-1624130889</t>
  </si>
  <si>
    <t>https://podminky.urs.cz/item/CS_URS_2021_02/952905232</t>
  </si>
  <si>
    <t>-2119968168</t>
  </si>
  <si>
    <t>základová deska, tl. 600 mm, splňuje podmínku bourání základů min. 500 mm pod terén</t>
  </si>
  <si>
    <t>(8,62*7,02-3,00*3,50)*0,60</t>
  </si>
  <si>
    <t>977151128</t>
  </si>
  <si>
    <t>Jádrové vrty diamantovými korunkami do D 300 mm do stavebních materiálů</t>
  </si>
  <si>
    <t>2095201223</t>
  </si>
  <si>
    <t>https://podminky.urs.cz/item/CS_URS_2021_02/977151128</t>
  </si>
  <si>
    <t>vyvrtání otvoru do dna nádrže</t>
  </si>
  <si>
    <t>0,60</t>
  </si>
  <si>
    <t>981011415</t>
  </si>
  <si>
    <t>Demolice budov zděných na MC nebo z betonu podíl konstrukcí do 30 % postupným rozebíráním</t>
  </si>
  <si>
    <t>1729541112</t>
  </si>
  <si>
    <t>https://podminky.urs.cz/item/CS_URS_2021_02/981011415</t>
  </si>
  <si>
    <t>objem po strop</t>
  </si>
  <si>
    <t>8,62*7,02*2,43</t>
  </si>
  <si>
    <t>objem střešní kce</t>
  </si>
  <si>
    <t>7,90*3,061/2*8,62</t>
  </si>
  <si>
    <t>997013151</t>
  </si>
  <si>
    <t>Vnitrostaveništní doprava suti a vybouraných hmot pro budovy v do 6 m s omezením mechanizace</t>
  </si>
  <si>
    <t>664896426</t>
  </si>
  <si>
    <t>https://podminky.urs.cz/item/CS_URS_2021_02/997013151</t>
  </si>
  <si>
    <t>1995174672</t>
  </si>
  <si>
    <t xml:space="preserve">Odvoz suti a vybouraných hmot na skládku nebo meziskládku  se složením, na vzdálenost do 1 km</t>
  </si>
  <si>
    <t>Odvoz suti a vybouraných hmot na skládku nebo meziskládku se složením, na vzdálenost Příplatek k ceně za každý další i započatý 1 km přes 1 km</t>
  </si>
  <si>
    <t>233418609</t>
  </si>
  <si>
    <t>215,41*24 "Přepočtené koeficientem množství</t>
  </si>
  <si>
    <t>-2081453661</t>
  </si>
  <si>
    <t>72,017+0,17</t>
  </si>
  <si>
    <t>431237136</t>
  </si>
  <si>
    <t>143,223</t>
  </si>
  <si>
    <t>9970139000.1</t>
  </si>
  <si>
    <t>Poplatek za likvidaci a odvoz kalů a fekálií ze zrušené ČOV</t>
  </si>
  <si>
    <t>1062916982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</si>
  <si>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</si>
  <si>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</si>
  <si>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</si>
  <si>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VRN4 - Inženýrská činnost</t>
  </si>
  <si>
    <t xml:space="preserve">    VRN9 - Ostatní náklady</t>
  </si>
  <si>
    <t>VRN1</t>
  </si>
  <si>
    <t>Průzkumné, geodetické a projektové práce</t>
  </si>
  <si>
    <t>013254000</t>
  </si>
  <si>
    <t>Dokumentace skutečného provedení stavby</t>
  </si>
  <si>
    <t>732871802</t>
  </si>
  <si>
    <t>VRN3</t>
  </si>
  <si>
    <t>Zařízení staveniště</t>
  </si>
  <si>
    <t>030001000</t>
  </si>
  <si>
    <t>-1591588699</t>
  </si>
  <si>
    <t>032103000</t>
  </si>
  <si>
    <t>Náklady na stavební buňky</t>
  </si>
  <si>
    <t>2110661443</t>
  </si>
  <si>
    <t>034103000</t>
  </si>
  <si>
    <t>Oplocení staveniště</t>
  </si>
  <si>
    <t>-1501229368</t>
  </si>
  <si>
    <t>034503000</t>
  </si>
  <si>
    <t>Informační tabule na staveništi</t>
  </si>
  <si>
    <t>562850299</t>
  </si>
  <si>
    <t>039002000</t>
  </si>
  <si>
    <t>Zrušení zařízení staveniště</t>
  </si>
  <si>
    <t>-1614871</t>
  </si>
  <si>
    <t>VRN4</t>
  </si>
  <si>
    <t>Inženýrská činnost</t>
  </si>
  <si>
    <t>042903000.1</t>
  </si>
  <si>
    <t>Statické posouzení lešení</t>
  </si>
  <si>
    <t>1683711476</t>
  </si>
  <si>
    <t>045002000</t>
  </si>
  <si>
    <t>Kompletační a koordinační činnost</t>
  </si>
  <si>
    <t>1850412740</t>
  </si>
  <si>
    <t>VRN9</t>
  </si>
  <si>
    <t>Ostatní náklady</t>
  </si>
  <si>
    <t>094103000.1</t>
  </si>
  <si>
    <t>Ochrana a zajištění funkčnosti nutných provozů (vč. přítomnosti pracovníka správy zařízení)</t>
  </si>
  <si>
    <t>176290785</t>
  </si>
  <si>
    <t>PS 01 - Rozvody slaboproudých instalací 1. NP</t>
  </si>
  <si>
    <t>19 skříně - 19" skříň "Rack 01-01" a "Rack 01-02"</t>
  </si>
  <si>
    <t>SK - Strukturovaná kabeláž</t>
  </si>
  <si>
    <t>PGS - Vzdálený účastník PGS</t>
  </si>
  <si>
    <t>JČ - Jednotný čas</t>
  </si>
  <si>
    <t>IS - Informační systém</t>
  </si>
  <si>
    <t>KS - Přprava pro kamerový systém</t>
  </si>
  <si>
    <t>19 skříně</t>
  </si>
  <si>
    <t>19" skříň "Rack 01-01" a "Rack 01-02"</t>
  </si>
  <si>
    <t>75JB1Y</t>
  </si>
  <si>
    <t>DATOVÝ ROZVADĚČ 19" 600X600 - DEMONTÁŽ</t>
  </si>
  <si>
    <t>KUS</t>
  </si>
  <si>
    <t>1998509117</t>
  </si>
  <si>
    <t>Poznámka k položce:_x000d_
Dle technické zprávy a výkresových příloh._x000d_
Technická specifikace položky odpovídá příslušné cenové soustavě.</t>
  </si>
  <si>
    <t>75M95Y</t>
  </si>
  <si>
    <t>DATOVÁ INFRASTRUKTURA LAN, MODEM - DEMONTÁŽ</t>
  </si>
  <si>
    <t>1443199292</t>
  </si>
  <si>
    <t>75M95X</t>
  </si>
  <si>
    <t>DATOVÁ INFRASTRUKTURA LAN, MODEM - MONTÁŽ</t>
  </si>
  <si>
    <t>1975867732</t>
  </si>
  <si>
    <t>75M91Y</t>
  </si>
  <si>
    <t>DATOVÁ INFRASTRUKTURA LAN, SWITCH ETHERNET L2 - DEMONTÁŽ</t>
  </si>
  <si>
    <t>-680160849</t>
  </si>
  <si>
    <t>75M912</t>
  </si>
  <si>
    <t>DATOVÁ INFRASTRUKTURA LAN, SWITCH ETHERNET L2 - 24X10/100 + 2XUPLINK</t>
  </si>
  <si>
    <t>-212510324</t>
  </si>
  <si>
    <t>75M91X</t>
  </si>
  <si>
    <t>DATOVÁ INFRASTRUKTURA LAN, SWITCH ETHERNET L2 - MONTÁŽ</t>
  </si>
  <si>
    <t>-807269742</t>
  </si>
  <si>
    <t>75JA53</t>
  </si>
  <si>
    <t>ROZVADĚČ STRUKT. KABELÁŽE, PATCHPANEL, 24 ZÁSUVEK, DODÁVKA</t>
  </si>
  <si>
    <t>624082106</t>
  </si>
  <si>
    <t>75JA5X</t>
  </si>
  <si>
    <t>ROZVADĚČ STRUKT. KABELÁŽE, MONTÁŽ ORGANIZARU, PATCHPANELU</t>
  </si>
  <si>
    <t>1450411120</t>
  </si>
  <si>
    <t>75K31Y</t>
  </si>
  <si>
    <t>ZÁLOŽNÍ ZDROJ UPS 230 V DO 500 VA - DEMONTÁŽ</t>
  </si>
  <si>
    <t>1820322014</t>
  </si>
  <si>
    <t>75K232</t>
  </si>
  <si>
    <t>NAPÁJECÍ ZDROJ 48 V DC DO 10 A</t>
  </si>
  <si>
    <t>-765032147</t>
  </si>
  <si>
    <t>75K23X</t>
  </si>
  <si>
    <t>NAPÁJECÍ ZDROJ 48 V DC - MONTÁŽ</t>
  </si>
  <si>
    <t>717050396</t>
  </si>
  <si>
    <t>75K413</t>
  </si>
  <si>
    <t>MĚNIČ NAPĚTÍ (STŘÍDAČ) 48 V DC/230 V AC DO 1000 VA</t>
  </si>
  <si>
    <t>-494422189</t>
  </si>
  <si>
    <t>75K41X</t>
  </si>
  <si>
    <t>MĚNIČ NAPĚTÍ (STŘÍDAČ) 48 V DC/230 V AC - MONTÁŽ</t>
  </si>
  <si>
    <t>1873926738</t>
  </si>
  <si>
    <t>75K511</t>
  </si>
  <si>
    <t>BATERIOVÉ VEDENÍ O PRŮŘEZU DO 16 MM2 - DODÁVKA</t>
  </si>
  <si>
    <t>369701627</t>
  </si>
  <si>
    <t>75K51X</t>
  </si>
  <si>
    <t>BATERIOVÉ VEDENÍ O PRŮŘEZU DO 16 MM2 - MONTÁŽ</t>
  </si>
  <si>
    <t>748825022</t>
  </si>
  <si>
    <t>75K611</t>
  </si>
  <si>
    <t>AKUMULÁTOROVÁ BATERIE DO 100 VAH - DODÁVKA</t>
  </si>
  <si>
    <t>-154030629</t>
  </si>
  <si>
    <t>75K61X</t>
  </si>
  <si>
    <t>AKUMULÁTOROVÁ BATERIE DO 100 VAH - MONTÁŽ</t>
  </si>
  <si>
    <t>22490035</t>
  </si>
  <si>
    <t>75K671</t>
  </si>
  <si>
    <t>AKUMULÁTOROVÁ BATERIE - STOJAN/NOSIČ AKUMULÁTORŮ - DODÁVKA</t>
  </si>
  <si>
    <t>-845941697</t>
  </si>
  <si>
    <t>75K67X</t>
  </si>
  <si>
    <t>AKUMULÁTOROVÁ BATERIE - STOJAN/NOSIČ AKUMULÁTORŮ - MONTÁŽ</t>
  </si>
  <si>
    <t>1598840664</t>
  </si>
  <si>
    <t>75IF21</t>
  </si>
  <si>
    <t>ROZPOJOVACÍ SVORKOVNICE 2/10, 2/8</t>
  </si>
  <si>
    <t>128850787</t>
  </si>
  <si>
    <t>75IF2X</t>
  </si>
  <si>
    <t>ROZPOJOVACÍ SVORKOVNICE 2/10, 2/8 - MONTÁŽ</t>
  </si>
  <si>
    <t>15978627</t>
  </si>
  <si>
    <t>75IF31</t>
  </si>
  <si>
    <t>ZEMNÍCÍ SVORKOVNICE</t>
  </si>
  <si>
    <t>-1724448412</t>
  </si>
  <si>
    <t>75IF3X</t>
  </si>
  <si>
    <t>ZEMNÍCÍ SVORKOVNICE - MONTÁŽ</t>
  </si>
  <si>
    <t>1706272833</t>
  </si>
  <si>
    <t>75IF51</t>
  </si>
  <si>
    <t>MONTÁŽNÍ RÁM 15+1</t>
  </si>
  <si>
    <t>-1539331072</t>
  </si>
  <si>
    <t>75IF5X</t>
  </si>
  <si>
    <t>MONTÁŽNÍ RÁM 15+1 - MONTÁŽ</t>
  </si>
  <si>
    <t>-826780078</t>
  </si>
  <si>
    <t>75IF91</t>
  </si>
  <si>
    <t>KONSTRUKCE DO SKŘÍNĚ 19" PRO UPEVNĚNÍ ZAŘÍZENÍ</t>
  </si>
  <si>
    <t>1219471974</t>
  </si>
  <si>
    <t>75IF9X</t>
  </si>
  <si>
    <t>KONSTRUKCE DO SKŘÍNĚ 19" PRO UPEVNĚNÍ ZAŘÍZENÍ - MONTÁŽ</t>
  </si>
  <si>
    <t>1676865354</t>
  </si>
  <si>
    <t>R74431</t>
  </si>
  <si>
    <t>ROZVADĚČ NN DO 19" SKŘÍNĚ, TYPOVÝ, KOMPLETNÍ</t>
  </si>
  <si>
    <t>866183626</t>
  </si>
  <si>
    <t>R75IF9X</t>
  </si>
  <si>
    <t>ROZVADĚČ NN DO 19" SKŘÍNĚ, TYPOVÝ, KOMPLETNÍ - MONTÁŽ</t>
  </si>
  <si>
    <t>-1362300918</t>
  </si>
  <si>
    <t>742F12</t>
  </si>
  <si>
    <t>KABEL NN NEBO VODIČ JEDNOŽÍLOVÝ CU S PLASTOVOU IZOLACÍ OD 4 DO 16 MM2</t>
  </si>
  <si>
    <t>-317038053</t>
  </si>
  <si>
    <t>742K12</t>
  </si>
  <si>
    <t>UKONČENÍ JEDNOŽÍLOVÉHO KABELU V ROZVADĚČI NEBO NA PŘÍSTROJI OD 4 DO 16 MM2</t>
  </si>
  <si>
    <t>-370398178</t>
  </si>
  <si>
    <t>R75O953</t>
  </si>
  <si>
    <t>KONFIGURACE DATOVÉ SÍTĚ INFRASRUKTURY SŽDC</t>
  </si>
  <si>
    <t>KPL</t>
  </si>
  <si>
    <t>1957740147</t>
  </si>
  <si>
    <t>029611</t>
  </si>
  <si>
    <t>OSTATNÍ POŽADAVKY - ODBORNÝ DOZOR</t>
  </si>
  <si>
    <t>HOD</t>
  </si>
  <si>
    <t>-857243137</t>
  </si>
  <si>
    <t>SK</t>
  </si>
  <si>
    <t>703213</t>
  </si>
  <si>
    <t>KABELOVÝ ŽLAB NOSNÝ/DRÁTĚNÝ ŽÁROVĚ ZINKOVANÝ VČETNĚ UPEVNĚNÍ A PŘÍSLUŠENSTVÍ SVĚTLÉ ŠÍŘKY PŘES 250 DO 400 MM</t>
  </si>
  <si>
    <t>-1526879081</t>
  </si>
  <si>
    <t>703411</t>
  </si>
  <si>
    <t>ELEKTROINSTALAČNÍ TRUBKA PLASTOVÁ VČETNĚ UPEVNĚNÍ A PŘÍSLUŠENSTVÍ DN PRŮMĚRU DO 25 MM</t>
  </si>
  <si>
    <t>1380593999</t>
  </si>
  <si>
    <t>703612</t>
  </si>
  <si>
    <t>ELEKTROINSTALAČNÍ KANÁL ŠÍŘKY PŘES 100 MM</t>
  </si>
  <si>
    <t>-2057596596</t>
  </si>
  <si>
    <t>96813</t>
  </si>
  <si>
    <t>VYSEKÁNÍ OTVORŮ, KAPES, RÝH V CIHELNÉM ZDIVU</t>
  </si>
  <si>
    <t>M3</t>
  </si>
  <si>
    <t>-2123789696</t>
  </si>
  <si>
    <t>702511</t>
  </si>
  <si>
    <t>PRŮRAZ ZDIVEM (PŘÍČKOU) ZDĚNÝM TLOUŠŤKY DO 45 CM</t>
  </si>
  <si>
    <t>68830431</t>
  </si>
  <si>
    <t>702512</t>
  </si>
  <si>
    <t>PRŮRAZ ZDIVEM (PŘÍČKOU) ZDĚNÝM TLOUŠŤKY PŘES 45 DO 60 CM</t>
  </si>
  <si>
    <t>1946179156</t>
  </si>
  <si>
    <t>75JA21</t>
  </si>
  <si>
    <t>ZÁSUVKA DATOVÁ RJ45 POD OMÍTKU</t>
  </si>
  <si>
    <t>2006782349</t>
  </si>
  <si>
    <t>75JA2X</t>
  </si>
  <si>
    <t>ZÁSUVKA DATOVÁ RJ45 - MONTÁŽ</t>
  </si>
  <si>
    <t>-1580249159</t>
  </si>
  <si>
    <t>742J29</t>
  </si>
  <si>
    <t>KABEL SDĚLOVACÍ LAN UTP/FTP UKONČENÝ KONEKTORY RJ45</t>
  </si>
  <si>
    <t>24695949</t>
  </si>
  <si>
    <t>742J22</t>
  </si>
  <si>
    <t>SYKFY 5X2X0,5, KABEL SDĚLOVACÍ IZOLACE PVC</t>
  </si>
  <si>
    <t>23750747</t>
  </si>
  <si>
    <t>-1052130141</t>
  </si>
  <si>
    <t>PGS</t>
  </si>
  <si>
    <t>Vzdálený účastník PGS</t>
  </si>
  <si>
    <t>75M121</t>
  </si>
  <si>
    <t>TELEFONNÍ PŘÍSTROJ AUT - DODÁVKA</t>
  </si>
  <si>
    <t>-1843624344</t>
  </si>
  <si>
    <t>75M12X</t>
  </si>
  <si>
    <t>TELEFONNÍ PŘÍSTROJ AUT - MONTÁŽ</t>
  </si>
  <si>
    <t>-1870626548</t>
  </si>
  <si>
    <t>-243818719</t>
  </si>
  <si>
    <t>-485289958</t>
  </si>
  <si>
    <t>75JA11</t>
  </si>
  <si>
    <t>ZÁSUVKA TELEFONNÍ RJ11 POD OMÍTKU</t>
  </si>
  <si>
    <t>-232156172</t>
  </si>
  <si>
    <t>75JA1X</t>
  </si>
  <si>
    <t>ZÁSUVKA TELEFONNÍ RJ11 - MONTÁŽ</t>
  </si>
  <si>
    <t>1694150737</t>
  </si>
  <si>
    <t>-1164113318</t>
  </si>
  <si>
    <t>2003279954</t>
  </si>
  <si>
    <t>JČ</t>
  </si>
  <si>
    <t>Jednotný čas</t>
  </si>
  <si>
    <t>75L281</t>
  </si>
  <si>
    <t>DEMONTÁŽ HODINOVÉHO ZAŘÍZENÍ DO 25 PRVKŮ</t>
  </si>
  <si>
    <t>KOMPLET</t>
  </si>
  <si>
    <t>160794270</t>
  </si>
  <si>
    <t>75L213</t>
  </si>
  <si>
    <t>HLAVNÍ HODINY DVOULINKOVÉ S AKUMULÁTOREM</t>
  </si>
  <si>
    <t>-1351067399</t>
  </si>
  <si>
    <t>75L21X</t>
  </si>
  <si>
    <t>HLAVNÍ HODINY - MONTÁŽ</t>
  </si>
  <si>
    <t>-1075967974</t>
  </si>
  <si>
    <t>75L221</t>
  </si>
  <si>
    <t>PŘIJÍMAČ DCF</t>
  </si>
  <si>
    <t>1634643082</t>
  </si>
  <si>
    <t>75L226</t>
  </si>
  <si>
    <t>PŘÍSLUŠENSTVÍ HLAVNÍCH HODIN - MONTÁŽ</t>
  </si>
  <si>
    <t>-473320328</t>
  </si>
  <si>
    <t>75L231</t>
  </si>
  <si>
    <t>HODINY PODRUŽNÉ NEBO AUTONOMNÍ VNITŘNÍ RUČIČKOVÉ JEDNOSTRANNÉ DO 50 CM</t>
  </si>
  <si>
    <t>692226368</t>
  </si>
  <si>
    <t>75L23X</t>
  </si>
  <si>
    <t>HODINY PODRUŽNÉ NEBO AUTONOMNÍ VNITŘNÍ - MONTÁŽ</t>
  </si>
  <si>
    <t>-652749404</t>
  </si>
  <si>
    <t>75L243</t>
  </si>
  <si>
    <t>HODINY PODRUŽNÉ NEBO AUTONOMNÍ VENKOVNÍ RUČIČKOVÉ OBOUSTRANNÉ DO 50 CM</t>
  </si>
  <si>
    <t>2034333287</t>
  </si>
  <si>
    <t>75L24X</t>
  </si>
  <si>
    <t>HODINY PODRUŽNÉ NEBO AUTONOMNÍ VENKOVNÍ - MONTÁŽ</t>
  </si>
  <si>
    <t>873197903</t>
  </si>
  <si>
    <t>75L253</t>
  </si>
  <si>
    <t>ZÁVĚS PRO PODRUŽNÉ HODINY RUČIČKOVÉ OBOUSTRANNÉ DO 50 CM</t>
  </si>
  <si>
    <t>2123594775</t>
  </si>
  <si>
    <t>75L25X</t>
  </si>
  <si>
    <t>ZÁVĚS PRO PODRUŽNÉ HODINY - MONTÁŽ</t>
  </si>
  <si>
    <t>1471775543</t>
  </si>
  <si>
    <t>75L261</t>
  </si>
  <si>
    <t>OSVĚTLENÍ HODIN</t>
  </si>
  <si>
    <t>-520872833</t>
  </si>
  <si>
    <t>75L267</t>
  </si>
  <si>
    <t>HODINOVÉ PŘÍSLUŠENSTVÍ - MONTÁŽ</t>
  </si>
  <si>
    <t>-1217301169</t>
  </si>
  <si>
    <t>2110003481</t>
  </si>
  <si>
    <t>741122</t>
  </si>
  <si>
    <t>KRABICE (ROZVODKA) INSTALAČNÍ ODBOČNÁ SE SVORKOVNICÍ DO 4 MM2</t>
  </si>
  <si>
    <t>-990521082</t>
  </si>
  <si>
    <t>687418892</t>
  </si>
  <si>
    <t>-1018271142</t>
  </si>
  <si>
    <t>1871964992</t>
  </si>
  <si>
    <t>742G11</t>
  </si>
  <si>
    <t>KABEL NN DVOU- A TŘÍŽÍLOVÝ CU S PLASTOVOU IZOLACÍ DO 2,5 MM2</t>
  </si>
  <si>
    <t>-1798595301</t>
  </si>
  <si>
    <t>742L11</t>
  </si>
  <si>
    <t>UKONČENÍ DVOU AŽ PĚTIŽÍLOVÉHO KABELU V ROZVADĚČI NEBO NA PŘÍSTROJI DO 2,5 MM2</t>
  </si>
  <si>
    <t>1311586303</t>
  </si>
  <si>
    <t>75L271</t>
  </si>
  <si>
    <t>PŘEZKOUŠENÍ, UVEDENÍ FUNKCÍ A NASTAVENÍ HODIN NA PŘESNÝ ČAS</t>
  </si>
  <si>
    <t>1165023901</t>
  </si>
  <si>
    <t>75L272</t>
  </si>
  <si>
    <t>PŘEZKOUŠENÍ, UVEDENÍ HODINOVÉHO ZAŘÍZENÍ DO PROVOZU</t>
  </si>
  <si>
    <t>-383217370</t>
  </si>
  <si>
    <t>IS</t>
  </si>
  <si>
    <t>Informační systém</t>
  </si>
  <si>
    <t>75L3D1</t>
  </si>
  <si>
    <t>HW PRO ŘÍZENÍ SYSTÉMU ŘÍDÍCÍ SERVER PRO ŘÍZENÍ INFORMAČNÍHO ZAŘÍZENÍ</t>
  </si>
  <si>
    <t>-282435284</t>
  </si>
  <si>
    <t>75L3D3</t>
  </si>
  <si>
    <t>HW PRO ŘÍZENÍ SYSTÉMU OVLÁDACÍ PRACOVIŠTĚ PRO ŘÍZENÍ INFORMAČNÍHO ZAŘÍZENÍ</t>
  </si>
  <si>
    <t>292220874</t>
  </si>
  <si>
    <t>75L3DX</t>
  </si>
  <si>
    <t>HW PRO ŘÍZENÍ SYSTÉMU - MONTÁŽ</t>
  </si>
  <si>
    <t>-139826195</t>
  </si>
  <si>
    <t>75L3F1</t>
  </si>
  <si>
    <t>SW PRO ŘÍZENÍ SYSTÉMU (ŽST. SAMOSTATNÁ MALÁ) - SW (KLIENT+SERVER) PRO 1 STANICI</t>
  </si>
  <si>
    <t>-2002282925</t>
  </si>
  <si>
    <t>75L3F2</t>
  </si>
  <si>
    <t>SW PRO ŘÍZENÍ SYSTÉMU (ŽST. SAMOSTATNÁ MALÁ) - SW MODUL ŘÍZENÍ TABULÍ</t>
  </si>
  <si>
    <t>-1841183123</t>
  </si>
  <si>
    <t>75L3F3</t>
  </si>
  <si>
    <t>SW PRO ŘÍZENÍ SYSTÉMU (ŽST. SAMOSTATNÁ MALÁ) - SW MODUL HLÁŠENÍ</t>
  </si>
  <si>
    <t>2104553923</t>
  </si>
  <si>
    <t>75L3F4</t>
  </si>
  <si>
    <t>SW PRO ŘÍZENÍ SYSTÉMU (ŽST. SAMOSTATNÁ MALÁ) - SW MODUL PRO PODPORU HLÁSIČE PRO NEVIDOMÉ</t>
  </si>
  <si>
    <t>559281635</t>
  </si>
  <si>
    <t>75L3F6</t>
  </si>
  <si>
    <t>SW PRO ŘÍZENÍ SYSTÉMU (ŽST. SAMOSTATNÁ MALÁ) - PŘÍPRAVA DAT GVD, INSTALACE A KONFIGURACE</t>
  </si>
  <si>
    <t>-1689634550</t>
  </si>
  <si>
    <t>75L3B3</t>
  </si>
  <si>
    <t>MONITORIS LCD PŘES 40" PRO PROVOZ 24/7</t>
  </si>
  <si>
    <t>980536177</t>
  </si>
  <si>
    <t>75L3BX</t>
  </si>
  <si>
    <t>MONITOR IS - MONTÁŽ</t>
  </si>
  <si>
    <t>793901547</t>
  </si>
  <si>
    <t>75L3A1</t>
  </si>
  <si>
    <t>INFORMAČNÍ PRVEK, HLASOVÝ MODUL PRO NEVIDOMÉ</t>
  </si>
  <si>
    <t>-410708904</t>
  </si>
  <si>
    <t>75L3AX</t>
  </si>
  <si>
    <t>INFORMAČNÍ PRVEK, - MONTÁŽ</t>
  </si>
  <si>
    <t>-2068899893</t>
  </si>
  <si>
    <t>75K311</t>
  </si>
  <si>
    <t>ZÁLOŽNÍ ZDROJ UPS 230 V DO 500 VA - DODÁVKA</t>
  </si>
  <si>
    <t>1349733653</t>
  </si>
  <si>
    <t>75K31X</t>
  </si>
  <si>
    <t>ZÁLOŽNÍ ZDROJ UPS 230 V DO 500 VA - MONTÁŽ</t>
  </si>
  <si>
    <t>-822148666</t>
  </si>
  <si>
    <t>75K321</t>
  </si>
  <si>
    <t>ZÁLOŽNÍ ZDROJ UPS 230 V DO 1000 VA - DODÁVKA</t>
  </si>
  <si>
    <t>83123788</t>
  </si>
  <si>
    <t>75K32X</t>
  </si>
  <si>
    <t>ZÁLOŽNÍ ZDROJ UPS 230 V DO 1000 VA - MONTÁŽ</t>
  </si>
  <si>
    <t>197695941</t>
  </si>
  <si>
    <t>75L112</t>
  </si>
  <si>
    <t>ROZHLASOVÁ ÚSTŘEDNA DIGITÁLNÍ (IP) PROVEDENÍ SE ZESILOVAČEM DO 100W</t>
  </si>
  <si>
    <t>-1699051213</t>
  </si>
  <si>
    <t>75L11X</t>
  </si>
  <si>
    <t>ROZHLASOVÁ ÚSTŘEDNA - MONTÁŽ</t>
  </si>
  <si>
    <t>451259246</t>
  </si>
  <si>
    <t>75L125</t>
  </si>
  <si>
    <t>PŘÍSLUŠENSTVÍ ÚSTŘEDNY - MODUL HLÍDÁNÍ 100 V LINKY RÚ</t>
  </si>
  <si>
    <t>-231420299</t>
  </si>
  <si>
    <t>Poznámka k položce:_x000d_
Dle technické zprávy a výkresových příloh. Přepěťová ochrana 100V rozvodu. _x000d_
Technická specifikace položky odpovídá příslušné cenové soustavě.</t>
  </si>
  <si>
    <t>75L12X</t>
  </si>
  <si>
    <t>PŘÍSLUŠENSTVÍ ÚSTŘEDNY - MONTÁŽ</t>
  </si>
  <si>
    <t>-45333453</t>
  </si>
  <si>
    <t>75L141</t>
  </si>
  <si>
    <t>ROZHLASOVÝ OVLÁDACÍ PRVEK OVLÁDACÍ PULT ROZHLASU</t>
  </si>
  <si>
    <t>-1905157975</t>
  </si>
  <si>
    <t>75L14X</t>
  </si>
  <si>
    <t>ROZHLASOVÝ OVLÁDACÍ PRVEK - MONTÁŽ</t>
  </si>
  <si>
    <t>2131853360</t>
  </si>
  <si>
    <t>75L184</t>
  </si>
  <si>
    <t>REPRODUKTOR VNITŘNÍ SKŘÍŇKOVÝ PRO EVAKUAČNÍ ROZHLAS</t>
  </si>
  <si>
    <t>-1640618908</t>
  </si>
  <si>
    <t>75L18X</t>
  </si>
  <si>
    <t>REPRODUKTOR VNITŘNÍ - MONTÁŽ</t>
  </si>
  <si>
    <t>99399267</t>
  </si>
  <si>
    <t>75L176</t>
  </si>
  <si>
    <t>REPRODUKTOR VENKOVNÍ TLAKOVÝ PRO EVAKUAČNÍ ROZHLAS</t>
  </si>
  <si>
    <t>1248403676</t>
  </si>
  <si>
    <t>75L17X</t>
  </si>
  <si>
    <t>REPRODUKTOR VENKOVNÍ - MONTÁŽ</t>
  </si>
  <si>
    <t>319149964</t>
  </si>
  <si>
    <t>75L161</t>
  </si>
  <si>
    <t>ROZHLASOVÉ PŘÍSLUŠENSTVÍ - KONZOLA PRO REPRODUKTOR</t>
  </si>
  <si>
    <t>-1798939085</t>
  </si>
  <si>
    <t>75L163</t>
  </si>
  <si>
    <t>ROZHLASOVÉ PŘÍSLUŠENSTVÍ - ROZVODNÁ KRABICE PRO ROZHLAS</t>
  </si>
  <si>
    <t>-903824612</t>
  </si>
  <si>
    <t>75L16X</t>
  </si>
  <si>
    <t>ROZHLASOVÉ PŘÍSLUŠENSTVÍ - MONTÁŽ</t>
  </si>
  <si>
    <t>-818963094</t>
  </si>
  <si>
    <t>-1689570602</t>
  </si>
  <si>
    <t>R75N631</t>
  </si>
  <si>
    <t>OCHRANA DATOVÉ LINKY PŘED BLESKEM A PŘEPĚTÍM</t>
  </si>
  <si>
    <t>1303405791</t>
  </si>
  <si>
    <t>R75N63X</t>
  </si>
  <si>
    <t>OCHRANA DATOVÉ LINKY PŘED BLESKEM A PŘEPĚTÍM - MONTÁŽ</t>
  </si>
  <si>
    <t>1582819337</t>
  </si>
  <si>
    <t>1644488353</t>
  </si>
  <si>
    <t>-421108998</t>
  </si>
  <si>
    <t>-1052801938</t>
  </si>
  <si>
    <t>-1415535881</t>
  </si>
  <si>
    <t>-618294546</t>
  </si>
  <si>
    <t>742J21</t>
  </si>
  <si>
    <t>SYKFY DO 4X2X0,5, KABEL SDĚLOVACÍ IZOLACE PVC</t>
  </si>
  <si>
    <t>-556707676</t>
  </si>
  <si>
    <t>-1416339428</t>
  </si>
  <si>
    <t>75L3J1</t>
  </si>
  <si>
    <t>ŠÉFMONTÁŽE, ZKOUŠENÍ, OŽIVENÍ, REVIZE INFORMAČNÍHO SYSTÉMU DO 10 PRVKŮ</t>
  </si>
  <si>
    <t>-655297506</t>
  </si>
  <si>
    <t>75L1A1</t>
  </si>
  <si>
    <t>MĚŘENÍ AKUSTICKÉHO HLUKU NA HRANICI OCHRANNÉHO PÁSMA V ŽST</t>
  </si>
  <si>
    <t>-573330582</t>
  </si>
  <si>
    <t>75L1B2</t>
  </si>
  <si>
    <t>ZKOUŠENÍ, NASTAVENÍ A UVEDENÍ ROZHLASOVÉHO ZAŘÍZENÍ DO PROVOZU</t>
  </si>
  <si>
    <t>-194272816</t>
  </si>
  <si>
    <t>75L3I2</t>
  </si>
  <si>
    <t>ZAŠKOLENÍ OBSLUHY NA MÍSTĚ, INSTALACE, DOPRAVA PŘES 200 KM</t>
  </si>
  <si>
    <t>1347923402</t>
  </si>
  <si>
    <t>747213</t>
  </si>
  <si>
    <t>CELKOVÁ PROHLÍDKA, ZKOUŠENÍ, MĚŘENÍ A VYHOTOVENÍ VÝCHOZÍ REVIZNÍ ZPRÁVY, PRO OBJEM IN PŘES 500 DO 1000 TIS. KČ</t>
  </si>
  <si>
    <t>-1455769732</t>
  </si>
  <si>
    <t>747214</t>
  </si>
  <si>
    <t>CELKOVÁ PROHLÍDKA, ZKOUŠENÍ, MĚŘENÍ A VYHOTOVENÍ VÝCHOZÍ REVIZNÍ ZPRÁVY, PRO OBJEM IN - PŘÍPLATEK ZA KAŽDÝCH DALŠÍCH I ZAPOČATÝCH 500 TIS. KČ</t>
  </si>
  <si>
    <t>1462234458</t>
  </si>
  <si>
    <t>-226264280</t>
  </si>
  <si>
    <t>KS</t>
  </si>
  <si>
    <t>Přprava pro kamerový systém</t>
  </si>
  <si>
    <t>1904842570</t>
  </si>
  <si>
    <t>-636465108</t>
  </si>
  <si>
    <t>841212333</t>
  </si>
  <si>
    <t>-2068089282</t>
  </si>
  <si>
    <t>-40300940</t>
  </si>
  <si>
    <t>SO 20 - Zpevněné plochy</t>
  </si>
  <si>
    <t>SO 001 - Všeobecné položky</t>
  </si>
  <si>
    <t>012103001</t>
  </si>
  <si>
    <t xml:space="preserve">Geodetické práce před výstavbou - vytyčení stavby </t>
  </si>
  <si>
    <t>1024</t>
  </si>
  <si>
    <t>-1022400193</t>
  </si>
  <si>
    <t>012103002</t>
  </si>
  <si>
    <t>Vytyčení inženýrských sítí</t>
  </si>
  <si>
    <t>-1672799245</t>
  </si>
  <si>
    <t>012303001</t>
  </si>
  <si>
    <t xml:space="preserve">Geodetické práce po výstavbě - zaměření skutečného provedení stavby </t>
  </si>
  <si>
    <t>1891332579</t>
  </si>
  <si>
    <t>013254001</t>
  </si>
  <si>
    <t>-989342529</t>
  </si>
  <si>
    <t>"6x paré v tištěné podobě, 6x v digitálné podobě na CD"1</t>
  </si>
  <si>
    <t>030001005</t>
  </si>
  <si>
    <t>881421877</t>
  </si>
  <si>
    <t>041403002</t>
  </si>
  <si>
    <t xml:space="preserve">Zajištění stavby -  DIO</t>
  </si>
  <si>
    <t>747619702</t>
  </si>
  <si>
    <t>043002001</t>
  </si>
  <si>
    <t xml:space="preserve">Statická zkouška hutnění zemní pláně </t>
  </si>
  <si>
    <t xml:space="preserve">soubor </t>
  </si>
  <si>
    <t>781396996</t>
  </si>
  <si>
    <t>"statická deska "1</t>
  </si>
  <si>
    <t xml:space="preserve">    5 - Komunikace pozemní</t>
  </si>
  <si>
    <t>113106142</t>
  </si>
  <si>
    <t>Rozebrání dlažeb z betonových nebo kamenných dlaždic komunikací pro pěší strojně pl přes 50 m2</t>
  </si>
  <si>
    <t>886234281</t>
  </si>
  <si>
    <t>https://podminky.urs.cz/item/CS_URS_2021_02/113106142</t>
  </si>
  <si>
    <t>Poznámka k položce:_x000d_
odečteno z výkresu E.3.2 Situace stavby, E.3.3 Vzorové příčné řezy</t>
  </si>
  <si>
    <t>"kamenná dlažba 100 mm "120</t>
  </si>
  <si>
    <t>"odstranění betonové dlažby 300 x 300 mm"130+88</t>
  </si>
  <si>
    <t xml:space="preserve">"přeskládání  bet. dlažby 300x30 mm"1</t>
  </si>
  <si>
    <t>113106185</t>
  </si>
  <si>
    <t>Rozebrání dlažeb vozovek z drobných kostek s ložem z kameniva strojně pl do 50 m2</t>
  </si>
  <si>
    <t>-2012846263</t>
  </si>
  <si>
    <t>https://podminky.urs.cz/item/CS_URS_2021_02/113106185</t>
  </si>
  <si>
    <t>"přeskládání"66</t>
  </si>
  <si>
    <t>113107164</t>
  </si>
  <si>
    <t>Odstranění podkladu z kameniva drceného tl 400 mm strojně pl přes 50 do 200 m2</t>
  </si>
  <si>
    <t>-1596116365</t>
  </si>
  <si>
    <t>https://podminky.urs.cz/item/CS_URS_2021_02/113107164</t>
  </si>
  <si>
    <t>"tl. 320 mm"120</t>
  </si>
  <si>
    <t>113107223</t>
  </si>
  <si>
    <t>Odstranění podkladu z kameniva drceného tl 300 mm strojně pl přes 200 m2</t>
  </si>
  <si>
    <t>-412779708</t>
  </si>
  <si>
    <t>https://podminky.urs.cz/item/CS_URS_2021_02/113107223</t>
  </si>
  <si>
    <t>"tl. 250 mm"130+88</t>
  </si>
  <si>
    <t>113107321</t>
  </si>
  <si>
    <t>Odstranění podkladu z kameniva drceného tl 100 mm strojně pl do 50 m2</t>
  </si>
  <si>
    <t>-2020900872</t>
  </si>
  <si>
    <t>https://podminky.urs.cz/item/CS_URS_2021_02/113107321</t>
  </si>
  <si>
    <t>"plocha ze štěrku v tl. 100 mm"20</t>
  </si>
  <si>
    <t>113107322</t>
  </si>
  <si>
    <t>Odstranění podkladu z kameniva drceného tl 200 mm strojně pl do 50 m2</t>
  </si>
  <si>
    <t>-391200561</t>
  </si>
  <si>
    <t>https://podminky.urs.cz/item/CS_URS_2021_02/113107322</t>
  </si>
  <si>
    <t>"tl. 190 mm"12</t>
  </si>
  <si>
    <t>113107331</t>
  </si>
  <si>
    <t>Odstranění podkladu z betonu prostého tl 150 mm strojně pl do 50 m2</t>
  </si>
  <si>
    <t>349005403</t>
  </si>
  <si>
    <t>https://podminky.urs.cz/item/CS_URS_2021_02/113107331</t>
  </si>
  <si>
    <t>"betonový povrch tl. 150 mm"20</t>
  </si>
  <si>
    <t>113202111</t>
  </si>
  <si>
    <t>Vytrhání obrub krajníků obrubníků stojatých</t>
  </si>
  <si>
    <t>-256600986</t>
  </si>
  <si>
    <t>https://podminky.urs.cz/item/CS_URS_2021_02/113202111</t>
  </si>
  <si>
    <t>121151103</t>
  </si>
  <si>
    <t>Sejmutí ornice plochy do 100 m2 tl vrstvy do 200 mm strojně</t>
  </si>
  <si>
    <t>-879021500</t>
  </si>
  <si>
    <t>https://podminky.urs.cz/item/CS_URS_2021_02/121151103</t>
  </si>
  <si>
    <t>"sejmutí drnu v tl. 150 mm"100</t>
  </si>
  <si>
    <t>122251104</t>
  </si>
  <si>
    <t>Odkopávky a prokopávky nezapažené v hornině třídy těžitelnosti I, skupiny 3 objem do 500 m3 strojně</t>
  </si>
  <si>
    <t>-533073676</t>
  </si>
  <si>
    <t>https://podminky.urs.cz/item/CS_URS_2021_02/122251104</t>
  </si>
  <si>
    <t>36*0,29</t>
  </si>
  <si>
    <t>"sanace zemní pláně"432,7*0,3</t>
  </si>
  <si>
    <t>132212111</t>
  </si>
  <si>
    <t>Hloubení rýh š do 800 mm v soudržných horninách třídy těžitelnosti I, skupiny 3 ručně</t>
  </si>
  <si>
    <t>1149922144</t>
  </si>
  <si>
    <t>https://podminky.urs.cz/item/CS_URS_2021_02/132212111</t>
  </si>
  <si>
    <t>"pro osazení nopové fólie"68*0,2*0,2</t>
  </si>
  <si>
    <t>162251102</t>
  </si>
  <si>
    <t>Vodorovné přemístění do 50 m výkopku/sypaniny z horniny třídy těžitelnosti I, skupiny 1 až 3</t>
  </si>
  <si>
    <t>129804384</t>
  </si>
  <si>
    <t>https://podminky.urs.cz/item/CS_URS_2021_02/162251102</t>
  </si>
  <si>
    <t>Poznámka k položce:_x000d_
odečteno z výkresu E.3.2 Situace stavby, E.3.3 Vzorové říčné řezy</t>
  </si>
  <si>
    <t>"sejmutí drnu v tl. 150 mm"100*0,15</t>
  </si>
  <si>
    <t>-692687885</t>
  </si>
  <si>
    <t>"odkopávky"140,25</t>
  </si>
  <si>
    <t>602917666</t>
  </si>
  <si>
    <t>171201201</t>
  </si>
  <si>
    <t>278862878</t>
  </si>
  <si>
    <t>https://podminky.urs.cz/item/CS_URS_2021_02/171201201</t>
  </si>
  <si>
    <t>15+140,25</t>
  </si>
  <si>
    <t>-1669650802</t>
  </si>
  <si>
    <t>140,25*1,6</t>
  </si>
  <si>
    <t>174101101</t>
  </si>
  <si>
    <t>-1956854074</t>
  </si>
  <si>
    <t>https://podminky.urs.cz/item/CS_URS_2021_02/174101101</t>
  </si>
  <si>
    <t>Poznámka k položce:_x000d_
odečteno z výkresu E.3.2 Situace stavby</t>
  </si>
  <si>
    <t>"UV"1,5*1,5*1,5-3,14*0,25*0,25*1,5</t>
  </si>
  <si>
    <t>985929992</t>
  </si>
  <si>
    <t>181351103</t>
  </si>
  <si>
    <t>Rozprostření ornice tl vrstvy do 200 mm pl do 500 m2 v rovině nebo ve svahu do 1:5 strojně</t>
  </si>
  <si>
    <t>591468050</t>
  </si>
  <si>
    <t>https://podminky.urs.cz/item/CS_URS_2021_02/181351103</t>
  </si>
  <si>
    <t>10364100</t>
  </si>
  <si>
    <t>zemina pro terénní úpravy - tříděná</t>
  </si>
  <si>
    <t>724452232</t>
  </si>
  <si>
    <t>(310-100)*0,15*1,8</t>
  </si>
  <si>
    <t>181411131</t>
  </si>
  <si>
    <t>Založení parkového trávníku výsevem plochy do 1000 m2 v rovině a ve svahu do 1:5</t>
  </si>
  <si>
    <t>1062607138</t>
  </si>
  <si>
    <t>https://podminky.urs.cz/item/CS_URS_2021_02/181411131</t>
  </si>
  <si>
    <t>00572410</t>
  </si>
  <si>
    <t>osivo směs travní parková</t>
  </si>
  <si>
    <t>-116138691</t>
  </si>
  <si>
    <t>310*0,035 "Přepočtené koeficientem množství</t>
  </si>
  <si>
    <t>181951111</t>
  </si>
  <si>
    <t>Úprava pláně v hornině třídy těžitelnosti I, skupiny 1 až 3 bez zhutnění strojně</t>
  </si>
  <si>
    <t>1389732025</t>
  </si>
  <si>
    <t>https://podminky.urs.cz/item/CS_URS_2021_02/181951111</t>
  </si>
  <si>
    <t>181951112</t>
  </si>
  <si>
    <t>Úprava pláně v hornině třídy těžitelnosti I, skupiny 1 až 3 se zhutněním strojně</t>
  </si>
  <si>
    <t>-1998120783</t>
  </si>
  <si>
    <t>https://podminky.urs.cz/item/CS_URS_2021_02/181951112</t>
  </si>
  <si>
    <t>"zpevněná plocha"190</t>
  </si>
  <si>
    <t>"varovný pás šíře 0,4 m"3</t>
  </si>
  <si>
    <t>"signální pás"5</t>
  </si>
  <si>
    <t>"vodící linie s funkcí varovného pásu"14</t>
  </si>
  <si>
    <t>"zpevněná plocha"165</t>
  </si>
  <si>
    <t>(14 + 11 + 7 + 3 + 2 + 14)*0,3</t>
  </si>
  <si>
    <t>(5 + 7 + 2 + 16 + 2 + 14 + 6+4+2,5)*0,4</t>
  </si>
  <si>
    <t>34*0,5</t>
  </si>
  <si>
    <t>213141112</t>
  </si>
  <si>
    <t>Zřízení vrstvy z geotextilie v rovině nebo ve sklonu do 1:5 š do 6 m</t>
  </si>
  <si>
    <t>-224783490</t>
  </si>
  <si>
    <t>https://podminky.urs.cz/item/CS_URS_2021_02/213141112</t>
  </si>
  <si>
    <t>69311068</t>
  </si>
  <si>
    <t>geotextilie netkaná separační, ochranná, filtrační, drenážní PP 300g/m2</t>
  </si>
  <si>
    <t>-564999164</t>
  </si>
  <si>
    <t>432,7*1,05 "Přepočtené koeficientem množství</t>
  </si>
  <si>
    <t>451561111</t>
  </si>
  <si>
    <t>Lože pod dlažby z kameniva drceného drobného vrstva tl do 100 mm</t>
  </si>
  <si>
    <t>913206481</t>
  </si>
  <si>
    <t>https://podminky.urs.cz/item/CS_URS_2021_02/451561111</t>
  </si>
  <si>
    <t>"přeskládání žulové kostky"66</t>
  </si>
  <si>
    <t>"přeskládání dlažby 300x300 mm"1</t>
  </si>
  <si>
    <t>Komunikace pozemní</t>
  </si>
  <si>
    <t>564231111</t>
  </si>
  <si>
    <t>Podklad nebo podsyp ze štěrkopísku ŠP tl 100 mm</t>
  </si>
  <si>
    <t>753400938</t>
  </si>
  <si>
    <t>https://podminky.urs.cz/item/CS_URS_2021_02/564231111</t>
  </si>
  <si>
    <t>564851111</t>
  </si>
  <si>
    <t>Podklad ze štěrkodrtě ŠD tl 150 mm</t>
  </si>
  <si>
    <t>-1937687503</t>
  </si>
  <si>
    <t>https://podminky.urs.cz/item/CS_URS_2021_02/564851111</t>
  </si>
  <si>
    <t>564861111</t>
  </si>
  <si>
    <t>Podklad ze štěrkodrtě ŠD tl 200 mm</t>
  </si>
  <si>
    <t>-1304296480</t>
  </si>
  <si>
    <t>https://podminky.urs.cz/item/CS_URS_2021_02/564861111</t>
  </si>
  <si>
    <t>564871116</t>
  </si>
  <si>
    <t>Podklad ze štěrkodrtě ŠD tl. 300 mm</t>
  </si>
  <si>
    <t>-971896198</t>
  </si>
  <si>
    <t>https://podminky.urs.cz/item/CS_URS_2021_02/564871116</t>
  </si>
  <si>
    <t xml:space="preserve">sanace zemní pláně fr.  0/63</t>
  </si>
  <si>
    <t>567120114</t>
  </si>
  <si>
    <t>Podklad ze směsi stmelené cementem SC C 1,5/2,0 (SC II) tl 150 mm</t>
  </si>
  <si>
    <t>-1420432828</t>
  </si>
  <si>
    <t>https://podminky.urs.cz/item/CS_URS_2021_02/567120114</t>
  </si>
  <si>
    <t>1438045467</t>
  </si>
  <si>
    <t>58381007</t>
  </si>
  <si>
    <t>kostka dlažební žula drobná 8/10</t>
  </si>
  <si>
    <t>-12799373</t>
  </si>
  <si>
    <t>596211111</t>
  </si>
  <si>
    <t>Kladení zámkové dlažby komunikací pro pěší tl 60 mm skupiny A pl do 100 m2</t>
  </si>
  <si>
    <t>1777839739</t>
  </si>
  <si>
    <t>https://podminky.urs.cz/item/CS_URS_2021_02/596211111</t>
  </si>
  <si>
    <t>59245006</t>
  </si>
  <si>
    <t>dlažba tvar obdélník betonová pro nevidomé 200x100x60mm barevná</t>
  </si>
  <si>
    <t>1885834936</t>
  </si>
  <si>
    <t>8*1,03 "Přepočtené koeficientem množství</t>
  </si>
  <si>
    <t>59245263</t>
  </si>
  <si>
    <t>dlažba tvar čtverec betonová 200x200x60mm barevná</t>
  </si>
  <si>
    <t>-953722715</t>
  </si>
  <si>
    <t>"zpevněná plocha"190*0,4</t>
  </si>
  <si>
    <t>76*1,03 "Přepočtené koeficientem množství</t>
  </si>
  <si>
    <t>59245021</t>
  </si>
  <si>
    <t>dlažba tvar čtverec betonová 200x200x60mm přírodní</t>
  </si>
  <si>
    <t>-638073337</t>
  </si>
  <si>
    <t>"zpevněná plocha"190*0,6</t>
  </si>
  <si>
    <t>114*1,02 "Přepočtené koeficientem množství</t>
  </si>
  <si>
    <t>59245026</t>
  </si>
  <si>
    <t>792965514</t>
  </si>
  <si>
    <t>14*1,03 "Přepočtené koeficientem množství</t>
  </si>
  <si>
    <t>596811120</t>
  </si>
  <si>
    <t>Kladení betonové dlažby komunikací pro pěší do lože z kameniva vel do 0,09 m2 plochy do 50 m2</t>
  </si>
  <si>
    <t>-1846429581</t>
  </si>
  <si>
    <t>https://podminky.urs.cz/item/CS_URS_2021_02/596811120</t>
  </si>
  <si>
    <t>721219621</t>
  </si>
  <si>
    <t>Montáž vpustí dvorních DN 110/160 ostatní typ</t>
  </si>
  <si>
    <t>-1422832765</t>
  </si>
  <si>
    <t>https://podminky.urs.cz/item/CS_URS_2021_02/721219621</t>
  </si>
  <si>
    <t>562311755</t>
  </si>
  <si>
    <t>vpusť dvorní se zápachovou klapkou lapačem písku a izolační přírubou DN 110, 160mm s litinovou mříží 300 x 300 mm</t>
  </si>
  <si>
    <t>-79343534</t>
  </si>
  <si>
    <t>-344460562</t>
  </si>
  <si>
    <t>28617172</t>
  </si>
  <si>
    <t>koleno kanalizační PP SN16 30° DN 150</t>
  </si>
  <si>
    <t>-1736336815</t>
  </si>
  <si>
    <t>890411852</t>
  </si>
  <si>
    <t xml:space="preserve">Bourání UV z prefabrikovaných skruží strojně </t>
  </si>
  <si>
    <t>-245384098</t>
  </si>
  <si>
    <t>895941311</t>
  </si>
  <si>
    <t>Zřízení vpusti kanalizační uliční z betonových dílců typ UVB-50</t>
  </si>
  <si>
    <t>-879574723</t>
  </si>
  <si>
    <t>https://podminky.urs.cz/item/CS_URS_2021_02/895941311</t>
  </si>
  <si>
    <t>59223852</t>
  </si>
  <si>
    <t>dno pro uliční vpusť s kalovou prohlubní betonové 450x300x50mm</t>
  </si>
  <si>
    <t>-1282732740</t>
  </si>
  <si>
    <t>59223864</t>
  </si>
  <si>
    <t>prstenec pro uliční vpusť vyrovnávací betonový 390x60x130mm</t>
  </si>
  <si>
    <t>318501876</t>
  </si>
  <si>
    <t>59223857</t>
  </si>
  <si>
    <t>skruž pro uliční vpusť horní betonová 450x295x50mm</t>
  </si>
  <si>
    <t>-1229627220</t>
  </si>
  <si>
    <t>592238541</t>
  </si>
  <si>
    <t>skruž betonová pro uliční vpusť s výtokovým otvorem a sifónem PVC, 45x35x5 cm</t>
  </si>
  <si>
    <t>1345462041</t>
  </si>
  <si>
    <t>59223862</t>
  </si>
  <si>
    <t>skruž pro uliční vpusť středová betonová 450x295x50mm</t>
  </si>
  <si>
    <t>-1948037495</t>
  </si>
  <si>
    <t>899204112</t>
  </si>
  <si>
    <t>Osazení mříží litinových včetně rámů a košů na bahno pro třídu zatížení D400, E600</t>
  </si>
  <si>
    <t>-736059234</t>
  </si>
  <si>
    <t>https://podminky.urs.cz/item/CS_URS_2021_02/899204112</t>
  </si>
  <si>
    <t>552423226</t>
  </si>
  <si>
    <t>mříž litinová D 400 - 500x500mm</t>
  </si>
  <si>
    <t>-1588828584</t>
  </si>
  <si>
    <t>562414991</t>
  </si>
  <si>
    <t xml:space="preserve">koš kalový </t>
  </si>
  <si>
    <t>-2126391810</t>
  </si>
  <si>
    <t>914111111</t>
  </si>
  <si>
    <t>Montáž svislé dopravní značky do velikosti 1 m2 objímkami na sloupek nebo konzolu</t>
  </si>
  <si>
    <t>353442868</t>
  </si>
  <si>
    <t>https://podminky.urs.cz/item/CS_URS_2021_02/914111111</t>
  </si>
  <si>
    <t>404454365</t>
  </si>
  <si>
    <t>značka dopravní svislá IP 12</t>
  </si>
  <si>
    <t>-813869503</t>
  </si>
  <si>
    <t>914511112</t>
  </si>
  <si>
    <t>Montáž sloupku dopravních značek délky do 3,5 m s betonovým základem a patkou</t>
  </si>
  <si>
    <t>329547729</t>
  </si>
  <si>
    <t>https://podminky.urs.cz/item/CS_URS_2021_02/914511112</t>
  </si>
  <si>
    <t>40445225</t>
  </si>
  <si>
    <t>sloupek pro dopravní značku Zn D 60mm v 3,5m</t>
  </si>
  <si>
    <t>-1387346654</t>
  </si>
  <si>
    <t>40445240</t>
  </si>
  <si>
    <t>patka pro sloupek Al D 60mm</t>
  </si>
  <si>
    <t>-2024227935</t>
  </si>
  <si>
    <t>40445253</t>
  </si>
  <si>
    <t>víčko plastové na sloupek D 60mm</t>
  </si>
  <si>
    <t>40460272</t>
  </si>
  <si>
    <t>40445256</t>
  </si>
  <si>
    <t>svorka upínací na sloupek dopravní značky D 60mm</t>
  </si>
  <si>
    <t>-326703673</t>
  </si>
  <si>
    <t>915121111</t>
  </si>
  <si>
    <t>Vodorovné dopravní značení vodící čáry souvislé š 250 mm základní bílá barva</t>
  </si>
  <si>
    <t>-656398060</t>
  </si>
  <si>
    <t>https://podminky.urs.cz/item/CS_URS_2021_02/915121111</t>
  </si>
  <si>
    <t>"oddělení parkovacího stání pro invalidy (0,25 m x 5 m)"5</t>
  </si>
  <si>
    <t>915231111</t>
  </si>
  <si>
    <t>Vodorovné dopravní značení přechody pro chodce, šipky, symboly bílý plast</t>
  </si>
  <si>
    <t>-2052979723</t>
  </si>
  <si>
    <t>https://podminky.urs.cz/item/CS_URS_2021_02/915231111</t>
  </si>
  <si>
    <t>"symbol invalidy"1</t>
  </si>
  <si>
    <t>915611111</t>
  </si>
  <si>
    <t>Předznačení vodorovného liniového značení</t>
  </si>
  <si>
    <t>-1936291750</t>
  </si>
  <si>
    <t>https://podminky.urs.cz/item/CS_URS_2021_02/915611111</t>
  </si>
  <si>
    <t>915621111</t>
  </si>
  <si>
    <t>Předznačení vodorovného plošného značení</t>
  </si>
  <si>
    <t>-5863687</t>
  </si>
  <si>
    <t>https://podminky.urs.cz/item/CS_URS_2021_02/915621111</t>
  </si>
  <si>
    <t>916131213</t>
  </si>
  <si>
    <t>Osazení silničního obrubníku betonového stojatého s boční opěrou do lože z betonu prostého</t>
  </si>
  <si>
    <t>266759040</t>
  </si>
  <si>
    <t>https://podminky.urs.cz/item/CS_URS_2021_02/916131213</t>
  </si>
  <si>
    <t>5 + 7 + 2 + 16 + 2 + 14 + 6+4+2,5</t>
  </si>
  <si>
    <t>59217031</t>
  </si>
  <si>
    <t>obrubník betonový silniční 1000x150x250mm</t>
  </si>
  <si>
    <t>-564416820</t>
  </si>
  <si>
    <t>5 + 7 + 2 + 16 + 2 + 14 + 6</t>
  </si>
  <si>
    <t>59217030</t>
  </si>
  <si>
    <t>obrubník betonový silniční přechodový 1000x150x150-250mm</t>
  </si>
  <si>
    <t>-161669666</t>
  </si>
  <si>
    <t>592170302</t>
  </si>
  <si>
    <t>-1874403737</t>
  </si>
  <si>
    <t>916231213</t>
  </si>
  <si>
    <t>Osazení chodníkového obrubníku betonového stojatého s boční opěrou do lože z betonu prostého</t>
  </si>
  <si>
    <t>-2128146946</t>
  </si>
  <si>
    <t>https://podminky.urs.cz/item/CS_URS_2021_02/916231213</t>
  </si>
  <si>
    <t>14 + 11 + 7 + 3 + 2 + 14</t>
  </si>
  <si>
    <t>59217016</t>
  </si>
  <si>
    <t>obrubník betonový chodníkový 1000x80x250mm</t>
  </si>
  <si>
    <t>-1650822643</t>
  </si>
  <si>
    <t>916241113</t>
  </si>
  <si>
    <t>Osazení obrubníku kamenného ležatého s boční opěrou do lože z betonu prostého</t>
  </si>
  <si>
    <t>-1963732755</t>
  </si>
  <si>
    <t>https://podminky.urs.cz/item/CS_URS_2021_02/916241113</t>
  </si>
  <si>
    <t>58380005</t>
  </si>
  <si>
    <t>obrubník kamenný žulový přímý 1000x200x250mm</t>
  </si>
  <si>
    <t>534556660</t>
  </si>
  <si>
    <t>916991121</t>
  </si>
  <si>
    <t>Lože pod obrubníky, krajníky nebo obruby z dlažebních kostek z betonu prostého</t>
  </si>
  <si>
    <t>997215686</t>
  </si>
  <si>
    <t>https://podminky.urs.cz/item/CS_URS_2021_02/916991121</t>
  </si>
  <si>
    <t>(14 + 11 + 7 + 3 + 2 + 14)*0,3*0,06</t>
  </si>
  <si>
    <t>(5 + 7 + 2 + 16 + 2 + 14 + 6+4+2,5)*0,4*0,06</t>
  </si>
  <si>
    <t>34*0,5*0,06</t>
  </si>
  <si>
    <t>935113113</t>
  </si>
  <si>
    <t>D+M odvodňovacího polymerbetonového žlabu s krycím roštem šířky přes 200 mm</t>
  </si>
  <si>
    <t>-1331123114</t>
  </si>
  <si>
    <t>"vč. odtokov. vpusti, rošt D400"34,000</t>
  </si>
  <si>
    <t>936124115</t>
  </si>
  <si>
    <t>D+M čistící rohože (gumové) 800 x 500 mm</t>
  </si>
  <si>
    <t>131419521</t>
  </si>
  <si>
    <t>936174313</t>
  </si>
  <si>
    <t>Montáž stojanu na kola</t>
  </si>
  <si>
    <t>-1221266427</t>
  </si>
  <si>
    <t>749101515</t>
  </si>
  <si>
    <t>stojan na kola</t>
  </si>
  <si>
    <t>-940439590</t>
  </si>
  <si>
    <t>966001313</t>
  </si>
  <si>
    <t>Odstranění betonového květináče</t>
  </si>
  <si>
    <t>-2118503372</t>
  </si>
  <si>
    <t>979054441</t>
  </si>
  <si>
    <t>Očištění vybouraných z desek nebo dlaždic s původním spárováním z kameniva těženého</t>
  </si>
  <si>
    <t>-1628711523</t>
  </si>
  <si>
    <t>https://podminky.urs.cz/item/CS_URS_2021_02/979054441</t>
  </si>
  <si>
    <t>979071121</t>
  </si>
  <si>
    <t>Očištění dlažebních kostek drobných s původním spárováním kamenivem těženým</t>
  </si>
  <si>
    <t>823164999</t>
  </si>
  <si>
    <t>https://podminky.urs.cz/item/CS_URS_2021_02/979071121</t>
  </si>
  <si>
    <t>997221551</t>
  </si>
  <si>
    <t>Vodorovná doprava suti ze sypkých materiálů do 1 km</t>
  </si>
  <si>
    <t>1352770417</t>
  </si>
  <si>
    <t>https://podminky.urs.cz/item/CS_URS_2021_02/997221551</t>
  </si>
  <si>
    <t>"kamenivo"69,6+95,92+3,4+3,48</t>
  </si>
  <si>
    <t>"beton"6,5</t>
  </si>
  <si>
    <t>997221559</t>
  </si>
  <si>
    <t>Příplatek ZKD 1 km u vodorovné dopravy suti ze sypkých materiálů</t>
  </si>
  <si>
    <t>-1955382220</t>
  </si>
  <si>
    <t>https://podminky.urs.cz/item/CS_URS_2021_02/997221559</t>
  </si>
  <si>
    <t>178,9*20</t>
  </si>
  <si>
    <t>997221561</t>
  </si>
  <si>
    <t>Vodorovná doprava suti z kusových materiálů do 1 km</t>
  </si>
  <si>
    <t>2039822661</t>
  </si>
  <si>
    <t>https://podminky.urs.cz/item/CS_URS_2021_02/997221561</t>
  </si>
  <si>
    <t>"dlažba"86,19</t>
  </si>
  <si>
    <t>"kostka"3,84</t>
  </si>
  <si>
    <t>997221569</t>
  </si>
  <si>
    <t>Příplatek ZKD 1 km u vodorovné dopravy suti z kusových materiálů</t>
  </si>
  <si>
    <t>1950673860</t>
  </si>
  <si>
    <t>https://podminky.urs.cz/item/CS_URS_2021_02/997221569</t>
  </si>
  <si>
    <t>90,03*20</t>
  </si>
  <si>
    <t>880552338</t>
  </si>
  <si>
    <t>"UV"0,187</t>
  </si>
  <si>
    <t>"obrubníky"10,25</t>
  </si>
  <si>
    <t>-619732021</t>
  </si>
  <si>
    <t>10,437*20</t>
  </si>
  <si>
    <t>1343327919</t>
  </si>
  <si>
    <t>178,9+90,03</t>
  </si>
  <si>
    <t>997221861</t>
  </si>
  <si>
    <t>Poplatek za uložení stavebního odpadu na recyklační skládce (skládkovné) z prostého betonu pod kódem 17 01 01</t>
  </si>
  <si>
    <t>-423408450</t>
  </si>
  <si>
    <t>https://podminky.urs.cz/item/CS_URS_2021_02/997221861</t>
  </si>
  <si>
    <t>997221873</t>
  </si>
  <si>
    <t>1733217999</t>
  </si>
  <si>
    <t>https://podminky.urs.cz/item/CS_URS_2021_02/997221873</t>
  </si>
  <si>
    <t>998223011</t>
  </si>
  <si>
    <t>Přesun hmot pro pozemní komunikace s krytem dlážděným</t>
  </si>
  <si>
    <t>-1219569281</t>
  </si>
  <si>
    <t>https://podminky.urs.cz/item/CS_URS_2021_02/998223011</t>
  </si>
  <si>
    <t>711161273</t>
  </si>
  <si>
    <t>Provedení izolace proti zemní vlhkosti svislé z nopové fólie</t>
  </si>
  <si>
    <t>-221895876</t>
  </si>
  <si>
    <t>https://podminky.urs.cz/item/CS_URS_2021_02/711161273</t>
  </si>
  <si>
    <t>68*0,5</t>
  </si>
  <si>
    <t>28323005</t>
  </si>
  <si>
    <t>fólie profilovaná (nopová) drenážní HDPE s výškou nopů 8mm</t>
  </si>
  <si>
    <t>-1495158529</t>
  </si>
  <si>
    <t>998711201</t>
  </si>
  <si>
    <t>Přesun hmot procentní pro izolace proti vodě, vlhkosti a plynům v objektech v do 6 m</t>
  </si>
  <si>
    <t>1418631785</t>
  </si>
  <si>
    <t>https://podminky.urs.cz/item/CS_URS_2021_02/998711201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</si>
</sst>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4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800080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0000A8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sz val="7"/>
      <color rgb="FF979797"/>
      <name val="Arial CE"/>
    </font>
    <font>
      <i/>
      <u/>
      <sz val="7"/>
      <color rgb="FF979797"/>
      <name val="Calibri"/>
      <scheme val="minor"/>
    </font>
    <font>
      <i/>
      <sz val="9"/>
      <color rgb="FF0000FF"/>
      <name val="Arial CE"/>
    </font>
    <font>
      <i/>
      <sz val="8"/>
      <color rgb="FF0000FF"/>
      <name val="Arial CE"/>
    </font>
    <font>
      <i/>
      <sz val="7"/>
      <color rgb="FF969696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43" fillId="0" borderId="0" applyNumberFormat="0" applyFill="0" applyBorder="0" applyAlignment="0" applyProtection="0"/>
  </cellStyleXfs>
  <cellXfs count="315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4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7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7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8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8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9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20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8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2" fillId="0" borderId="14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2" fillId="0" borderId="14" xfId="0" applyFont="1" applyBorder="1" applyAlignment="1" applyProtection="1">
      <alignment horizontal="left" vertical="center"/>
    </xf>
    <xf numFmtId="0" fontId="22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3" fillId="4" borderId="6" xfId="0" applyFont="1" applyFill="1" applyBorder="1" applyAlignment="1" applyProtection="1">
      <alignment horizontal="center" vertical="center"/>
    </xf>
    <xf numFmtId="0" fontId="23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3" fillId="4" borderId="7" xfId="0" applyFont="1" applyFill="1" applyBorder="1" applyAlignment="1" applyProtection="1">
      <alignment horizontal="center" vertical="center"/>
    </xf>
    <xf numFmtId="0" fontId="23" fillId="4" borderId="7" xfId="0" applyFont="1" applyFill="1" applyBorder="1" applyAlignment="1" applyProtection="1">
      <alignment horizontal="right" vertical="center"/>
    </xf>
    <xf numFmtId="0" fontId="23" fillId="4" borderId="8" xfId="0" applyFont="1" applyFill="1" applyBorder="1" applyAlignment="1" applyProtection="1">
      <alignment horizontal="left" vertical="center"/>
    </xf>
    <xf numFmtId="0" fontId="23" fillId="4" borderId="0" xfId="0" applyFont="1" applyFill="1" applyAlignment="1" applyProtection="1">
      <alignment horizontal="center" vertical="center"/>
    </xf>
    <xf numFmtId="0" fontId="24" fillId="0" borderId="16" xfId="0" applyFont="1" applyBorder="1" applyAlignment="1" applyProtection="1">
      <alignment horizontal="center" vertical="center" wrapText="1"/>
    </xf>
    <xf numFmtId="0" fontId="24" fillId="0" borderId="17" xfId="0" applyFont="1" applyBorder="1" applyAlignment="1" applyProtection="1">
      <alignment horizontal="center" vertical="center" wrapText="1"/>
    </xf>
    <xf numFmtId="0" fontId="24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5" fillId="0" borderId="0" xfId="0" applyFont="1" applyAlignment="1" applyProtection="1">
      <alignment horizontal="left" vertical="center"/>
    </xf>
    <xf numFmtId="0" fontId="25" fillId="0" borderId="0" xfId="0" applyFont="1" applyAlignment="1" applyProtection="1">
      <alignment vertical="center"/>
    </xf>
    <xf numFmtId="4" fontId="25" fillId="0" borderId="0" xfId="0" applyNumberFormat="1" applyFont="1" applyAlignment="1" applyProtection="1">
      <alignment horizontal="right" vertical="center"/>
    </xf>
    <xf numFmtId="4" fontId="25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1" fillId="0" borderId="14" xfId="0" applyNumberFormat="1" applyFont="1" applyBorder="1" applyAlignment="1" applyProtection="1">
      <alignment vertical="center"/>
    </xf>
    <xf numFmtId="4" fontId="21" fillId="0" borderId="0" xfId="0" applyNumberFormat="1" applyFont="1" applyBorder="1" applyAlignment="1" applyProtection="1">
      <alignment vertical="center"/>
    </xf>
    <xf numFmtId="166" fontId="21" fillId="0" borderId="0" xfId="0" applyNumberFormat="1" applyFont="1" applyBorder="1" applyAlignment="1" applyProtection="1">
      <alignment vertical="center"/>
    </xf>
    <xf numFmtId="4" fontId="21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5" fillId="0" borderId="3" xfId="0" applyFont="1" applyBorder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7" fillId="0" borderId="0" xfId="0" applyFont="1" applyAlignment="1" applyProtection="1">
      <alignment horizontal="left" vertical="center" wrapText="1"/>
    </xf>
    <xf numFmtId="0" fontId="28" fillId="0" borderId="0" xfId="0" applyFont="1" applyAlignment="1" applyProtection="1">
      <alignment vertical="center"/>
    </xf>
    <xf numFmtId="4" fontId="28" fillId="0" borderId="0" xfId="0" applyNumberFormat="1" applyFont="1" applyAlignment="1" applyProtection="1">
      <alignment horizontal="right" vertical="center"/>
    </xf>
    <xf numFmtId="4" fontId="28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9" fillId="0" borderId="14" xfId="0" applyNumberFormat="1" applyFont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166" fontId="29" fillId="0" borderId="0" xfId="0" applyNumberFormat="1" applyFont="1" applyBorder="1" applyAlignment="1" applyProtection="1">
      <alignment vertical="center"/>
    </xf>
    <xf numFmtId="4" fontId="29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30" fillId="0" borderId="0" xfId="1" applyFont="1" applyAlignment="1">
      <alignment horizontal="center" vertical="center"/>
    </xf>
    <xf numFmtId="0" fontId="7" fillId="0" borderId="0" xfId="0" applyFont="1" applyAlignment="1" applyProtection="1">
      <alignment vertical="center"/>
    </xf>
    <xf numFmtId="0" fontId="31" fillId="0" borderId="0" xfId="0" applyFont="1" applyAlignment="1" applyProtection="1">
      <alignment horizontal="left" vertical="center" wrapText="1"/>
    </xf>
    <xf numFmtId="4" fontId="7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4" fontId="1" fillId="0" borderId="14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166" fontId="1" fillId="0" borderId="0" xfId="0" applyNumberFormat="1" applyFont="1" applyBorder="1" applyAlignment="1" applyProtection="1">
      <alignment vertical="center"/>
    </xf>
    <xf numFmtId="4" fontId="1" fillId="0" borderId="15" xfId="0" applyNumberFormat="1" applyFont="1" applyBorder="1" applyAlignment="1" applyProtection="1">
      <alignment vertical="center"/>
    </xf>
    <xf numFmtId="0" fontId="2" fillId="0" borderId="0" xfId="0" applyFont="1" applyAlignment="1">
      <alignment horizontal="left" vertical="center"/>
    </xf>
    <xf numFmtId="4" fontId="1" fillId="0" borderId="19" xfId="0" applyNumberFormat="1" applyFont="1" applyBorder="1" applyAlignment="1" applyProtection="1">
      <alignment vertical="center"/>
    </xf>
    <xf numFmtId="4" fontId="1" fillId="0" borderId="20" xfId="0" applyNumberFormat="1" applyFont="1" applyBorder="1" applyAlignment="1" applyProtection="1">
      <alignment vertical="center"/>
    </xf>
    <xf numFmtId="166" fontId="1" fillId="0" borderId="20" xfId="0" applyNumberFormat="1" applyFont="1" applyBorder="1" applyAlignment="1" applyProtection="1">
      <alignment vertical="center"/>
    </xf>
    <xf numFmtId="4" fontId="1" fillId="0" borderId="21" xfId="0" applyNumberFormat="1" applyFont="1" applyBorder="1" applyAlignment="1" applyProtection="1">
      <alignment vertical="center"/>
    </xf>
    <xf numFmtId="0" fontId="0" fillId="0" borderId="1" xfId="0" applyBorder="1"/>
    <xf numFmtId="0" fontId="0" fillId="0" borderId="2" xfId="0" applyBorder="1"/>
    <xf numFmtId="0" fontId="14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4" fontId="25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2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20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1" fillId="0" borderId="0" xfId="0" applyFont="1" applyAlignment="1" applyProtection="1">
      <alignment horizontal="left" vertical="center" wrapText="1"/>
    </xf>
    <xf numFmtId="0" fontId="23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3" fillId="4" borderId="0" xfId="0" applyFont="1" applyFill="1" applyAlignment="1" applyProtection="1">
      <alignment horizontal="right" vertical="center"/>
    </xf>
    <xf numFmtId="0" fontId="33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3" fillId="4" borderId="16" xfId="0" applyFont="1" applyFill="1" applyBorder="1" applyAlignment="1" applyProtection="1">
      <alignment horizontal="center" vertical="center" wrapText="1"/>
    </xf>
    <xf numFmtId="0" fontId="23" fillId="4" borderId="17" xfId="0" applyFont="1" applyFill="1" applyBorder="1" applyAlignment="1" applyProtection="1">
      <alignment horizontal="center" vertical="center" wrapText="1"/>
    </xf>
    <xf numFmtId="0" fontId="23" fillId="4" borderId="18" xfId="0" applyFont="1" applyFill="1" applyBorder="1" applyAlignment="1" applyProtection="1">
      <alignment horizontal="center" vertical="center" wrapText="1"/>
    </xf>
    <xf numFmtId="0" fontId="23" fillId="4" borderId="0" xfId="0" applyFont="1" applyFill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5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4" fillId="0" borderId="12" xfId="0" applyNumberFormat="1" applyFont="1" applyBorder="1" applyAlignment="1" applyProtection="1"/>
    <xf numFmtId="166" fontId="34" fillId="0" borderId="13" xfId="0" applyNumberFormat="1" applyFont="1" applyBorder="1" applyAlignment="1" applyProtection="1"/>
    <xf numFmtId="4" fontId="35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3" fillId="0" borderId="22" xfId="0" applyFont="1" applyBorder="1" applyAlignment="1" applyProtection="1">
      <alignment horizontal="center" vertical="center"/>
    </xf>
    <xf numFmtId="49" fontId="23" fillId="0" borderId="22" xfId="0" applyNumberFormat="1" applyFont="1" applyBorder="1" applyAlignment="1" applyProtection="1">
      <alignment horizontal="left" vertical="center" wrapText="1"/>
    </xf>
    <xf numFmtId="0" fontId="23" fillId="0" borderId="22" xfId="0" applyFont="1" applyBorder="1" applyAlignment="1" applyProtection="1">
      <alignment horizontal="left" vertical="center" wrapText="1"/>
    </xf>
    <xf numFmtId="0" fontId="23" fillId="0" borderId="22" xfId="0" applyFont="1" applyBorder="1" applyAlignment="1" applyProtection="1">
      <alignment horizontal="center" vertical="center" wrapText="1"/>
    </xf>
    <xf numFmtId="167" fontId="23" fillId="0" borderId="22" xfId="0" applyNumberFormat="1" applyFont="1" applyBorder="1" applyAlignment="1" applyProtection="1">
      <alignment vertical="center"/>
    </xf>
    <xf numFmtId="4" fontId="23" fillId="2" borderId="22" xfId="0" applyNumberFormat="1" applyFont="1" applyFill="1" applyBorder="1" applyAlignment="1" applyProtection="1">
      <alignment vertical="center"/>
      <protection locked="0"/>
    </xf>
    <xf numFmtId="4" fontId="23" fillId="0" borderId="22" xfId="0" applyNumberFormat="1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24" fillId="2" borderId="14" xfId="0" applyFont="1" applyFill="1" applyBorder="1" applyAlignment="1" applyProtection="1">
      <alignment horizontal="left" vertical="center"/>
      <protection locked="0"/>
    </xf>
    <xf numFmtId="0" fontId="24" fillId="0" borderId="0" xfId="0" applyFont="1" applyBorder="1" applyAlignment="1" applyProtection="1">
      <alignment horizontal="center" vertical="center"/>
    </xf>
    <xf numFmtId="166" fontId="24" fillId="0" borderId="0" xfId="0" applyNumberFormat="1" applyFont="1" applyBorder="1" applyAlignment="1" applyProtection="1">
      <alignment vertical="center"/>
    </xf>
    <xf numFmtId="166" fontId="24" fillId="0" borderId="15" xfId="0" applyNumberFormat="1" applyFont="1" applyBorder="1" applyAlignment="1" applyProtection="1">
      <alignment vertical="center"/>
    </xf>
    <xf numFmtId="0" fontId="23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6" fillId="0" borderId="0" xfId="0" applyFont="1" applyAlignment="1" applyProtection="1">
      <alignment horizontal="left" vertical="center"/>
    </xf>
    <xf numFmtId="0" fontId="37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38" fillId="0" borderId="0" xfId="0" applyFont="1" applyAlignment="1" applyProtection="1">
      <alignment horizontal="left" vertical="center"/>
    </xf>
    <xf numFmtId="0" fontId="39" fillId="0" borderId="0" xfId="1" applyFont="1" applyAlignment="1" applyProtection="1">
      <alignment vertical="center" wrapText="1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40" fillId="0" borderId="22" xfId="0" applyFont="1" applyBorder="1" applyAlignment="1" applyProtection="1">
      <alignment horizontal="center" vertical="center"/>
    </xf>
    <xf numFmtId="49" fontId="40" fillId="0" borderId="22" xfId="0" applyNumberFormat="1" applyFont="1" applyBorder="1" applyAlignment="1" applyProtection="1">
      <alignment horizontal="left" vertical="center" wrapText="1"/>
    </xf>
    <xf numFmtId="0" fontId="40" fillId="0" borderId="22" xfId="0" applyFont="1" applyBorder="1" applyAlignment="1" applyProtection="1">
      <alignment horizontal="left" vertical="center" wrapText="1"/>
    </xf>
    <xf numFmtId="0" fontId="40" fillId="0" borderId="22" xfId="0" applyFont="1" applyBorder="1" applyAlignment="1" applyProtection="1">
      <alignment horizontal="center" vertical="center" wrapText="1"/>
    </xf>
    <xf numFmtId="167" fontId="40" fillId="0" borderId="22" xfId="0" applyNumberFormat="1" applyFont="1" applyBorder="1" applyAlignment="1" applyProtection="1">
      <alignment vertical="center"/>
    </xf>
    <xf numFmtId="4" fontId="40" fillId="2" borderId="22" xfId="0" applyNumberFormat="1" applyFont="1" applyFill="1" applyBorder="1" applyAlignment="1" applyProtection="1">
      <alignment vertical="center"/>
      <protection locked="0"/>
    </xf>
    <xf numFmtId="4" fontId="40" fillId="0" borderId="22" xfId="0" applyNumberFormat="1" applyFont="1" applyBorder="1" applyAlignment="1" applyProtection="1">
      <alignment vertical="center"/>
    </xf>
    <xf numFmtId="0" fontId="41" fillId="0" borderId="22" xfId="0" applyFont="1" applyBorder="1" applyAlignment="1" applyProtection="1">
      <alignment vertical="center"/>
    </xf>
    <xf numFmtId="0" fontId="41" fillId="0" borderId="3" xfId="0" applyFont="1" applyBorder="1" applyAlignment="1">
      <alignment vertical="center"/>
    </xf>
    <xf numFmtId="0" fontId="40" fillId="2" borderId="14" xfId="0" applyFont="1" applyFill="1" applyBorder="1" applyAlignment="1" applyProtection="1">
      <alignment horizontal="left" vertical="center"/>
      <protection locked="0"/>
    </xf>
    <xf numFmtId="0" fontId="40" fillId="0" borderId="0" xfId="0" applyFont="1" applyBorder="1" applyAlignment="1" applyProtection="1">
      <alignment horizontal="center" vertical="center"/>
    </xf>
    <xf numFmtId="0" fontId="12" fillId="0" borderId="3" xfId="0" applyFont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2" fillId="0" borderId="0" xfId="0" applyFont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 wrapText="1"/>
    </xf>
    <xf numFmtId="167" fontId="12" fillId="0" borderId="0" xfId="0" applyNumberFormat="1" applyFont="1" applyAlignment="1" applyProtection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2" fillId="0" borderId="3" xfId="0" applyFont="1" applyBorder="1" applyAlignment="1">
      <alignment vertical="center"/>
    </xf>
    <xf numFmtId="0" fontId="12" fillId="0" borderId="14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12" fillId="0" borderId="15" xfId="0" applyFont="1" applyBorder="1" applyAlignment="1" applyProtection="1">
      <alignment vertical="center"/>
    </xf>
    <xf numFmtId="0" fontId="12" fillId="0" borderId="0" xfId="0" applyFont="1" applyAlignment="1">
      <alignment horizontal="left" vertical="center"/>
    </xf>
    <xf numFmtId="0" fontId="42" fillId="0" borderId="0" xfId="0" applyFont="1" applyAlignment="1" applyProtection="1">
      <alignment vertical="center" wrapText="1"/>
    </xf>
    <xf numFmtId="167" fontId="23" fillId="2" borderId="22" xfId="0" applyNumberFormat="1" applyFont="1" applyFill="1" applyBorder="1" applyAlignment="1" applyProtection="1">
      <alignment vertical="center"/>
      <protection locked="0"/>
    </xf>
    <xf numFmtId="0" fontId="10" fillId="0" borderId="19" xfId="0" applyFont="1" applyBorder="1" applyAlignment="1" applyProtection="1">
      <alignment vertical="center"/>
    </xf>
    <xf numFmtId="0" fontId="10" fillId="0" borderId="20" xfId="0" applyFont="1" applyBorder="1" applyAlignment="1" applyProtection="1">
      <alignment vertical="center"/>
    </xf>
    <xf numFmtId="0" fontId="10" fillId="0" borderId="21" xfId="0" applyFont="1" applyBorder="1" applyAlignment="1" applyProtection="1">
      <alignment vertical="center"/>
    </xf>
    <xf numFmtId="0" fontId="11" fillId="0" borderId="19" xfId="0" applyFont="1" applyBorder="1" applyAlignment="1" applyProtection="1">
      <alignment vertical="center"/>
    </xf>
    <xf numFmtId="0" fontId="11" fillId="0" borderId="20" xfId="0" applyFont="1" applyBorder="1" applyAlignment="1" applyProtection="1">
      <alignment vertical="center"/>
    </xf>
    <xf numFmtId="0" fontId="11" fillId="0" borderId="21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styles" Target="styles.xml" /><Relationship Id="rId15" Type="http://schemas.openxmlformats.org/officeDocument/2006/relationships/theme" Target="theme/theme1.xml" /><Relationship Id="rId16" Type="http://schemas.openxmlformats.org/officeDocument/2006/relationships/calcChain" Target="calcChain.xml" /><Relationship Id="rId1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6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7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8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9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0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1_02/132251103" TargetMode="External" /><Relationship Id="rId2" Type="http://schemas.openxmlformats.org/officeDocument/2006/relationships/hyperlink" Target="https://podminky.urs.cz/item/CS_URS_2021_02/132251251" TargetMode="External" /><Relationship Id="rId3" Type="http://schemas.openxmlformats.org/officeDocument/2006/relationships/hyperlink" Target="https://podminky.urs.cz/item/CS_URS_2021_02/139751101" TargetMode="External" /><Relationship Id="rId4" Type="http://schemas.openxmlformats.org/officeDocument/2006/relationships/hyperlink" Target="https://podminky.urs.cz/item/CS_URS_2021_02/162211311" TargetMode="External" /><Relationship Id="rId5" Type="http://schemas.openxmlformats.org/officeDocument/2006/relationships/hyperlink" Target="https://podminky.urs.cz/item/CS_URS_2021_02/162211319" TargetMode="External" /><Relationship Id="rId6" Type="http://schemas.openxmlformats.org/officeDocument/2006/relationships/hyperlink" Target="https://podminky.urs.cz/item/CS_URS_2021_02/162651112" TargetMode="External" /><Relationship Id="rId7" Type="http://schemas.openxmlformats.org/officeDocument/2006/relationships/hyperlink" Target="https://podminky.urs.cz/item/CS_URS_2021_02/162751119" TargetMode="External" /><Relationship Id="rId8" Type="http://schemas.openxmlformats.org/officeDocument/2006/relationships/hyperlink" Target="https://podminky.urs.cz/item/CS_URS_2021_02/167111101" TargetMode="External" /><Relationship Id="rId9" Type="http://schemas.openxmlformats.org/officeDocument/2006/relationships/hyperlink" Target="https://podminky.urs.cz/item/CS_URS_2021_02/171201231" TargetMode="External" /><Relationship Id="rId10" Type="http://schemas.openxmlformats.org/officeDocument/2006/relationships/hyperlink" Target="https://podminky.urs.cz/item/CS_URS_2021_02/171251201" TargetMode="External" /><Relationship Id="rId11" Type="http://schemas.openxmlformats.org/officeDocument/2006/relationships/hyperlink" Target="https://podminky.urs.cz/item/CS_URS_2021_02/174151101" TargetMode="External" /><Relationship Id="rId12" Type="http://schemas.openxmlformats.org/officeDocument/2006/relationships/hyperlink" Target="https://podminky.urs.cz/item/CS_URS_2021_02/174151102" TargetMode="External" /><Relationship Id="rId13" Type="http://schemas.openxmlformats.org/officeDocument/2006/relationships/hyperlink" Target="https://podminky.urs.cz/item/CS_URS_2021_02/211971110" TargetMode="External" /><Relationship Id="rId14" Type="http://schemas.openxmlformats.org/officeDocument/2006/relationships/hyperlink" Target="https://podminky.urs.cz/item/CS_URS_2021_02/274313511" TargetMode="External" /><Relationship Id="rId15" Type="http://schemas.openxmlformats.org/officeDocument/2006/relationships/hyperlink" Target="https://podminky.urs.cz/item/CS_URS_2021_02/274313711" TargetMode="External" /><Relationship Id="rId16" Type="http://schemas.openxmlformats.org/officeDocument/2006/relationships/hyperlink" Target="https://podminky.urs.cz/item/CS_URS_2021_02/274361821" TargetMode="External" /><Relationship Id="rId17" Type="http://schemas.openxmlformats.org/officeDocument/2006/relationships/hyperlink" Target="https://podminky.urs.cz/item/CS_URS_2021_02/310238211" TargetMode="External" /><Relationship Id="rId18" Type="http://schemas.openxmlformats.org/officeDocument/2006/relationships/hyperlink" Target="https://podminky.urs.cz/item/CS_URS_2021_02/310239211" TargetMode="External" /><Relationship Id="rId19" Type="http://schemas.openxmlformats.org/officeDocument/2006/relationships/hyperlink" Target="https://podminky.urs.cz/item/CS_URS_2021_02/311238650" TargetMode="External" /><Relationship Id="rId20" Type="http://schemas.openxmlformats.org/officeDocument/2006/relationships/hyperlink" Target="https://podminky.urs.cz/item/CS_URS_2021_02/317168012" TargetMode="External" /><Relationship Id="rId21" Type="http://schemas.openxmlformats.org/officeDocument/2006/relationships/hyperlink" Target="https://podminky.urs.cz/item/CS_URS_2021_02/317168053" TargetMode="External" /><Relationship Id="rId22" Type="http://schemas.openxmlformats.org/officeDocument/2006/relationships/hyperlink" Target="https://podminky.urs.cz/item/CS_URS_2021_02/317168055" TargetMode="External" /><Relationship Id="rId23" Type="http://schemas.openxmlformats.org/officeDocument/2006/relationships/hyperlink" Target="https://podminky.urs.cz/item/CS_URS_2021_02/317234410" TargetMode="External" /><Relationship Id="rId24" Type="http://schemas.openxmlformats.org/officeDocument/2006/relationships/hyperlink" Target="https://podminky.urs.cz/item/CS_URS_2021_02/317944321" TargetMode="External" /><Relationship Id="rId25" Type="http://schemas.openxmlformats.org/officeDocument/2006/relationships/hyperlink" Target="https://podminky.urs.cz/item/CS_URS_2021_02/317944323" TargetMode="External" /><Relationship Id="rId26" Type="http://schemas.openxmlformats.org/officeDocument/2006/relationships/hyperlink" Target="https://podminky.urs.cz/item/CS_URS_2021_02/317998114" TargetMode="External" /><Relationship Id="rId27" Type="http://schemas.openxmlformats.org/officeDocument/2006/relationships/hyperlink" Target="https://podminky.urs.cz/item/CS_URS_2021_02/317998131" TargetMode="External" /><Relationship Id="rId28" Type="http://schemas.openxmlformats.org/officeDocument/2006/relationships/hyperlink" Target="https://podminky.urs.cz/item/CS_URS_2021_02/317998135" TargetMode="External" /><Relationship Id="rId29" Type="http://schemas.openxmlformats.org/officeDocument/2006/relationships/hyperlink" Target="https://podminky.urs.cz/item/CS_URS_2021_02/319202211" TargetMode="External" /><Relationship Id="rId30" Type="http://schemas.openxmlformats.org/officeDocument/2006/relationships/hyperlink" Target="https://podminky.urs.cz/item/CS_URS_2021_02/319202212" TargetMode="External" /><Relationship Id="rId31" Type="http://schemas.openxmlformats.org/officeDocument/2006/relationships/hyperlink" Target="https://podminky.urs.cz/item/CS_URS_2021_02/319202213" TargetMode="External" /><Relationship Id="rId32" Type="http://schemas.openxmlformats.org/officeDocument/2006/relationships/hyperlink" Target="https://podminky.urs.cz/item/CS_URS_2021_02/319202214" TargetMode="External" /><Relationship Id="rId33" Type="http://schemas.openxmlformats.org/officeDocument/2006/relationships/hyperlink" Target="https://podminky.urs.cz/item/CS_URS_2021_02/319202215" TargetMode="External" /><Relationship Id="rId34" Type="http://schemas.openxmlformats.org/officeDocument/2006/relationships/hyperlink" Target="https://podminky.urs.cz/item/CS_URS_2021_02/340231015" TargetMode="External" /><Relationship Id="rId35" Type="http://schemas.openxmlformats.org/officeDocument/2006/relationships/hyperlink" Target="https://podminky.urs.cz/item/CS_URS_2021_02/342244111" TargetMode="External" /><Relationship Id="rId36" Type="http://schemas.openxmlformats.org/officeDocument/2006/relationships/hyperlink" Target="https://podminky.urs.cz/item/CS_URS_2021_02/342291121" TargetMode="External" /><Relationship Id="rId37" Type="http://schemas.openxmlformats.org/officeDocument/2006/relationships/hyperlink" Target="https://podminky.urs.cz/item/CS_URS_2021_02/346244381" TargetMode="External" /><Relationship Id="rId38" Type="http://schemas.openxmlformats.org/officeDocument/2006/relationships/hyperlink" Target="https://podminky.urs.cz/item/CS_URS_2021_02/349231811" TargetMode="External" /><Relationship Id="rId39" Type="http://schemas.openxmlformats.org/officeDocument/2006/relationships/hyperlink" Target="https://podminky.urs.cz/item/CS_URS_2021_02/413232211" TargetMode="External" /><Relationship Id="rId40" Type="http://schemas.openxmlformats.org/officeDocument/2006/relationships/hyperlink" Target="https://podminky.urs.cz/item/CS_URS_2021_02/413232221" TargetMode="External" /><Relationship Id="rId41" Type="http://schemas.openxmlformats.org/officeDocument/2006/relationships/hyperlink" Target="https://podminky.urs.cz/item/CS_URS_2021_02/417321212" TargetMode="External" /><Relationship Id="rId42" Type="http://schemas.openxmlformats.org/officeDocument/2006/relationships/hyperlink" Target="https://podminky.urs.cz/item/CS_URS_2021_02/417321414" TargetMode="External" /><Relationship Id="rId43" Type="http://schemas.openxmlformats.org/officeDocument/2006/relationships/hyperlink" Target="https://podminky.urs.cz/item/CS_URS_2021_02/417351115" TargetMode="External" /><Relationship Id="rId44" Type="http://schemas.openxmlformats.org/officeDocument/2006/relationships/hyperlink" Target="https://podminky.urs.cz/item/CS_URS_2021_02/417351116" TargetMode="External" /><Relationship Id="rId45" Type="http://schemas.openxmlformats.org/officeDocument/2006/relationships/hyperlink" Target="https://podminky.urs.cz/item/CS_URS_2021_02/417361821" TargetMode="External" /><Relationship Id="rId46" Type="http://schemas.openxmlformats.org/officeDocument/2006/relationships/hyperlink" Target="https://podminky.urs.cz/item/CS_URS_2021_02/434351141" TargetMode="External" /><Relationship Id="rId47" Type="http://schemas.openxmlformats.org/officeDocument/2006/relationships/hyperlink" Target="https://podminky.urs.cz/item/CS_URS_2021_02/434351142" TargetMode="External" /><Relationship Id="rId48" Type="http://schemas.openxmlformats.org/officeDocument/2006/relationships/hyperlink" Target="https://podminky.urs.cz/item/CS_URS_2021_02/612131101" TargetMode="External" /><Relationship Id="rId49" Type="http://schemas.openxmlformats.org/officeDocument/2006/relationships/hyperlink" Target="https://podminky.urs.cz/item/CS_URS_2021_01/622531021" TargetMode="External" /><Relationship Id="rId50" Type="http://schemas.openxmlformats.org/officeDocument/2006/relationships/hyperlink" Target="https://podminky.urs.cz/item/CS_URS_2021_02/615142012" TargetMode="External" /><Relationship Id="rId51" Type="http://schemas.openxmlformats.org/officeDocument/2006/relationships/hyperlink" Target="https://podminky.urs.cz/item/CS_URS_2021_02/622143003" TargetMode="External" /><Relationship Id="rId52" Type="http://schemas.openxmlformats.org/officeDocument/2006/relationships/hyperlink" Target="https://podminky.urs.cz/item/CS_URS_2021_02/622143005" TargetMode="External" /><Relationship Id="rId53" Type="http://schemas.openxmlformats.org/officeDocument/2006/relationships/hyperlink" Target="https://podminky.urs.cz/item/CS_URS_2021_02/629991011" TargetMode="External" /><Relationship Id="rId54" Type="http://schemas.openxmlformats.org/officeDocument/2006/relationships/hyperlink" Target="https://podminky.urs.cz/item/CS_URS_2021_02/631311114" TargetMode="External" /><Relationship Id="rId55" Type="http://schemas.openxmlformats.org/officeDocument/2006/relationships/hyperlink" Target="https://podminky.urs.cz/item/CS_URS_2021_02/631319011" TargetMode="External" /><Relationship Id="rId56" Type="http://schemas.openxmlformats.org/officeDocument/2006/relationships/hyperlink" Target="https://podminky.urs.cz/item/CS_URS_2021_02/631362021" TargetMode="External" /><Relationship Id="rId57" Type="http://schemas.openxmlformats.org/officeDocument/2006/relationships/hyperlink" Target="https://podminky.urs.cz/item/CS_URS_2021_02/631312131" TargetMode="External" /><Relationship Id="rId58" Type="http://schemas.openxmlformats.org/officeDocument/2006/relationships/hyperlink" Target="https://podminky.urs.cz/item/CS_URS_2021_02/631311123" TargetMode="External" /><Relationship Id="rId59" Type="http://schemas.openxmlformats.org/officeDocument/2006/relationships/hyperlink" Target="https://podminky.urs.cz/item/CS_URS_2021_02/631319012" TargetMode="External" /><Relationship Id="rId60" Type="http://schemas.openxmlformats.org/officeDocument/2006/relationships/hyperlink" Target="https://podminky.urs.cz/item/CS_URS_2021_02/631319173" TargetMode="External" /><Relationship Id="rId61" Type="http://schemas.openxmlformats.org/officeDocument/2006/relationships/hyperlink" Target="https://podminky.urs.cz/item/CS_URS_2021_02/631362021" TargetMode="External" /><Relationship Id="rId62" Type="http://schemas.openxmlformats.org/officeDocument/2006/relationships/hyperlink" Target="https://podminky.urs.cz/item/CS_URS_2021_02/631319196" TargetMode="External" /><Relationship Id="rId63" Type="http://schemas.openxmlformats.org/officeDocument/2006/relationships/hyperlink" Target="https://podminky.urs.cz/item/CS_URS_2021_02/632452441" TargetMode="External" /><Relationship Id="rId64" Type="http://schemas.openxmlformats.org/officeDocument/2006/relationships/hyperlink" Target="https://podminky.urs.cz/item/CS_URS_2021_02/632481213" TargetMode="External" /><Relationship Id="rId65" Type="http://schemas.openxmlformats.org/officeDocument/2006/relationships/hyperlink" Target="https://podminky.urs.cz/item/CS_URS_2021_02/632481215" TargetMode="External" /><Relationship Id="rId66" Type="http://schemas.openxmlformats.org/officeDocument/2006/relationships/hyperlink" Target="https://podminky.urs.cz/item/CS_URS_2021_02/634112113" TargetMode="External" /><Relationship Id="rId67" Type="http://schemas.openxmlformats.org/officeDocument/2006/relationships/hyperlink" Target="https://podminky.urs.cz/item/CS_URS_2021_02/634112117" TargetMode="External" /><Relationship Id="rId68" Type="http://schemas.openxmlformats.org/officeDocument/2006/relationships/hyperlink" Target="https://podminky.urs.cz/item/CS_URS_2021_02/635111132" TargetMode="External" /><Relationship Id="rId69" Type="http://schemas.openxmlformats.org/officeDocument/2006/relationships/hyperlink" Target="https://podminky.urs.cz/item/CS_URS_2021_02/635211121" TargetMode="External" /><Relationship Id="rId70" Type="http://schemas.openxmlformats.org/officeDocument/2006/relationships/hyperlink" Target="https://podminky.urs.cz/item/CS_URS_2021_02/642942111" TargetMode="External" /><Relationship Id="rId71" Type="http://schemas.openxmlformats.org/officeDocument/2006/relationships/hyperlink" Target="https://podminky.urs.cz/item/CS_URS_2021_02/642945111" TargetMode="External" /><Relationship Id="rId72" Type="http://schemas.openxmlformats.org/officeDocument/2006/relationships/hyperlink" Target="https://podminky.urs.cz/item/CS_URS_2021_01/894215111" TargetMode="External" /><Relationship Id="rId73" Type="http://schemas.openxmlformats.org/officeDocument/2006/relationships/hyperlink" Target="https://podminky.urs.cz/item/CS_URS_2021_02/899101211" TargetMode="External" /><Relationship Id="rId74" Type="http://schemas.openxmlformats.org/officeDocument/2006/relationships/hyperlink" Target="https://podminky.urs.cz/item/CS_URS_2021_02/941211112" TargetMode="External" /><Relationship Id="rId75" Type="http://schemas.openxmlformats.org/officeDocument/2006/relationships/hyperlink" Target="https://podminky.urs.cz/item/CS_URS_2021_02/941211211" TargetMode="External" /><Relationship Id="rId76" Type="http://schemas.openxmlformats.org/officeDocument/2006/relationships/hyperlink" Target="https://podminky.urs.cz/item/CS_URS_2021_02/941211812" TargetMode="External" /><Relationship Id="rId77" Type="http://schemas.openxmlformats.org/officeDocument/2006/relationships/hyperlink" Target="https://podminky.urs.cz/item/CS_URS_2021_02/944511111" TargetMode="External" /><Relationship Id="rId78" Type="http://schemas.openxmlformats.org/officeDocument/2006/relationships/hyperlink" Target="https://podminky.urs.cz/item/CS_URS_2021_02/944511211" TargetMode="External" /><Relationship Id="rId79" Type="http://schemas.openxmlformats.org/officeDocument/2006/relationships/hyperlink" Target="https://podminky.urs.cz/item/CS_URS_2021_02/944511811" TargetMode="External" /><Relationship Id="rId80" Type="http://schemas.openxmlformats.org/officeDocument/2006/relationships/hyperlink" Target="https://podminky.urs.cz/item/CS_URS_2021_02/944711112" TargetMode="External" /><Relationship Id="rId81" Type="http://schemas.openxmlformats.org/officeDocument/2006/relationships/hyperlink" Target="https://podminky.urs.cz/item/CS_URS_2021_02/944711212" TargetMode="External" /><Relationship Id="rId82" Type="http://schemas.openxmlformats.org/officeDocument/2006/relationships/hyperlink" Target="https://podminky.urs.cz/item/CS_URS_2021_02/944711812" TargetMode="External" /><Relationship Id="rId83" Type="http://schemas.openxmlformats.org/officeDocument/2006/relationships/hyperlink" Target="https://podminky.urs.cz/item/CS_URS_2021_02/949111112" TargetMode="External" /><Relationship Id="rId84" Type="http://schemas.openxmlformats.org/officeDocument/2006/relationships/hyperlink" Target="https://podminky.urs.cz/item/CS_URS_2021_02/949111212" TargetMode="External" /><Relationship Id="rId85" Type="http://schemas.openxmlformats.org/officeDocument/2006/relationships/hyperlink" Target="https://podminky.urs.cz/item/CS_URS_2021_02/949121812" TargetMode="External" /><Relationship Id="rId86" Type="http://schemas.openxmlformats.org/officeDocument/2006/relationships/hyperlink" Target="https://podminky.urs.cz/item/CS_URS_2021_02/952901111" TargetMode="External" /><Relationship Id="rId87" Type="http://schemas.openxmlformats.org/officeDocument/2006/relationships/hyperlink" Target="https://podminky.urs.cz/item/CS_URS_2021_02/952905131" TargetMode="External" /><Relationship Id="rId88" Type="http://schemas.openxmlformats.org/officeDocument/2006/relationships/hyperlink" Target="https://podminky.urs.cz/item/CS_URS_2021_02/952905191" TargetMode="External" /><Relationship Id="rId89" Type="http://schemas.openxmlformats.org/officeDocument/2006/relationships/hyperlink" Target="https://podminky.urs.cz/item/CS_URS_2021_02/952905195" TargetMode="External" /><Relationship Id="rId90" Type="http://schemas.openxmlformats.org/officeDocument/2006/relationships/hyperlink" Target="https://podminky.urs.cz/item/CS_URS_2021_02/952905212" TargetMode="External" /><Relationship Id="rId91" Type="http://schemas.openxmlformats.org/officeDocument/2006/relationships/hyperlink" Target="https://podminky.urs.cz/item/CS_URS_2021_02/961044111" TargetMode="External" /><Relationship Id="rId92" Type="http://schemas.openxmlformats.org/officeDocument/2006/relationships/hyperlink" Target="https://podminky.urs.cz/item/CS_URS_2021_02/962023390" TargetMode="External" /><Relationship Id="rId93" Type="http://schemas.openxmlformats.org/officeDocument/2006/relationships/hyperlink" Target="https://podminky.urs.cz/item/CS_URS_2021_02/962023391" TargetMode="External" /><Relationship Id="rId94" Type="http://schemas.openxmlformats.org/officeDocument/2006/relationships/hyperlink" Target="https://podminky.urs.cz/item/CS_URS_2021_02/962032641" TargetMode="External" /><Relationship Id="rId95" Type="http://schemas.openxmlformats.org/officeDocument/2006/relationships/hyperlink" Target="https://podminky.urs.cz/item/CS_URS_2021_02/962081131" TargetMode="External" /><Relationship Id="rId96" Type="http://schemas.openxmlformats.org/officeDocument/2006/relationships/hyperlink" Target="https://podminky.urs.cz/item/CS_URS_2021_02/964061341" TargetMode="External" /><Relationship Id="rId97" Type="http://schemas.openxmlformats.org/officeDocument/2006/relationships/hyperlink" Target="https://podminky.urs.cz/item/CS_URS_2021_02/964073221" TargetMode="External" /><Relationship Id="rId98" Type="http://schemas.openxmlformats.org/officeDocument/2006/relationships/hyperlink" Target="https://podminky.urs.cz/item/CS_URS_2021_02/965042141" TargetMode="External" /><Relationship Id="rId99" Type="http://schemas.openxmlformats.org/officeDocument/2006/relationships/hyperlink" Target="https://podminky.urs.cz/item/CS_URS_2021_02/965042241" TargetMode="External" /><Relationship Id="rId100" Type="http://schemas.openxmlformats.org/officeDocument/2006/relationships/hyperlink" Target="https://podminky.urs.cz/item/CS_URS_2021_02/965046111" TargetMode="External" /><Relationship Id="rId101" Type="http://schemas.openxmlformats.org/officeDocument/2006/relationships/hyperlink" Target="https://podminky.urs.cz/item/CS_URS_2021_02/965046119" TargetMode="External" /><Relationship Id="rId102" Type="http://schemas.openxmlformats.org/officeDocument/2006/relationships/hyperlink" Target="https://podminky.urs.cz/item/CS_URS_2021_02/965081353" TargetMode="External" /><Relationship Id="rId103" Type="http://schemas.openxmlformats.org/officeDocument/2006/relationships/hyperlink" Target="https://podminky.urs.cz/item/CS_URS_2021_02/965082923" TargetMode="External" /><Relationship Id="rId104" Type="http://schemas.openxmlformats.org/officeDocument/2006/relationships/hyperlink" Target="https://podminky.urs.cz/item/CS_URS_2021_02/965082941" TargetMode="External" /><Relationship Id="rId105" Type="http://schemas.openxmlformats.org/officeDocument/2006/relationships/hyperlink" Target="https://podminky.urs.cz/item/CS_URS_2021_02/965083112" TargetMode="External" /><Relationship Id="rId106" Type="http://schemas.openxmlformats.org/officeDocument/2006/relationships/hyperlink" Target="https://podminky.urs.cz/item/CS_URS_2021_02/965083131" TargetMode="External" /><Relationship Id="rId107" Type="http://schemas.openxmlformats.org/officeDocument/2006/relationships/hyperlink" Target="https://podminky.urs.cz/item/CS_URS_2021_02/966031313" TargetMode="External" /><Relationship Id="rId108" Type="http://schemas.openxmlformats.org/officeDocument/2006/relationships/hyperlink" Target="https://podminky.urs.cz/item/CS_URS_2021_02/968062245" TargetMode="External" /><Relationship Id="rId109" Type="http://schemas.openxmlformats.org/officeDocument/2006/relationships/hyperlink" Target="https://podminky.urs.cz/item/CS_URS_2021_02/968062246" TargetMode="External" /><Relationship Id="rId110" Type="http://schemas.openxmlformats.org/officeDocument/2006/relationships/hyperlink" Target="https://podminky.urs.cz/item/CS_URS_2021_02/968062455" TargetMode="External" /><Relationship Id="rId111" Type="http://schemas.openxmlformats.org/officeDocument/2006/relationships/hyperlink" Target="https://podminky.urs.cz/item/CS_URS_2021_02/968062456" TargetMode="External" /><Relationship Id="rId112" Type="http://schemas.openxmlformats.org/officeDocument/2006/relationships/hyperlink" Target="https://podminky.urs.cz/item/CS_URS_2021_02/971033631" TargetMode="External" /><Relationship Id="rId113" Type="http://schemas.openxmlformats.org/officeDocument/2006/relationships/hyperlink" Target="https://podminky.urs.cz/item/CS_URS_2021_02/971033651" TargetMode="External" /><Relationship Id="rId114" Type="http://schemas.openxmlformats.org/officeDocument/2006/relationships/hyperlink" Target="https://podminky.urs.cz/item/CS_URS_2021_02/973022441" TargetMode="External" /><Relationship Id="rId115" Type="http://schemas.openxmlformats.org/officeDocument/2006/relationships/hyperlink" Target="https://podminky.urs.cz/item/CS_URS_2021_02/973031151" TargetMode="External" /><Relationship Id="rId116" Type="http://schemas.openxmlformats.org/officeDocument/2006/relationships/hyperlink" Target="https://podminky.urs.cz/item/CS_URS_2021_02/974031666" TargetMode="External" /><Relationship Id="rId117" Type="http://schemas.openxmlformats.org/officeDocument/2006/relationships/hyperlink" Target="https://podminky.urs.cz/item/CS_URS_2021_02/976071111" TargetMode="External" /><Relationship Id="rId118" Type="http://schemas.openxmlformats.org/officeDocument/2006/relationships/hyperlink" Target="https://podminky.urs.cz/item/CS_URS_2021_02/977151124" TargetMode="External" /><Relationship Id="rId119" Type="http://schemas.openxmlformats.org/officeDocument/2006/relationships/hyperlink" Target="https://podminky.urs.cz/item/CS_URS_2021_02/977151125" TargetMode="External" /><Relationship Id="rId120" Type="http://schemas.openxmlformats.org/officeDocument/2006/relationships/hyperlink" Target="https://podminky.urs.cz/item/CS_URS_2021_02/978019391" TargetMode="External" /><Relationship Id="rId121" Type="http://schemas.openxmlformats.org/officeDocument/2006/relationships/hyperlink" Target="https://podminky.urs.cz/item/CS_URS_2021_02/978021291" TargetMode="External" /><Relationship Id="rId122" Type="http://schemas.openxmlformats.org/officeDocument/2006/relationships/hyperlink" Target="https://podminky.urs.cz/item/CS_URS_2021_02/978012191" TargetMode="External" /><Relationship Id="rId123" Type="http://schemas.openxmlformats.org/officeDocument/2006/relationships/hyperlink" Target="https://podminky.urs.cz/item/CS_URS_2021_02/978021191" TargetMode="External" /><Relationship Id="rId124" Type="http://schemas.openxmlformats.org/officeDocument/2006/relationships/hyperlink" Target="https://podminky.urs.cz/item/CS_URS_2021_02/978023411" TargetMode="External" /><Relationship Id="rId125" Type="http://schemas.openxmlformats.org/officeDocument/2006/relationships/hyperlink" Target="https://podminky.urs.cz/item/CS_URS_2021_02/978023471" TargetMode="External" /><Relationship Id="rId126" Type="http://schemas.openxmlformats.org/officeDocument/2006/relationships/hyperlink" Target="https://podminky.urs.cz/item/CS_URS_2021_02/978059541" TargetMode="External" /><Relationship Id="rId127" Type="http://schemas.openxmlformats.org/officeDocument/2006/relationships/hyperlink" Target="https://podminky.urs.cz/item/CS_URS_2021_02/985131111" TargetMode="External" /><Relationship Id="rId128" Type="http://schemas.openxmlformats.org/officeDocument/2006/relationships/hyperlink" Target="https://podminky.urs.cz/item/CS_URS_2021_02/985131221" TargetMode="External" /><Relationship Id="rId129" Type="http://schemas.openxmlformats.org/officeDocument/2006/relationships/hyperlink" Target="https://podminky.urs.cz/item/CS_URS_2021_02/985131411" TargetMode="External" /><Relationship Id="rId130" Type="http://schemas.openxmlformats.org/officeDocument/2006/relationships/hyperlink" Target="https://podminky.urs.cz/item/CS_URS_2021_02/985132111" TargetMode="External" /><Relationship Id="rId131" Type="http://schemas.openxmlformats.org/officeDocument/2006/relationships/hyperlink" Target="https://podminky.urs.cz/item/CS_URS_2021_02/985132411" TargetMode="External" /><Relationship Id="rId132" Type="http://schemas.openxmlformats.org/officeDocument/2006/relationships/hyperlink" Target="https://podminky.urs.cz/item/CS_URS_2021_02/985221101" TargetMode="External" /><Relationship Id="rId133" Type="http://schemas.openxmlformats.org/officeDocument/2006/relationships/hyperlink" Target="https://podminky.urs.cz/item/CS_URS_2021_02/997013152" TargetMode="External" /><Relationship Id="rId134" Type="http://schemas.openxmlformats.org/officeDocument/2006/relationships/hyperlink" Target="https://podminky.urs.cz/item/CS_URS_2021_02/997013501" TargetMode="External" /><Relationship Id="rId135" Type="http://schemas.openxmlformats.org/officeDocument/2006/relationships/hyperlink" Target="https://podminky.urs.cz/item/CS_URS_2021_02/997013509" TargetMode="External" /><Relationship Id="rId136" Type="http://schemas.openxmlformats.org/officeDocument/2006/relationships/hyperlink" Target="https://podminky.urs.cz/item/CS_URS_2021_02/997013601" TargetMode="External" /><Relationship Id="rId137" Type="http://schemas.openxmlformats.org/officeDocument/2006/relationships/hyperlink" Target="https://podminky.urs.cz/item/CS_URS_2021_02/997013602" TargetMode="External" /><Relationship Id="rId138" Type="http://schemas.openxmlformats.org/officeDocument/2006/relationships/hyperlink" Target="https://podminky.urs.cz/item/CS_URS_2021_02/997013603" TargetMode="External" /><Relationship Id="rId139" Type="http://schemas.openxmlformats.org/officeDocument/2006/relationships/hyperlink" Target="https://podminky.urs.cz/item/CS_URS_2021_02/997013631" TargetMode="External" /><Relationship Id="rId140" Type="http://schemas.openxmlformats.org/officeDocument/2006/relationships/hyperlink" Target="https://podminky.urs.cz/item/CS_URS_2021_02/997013804" TargetMode="External" /><Relationship Id="rId141" Type="http://schemas.openxmlformats.org/officeDocument/2006/relationships/hyperlink" Target="https://podminky.urs.cz/item/CS_URS_2021_02/997013811" TargetMode="External" /><Relationship Id="rId142" Type="http://schemas.openxmlformats.org/officeDocument/2006/relationships/hyperlink" Target="https://podminky.urs.cz/item/CS_URS_2021_02/997013814" TargetMode="External" /><Relationship Id="rId143" Type="http://schemas.openxmlformats.org/officeDocument/2006/relationships/hyperlink" Target="https://podminky.urs.cz/item/CS_URS_2021_02/997006004" TargetMode="External" /><Relationship Id="rId144" Type="http://schemas.openxmlformats.org/officeDocument/2006/relationships/hyperlink" Target="https://podminky.urs.cz/item/CS_URS_2021_02/997013821" TargetMode="External" /><Relationship Id="rId145" Type="http://schemas.openxmlformats.org/officeDocument/2006/relationships/hyperlink" Target="https://podminky.urs.cz/item/CS_URS_2021_02/998018002" TargetMode="External" /><Relationship Id="rId146" Type="http://schemas.openxmlformats.org/officeDocument/2006/relationships/hyperlink" Target="https://podminky.urs.cz/item/CS_URS_2021_02/711111002" TargetMode="External" /><Relationship Id="rId147" Type="http://schemas.openxmlformats.org/officeDocument/2006/relationships/hyperlink" Target="https://podminky.urs.cz/item/CS_URS_2021_02/711112002" TargetMode="External" /><Relationship Id="rId148" Type="http://schemas.openxmlformats.org/officeDocument/2006/relationships/hyperlink" Target="https://podminky.urs.cz/item/CS_URS_2021_02/711141559" TargetMode="External" /><Relationship Id="rId149" Type="http://schemas.openxmlformats.org/officeDocument/2006/relationships/hyperlink" Target="https://podminky.urs.cz/item/CS_URS_2021_02/711142559" TargetMode="External" /><Relationship Id="rId150" Type="http://schemas.openxmlformats.org/officeDocument/2006/relationships/hyperlink" Target="https://podminky.urs.cz/item/CS_URS_2021_02/711161115" TargetMode="External" /><Relationship Id="rId151" Type="http://schemas.openxmlformats.org/officeDocument/2006/relationships/hyperlink" Target="https://podminky.urs.cz/item/CS_URS_2021_02/998711101" TargetMode="External" /><Relationship Id="rId152" Type="http://schemas.openxmlformats.org/officeDocument/2006/relationships/hyperlink" Target="https://podminky.urs.cz/item/CS_URS_2021_01/712400832" TargetMode="External" /><Relationship Id="rId153" Type="http://schemas.openxmlformats.org/officeDocument/2006/relationships/hyperlink" Target="https://podminky.urs.cz/item/CS_URS_2021_01/712400834" TargetMode="External" /><Relationship Id="rId154" Type="http://schemas.openxmlformats.org/officeDocument/2006/relationships/hyperlink" Target="https://podminky.urs.cz/item/CS_URS_2021_02/998712202" TargetMode="External" /><Relationship Id="rId155" Type="http://schemas.openxmlformats.org/officeDocument/2006/relationships/hyperlink" Target="https://podminky.urs.cz/item/CS_URS_2021_02/713121111" TargetMode="External" /><Relationship Id="rId156" Type="http://schemas.openxmlformats.org/officeDocument/2006/relationships/hyperlink" Target="https://podminky.urs.cz/item/CS_URS_2021_02/713121112" TargetMode="External" /><Relationship Id="rId157" Type="http://schemas.openxmlformats.org/officeDocument/2006/relationships/hyperlink" Target="https://podminky.urs.cz/item/CS_URS_2021_02/713121121" TargetMode="External" /><Relationship Id="rId158" Type="http://schemas.openxmlformats.org/officeDocument/2006/relationships/hyperlink" Target="https://podminky.urs.cz/item/CS_URS_2021_02/713121131" TargetMode="External" /><Relationship Id="rId159" Type="http://schemas.openxmlformats.org/officeDocument/2006/relationships/hyperlink" Target="https://podminky.urs.cz/item/CS_URS_2021_02/713131121" TargetMode="External" /><Relationship Id="rId160" Type="http://schemas.openxmlformats.org/officeDocument/2006/relationships/hyperlink" Target="https://podminky.urs.cz/item/CS_URS_2021_02/713131141" TargetMode="External" /><Relationship Id="rId161" Type="http://schemas.openxmlformats.org/officeDocument/2006/relationships/hyperlink" Target="https://podminky.urs.cz/item/CS_URS_2021_02/713131141" TargetMode="External" /><Relationship Id="rId162" Type="http://schemas.openxmlformats.org/officeDocument/2006/relationships/hyperlink" Target="https://podminky.urs.cz/item/CS_URS_2021_02/998713201" TargetMode="External" /><Relationship Id="rId163" Type="http://schemas.openxmlformats.org/officeDocument/2006/relationships/hyperlink" Target="https://podminky.urs.cz/item/CS_URS_2021_02/714110801" TargetMode="External" /><Relationship Id="rId164" Type="http://schemas.openxmlformats.org/officeDocument/2006/relationships/hyperlink" Target="https://podminky.urs.cz/item/CS_URS_2021_02/998714201" TargetMode="External" /><Relationship Id="rId165" Type="http://schemas.openxmlformats.org/officeDocument/2006/relationships/hyperlink" Target="https://podminky.urs.cz/item/CS_URS_2021_02/998751201" TargetMode="External" /><Relationship Id="rId166" Type="http://schemas.openxmlformats.org/officeDocument/2006/relationships/hyperlink" Target="https://podminky.urs.cz/item/CS_URS_2021_02/761611111" TargetMode="External" /><Relationship Id="rId167" Type="http://schemas.openxmlformats.org/officeDocument/2006/relationships/hyperlink" Target="https://podminky.urs.cz/item/CS_URS_2021_02/998761101" TargetMode="External" /><Relationship Id="rId168" Type="http://schemas.openxmlformats.org/officeDocument/2006/relationships/hyperlink" Target="https://podminky.urs.cz/item/CS_URS_2021_02/762081510" TargetMode="External" /><Relationship Id="rId169" Type="http://schemas.openxmlformats.org/officeDocument/2006/relationships/hyperlink" Target="https://podminky.urs.cz/item/CS_URS_2021_02/762083121" TargetMode="External" /><Relationship Id="rId170" Type="http://schemas.openxmlformats.org/officeDocument/2006/relationships/hyperlink" Target="https://podminky.urs.cz/item/CS_URS_2021_02/762331811" TargetMode="External" /><Relationship Id="rId171" Type="http://schemas.openxmlformats.org/officeDocument/2006/relationships/hyperlink" Target="https://podminky.urs.cz/item/CS_URS_2021_02/762331812" TargetMode="External" /><Relationship Id="rId172" Type="http://schemas.openxmlformats.org/officeDocument/2006/relationships/hyperlink" Target="https://podminky.urs.cz/item/CS_URS_2021_02/762331813" TargetMode="External" /><Relationship Id="rId173" Type="http://schemas.openxmlformats.org/officeDocument/2006/relationships/hyperlink" Target="https://podminky.urs.cz/item/CS_URS_2021_02/762331814" TargetMode="External" /><Relationship Id="rId174" Type="http://schemas.openxmlformats.org/officeDocument/2006/relationships/hyperlink" Target="https://podminky.urs.cz/item/CS_URS_2021_02/762332142" TargetMode="External" /><Relationship Id="rId175" Type="http://schemas.openxmlformats.org/officeDocument/2006/relationships/hyperlink" Target="https://podminky.urs.cz/item/CS_URS_2021_02/762332143" TargetMode="External" /><Relationship Id="rId176" Type="http://schemas.openxmlformats.org/officeDocument/2006/relationships/hyperlink" Target="https://podminky.urs.cz/item/CS_URS_2021_02/762341210" TargetMode="External" /><Relationship Id="rId177" Type="http://schemas.openxmlformats.org/officeDocument/2006/relationships/hyperlink" Target="https://podminky.urs.cz/item/CS_URS_2021_02/762341250" TargetMode="External" /><Relationship Id="rId178" Type="http://schemas.openxmlformats.org/officeDocument/2006/relationships/hyperlink" Target="https://podminky.urs.cz/item/CS_URS_2021_02/762341821" TargetMode="External" /><Relationship Id="rId179" Type="http://schemas.openxmlformats.org/officeDocument/2006/relationships/hyperlink" Target="https://podminky.urs.cz/item/CS_URS_2021_02/762342214" TargetMode="External" /><Relationship Id="rId180" Type="http://schemas.openxmlformats.org/officeDocument/2006/relationships/hyperlink" Target="https://podminky.urs.cz/item/CS_URS_2021_02/762342441" TargetMode="External" /><Relationship Id="rId181" Type="http://schemas.openxmlformats.org/officeDocument/2006/relationships/hyperlink" Target="https://podminky.urs.cz/item/CS_URS_2021_02/762395000" TargetMode="External" /><Relationship Id="rId182" Type="http://schemas.openxmlformats.org/officeDocument/2006/relationships/hyperlink" Target="https://podminky.urs.cz/item/CS_URS_2021_02/762511276" TargetMode="External" /><Relationship Id="rId183" Type="http://schemas.openxmlformats.org/officeDocument/2006/relationships/hyperlink" Target="https://podminky.urs.cz/item/CS_URS_2021_02/762711840" TargetMode="External" /><Relationship Id="rId184" Type="http://schemas.openxmlformats.org/officeDocument/2006/relationships/hyperlink" Target="https://podminky.urs.cz/item/CS_URS_2021_02/762810026" TargetMode="External" /><Relationship Id="rId185" Type="http://schemas.openxmlformats.org/officeDocument/2006/relationships/hyperlink" Target="https://podminky.urs.cz/item/CS_URS_2021_02/762811811" TargetMode="External" /><Relationship Id="rId186" Type="http://schemas.openxmlformats.org/officeDocument/2006/relationships/hyperlink" Target="https://podminky.urs.cz/item/CS_URS_2021_02/762811510" TargetMode="External" /><Relationship Id="rId187" Type="http://schemas.openxmlformats.org/officeDocument/2006/relationships/hyperlink" Target="https://podminky.urs.cz/item/CS_URS_2021_02/762821950" TargetMode="External" /><Relationship Id="rId188" Type="http://schemas.openxmlformats.org/officeDocument/2006/relationships/hyperlink" Target="https://podminky.urs.cz/item/CS_URS_2021_02/762822830" TargetMode="External" /><Relationship Id="rId189" Type="http://schemas.openxmlformats.org/officeDocument/2006/relationships/hyperlink" Target="https://podminky.urs.cz/item/CS_URS_2021_02/762822922" TargetMode="External" /><Relationship Id="rId190" Type="http://schemas.openxmlformats.org/officeDocument/2006/relationships/hyperlink" Target="https://podminky.urs.cz/item/CS_URS_2021_02/762895000" TargetMode="External" /><Relationship Id="rId191" Type="http://schemas.openxmlformats.org/officeDocument/2006/relationships/hyperlink" Target="https://podminky.urs.cz/item/CS_URS_2021_02/998762102" TargetMode="External" /><Relationship Id="rId192" Type="http://schemas.openxmlformats.org/officeDocument/2006/relationships/hyperlink" Target="https://podminky.urs.cz/item/CS_URS_2021_02/763131431" TargetMode="External" /><Relationship Id="rId193" Type="http://schemas.openxmlformats.org/officeDocument/2006/relationships/hyperlink" Target="https://podminky.urs.cz/item/CS_URS_2021_02/763131721" TargetMode="External" /><Relationship Id="rId194" Type="http://schemas.openxmlformats.org/officeDocument/2006/relationships/hyperlink" Target="https://podminky.urs.cz/item/CS_URS_2021_02/763131751" TargetMode="External" /><Relationship Id="rId195" Type="http://schemas.openxmlformats.org/officeDocument/2006/relationships/hyperlink" Target="https://podminky.urs.cz/item/CS_URS_2021_02/763135101.R01" TargetMode="External" /><Relationship Id="rId196" Type="http://schemas.openxmlformats.org/officeDocument/2006/relationships/hyperlink" Target="https://podminky.urs.cz/item/CS_URS_2021_02/763153411" TargetMode="External" /><Relationship Id="rId197" Type="http://schemas.openxmlformats.org/officeDocument/2006/relationships/hyperlink" Target="https://podminky.urs.cz/item/CS_URS_2021_02/998763401" TargetMode="External" /><Relationship Id="rId198" Type="http://schemas.openxmlformats.org/officeDocument/2006/relationships/hyperlink" Target="https://podminky.urs.cz/item/CS_URS_2021_02/764001851" TargetMode="External" /><Relationship Id="rId199" Type="http://schemas.openxmlformats.org/officeDocument/2006/relationships/hyperlink" Target="https://podminky.urs.cz/item/CS_URS_2021_02/764001891" TargetMode="External" /><Relationship Id="rId200" Type="http://schemas.openxmlformats.org/officeDocument/2006/relationships/hyperlink" Target="https://podminky.urs.cz/item/CS_URS_2021_02/764002801" TargetMode="External" /><Relationship Id="rId201" Type="http://schemas.openxmlformats.org/officeDocument/2006/relationships/hyperlink" Target="https://podminky.urs.cz/item/CS_URS_2021_02/764002812" TargetMode="External" /><Relationship Id="rId202" Type="http://schemas.openxmlformats.org/officeDocument/2006/relationships/hyperlink" Target="https://podminky.urs.cz/item/CS_URS_2021_02/764002851" TargetMode="External" /><Relationship Id="rId203" Type="http://schemas.openxmlformats.org/officeDocument/2006/relationships/hyperlink" Target="https://podminky.urs.cz/item/CS_URS_2021_02/764002861" TargetMode="External" /><Relationship Id="rId204" Type="http://schemas.openxmlformats.org/officeDocument/2006/relationships/hyperlink" Target="https://podminky.urs.cz/item/CS_URS_2021_02/764004801" TargetMode="External" /><Relationship Id="rId205" Type="http://schemas.openxmlformats.org/officeDocument/2006/relationships/hyperlink" Target="https://podminky.urs.cz/item/CS_URS_2021_02/764004861" TargetMode="External" /><Relationship Id="rId206" Type="http://schemas.openxmlformats.org/officeDocument/2006/relationships/hyperlink" Target="https://podminky.urs.cz/item/CS_URS_2021_01/764141430.R01" TargetMode="External" /><Relationship Id="rId207" Type="http://schemas.openxmlformats.org/officeDocument/2006/relationships/hyperlink" Target="https://podminky.urs.cz/item/CS_URS_2021_02/764221408" TargetMode="External" /><Relationship Id="rId208" Type="http://schemas.openxmlformats.org/officeDocument/2006/relationships/hyperlink" Target="https://podminky.urs.cz/item/CS_URS_2021_02/764241467" TargetMode="External" /><Relationship Id="rId209" Type="http://schemas.openxmlformats.org/officeDocument/2006/relationships/hyperlink" Target="https://podminky.urs.cz/item/CS_URS_2021_02/764242407" TargetMode="External" /><Relationship Id="rId210" Type="http://schemas.openxmlformats.org/officeDocument/2006/relationships/hyperlink" Target="https://podminky.urs.cz/item/CS_URS_2021_02/764242437" TargetMode="External" /><Relationship Id="rId211" Type="http://schemas.openxmlformats.org/officeDocument/2006/relationships/hyperlink" Target="https://podminky.urs.cz/item/CS_URS_2021_02/764246444" TargetMode="External" /><Relationship Id="rId212" Type="http://schemas.openxmlformats.org/officeDocument/2006/relationships/hyperlink" Target="https://podminky.urs.cz/item/CS_URS_2021_02/764246445" TargetMode="External" /><Relationship Id="rId213" Type="http://schemas.openxmlformats.org/officeDocument/2006/relationships/hyperlink" Target="https://podminky.urs.cz/item/CS_URS_2021_02/764246447" TargetMode="External" /><Relationship Id="rId214" Type="http://schemas.openxmlformats.org/officeDocument/2006/relationships/hyperlink" Target="https://podminky.urs.cz/item/CS_URS_2021_02/764248427" TargetMode="External" /><Relationship Id="rId215" Type="http://schemas.openxmlformats.org/officeDocument/2006/relationships/hyperlink" Target="https://podminky.urs.cz/item/CS_URS_2021_02/764341407" TargetMode="External" /><Relationship Id="rId216" Type="http://schemas.openxmlformats.org/officeDocument/2006/relationships/hyperlink" Target="https://podminky.urs.cz/item/CS_URS_2021_02/764541405" TargetMode="External" /><Relationship Id="rId217" Type="http://schemas.openxmlformats.org/officeDocument/2006/relationships/hyperlink" Target="https://podminky.urs.cz/item/CS_URS_2021_02/764548424" TargetMode="External" /><Relationship Id="rId218" Type="http://schemas.openxmlformats.org/officeDocument/2006/relationships/hyperlink" Target="https://podminky.urs.cz/item/CS_URS_2021_02/764548425" TargetMode="External" /><Relationship Id="rId219" Type="http://schemas.openxmlformats.org/officeDocument/2006/relationships/hyperlink" Target="https://podminky.urs.cz/item/CS_URS_2021_02/998764102" TargetMode="External" /><Relationship Id="rId220" Type="http://schemas.openxmlformats.org/officeDocument/2006/relationships/hyperlink" Target="https://podminky.urs.cz/item/CS_URS_2021_02/765131281" TargetMode="External" /><Relationship Id="rId221" Type="http://schemas.openxmlformats.org/officeDocument/2006/relationships/hyperlink" Target="https://podminky.urs.cz/item/CS_URS_2021_02/765131803" TargetMode="External" /><Relationship Id="rId222" Type="http://schemas.openxmlformats.org/officeDocument/2006/relationships/hyperlink" Target="https://podminky.urs.cz/item/CS_URS_2021_02/765131843" TargetMode="External" /><Relationship Id="rId223" Type="http://schemas.openxmlformats.org/officeDocument/2006/relationships/hyperlink" Target="https://podminky.urs.cz/item/CS_URS_2021_02/765191001" TargetMode="External" /><Relationship Id="rId224" Type="http://schemas.openxmlformats.org/officeDocument/2006/relationships/hyperlink" Target="https://podminky.urs.cz/item/CS_URS_2021_02/765191013" TargetMode="External" /><Relationship Id="rId225" Type="http://schemas.openxmlformats.org/officeDocument/2006/relationships/hyperlink" Target="https://podminky.urs.cz/item/CS_URS_2021_02/765191901" TargetMode="External" /><Relationship Id="rId226" Type="http://schemas.openxmlformats.org/officeDocument/2006/relationships/hyperlink" Target="https://podminky.urs.cz/item/CS_URS_2021_02/765191911" TargetMode="External" /><Relationship Id="rId227" Type="http://schemas.openxmlformats.org/officeDocument/2006/relationships/hyperlink" Target="https://podminky.urs.cz/item/CS_URS_2021_02/765192811" TargetMode="External" /><Relationship Id="rId228" Type="http://schemas.openxmlformats.org/officeDocument/2006/relationships/hyperlink" Target="https://podminky.urs.cz/item/CS_URS_2021_02/998765102" TargetMode="External" /><Relationship Id="rId229" Type="http://schemas.openxmlformats.org/officeDocument/2006/relationships/hyperlink" Target="https://podminky.urs.cz/item/CS_URS_2021_02/766441811" TargetMode="External" /><Relationship Id="rId230" Type="http://schemas.openxmlformats.org/officeDocument/2006/relationships/hyperlink" Target="https://podminky.urs.cz/item/CS_URS_2021_02/766441812" TargetMode="External" /><Relationship Id="rId231" Type="http://schemas.openxmlformats.org/officeDocument/2006/relationships/hyperlink" Target="https://podminky.urs.cz/item/CS_URS_2021_02/766441821" TargetMode="External" /><Relationship Id="rId232" Type="http://schemas.openxmlformats.org/officeDocument/2006/relationships/hyperlink" Target="https://podminky.urs.cz/item/CS_URS_2021_02/766694121" TargetMode="External" /><Relationship Id="rId233" Type="http://schemas.openxmlformats.org/officeDocument/2006/relationships/hyperlink" Target="https://podminky.urs.cz/item/CS_URS_2021_02/766694122" TargetMode="External" /><Relationship Id="rId234" Type="http://schemas.openxmlformats.org/officeDocument/2006/relationships/hyperlink" Target="https://podminky.urs.cz/item/CS_URS_2021_02/766694123" TargetMode="External" /><Relationship Id="rId235" Type="http://schemas.openxmlformats.org/officeDocument/2006/relationships/hyperlink" Target="https://podminky.urs.cz/item/CS_URS_2021_02/998766201" TargetMode="External" /><Relationship Id="rId236" Type="http://schemas.openxmlformats.org/officeDocument/2006/relationships/hyperlink" Target="https://podminky.urs.cz/item/CS_URS_2021_02/766211200" TargetMode="External" /><Relationship Id="rId237" Type="http://schemas.openxmlformats.org/officeDocument/2006/relationships/hyperlink" Target="https://podminky.urs.cz/item/CS_URS_2021_02/767161813" TargetMode="External" /><Relationship Id="rId238" Type="http://schemas.openxmlformats.org/officeDocument/2006/relationships/hyperlink" Target="https://podminky.urs.cz/item/CS_URS_2021_02/767415821" TargetMode="External" /><Relationship Id="rId239" Type="http://schemas.openxmlformats.org/officeDocument/2006/relationships/hyperlink" Target="https://podminky.urs.cz/item/CS_URS_2021_02/767415822" TargetMode="External" /><Relationship Id="rId240" Type="http://schemas.openxmlformats.org/officeDocument/2006/relationships/hyperlink" Target="https://podminky.urs.cz/item/CS_URS_2021_02/767661811" TargetMode="External" /><Relationship Id="rId241" Type="http://schemas.openxmlformats.org/officeDocument/2006/relationships/hyperlink" Target="https://podminky.urs.cz/item/CS_URS_2021_02/767851104" TargetMode="External" /><Relationship Id="rId242" Type="http://schemas.openxmlformats.org/officeDocument/2006/relationships/hyperlink" Target="https://podminky.urs.cz/item/CS_URS_2021_02/998767202" TargetMode="External" /><Relationship Id="rId243" Type="http://schemas.openxmlformats.org/officeDocument/2006/relationships/hyperlink" Target="https://podminky.urs.cz/item/CS_URS_2021_02/771111011" TargetMode="External" /><Relationship Id="rId244" Type="http://schemas.openxmlformats.org/officeDocument/2006/relationships/hyperlink" Target="https://podminky.urs.cz/item/CS_URS_2021_02/771121011" TargetMode="External" /><Relationship Id="rId245" Type="http://schemas.openxmlformats.org/officeDocument/2006/relationships/hyperlink" Target="https://podminky.urs.cz/item/CS_URS_2021_02/771274124" TargetMode="External" /><Relationship Id="rId246" Type="http://schemas.openxmlformats.org/officeDocument/2006/relationships/hyperlink" Target="https://podminky.urs.cz/item/CS_URS_2021_02/771274242" TargetMode="External" /><Relationship Id="rId247" Type="http://schemas.openxmlformats.org/officeDocument/2006/relationships/hyperlink" Target="https://podminky.urs.cz/item/CS_URS_2021_02/771471810" TargetMode="External" /><Relationship Id="rId248" Type="http://schemas.openxmlformats.org/officeDocument/2006/relationships/hyperlink" Target="https://podminky.urs.cz/item/CS_URS_2021_02/771474112" TargetMode="External" /><Relationship Id="rId249" Type="http://schemas.openxmlformats.org/officeDocument/2006/relationships/hyperlink" Target="https://podminky.urs.cz/item/CS_URS_2021_02/771474132" TargetMode="External" /><Relationship Id="rId250" Type="http://schemas.openxmlformats.org/officeDocument/2006/relationships/hyperlink" Target="https://podminky.urs.cz/item/CS_URS_2021_02/771571810" TargetMode="External" /><Relationship Id="rId251" Type="http://schemas.openxmlformats.org/officeDocument/2006/relationships/hyperlink" Target="https://podminky.urs.cz/item/CS_URS_2021_02/771574263" TargetMode="External" /><Relationship Id="rId252" Type="http://schemas.openxmlformats.org/officeDocument/2006/relationships/hyperlink" Target="https://podminky.urs.cz/item/CS_URS_2021_02/771577111" TargetMode="External" /><Relationship Id="rId253" Type="http://schemas.openxmlformats.org/officeDocument/2006/relationships/hyperlink" Target="https://podminky.urs.cz/item/CS_URS_2021_02/771577114" TargetMode="External" /><Relationship Id="rId254" Type="http://schemas.openxmlformats.org/officeDocument/2006/relationships/hyperlink" Target="https://podminky.urs.cz/item/CS_URS_2021_02/771577115" TargetMode="External" /><Relationship Id="rId255" Type="http://schemas.openxmlformats.org/officeDocument/2006/relationships/hyperlink" Target="https://podminky.urs.cz/item/CS_URS_2021_02/771592011" TargetMode="External" /><Relationship Id="rId256" Type="http://schemas.openxmlformats.org/officeDocument/2006/relationships/hyperlink" Target="https://podminky.urs.cz/item/CS_URS_2021_02/998771101" TargetMode="External" /><Relationship Id="rId257" Type="http://schemas.openxmlformats.org/officeDocument/2006/relationships/hyperlink" Target="https://podminky.urs.cz/item/CS_URS_2021_02/776111111" TargetMode="External" /><Relationship Id="rId258" Type="http://schemas.openxmlformats.org/officeDocument/2006/relationships/hyperlink" Target="https://podminky.urs.cz/item/CS_URS_2021_02/776111311" TargetMode="External" /><Relationship Id="rId259" Type="http://schemas.openxmlformats.org/officeDocument/2006/relationships/hyperlink" Target="https://podminky.urs.cz/item/CS_URS_2021_02/776121111" TargetMode="External" /><Relationship Id="rId260" Type="http://schemas.openxmlformats.org/officeDocument/2006/relationships/hyperlink" Target="https://podminky.urs.cz/item/CS_URS_2021_02/776141111" TargetMode="External" /><Relationship Id="rId261" Type="http://schemas.openxmlformats.org/officeDocument/2006/relationships/hyperlink" Target="https://podminky.urs.cz/item/CS_URS_2021_02/776201812" TargetMode="External" /><Relationship Id="rId262" Type="http://schemas.openxmlformats.org/officeDocument/2006/relationships/hyperlink" Target="https://podminky.urs.cz/item/CS_URS_2021_02/776221211" TargetMode="External" /><Relationship Id="rId263" Type="http://schemas.openxmlformats.org/officeDocument/2006/relationships/hyperlink" Target="https://podminky.urs.cz/item/CS_URS_2021_02/776411112" TargetMode="External" /><Relationship Id="rId264" Type="http://schemas.openxmlformats.org/officeDocument/2006/relationships/hyperlink" Target="https://podminky.urs.cz/item/CS_URS_2021_02/776991121" TargetMode="External" /><Relationship Id="rId265" Type="http://schemas.openxmlformats.org/officeDocument/2006/relationships/hyperlink" Target="https://podminky.urs.cz/item/CS_URS_2021_02/998776101" TargetMode="External" /><Relationship Id="rId266" Type="http://schemas.openxmlformats.org/officeDocument/2006/relationships/hyperlink" Target="https://podminky.urs.cz/item/CS_URS_2021_02/777111111" TargetMode="External" /><Relationship Id="rId267" Type="http://schemas.openxmlformats.org/officeDocument/2006/relationships/hyperlink" Target="https://podminky.urs.cz/item/CS_URS_2021_02/776141112" TargetMode="External" /><Relationship Id="rId268" Type="http://schemas.openxmlformats.org/officeDocument/2006/relationships/hyperlink" Target="https://podminky.urs.cz/item/CS_URS_2021_02/777111123" TargetMode="External" /><Relationship Id="rId269" Type="http://schemas.openxmlformats.org/officeDocument/2006/relationships/hyperlink" Target="https://podminky.urs.cz/item/CS_URS_2021_02/777131101" TargetMode="External" /><Relationship Id="rId270" Type="http://schemas.openxmlformats.org/officeDocument/2006/relationships/hyperlink" Target="https://podminky.urs.cz/item/CS_URS_2021_02/777131201" TargetMode="External" /><Relationship Id="rId271" Type="http://schemas.openxmlformats.org/officeDocument/2006/relationships/hyperlink" Target="https://podminky.urs.cz/item/CS_URS_2021_02/998777101" TargetMode="External" /><Relationship Id="rId272" Type="http://schemas.openxmlformats.org/officeDocument/2006/relationships/hyperlink" Target="https://podminky.urs.cz/item/CS_URS_2021_02/781111011" TargetMode="External" /><Relationship Id="rId273" Type="http://schemas.openxmlformats.org/officeDocument/2006/relationships/hyperlink" Target="https://podminky.urs.cz/item/CS_URS_2021_02/781131241" TargetMode="External" /><Relationship Id="rId274" Type="http://schemas.openxmlformats.org/officeDocument/2006/relationships/hyperlink" Target="https://podminky.urs.cz/item/CS_URS_2021_02/781131242" TargetMode="External" /><Relationship Id="rId275" Type="http://schemas.openxmlformats.org/officeDocument/2006/relationships/hyperlink" Target="https://podminky.urs.cz/item/CS_URS_2021_02/781131261" TargetMode="External" /><Relationship Id="rId276" Type="http://schemas.openxmlformats.org/officeDocument/2006/relationships/hyperlink" Target="https://podminky.urs.cz/item/CS_URS_2021_02/781131264" TargetMode="External" /><Relationship Id="rId277" Type="http://schemas.openxmlformats.org/officeDocument/2006/relationships/hyperlink" Target="https://podminky.urs.cz/item/CS_URS_2021_02/781121011" TargetMode="External" /><Relationship Id="rId278" Type="http://schemas.openxmlformats.org/officeDocument/2006/relationships/hyperlink" Target="https://podminky.urs.cz/item/CS_URS_2021_02/781474226" TargetMode="External" /><Relationship Id="rId279" Type="http://schemas.openxmlformats.org/officeDocument/2006/relationships/hyperlink" Target="https://podminky.urs.cz/item/CS_URS_2021_02/781477111" TargetMode="External" /><Relationship Id="rId280" Type="http://schemas.openxmlformats.org/officeDocument/2006/relationships/hyperlink" Target="https://podminky.urs.cz/item/CS_URS_2021_02/781477114" TargetMode="External" /><Relationship Id="rId281" Type="http://schemas.openxmlformats.org/officeDocument/2006/relationships/hyperlink" Target="https://podminky.urs.cz/item/CS_URS_2021_02/781477115" TargetMode="External" /><Relationship Id="rId282" Type="http://schemas.openxmlformats.org/officeDocument/2006/relationships/hyperlink" Target="https://podminky.urs.cz/item/CS_URS_2021_02/781494111" TargetMode="External" /><Relationship Id="rId283" Type="http://schemas.openxmlformats.org/officeDocument/2006/relationships/hyperlink" Target="https://podminky.urs.cz/item/CS_URS_2021_02/781494511" TargetMode="External" /><Relationship Id="rId284" Type="http://schemas.openxmlformats.org/officeDocument/2006/relationships/hyperlink" Target="https://podminky.urs.cz/item/CS_URS_2021_02/781495211" TargetMode="External" /><Relationship Id="rId285" Type="http://schemas.openxmlformats.org/officeDocument/2006/relationships/hyperlink" Target="https://podminky.urs.cz/item/CS_URS_2021_02/781571141" TargetMode="External" /><Relationship Id="rId286" Type="http://schemas.openxmlformats.org/officeDocument/2006/relationships/hyperlink" Target="https://podminky.urs.cz/item/CS_URS_2021_02/781771113" TargetMode="External" /><Relationship Id="rId287" Type="http://schemas.openxmlformats.org/officeDocument/2006/relationships/hyperlink" Target="https://podminky.urs.cz/item/CS_URS_2021_02/998781101" TargetMode="External" /><Relationship Id="rId288" Type="http://schemas.openxmlformats.org/officeDocument/2006/relationships/hyperlink" Target="https://podminky.urs.cz/item/CS_URS_2021_02/783201401" TargetMode="External" /><Relationship Id="rId289" Type="http://schemas.openxmlformats.org/officeDocument/2006/relationships/hyperlink" Target="https://podminky.urs.cz/item/CS_URS_2021_02/783213121" TargetMode="External" /><Relationship Id="rId290" Type="http://schemas.openxmlformats.org/officeDocument/2006/relationships/hyperlink" Target="https://podminky.urs.cz/item/CS_URS_2021_02/783218111" TargetMode="External" /><Relationship Id="rId291" Type="http://schemas.openxmlformats.org/officeDocument/2006/relationships/hyperlink" Target="https://podminky.urs.cz/item/CS_URS_2021_02/783301303" TargetMode="External" /><Relationship Id="rId292" Type="http://schemas.openxmlformats.org/officeDocument/2006/relationships/hyperlink" Target="https://podminky.urs.cz/item/CS_URS_2021_02/783301401" TargetMode="External" /><Relationship Id="rId293" Type="http://schemas.openxmlformats.org/officeDocument/2006/relationships/hyperlink" Target="https://podminky.urs.cz/item/CS_URS_2021_02/783306809" TargetMode="External" /><Relationship Id="rId294" Type="http://schemas.openxmlformats.org/officeDocument/2006/relationships/hyperlink" Target="https://podminky.urs.cz/item/CS_URS_2021_02/783317105" TargetMode="External" /><Relationship Id="rId295" Type="http://schemas.openxmlformats.org/officeDocument/2006/relationships/hyperlink" Target="https://podminky.urs.cz/item/CS_URS_2021_02/783314201" TargetMode="External" /><Relationship Id="rId296" Type="http://schemas.openxmlformats.org/officeDocument/2006/relationships/hyperlink" Target="https://podminky.urs.cz/item/CS_URS_2021_02/783315101" TargetMode="External" /><Relationship Id="rId297" Type="http://schemas.openxmlformats.org/officeDocument/2006/relationships/hyperlink" Target="https://podminky.urs.cz/item/CS_URS_2021_02/783317101" TargetMode="External" /><Relationship Id="rId298" Type="http://schemas.openxmlformats.org/officeDocument/2006/relationships/hyperlink" Target="https://podminky.urs.cz/item/CS_URS_2021_02/783823135" TargetMode="External" /><Relationship Id="rId299" Type="http://schemas.openxmlformats.org/officeDocument/2006/relationships/hyperlink" Target="https://podminky.urs.cz/item/CS_URS_2021_02/783827425" TargetMode="External" /><Relationship Id="rId300" Type="http://schemas.openxmlformats.org/officeDocument/2006/relationships/hyperlink" Target="https://podminky.urs.cz/item/CS_URS_2021_02/783897611" TargetMode="External" /><Relationship Id="rId301" Type="http://schemas.openxmlformats.org/officeDocument/2006/relationships/hyperlink" Target="https://podminky.urs.cz/item/CS_URS_2021_02/784111001" TargetMode="External" /><Relationship Id="rId302" Type="http://schemas.openxmlformats.org/officeDocument/2006/relationships/hyperlink" Target="https://podminky.urs.cz/item/CS_URS_2021_02/784171111" TargetMode="External" /><Relationship Id="rId303" Type="http://schemas.openxmlformats.org/officeDocument/2006/relationships/hyperlink" Target="https://podminky.urs.cz/item/CS_URS_2021_02/784181131" TargetMode="External" /><Relationship Id="rId304" Type="http://schemas.openxmlformats.org/officeDocument/2006/relationships/hyperlink" Target="https://podminky.urs.cz/item/CS_URS_2021_02/784331001" TargetMode="External" /><Relationship Id="rId305" Type="http://schemas.openxmlformats.org/officeDocument/2006/relationships/hyperlink" Target="https://podminky.urs.cz/item/CS_URS_2021_02/787600801" TargetMode="External" /><Relationship Id="rId306" Type="http://schemas.openxmlformats.org/officeDocument/2006/relationships/hyperlink" Target="https://podminky.urs.cz/item/CS_URS_2021_02/787600802" TargetMode="External" /><Relationship Id="rId307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1_02/721173401" TargetMode="External" /><Relationship Id="rId2" Type="http://schemas.openxmlformats.org/officeDocument/2006/relationships/hyperlink" Target="https://podminky.urs.cz/item/CS_URS_2021_02/721173402" TargetMode="External" /><Relationship Id="rId3" Type="http://schemas.openxmlformats.org/officeDocument/2006/relationships/hyperlink" Target="https://podminky.urs.cz/item/CS_URS_2021_02/721173403" TargetMode="External" /><Relationship Id="rId4" Type="http://schemas.openxmlformats.org/officeDocument/2006/relationships/hyperlink" Target="https://podminky.urs.cz/item/CS_URS_2021_02/721174042" TargetMode="External" /><Relationship Id="rId5" Type="http://schemas.openxmlformats.org/officeDocument/2006/relationships/hyperlink" Target="https://podminky.urs.cz/item/CS_URS_2021_02/721174043" TargetMode="External" /><Relationship Id="rId6" Type="http://schemas.openxmlformats.org/officeDocument/2006/relationships/hyperlink" Target="https://podminky.urs.cz/item/CS_URS_2021_02/721174045" TargetMode="External" /><Relationship Id="rId7" Type="http://schemas.openxmlformats.org/officeDocument/2006/relationships/hyperlink" Target="https://podminky.urs.cz/item/CS_URS_2021_02/721175211" TargetMode="External" /><Relationship Id="rId8" Type="http://schemas.openxmlformats.org/officeDocument/2006/relationships/hyperlink" Target="https://podminky.urs.cz/item/CS_URS_2021_02/721175212" TargetMode="External" /><Relationship Id="rId9" Type="http://schemas.openxmlformats.org/officeDocument/2006/relationships/hyperlink" Target="https://podminky.urs.cz/item/CS_URS_2021_02/721175402" TargetMode="External" /><Relationship Id="rId10" Type="http://schemas.openxmlformats.org/officeDocument/2006/relationships/hyperlink" Target="https://podminky.urs.cz/item/CS_URS_2021_02/721194104" TargetMode="External" /><Relationship Id="rId11" Type="http://schemas.openxmlformats.org/officeDocument/2006/relationships/hyperlink" Target="https://podminky.urs.cz/item/CS_URS_2021_02/721194105" TargetMode="External" /><Relationship Id="rId12" Type="http://schemas.openxmlformats.org/officeDocument/2006/relationships/hyperlink" Target="https://podminky.urs.cz/item/CS_URS_2021_02/721194109" TargetMode="External" /><Relationship Id="rId13" Type="http://schemas.openxmlformats.org/officeDocument/2006/relationships/hyperlink" Target="https://podminky.urs.cz/item/CS_URS_2021_02/721273153" TargetMode="External" /><Relationship Id="rId14" Type="http://schemas.openxmlformats.org/officeDocument/2006/relationships/hyperlink" Target="https://podminky.urs.cz/item/CS_URS_2021_02/721290111" TargetMode="External" /><Relationship Id="rId15" Type="http://schemas.openxmlformats.org/officeDocument/2006/relationships/hyperlink" Target="https://podminky.urs.cz/item/CS_URS_2021_02/721290112" TargetMode="External" /><Relationship Id="rId16" Type="http://schemas.openxmlformats.org/officeDocument/2006/relationships/hyperlink" Target="https://podminky.urs.cz/item/CS_URS_2021_02/998721201" TargetMode="External" /><Relationship Id="rId17" Type="http://schemas.openxmlformats.org/officeDocument/2006/relationships/hyperlink" Target="https://podminky.urs.cz/item/CS_URS_2021_02/722181221" TargetMode="External" /><Relationship Id="rId18" Type="http://schemas.openxmlformats.org/officeDocument/2006/relationships/hyperlink" Target="https://podminky.urs.cz/item/CS_URS_2021_02/722181222" TargetMode="External" /><Relationship Id="rId19" Type="http://schemas.openxmlformats.org/officeDocument/2006/relationships/hyperlink" Target="https://podminky.urs.cz/item/CS_URS_2021_02/722181241" TargetMode="External" /><Relationship Id="rId20" Type="http://schemas.openxmlformats.org/officeDocument/2006/relationships/hyperlink" Target="https://podminky.urs.cz/item/CS_URS_2021_02/722181242" TargetMode="External" /><Relationship Id="rId21" Type="http://schemas.openxmlformats.org/officeDocument/2006/relationships/hyperlink" Target="https://podminky.urs.cz/item/CS_URS_2021_02/722182012" TargetMode="External" /><Relationship Id="rId22" Type="http://schemas.openxmlformats.org/officeDocument/2006/relationships/hyperlink" Target="https://podminky.urs.cz/item/CS_URS_2021_02/722182014" TargetMode="External" /><Relationship Id="rId23" Type="http://schemas.openxmlformats.org/officeDocument/2006/relationships/hyperlink" Target="https://podminky.urs.cz/item/CS_URS_2021_02/722190401" TargetMode="External" /><Relationship Id="rId24" Type="http://schemas.openxmlformats.org/officeDocument/2006/relationships/hyperlink" Target="https://podminky.urs.cz/item/CS_URS_2021_02/722220111" TargetMode="External" /><Relationship Id="rId25" Type="http://schemas.openxmlformats.org/officeDocument/2006/relationships/hyperlink" Target="https://podminky.urs.cz/item/CS_URS_2021_02/722220112" TargetMode="External" /><Relationship Id="rId26" Type="http://schemas.openxmlformats.org/officeDocument/2006/relationships/hyperlink" Target="https://podminky.urs.cz/item/CS_URS_2021_02/722220231" TargetMode="External" /><Relationship Id="rId27" Type="http://schemas.openxmlformats.org/officeDocument/2006/relationships/hyperlink" Target="https://podminky.urs.cz/item/CS_URS_2021_02/722220232" TargetMode="External" /><Relationship Id="rId28" Type="http://schemas.openxmlformats.org/officeDocument/2006/relationships/hyperlink" Target="https://podminky.urs.cz/item/CS_URS_2021_02/722220233" TargetMode="External" /><Relationship Id="rId29" Type="http://schemas.openxmlformats.org/officeDocument/2006/relationships/hyperlink" Target="https://podminky.urs.cz/item/CS_URS_2021_02/722220234" TargetMode="External" /><Relationship Id="rId30" Type="http://schemas.openxmlformats.org/officeDocument/2006/relationships/hyperlink" Target="https://podminky.urs.cz/item/CS_URS_2021_02/722224115" TargetMode="External" /><Relationship Id="rId31" Type="http://schemas.openxmlformats.org/officeDocument/2006/relationships/hyperlink" Target="https://podminky.urs.cz/item/CS_URS_2021_02/722230102" TargetMode="External" /><Relationship Id="rId32" Type="http://schemas.openxmlformats.org/officeDocument/2006/relationships/hyperlink" Target="https://podminky.urs.cz/item/CS_URS_2021_02/722230104" TargetMode="External" /><Relationship Id="rId33" Type="http://schemas.openxmlformats.org/officeDocument/2006/relationships/hyperlink" Target="https://podminky.urs.cz/item/CS_URS_2021_02/722230112" TargetMode="External" /><Relationship Id="rId34" Type="http://schemas.openxmlformats.org/officeDocument/2006/relationships/hyperlink" Target="https://podminky.urs.cz/item/CS_URS_2021_02/722230114" TargetMode="External" /><Relationship Id="rId35" Type="http://schemas.openxmlformats.org/officeDocument/2006/relationships/hyperlink" Target="https://podminky.urs.cz/item/CS_URS_2021_02/722231073" TargetMode="External" /><Relationship Id="rId36" Type="http://schemas.openxmlformats.org/officeDocument/2006/relationships/hyperlink" Target="https://podminky.urs.cz/item/CS_URS_2021_02/722231075" TargetMode="External" /><Relationship Id="rId37" Type="http://schemas.openxmlformats.org/officeDocument/2006/relationships/hyperlink" Target="https://podminky.urs.cz/item/CS_URS_2021_02/722239101" TargetMode="External" /><Relationship Id="rId38" Type="http://schemas.openxmlformats.org/officeDocument/2006/relationships/hyperlink" Target="https://podminky.urs.cz/item/CS_URS_2021_02/722239103" TargetMode="External" /><Relationship Id="rId39" Type="http://schemas.openxmlformats.org/officeDocument/2006/relationships/hyperlink" Target="https://podminky.urs.cz/item/CS_URS_2021_02/722260923" TargetMode="External" /><Relationship Id="rId40" Type="http://schemas.openxmlformats.org/officeDocument/2006/relationships/hyperlink" Target="https://podminky.urs.cz/item/CS_URS_2021_02/722290226" TargetMode="External" /><Relationship Id="rId41" Type="http://schemas.openxmlformats.org/officeDocument/2006/relationships/hyperlink" Target="https://podminky.urs.cz/item/CS_URS_2021_02/722290234" TargetMode="External" /><Relationship Id="rId42" Type="http://schemas.openxmlformats.org/officeDocument/2006/relationships/hyperlink" Target="https://podminky.urs.cz/item/CS_URS_2021_02/998722201" TargetMode="External" /><Relationship Id="rId43" Type="http://schemas.openxmlformats.org/officeDocument/2006/relationships/hyperlink" Target="https://podminky.urs.cz/item/CS_URS_2021_02/998724201" TargetMode="External" /><Relationship Id="rId44" Type="http://schemas.openxmlformats.org/officeDocument/2006/relationships/hyperlink" Target="https://podminky.urs.cz/item/CS_URS_2021_02/725112022" TargetMode="External" /><Relationship Id="rId45" Type="http://schemas.openxmlformats.org/officeDocument/2006/relationships/hyperlink" Target="https://podminky.urs.cz/item/CS_URS_2021_02/725211617" TargetMode="External" /><Relationship Id="rId46" Type="http://schemas.openxmlformats.org/officeDocument/2006/relationships/hyperlink" Target="https://podminky.urs.cz/item/CS_URS_2021_02/725244314" TargetMode="External" /><Relationship Id="rId47" Type="http://schemas.openxmlformats.org/officeDocument/2006/relationships/hyperlink" Target="https://podminky.urs.cz/item/CS_URS_2021_02/725339111" TargetMode="External" /><Relationship Id="rId48" Type="http://schemas.openxmlformats.org/officeDocument/2006/relationships/hyperlink" Target="https://podminky.urs.cz/item/CS_URS_2021_02/725319111" TargetMode="External" /><Relationship Id="rId49" Type="http://schemas.openxmlformats.org/officeDocument/2006/relationships/hyperlink" Target="https://podminky.urs.cz/item/CS_URS_2021_02/725813112" TargetMode="External" /><Relationship Id="rId50" Type="http://schemas.openxmlformats.org/officeDocument/2006/relationships/hyperlink" Target="https://podminky.urs.cz/item/CS_URS_2021_02/725821312" TargetMode="External" /><Relationship Id="rId51" Type="http://schemas.openxmlformats.org/officeDocument/2006/relationships/hyperlink" Target="https://podminky.urs.cz/item/CS_URS_2021_02/725821325" TargetMode="External" /><Relationship Id="rId52" Type="http://schemas.openxmlformats.org/officeDocument/2006/relationships/hyperlink" Target="https://podminky.urs.cz/item/CS_URS_2021_02/725822611" TargetMode="External" /><Relationship Id="rId53" Type="http://schemas.openxmlformats.org/officeDocument/2006/relationships/hyperlink" Target="https://podminky.urs.cz/item/CS_URS_2021_02/725841311" TargetMode="External" /><Relationship Id="rId54" Type="http://schemas.openxmlformats.org/officeDocument/2006/relationships/hyperlink" Target="https://podminky.urs.cz/item/CS_URS_2021_02/725980123" TargetMode="External" /><Relationship Id="rId55" Type="http://schemas.openxmlformats.org/officeDocument/2006/relationships/hyperlink" Target="https://podminky.urs.cz/item/CS_URS_2021_02/998725201" TargetMode="External" /><Relationship Id="rId56" Type="http://schemas.openxmlformats.org/officeDocument/2006/relationships/hyperlink" Target="https://podminky.urs.cz/item/CS_URS_2021_02/726111031" TargetMode="External" /><Relationship Id="rId57" Type="http://schemas.openxmlformats.org/officeDocument/2006/relationships/hyperlink" Target="https://podminky.urs.cz/item/CS_URS_2021_02/998726211" TargetMode="External" /><Relationship Id="rId58" Type="http://schemas.openxmlformats.org/officeDocument/2006/relationships/hyperlink" Target="https://podminky.urs.cz/item/CS_URS_2021_02/727121107" TargetMode="External" /><Relationship Id="rId59" Type="http://schemas.openxmlformats.org/officeDocument/2006/relationships/hyperlink" Target="https://podminky.urs.cz/item/CS_URS_2021_02/727121108" TargetMode="External" /><Relationship Id="rId60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1_02/113106161" TargetMode="External" /><Relationship Id="rId2" Type="http://schemas.openxmlformats.org/officeDocument/2006/relationships/hyperlink" Target="https://podminky.urs.cz/item/CS_URS_2021_02/113107122" TargetMode="External" /><Relationship Id="rId3" Type="http://schemas.openxmlformats.org/officeDocument/2006/relationships/hyperlink" Target="https://podminky.urs.cz/item/CS_URS_2021_02/119001405" TargetMode="External" /><Relationship Id="rId4" Type="http://schemas.openxmlformats.org/officeDocument/2006/relationships/hyperlink" Target="https://podminky.urs.cz/item/CS_URS_2021_02/119001406" TargetMode="External" /><Relationship Id="rId5" Type="http://schemas.openxmlformats.org/officeDocument/2006/relationships/hyperlink" Target="https://podminky.urs.cz/item/CS_URS_2021_02/119001421" TargetMode="External" /><Relationship Id="rId6" Type="http://schemas.openxmlformats.org/officeDocument/2006/relationships/hyperlink" Target="https://podminky.urs.cz/item/CS_URS_2021_02/131251204" TargetMode="External" /><Relationship Id="rId7" Type="http://schemas.openxmlformats.org/officeDocument/2006/relationships/hyperlink" Target="https://podminky.urs.cz/item/CS_URS_2021_02/132251253" TargetMode="External" /><Relationship Id="rId8" Type="http://schemas.openxmlformats.org/officeDocument/2006/relationships/hyperlink" Target="https://podminky.urs.cz/item/CS_URS_2021_02/132254202" TargetMode="External" /><Relationship Id="rId9" Type="http://schemas.openxmlformats.org/officeDocument/2006/relationships/hyperlink" Target="https://podminky.urs.cz/item/CS_URS_2021_02/139001101" TargetMode="External" /><Relationship Id="rId10" Type="http://schemas.openxmlformats.org/officeDocument/2006/relationships/hyperlink" Target="https://podminky.urs.cz/item/CS_URS_2021_02/151101201" TargetMode="External" /><Relationship Id="rId11" Type="http://schemas.openxmlformats.org/officeDocument/2006/relationships/hyperlink" Target="https://podminky.urs.cz/item/CS_URS_2021_02/151101211" TargetMode="External" /><Relationship Id="rId12" Type="http://schemas.openxmlformats.org/officeDocument/2006/relationships/hyperlink" Target="https://podminky.urs.cz/item/CS_URS_2021_02/151101401" TargetMode="External" /><Relationship Id="rId13" Type="http://schemas.openxmlformats.org/officeDocument/2006/relationships/hyperlink" Target="https://podminky.urs.cz/item/CS_URS_2021_02/151101411" TargetMode="External" /><Relationship Id="rId14" Type="http://schemas.openxmlformats.org/officeDocument/2006/relationships/hyperlink" Target="https://podminky.urs.cz/item/CS_URS_2021_02/151811131" TargetMode="External" /><Relationship Id="rId15" Type="http://schemas.openxmlformats.org/officeDocument/2006/relationships/hyperlink" Target="https://podminky.urs.cz/item/CS_URS_2021_02/151811231" TargetMode="External" /><Relationship Id="rId16" Type="http://schemas.openxmlformats.org/officeDocument/2006/relationships/hyperlink" Target="https://podminky.urs.cz/item/CS_URS_2021_02/162751117" TargetMode="External" /><Relationship Id="rId17" Type="http://schemas.openxmlformats.org/officeDocument/2006/relationships/hyperlink" Target="https://podminky.urs.cz/item/CS_URS_2021_02/167151101" TargetMode="External" /><Relationship Id="rId18" Type="http://schemas.openxmlformats.org/officeDocument/2006/relationships/hyperlink" Target="https://podminky.urs.cz/item/CS_URS_2021_02/171201231" TargetMode="External" /><Relationship Id="rId19" Type="http://schemas.openxmlformats.org/officeDocument/2006/relationships/hyperlink" Target="https://podminky.urs.cz/item/CS_URS_2021_02/171251201" TargetMode="External" /><Relationship Id="rId20" Type="http://schemas.openxmlformats.org/officeDocument/2006/relationships/hyperlink" Target="https://podminky.urs.cz/item/CS_URS_2021_02/174151101" TargetMode="External" /><Relationship Id="rId21" Type="http://schemas.openxmlformats.org/officeDocument/2006/relationships/hyperlink" Target="https://podminky.urs.cz/item/CS_URS_2021_02/175151101" TargetMode="External" /><Relationship Id="rId22" Type="http://schemas.openxmlformats.org/officeDocument/2006/relationships/hyperlink" Target="https://podminky.urs.cz/item/CS_URS_2021_02/359901211" TargetMode="External" /><Relationship Id="rId23" Type="http://schemas.openxmlformats.org/officeDocument/2006/relationships/hyperlink" Target="https://podminky.urs.cz/item/CS_URS_2021_02/451541111" TargetMode="External" /><Relationship Id="rId24" Type="http://schemas.openxmlformats.org/officeDocument/2006/relationships/hyperlink" Target="https://podminky.urs.cz/item/CS_URS_2021_02/451573111" TargetMode="External" /><Relationship Id="rId25" Type="http://schemas.openxmlformats.org/officeDocument/2006/relationships/hyperlink" Target="https://podminky.urs.cz/item/CS_URS_2021_02/564801112" TargetMode="External" /><Relationship Id="rId26" Type="http://schemas.openxmlformats.org/officeDocument/2006/relationships/hyperlink" Target="https://podminky.urs.cz/item/CS_URS_2021_02/564871111" TargetMode="External" /><Relationship Id="rId27" Type="http://schemas.openxmlformats.org/officeDocument/2006/relationships/hyperlink" Target="https://podminky.urs.cz/item/CS_URS_2021_02/567122114" TargetMode="External" /><Relationship Id="rId28" Type="http://schemas.openxmlformats.org/officeDocument/2006/relationships/hyperlink" Target="https://podminky.urs.cz/item/CS_URS_2021_02/591211111" TargetMode="External" /><Relationship Id="rId29" Type="http://schemas.openxmlformats.org/officeDocument/2006/relationships/hyperlink" Target="https://podminky.urs.cz/item/CS_URS_2021_02/871265211" TargetMode="External" /><Relationship Id="rId30" Type="http://schemas.openxmlformats.org/officeDocument/2006/relationships/hyperlink" Target="https://podminky.urs.cz/item/CS_URS_2021_02/871310320" TargetMode="External" /><Relationship Id="rId31" Type="http://schemas.openxmlformats.org/officeDocument/2006/relationships/hyperlink" Target="https://podminky.urs.cz/item/CS_URS_2021_02/871315211" TargetMode="External" /><Relationship Id="rId32" Type="http://schemas.openxmlformats.org/officeDocument/2006/relationships/hyperlink" Target="https://podminky.urs.cz/item/CS_URS_2021_02/871350320" TargetMode="External" /><Relationship Id="rId33" Type="http://schemas.openxmlformats.org/officeDocument/2006/relationships/hyperlink" Target="https://podminky.urs.cz/item/CS_URS_2021_02/877260310" TargetMode="External" /><Relationship Id="rId34" Type="http://schemas.openxmlformats.org/officeDocument/2006/relationships/hyperlink" Target="https://podminky.urs.cz/item/CS_URS_2021_02/877310310" TargetMode="External" /><Relationship Id="rId35" Type="http://schemas.openxmlformats.org/officeDocument/2006/relationships/hyperlink" Target="https://podminky.urs.cz/item/CS_URS_2021_02/877310320" TargetMode="External" /><Relationship Id="rId36" Type="http://schemas.openxmlformats.org/officeDocument/2006/relationships/hyperlink" Target="https://podminky.urs.cz/item/CS_URS_2021_02/877310330" TargetMode="External" /><Relationship Id="rId37" Type="http://schemas.openxmlformats.org/officeDocument/2006/relationships/hyperlink" Target="https://podminky.urs.cz/item/CS_URS_2021_02/877350330" TargetMode="External" /><Relationship Id="rId38" Type="http://schemas.openxmlformats.org/officeDocument/2006/relationships/hyperlink" Target="https://podminky.urs.cz/item/CS_URS_2021_02/892352121" TargetMode="External" /><Relationship Id="rId39" Type="http://schemas.openxmlformats.org/officeDocument/2006/relationships/hyperlink" Target="https://podminky.urs.cz/item/CS_URS_2021_02/894411111" TargetMode="External" /><Relationship Id="rId40" Type="http://schemas.openxmlformats.org/officeDocument/2006/relationships/hyperlink" Target="https://podminky.urs.cz/item/CS_URS_2021_02/894411121" TargetMode="External" /><Relationship Id="rId41" Type="http://schemas.openxmlformats.org/officeDocument/2006/relationships/hyperlink" Target="https://podminky.urs.cz/item/CS_URS_2021_02/894812031" TargetMode="External" /><Relationship Id="rId42" Type="http://schemas.openxmlformats.org/officeDocument/2006/relationships/hyperlink" Target="https://podminky.urs.cz/item/CS_URS_2021_02/894812041" TargetMode="External" /><Relationship Id="rId43" Type="http://schemas.openxmlformats.org/officeDocument/2006/relationships/hyperlink" Target="https://podminky.urs.cz/item/CS_URS_2021_02/894812062" TargetMode="External" /><Relationship Id="rId44" Type="http://schemas.openxmlformats.org/officeDocument/2006/relationships/hyperlink" Target="https://podminky.urs.cz/item/CS_URS_2021_02/894812613" TargetMode="External" /><Relationship Id="rId45" Type="http://schemas.openxmlformats.org/officeDocument/2006/relationships/hyperlink" Target="https://podminky.urs.cz/item/CS_URS_2021_02/897171112" TargetMode="External" /><Relationship Id="rId46" Type="http://schemas.openxmlformats.org/officeDocument/2006/relationships/hyperlink" Target="https://podminky.urs.cz/item/CS_URS_2021_02/899103112" TargetMode="External" /><Relationship Id="rId47" Type="http://schemas.openxmlformats.org/officeDocument/2006/relationships/hyperlink" Target="https://podminky.urs.cz/item/CS_URS_2021_02/899722113" TargetMode="External" /><Relationship Id="rId48" Type="http://schemas.openxmlformats.org/officeDocument/2006/relationships/hyperlink" Target="https://podminky.urs.cz/item/CS_URS_2021_02/919726122" TargetMode="External" /><Relationship Id="rId49" Type="http://schemas.openxmlformats.org/officeDocument/2006/relationships/hyperlink" Target="https://podminky.urs.cz/item/CS_URS_2021_02/979071021" TargetMode="External" /><Relationship Id="rId50" Type="http://schemas.openxmlformats.org/officeDocument/2006/relationships/hyperlink" Target="https://podminky.urs.cz/item/CS_URS_2021_02/997221571" TargetMode="External" /><Relationship Id="rId51" Type="http://schemas.openxmlformats.org/officeDocument/2006/relationships/hyperlink" Target="https://podminky.urs.cz/item/CS_URS_2021_02/997221579" TargetMode="External" /><Relationship Id="rId52" Type="http://schemas.openxmlformats.org/officeDocument/2006/relationships/hyperlink" Target="https://podminky.urs.cz/item/CS_URS_2021_02/997221611" TargetMode="External" /><Relationship Id="rId53" Type="http://schemas.openxmlformats.org/officeDocument/2006/relationships/hyperlink" Target="https://podminky.urs.cz/item/CS_URS_2021_02/998276101" TargetMode="External" /><Relationship Id="rId54" Type="http://schemas.openxmlformats.org/officeDocument/2006/relationships/hyperlink" Target="https://podminky.urs.cz/item/CS_URS_2021_02/721242105" TargetMode="External" /><Relationship Id="rId55" Type="http://schemas.openxmlformats.org/officeDocument/2006/relationships/hyperlink" Target="https://podminky.urs.cz/item/CS_URS_2021_02/721290112" TargetMode="External" /><Relationship Id="rId56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1_02/723111202" TargetMode="External" /><Relationship Id="rId2" Type="http://schemas.openxmlformats.org/officeDocument/2006/relationships/hyperlink" Target="https://podminky.urs.cz/item/CS_URS_2021_02/723111204" TargetMode="External" /><Relationship Id="rId3" Type="http://schemas.openxmlformats.org/officeDocument/2006/relationships/hyperlink" Target="https://podminky.urs.cz/item/CS_URS_2021_02/723111205" TargetMode="External" /><Relationship Id="rId4" Type="http://schemas.openxmlformats.org/officeDocument/2006/relationships/hyperlink" Target="https://podminky.urs.cz/item/CS_URS_2021_02/723150367" TargetMode="External" /><Relationship Id="rId5" Type="http://schemas.openxmlformats.org/officeDocument/2006/relationships/hyperlink" Target="https://podminky.urs.cz/item/CS_URS_2021_02/723160204" TargetMode="External" /><Relationship Id="rId6" Type="http://schemas.openxmlformats.org/officeDocument/2006/relationships/hyperlink" Target="https://podminky.urs.cz/item/CS_URS_2021_02/723160334" TargetMode="External" /><Relationship Id="rId7" Type="http://schemas.openxmlformats.org/officeDocument/2006/relationships/hyperlink" Target="https://podminky.urs.cz/item/CS_URS_2021_02/723190202" TargetMode="External" /><Relationship Id="rId8" Type="http://schemas.openxmlformats.org/officeDocument/2006/relationships/hyperlink" Target="https://podminky.urs.cz/item/CS_URS_2021_02/723190907" TargetMode="External" /><Relationship Id="rId9" Type="http://schemas.openxmlformats.org/officeDocument/2006/relationships/hyperlink" Target="https://podminky.urs.cz/item/CS_URS_2021_02/723190909" TargetMode="External" /><Relationship Id="rId10" Type="http://schemas.openxmlformats.org/officeDocument/2006/relationships/hyperlink" Target="https://podminky.urs.cz/item/CS_URS_2021_02/723190914" TargetMode="External" /><Relationship Id="rId11" Type="http://schemas.openxmlformats.org/officeDocument/2006/relationships/hyperlink" Target="https://podminky.urs.cz/item/CS_URS_2021_02/723230801" TargetMode="External" /><Relationship Id="rId12" Type="http://schemas.openxmlformats.org/officeDocument/2006/relationships/hyperlink" Target="https://podminky.urs.cz/item/CS_URS_2021_02/723231164" TargetMode="External" /><Relationship Id="rId13" Type="http://schemas.openxmlformats.org/officeDocument/2006/relationships/hyperlink" Target="https://podminky.urs.cz/item/CS_URS_2021_02/723239104" TargetMode="External" /><Relationship Id="rId14" Type="http://schemas.openxmlformats.org/officeDocument/2006/relationships/hyperlink" Target="https://podminky.urs.cz/item/CS_URS_2021_02/723260801" TargetMode="External" /><Relationship Id="rId15" Type="http://schemas.openxmlformats.org/officeDocument/2006/relationships/hyperlink" Target="https://podminky.urs.cz/item/CS_URS_2021_02/723261912" TargetMode="External" /><Relationship Id="rId16" Type="http://schemas.openxmlformats.org/officeDocument/2006/relationships/hyperlink" Target="https://podminky.urs.cz/item/CS_URS_2021_02/998723201" TargetMode="External" /><Relationship Id="rId17" Type="http://schemas.openxmlformats.org/officeDocument/2006/relationships/hyperlink" Target="https://podminky.urs.cz/item/CS_URS_2021_02/783614551" TargetMode="External" /><Relationship Id="rId18" Type="http://schemas.openxmlformats.org/officeDocument/2006/relationships/hyperlink" Target="https://podminky.urs.cz/item/CS_URS_2021_02/783617611" TargetMode="External" /><Relationship Id="rId19" Type="http://schemas.openxmlformats.org/officeDocument/2006/relationships/drawing" Target="../drawings/drawing5.xml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1_02/713463131" TargetMode="External" /><Relationship Id="rId2" Type="http://schemas.openxmlformats.org/officeDocument/2006/relationships/hyperlink" Target="https://podminky.urs.cz/item/CS_URS_2021_02/998713201" TargetMode="External" /><Relationship Id="rId3" Type="http://schemas.openxmlformats.org/officeDocument/2006/relationships/hyperlink" Target="https://podminky.urs.cz/item/CS_URS_2021_02/731341130" TargetMode="External" /><Relationship Id="rId4" Type="http://schemas.openxmlformats.org/officeDocument/2006/relationships/hyperlink" Target="https://podminky.urs.cz/item/CS_URS_2021_02/998731201" TargetMode="External" /><Relationship Id="rId5" Type="http://schemas.openxmlformats.org/officeDocument/2006/relationships/hyperlink" Target="https://podminky.urs.cz/item/CS_URS_2021_02/733222102" TargetMode="External" /><Relationship Id="rId6" Type="http://schemas.openxmlformats.org/officeDocument/2006/relationships/hyperlink" Target="https://podminky.urs.cz/item/CS_URS_2021_02/733222103" TargetMode="External" /><Relationship Id="rId7" Type="http://schemas.openxmlformats.org/officeDocument/2006/relationships/hyperlink" Target="https://podminky.urs.cz/item/CS_URS_2021_02/733222104" TargetMode="External" /><Relationship Id="rId8" Type="http://schemas.openxmlformats.org/officeDocument/2006/relationships/hyperlink" Target="https://podminky.urs.cz/item/CS_URS_2021_02/733224222" TargetMode="External" /><Relationship Id="rId9" Type="http://schemas.openxmlformats.org/officeDocument/2006/relationships/hyperlink" Target="https://podminky.urs.cz/item/CS_URS_2021_02/733224225" TargetMode="External" /><Relationship Id="rId10" Type="http://schemas.openxmlformats.org/officeDocument/2006/relationships/hyperlink" Target="https://podminky.urs.cz/item/CS_URS_2021_02/733291101" TargetMode="External" /><Relationship Id="rId11" Type="http://schemas.openxmlformats.org/officeDocument/2006/relationships/hyperlink" Target="https://podminky.urs.cz/item/CS_URS_2021_02/998733201" TargetMode="External" /><Relationship Id="rId12" Type="http://schemas.openxmlformats.org/officeDocument/2006/relationships/hyperlink" Target="https://podminky.urs.cz/item/CS_URS_2021_02/734211115" TargetMode="External" /><Relationship Id="rId13" Type="http://schemas.openxmlformats.org/officeDocument/2006/relationships/hyperlink" Target="https://podminky.urs.cz/item/CS_URS_2021_02/734291123" TargetMode="External" /><Relationship Id="rId14" Type="http://schemas.openxmlformats.org/officeDocument/2006/relationships/hyperlink" Target="https://podminky.urs.cz/item/CS_URS_2021_02/734292715" TargetMode="External" /><Relationship Id="rId15" Type="http://schemas.openxmlformats.org/officeDocument/2006/relationships/hyperlink" Target="https://podminky.urs.cz/item/CS_URS_2021_02/998734201" TargetMode="External" /><Relationship Id="rId16" Type="http://schemas.openxmlformats.org/officeDocument/2006/relationships/hyperlink" Target="https://podminky.urs.cz/item/CS_URS_2021_02/735000912" TargetMode="External" /><Relationship Id="rId17" Type="http://schemas.openxmlformats.org/officeDocument/2006/relationships/hyperlink" Target="https://podminky.urs.cz/item/CS_URS_2021_02/735159210" TargetMode="External" /><Relationship Id="rId18" Type="http://schemas.openxmlformats.org/officeDocument/2006/relationships/hyperlink" Target="https://podminky.urs.cz/item/CS_URS_2021_02/735159220" TargetMode="External" /><Relationship Id="rId19" Type="http://schemas.openxmlformats.org/officeDocument/2006/relationships/hyperlink" Target="https://podminky.urs.cz/item/CS_URS_2021_02/735159230" TargetMode="External" /><Relationship Id="rId20" Type="http://schemas.openxmlformats.org/officeDocument/2006/relationships/hyperlink" Target="https://podminky.urs.cz/item/CS_URS_2021_02/735159310" TargetMode="External" /><Relationship Id="rId21" Type="http://schemas.openxmlformats.org/officeDocument/2006/relationships/hyperlink" Target="https://podminky.urs.cz/item/CS_URS_2021_02/735191905" TargetMode="External" /><Relationship Id="rId22" Type="http://schemas.openxmlformats.org/officeDocument/2006/relationships/hyperlink" Target="https://podminky.urs.cz/item/CS_URS_2021_02/735191910" TargetMode="External" /><Relationship Id="rId23" Type="http://schemas.openxmlformats.org/officeDocument/2006/relationships/hyperlink" Target="https://podminky.urs.cz/item/CS_URS_2021_02/998735201" TargetMode="External" /><Relationship Id="rId24" Type="http://schemas.openxmlformats.org/officeDocument/2006/relationships/drawing" Target="../drawings/drawing6.xml" /></Relationships>
</file>

<file path=xl/worksheets/_rels/sheet7.xml.rels>&#65279;<?xml version="1.0" encoding="utf-8"?><Relationships xmlns="http://schemas.openxmlformats.org/package/2006/relationships"><Relationship Id="rId1" Type="http://schemas.openxmlformats.org/officeDocument/2006/relationships/drawing" Target="../drawings/drawing7.xml" /></Relationships>
</file>

<file path=xl/worksheets/_rels/sheet8.xml.rels>&#65279;<?xml version="1.0" encoding="utf-8"?><Relationships xmlns="http://schemas.openxmlformats.org/package/2006/relationships"><Relationship Id="rId1" Type="http://schemas.openxmlformats.org/officeDocument/2006/relationships/drawing" Target="../drawings/drawing8.xml" /></Relationships>
</file>

<file path=xl/worksheets/_rels/sheet9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1_02/174151101" TargetMode="External" /><Relationship Id="rId2" Type="http://schemas.openxmlformats.org/officeDocument/2006/relationships/hyperlink" Target="https://podminky.urs.cz/item/CS_URS_2021_02/952905121" TargetMode="External" /><Relationship Id="rId3" Type="http://schemas.openxmlformats.org/officeDocument/2006/relationships/hyperlink" Target="https://podminky.urs.cz/item/CS_URS_2021_02/952905221" TargetMode="External" /><Relationship Id="rId4" Type="http://schemas.openxmlformats.org/officeDocument/2006/relationships/hyperlink" Target="https://podminky.urs.cz/item/CS_URS_2021_02/952905231" TargetMode="External" /><Relationship Id="rId5" Type="http://schemas.openxmlformats.org/officeDocument/2006/relationships/hyperlink" Target="https://podminky.urs.cz/item/CS_URS_2021_02/952905232" TargetMode="External" /><Relationship Id="rId6" Type="http://schemas.openxmlformats.org/officeDocument/2006/relationships/hyperlink" Target="https://podminky.urs.cz/item/CS_URS_2021_02/961044111" TargetMode="External" /><Relationship Id="rId7" Type="http://schemas.openxmlformats.org/officeDocument/2006/relationships/hyperlink" Target="https://podminky.urs.cz/item/CS_URS_2021_02/977151128" TargetMode="External" /><Relationship Id="rId8" Type="http://schemas.openxmlformats.org/officeDocument/2006/relationships/hyperlink" Target="https://podminky.urs.cz/item/CS_URS_2021_02/981011415" TargetMode="External" /><Relationship Id="rId9" Type="http://schemas.openxmlformats.org/officeDocument/2006/relationships/hyperlink" Target="https://podminky.urs.cz/item/CS_URS_2021_02/997013151" TargetMode="External" /><Relationship Id="rId10" Type="http://schemas.openxmlformats.org/officeDocument/2006/relationships/hyperlink" Target="https://podminky.urs.cz/item/CS_URS_2021_02/997013501" TargetMode="External" /><Relationship Id="rId11" Type="http://schemas.openxmlformats.org/officeDocument/2006/relationships/hyperlink" Target="https://podminky.urs.cz/item/CS_URS_2021_02/997013509" TargetMode="External" /><Relationship Id="rId12" Type="http://schemas.openxmlformats.org/officeDocument/2006/relationships/hyperlink" Target="https://podminky.urs.cz/item/CS_URS_2021_02/997013602" TargetMode="External" /><Relationship Id="rId13" Type="http://schemas.openxmlformats.org/officeDocument/2006/relationships/hyperlink" Target="https://podminky.urs.cz/item/CS_URS_2021_02/997013631" TargetMode="External" /><Relationship Id="rId14" Type="http://schemas.openxmlformats.org/officeDocument/2006/relationships/drawing" Target="../drawings/drawing9.xml" /></Relationships>
</file>

<file path=xl/worksheets/_rels/sheet10.xml.rels>&#65279;<?xml version="1.0" encoding="utf-8"?><Relationships xmlns="http://schemas.openxmlformats.org/package/2006/relationships"><Relationship Id="rId1" Type="http://schemas.openxmlformats.org/officeDocument/2006/relationships/drawing" Target="../drawings/drawing10.xml" /></Relationships>
</file>

<file path=xl/worksheets/_rels/sheet11.xml.rels>&#65279;<?xml version="1.0" encoding="utf-8"?><Relationships xmlns="http://schemas.openxmlformats.org/package/2006/relationships"><Relationship Id="rId1" Type="http://schemas.openxmlformats.org/officeDocument/2006/relationships/drawing" Target="../drawings/drawing11.xml" /></Relationships>
</file>

<file path=xl/worksheets/_rels/sheet12.xml.rels>&#65279;<?xml version="1.0" encoding="utf-8"?><Relationships xmlns="http://schemas.openxmlformats.org/package/2006/relationships"><Relationship Id="rId1" Type="http://schemas.openxmlformats.org/officeDocument/2006/relationships/drawing" Target="../drawings/drawing12.xml" /></Relationships>
</file>

<file path=xl/worksheets/_rels/sheet13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1_02/113106142" TargetMode="External" /><Relationship Id="rId2" Type="http://schemas.openxmlformats.org/officeDocument/2006/relationships/hyperlink" Target="https://podminky.urs.cz/item/CS_URS_2021_02/113106185" TargetMode="External" /><Relationship Id="rId3" Type="http://schemas.openxmlformats.org/officeDocument/2006/relationships/hyperlink" Target="https://podminky.urs.cz/item/CS_URS_2021_02/113107164" TargetMode="External" /><Relationship Id="rId4" Type="http://schemas.openxmlformats.org/officeDocument/2006/relationships/hyperlink" Target="https://podminky.urs.cz/item/CS_URS_2021_02/113107223" TargetMode="External" /><Relationship Id="rId5" Type="http://schemas.openxmlformats.org/officeDocument/2006/relationships/hyperlink" Target="https://podminky.urs.cz/item/CS_URS_2021_02/113107321" TargetMode="External" /><Relationship Id="rId6" Type="http://schemas.openxmlformats.org/officeDocument/2006/relationships/hyperlink" Target="https://podminky.urs.cz/item/CS_URS_2021_02/113107322" TargetMode="External" /><Relationship Id="rId7" Type="http://schemas.openxmlformats.org/officeDocument/2006/relationships/hyperlink" Target="https://podminky.urs.cz/item/CS_URS_2021_02/113107331" TargetMode="External" /><Relationship Id="rId8" Type="http://schemas.openxmlformats.org/officeDocument/2006/relationships/hyperlink" Target="https://podminky.urs.cz/item/CS_URS_2021_02/113202111" TargetMode="External" /><Relationship Id="rId9" Type="http://schemas.openxmlformats.org/officeDocument/2006/relationships/hyperlink" Target="https://podminky.urs.cz/item/CS_URS_2021_02/121151103" TargetMode="External" /><Relationship Id="rId10" Type="http://schemas.openxmlformats.org/officeDocument/2006/relationships/hyperlink" Target="https://podminky.urs.cz/item/CS_URS_2021_02/122251104" TargetMode="External" /><Relationship Id="rId11" Type="http://schemas.openxmlformats.org/officeDocument/2006/relationships/hyperlink" Target="https://podminky.urs.cz/item/CS_URS_2021_02/132212111" TargetMode="External" /><Relationship Id="rId12" Type="http://schemas.openxmlformats.org/officeDocument/2006/relationships/hyperlink" Target="https://podminky.urs.cz/item/CS_URS_2021_02/162251102" TargetMode="External" /><Relationship Id="rId13" Type="http://schemas.openxmlformats.org/officeDocument/2006/relationships/hyperlink" Target="https://podminky.urs.cz/item/CS_URS_2021_02/162651112" TargetMode="External" /><Relationship Id="rId14" Type="http://schemas.openxmlformats.org/officeDocument/2006/relationships/hyperlink" Target="https://podminky.urs.cz/item/CS_URS_2021_02/167151101" TargetMode="External" /><Relationship Id="rId15" Type="http://schemas.openxmlformats.org/officeDocument/2006/relationships/hyperlink" Target="https://podminky.urs.cz/item/CS_URS_2021_02/171201201" TargetMode="External" /><Relationship Id="rId16" Type="http://schemas.openxmlformats.org/officeDocument/2006/relationships/hyperlink" Target="https://podminky.urs.cz/item/CS_URS_2021_02/171201231" TargetMode="External" /><Relationship Id="rId17" Type="http://schemas.openxmlformats.org/officeDocument/2006/relationships/hyperlink" Target="https://podminky.urs.cz/item/CS_URS_2021_02/174101101" TargetMode="External" /><Relationship Id="rId18" Type="http://schemas.openxmlformats.org/officeDocument/2006/relationships/hyperlink" Target="https://podminky.urs.cz/item/CS_URS_2021_02/181351103" TargetMode="External" /><Relationship Id="rId19" Type="http://schemas.openxmlformats.org/officeDocument/2006/relationships/hyperlink" Target="https://podminky.urs.cz/item/CS_URS_2021_02/181411131" TargetMode="External" /><Relationship Id="rId20" Type="http://schemas.openxmlformats.org/officeDocument/2006/relationships/hyperlink" Target="https://podminky.urs.cz/item/CS_URS_2021_02/181951111" TargetMode="External" /><Relationship Id="rId21" Type="http://schemas.openxmlformats.org/officeDocument/2006/relationships/hyperlink" Target="https://podminky.urs.cz/item/CS_URS_2021_02/181951112" TargetMode="External" /><Relationship Id="rId22" Type="http://schemas.openxmlformats.org/officeDocument/2006/relationships/hyperlink" Target="https://podminky.urs.cz/item/CS_URS_2021_02/213141112" TargetMode="External" /><Relationship Id="rId23" Type="http://schemas.openxmlformats.org/officeDocument/2006/relationships/hyperlink" Target="https://podminky.urs.cz/item/CS_URS_2021_02/451561111" TargetMode="External" /><Relationship Id="rId24" Type="http://schemas.openxmlformats.org/officeDocument/2006/relationships/hyperlink" Target="https://podminky.urs.cz/item/CS_URS_2021_02/564231111" TargetMode="External" /><Relationship Id="rId25" Type="http://schemas.openxmlformats.org/officeDocument/2006/relationships/hyperlink" Target="https://podminky.urs.cz/item/CS_URS_2021_02/564851111" TargetMode="External" /><Relationship Id="rId26" Type="http://schemas.openxmlformats.org/officeDocument/2006/relationships/hyperlink" Target="https://podminky.urs.cz/item/CS_URS_2021_02/564861111" TargetMode="External" /><Relationship Id="rId27" Type="http://schemas.openxmlformats.org/officeDocument/2006/relationships/hyperlink" Target="https://podminky.urs.cz/item/CS_URS_2021_02/564871116" TargetMode="External" /><Relationship Id="rId28" Type="http://schemas.openxmlformats.org/officeDocument/2006/relationships/hyperlink" Target="https://podminky.urs.cz/item/CS_URS_2021_02/567120114" TargetMode="External" /><Relationship Id="rId29" Type="http://schemas.openxmlformats.org/officeDocument/2006/relationships/hyperlink" Target="https://podminky.urs.cz/item/CS_URS_2021_02/591211111" TargetMode="External" /><Relationship Id="rId30" Type="http://schemas.openxmlformats.org/officeDocument/2006/relationships/hyperlink" Target="https://podminky.urs.cz/item/CS_URS_2021_02/596211111" TargetMode="External" /><Relationship Id="rId31" Type="http://schemas.openxmlformats.org/officeDocument/2006/relationships/hyperlink" Target="https://podminky.urs.cz/item/CS_URS_2021_02/596811120" TargetMode="External" /><Relationship Id="rId32" Type="http://schemas.openxmlformats.org/officeDocument/2006/relationships/hyperlink" Target="https://podminky.urs.cz/item/CS_URS_2021_02/721219621" TargetMode="External" /><Relationship Id="rId33" Type="http://schemas.openxmlformats.org/officeDocument/2006/relationships/hyperlink" Target="https://podminky.urs.cz/item/CS_URS_2021_02/877310310" TargetMode="External" /><Relationship Id="rId34" Type="http://schemas.openxmlformats.org/officeDocument/2006/relationships/hyperlink" Target="https://podminky.urs.cz/item/CS_URS_2021_02/895941311" TargetMode="External" /><Relationship Id="rId35" Type="http://schemas.openxmlformats.org/officeDocument/2006/relationships/hyperlink" Target="https://podminky.urs.cz/item/CS_URS_2021_02/899204112" TargetMode="External" /><Relationship Id="rId36" Type="http://schemas.openxmlformats.org/officeDocument/2006/relationships/hyperlink" Target="https://podminky.urs.cz/item/CS_URS_2021_02/914111111" TargetMode="External" /><Relationship Id="rId37" Type="http://schemas.openxmlformats.org/officeDocument/2006/relationships/hyperlink" Target="https://podminky.urs.cz/item/CS_URS_2021_02/914511112" TargetMode="External" /><Relationship Id="rId38" Type="http://schemas.openxmlformats.org/officeDocument/2006/relationships/hyperlink" Target="https://podminky.urs.cz/item/CS_URS_2021_02/915121111" TargetMode="External" /><Relationship Id="rId39" Type="http://schemas.openxmlformats.org/officeDocument/2006/relationships/hyperlink" Target="https://podminky.urs.cz/item/CS_URS_2021_02/915231111" TargetMode="External" /><Relationship Id="rId40" Type="http://schemas.openxmlformats.org/officeDocument/2006/relationships/hyperlink" Target="https://podminky.urs.cz/item/CS_URS_2021_02/915611111" TargetMode="External" /><Relationship Id="rId41" Type="http://schemas.openxmlformats.org/officeDocument/2006/relationships/hyperlink" Target="https://podminky.urs.cz/item/CS_URS_2021_02/915621111" TargetMode="External" /><Relationship Id="rId42" Type="http://schemas.openxmlformats.org/officeDocument/2006/relationships/hyperlink" Target="https://podminky.urs.cz/item/CS_URS_2021_02/916131213" TargetMode="External" /><Relationship Id="rId43" Type="http://schemas.openxmlformats.org/officeDocument/2006/relationships/hyperlink" Target="https://podminky.urs.cz/item/CS_URS_2021_02/916231213" TargetMode="External" /><Relationship Id="rId44" Type="http://schemas.openxmlformats.org/officeDocument/2006/relationships/hyperlink" Target="https://podminky.urs.cz/item/CS_URS_2021_02/916241113" TargetMode="External" /><Relationship Id="rId45" Type="http://schemas.openxmlformats.org/officeDocument/2006/relationships/hyperlink" Target="https://podminky.urs.cz/item/CS_URS_2021_02/916991121" TargetMode="External" /><Relationship Id="rId46" Type="http://schemas.openxmlformats.org/officeDocument/2006/relationships/hyperlink" Target="https://podminky.urs.cz/item/CS_URS_2021_02/979054441" TargetMode="External" /><Relationship Id="rId47" Type="http://schemas.openxmlformats.org/officeDocument/2006/relationships/hyperlink" Target="https://podminky.urs.cz/item/CS_URS_2021_02/979071121" TargetMode="External" /><Relationship Id="rId48" Type="http://schemas.openxmlformats.org/officeDocument/2006/relationships/hyperlink" Target="https://podminky.urs.cz/item/CS_URS_2021_02/997221551" TargetMode="External" /><Relationship Id="rId49" Type="http://schemas.openxmlformats.org/officeDocument/2006/relationships/hyperlink" Target="https://podminky.urs.cz/item/CS_URS_2021_02/997221559" TargetMode="External" /><Relationship Id="rId50" Type="http://schemas.openxmlformats.org/officeDocument/2006/relationships/hyperlink" Target="https://podminky.urs.cz/item/CS_URS_2021_02/997221561" TargetMode="External" /><Relationship Id="rId51" Type="http://schemas.openxmlformats.org/officeDocument/2006/relationships/hyperlink" Target="https://podminky.urs.cz/item/CS_URS_2021_02/997221569" TargetMode="External" /><Relationship Id="rId52" Type="http://schemas.openxmlformats.org/officeDocument/2006/relationships/hyperlink" Target="https://podminky.urs.cz/item/CS_URS_2021_02/997221571" TargetMode="External" /><Relationship Id="rId53" Type="http://schemas.openxmlformats.org/officeDocument/2006/relationships/hyperlink" Target="https://podminky.urs.cz/item/CS_URS_2021_02/997221579" TargetMode="External" /><Relationship Id="rId54" Type="http://schemas.openxmlformats.org/officeDocument/2006/relationships/hyperlink" Target="https://podminky.urs.cz/item/CS_URS_2021_02/997221611" TargetMode="External" /><Relationship Id="rId55" Type="http://schemas.openxmlformats.org/officeDocument/2006/relationships/hyperlink" Target="https://podminky.urs.cz/item/CS_URS_2021_02/997221861" TargetMode="External" /><Relationship Id="rId56" Type="http://schemas.openxmlformats.org/officeDocument/2006/relationships/hyperlink" Target="https://podminky.urs.cz/item/CS_URS_2021_02/997221873" TargetMode="External" /><Relationship Id="rId57" Type="http://schemas.openxmlformats.org/officeDocument/2006/relationships/hyperlink" Target="https://podminky.urs.cz/item/CS_URS_2021_02/998223011" TargetMode="External" /><Relationship Id="rId58" Type="http://schemas.openxmlformats.org/officeDocument/2006/relationships/hyperlink" Target="https://podminky.urs.cz/item/CS_URS_2021_02/711161273" TargetMode="External" /><Relationship Id="rId59" Type="http://schemas.openxmlformats.org/officeDocument/2006/relationships/hyperlink" Target="https://podminky.urs.cz/item/CS_URS_2021_02/998711201" TargetMode="External" /><Relationship Id="rId60" Type="http://schemas.openxmlformats.org/officeDocument/2006/relationships/drawing" Target="../drawings/drawing1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7" t="s">
        <v>0</v>
      </c>
      <c r="AZ1" s="17" t="s">
        <v>1</v>
      </c>
      <c r="BA1" s="17" t="s">
        <v>2</v>
      </c>
      <c r="BB1" s="17" t="s">
        <v>3</v>
      </c>
      <c r="BT1" s="17" t="s">
        <v>4</v>
      </c>
      <c r="BU1" s="17" t="s">
        <v>4</v>
      </c>
      <c r="BV1" s="17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8" t="s">
        <v>6</v>
      </c>
      <c r="BT2" s="18" t="s">
        <v>7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1"/>
      <c r="BS3" s="18" t="s">
        <v>6</v>
      </c>
      <c r="BT3" s="18" t="s">
        <v>8</v>
      </c>
    </row>
    <row r="4" s="1" customFormat="1" ht="24.96" customHeight="1">
      <c r="B4" s="22"/>
      <c r="C4" s="23"/>
      <c r="D4" s="24" t="s">
        <v>9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1"/>
      <c r="AS4" s="25" t="s">
        <v>10</v>
      </c>
      <c r="BE4" s="26" t="s">
        <v>11</v>
      </c>
      <c r="BS4" s="18" t="s">
        <v>12</v>
      </c>
    </row>
    <row r="5" s="1" customFormat="1" ht="12" customHeight="1">
      <c r="B5" s="22"/>
      <c r="C5" s="23"/>
      <c r="D5" s="27" t="s">
        <v>13</v>
      </c>
      <c r="E5" s="23"/>
      <c r="F5" s="23"/>
      <c r="G5" s="23"/>
      <c r="H5" s="23"/>
      <c r="I5" s="23"/>
      <c r="J5" s="23"/>
      <c r="K5" s="28" t="s">
        <v>14</v>
      </c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1"/>
      <c r="BE5" s="29" t="s">
        <v>15</v>
      </c>
      <c r="BS5" s="18" t="s">
        <v>6</v>
      </c>
    </row>
    <row r="6" s="1" customFormat="1" ht="36.96" customHeight="1">
      <c r="B6" s="22"/>
      <c r="C6" s="23"/>
      <c r="D6" s="30" t="s">
        <v>16</v>
      </c>
      <c r="E6" s="23"/>
      <c r="F6" s="23"/>
      <c r="G6" s="23"/>
      <c r="H6" s="23"/>
      <c r="I6" s="23"/>
      <c r="J6" s="23"/>
      <c r="K6" s="31" t="s">
        <v>17</v>
      </c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1"/>
      <c r="BE6" s="32"/>
      <c r="BS6" s="18" t="s">
        <v>6</v>
      </c>
    </row>
    <row r="7" s="1" customFormat="1" ht="12" customHeight="1">
      <c r="B7" s="22"/>
      <c r="C7" s="23"/>
      <c r="D7" s="33" t="s">
        <v>18</v>
      </c>
      <c r="E7" s="23"/>
      <c r="F7" s="23"/>
      <c r="G7" s="23"/>
      <c r="H7" s="23"/>
      <c r="I7" s="23"/>
      <c r="J7" s="23"/>
      <c r="K7" s="28" t="s">
        <v>1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33" t="s">
        <v>19</v>
      </c>
      <c r="AL7" s="23"/>
      <c r="AM7" s="23"/>
      <c r="AN7" s="28" t="s">
        <v>1</v>
      </c>
      <c r="AO7" s="23"/>
      <c r="AP7" s="23"/>
      <c r="AQ7" s="23"/>
      <c r="AR7" s="21"/>
      <c r="BE7" s="32"/>
      <c r="BS7" s="18" t="s">
        <v>6</v>
      </c>
    </row>
    <row r="8" s="1" customFormat="1" ht="12" customHeight="1">
      <c r="B8" s="22"/>
      <c r="C8" s="23"/>
      <c r="D8" s="33" t="s">
        <v>20</v>
      </c>
      <c r="E8" s="23"/>
      <c r="F8" s="23"/>
      <c r="G8" s="23"/>
      <c r="H8" s="23"/>
      <c r="I8" s="23"/>
      <c r="J8" s="23"/>
      <c r="K8" s="28" t="s">
        <v>21</v>
      </c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33" t="s">
        <v>22</v>
      </c>
      <c r="AL8" s="23"/>
      <c r="AM8" s="23"/>
      <c r="AN8" s="34" t="s">
        <v>23</v>
      </c>
      <c r="AO8" s="23"/>
      <c r="AP8" s="23"/>
      <c r="AQ8" s="23"/>
      <c r="AR8" s="21"/>
      <c r="BE8" s="32"/>
      <c r="BS8" s="18" t="s">
        <v>6</v>
      </c>
    </row>
    <row r="9" s="1" customFormat="1" ht="14.4" customHeight="1">
      <c r="B9" s="22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1"/>
      <c r="BE9" s="32"/>
      <c r="BS9" s="18" t="s">
        <v>6</v>
      </c>
    </row>
    <row r="10" s="1" customFormat="1" ht="12" customHeight="1">
      <c r="B10" s="22"/>
      <c r="C10" s="23"/>
      <c r="D10" s="33" t="s">
        <v>24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33" t="s">
        <v>25</v>
      </c>
      <c r="AL10" s="23"/>
      <c r="AM10" s="23"/>
      <c r="AN10" s="28" t="s">
        <v>1</v>
      </c>
      <c r="AO10" s="23"/>
      <c r="AP10" s="23"/>
      <c r="AQ10" s="23"/>
      <c r="AR10" s="21"/>
      <c r="BE10" s="32"/>
      <c r="BS10" s="18" t="s">
        <v>6</v>
      </c>
    </row>
    <row r="11" s="1" customFormat="1" ht="18.48" customHeight="1">
      <c r="B11" s="22"/>
      <c r="C11" s="23"/>
      <c r="D11" s="23"/>
      <c r="E11" s="28" t="s">
        <v>21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33" t="s">
        <v>26</v>
      </c>
      <c r="AL11" s="23"/>
      <c r="AM11" s="23"/>
      <c r="AN11" s="28" t="s">
        <v>1</v>
      </c>
      <c r="AO11" s="23"/>
      <c r="AP11" s="23"/>
      <c r="AQ11" s="23"/>
      <c r="AR11" s="21"/>
      <c r="BE11" s="32"/>
      <c r="BS11" s="18" t="s">
        <v>6</v>
      </c>
    </row>
    <row r="12" s="1" customFormat="1" ht="6.96" customHeight="1">
      <c r="B12" s="22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1"/>
      <c r="BE12" s="32"/>
      <c r="BS12" s="18" t="s">
        <v>6</v>
      </c>
    </row>
    <row r="13" s="1" customFormat="1" ht="12" customHeight="1">
      <c r="B13" s="22"/>
      <c r="C13" s="23"/>
      <c r="D13" s="33" t="s">
        <v>27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33" t="s">
        <v>25</v>
      </c>
      <c r="AL13" s="23"/>
      <c r="AM13" s="23"/>
      <c r="AN13" s="35" t="s">
        <v>28</v>
      </c>
      <c r="AO13" s="23"/>
      <c r="AP13" s="23"/>
      <c r="AQ13" s="23"/>
      <c r="AR13" s="21"/>
      <c r="BE13" s="32"/>
      <c r="BS13" s="18" t="s">
        <v>6</v>
      </c>
    </row>
    <row r="14">
      <c r="B14" s="22"/>
      <c r="C14" s="23"/>
      <c r="D14" s="23"/>
      <c r="E14" s="35" t="s">
        <v>28</v>
      </c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3" t="s">
        <v>26</v>
      </c>
      <c r="AL14" s="23"/>
      <c r="AM14" s="23"/>
      <c r="AN14" s="35" t="s">
        <v>28</v>
      </c>
      <c r="AO14" s="23"/>
      <c r="AP14" s="23"/>
      <c r="AQ14" s="23"/>
      <c r="AR14" s="21"/>
      <c r="BE14" s="32"/>
      <c r="BS14" s="18" t="s">
        <v>6</v>
      </c>
    </row>
    <row r="15" s="1" customFormat="1" ht="6.96" customHeight="1"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1"/>
      <c r="BE15" s="32"/>
      <c r="BS15" s="18" t="s">
        <v>4</v>
      </c>
    </row>
    <row r="16" s="1" customFormat="1" ht="12" customHeight="1">
      <c r="B16" s="22"/>
      <c r="C16" s="23"/>
      <c r="D16" s="33" t="s">
        <v>29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33" t="s">
        <v>25</v>
      </c>
      <c r="AL16" s="23"/>
      <c r="AM16" s="23"/>
      <c r="AN16" s="28" t="s">
        <v>1</v>
      </c>
      <c r="AO16" s="23"/>
      <c r="AP16" s="23"/>
      <c r="AQ16" s="23"/>
      <c r="AR16" s="21"/>
      <c r="BE16" s="32"/>
      <c r="BS16" s="18" t="s">
        <v>4</v>
      </c>
    </row>
    <row r="17" s="1" customFormat="1" ht="18.48" customHeight="1">
      <c r="B17" s="22"/>
      <c r="C17" s="23"/>
      <c r="D17" s="23"/>
      <c r="E17" s="28" t="s">
        <v>21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33" t="s">
        <v>26</v>
      </c>
      <c r="AL17" s="23"/>
      <c r="AM17" s="23"/>
      <c r="AN17" s="28" t="s">
        <v>1</v>
      </c>
      <c r="AO17" s="23"/>
      <c r="AP17" s="23"/>
      <c r="AQ17" s="23"/>
      <c r="AR17" s="21"/>
      <c r="BE17" s="32"/>
      <c r="BS17" s="18" t="s">
        <v>30</v>
      </c>
    </row>
    <row r="18" s="1" customFormat="1" ht="6.96" customHeight="1"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1"/>
      <c r="BE18" s="32"/>
      <c r="BS18" s="18" t="s">
        <v>6</v>
      </c>
    </row>
    <row r="19" s="1" customFormat="1" ht="12" customHeight="1">
      <c r="B19" s="22"/>
      <c r="C19" s="23"/>
      <c r="D19" s="33" t="s">
        <v>31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33" t="s">
        <v>25</v>
      </c>
      <c r="AL19" s="23"/>
      <c r="AM19" s="23"/>
      <c r="AN19" s="28" t="s">
        <v>1</v>
      </c>
      <c r="AO19" s="23"/>
      <c r="AP19" s="23"/>
      <c r="AQ19" s="23"/>
      <c r="AR19" s="21"/>
      <c r="BE19" s="32"/>
      <c r="BS19" s="18" t="s">
        <v>6</v>
      </c>
    </row>
    <row r="20" s="1" customFormat="1" ht="18.48" customHeight="1">
      <c r="B20" s="22"/>
      <c r="C20" s="23"/>
      <c r="D20" s="23"/>
      <c r="E20" s="28" t="s">
        <v>21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33" t="s">
        <v>26</v>
      </c>
      <c r="AL20" s="23"/>
      <c r="AM20" s="23"/>
      <c r="AN20" s="28" t="s">
        <v>1</v>
      </c>
      <c r="AO20" s="23"/>
      <c r="AP20" s="23"/>
      <c r="AQ20" s="23"/>
      <c r="AR20" s="21"/>
      <c r="BE20" s="32"/>
      <c r="BS20" s="18" t="s">
        <v>30</v>
      </c>
    </row>
    <row r="21" s="1" customFormat="1" ht="6.96" customHeight="1">
      <c r="B21" s="22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1"/>
      <c r="BE21" s="32"/>
    </row>
    <row r="22" s="1" customFormat="1" ht="12" customHeight="1">
      <c r="B22" s="22"/>
      <c r="C22" s="23"/>
      <c r="D22" s="33" t="s">
        <v>32</v>
      </c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1"/>
      <c r="BE22" s="32"/>
    </row>
    <row r="23" s="1" customFormat="1" ht="16.5" customHeight="1">
      <c r="B23" s="22"/>
      <c r="C23" s="23"/>
      <c r="D23" s="23"/>
      <c r="E23" s="37" t="s">
        <v>1</v>
      </c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23"/>
      <c r="AP23" s="23"/>
      <c r="AQ23" s="23"/>
      <c r="AR23" s="21"/>
      <c r="BE23" s="32"/>
    </row>
    <row r="24" s="1" customFormat="1" ht="6.96" customHeight="1">
      <c r="B24" s="22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1"/>
      <c r="BE24" s="32"/>
    </row>
    <row r="25" s="1" customFormat="1" ht="6.96" customHeight="1">
      <c r="B25" s="22"/>
      <c r="C25" s="23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23"/>
      <c r="AQ25" s="23"/>
      <c r="AR25" s="21"/>
      <c r="BE25" s="32"/>
    </row>
    <row r="26" s="2" customFormat="1" ht="25.92" customHeight="1">
      <c r="A26" s="39"/>
      <c r="B26" s="40"/>
      <c r="C26" s="41"/>
      <c r="D26" s="42" t="s">
        <v>33</v>
      </c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4">
        <f>ROUND(AG94,2)</f>
        <v>0</v>
      </c>
      <c r="AL26" s="43"/>
      <c r="AM26" s="43"/>
      <c r="AN26" s="43"/>
      <c r="AO26" s="43"/>
      <c r="AP26" s="41"/>
      <c r="AQ26" s="41"/>
      <c r="AR26" s="45"/>
      <c r="BE26" s="32"/>
    </row>
    <row r="27" s="2" customFormat="1" ht="6.96" customHeight="1">
      <c r="A27" s="39"/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5"/>
      <c r="BE27" s="32"/>
    </row>
    <row r="28" s="2" customFormat="1">
      <c r="A28" s="39"/>
      <c r="B28" s="40"/>
      <c r="C28" s="41"/>
      <c r="D28" s="41"/>
      <c r="E28" s="41"/>
      <c r="F28" s="41"/>
      <c r="G28" s="41"/>
      <c r="H28" s="41"/>
      <c r="I28" s="41"/>
      <c r="J28" s="41"/>
      <c r="K28" s="41"/>
      <c r="L28" s="46" t="s">
        <v>34</v>
      </c>
      <c r="M28" s="46"/>
      <c r="N28" s="46"/>
      <c r="O28" s="46"/>
      <c r="P28" s="46"/>
      <c r="Q28" s="41"/>
      <c r="R28" s="41"/>
      <c r="S28" s="41"/>
      <c r="T28" s="41"/>
      <c r="U28" s="41"/>
      <c r="V28" s="41"/>
      <c r="W28" s="46" t="s">
        <v>35</v>
      </c>
      <c r="X28" s="46"/>
      <c r="Y28" s="46"/>
      <c r="Z28" s="46"/>
      <c r="AA28" s="46"/>
      <c r="AB28" s="46"/>
      <c r="AC28" s="46"/>
      <c r="AD28" s="46"/>
      <c r="AE28" s="46"/>
      <c r="AF28" s="41"/>
      <c r="AG28" s="41"/>
      <c r="AH28" s="41"/>
      <c r="AI28" s="41"/>
      <c r="AJ28" s="41"/>
      <c r="AK28" s="46" t="s">
        <v>36</v>
      </c>
      <c r="AL28" s="46"/>
      <c r="AM28" s="46"/>
      <c r="AN28" s="46"/>
      <c r="AO28" s="46"/>
      <c r="AP28" s="41"/>
      <c r="AQ28" s="41"/>
      <c r="AR28" s="45"/>
      <c r="BE28" s="32"/>
    </row>
    <row r="29" s="3" customFormat="1" ht="14.4" customHeight="1">
      <c r="A29" s="3"/>
      <c r="B29" s="47"/>
      <c r="C29" s="48"/>
      <c r="D29" s="33" t="s">
        <v>37</v>
      </c>
      <c r="E29" s="48"/>
      <c r="F29" s="33" t="s">
        <v>38</v>
      </c>
      <c r="G29" s="48"/>
      <c r="H29" s="48"/>
      <c r="I29" s="48"/>
      <c r="J29" s="48"/>
      <c r="K29" s="48"/>
      <c r="L29" s="49">
        <v>0.20999999999999999</v>
      </c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50">
        <f>ROUND(AZ94, 2)</f>
        <v>0</v>
      </c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50">
        <f>ROUND(AV94, 2)</f>
        <v>0</v>
      </c>
      <c r="AL29" s="48"/>
      <c r="AM29" s="48"/>
      <c r="AN29" s="48"/>
      <c r="AO29" s="48"/>
      <c r="AP29" s="48"/>
      <c r="AQ29" s="48"/>
      <c r="AR29" s="51"/>
      <c r="BE29" s="52"/>
    </row>
    <row r="30" s="3" customFormat="1" ht="14.4" customHeight="1">
      <c r="A30" s="3"/>
      <c r="B30" s="47"/>
      <c r="C30" s="48"/>
      <c r="D30" s="48"/>
      <c r="E30" s="48"/>
      <c r="F30" s="33" t="s">
        <v>39</v>
      </c>
      <c r="G30" s="48"/>
      <c r="H30" s="48"/>
      <c r="I30" s="48"/>
      <c r="J30" s="48"/>
      <c r="K30" s="48"/>
      <c r="L30" s="49">
        <v>0.14999999999999999</v>
      </c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50">
        <f>ROUND(BA94, 2)</f>
        <v>0</v>
      </c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50">
        <f>ROUND(AW94, 2)</f>
        <v>0</v>
      </c>
      <c r="AL30" s="48"/>
      <c r="AM30" s="48"/>
      <c r="AN30" s="48"/>
      <c r="AO30" s="48"/>
      <c r="AP30" s="48"/>
      <c r="AQ30" s="48"/>
      <c r="AR30" s="51"/>
      <c r="BE30" s="52"/>
    </row>
    <row r="31" hidden="1" s="3" customFormat="1" ht="14.4" customHeight="1">
      <c r="A31" s="3"/>
      <c r="B31" s="47"/>
      <c r="C31" s="48"/>
      <c r="D31" s="48"/>
      <c r="E31" s="48"/>
      <c r="F31" s="33" t="s">
        <v>40</v>
      </c>
      <c r="G31" s="48"/>
      <c r="H31" s="48"/>
      <c r="I31" s="48"/>
      <c r="J31" s="48"/>
      <c r="K31" s="48"/>
      <c r="L31" s="49">
        <v>0.20999999999999999</v>
      </c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50">
        <f>ROUND(BB94, 2)</f>
        <v>0</v>
      </c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50">
        <v>0</v>
      </c>
      <c r="AL31" s="48"/>
      <c r="AM31" s="48"/>
      <c r="AN31" s="48"/>
      <c r="AO31" s="48"/>
      <c r="AP31" s="48"/>
      <c r="AQ31" s="48"/>
      <c r="AR31" s="51"/>
      <c r="BE31" s="52"/>
    </row>
    <row r="32" hidden="1" s="3" customFormat="1" ht="14.4" customHeight="1">
      <c r="A32" s="3"/>
      <c r="B32" s="47"/>
      <c r="C32" s="48"/>
      <c r="D32" s="48"/>
      <c r="E32" s="48"/>
      <c r="F32" s="33" t="s">
        <v>41</v>
      </c>
      <c r="G32" s="48"/>
      <c r="H32" s="48"/>
      <c r="I32" s="48"/>
      <c r="J32" s="48"/>
      <c r="K32" s="48"/>
      <c r="L32" s="49">
        <v>0.14999999999999999</v>
      </c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50">
        <f>ROUND(BC94, 2)</f>
        <v>0</v>
      </c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50">
        <v>0</v>
      </c>
      <c r="AL32" s="48"/>
      <c r="AM32" s="48"/>
      <c r="AN32" s="48"/>
      <c r="AO32" s="48"/>
      <c r="AP32" s="48"/>
      <c r="AQ32" s="48"/>
      <c r="AR32" s="51"/>
      <c r="BE32" s="52"/>
    </row>
    <row r="33" hidden="1" s="3" customFormat="1" ht="14.4" customHeight="1">
      <c r="A33" s="3"/>
      <c r="B33" s="47"/>
      <c r="C33" s="48"/>
      <c r="D33" s="48"/>
      <c r="E33" s="48"/>
      <c r="F33" s="33" t="s">
        <v>42</v>
      </c>
      <c r="G33" s="48"/>
      <c r="H33" s="48"/>
      <c r="I33" s="48"/>
      <c r="J33" s="48"/>
      <c r="K33" s="48"/>
      <c r="L33" s="49">
        <v>0</v>
      </c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50">
        <f>ROUND(BD94, 2)</f>
        <v>0</v>
      </c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50">
        <v>0</v>
      </c>
      <c r="AL33" s="48"/>
      <c r="AM33" s="48"/>
      <c r="AN33" s="48"/>
      <c r="AO33" s="48"/>
      <c r="AP33" s="48"/>
      <c r="AQ33" s="48"/>
      <c r="AR33" s="51"/>
      <c r="BE33" s="52"/>
    </row>
    <row r="34" s="2" customFormat="1" ht="6.96" customHeight="1">
      <c r="A34" s="39"/>
      <c r="B34" s="40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5"/>
      <c r="BE34" s="32"/>
    </row>
    <row r="35" s="2" customFormat="1" ht="25.92" customHeight="1">
      <c r="A35" s="39"/>
      <c r="B35" s="40"/>
      <c r="C35" s="53"/>
      <c r="D35" s="54" t="s">
        <v>43</v>
      </c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6" t="s">
        <v>44</v>
      </c>
      <c r="U35" s="55"/>
      <c r="V35" s="55"/>
      <c r="W35" s="55"/>
      <c r="X35" s="57" t="s">
        <v>45</v>
      </c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8">
        <f>SUM(AK26:AK33)</f>
        <v>0</v>
      </c>
      <c r="AL35" s="55"/>
      <c r="AM35" s="55"/>
      <c r="AN35" s="55"/>
      <c r="AO35" s="59"/>
      <c r="AP35" s="53"/>
      <c r="AQ35" s="53"/>
      <c r="AR35" s="45"/>
      <c r="BE35" s="39"/>
    </row>
    <row r="36" s="2" customFormat="1" ht="6.96" customHeight="1">
      <c r="A36" s="39"/>
      <c r="B36" s="40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5"/>
      <c r="BE36" s="39"/>
    </row>
    <row r="37" s="2" customFormat="1" ht="14.4" customHeight="1">
      <c r="A37" s="39"/>
      <c r="B37" s="40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5"/>
      <c r="BE37" s="39"/>
    </row>
    <row r="38" s="1" customFormat="1" ht="14.4" customHeight="1">
      <c r="B38" s="22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1"/>
    </row>
    <row r="39" s="1" customFormat="1" ht="14.4" customHeight="1">
      <c r="B39" s="22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1"/>
    </row>
    <row r="40" s="1" customFormat="1" ht="14.4" customHeight="1">
      <c r="B40" s="22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1"/>
    </row>
    <row r="41" s="1" customFormat="1" ht="14.4" customHeight="1">
      <c r="B41" s="22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1"/>
    </row>
    <row r="42" s="1" customFormat="1" ht="14.4" customHeight="1">
      <c r="B42" s="22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1"/>
    </row>
    <row r="43" s="1" customFormat="1" ht="14.4" customHeight="1">
      <c r="B43" s="22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1"/>
    </row>
    <row r="44" s="1" customFormat="1" ht="14.4" customHeight="1">
      <c r="B44" s="22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1"/>
    </row>
    <row r="45" s="1" customFormat="1" ht="14.4" customHeight="1">
      <c r="B45" s="22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1"/>
    </row>
    <row r="46" s="1" customFormat="1" ht="14.4" customHeight="1">
      <c r="B46" s="22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1"/>
    </row>
    <row r="47" s="1" customFormat="1" ht="14.4" customHeight="1">
      <c r="B47" s="22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1"/>
    </row>
    <row r="48" s="1" customFormat="1" ht="14.4" customHeight="1">
      <c r="B48" s="22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1"/>
    </row>
    <row r="49" s="2" customFormat="1" ht="14.4" customHeight="1">
      <c r="B49" s="60"/>
      <c r="C49" s="61"/>
      <c r="D49" s="62" t="s">
        <v>46</v>
      </c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2" t="s">
        <v>47</v>
      </c>
      <c r="AI49" s="63"/>
      <c r="AJ49" s="63"/>
      <c r="AK49" s="63"/>
      <c r="AL49" s="63"/>
      <c r="AM49" s="63"/>
      <c r="AN49" s="63"/>
      <c r="AO49" s="63"/>
      <c r="AP49" s="61"/>
      <c r="AQ49" s="61"/>
      <c r="AR49" s="64"/>
    </row>
    <row r="50">
      <c r="B50" s="22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1"/>
    </row>
    <row r="51">
      <c r="B51" s="22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1"/>
    </row>
    <row r="52">
      <c r="B52" s="22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1"/>
    </row>
    <row r="53">
      <c r="B53" s="22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1"/>
    </row>
    <row r="54">
      <c r="B54" s="22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1"/>
    </row>
    <row r="55">
      <c r="B55" s="22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1"/>
    </row>
    <row r="56">
      <c r="B56" s="22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1"/>
    </row>
    <row r="57">
      <c r="B57" s="22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1"/>
    </row>
    <row r="58">
      <c r="B58" s="22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1"/>
    </row>
    <row r="59">
      <c r="B59" s="22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1"/>
    </row>
    <row r="60" s="2" customFormat="1">
      <c r="A60" s="39"/>
      <c r="B60" s="40"/>
      <c r="C60" s="41"/>
      <c r="D60" s="65" t="s">
        <v>48</v>
      </c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65" t="s">
        <v>49</v>
      </c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65" t="s">
        <v>48</v>
      </c>
      <c r="AI60" s="43"/>
      <c r="AJ60" s="43"/>
      <c r="AK60" s="43"/>
      <c r="AL60" s="43"/>
      <c r="AM60" s="65" t="s">
        <v>49</v>
      </c>
      <c r="AN60" s="43"/>
      <c r="AO60" s="43"/>
      <c r="AP60" s="41"/>
      <c r="AQ60" s="41"/>
      <c r="AR60" s="45"/>
      <c r="BE60" s="39"/>
    </row>
    <row r="61">
      <c r="B61" s="22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1"/>
    </row>
    <row r="62">
      <c r="B62" s="22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1"/>
    </row>
    <row r="63">
      <c r="B63" s="22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1"/>
    </row>
    <row r="64" s="2" customFormat="1">
      <c r="A64" s="39"/>
      <c r="B64" s="40"/>
      <c r="C64" s="41"/>
      <c r="D64" s="62" t="s">
        <v>50</v>
      </c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6"/>
      <c r="AF64" s="66"/>
      <c r="AG64" s="66"/>
      <c r="AH64" s="62" t="s">
        <v>51</v>
      </c>
      <c r="AI64" s="66"/>
      <c r="AJ64" s="66"/>
      <c r="AK64" s="66"/>
      <c r="AL64" s="66"/>
      <c r="AM64" s="66"/>
      <c r="AN64" s="66"/>
      <c r="AO64" s="66"/>
      <c r="AP64" s="41"/>
      <c r="AQ64" s="41"/>
      <c r="AR64" s="45"/>
      <c r="BE64" s="39"/>
    </row>
    <row r="65">
      <c r="B65" s="22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1"/>
    </row>
    <row r="66">
      <c r="B66" s="22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1"/>
    </row>
    <row r="67">
      <c r="B67" s="22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1"/>
    </row>
    <row r="68">
      <c r="B68" s="22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1"/>
    </row>
    <row r="69">
      <c r="B69" s="22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1"/>
    </row>
    <row r="70">
      <c r="B70" s="22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1"/>
    </row>
    <row r="71">
      <c r="B71" s="22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1"/>
    </row>
    <row r="72">
      <c r="B72" s="22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1"/>
    </row>
    <row r="73"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1"/>
    </row>
    <row r="74">
      <c r="B74" s="22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1"/>
    </row>
    <row r="75" s="2" customFormat="1">
      <c r="A75" s="39"/>
      <c r="B75" s="40"/>
      <c r="C75" s="41"/>
      <c r="D75" s="65" t="s">
        <v>48</v>
      </c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65" t="s">
        <v>49</v>
      </c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65" t="s">
        <v>48</v>
      </c>
      <c r="AI75" s="43"/>
      <c r="AJ75" s="43"/>
      <c r="AK75" s="43"/>
      <c r="AL75" s="43"/>
      <c r="AM75" s="65" t="s">
        <v>49</v>
      </c>
      <c r="AN75" s="43"/>
      <c r="AO75" s="43"/>
      <c r="AP75" s="41"/>
      <c r="AQ75" s="41"/>
      <c r="AR75" s="45"/>
      <c r="BE75" s="39"/>
    </row>
    <row r="76" s="2" customFormat="1">
      <c r="A76" s="39"/>
      <c r="B76" s="40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5"/>
      <c r="BE76" s="39"/>
    </row>
    <row r="77" s="2" customFormat="1" ht="6.96" customHeight="1">
      <c r="A77" s="39"/>
      <c r="B77" s="67"/>
      <c r="C77" s="68"/>
      <c r="D77" s="68"/>
      <c r="E77" s="68"/>
      <c r="F77" s="68"/>
      <c r="G77" s="68"/>
      <c r="H77" s="68"/>
      <c r="I77" s="68"/>
      <c r="J77" s="68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68"/>
      <c r="AQ77" s="68"/>
      <c r="AR77" s="45"/>
      <c r="BE77" s="39"/>
    </row>
    <row r="81" s="2" customFormat="1" ht="6.96" customHeight="1">
      <c r="A81" s="39"/>
      <c r="B81" s="69"/>
      <c r="C81" s="70"/>
      <c r="D81" s="70"/>
      <c r="E81" s="70"/>
      <c r="F81" s="70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70"/>
      <c r="W81" s="70"/>
      <c r="X81" s="70"/>
      <c r="Y81" s="70"/>
      <c r="Z81" s="70"/>
      <c r="AA81" s="70"/>
      <c r="AB81" s="70"/>
      <c r="AC81" s="70"/>
      <c r="AD81" s="70"/>
      <c r="AE81" s="70"/>
      <c r="AF81" s="70"/>
      <c r="AG81" s="70"/>
      <c r="AH81" s="70"/>
      <c r="AI81" s="70"/>
      <c r="AJ81" s="70"/>
      <c r="AK81" s="70"/>
      <c r="AL81" s="70"/>
      <c r="AM81" s="70"/>
      <c r="AN81" s="70"/>
      <c r="AO81" s="70"/>
      <c r="AP81" s="70"/>
      <c r="AQ81" s="70"/>
      <c r="AR81" s="45"/>
      <c r="BE81" s="39"/>
    </row>
    <row r="82" s="2" customFormat="1" ht="24.96" customHeight="1">
      <c r="A82" s="39"/>
      <c r="B82" s="40"/>
      <c r="C82" s="24" t="s">
        <v>52</v>
      </c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5"/>
      <c r="BE82" s="39"/>
    </row>
    <row r="83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5"/>
      <c r="BE83" s="39"/>
    </row>
    <row r="84" s="4" customFormat="1" ht="12" customHeight="1">
      <c r="A84" s="4"/>
      <c r="B84" s="71"/>
      <c r="C84" s="33" t="s">
        <v>13</v>
      </c>
      <c r="D84" s="72"/>
      <c r="E84" s="72"/>
      <c r="F84" s="72"/>
      <c r="G84" s="72"/>
      <c r="H84" s="72"/>
      <c r="I84" s="72"/>
      <c r="J84" s="72"/>
      <c r="K84" s="72"/>
      <c r="L84" s="72" t="str">
        <f>K5</f>
        <v>2021_11_08_AKTUALIZA</v>
      </c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  <c r="Z84" s="72"/>
      <c r="AA84" s="72"/>
      <c r="AB84" s="72"/>
      <c r="AC84" s="72"/>
      <c r="AD84" s="72"/>
      <c r="AE84" s="72"/>
      <c r="AF84" s="72"/>
      <c r="AG84" s="72"/>
      <c r="AH84" s="72"/>
      <c r="AI84" s="72"/>
      <c r="AJ84" s="72"/>
      <c r="AK84" s="72"/>
      <c r="AL84" s="72"/>
      <c r="AM84" s="72"/>
      <c r="AN84" s="72"/>
      <c r="AO84" s="72"/>
      <c r="AP84" s="72"/>
      <c r="AQ84" s="72"/>
      <c r="AR84" s="73"/>
      <c r="BE84" s="4"/>
    </row>
    <row r="85" s="5" customFormat="1" ht="36.96" customHeight="1">
      <c r="A85" s="5"/>
      <c r="B85" s="74"/>
      <c r="C85" s="75" t="s">
        <v>16</v>
      </c>
      <c r="D85" s="76"/>
      <c r="E85" s="76"/>
      <c r="F85" s="76"/>
      <c r="G85" s="76"/>
      <c r="H85" s="76"/>
      <c r="I85" s="76"/>
      <c r="J85" s="76"/>
      <c r="K85" s="76"/>
      <c r="L85" s="77" t="str">
        <f>K6</f>
        <v>Nové Město pod Smrkem</v>
      </c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N85" s="76"/>
      <c r="AO85" s="76"/>
      <c r="AP85" s="76"/>
      <c r="AQ85" s="76"/>
      <c r="AR85" s="78"/>
      <c r="BE85" s="5"/>
    </row>
    <row r="86" s="2" customFormat="1" ht="6.96" customHeight="1">
      <c r="A86" s="39"/>
      <c r="B86" s="40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5"/>
      <c r="BE86" s="39"/>
    </row>
    <row r="87" s="2" customFormat="1" ht="12" customHeight="1">
      <c r="A87" s="39"/>
      <c r="B87" s="40"/>
      <c r="C87" s="33" t="s">
        <v>20</v>
      </c>
      <c r="D87" s="41"/>
      <c r="E87" s="41"/>
      <c r="F87" s="41"/>
      <c r="G87" s="41"/>
      <c r="H87" s="41"/>
      <c r="I87" s="41"/>
      <c r="J87" s="41"/>
      <c r="K87" s="41"/>
      <c r="L87" s="79" t="str">
        <f>IF(K8="","",K8)</f>
        <v xml:space="preserve"> </v>
      </c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33" t="s">
        <v>22</v>
      </c>
      <c r="AJ87" s="41"/>
      <c r="AK87" s="41"/>
      <c r="AL87" s="41"/>
      <c r="AM87" s="80" t="str">
        <f>IF(AN8= "","",AN8)</f>
        <v>8. 11. 2021</v>
      </c>
      <c r="AN87" s="80"/>
      <c r="AO87" s="41"/>
      <c r="AP87" s="41"/>
      <c r="AQ87" s="41"/>
      <c r="AR87" s="45"/>
      <c r="BE87" s="39"/>
    </row>
    <row r="88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5"/>
      <c r="BE88" s="39"/>
    </row>
    <row r="89" s="2" customFormat="1" ht="15.15" customHeight="1">
      <c r="A89" s="39"/>
      <c r="B89" s="40"/>
      <c r="C89" s="33" t="s">
        <v>24</v>
      </c>
      <c r="D89" s="41"/>
      <c r="E89" s="41"/>
      <c r="F89" s="41"/>
      <c r="G89" s="41"/>
      <c r="H89" s="41"/>
      <c r="I89" s="41"/>
      <c r="J89" s="41"/>
      <c r="K89" s="41"/>
      <c r="L89" s="72" t="str">
        <f>IF(E11= "","",E11)</f>
        <v xml:space="preserve"> </v>
      </c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33" t="s">
        <v>29</v>
      </c>
      <c r="AJ89" s="41"/>
      <c r="AK89" s="41"/>
      <c r="AL89" s="41"/>
      <c r="AM89" s="81" t="str">
        <f>IF(E17="","",E17)</f>
        <v xml:space="preserve"> </v>
      </c>
      <c r="AN89" s="72"/>
      <c r="AO89" s="72"/>
      <c r="AP89" s="72"/>
      <c r="AQ89" s="41"/>
      <c r="AR89" s="45"/>
      <c r="AS89" s="82" t="s">
        <v>53</v>
      </c>
      <c r="AT89" s="83"/>
      <c r="AU89" s="84"/>
      <c r="AV89" s="84"/>
      <c r="AW89" s="84"/>
      <c r="AX89" s="84"/>
      <c r="AY89" s="84"/>
      <c r="AZ89" s="84"/>
      <c r="BA89" s="84"/>
      <c r="BB89" s="84"/>
      <c r="BC89" s="84"/>
      <c r="BD89" s="85"/>
      <c r="BE89" s="39"/>
    </row>
    <row r="90" s="2" customFormat="1" ht="15.15" customHeight="1">
      <c r="A90" s="39"/>
      <c r="B90" s="40"/>
      <c r="C90" s="33" t="s">
        <v>27</v>
      </c>
      <c r="D90" s="41"/>
      <c r="E90" s="41"/>
      <c r="F90" s="41"/>
      <c r="G90" s="41"/>
      <c r="H90" s="41"/>
      <c r="I90" s="41"/>
      <c r="J90" s="41"/>
      <c r="K90" s="41"/>
      <c r="L90" s="72" t="str">
        <f>IF(E14= "Vyplň údaj","",E14)</f>
        <v/>
      </c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33" t="s">
        <v>31</v>
      </c>
      <c r="AJ90" s="41"/>
      <c r="AK90" s="41"/>
      <c r="AL90" s="41"/>
      <c r="AM90" s="81" t="str">
        <f>IF(E20="","",E20)</f>
        <v xml:space="preserve"> </v>
      </c>
      <c r="AN90" s="72"/>
      <c r="AO90" s="72"/>
      <c r="AP90" s="72"/>
      <c r="AQ90" s="41"/>
      <c r="AR90" s="45"/>
      <c r="AS90" s="86"/>
      <c r="AT90" s="87"/>
      <c r="AU90" s="88"/>
      <c r="AV90" s="88"/>
      <c r="AW90" s="88"/>
      <c r="AX90" s="88"/>
      <c r="AY90" s="88"/>
      <c r="AZ90" s="88"/>
      <c r="BA90" s="88"/>
      <c r="BB90" s="88"/>
      <c r="BC90" s="88"/>
      <c r="BD90" s="89"/>
      <c r="BE90" s="39"/>
    </row>
    <row r="91" s="2" customFormat="1" ht="10.8" customHeight="1">
      <c r="A91" s="39"/>
      <c r="B91" s="40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5"/>
      <c r="AS91" s="90"/>
      <c r="AT91" s="91"/>
      <c r="AU91" s="92"/>
      <c r="AV91" s="92"/>
      <c r="AW91" s="92"/>
      <c r="AX91" s="92"/>
      <c r="AY91" s="92"/>
      <c r="AZ91" s="92"/>
      <c r="BA91" s="92"/>
      <c r="BB91" s="92"/>
      <c r="BC91" s="92"/>
      <c r="BD91" s="93"/>
      <c r="BE91" s="39"/>
    </row>
    <row r="92" s="2" customFormat="1" ht="29.28" customHeight="1">
      <c r="A92" s="39"/>
      <c r="B92" s="40"/>
      <c r="C92" s="94" t="s">
        <v>54</v>
      </c>
      <c r="D92" s="95"/>
      <c r="E92" s="95"/>
      <c r="F92" s="95"/>
      <c r="G92" s="95"/>
      <c r="H92" s="96"/>
      <c r="I92" s="97" t="s">
        <v>55</v>
      </c>
      <c r="J92" s="95"/>
      <c r="K92" s="95"/>
      <c r="L92" s="95"/>
      <c r="M92" s="95"/>
      <c r="N92" s="95"/>
      <c r="O92" s="95"/>
      <c r="P92" s="95"/>
      <c r="Q92" s="95"/>
      <c r="R92" s="95"/>
      <c r="S92" s="95"/>
      <c r="T92" s="95"/>
      <c r="U92" s="95"/>
      <c r="V92" s="95"/>
      <c r="W92" s="95"/>
      <c r="X92" s="95"/>
      <c r="Y92" s="95"/>
      <c r="Z92" s="95"/>
      <c r="AA92" s="95"/>
      <c r="AB92" s="95"/>
      <c r="AC92" s="95"/>
      <c r="AD92" s="95"/>
      <c r="AE92" s="95"/>
      <c r="AF92" s="95"/>
      <c r="AG92" s="98" t="s">
        <v>56</v>
      </c>
      <c r="AH92" s="95"/>
      <c r="AI92" s="95"/>
      <c r="AJ92" s="95"/>
      <c r="AK92" s="95"/>
      <c r="AL92" s="95"/>
      <c r="AM92" s="95"/>
      <c r="AN92" s="97" t="s">
        <v>57</v>
      </c>
      <c r="AO92" s="95"/>
      <c r="AP92" s="99"/>
      <c r="AQ92" s="100" t="s">
        <v>58</v>
      </c>
      <c r="AR92" s="45"/>
      <c r="AS92" s="101" t="s">
        <v>59</v>
      </c>
      <c r="AT92" s="102" t="s">
        <v>60</v>
      </c>
      <c r="AU92" s="102" t="s">
        <v>61</v>
      </c>
      <c r="AV92" s="102" t="s">
        <v>62</v>
      </c>
      <c r="AW92" s="102" t="s">
        <v>63</v>
      </c>
      <c r="AX92" s="102" t="s">
        <v>64</v>
      </c>
      <c r="AY92" s="102" t="s">
        <v>65</v>
      </c>
      <c r="AZ92" s="102" t="s">
        <v>66</v>
      </c>
      <c r="BA92" s="102" t="s">
        <v>67</v>
      </c>
      <c r="BB92" s="102" t="s">
        <v>68</v>
      </c>
      <c r="BC92" s="102" t="s">
        <v>69</v>
      </c>
      <c r="BD92" s="103" t="s">
        <v>70</v>
      </c>
      <c r="BE92" s="39"/>
    </row>
    <row r="93" s="2" customFormat="1" ht="10.8" customHeight="1">
      <c r="A93" s="39"/>
      <c r="B93" s="40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5"/>
      <c r="AS93" s="104"/>
      <c r="AT93" s="105"/>
      <c r="AU93" s="105"/>
      <c r="AV93" s="105"/>
      <c r="AW93" s="105"/>
      <c r="AX93" s="105"/>
      <c r="AY93" s="105"/>
      <c r="AZ93" s="105"/>
      <c r="BA93" s="105"/>
      <c r="BB93" s="105"/>
      <c r="BC93" s="105"/>
      <c r="BD93" s="106"/>
      <c r="BE93" s="39"/>
    </row>
    <row r="94" s="6" customFormat="1" ht="32.4" customHeight="1">
      <c r="A94" s="6"/>
      <c r="B94" s="107"/>
      <c r="C94" s="108" t="s">
        <v>71</v>
      </c>
      <c r="D94" s="109"/>
      <c r="E94" s="109"/>
      <c r="F94" s="109"/>
      <c r="G94" s="109"/>
      <c r="H94" s="109"/>
      <c r="I94" s="109"/>
      <c r="J94" s="109"/>
      <c r="K94" s="109"/>
      <c r="L94" s="109"/>
      <c r="M94" s="109"/>
      <c r="N94" s="109"/>
      <c r="O94" s="109"/>
      <c r="P94" s="109"/>
      <c r="Q94" s="109"/>
      <c r="R94" s="109"/>
      <c r="S94" s="109"/>
      <c r="T94" s="109"/>
      <c r="U94" s="109"/>
      <c r="V94" s="109"/>
      <c r="W94" s="109"/>
      <c r="X94" s="109"/>
      <c r="Y94" s="109"/>
      <c r="Z94" s="109"/>
      <c r="AA94" s="109"/>
      <c r="AB94" s="109"/>
      <c r="AC94" s="109"/>
      <c r="AD94" s="109"/>
      <c r="AE94" s="109"/>
      <c r="AF94" s="109"/>
      <c r="AG94" s="110">
        <f>ROUND(AG95+SUM(AG103:AG106),2)</f>
        <v>0</v>
      </c>
      <c r="AH94" s="110"/>
      <c r="AI94" s="110"/>
      <c r="AJ94" s="110"/>
      <c r="AK94" s="110"/>
      <c r="AL94" s="110"/>
      <c r="AM94" s="110"/>
      <c r="AN94" s="111">
        <f>SUM(AG94,AT94)</f>
        <v>0</v>
      </c>
      <c r="AO94" s="111"/>
      <c r="AP94" s="111"/>
      <c r="AQ94" s="112" t="s">
        <v>1</v>
      </c>
      <c r="AR94" s="113"/>
      <c r="AS94" s="114">
        <f>ROUND(AS95+SUM(AS103:AS106),2)</f>
        <v>0</v>
      </c>
      <c r="AT94" s="115">
        <f>ROUND(SUM(AV94:AW94),2)</f>
        <v>0</v>
      </c>
      <c r="AU94" s="116">
        <f>ROUND(AU95+SUM(AU103:AU106),5)</f>
        <v>0</v>
      </c>
      <c r="AV94" s="115">
        <f>ROUND(AZ94*L29,2)</f>
        <v>0</v>
      </c>
      <c r="AW94" s="115">
        <f>ROUND(BA94*L30,2)</f>
        <v>0</v>
      </c>
      <c r="AX94" s="115">
        <f>ROUND(BB94*L29,2)</f>
        <v>0</v>
      </c>
      <c r="AY94" s="115">
        <f>ROUND(BC94*L30,2)</f>
        <v>0</v>
      </c>
      <c r="AZ94" s="115">
        <f>ROUND(AZ95+SUM(AZ103:AZ106),2)</f>
        <v>0</v>
      </c>
      <c r="BA94" s="115">
        <f>ROUND(BA95+SUM(BA103:BA106),2)</f>
        <v>0</v>
      </c>
      <c r="BB94" s="115">
        <f>ROUND(BB95+SUM(BB103:BB106),2)</f>
        <v>0</v>
      </c>
      <c r="BC94" s="115">
        <f>ROUND(BC95+SUM(BC103:BC106),2)</f>
        <v>0</v>
      </c>
      <c r="BD94" s="117">
        <f>ROUND(BD95+SUM(BD103:BD106),2)</f>
        <v>0</v>
      </c>
      <c r="BE94" s="6"/>
      <c r="BS94" s="118" t="s">
        <v>72</v>
      </c>
      <c r="BT94" s="118" t="s">
        <v>73</v>
      </c>
      <c r="BU94" s="119" t="s">
        <v>74</v>
      </c>
      <c r="BV94" s="118" t="s">
        <v>75</v>
      </c>
      <c r="BW94" s="118" t="s">
        <v>5</v>
      </c>
      <c r="BX94" s="118" t="s">
        <v>76</v>
      </c>
      <c r="CL94" s="118" t="s">
        <v>1</v>
      </c>
    </row>
    <row r="95" s="7" customFormat="1" ht="16.5" customHeight="1">
      <c r="A95" s="7"/>
      <c r="B95" s="120"/>
      <c r="C95" s="121"/>
      <c r="D95" s="122" t="s">
        <v>77</v>
      </c>
      <c r="E95" s="122"/>
      <c r="F95" s="122"/>
      <c r="G95" s="122"/>
      <c r="H95" s="122"/>
      <c r="I95" s="123"/>
      <c r="J95" s="122" t="s">
        <v>78</v>
      </c>
      <c r="K95" s="122"/>
      <c r="L95" s="122"/>
      <c r="M95" s="122"/>
      <c r="N95" s="122"/>
      <c r="O95" s="122"/>
      <c r="P95" s="122"/>
      <c r="Q95" s="122"/>
      <c r="R95" s="122"/>
      <c r="S95" s="122"/>
      <c r="T95" s="122"/>
      <c r="U95" s="122"/>
      <c r="V95" s="122"/>
      <c r="W95" s="122"/>
      <c r="X95" s="122"/>
      <c r="Y95" s="122"/>
      <c r="Z95" s="122"/>
      <c r="AA95" s="122"/>
      <c r="AB95" s="122"/>
      <c r="AC95" s="122"/>
      <c r="AD95" s="122"/>
      <c r="AE95" s="122"/>
      <c r="AF95" s="122"/>
      <c r="AG95" s="124">
        <f>ROUND(SUM(AG96:AG102),2)</f>
        <v>0</v>
      </c>
      <c r="AH95" s="123"/>
      <c r="AI95" s="123"/>
      <c r="AJ95" s="123"/>
      <c r="AK95" s="123"/>
      <c r="AL95" s="123"/>
      <c r="AM95" s="123"/>
      <c r="AN95" s="125">
        <f>SUM(AG95,AT95)</f>
        <v>0</v>
      </c>
      <c r="AO95" s="123"/>
      <c r="AP95" s="123"/>
      <c r="AQ95" s="126" t="s">
        <v>79</v>
      </c>
      <c r="AR95" s="127"/>
      <c r="AS95" s="128">
        <f>ROUND(SUM(AS96:AS102),2)</f>
        <v>0</v>
      </c>
      <c r="AT95" s="129">
        <f>ROUND(SUM(AV95:AW95),2)</f>
        <v>0</v>
      </c>
      <c r="AU95" s="130">
        <f>ROUND(SUM(AU96:AU102),5)</f>
        <v>0</v>
      </c>
      <c r="AV95" s="129">
        <f>ROUND(AZ95*L29,2)</f>
        <v>0</v>
      </c>
      <c r="AW95" s="129">
        <f>ROUND(BA95*L30,2)</f>
        <v>0</v>
      </c>
      <c r="AX95" s="129">
        <f>ROUND(BB95*L29,2)</f>
        <v>0</v>
      </c>
      <c r="AY95" s="129">
        <f>ROUND(BC95*L30,2)</f>
        <v>0</v>
      </c>
      <c r="AZ95" s="129">
        <f>ROUND(SUM(AZ96:AZ102),2)</f>
        <v>0</v>
      </c>
      <c r="BA95" s="129">
        <f>ROUND(SUM(BA96:BA102),2)</f>
        <v>0</v>
      </c>
      <c r="BB95" s="129">
        <f>ROUND(SUM(BB96:BB102),2)</f>
        <v>0</v>
      </c>
      <c r="BC95" s="129">
        <f>ROUND(SUM(BC96:BC102),2)</f>
        <v>0</v>
      </c>
      <c r="BD95" s="131">
        <f>ROUND(SUM(BD96:BD102),2)</f>
        <v>0</v>
      </c>
      <c r="BE95" s="7"/>
      <c r="BS95" s="132" t="s">
        <v>72</v>
      </c>
      <c r="BT95" s="132" t="s">
        <v>80</v>
      </c>
      <c r="BU95" s="132" t="s">
        <v>74</v>
      </c>
      <c r="BV95" s="132" t="s">
        <v>75</v>
      </c>
      <c r="BW95" s="132" t="s">
        <v>81</v>
      </c>
      <c r="BX95" s="132" t="s">
        <v>5</v>
      </c>
      <c r="CL95" s="132" t="s">
        <v>1</v>
      </c>
      <c r="CM95" s="132" t="s">
        <v>82</v>
      </c>
    </row>
    <row r="96" s="4" customFormat="1" ht="23.25" customHeight="1">
      <c r="A96" s="133" t="s">
        <v>83</v>
      </c>
      <c r="B96" s="71"/>
      <c r="C96" s="134"/>
      <c r="D96" s="134"/>
      <c r="E96" s="135" t="s">
        <v>84</v>
      </c>
      <c r="F96" s="135"/>
      <c r="G96" s="135"/>
      <c r="H96" s="135"/>
      <c r="I96" s="135"/>
      <c r="J96" s="134"/>
      <c r="K96" s="135" t="s">
        <v>85</v>
      </c>
      <c r="L96" s="135"/>
      <c r="M96" s="135"/>
      <c r="N96" s="135"/>
      <c r="O96" s="135"/>
      <c r="P96" s="135"/>
      <c r="Q96" s="135"/>
      <c r="R96" s="135"/>
      <c r="S96" s="135"/>
      <c r="T96" s="135"/>
      <c r="U96" s="135"/>
      <c r="V96" s="135"/>
      <c r="W96" s="135"/>
      <c r="X96" s="135"/>
      <c r="Y96" s="135"/>
      <c r="Z96" s="135"/>
      <c r="AA96" s="135"/>
      <c r="AB96" s="135"/>
      <c r="AC96" s="135"/>
      <c r="AD96" s="135"/>
      <c r="AE96" s="135"/>
      <c r="AF96" s="135"/>
      <c r="AG96" s="136">
        <f>'SO 10_1 - Stavební práce'!J32</f>
        <v>0</v>
      </c>
      <c r="AH96" s="134"/>
      <c r="AI96" s="134"/>
      <c r="AJ96" s="134"/>
      <c r="AK96" s="134"/>
      <c r="AL96" s="134"/>
      <c r="AM96" s="134"/>
      <c r="AN96" s="136">
        <f>SUM(AG96,AT96)</f>
        <v>0</v>
      </c>
      <c r="AO96" s="134"/>
      <c r="AP96" s="134"/>
      <c r="AQ96" s="137" t="s">
        <v>86</v>
      </c>
      <c r="AR96" s="73"/>
      <c r="AS96" s="138">
        <v>0</v>
      </c>
      <c r="AT96" s="139">
        <f>ROUND(SUM(AV96:AW96),2)</f>
        <v>0</v>
      </c>
      <c r="AU96" s="140">
        <f>'SO 10_1 - Stavební práce'!P155</f>
        <v>0</v>
      </c>
      <c r="AV96" s="139">
        <f>'SO 10_1 - Stavební práce'!J35</f>
        <v>0</v>
      </c>
      <c r="AW96" s="139">
        <f>'SO 10_1 - Stavební práce'!J36</f>
        <v>0</v>
      </c>
      <c r="AX96" s="139">
        <f>'SO 10_1 - Stavební práce'!J37</f>
        <v>0</v>
      </c>
      <c r="AY96" s="139">
        <f>'SO 10_1 - Stavební práce'!J38</f>
        <v>0</v>
      </c>
      <c r="AZ96" s="139">
        <f>'SO 10_1 - Stavební práce'!F35</f>
        <v>0</v>
      </c>
      <c r="BA96" s="139">
        <f>'SO 10_1 - Stavební práce'!F36</f>
        <v>0</v>
      </c>
      <c r="BB96" s="139">
        <f>'SO 10_1 - Stavební práce'!F37</f>
        <v>0</v>
      </c>
      <c r="BC96" s="139">
        <f>'SO 10_1 - Stavební práce'!F38</f>
        <v>0</v>
      </c>
      <c r="BD96" s="141">
        <f>'SO 10_1 - Stavební práce'!F39</f>
        <v>0</v>
      </c>
      <c r="BE96" s="4"/>
      <c r="BT96" s="142" t="s">
        <v>82</v>
      </c>
      <c r="BV96" s="142" t="s">
        <v>75</v>
      </c>
      <c r="BW96" s="142" t="s">
        <v>87</v>
      </c>
      <c r="BX96" s="142" t="s">
        <v>81</v>
      </c>
      <c r="CL96" s="142" t="s">
        <v>1</v>
      </c>
    </row>
    <row r="97" s="4" customFormat="1" ht="23.25" customHeight="1">
      <c r="A97" s="133" t="s">
        <v>83</v>
      </c>
      <c r="B97" s="71"/>
      <c r="C97" s="134"/>
      <c r="D97" s="134"/>
      <c r="E97" s="135" t="s">
        <v>88</v>
      </c>
      <c r="F97" s="135"/>
      <c r="G97" s="135"/>
      <c r="H97" s="135"/>
      <c r="I97" s="135"/>
      <c r="J97" s="134"/>
      <c r="K97" s="135" t="s">
        <v>89</v>
      </c>
      <c r="L97" s="135"/>
      <c r="M97" s="135"/>
      <c r="N97" s="135"/>
      <c r="O97" s="135"/>
      <c r="P97" s="135"/>
      <c r="Q97" s="135"/>
      <c r="R97" s="135"/>
      <c r="S97" s="135"/>
      <c r="T97" s="135"/>
      <c r="U97" s="135"/>
      <c r="V97" s="135"/>
      <c r="W97" s="135"/>
      <c r="X97" s="135"/>
      <c r="Y97" s="135"/>
      <c r="Z97" s="135"/>
      <c r="AA97" s="135"/>
      <c r="AB97" s="135"/>
      <c r="AC97" s="135"/>
      <c r="AD97" s="135"/>
      <c r="AE97" s="135"/>
      <c r="AF97" s="135"/>
      <c r="AG97" s="136">
        <f>'SO 10_3_1 - Zdravotně tec...'!J32</f>
        <v>0</v>
      </c>
      <c r="AH97" s="134"/>
      <c r="AI97" s="134"/>
      <c r="AJ97" s="134"/>
      <c r="AK97" s="134"/>
      <c r="AL97" s="134"/>
      <c r="AM97" s="134"/>
      <c r="AN97" s="136">
        <f>SUM(AG97,AT97)</f>
        <v>0</v>
      </c>
      <c r="AO97" s="134"/>
      <c r="AP97" s="134"/>
      <c r="AQ97" s="137" t="s">
        <v>86</v>
      </c>
      <c r="AR97" s="73"/>
      <c r="AS97" s="138">
        <v>0</v>
      </c>
      <c r="AT97" s="139">
        <f>ROUND(SUM(AV97:AW97),2)</f>
        <v>0</v>
      </c>
      <c r="AU97" s="140">
        <f>'SO 10_3_1 - Zdravotně tec...'!P129</f>
        <v>0</v>
      </c>
      <c r="AV97" s="139">
        <f>'SO 10_3_1 - Zdravotně tec...'!J35</f>
        <v>0</v>
      </c>
      <c r="AW97" s="139">
        <f>'SO 10_3_1 - Zdravotně tec...'!J36</f>
        <v>0</v>
      </c>
      <c r="AX97" s="139">
        <f>'SO 10_3_1 - Zdravotně tec...'!J37</f>
        <v>0</v>
      </c>
      <c r="AY97" s="139">
        <f>'SO 10_3_1 - Zdravotně tec...'!J38</f>
        <v>0</v>
      </c>
      <c r="AZ97" s="139">
        <f>'SO 10_3_1 - Zdravotně tec...'!F35</f>
        <v>0</v>
      </c>
      <c r="BA97" s="139">
        <f>'SO 10_3_1 - Zdravotně tec...'!F36</f>
        <v>0</v>
      </c>
      <c r="BB97" s="139">
        <f>'SO 10_3_1 - Zdravotně tec...'!F37</f>
        <v>0</v>
      </c>
      <c r="BC97" s="139">
        <f>'SO 10_3_1 - Zdravotně tec...'!F38</f>
        <v>0</v>
      </c>
      <c r="BD97" s="141">
        <f>'SO 10_3_1 - Zdravotně tec...'!F39</f>
        <v>0</v>
      </c>
      <c r="BE97" s="4"/>
      <c r="BT97" s="142" t="s">
        <v>82</v>
      </c>
      <c r="BV97" s="142" t="s">
        <v>75</v>
      </c>
      <c r="BW97" s="142" t="s">
        <v>90</v>
      </c>
      <c r="BX97" s="142" t="s">
        <v>81</v>
      </c>
      <c r="CL97" s="142" t="s">
        <v>1</v>
      </c>
    </row>
    <row r="98" s="4" customFormat="1" ht="23.25" customHeight="1">
      <c r="A98" s="133" t="s">
        <v>83</v>
      </c>
      <c r="B98" s="71"/>
      <c r="C98" s="134"/>
      <c r="D98" s="134"/>
      <c r="E98" s="135" t="s">
        <v>91</v>
      </c>
      <c r="F98" s="135"/>
      <c r="G98" s="135"/>
      <c r="H98" s="135"/>
      <c r="I98" s="135"/>
      <c r="J98" s="134"/>
      <c r="K98" s="135" t="s">
        <v>92</v>
      </c>
      <c r="L98" s="135"/>
      <c r="M98" s="135"/>
      <c r="N98" s="135"/>
      <c r="O98" s="135"/>
      <c r="P98" s="135"/>
      <c r="Q98" s="135"/>
      <c r="R98" s="135"/>
      <c r="S98" s="135"/>
      <c r="T98" s="135"/>
      <c r="U98" s="135"/>
      <c r="V98" s="135"/>
      <c r="W98" s="135"/>
      <c r="X98" s="135"/>
      <c r="Y98" s="135"/>
      <c r="Z98" s="135"/>
      <c r="AA98" s="135"/>
      <c r="AB98" s="135"/>
      <c r="AC98" s="135"/>
      <c r="AD98" s="135"/>
      <c r="AE98" s="135"/>
      <c r="AF98" s="135"/>
      <c r="AG98" s="136">
        <f>'SO 10_3_2 - Kanalizační p...'!J32</f>
        <v>0</v>
      </c>
      <c r="AH98" s="134"/>
      <c r="AI98" s="134"/>
      <c r="AJ98" s="134"/>
      <c r="AK98" s="134"/>
      <c r="AL98" s="134"/>
      <c r="AM98" s="134"/>
      <c r="AN98" s="136">
        <f>SUM(AG98,AT98)</f>
        <v>0</v>
      </c>
      <c r="AO98" s="134"/>
      <c r="AP98" s="134"/>
      <c r="AQ98" s="137" t="s">
        <v>86</v>
      </c>
      <c r="AR98" s="73"/>
      <c r="AS98" s="138">
        <v>0</v>
      </c>
      <c r="AT98" s="139">
        <f>ROUND(SUM(AV98:AW98),2)</f>
        <v>0</v>
      </c>
      <c r="AU98" s="140">
        <f>'SO 10_3_2 - Kanalizační p...'!P129</f>
        <v>0</v>
      </c>
      <c r="AV98" s="139">
        <f>'SO 10_3_2 - Kanalizační p...'!J35</f>
        <v>0</v>
      </c>
      <c r="AW98" s="139">
        <f>'SO 10_3_2 - Kanalizační p...'!J36</f>
        <v>0</v>
      </c>
      <c r="AX98" s="139">
        <f>'SO 10_3_2 - Kanalizační p...'!J37</f>
        <v>0</v>
      </c>
      <c r="AY98" s="139">
        <f>'SO 10_3_2 - Kanalizační p...'!J38</f>
        <v>0</v>
      </c>
      <c r="AZ98" s="139">
        <f>'SO 10_3_2 - Kanalizační p...'!F35</f>
        <v>0</v>
      </c>
      <c r="BA98" s="139">
        <f>'SO 10_3_2 - Kanalizační p...'!F36</f>
        <v>0</v>
      </c>
      <c r="BB98" s="139">
        <f>'SO 10_3_2 - Kanalizační p...'!F37</f>
        <v>0</v>
      </c>
      <c r="BC98" s="139">
        <f>'SO 10_3_2 - Kanalizační p...'!F38</f>
        <v>0</v>
      </c>
      <c r="BD98" s="141">
        <f>'SO 10_3_2 - Kanalizační p...'!F39</f>
        <v>0</v>
      </c>
      <c r="BE98" s="4"/>
      <c r="BT98" s="142" t="s">
        <v>82</v>
      </c>
      <c r="BV98" s="142" t="s">
        <v>75</v>
      </c>
      <c r="BW98" s="142" t="s">
        <v>93</v>
      </c>
      <c r="BX98" s="142" t="s">
        <v>81</v>
      </c>
      <c r="CL98" s="142" t="s">
        <v>1</v>
      </c>
    </row>
    <row r="99" s="4" customFormat="1" ht="23.25" customHeight="1">
      <c r="A99" s="133" t="s">
        <v>83</v>
      </c>
      <c r="B99" s="71"/>
      <c r="C99" s="134"/>
      <c r="D99" s="134"/>
      <c r="E99" s="135" t="s">
        <v>94</v>
      </c>
      <c r="F99" s="135"/>
      <c r="G99" s="135"/>
      <c r="H99" s="135"/>
      <c r="I99" s="135"/>
      <c r="J99" s="134"/>
      <c r="K99" s="135" t="s">
        <v>95</v>
      </c>
      <c r="L99" s="135"/>
      <c r="M99" s="135"/>
      <c r="N99" s="135"/>
      <c r="O99" s="135"/>
      <c r="P99" s="135"/>
      <c r="Q99" s="135"/>
      <c r="R99" s="135"/>
      <c r="S99" s="135"/>
      <c r="T99" s="135"/>
      <c r="U99" s="135"/>
      <c r="V99" s="135"/>
      <c r="W99" s="135"/>
      <c r="X99" s="135"/>
      <c r="Y99" s="135"/>
      <c r="Z99" s="135"/>
      <c r="AA99" s="135"/>
      <c r="AB99" s="135"/>
      <c r="AC99" s="135"/>
      <c r="AD99" s="135"/>
      <c r="AE99" s="135"/>
      <c r="AF99" s="135"/>
      <c r="AG99" s="136">
        <f>'SO 10_4 - Plynová zařízení'!J32</f>
        <v>0</v>
      </c>
      <c r="AH99" s="134"/>
      <c r="AI99" s="134"/>
      <c r="AJ99" s="134"/>
      <c r="AK99" s="134"/>
      <c r="AL99" s="134"/>
      <c r="AM99" s="134"/>
      <c r="AN99" s="136">
        <f>SUM(AG99,AT99)</f>
        <v>0</v>
      </c>
      <c r="AO99" s="134"/>
      <c r="AP99" s="134"/>
      <c r="AQ99" s="137" t="s">
        <v>86</v>
      </c>
      <c r="AR99" s="73"/>
      <c r="AS99" s="138">
        <v>0</v>
      </c>
      <c r="AT99" s="139">
        <f>ROUND(SUM(AV99:AW99),2)</f>
        <v>0</v>
      </c>
      <c r="AU99" s="140">
        <f>'SO 10_4 - Plynová zařízení'!P125</f>
        <v>0</v>
      </c>
      <c r="AV99" s="139">
        <f>'SO 10_4 - Plynová zařízení'!J35</f>
        <v>0</v>
      </c>
      <c r="AW99" s="139">
        <f>'SO 10_4 - Plynová zařízení'!J36</f>
        <v>0</v>
      </c>
      <c r="AX99" s="139">
        <f>'SO 10_4 - Plynová zařízení'!J37</f>
        <v>0</v>
      </c>
      <c r="AY99" s="139">
        <f>'SO 10_4 - Plynová zařízení'!J38</f>
        <v>0</v>
      </c>
      <c r="AZ99" s="139">
        <f>'SO 10_4 - Plynová zařízení'!F35</f>
        <v>0</v>
      </c>
      <c r="BA99" s="139">
        <f>'SO 10_4 - Plynová zařízení'!F36</f>
        <v>0</v>
      </c>
      <c r="BB99" s="139">
        <f>'SO 10_4 - Plynová zařízení'!F37</f>
        <v>0</v>
      </c>
      <c r="BC99" s="139">
        <f>'SO 10_4 - Plynová zařízení'!F38</f>
        <v>0</v>
      </c>
      <c r="BD99" s="141">
        <f>'SO 10_4 - Plynová zařízení'!F39</f>
        <v>0</v>
      </c>
      <c r="BE99" s="4"/>
      <c r="BT99" s="142" t="s">
        <v>82</v>
      </c>
      <c r="BV99" s="142" t="s">
        <v>75</v>
      </c>
      <c r="BW99" s="142" t="s">
        <v>96</v>
      </c>
      <c r="BX99" s="142" t="s">
        <v>81</v>
      </c>
      <c r="CL99" s="142" t="s">
        <v>1</v>
      </c>
    </row>
    <row r="100" s="4" customFormat="1" ht="23.25" customHeight="1">
      <c r="A100" s="133" t="s">
        <v>83</v>
      </c>
      <c r="B100" s="71"/>
      <c r="C100" s="134"/>
      <c r="D100" s="134"/>
      <c r="E100" s="135" t="s">
        <v>97</v>
      </c>
      <c r="F100" s="135"/>
      <c r="G100" s="135"/>
      <c r="H100" s="135"/>
      <c r="I100" s="135"/>
      <c r="J100" s="134"/>
      <c r="K100" s="135" t="s">
        <v>98</v>
      </c>
      <c r="L100" s="135"/>
      <c r="M100" s="135"/>
      <c r="N100" s="135"/>
      <c r="O100" s="135"/>
      <c r="P100" s="135"/>
      <c r="Q100" s="135"/>
      <c r="R100" s="135"/>
      <c r="S100" s="135"/>
      <c r="T100" s="135"/>
      <c r="U100" s="135"/>
      <c r="V100" s="135"/>
      <c r="W100" s="135"/>
      <c r="X100" s="135"/>
      <c r="Y100" s="135"/>
      <c r="Z100" s="135"/>
      <c r="AA100" s="135"/>
      <c r="AB100" s="135"/>
      <c r="AC100" s="135"/>
      <c r="AD100" s="135"/>
      <c r="AE100" s="135"/>
      <c r="AF100" s="135"/>
      <c r="AG100" s="136">
        <f>'SO 10_5 - Vytápění'!J32</f>
        <v>0</v>
      </c>
      <c r="AH100" s="134"/>
      <c r="AI100" s="134"/>
      <c r="AJ100" s="134"/>
      <c r="AK100" s="134"/>
      <c r="AL100" s="134"/>
      <c r="AM100" s="134"/>
      <c r="AN100" s="136">
        <f>SUM(AG100,AT100)</f>
        <v>0</v>
      </c>
      <c r="AO100" s="134"/>
      <c r="AP100" s="134"/>
      <c r="AQ100" s="137" t="s">
        <v>86</v>
      </c>
      <c r="AR100" s="73"/>
      <c r="AS100" s="138">
        <v>0</v>
      </c>
      <c r="AT100" s="139">
        <f>ROUND(SUM(AV100:AW100),2)</f>
        <v>0</v>
      </c>
      <c r="AU100" s="140">
        <f>'SO 10_5 - Vytápění'!P127</f>
        <v>0</v>
      </c>
      <c r="AV100" s="139">
        <f>'SO 10_5 - Vytápění'!J35</f>
        <v>0</v>
      </c>
      <c r="AW100" s="139">
        <f>'SO 10_5 - Vytápění'!J36</f>
        <v>0</v>
      </c>
      <c r="AX100" s="139">
        <f>'SO 10_5 - Vytápění'!J37</f>
        <v>0</v>
      </c>
      <c r="AY100" s="139">
        <f>'SO 10_5 - Vytápění'!J38</f>
        <v>0</v>
      </c>
      <c r="AZ100" s="139">
        <f>'SO 10_5 - Vytápění'!F35</f>
        <v>0</v>
      </c>
      <c r="BA100" s="139">
        <f>'SO 10_5 - Vytápění'!F36</f>
        <v>0</v>
      </c>
      <c r="BB100" s="139">
        <f>'SO 10_5 - Vytápění'!F37</f>
        <v>0</v>
      </c>
      <c r="BC100" s="139">
        <f>'SO 10_5 - Vytápění'!F38</f>
        <v>0</v>
      </c>
      <c r="BD100" s="141">
        <f>'SO 10_5 - Vytápění'!F39</f>
        <v>0</v>
      </c>
      <c r="BE100" s="4"/>
      <c r="BT100" s="142" t="s">
        <v>82</v>
      </c>
      <c r="BV100" s="142" t="s">
        <v>75</v>
      </c>
      <c r="BW100" s="142" t="s">
        <v>99</v>
      </c>
      <c r="BX100" s="142" t="s">
        <v>81</v>
      </c>
      <c r="CL100" s="142" t="s">
        <v>1</v>
      </c>
    </row>
    <row r="101" s="4" customFormat="1" ht="23.25" customHeight="1">
      <c r="A101" s="133" t="s">
        <v>83</v>
      </c>
      <c r="B101" s="71"/>
      <c r="C101" s="134"/>
      <c r="D101" s="134"/>
      <c r="E101" s="135" t="s">
        <v>100</v>
      </c>
      <c r="F101" s="135"/>
      <c r="G101" s="135"/>
      <c r="H101" s="135"/>
      <c r="I101" s="135"/>
      <c r="J101" s="134"/>
      <c r="K101" s="135" t="s">
        <v>101</v>
      </c>
      <c r="L101" s="135"/>
      <c r="M101" s="135"/>
      <c r="N101" s="135"/>
      <c r="O101" s="135"/>
      <c r="P101" s="135"/>
      <c r="Q101" s="135"/>
      <c r="R101" s="135"/>
      <c r="S101" s="135"/>
      <c r="T101" s="135"/>
      <c r="U101" s="135"/>
      <c r="V101" s="135"/>
      <c r="W101" s="135"/>
      <c r="X101" s="135"/>
      <c r="Y101" s="135"/>
      <c r="Z101" s="135"/>
      <c r="AA101" s="135"/>
      <c r="AB101" s="135"/>
      <c r="AC101" s="135"/>
      <c r="AD101" s="135"/>
      <c r="AE101" s="135"/>
      <c r="AF101" s="135"/>
      <c r="AG101" s="136">
        <f>'SO 10_6 - Vzduchotechnika'!J32</f>
        <v>0</v>
      </c>
      <c r="AH101" s="134"/>
      <c r="AI101" s="134"/>
      <c r="AJ101" s="134"/>
      <c r="AK101" s="134"/>
      <c r="AL101" s="134"/>
      <c r="AM101" s="134"/>
      <c r="AN101" s="136">
        <f>SUM(AG101,AT101)</f>
        <v>0</v>
      </c>
      <c r="AO101" s="134"/>
      <c r="AP101" s="134"/>
      <c r="AQ101" s="137" t="s">
        <v>86</v>
      </c>
      <c r="AR101" s="73"/>
      <c r="AS101" s="138">
        <v>0</v>
      </c>
      <c r="AT101" s="139">
        <f>ROUND(SUM(AV101:AW101),2)</f>
        <v>0</v>
      </c>
      <c r="AU101" s="140">
        <f>'SO 10_6 - Vzduchotechnika'!P123</f>
        <v>0</v>
      </c>
      <c r="AV101" s="139">
        <f>'SO 10_6 - Vzduchotechnika'!J35</f>
        <v>0</v>
      </c>
      <c r="AW101" s="139">
        <f>'SO 10_6 - Vzduchotechnika'!J36</f>
        <v>0</v>
      </c>
      <c r="AX101" s="139">
        <f>'SO 10_6 - Vzduchotechnika'!J37</f>
        <v>0</v>
      </c>
      <c r="AY101" s="139">
        <f>'SO 10_6 - Vzduchotechnika'!J38</f>
        <v>0</v>
      </c>
      <c r="AZ101" s="139">
        <f>'SO 10_6 - Vzduchotechnika'!F35</f>
        <v>0</v>
      </c>
      <c r="BA101" s="139">
        <f>'SO 10_6 - Vzduchotechnika'!F36</f>
        <v>0</v>
      </c>
      <c r="BB101" s="139">
        <f>'SO 10_6 - Vzduchotechnika'!F37</f>
        <v>0</v>
      </c>
      <c r="BC101" s="139">
        <f>'SO 10_6 - Vzduchotechnika'!F38</f>
        <v>0</v>
      </c>
      <c r="BD101" s="141">
        <f>'SO 10_6 - Vzduchotechnika'!F39</f>
        <v>0</v>
      </c>
      <c r="BE101" s="4"/>
      <c r="BT101" s="142" t="s">
        <v>82</v>
      </c>
      <c r="BV101" s="142" t="s">
        <v>75</v>
      </c>
      <c r="BW101" s="142" t="s">
        <v>102</v>
      </c>
      <c r="BX101" s="142" t="s">
        <v>81</v>
      </c>
      <c r="CL101" s="142" t="s">
        <v>1</v>
      </c>
    </row>
    <row r="102" s="4" customFormat="1" ht="23.25" customHeight="1">
      <c r="A102" s="133" t="s">
        <v>83</v>
      </c>
      <c r="B102" s="71"/>
      <c r="C102" s="134"/>
      <c r="D102" s="134"/>
      <c r="E102" s="135" t="s">
        <v>103</v>
      </c>
      <c r="F102" s="135"/>
      <c r="G102" s="135"/>
      <c r="H102" s="135"/>
      <c r="I102" s="135"/>
      <c r="J102" s="134"/>
      <c r="K102" s="135" t="s">
        <v>104</v>
      </c>
      <c r="L102" s="135"/>
      <c r="M102" s="135"/>
      <c r="N102" s="135"/>
      <c r="O102" s="135"/>
      <c r="P102" s="135"/>
      <c r="Q102" s="135"/>
      <c r="R102" s="135"/>
      <c r="S102" s="135"/>
      <c r="T102" s="135"/>
      <c r="U102" s="135"/>
      <c r="V102" s="135"/>
      <c r="W102" s="135"/>
      <c r="X102" s="135"/>
      <c r="Y102" s="135"/>
      <c r="Z102" s="135"/>
      <c r="AA102" s="135"/>
      <c r="AB102" s="135"/>
      <c r="AC102" s="135"/>
      <c r="AD102" s="135"/>
      <c r="AE102" s="135"/>
      <c r="AF102" s="135"/>
      <c r="AG102" s="136">
        <f>'SO 10_7 - Elektroinstalace'!J32</f>
        <v>0</v>
      </c>
      <c r="AH102" s="134"/>
      <c r="AI102" s="134"/>
      <c r="AJ102" s="134"/>
      <c r="AK102" s="134"/>
      <c r="AL102" s="134"/>
      <c r="AM102" s="134"/>
      <c r="AN102" s="136">
        <f>SUM(AG102,AT102)</f>
        <v>0</v>
      </c>
      <c r="AO102" s="134"/>
      <c r="AP102" s="134"/>
      <c r="AQ102" s="137" t="s">
        <v>86</v>
      </c>
      <c r="AR102" s="73"/>
      <c r="AS102" s="138">
        <v>0</v>
      </c>
      <c r="AT102" s="139">
        <f>ROUND(SUM(AV102:AW102),2)</f>
        <v>0</v>
      </c>
      <c r="AU102" s="140">
        <f>'SO 10_7 - Elektroinstalace'!P133</f>
        <v>0</v>
      </c>
      <c r="AV102" s="139">
        <f>'SO 10_7 - Elektroinstalace'!J35</f>
        <v>0</v>
      </c>
      <c r="AW102" s="139">
        <f>'SO 10_7 - Elektroinstalace'!J36</f>
        <v>0</v>
      </c>
      <c r="AX102" s="139">
        <f>'SO 10_7 - Elektroinstalace'!J37</f>
        <v>0</v>
      </c>
      <c r="AY102" s="139">
        <f>'SO 10_7 - Elektroinstalace'!J38</f>
        <v>0</v>
      </c>
      <c r="AZ102" s="139">
        <f>'SO 10_7 - Elektroinstalace'!F35</f>
        <v>0</v>
      </c>
      <c r="BA102" s="139">
        <f>'SO 10_7 - Elektroinstalace'!F36</f>
        <v>0</v>
      </c>
      <c r="BB102" s="139">
        <f>'SO 10_7 - Elektroinstalace'!F37</f>
        <v>0</v>
      </c>
      <c r="BC102" s="139">
        <f>'SO 10_7 - Elektroinstalace'!F38</f>
        <v>0</v>
      </c>
      <c r="BD102" s="141">
        <f>'SO 10_7 - Elektroinstalace'!F39</f>
        <v>0</v>
      </c>
      <c r="BE102" s="4"/>
      <c r="BT102" s="142" t="s">
        <v>82</v>
      </c>
      <c r="BV102" s="142" t="s">
        <v>75</v>
      </c>
      <c r="BW102" s="142" t="s">
        <v>105</v>
      </c>
      <c r="BX102" s="142" t="s">
        <v>81</v>
      </c>
      <c r="CL102" s="142" t="s">
        <v>1</v>
      </c>
    </row>
    <row r="103" s="7" customFormat="1" ht="16.5" customHeight="1">
      <c r="A103" s="133" t="s">
        <v>83</v>
      </c>
      <c r="B103" s="120"/>
      <c r="C103" s="121"/>
      <c r="D103" s="122" t="s">
        <v>106</v>
      </c>
      <c r="E103" s="122"/>
      <c r="F103" s="122"/>
      <c r="G103" s="122"/>
      <c r="H103" s="122"/>
      <c r="I103" s="123"/>
      <c r="J103" s="122" t="s">
        <v>107</v>
      </c>
      <c r="K103" s="122"/>
      <c r="L103" s="122"/>
      <c r="M103" s="122"/>
      <c r="N103" s="122"/>
      <c r="O103" s="122"/>
      <c r="P103" s="122"/>
      <c r="Q103" s="122"/>
      <c r="R103" s="122"/>
      <c r="S103" s="122"/>
      <c r="T103" s="122"/>
      <c r="U103" s="122"/>
      <c r="V103" s="122"/>
      <c r="W103" s="122"/>
      <c r="X103" s="122"/>
      <c r="Y103" s="122"/>
      <c r="Z103" s="122"/>
      <c r="AA103" s="122"/>
      <c r="AB103" s="122"/>
      <c r="AC103" s="122"/>
      <c r="AD103" s="122"/>
      <c r="AE103" s="122"/>
      <c r="AF103" s="122"/>
      <c r="AG103" s="125">
        <f>'SO 11 - Demolice budovy WC'!J30</f>
        <v>0</v>
      </c>
      <c r="AH103" s="123"/>
      <c r="AI103" s="123"/>
      <c r="AJ103" s="123"/>
      <c r="AK103" s="123"/>
      <c r="AL103" s="123"/>
      <c r="AM103" s="123"/>
      <c r="AN103" s="125">
        <f>SUM(AG103,AT103)</f>
        <v>0</v>
      </c>
      <c r="AO103" s="123"/>
      <c r="AP103" s="123"/>
      <c r="AQ103" s="126" t="s">
        <v>79</v>
      </c>
      <c r="AR103" s="127"/>
      <c r="AS103" s="128">
        <v>0</v>
      </c>
      <c r="AT103" s="129">
        <f>ROUND(SUM(AV103:AW103),2)</f>
        <v>0</v>
      </c>
      <c r="AU103" s="130">
        <f>'SO 11 - Demolice budovy WC'!P120</f>
        <v>0</v>
      </c>
      <c r="AV103" s="129">
        <f>'SO 11 - Demolice budovy WC'!J33</f>
        <v>0</v>
      </c>
      <c r="AW103" s="129">
        <f>'SO 11 - Demolice budovy WC'!J34</f>
        <v>0</v>
      </c>
      <c r="AX103" s="129">
        <f>'SO 11 - Demolice budovy WC'!J35</f>
        <v>0</v>
      </c>
      <c r="AY103" s="129">
        <f>'SO 11 - Demolice budovy WC'!J36</f>
        <v>0</v>
      </c>
      <c r="AZ103" s="129">
        <f>'SO 11 - Demolice budovy WC'!F33</f>
        <v>0</v>
      </c>
      <c r="BA103" s="129">
        <f>'SO 11 - Demolice budovy WC'!F34</f>
        <v>0</v>
      </c>
      <c r="BB103" s="129">
        <f>'SO 11 - Demolice budovy WC'!F35</f>
        <v>0</v>
      </c>
      <c r="BC103" s="129">
        <f>'SO 11 - Demolice budovy WC'!F36</f>
        <v>0</v>
      </c>
      <c r="BD103" s="131">
        <f>'SO 11 - Demolice budovy WC'!F37</f>
        <v>0</v>
      </c>
      <c r="BE103" s="7"/>
      <c r="BT103" s="132" t="s">
        <v>80</v>
      </c>
      <c r="BV103" s="132" t="s">
        <v>75</v>
      </c>
      <c r="BW103" s="132" t="s">
        <v>108</v>
      </c>
      <c r="BX103" s="132" t="s">
        <v>5</v>
      </c>
      <c r="CL103" s="132" t="s">
        <v>1</v>
      </c>
      <c r="CM103" s="132" t="s">
        <v>82</v>
      </c>
    </row>
    <row r="104" s="7" customFormat="1" ht="16.5" customHeight="1">
      <c r="A104" s="133" t="s">
        <v>83</v>
      </c>
      <c r="B104" s="120"/>
      <c r="C104" s="121"/>
      <c r="D104" s="122" t="s">
        <v>109</v>
      </c>
      <c r="E104" s="122"/>
      <c r="F104" s="122"/>
      <c r="G104" s="122"/>
      <c r="H104" s="122"/>
      <c r="I104" s="123"/>
      <c r="J104" s="122" t="s">
        <v>110</v>
      </c>
      <c r="K104" s="122"/>
      <c r="L104" s="122"/>
      <c r="M104" s="122"/>
      <c r="N104" s="122"/>
      <c r="O104" s="122"/>
      <c r="P104" s="122"/>
      <c r="Q104" s="122"/>
      <c r="R104" s="122"/>
      <c r="S104" s="122"/>
      <c r="T104" s="122"/>
      <c r="U104" s="122"/>
      <c r="V104" s="122"/>
      <c r="W104" s="122"/>
      <c r="X104" s="122"/>
      <c r="Y104" s="122"/>
      <c r="Z104" s="122"/>
      <c r="AA104" s="122"/>
      <c r="AB104" s="122"/>
      <c r="AC104" s="122"/>
      <c r="AD104" s="122"/>
      <c r="AE104" s="122"/>
      <c r="AF104" s="122"/>
      <c r="AG104" s="125">
        <f>'VRN - Vedlejší rozpočtové...'!J30</f>
        <v>0</v>
      </c>
      <c r="AH104" s="123"/>
      <c r="AI104" s="123"/>
      <c r="AJ104" s="123"/>
      <c r="AK104" s="123"/>
      <c r="AL104" s="123"/>
      <c r="AM104" s="123"/>
      <c r="AN104" s="125">
        <f>SUM(AG104,AT104)</f>
        <v>0</v>
      </c>
      <c r="AO104" s="123"/>
      <c r="AP104" s="123"/>
      <c r="AQ104" s="126" t="s">
        <v>79</v>
      </c>
      <c r="AR104" s="127"/>
      <c r="AS104" s="128">
        <v>0</v>
      </c>
      <c r="AT104" s="129">
        <f>ROUND(SUM(AV104:AW104),2)</f>
        <v>0</v>
      </c>
      <c r="AU104" s="130">
        <f>'VRN - Vedlejší rozpočtové...'!P121</f>
        <v>0</v>
      </c>
      <c r="AV104" s="129">
        <f>'VRN - Vedlejší rozpočtové...'!J33</f>
        <v>0</v>
      </c>
      <c r="AW104" s="129">
        <f>'VRN - Vedlejší rozpočtové...'!J34</f>
        <v>0</v>
      </c>
      <c r="AX104" s="129">
        <f>'VRN - Vedlejší rozpočtové...'!J35</f>
        <v>0</v>
      </c>
      <c r="AY104" s="129">
        <f>'VRN - Vedlejší rozpočtové...'!J36</f>
        <v>0</v>
      </c>
      <c r="AZ104" s="129">
        <f>'VRN - Vedlejší rozpočtové...'!F33</f>
        <v>0</v>
      </c>
      <c r="BA104" s="129">
        <f>'VRN - Vedlejší rozpočtové...'!F34</f>
        <v>0</v>
      </c>
      <c r="BB104" s="129">
        <f>'VRN - Vedlejší rozpočtové...'!F35</f>
        <v>0</v>
      </c>
      <c r="BC104" s="129">
        <f>'VRN - Vedlejší rozpočtové...'!F36</f>
        <v>0</v>
      </c>
      <c r="BD104" s="131">
        <f>'VRN - Vedlejší rozpočtové...'!F37</f>
        <v>0</v>
      </c>
      <c r="BE104" s="7"/>
      <c r="BT104" s="132" t="s">
        <v>80</v>
      </c>
      <c r="BV104" s="132" t="s">
        <v>75</v>
      </c>
      <c r="BW104" s="132" t="s">
        <v>111</v>
      </c>
      <c r="BX104" s="132" t="s">
        <v>5</v>
      </c>
      <c r="CL104" s="132" t="s">
        <v>1</v>
      </c>
      <c r="CM104" s="132" t="s">
        <v>82</v>
      </c>
    </row>
    <row r="105" s="7" customFormat="1" ht="16.5" customHeight="1">
      <c r="A105" s="133" t="s">
        <v>83</v>
      </c>
      <c r="B105" s="120"/>
      <c r="C105" s="121"/>
      <c r="D105" s="122" t="s">
        <v>112</v>
      </c>
      <c r="E105" s="122"/>
      <c r="F105" s="122"/>
      <c r="G105" s="122"/>
      <c r="H105" s="122"/>
      <c r="I105" s="123"/>
      <c r="J105" s="122" t="s">
        <v>113</v>
      </c>
      <c r="K105" s="122"/>
      <c r="L105" s="122"/>
      <c r="M105" s="122"/>
      <c r="N105" s="122"/>
      <c r="O105" s="122"/>
      <c r="P105" s="122"/>
      <c r="Q105" s="122"/>
      <c r="R105" s="122"/>
      <c r="S105" s="122"/>
      <c r="T105" s="122"/>
      <c r="U105" s="122"/>
      <c r="V105" s="122"/>
      <c r="W105" s="122"/>
      <c r="X105" s="122"/>
      <c r="Y105" s="122"/>
      <c r="Z105" s="122"/>
      <c r="AA105" s="122"/>
      <c r="AB105" s="122"/>
      <c r="AC105" s="122"/>
      <c r="AD105" s="122"/>
      <c r="AE105" s="122"/>
      <c r="AF105" s="122"/>
      <c r="AG105" s="125">
        <f>'PS 01 - Rozvody slaboprou...'!J30</f>
        <v>0</v>
      </c>
      <c r="AH105" s="123"/>
      <c r="AI105" s="123"/>
      <c r="AJ105" s="123"/>
      <c r="AK105" s="123"/>
      <c r="AL105" s="123"/>
      <c r="AM105" s="123"/>
      <c r="AN105" s="125">
        <f>SUM(AG105,AT105)</f>
        <v>0</v>
      </c>
      <c r="AO105" s="123"/>
      <c r="AP105" s="123"/>
      <c r="AQ105" s="126" t="s">
        <v>79</v>
      </c>
      <c r="AR105" s="127"/>
      <c r="AS105" s="128">
        <v>0</v>
      </c>
      <c r="AT105" s="129">
        <f>ROUND(SUM(AV105:AW105),2)</f>
        <v>0</v>
      </c>
      <c r="AU105" s="130">
        <f>'PS 01 - Rozvody slaboprou...'!P122</f>
        <v>0</v>
      </c>
      <c r="AV105" s="129">
        <f>'PS 01 - Rozvody slaboprou...'!J33</f>
        <v>0</v>
      </c>
      <c r="AW105" s="129">
        <f>'PS 01 - Rozvody slaboprou...'!J34</f>
        <v>0</v>
      </c>
      <c r="AX105" s="129">
        <f>'PS 01 - Rozvody slaboprou...'!J35</f>
        <v>0</v>
      </c>
      <c r="AY105" s="129">
        <f>'PS 01 - Rozvody slaboprou...'!J36</f>
        <v>0</v>
      </c>
      <c r="AZ105" s="129">
        <f>'PS 01 - Rozvody slaboprou...'!F33</f>
        <v>0</v>
      </c>
      <c r="BA105" s="129">
        <f>'PS 01 - Rozvody slaboprou...'!F34</f>
        <v>0</v>
      </c>
      <c r="BB105" s="129">
        <f>'PS 01 - Rozvody slaboprou...'!F35</f>
        <v>0</v>
      </c>
      <c r="BC105" s="129">
        <f>'PS 01 - Rozvody slaboprou...'!F36</f>
        <v>0</v>
      </c>
      <c r="BD105" s="131">
        <f>'PS 01 - Rozvody slaboprou...'!F37</f>
        <v>0</v>
      </c>
      <c r="BE105" s="7"/>
      <c r="BT105" s="132" t="s">
        <v>80</v>
      </c>
      <c r="BV105" s="132" t="s">
        <v>75</v>
      </c>
      <c r="BW105" s="132" t="s">
        <v>114</v>
      </c>
      <c r="BX105" s="132" t="s">
        <v>5</v>
      </c>
      <c r="CL105" s="132" t="s">
        <v>1</v>
      </c>
      <c r="CM105" s="132" t="s">
        <v>82</v>
      </c>
    </row>
    <row r="106" s="7" customFormat="1" ht="16.5" customHeight="1">
      <c r="A106" s="7"/>
      <c r="B106" s="120"/>
      <c r="C106" s="121"/>
      <c r="D106" s="122" t="s">
        <v>115</v>
      </c>
      <c r="E106" s="122"/>
      <c r="F106" s="122"/>
      <c r="G106" s="122"/>
      <c r="H106" s="122"/>
      <c r="I106" s="123"/>
      <c r="J106" s="122" t="s">
        <v>116</v>
      </c>
      <c r="K106" s="122"/>
      <c r="L106" s="122"/>
      <c r="M106" s="122"/>
      <c r="N106" s="122"/>
      <c r="O106" s="122"/>
      <c r="P106" s="122"/>
      <c r="Q106" s="122"/>
      <c r="R106" s="122"/>
      <c r="S106" s="122"/>
      <c r="T106" s="122"/>
      <c r="U106" s="122"/>
      <c r="V106" s="122"/>
      <c r="W106" s="122"/>
      <c r="X106" s="122"/>
      <c r="Y106" s="122"/>
      <c r="Z106" s="122"/>
      <c r="AA106" s="122"/>
      <c r="AB106" s="122"/>
      <c r="AC106" s="122"/>
      <c r="AD106" s="122"/>
      <c r="AE106" s="122"/>
      <c r="AF106" s="122"/>
      <c r="AG106" s="124">
        <f>ROUND(SUM(AG107:AG108),2)</f>
        <v>0</v>
      </c>
      <c r="AH106" s="123"/>
      <c r="AI106" s="123"/>
      <c r="AJ106" s="123"/>
      <c r="AK106" s="123"/>
      <c r="AL106" s="123"/>
      <c r="AM106" s="123"/>
      <c r="AN106" s="125">
        <f>SUM(AG106,AT106)</f>
        <v>0</v>
      </c>
      <c r="AO106" s="123"/>
      <c r="AP106" s="123"/>
      <c r="AQ106" s="126" t="s">
        <v>79</v>
      </c>
      <c r="AR106" s="127"/>
      <c r="AS106" s="128">
        <f>ROUND(SUM(AS107:AS108),2)</f>
        <v>0</v>
      </c>
      <c r="AT106" s="129">
        <f>ROUND(SUM(AV106:AW106),2)</f>
        <v>0</v>
      </c>
      <c r="AU106" s="130">
        <f>ROUND(SUM(AU107:AU108),5)</f>
        <v>0</v>
      </c>
      <c r="AV106" s="129">
        <f>ROUND(AZ106*L29,2)</f>
        <v>0</v>
      </c>
      <c r="AW106" s="129">
        <f>ROUND(BA106*L30,2)</f>
        <v>0</v>
      </c>
      <c r="AX106" s="129">
        <f>ROUND(BB106*L29,2)</f>
        <v>0</v>
      </c>
      <c r="AY106" s="129">
        <f>ROUND(BC106*L30,2)</f>
        <v>0</v>
      </c>
      <c r="AZ106" s="129">
        <f>ROUND(SUM(AZ107:AZ108),2)</f>
        <v>0</v>
      </c>
      <c r="BA106" s="129">
        <f>ROUND(SUM(BA107:BA108),2)</f>
        <v>0</v>
      </c>
      <c r="BB106" s="129">
        <f>ROUND(SUM(BB107:BB108),2)</f>
        <v>0</v>
      </c>
      <c r="BC106" s="129">
        <f>ROUND(SUM(BC107:BC108),2)</f>
        <v>0</v>
      </c>
      <c r="BD106" s="131">
        <f>ROUND(SUM(BD107:BD108),2)</f>
        <v>0</v>
      </c>
      <c r="BE106" s="7"/>
      <c r="BS106" s="132" t="s">
        <v>72</v>
      </c>
      <c r="BT106" s="132" t="s">
        <v>80</v>
      </c>
      <c r="BU106" s="132" t="s">
        <v>74</v>
      </c>
      <c r="BV106" s="132" t="s">
        <v>75</v>
      </c>
      <c r="BW106" s="132" t="s">
        <v>117</v>
      </c>
      <c r="BX106" s="132" t="s">
        <v>5</v>
      </c>
      <c r="CL106" s="132" t="s">
        <v>1</v>
      </c>
      <c r="CM106" s="132" t="s">
        <v>82</v>
      </c>
    </row>
    <row r="107" s="4" customFormat="1" ht="16.5" customHeight="1">
      <c r="A107" s="133" t="s">
        <v>83</v>
      </c>
      <c r="B107" s="71"/>
      <c r="C107" s="134"/>
      <c r="D107" s="134"/>
      <c r="E107" s="135" t="s">
        <v>118</v>
      </c>
      <c r="F107" s="135"/>
      <c r="G107" s="135"/>
      <c r="H107" s="135"/>
      <c r="I107" s="135"/>
      <c r="J107" s="134"/>
      <c r="K107" s="135" t="s">
        <v>119</v>
      </c>
      <c r="L107" s="135"/>
      <c r="M107" s="135"/>
      <c r="N107" s="135"/>
      <c r="O107" s="135"/>
      <c r="P107" s="135"/>
      <c r="Q107" s="135"/>
      <c r="R107" s="135"/>
      <c r="S107" s="135"/>
      <c r="T107" s="135"/>
      <c r="U107" s="135"/>
      <c r="V107" s="135"/>
      <c r="W107" s="135"/>
      <c r="X107" s="135"/>
      <c r="Y107" s="135"/>
      <c r="Z107" s="135"/>
      <c r="AA107" s="135"/>
      <c r="AB107" s="135"/>
      <c r="AC107" s="135"/>
      <c r="AD107" s="135"/>
      <c r="AE107" s="135"/>
      <c r="AF107" s="135"/>
      <c r="AG107" s="136">
        <f>'SO 001 - Všeobecné položky'!J32</f>
        <v>0</v>
      </c>
      <c r="AH107" s="134"/>
      <c r="AI107" s="134"/>
      <c r="AJ107" s="134"/>
      <c r="AK107" s="134"/>
      <c r="AL107" s="134"/>
      <c r="AM107" s="134"/>
      <c r="AN107" s="136">
        <f>SUM(AG107,AT107)</f>
        <v>0</v>
      </c>
      <c r="AO107" s="134"/>
      <c r="AP107" s="134"/>
      <c r="AQ107" s="137" t="s">
        <v>86</v>
      </c>
      <c r="AR107" s="73"/>
      <c r="AS107" s="138">
        <v>0</v>
      </c>
      <c r="AT107" s="139">
        <f>ROUND(SUM(AV107:AW107),2)</f>
        <v>0</v>
      </c>
      <c r="AU107" s="140">
        <f>'SO 001 - Všeobecné položky'!P121</f>
        <v>0</v>
      </c>
      <c r="AV107" s="139">
        <f>'SO 001 - Všeobecné položky'!J35</f>
        <v>0</v>
      </c>
      <c r="AW107" s="139">
        <f>'SO 001 - Všeobecné položky'!J36</f>
        <v>0</v>
      </c>
      <c r="AX107" s="139">
        <f>'SO 001 - Všeobecné položky'!J37</f>
        <v>0</v>
      </c>
      <c r="AY107" s="139">
        <f>'SO 001 - Všeobecné položky'!J38</f>
        <v>0</v>
      </c>
      <c r="AZ107" s="139">
        <f>'SO 001 - Všeobecné položky'!F35</f>
        <v>0</v>
      </c>
      <c r="BA107" s="139">
        <f>'SO 001 - Všeobecné položky'!F36</f>
        <v>0</v>
      </c>
      <c r="BB107" s="139">
        <f>'SO 001 - Všeobecné položky'!F37</f>
        <v>0</v>
      </c>
      <c r="BC107" s="139">
        <f>'SO 001 - Všeobecné položky'!F38</f>
        <v>0</v>
      </c>
      <c r="BD107" s="141">
        <f>'SO 001 - Všeobecné položky'!F39</f>
        <v>0</v>
      </c>
      <c r="BE107" s="4"/>
      <c r="BT107" s="142" t="s">
        <v>82</v>
      </c>
      <c r="BV107" s="142" t="s">
        <v>75</v>
      </c>
      <c r="BW107" s="142" t="s">
        <v>120</v>
      </c>
      <c r="BX107" s="142" t="s">
        <v>117</v>
      </c>
      <c r="CL107" s="142" t="s">
        <v>1</v>
      </c>
    </row>
    <row r="108" s="4" customFormat="1" ht="16.5" customHeight="1">
      <c r="A108" s="133" t="s">
        <v>83</v>
      </c>
      <c r="B108" s="71"/>
      <c r="C108" s="134"/>
      <c r="D108" s="134"/>
      <c r="E108" s="135" t="s">
        <v>115</v>
      </c>
      <c r="F108" s="135"/>
      <c r="G108" s="135"/>
      <c r="H108" s="135"/>
      <c r="I108" s="135"/>
      <c r="J108" s="134"/>
      <c r="K108" s="135" t="s">
        <v>116</v>
      </c>
      <c r="L108" s="135"/>
      <c r="M108" s="135"/>
      <c r="N108" s="135"/>
      <c r="O108" s="135"/>
      <c r="P108" s="135"/>
      <c r="Q108" s="135"/>
      <c r="R108" s="135"/>
      <c r="S108" s="135"/>
      <c r="T108" s="135"/>
      <c r="U108" s="135"/>
      <c r="V108" s="135"/>
      <c r="W108" s="135"/>
      <c r="X108" s="135"/>
      <c r="Y108" s="135"/>
      <c r="Z108" s="135"/>
      <c r="AA108" s="135"/>
      <c r="AB108" s="135"/>
      <c r="AC108" s="135"/>
      <c r="AD108" s="135"/>
      <c r="AE108" s="135"/>
      <c r="AF108" s="135"/>
      <c r="AG108" s="136">
        <f>'SO 20 - Zpevněné plochy'!J32</f>
        <v>0</v>
      </c>
      <c r="AH108" s="134"/>
      <c r="AI108" s="134"/>
      <c r="AJ108" s="134"/>
      <c r="AK108" s="134"/>
      <c r="AL108" s="134"/>
      <c r="AM108" s="134"/>
      <c r="AN108" s="136">
        <f>SUM(AG108,AT108)</f>
        <v>0</v>
      </c>
      <c r="AO108" s="134"/>
      <c r="AP108" s="134"/>
      <c r="AQ108" s="137" t="s">
        <v>86</v>
      </c>
      <c r="AR108" s="73"/>
      <c r="AS108" s="143">
        <v>0</v>
      </c>
      <c r="AT108" s="144">
        <f>ROUND(SUM(AV108:AW108),2)</f>
        <v>0</v>
      </c>
      <c r="AU108" s="145">
        <f>'SO 20 - Zpevněné plochy'!P131</f>
        <v>0</v>
      </c>
      <c r="AV108" s="144">
        <f>'SO 20 - Zpevněné plochy'!J35</f>
        <v>0</v>
      </c>
      <c r="AW108" s="144">
        <f>'SO 20 - Zpevněné plochy'!J36</f>
        <v>0</v>
      </c>
      <c r="AX108" s="144">
        <f>'SO 20 - Zpevněné plochy'!J37</f>
        <v>0</v>
      </c>
      <c r="AY108" s="144">
        <f>'SO 20 - Zpevněné plochy'!J38</f>
        <v>0</v>
      </c>
      <c r="AZ108" s="144">
        <f>'SO 20 - Zpevněné plochy'!F35</f>
        <v>0</v>
      </c>
      <c r="BA108" s="144">
        <f>'SO 20 - Zpevněné plochy'!F36</f>
        <v>0</v>
      </c>
      <c r="BB108" s="144">
        <f>'SO 20 - Zpevněné plochy'!F37</f>
        <v>0</v>
      </c>
      <c r="BC108" s="144">
        <f>'SO 20 - Zpevněné plochy'!F38</f>
        <v>0</v>
      </c>
      <c r="BD108" s="146">
        <f>'SO 20 - Zpevněné plochy'!F39</f>
        <v>0</v>
      </c>
      <c r="BE108" s="4"/>
      <c r="BT108" s="142" t="s">
        <v>82</v>
      </c>
      <c r="BV108" s="142" t="s">
        <v>75</v>
      </c>
      <c r="BW108" s="142" t="s">
        <v>121</v>
      </c>
      <c r="BX108" s="142" t="s">
        <v>117</v>
      </c>
      <c r="CL108" s="142" t="s">
        <v>1</v>
      </c>
    </row>
    <row r="109" s="2" customFormat="1" ht="30" customHeight="1">
      <c r="A109" s="39"/>
      <c r="B109" s="40"/>
      <c r="C109" s="41"/>
      <c r="D109" s="41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  <c r="AB109" s="41"/>
      <c r="AC109" s="41"/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N109" s="41"/>
      <c r="AO109" s="41"/>
      <c r="AP109" s="41"/>
      <c r="AQ109" s="41"/>
      <c r="AR109" s="45"/>
      <c r="AS109" s="39"/>
      <c r="AT109" s="39"/>
      <c r="AU109" s="39"/>
      <c r="AV109" s="39"/>
      <c r="AW109" s="39"/>
      <c r="AX109" s="39"/>
      <c r="AY109" s="39"/>
      <c r="AZ109" s="39"/>
      <c r="BA109" s="39"/>
      <c r="BB109" s="39"/>
      <c r="BC109" s="39"/>
      <c r="BD109" s="39"/>
      <c r="BE109" s="39"/>
    </row>
    <row r="110" s="2" customFormat="1" ht="6.96" customHeight="1">
      <c r="A110" s="39"/>
      <c r="B110" s="67"/>
      <c r="C110" s="68"/>
      <c r="D110" s="68"/>
      <c r="E110" s="68"/>
      <c r="F110" s="68"/>
      <c r="G110" s="68"/>
      <c r="H110" s="68"/>
      <c r="I110" s="68"/>
      <c r="J110" s="68"/>
      <c r="K110" s="68"/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/>
      <c r="AO110" s="68"/>
      <c r="AP110" s="68"/>
      <c r="AQ110" s="68"/>
      <c r="AR110" s="45"/>
      <c r="AS110" s="39"/>
      <c r="AT110" s="39"/>
      <c r="AU110" s="39"/>
      <c r="AV110" s="39"/>
      <c r="AW110" s="39"/>
      <c r="AX110" s="39"/>
      <c r="AY110" s="39"/>
      <c r="AZ110" s="39"/>
      <c r="BA110" s="39"/>
      <c r="BB110" s="39"/>
      <c r="BC110" s="39"/>
      <c r="BD110" s="39"/>
      <c r="BE110" s="39"/>
    </row>
  </sheetData>
  <sheetProtection sheet="1" formatColumns="0" formatRows="0" objects="1" scenarios="1" spinCount="100000" saltValue="lR35gMCG7av2xYXLsNG/ChrXp+DU35OPxzmSrPj1ZxXAsxaV1YoZZO3dwBRmdXVgxKgZQJcDejhOeA7EwCso/Q==" hashValue="NmaFrO6GqCR5azQb+Y+Xp5zTT23eB5yXwyRq+mAPNIYcYSTf/RbQJoNBQXnRupMxuOmo4kznL+gU2OOBvUi4nA==" algorithmName="SHA-512" password="CC35"/>
  <mergeCells count="94">
    <mergeCell ref="C92:G92"/>
    <mergeCell ref="D103:H103"/>
    <mergeCell ref="D104:H104"/>
    <mergeCell ref="D95:H95"/>
    <mergeCell ref="E99:I99"/>
    <mergeCell ref="E100:I100"/>
    <mergeCell ref="E96:I96"/>
    <mergeCell ref="E97:I97"/>
    <mergeCell ref="E102:I102"/>
    <mergeCell ref="E98:I98"/>
    <mergeCell ref="E101:I101"/>
    <mergeCell ref="I92:AF92"/>
    <mergeCell ref="J104:AF104"/>
    <mergeCell ref="J95:AF95"/>
    <mergeCell ref="J103:AF103"/>
    <mergeCell ref="K96:AF96"/>
    <mergeCell ref="K98:AF98"/>
    <mergeCell ref="K99:AF99"/>
    <mergeCell ref="K100:AF100"/>
    <mergeCell ref="K102:AF102"/>
    <mergeCell ref="K97:AF97"/>
    <mergeCell ref="K101:AF101"/>
    <mergeCell ref="L85:AO85"/>
    <mergeCell ref="D105:H105"/>
    <mergeCell ref="J105:AF105"/>
    <mergeCell ref="D106:H106"/>
    <mergeCell ref="J106:AF106"/>
    <mergeCell ref="E107:I107"/>
    <mergeCell ref="K107:AF107"/>
    <mergeCell ref="E108:I108"/>
    <mergeCell ref="K108:AF108"/>
    <mergeCell ref="AG94:AM94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L29:P29"/>
    <mergeCell ref="W29:AE29"/>
    <mergeCell ref="W30:AE30"/>
    <mergeCell ref="AK30:AO30"/>
    <mergeCell ref="L30:P30"/>
    <mergeCell ref="AK31:AO31"/>
    <mergeCell ref="W31:AE31"/>
    <mergeCell ref="L31:P31"/>
    <mergeCell ref="L32:P32"/>
    <mergeCell ref="W32:AE32"/>
    <mergeCell ref="AK32:AO32"/>
    <mergeCell ref="L33:P33"/>
    <mergeCell ref="AK33:AO33"/>
    <mergeCell ref="W33:AE33"/>
    <mergeCell ref="AK35:AO35"/>
    <mergeCell ref="X35:AB35"/>
    <mergeCell ref="AR2:BE2"/>
    <mergeCell ref="AG98:AM98"/>
    <mergeCell ref="AG101:AM101"/>
    <mergeCell ref="AG104:AM104"/>
    <mergeCell ref="AG96:AM96"/>
    <mergeCell ref="AG102:AM102"/>
    <mergeCell ref="AG95:AM95"/>
    <mergeCell ref="AG103:AM103"/>
    <mergeCell ref="AG99:AM99"/>
    <mergeCell ref="AG92:AM92"/>
    <mergeCell ref="AG100:AM100"/>
    <mergeCell ref="AG97:AM97"/>
    <mergeCell ref="AM90:AP90"/>
    <mergeCell ref="AM89:AP89"/>
    <mergeCell ref="AM87:AN87"/>
    <mergeCell ref="AN103:AP103"/>
    <mergeCell ref="AN98:AP98"/>
    <mergeCell ref="AN101:AP101"/>
    <mergeCell ref="AN100:AP100"/>
    <mergeCell ref="AN99:AP99"/>
    <mergeCell ref="AN97:AP97"/>
    <mergeCell ref="AN96:AP96"/>
    <mergeCell ref="AN95:AP95"/>
    <mergeCell ref="AN92:AP92"/>
    <mergeCell ref="AN102:AP102"/>
    <mergeCell ref="AN104:AP104"/>
    <mergeCell ref="AS89:AT91"/>
    <mergeCell ref="AN105:AP105"/>
    <mergeCell ref="AG105:AM105"/>
    <mergeCell ref="AN106:AP106"/>
    <mergeCell ref="AG106:AM106"/>
    <mergeCell ref="AN107:AP107"/>
    <mergeCell ref="AG107:AM107"/>
    <mergeCell ref="AN108:AP108"/>
    <mergeCell ref="AG108:AM108"/>
    <mergeCell ref="AN94:AP94"/>
  </mergeCells>
  <hyperlinks>
    <hyperlink ref="A96" location="'SO 10_1 - Stavební práce'!C2" display="/"/>
    <hyperlink ref="A97" location="'SO 10_3_1 - Zdravotně tec...'!C2" display="/"/>
    <hyperlink ref="A98" location="'SO 10_3_2 - Kanalizační p...'!C2" display="/"/>
    <hyperlink ref="A99" location="'SO 10_4 - Plynová zařízení'!C2" display="/"/>
    <hyperlink ref="A100" location="'SO 10_5 - Vytápění'!C2" display="/"/>
    <hyperlink ref="A101" location="'SO 10_6 - Vzduchotechnika'!C2" display="/"/>
    <hyperlink ref="A102" location="'SO 10_7 - Elektroinstalace'!C2" display="/"/>
    <hyperlink ref="A103" location="'SO 11 - Demolice budovy WC'!C2" display="/"/>
    <hyperlink ref="A104" location="'VRN - Vedlejší rozpočtové...'!C2" display="/"/>
    <hyperlink ref="A105" location="'PS 01 - Rozvody slaboprou...'!C2" display="/"/>
    <hyperlink ref="A107" location="'SO 001 - Všeobecné položky'!C2" display="/"/>
    <hyperlink ref="A108" location="'SO 20 - Zpevněné plochy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87</v>
      </c>
    </row>
    <row r="3" s="1" customFormat="1" ht="6.96" customHeight="1">
      <c r="B3" s="147"/>
      <c r="C3" s="148"/>
      <c r="D3" s="148"/>
      <c r="E3" s="148"/>
      <c r="F3" s="148"/>
      <c r="G3" s="148"/>
      <c r="H3" s="148"/>
      <c r="I3" s="148"/>
      <c r="J3" s="148"/>
      <c r="K3" s="148"/>
      <c r="L3" s="21"/>
      <c r="AT3" s="18" t="s">
        <v>82</v>
      </c>
    </row>
    <row r="4" s="1" customFormat="1" ht="24.96" customHeight="1">
      <c r="B4" s="21"/>
      <c r="D4" s="149" t="s">
        <v>122</v>
      </c>
      <c r="L4" s="21"/>
      <c r="M4" s="150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51" t="s">
        <v>16</v>
      </c>
      <c r="L6" s="21"/>
    </row>
    <row r="7" s="1" customFormat="1" ht="16.5" customHeight="1">
      <c r="B7" s="21"/>
      <c r="E7" s="152" t="str">
        <f>'Rekapitulace stavby'!K6</f>
        <v>Nové Město pod Smrkem</v>
      </c>
      <c r="F7" s="151"/>
      <c r="G7" s="151"/>
      <c r="H7" s="151"/>
      <c r="L7" s="21"/>
    </row>
    <row r="8" s="1" customFormat="1" ht="12" customHeight="1">
      <c r="B8" s="21"/>
      <c r="D8" s="151" t="s">
        <v>123</v>
      </c>
      <c r="L8" s="21"/>
    </row>
    <row r="9" s="2" customFormat="1" ht="16.5" customHeight="1">
      <c r="A9" s="39"/>
      <c r="B9" s="45"/>
      <c r="C9" s="39"/>
      <c r="D9" s="39"/>
      <c r="E9" s="152" t="s">
        <v>124</v>
      </c>
      <c r="F9" s="39"/>
      <c r="G9" s="39"/>
      <c r="H9" s="39"/>
      <c r="I9" s="39"/>
      <c r="J9" s="39"/>
      <c r="K9" s="39"/>
      <c r="L9" s="64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 ht="12" customHeight="1">
      <c r="A10" s="39"/>
      <c r="B10" s="45"/>
      <c r="C10" s="39"/>
      <c r="D10" s="151" t="s">
        <v>125</v>
      </c>
      <c r="E10" s="39"/>
      <c r="F10" s="39"/>
      <c r="G10" s="39"/>
      <c r="H10" s="39"/>
      <c r="I10" s="39"/>
      <c r="J10" s="39"/>
      <c r="K10" s="39"/>
      <c r="L10" s="64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6.5" customHeight="1">
      <c r="A11" s="39"/>
      <c r="B11" s="45"/>
      <c r="C11" s="39"/>
      <c r="D11" s="39"/>
      <c r="E11" s="153" t="s">
        <v>126</v>
      </c>
      <c r="F11" s="39"/>
      <c r="G11" s="39"/>
      <c r="H11" s="39"/>
      <c r="I11" s="39"/>
      <c r="J11" s="39"/>
      <c r="K11" s="39"/>
      <c r="L11" s="64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>
      <c r="A12" s="39"/>
      <c r="B12" s="45"/>
      <c r="C12" s="39"/>
      <c r="D12" s="39"/>
      <c r="E12" s="39"/>
      <c r="F12" s="39"/>
      <c r="G12" s="39"/>
      <c r="H12" s="39"/>
      <c r="I12" s="39"/>
      <c r="J12" s="39"/>
      <c r="K12" s="39"/>
      <c r="L12" s="64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2" customHeight="1">
      <c r="A13" s="39"/>
      <c r="B13" s="45"/>
      <c r="C13" s="39"/>
      <c r="D13" s="151" t="s">
        <v>18</v>
      </c>
      <c r="E13" s="39"/>
      <c r="F13" s="142" t="s">
        <v>1</v>
      </c>
      <c r="G13" s="39"/>
      <c r="H13" s="39"/>
      <c r="I13" s="151" t="s">
        <v>19</v>
      </c>
      <c r="J13" s="142" t="s">
        <v>1</v>
      </c>
      <c r="K13" s="39"/>
      <c r="L13" s="64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51" t="s">
        <v>20</v>
      </c>
      <c r="E14" s="39"/>
      <c r="F14" s="142" t="s">
        <v>127</v>
      </c>
      <c r="G14" s="39"/>
      <c r="H14" s="39"/>
      <c r="I14" s="151" t="s">
        <v>22</v>
      </c>
      <c r="J14" s="154" t="str">
        <f>'Rekapitulace stavby'!AN8</f>
        <v>8. 11. 2021</v>
      </c>
      <c r="K14" s="39"/>
      <c r="L14" s="64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0.8" customHeight="1">
      <c r="A15" s="39"/>
      <c r="B15" s="45"/>
      <c r="C15" s="39"/>
      <c r="D15" s="39"/>
      <c r="E15" s="39"/>
      <c r="F15" s="39"/>
      <c r="G15" s="39"/>
      <c r="H15" s="39"/>
      <c r="I15" s="39"/>
      <c r="J15" s="39"/>
      <c r="K15" s="39"/>
      <c r="L15" s="64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51" t="s">
        <v>24</v>
      </c>
      <c r="E16" s="39"/>
      <c r="F16" s="39"/>
      <c r="G16" s="39"/>
      <c r="H16" s="39"/>
      <c r="I16" s="151" t="s">
        <v>25</v>
      </c>
      <c r="J16" s="142" t="s">
        <v>128</v>
      </c>
      <c r="K16" s="39"/>
      <c r="L16" s="64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8" customHeight="1">
      <c r="A17" s="39"/>
      <c r="B17" s="45"/>
      <c r="C17" s="39"/>
      <c r="D17" s="39"/>
      <c r="E17" s="142" t="s">
        <v>129</v>
      </c>
      <c r="F17" s="39"/>
      <c r="G17" s="39"/>
      <c r="H17" s="39"/>
      <c r="I17" s="151" t="s">
        <v>26</v>
      </c>
      <c r="J17" s="142" t="s">
        <v>130</v>
      </c>
      <c r="K17" s="39"/>
      <c r="L17" s="64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6.96" customHeight="1">
      <c r="A18" s="39"/>
      <c r="B18" s="45"/>
      <c r="C18" s="39"/>
      <c r="D18" s="39"/>
      <c r="E18" s="39"/>
      <c r="F18" s="39"/>
      <c r="G18" s="39"/>
      <c r="H18" s="39"/>
      <c r="I18" s="39"/>
      <c r="J18" s="39"/>
      <c r="K18" s="39"/>
      <c r="L18" s="64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2" customHeight="1">
      <c r="A19" s="39"/>
      <c r="B19" s="45"/>
      <c r="C19" s="39"/>
      <c r="D19" s="151" t="s">
        <v>27</v>
      </c>
      <c r="E19" s="39"/>
      <c r="F19" s="39"/>
      <c r="G19" s="39"/>
      <c r="H19" s="39"/>
      <c r="I19" s="151" t="s">
        <v>25</v>
      </c>
      <c r="J19" s="34" t="str">
        <f>'Rekapitulace stavby'!AN13</f>
        <v>Vyplň údaj</v>
      </c>
      <c r="K19" s="39"/>
      <c r="L19" s="64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8" customHeight="1">
      <c r="A20" s="39"/>
      <c r="B20" s="45"/>
      <c r="C20" s="39"/>
      <c r="D20" s="39"/>
      <c r="E20" s="34" t="str">
        <f>'Rekapitulace stavby'!E14</f>
        <v>Vyplň údaj</v>
      </c>
      <c r="F20" s="142"/>
      <c r="G20" s="142"/>
      <c r="H20" s="142"/>
      <c r="I20" s="151" t="s">
        <v>26</v>
      </c>
      <c r="J20" s="34" t="str">
        <f>'Rekapitulace stavby'!AN14</f>
        <v>Vyplň údaj</v>
      </c>
      <c r="K20" s="39"/>
      <c r="L20" s="64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6.96" customHeight="1">
      <c r="A21" s="39"/>
      <c r="B21" s="45"/>
      <c r="C21" s="39"/>
      <c r="D21" s="39"/>
      <c r="E21" s="39"/>
      <c r="F21" s="39"/>
      <c r="G21" s="39"/>
      <c r="H21" s="39"/>
      <c r="I21" s="39"/>
      <c r="J21" s="39"/>
      <c r="K21" s="39"/>
      <c r="L21" s="64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2" customHeight="1">
      <c r="A22" s="39"/>
      <c r="B22" s="45"/>
      <c r="C22" s="39"/>
      <c r="D22" s="151" t="s">
        <v>29</v>
      </c>
      <c r="E22" s="39"/>
      <c r="F22" s="39"/>
      <c r="G22" s="39"/>
      <c r="H22" s="39"/>
      <c r="I22" s="151" t="s">
        <v>25</v>
      </c>
      <c r="J22" s="142" t="s">
        <v>131</v>
      </c>
      <c r="K22" s="39"/>
      <c r="L22" s="64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8" customHeight="1">
      <c r="A23" s="39"/>
      <c r="B23" s="45"/>
      <c r="C23" s="39"/>
      <c r="D23" s="39"/>
      <c r="E23" s="142" t="s">
        <v>132</v>
      </c>
      <c r="F23" s="39"/>
      <c r="G23" s="39"/>
      <c r="H23" s="39"/>
      <c r="I23" s="151" t="s">
        <v>26</v>
      </c>
      <c r="J23" s="142" t="s">
        <v>133</v>
      </c>
      <c r="K23" s="39"/>
      <c r="L23" s="64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6.96" customHeight="1">
      <c r="A24" s="39"/>
      <c r="B24" s="45"/>
      <c r="C24" s="39"/>
      <c r="D24" s="39"/>
      <c r="E24" s="39"/>
      <c r="F24" s="39"/>
      <c r="G24" s="39"/>
      <c r="H24" s="39"/>
      <c r="I24" s="39"/>
      <c r="J24" s="39"/>
      <c r="K24" s="39"/>
      <c r="L24" s="64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2" customHeight="1">
      <c r="A25" s="39"/>
      <c r="B25" s="45"/>
      <c r="C25" s="39"/>
      <c r="D25" s="151" t="s">
        <v>31</v>
      </c>
      <c r="E25" s="39"/>
      <c r="F25" s="39"/>
      <c r="G25" s="39"/>
      <c r="H25" s="39"/>
      <c r="I25" s="151" t="s">
        <v>25</v>
      </c>
      <c r="J25" s="142" t="s">
        <v>1</v>
      </c>
      <c r="K25" s="39"/>
      <c r="L25" s="64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8" customHeight="1">
      <c r="A26" s="39"/>
      <c r="B26" s="45"/>
      <c r="C26" s="39"/>
      <c r="D26" s="39"/>
      <c r="E26" s="142" t="s">
        <v>21</v>
      </c>
      <c r="F26" s="39"/>
      <c r="G26" s="39"/>
      <c r="H26" s="39"/>
      <c r="I26" s="151" t="s">
        <v>26</v>
      </c>
      <c r="J26" s="142" t="s">
        <v>1</v>
      </c>
      <c r="K26" s="39"/>
      <c r="L26" s="64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6.96" customHeight="1">
      <c r="A27" s="39"/>
      <c r="B27" s="45"/>
      <c r="C27" s="39"/>
      <c r="D27" s="39"/>
      <c r="E27" s="39"/>
      <c r="F27" s="39"/>
      <c r="G27" s="39"/>
      <c r="H27" s="39"/>
      <c r="I27" s="39"/>
      <c r="J27" s="39"/>
      <c r="K27" s="39"/>
      <c r="L27" s="64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2" customHeight="1">
      <c r="A28" s="39"/>
      <c r="B28" s="45"/>
      <c r="C28" s="39"/>
      <c r="D28" s="151" t="s">
        <v>32</v>
      </c>
      <c r="E28" s="39"/>
      <c r="F28" s="39"/>
      <c r="G28" s="39"/>
      <c r="H28" s="39"/>
      <c r="I28" s="39"/>
      <c r="J28" s="39"/>
      <c r="K28" s="39"/>
      <c r="L28" s="64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8" customFormat="1" ht="16.5" customHeight="1">
      <c r="A29" s="155"/>
      <c r="B29" s="156"/>
      <c r="C29" s="155"/>
      <c r="D29" s="155"/>
      <c r="E29" s="157" t="s">
        <v>1</v>
      </c>
      <c r="F29" s="157"/>
      <c r="G29" s="157"/>
      <c r="H29" s="157"/>
      <c r="I29" s="155"/>
      <c r="J29" s="155"/>
      <c r="K29" s="155"/>
      <c r="L29" s="158"/>
      <c r="S29" s="155"/>
      <c r="T29" s="155"/>
      <c r="U29" s="155"/>
      <c r="V29" s="155"/>
      <c r="W29" s="155"/>
      <c r="X29" s="155"/>
      <c r="Y29" s="155"/>
      <c r="Z29" s="155"/>
      <c r="AA29" s="155"/>
      <c r="AB29" s="155"/>
      <c r="AC29" s="155"/>
      <c r="AD29" s="155"/>
      <c r="AE29" s="155"/>
    </row>
    <row r="30" s="2" customFormat="1" ht="6.96" customHeight="1">
      <c r="A30" s="39"/>
      <c r="B30" s="45"/>
      <c r="C30" s="39"/>
      <c r="D30" s="39"/>
      <c r="E30" s="39"/>
      <c r="F30" s="39"/>
      <c r="G30" s="39"/>
      <c r="H30" s="39"/>
      <c r="I30" s="39"/>
      <c r="J30" s="39"/>
      <c r="K30" s="39"/>
      <c r="L30" s="64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9"/>
      <c r="E31" s="159"/>
      <c r="F31" s="159"/>
      <c r="G31" s="159"/>
      <c r="H31" s="159"/>
      <c r="I31" s="159"/>
      <c r="J31" s="159"/>
      <c r="K31" s="159"/>
      <c r="L31" s="64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25.44" customHeight="1">
      <c r="A32" s="39"/>
      <c r="B32" s="45"/>
      <c r="C32" s="39"/>
      <c r="D32" s="160" t="s">
        <v>33</v>
      </c>
      <c r="E32" s="39"/>
      <c r="F32" s="39"/>
      <c r="G32" s="39"/>
      <c r="H32" s="39"/>
      <c r="I32" s="39"/>
      <c r="J32" s="161">
        <f>ROUND(J155, 2)</f>
        <v>0</v>
      </c>
      <c r="K32" s="39"/>
      <c r="L32" s="64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6.96" customHeight="1">
      <c r="A33" s="39"/>
      <c r="B33" s="45"/>
      <c r="C33" s="39"/>
      <c r="D33" s="159"/>
      <c r="E33" s="159"/>
      <c r="F33" s="159"/>
      <c r="G33" s="159"/>
      <c r="H33" s="159"/>
      <c r="I33" s="159"/>
      <c r="J33" s="159"/>
      <c r="K33" s="159"/>
      <c r="L33" s="64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39"/>
      <c r="F34" s="162" t="s">
        <v>35</v>
      </c>
      <c r="G34" s="39"/>
      <c r="H34" s="39"/>
      <c r="I34" s="162" t="s">
        <v>34</v>
      </c>
      <c r="J34" s="162" t="s">
        <v>36</v>
      </c>
      <c r="K34" s="39"/>
      <c r="L34" s="64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14.4" customHeight="1">
      <c r="A35" s="39"/>
      <c r="B35" s="45"/>
      <c r="C35" s="39"/>
      <c r="D35" s="163" t="s">
        <v>37</v>
      </c>
      <c r="E35" s="151" t="s">
        <v>38</v>
      </c>
      <c r="F35" s="164">
        <f>ROUND((SUM(BE155:BE7059)),  2)</f>
        <v>0</v>
      </c>
      <c r="G35" s="39"/>
      <c r="H35" s="39"/>
      <c r="I35" s="165">
        <v>0.20999999999999999</v>
      </c>
      <c r="J35" s="164">
        <f>ROUND(((SUM(BE155:BE7059))*I35),  2)</f>
        <v>0</v>
      </c>
      <c r="K35" s="39"/>
      <c r="L35" s="64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151" t="s">
        <v>39</v>
      </c>
      <c r="F36" s="164">
        <f>ROUND((SUM(BF155:BF7059)),  2)</f>
        <v>0</v>
      </c>
      <c r="G36" s="39"/>
      <c r="H36" s="39"/>
      <c r="I36" s="165">
        <v>0.14999999999999999</v>
      </c>
      <c r="J36" s="164">
        <f>ROUND(((SUM(BF155:BF7059))*I36),  2)</f>
        <v>0</v>
      </c>
      <c r="K36" s="39"/>
      <c r="L36" s="64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51" t="s">
        <v>40</v>
      </c>
      <c r="F37" s="164">
        <f>ROUND((SUM(BG155:BG7059)),  2)</f>
        <v>0</v>
      </c>
      <c r="G37" s="39"/>
      <c r="H37" s="39"/>
      <c r="I37" s="165">
        <v>0.20999999999999999</v>
      </c>
      <c r="J37" s="164">
        <f>0</f>
        <v>0</v>
      </c>
      <c r="K37" s="39"/>
      <c r="L37" s="64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hidden="1" s="2" customFormat="1" ht="14.4" customHeight="1">
      <c r="A38" s="39"/>
      <c r="B38" s="45"/>
      <c r="C38" s="39"/>
      <c r="D38" s="39"/>
      <c r="E38" s="151" t="s">
        <v>41</v>
      </c>
      <c r="F38" s="164">
        <f>ROUND((SUM(BH155:BH7059)),  2)</f>
        <v>0</v>
      </c>
      <c r="G38" s="39"/>
      <c r="H38" s="39"/>
      <c r="I38" s="165">
        <v>0.14999999999999999</v>
      </c>
      <c r="J38" s="164">
        <f>0</f>
        <v>0</v>
      </c>
      <c r="K38" s="39"/>
      <c r="L38" s="64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51" t="s">
        <v>42</v>
      </c>
      <c r="F39" s="164">
        <f>ROUND((SUM(BI155:BI7059)),  2)</f>
        <v>0</v>
      </c>
      <c r="G39" s="39"/>
      <c r="H39" s="39"/>
      <c r="I39" s="165">
        <v>0</v>
      </c>
      <c r="J39" s="164">
        <f>0</f>
        <v>0</v>
      </c>
      <c r="K39" s="39"/>
      <c r="L39" s="64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6.96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64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2" customFormat="1" ht="25.44" customHeight="1">
      <c r="A41" s="39"/>
      <c r="B41" s="45"/>
      <c r="C41" s="166"/>
      <c r="D41" s="167" t="s">
        <v>43</v>
      </c>
      <c r="E41" s="168"/>
      <c r="F41" s="168"/>
      <c r="G41" s="169" t="s">
        <v>44</v>
      </c>
      <c r="H41" s="170" t="s">
        <v>45</v>
      </c>
      <c r="I41" s="168"/>
      <c r="J41" s="171">
        <f>SUM(J32:J39)</f>
        <v>0</v>
      </c>
      <c r="K41" s="172"/>
      <c r="L41" s="64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14.4" customHeight="1">
      <c r="A42" s="39"/>
      <c r="B42" s="45"/>
      <c r="C42" s="39"/>
      <c r="D42" s="39"/>
      <c r="E42" s="39"/>
      <c r="F42" s="39"/>
      <c r="G42" s="39"/>
      <c r="H42" s="39"/>
      <c r="I42" s="39"/>
      <c r="J42" s="39"/>
      <c r="K42" s="39"/>
      <c r="L42" s="64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64"/>
      <c r="D50" s="173" t="s">
        <v>46</v>
      </c>
      <c r="E50" s="174"/>
      <c r="F50" s="174"/>
      <c r="G50" s="173" t="s">
        <v>47</v>
      </c>
      <c r="H50" s="174"/>
      <c r="I50" s="174"/>
      <c r="J50" s="174"/>
      <c r="K50" s="174"/>
      <c r="L50" s="64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75" t="s">
        <v>48</v>
      </c>
      <c r="E61" s="176"/>
      <c r="F61" s="177" t="s">
        <v>49</v>
      </c>
      <c r="G61" s="175" t="s">
        <v>48</v>
      </c>
      <c r="H61" s="176"/>
      <c r="I61" s="176"/>
      <c r="J61" s="178" t="s">
        <v>49</v>
      </c>
      <c r="K61" s="176"/>
      <c r="L61" s="64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73" t="s">
        <v>50</v>
      </c>
      <c r="E65" s="179"/>
      <c r="F65" s="179"/>
      <c r="G65" s="173" t="s">
        <v>51</v>
      </c>
      <c r="H65" s="179"/>
      <c r="I65" s="179"/>
      <c r="J65" s="179"/>
      <c r="K65" s="179"/>
      <c r="L65" s="64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75" t="s">
        <v>48</v>
      </c>
      <c r="E76" s="176"/>
      <c r="F76" s="177" t="s">
        <v>49</v>
      </c>
      <c r="G76" s="175" t="s">
        <v>48</v>
      </c>
      <c r="H76" s="176"/>
      <c r="I76" s="176"/>
      <c r="J76" s="178" t="s">
        <v>49</v>
      </c>
      <c r="K76" s="176"/>
      <c r="L76" s="64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80"/>
      <c r="C77" s="181"/>
      <c r="D77" s="181"/>
      <c r="E77" s="181"/>
      <c r="F77" s="181"/>
      <c r="G77" s="181"/>
      <c r="H77" s="181"/>
      <c r="I77" s="181"/>
      <c r="J77" s="181"/>
      <c r="K77" s="181"/>
      <c r="L77" s="64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s="2" customFormat="1" ht="6.96" customHeight="1">
      <c r="A81" s="39"/>
      <c r="B81" s="182"/>
      <c r="C81" s="183"/>
      <c r="D81" s="183"/>
      <c r="E81" s="183"/>
      <c r="F81" s="183"/>
      <c r="G81" s="183"/>
      <c r="H81" s="183"/>
      <c r="I81" s="183"/>
      <c r="J81" s="183"/>
      <c r="K81" s="183"/>
      <c r="L81" s="64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24.96" customHeight="1">
      <c r="A82" s="39"/>
      <c r="B82" s="40"/>
      <c r="C82" s="24" t="s">
        <v>134</v>
      </c>
      <c r="D82" s="41"/>
      <c r="E82" s="41"/>
      <c r="F82" s="41"/>
      <c r="G82" s="41"/>
      <c r="H82" s="41"/>
      <c r="I82" s="41"/>
      <c r="J82" s="41"/>
      <c r="K82" s="41"/>
      <c r="L82" s="64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64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2" customHeight="1">
      <c r="A84" s="39"/>
      <c r="B84" s="40"/>
      <c r="C84" s="33" t="s">
        <v>16</v>
      </c>
      <c r="D84" s="41"/>
      <c r="E84" s="41"/>
      <c r="F84" s="41"/>
      <c r="G84" s="41"/>
      <c r="H84" s="41"/>
      <c r="I84" s="41"/>
      <c r="J84" s="41"/>
      <c r="K84" s="41"/>
      <c r="L84" s="64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6.5" customHeight="1">
      <c r="A85" s="39"/>
      <c r="B85" s="40"/>
      <c r="C85" s="41"/>
      <c r="D85" s="41"/>
      <c r="E85" s="184" t="str">
        <f>E7</f>
        <v>Nové Město pod Smrkem</v>
      </c>
      <c r="F85" s="33"/>
      <c r="G85" s="33"/>
      <c r="H85" s="33"/>
      <c r="I85" s="41"/>
      <c r="J85" s="41"/>
      <c r="K85" s="41"/>
      <c r="L85" s="64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1" customFormat="1" ht="12" customHeight="1">
      <c r="B86" s="22"/>
      <c r="C86" s="33" t="s">
        <v>123</v>
      </c>
      <c r="D86" s="23"/>
      <c r="E86" s="23"/>
      <c r="F86" s="23"/>
      <c r="G86" s="23"/>
      <c r="H86" s="23"/>
      <c r="I86" s="23"/>
      <c r="J86" s="23"/>
      <c r="K86" s="23"/>
      <c r="L86" s="21"/>
    </row>
    <row r="87" s="2" customFormat="1" ht="16.5" customHeight="1">
      <c r="A87" s="39"/>
      <c r="B87" s="40"/>
      <c r="C87" s="41"/>
      <c r="D87" s="41"/>
      <c r="E87" s="184" t="s">
        <v>124</v>
      </c>
      <c r="F87" s="41"/>
      <c r="G87" s="41"/>
      <c r="H87" s="41"/>
      <c r="I87" s="41"/>
      <c r="J87" s="41"/>
      <c r="K87" s="41"/>
      <c r="L87" s="64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12" customHeight="1">
      <c r="A88" s="39"/>
      <c r="B88" s="40"/>
      <c r="C88" s="33" t="s">
        <v>125</v>
      </c>
      <c r="D88" s="41"/>
      <c r="E88" s="41"/>
      <c r="F88" s="41"/>
      <c r="G88" s="41"/>
      <c r="H88" s="41"/>
      <c r="I88" s="41"/>
      <c r="J88" s="41"/>
      <c r="K88" s="41"/>
      <c r="L88" s="64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6.5" customHeight="1">
      <c r="A89" s="39"/>
      <c r="B89" s="40"/>
      <c r="C89" s="41"/>
      <c r="D89" s="41"/>
      <c r="E89" s="77" t="str">
        <f>E11</f>
        <v>SO 10_1 - Stavební práce</v>
      </c>
      <c r="F89" s="41"/>
      <c r="G89" s="41"/>
      <c r="H89" s="41"/>
      <c r="I89" s="41"/>
      <c r="J89" s="41"/>
      <c r="K89" s="41"/>
      <c r="L89" s="64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64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12" customHeight="1">
      <c r="A91" s="39"/>
      <c r="B91" s="40"/>
      <c r="C91" s="33" t="s">
        <v>20</v>
      </c>
      <c r="D91" s="41"/>
      <c r="E91" s="41"/>
      <c r="F91" s="28" t="str">
        <f>F14</f>
        <v>č.p. 1690, 1691/5, 1691/1, 1691/9</v>
      </c>
      <c r="G91" s="41"/>
      <c r="H91" s="41"/>
      <c r="I91" s="33" t="s">
        <v>22</v>
      </c>
      <c r="J91" s="80" t="str">
        <f>IF(J14="","",J14)</f>
        <v>8. 11. 2021</v>
      </c>
      <c r="K91" s="41"/>
      <c r="L91" s="64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6.96" customHeight="1">
      <c r="A92" s="39"/>
      <c r="B92" s="40"/>
      <c r="C92" s="41"/>
      <c r="D92" s="41"/>
      <c r="E92" s="41"/>
      <c r="F92" s="41"/>
      <c r="G92" s="41"/>
      <c r="H92" s="41"/>
      <c r="I92" s="41"/>
      <c r="J92" s="41"/>
      <c r="K92" s="41"/>
      <c r="L92" s="64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2" customFormat="1" ht="40.05" customHeight="1">
      <c r="A93" s="39"/>
      <c r="B93" s="40"/>
      <c r="C93" s="33" t="s">
        <v>24</v>
      </c>
      <c r="D93" s="41"/>
      <c r="E93" s="41"/>
      <c r="F93" s="28" t="str">
        <f>E17</f>
        <v>Správa železnic, so, Dlážděná 1003/7, Praha</v>
      </c>
      <c r="G93" s="41"/>
      <c r="H93" s="41"/>
      <c r="I93" s="33" t="s">
        <v>29</v>
      </c>
      <c r="J93" s="37" t="str">
        <f>E23</f>
        <v>PRODIN a.s., K Vápence 2745, Pardubice</v>
      </c>
      <c r="K93" s="41"/>
      <c r="L93" s="64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="2" customFormat="1" ht="15.15" customHeight="1">
      <c r="A94" s="39"/>
      <c r="B94" s="40"/>
      <c r="C94" s="33" t="s">
        <v>27</v>
      </c>
      <c r="D94" s="41"/>
      <c r="E94" s="41"/>
      <c r="F94" s="28" t="str">
        <f>IF(E20="","",E20)</f>
        <v>Vyplň údaj</v>
      </c>
      <c r="G94" s="41"/>
      <c r="H94" s="41"/>
      <c r="I94" s="33" t="s">
        <v>31</v>
      </c>
      <c r="J94" s="37" t="str">
        <f>E26</f>
        <v xml:space="preserve"> </v>
      </c>
      <c r="K94" s="41"/>
      <c r="L94" s="64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64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s="2" customFormat="1" ht="29.28" customHeight="1">
      <c r="A96" s="39"/>
      <c r="B96" s="40"/>
      <c r="C96" s="185" t="s">
        <v>135</v>
      </c>
      <c r="D96" s="186"/>
      <c r="E96" s="186"/>
      <c r="F96" s="186"/>
      <c r="G96" s="186"/>
      <c r="H96" s="186"/>
      <c r="I96" s="186"/>
      <c r="J96" s="187" t="s">
        <v>136</v>
      </c>
      <c r="K96" s="186"/>
      <c r="L96" s="64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</row>
    <row r="97" s="2" customFormat="1" ht="10.32" customHeight="1">
      <c r="A97" s="39"/>
      <c r="B97" s="40"/>
      <c r="C97" s="41"/>
      <c r="D97" s="41"/>
      <c r="E97" s="41"/>
      <c r="F97" s="41"/>
      <c r="G97" s="41"/>
      <c r="H97" s="41"/>
      <c r="I97" s="41"/>
      <c r="J97" s="41"/>
      <c r="K97" s="41"/>
      <c r="L97" s="64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</row>
    <row r="98" s="2" customFormat="1" ht="22.8" customHeight="1">
      <c r="A98" s="39"/>
      <c r="B98" s="40"/>
      <c r="C98" s="188" t="s">
        <v>137</v>
      </c>
      <c r="D98" s="41"/>
      <c r="E98" s="41"/>
      <c r="F98" s="41"/>
      <c r="G98" s="41"/>
      <c r="H98" s="41"/>
      <c r="I98" s="41"/>
      <c r="J98" s="111">
        <f>J155</f>
        <v>0</v>
      </c>
      <c r="K98" s="41"/>
      <c r="L98" s="64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U98" s="18" t="s">
        <v>138</v>
      </c>
    </row>
    <row r="99" s="9" customFormat="1" ht="24.96" customHeight="1">
      <c r="A99" s="9"/>
      <c r="B99" s="189"/>
      <c r="C99" s="190"/>
      <c r="D99" s="191" t="s">
        <v>139</v>
      </c>
      <c r="E99" s="192"/>
      <c r="F99" s="192"/>
      <c r="G99" s="192"/>
      <c r="H99" s="192"/>
      <c r="I99" s="192"/>
      <c r="J99" s="193">
        <f>J156</f>
        <v>0</v>
      </c>
      <c r="K99" s="190"/>
      <c r="L99" s="194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95"/>
      <c r="C100" s="134"/>
      <c r="D100" s="196" t="s">
        <v>140</v>
      </c>
      <c r="E100" s="197"/>
      <c r="F100" s="197"/>
      <c r="G100" s="197"/>
      <c r="H100" s="197"/>
      <c r="I100" s="197"/>
      <c r="J100" s="198">
        <f>J157</f>
        <v>0</v>
      </c>
      <c r="K100" s="134"/>
      <c r="L100" s="199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5"/>
      <c r="C101" s="134"/>
      <c r="D101" s="196" t="s">
        <v>141</v>
      </c>
      <c r="E101" s="197"/>
      <c r="F101" s="197"/>
      <c r="G101" s="197"/>
      <c r="H101" s="197"/>
      <c r="I101" s="197"/>
      <c r="J101" s="198">
        <f>J262</f>
        <v>0</v>
      </c>
      <c r="K101" s="134"/>
      <c r="L101" s="199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95"/>
      <c r="C102" s="134"/>
      <c r="D102" s="196" t="s">
        <v>142</v>
      </c>
      <c r="E102" s="197"/>
      <c r="F102" s="197"/>
      <c r="G102" s="197"/>
      <c r="H102" s="197"/>
      <c r="I102" s="197"/>
      <c r="J102" s="198">
        <f>J292</f>
        <v>0</v>
      </c>
      <c r="K102" s="134"/>
      <c r="L102" s="199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95"/>
      <c r="C103" s="134"/>
      <c r="D103" s="196" t="s">
        <v>143</v>
      </c>
      <c r="E103" s="197"/>
      <c r="F103" s="197"/>
      <c r="G103" s="197"/>
      <c r="H103" s="197"/>
      <c r="I103" s="197"/>
      <c r="J103" s="198">
        <f>J682</f>
        <v>0</v>
      </c>
      <c r="K103" s="134"/>
      <c r="L103" s="199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95"/>
      <c r="C104" s="134"/>
      <c r="D104" s="196" t="s">
        <v>144</v>
      </c>
      <c r="E104" s="197"/>
      <c r="F104" s="197"/>
      <c r="G104" s="197"/>
      <c r="H104" s="197"/>
      <c r="I104" s="197"/>
      <c r="J104" s="198">
        <f>J825</f>
        <v>0</v>
      </c>
      <c r="K104" s="134"/>
      <c r="L104" s="199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95"/>
      <c r="C105" s="134"/>
      <c r="D105" s="196" t="s">
        <v>145</v>
      </c>
      <c r="E105" s="197"/>
      <c r="F105" s="197"/>
      <c r="G105" s="197"/>
      <c r="H105" s="197"/>
      <c r="I105" s="197"/>
      <c r="J105" s="198">
        <f>J1876</f>
        <v>0</v>
      </c>
      <c r="K105" s="134"/>
      <c r="L105" s="199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95"/>
      <c r="C106" s="134"/>
      <c r="D106" s="196" t="s">
        <v>146</v>
      </c>
      <c r="E106" s="197"/>
      <c r="F106" s="197"/>
      <c r="G106" s="197"/>
      <c r="H106" s="197"/>
      <c r="I106" s="197"/>
      <c r="J106" s="198">
        <f>J1890</f>
        <v>0</v>
      </c>
      <c r="K106" s="134"/>
      <c r="L106" s="199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95"/>
      <c r="C107" s="134"/>
      <c r="D107" s="196" t="s">
        <v>147</v>
      </c>
      <c r="E107" s="197"/>
      <c r="F107" s="197"/>
      <c r="G107" s="197"/>
      <c r="H107" s="197"/>
      <c r="I107" s="197"/>
      <c r="J107" s="198">
        <f>J3149</f>
        <v>0</v>
      </c>
      <c r="K107" s="134"/>
      <c r="L107" s="199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10" customFormat="1" ht="19.92" customHeight="1">
      <c r="A108" s="10"/>
      <c r="B108" s="195"/>
      <c r="C108" s="134"/>
      <c r="D108" s="196" t="s">
        <v>148</v>
      </c>
      <c r="E108" s="197"/>
      <c r="F108" s="197"/>
      <c r="G108" s="197"/>
      <c r="H108" s="197"/>
      <c r="I108" s="197"/>
      <c r="J108" s="198">
        <f>J3199</f>
        <v>0</v>
      </c>
      <c r="K108" s="134"/>
      <c r="L108" s="199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9" customFormat="1" ht="24.96" customHeight="1">
      <c r="A109" s="9"/>
      <c r="B109" s="189"/>
      <c r="C109" s="190"/>
      <c r="D109" s="191" t="s">
        <v>149</v>
      </c>
      <c r="E109" s="192"/>
      <c r="F109" s="192"/>
      <c r="G109" s="192"/>
      <c r="H109" s="192"/>
      <c r="I109" s="192"/>
      <c r="J109" s="193">
        <f>J3203</f>
        <v>0</v>
      </c>
      <c r="K109" s="190"/>
      <c r="L109" s="194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</row>
    <row r="110" s="10" customFormat="1" ht="19.92" customHeight="1">
      <c r="A110" s="10"/>
      <c r="B110" s="195"/>
      <c r="C110" s="134"/>
      <c r="D110" s="196" t="s">
        <v>150</v>
      </c>
      <c r="E110" s="197"/>
      <c r="F110" s="197"/>
      <c r="G110" s="197"/>
      <c r="H110" s="197"/>
      <c r="I110" s="197"/>
      <c r="J110" s="198">
        <f>J3204</f>
        <v>0</v>
      </c>
      <c r="K110" s="134"/>
      <c r="L110" s="199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10" customFormat="1" ht="19.92" customHeight="1">
      <c r="A111" s="10"/>
      <c r="B111" s="195"/>
      <c r="C111" s="134"/>
      <c r="D111" s="196" t="s">
        <v>151</v>
      </c>
      <c r="E111" s="197"/>
      <c r="F111" s="197"/>
      <c r="G111" s="197"/>
      <c r="H111" s="197"/>
      <c r="I111" s="197"/>
      <c r="J111" s="198">
        <f>J3713</f>
        <v>0</v>
      </c>
      <c r="K111" s="134"/>
      <c r="L111" s="199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</row>
    <row r="112" s="10" customFormat="1" ht="19.92" customHeight="1">
      <c r="A112" s="10"/>
      <c r="B112" s="195"/>
      <c r="C112" s="134"/>
      <c r="D112" s="196" t="s">
        <v>152</v>
      </c>
      <c r="E112" s="197"/>
      <c r="F112" s="197"/>
      <c r="G112" s="197"/>
      <c r="H112" s="197"/>
      <c r="I112" s="197"/>
      <c r="J112" s="198">
        <f>J3727</f>
        <v>0</v>
      </c>
      <c r="K112" s="134"/>
      <c r="L112" s="199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</row>
    <row r="113" s="10" customFormat="1" ht="19.92" customHeight="1">
      <c r="A113" s="10"/>
      <c r="B113" s="195"/>
      <c r="C113" s="134"/>
      <c r="D113" s="196" t="s">
        <v>153</v>
      </c>
      <c r="E113" s="197"/>
      <c r="F113" s="197"/>
      <c r="G113" s="197"/>
      <c r="H113" s="197"/>
      <c r="I113" s="197"/>
      <c r="J113" s="198">
        <f>J3891</f>
        <v>0</v>
      </c>
      <c r="K113" s="134"/>
      <c r="L113" s="199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</row>
    <row r="114" s="10" customFormat="1" ht="19.92" customHeight="1">
      <c r="A114" s="10"/>
      <c r="B114" s="195"/>
      <c r="C114" s="134"/>
      <c r="D114" s="196" t="s">
        <v>154</v>
      </c>
      <c r="E114" s="197"/>
      <c r="F114" s="197"/>
      <c r="G114" s="197"/>
      <c r="H114" s="197"/>
      <c r="I114" s="197"/>
      <c r="J114" s="198">
        <f>J3905</f>
        <v>0</v>
      </c>
      <c r="K114" s="134"/>
      <c r="L114" s="199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</row>
    <row r="115" s="10" customFormat="1" ht="19.92" customHeight="1">
      <c r="A115" s="10"/>
      <c r="B115" s="195"/>
      <c r="C115" s="134"/>
      <c r="D115" s="196" t="s">
        <v>155</v>
      </c>
      <c r="E115" s="197"/>
      <c r="F115" s="197"/>
      <c r="G115" s="197"/>
      <c r="H115" s="197"/>
      <c r="I115" s="197"/>
      <c r="J115" s="198">
        <f>J3908</f>
        <v>0</v>
      </c>
      <c r="K115" s="134"/>
      <c r="L115" s="199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</row>
    <row r="116" s="10" customFormat="1" ht="19.92" customHeight="1">
      <c r="A116" s="10"/>
      <c r="B116" s="195"/>
      <c r="C116" s="134"/>
      <c r="D116" s="196" t="s">
        <v>156</v>
      </c>
      <c r="E116" s="197"/>
      <c r="F116" s="197"/>
      <c r="G116" s="197"/>
      <c r="H116" s="197"/>
      <c r="I116" s="197"/>
      <c r="J116" s="198">
        <f>J3914</f>
        <v>0</v>
      </c>
      <c r="K116" s="134"/>
      <c r="L116" s="199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</row>
    <row r="117" s="10" customFormat="1" ht="19.92" customHeight="1">
      <c r="A117" s="10"/>
      <c r="B117" s="195"/>
      <c r="C117" s="134"/>
      <c r="D117" s="196" t="s">
        <v>157</v>
      </c>
      <c r="E117" s="197"/>
      <c r="F117" s="197"/>
      <c r="G117" s="197"/>
      <c r="H117" s="197"/>
      <c r="I117" s="197"/>
      <c r="J117" s="198">
        <f>J3926</f>
        <v>0</v>
      </c>
      <c r="K117" s="134"/>
      <c r="L117" s="199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</row>
    <row r="118" s="10" customFormat="1" ht="19.92" customHeight="1">
      <c r="A118" s="10"/>
      <c r="B118" s="195"/>
      <c r="C118" s="134"/>
      <c r="D118" s="196" t="s">
        <v>158</v>
      </c>
      <c r="E118" s="197"/>
      <c r="F118" s="197"/>
      <c r="G118" s="197"/>
      <c r="H118" s="197"/>
      <c r="I118" s="197"/>
      <c r="J118" s="198">
        <f>J4367</f>
        <v>0</v>
      </c>
      <c r="K118" s="134"/>
      <c r="L118" s="199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</row>
    <row r="119" s="10" customFormat="1" ht="19.92" customHeight="1">
      <c r="A119" s="10"/>
      <c r="B119" s="195"/>
      <c r="C119" s="134"/>
      <c r="D119" s="196" t="s">
        <v>159</v>
      </c>
      <c r="E119" s="197"/>
      <c r="F119" s="197"/>
      <c r="G119" s="197"/>
      <c r="H119" s="197"/>
      <c r="I119" s="197"/>
      <c r="J119" s="198">
        <f>J4456</f>
        <v>0</v>
      </c>
      <c r="K119" s="134"/>
      <c r="L119" s="199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</row>
    <row r="120" s="10" customFormat="1" ht="19.92" customHeight="1">
      <c r="A120" s="10"/>
      <c r="B120" s="195"/>
      <c r="C120" s="134"/>
      <c r="D120" s="196" t="s">
        <v>160</v>
      </c>
      <c r="E120" s="197"/>
      <c r="F120" s="197"/>
      <c r="G120" s="197"/>
      <c r="H120" s="197"/>
      <c r="I120" s="197"/>
      <c r="J120" s="198">
        <f>J4808</f>
        <v>0</v>
      </c>
      <c r="K120" s="134"/>
      <c r="L120" s="199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</row>
    <row r="121" s="10" customFormat="1" ht="19.92" customHeight="1">
      <c r="A121" s="10"/>
      <c r="B121" s="195"/>
      <c r="C121" s="134"/>
      <c r="D121" s="196" t="s">
        <v>161</v>
      </c>
      <c r="E121" s="197"/>
      <c r="F121" s="197"/>
      <c r="G121" s="197"/>
      <c r="H121" s="197"/>
      <c r="I121" s="197"/>
      <c r="J121" s="198">
        <f>J4920</f>
        <v>0</v>
      </c>
      <c r="K121" s="134"/>
      <c r="L121" s="199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</row>
    <row r="122" s="10" customFormat="1" ht="19.92" customHeight="1">
      <c r="A122" s="10"/>
      <c r="B122" s="195"/>
      <c r="C122" s="134"/>
      <c r="D122" s="196" t="s">
        <v>162</v>
      </c>
      <c r="E122" s="197"/>
      <c r="F122" s="197"/>
      <c r="G122" s="197"/>
      <c r="H122" s="197"/>
      <c r="I122" s="197"/>
      <c r="J122" s="198">
        <f>J5167</f>
        <v>0</v>
      </c>
      <c r="K122" s="134"/>
      <c r="L122" s="199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</row>
    <row r="123" s="10" customFormat="1" ht="19.92" customHeight="1">
      <c r="A123" s="10"/>
      <c r="B123" s="195"/>
      <c r="C123" s="134"/>
      <c r="D123" s="196" t="s">
        <v>163</v>
      </c>
      <c r="E123" s="197"/>
      <c r="F123" s="197"/>
      <c r="G123" s="197"/>
      <c r="H123" s="197"/>
      <c r="I123" s="197"/>
      <c r="J123" s="198">
        <f>J5465</f>
        <v>0</v>
      </c>
      <c r="K123" s="134"/>
      <c r="L123" s="199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</row>
    <row r="124" s="10" customFormat="1" ht="19.92" customHeight="1">
      <c r="A124" s="10"/>
      <c r="B124" s="195"/>
      <c r="C124" s="134"/>
      <c r="D124" s="196" t="s">
        <v>164</v>
      </c>
      <c r="E124" s="197"/>
      <c r="F124" s="197"/>
      <c r="G124" s="197"/>
      <c r="H124" s="197"/>
      <c r="I124" s="197"/>
      <c r="J124" s="198">
        <f>J5657</f>
        <v>0</v>
      </c>
      <c r="K124" s="134"/>
      <c r="L124" s="199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</row>
    <row r="125" s="10" customFormat="1" ht="19.92" customHeight="1">
      <c r="A125" s="10"/>
      <c r="B125" s="195"/>
      <c r="C125" s="134"/>
      <c r="D125" s="196" t="s">
        <v>165</v>
      </c>
      <c r="E125" s="197"/>
      <c r="F125" s="197"/>
      <c r="G125" s="197"/>
      <c r="H125" s="197"/>
      <c r="I125" s="197"/>
      <c r="J125" s="198">
        <f>J5732</f>
        <v>0</v>
      </c>
      <c r="K125" s="134"/>
      <c r="L125" s="199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</row>
    <row r="126" s="10" customFormat="1" ht="19.92" customHeight="1">
      <c r="A126" s="10"/>
      <c r="B126" s="195"/>
      <c r="C126" s="134"/>
      <c r="D126" s="196" t="s">
        <v>166</v>
      </c>
      <c r="E126" s="197"/>
      <c r="F126" s="197"/>
      <c r="G126" s="197"/>
      <c r="H126" s="197"/>
      <c r="I126" s="197"/>
      <c r="J126" s="198">
        <f>J5768</f>
        <v>0</v>
      </c>
      <c r="K126" s="134"/>
      <c r="L126" s="199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</row>
    <row r="127" s="10" customFormat="1" ht="19.92" customHeight="1">
      <c r="A127" s="10"/>
      <c r="B127" s="195"/>
      <c r="C127" s="134"/>
      <c r="D127" s="196" t="s">
        <v>167</v>
      </c>
      <c r="E127" s="197"/>
      <c r="F127" s="197"/>
      <c r="G127" s="197"/>
      <c r="H127" s="197"/>
      <c r="I127" s="197"/>
      <c r="J127" s="198">
        <f>J5974</f>
        <v>0</v>
      </c>
      <c r="K127" s="134"/>
      <c r="L127" s="199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</row>
    <row r="128" s="10" customFormat="1" ht="19.92" customHeight="1">
      <c r="A128" s="10"/>
      <c r="B128" s="195"/>
      <c r="C128" s="134"/>
      <c r="D128" s="196" t="s">
        <v>168</v>
      </c>
      <c r="E128" s="197"/>
      <c r="F128" s="197"/>
      <c r="G128" s="197"/>
      <c r="H128" s="197"/>
      <c r="I128" s="197"/>
      <c r="J128" s="198">
        <f>J6451</f>
        <v>0</v>
      </c>
      <c r="K128" s="134"/>
      <c r="L128" s="199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</row>
    <row r="129" s="10" customFormat="1" ht="19.92" customHeight="1">
      <c r="A129" s="10"/>
      <c r="B129" s="195"/>
      <c r="C129" s="134"/>
      <c r="D129" s="196" t="s">
        <v>169</v>
      </c>
      <c r="E129" s="197"/>
      <c r="F129" s="197"/>
      <c r="G129" s="197"/>
      <c r="H129" s="197"/>
      <c r="I129" s="197"/>
      <c r="J129" s="198">
        <f>J6638</f>
        <v>0</v>
      </c>
      <c r="K129" s="134"/>
      <c r="L129" s="199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</row>
    <row r="130" s="10" customFormat="1" ht="19.92" customHeight="1">
      <c r="A130" s="10"/>
      <c r="B130" s="195"/>
      <c r="C130" s="134"/>
      <c r="D130" s="196" t="s">
        <v>170</v>
      </c>
      <c r="E130" s="197"/>
      <c r="F130" s="197"/>
      <c r="G130" s="197"/>
      <c r="H130" s="197"/>
      <c r="I130" s="197"/>
      <c r="J130" s="198">
        <f>J6667</f>
        <v>0</v>
      </c>
      <c r="K130" s="134"/>
      <c r="L130" s="199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</row>
    <row r="131" s="9" customFormat="1" ht="24.96" customHeight="1">
      <c r="A131" s="9"/>
      <c r="B131" s="189"/>
      <c r="C131" s="190"/>
      <c r="D131" s="191" t="s">
        <v>171</v>
      </c>
      <c r="E131" s="192"/>
      <c r="F131" s="192"/>
      <c r="G131" s="192"/>
      <c r="H131" s="192"/>
      <c r="I131" s="192"/>
      <c r="J131" s="193">
        <f>J6675</f>
        <v>0</v>
      </c>
      <c r="K131" s="190"/>
      <c r="L131" s="194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</row>
    <row r="132" s="10" customFormat="1" ht="19.92" customHeight="1">
      <c r="A132" s="10"/>
      <c r="B132" s="195"/>
      <c r="C132" s="134"/>
      <c r="D132" s="196" t="s">
        <v>172</v>
      </c>
      <c r="E132" s="197"/>
      <c r="F132" s="197"/>
      <c r="G132" s="197"/>
      <c r="H132" s="197"/>
      <c r="I132" s="197"/>
      <c r="J132" s="198">
        <f>J6676</f>
        <v>0</v>
      </c>
      <c r="K132" s="134"/>
      <c r="L132" s="199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</row>
    <row r="133" s="9" customFormat="1" ht="24.96" customHeight="1">
      <c r="A133" s="9"/>
      <c r="B133" s="189"/>
      <c r="C133" s="190"/>
      <c r="D133" s="191" t="s">
        <v>173</v>
      </c>
      <c r="E133" s="192"/>
      <c r="F133" s="192"/>
      <c r="G133" s="192"/>
      <c r="H133" s="192"/>
      <c r="I133" s="192"/>
      <c r="J133" s="193">
        <f>J6679</f>
        <v>0</v>
      </c>
      <c r="K133" s="190"/>
      <c r="L133" s="194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</row>
    <row r="134" s="2" customFormat="1" ht="21.84" customHeight="1">
      <c r="A134" s="39"/>
      <c r="B134" s="40"/>
      <c r="C134" s="41"/>
      <c r="D134" s="41"/>
      <c r="E134" s="41"/>
      <c r="F134" s="41"/>
      <c r="G134" s="41"/>
      <c r="H134" s="41"/>
      <c r="I134" s="41"/>
      <c r="J134" s="41"/>
      <c r="K134" s="41"/>
      <c r="L134" s="64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</row>
    <row r="135" s="2" customFormat="1" ht="6.96" customHeight="1">
      <c r="A135" s="39"/>
      <c r="B135" s="67"/>
      <c r="C135" s="68"/>
      <c r="D135" s="68"/>
      <c r="E135" s="68"/>
      <c r="F135" s="68"/>
      <c r="G135" s="68"/>
      <c r="H135" s="68"/>
      <c r="I135" s="68"/>
      <c r="J135" s="68"/>
      <c r="K135" s="68"/>
      <c r="L135" s="64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</row>
    <row r="139" s="2" customFormat="1" ht="6.96" customHeight="1">
      <c r="A139" s="39"/>
      <c r="B139" s="69"/>
      <c r="C139" s="70"/>
      <c r="D139" s="70"/>
      <c r="E139" s="70"/>
      <c r="F139" s="70"/>
      <c r="G139" s="70"/>
      <c r="H139" s="70"/>
      <c r="I139" s="70"/>
      <c r="J139" s="70"/>
      <c r="K139" s="70"/>
      <c r="L139" s="64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</row>
    <row r="140" s="2" customFormat="1" ht="24.96" customHeight="1">
      <c r="A140" s="39"/>
      <c r="B140" s="40"/>
      <c r="C140" s="24" t="s">
        <v>174</v>
      </c>
      <c r="D140" s="41"/>
      <c r="E140" s="41"/>
      <c r="F140" s="41"/>
      <c r="G140" s="41"/>
      <c r="H140" s="41"/>
      <c r="I140" s="41"/>
      <c r="J140" s="41"/>
      <c r="K140" s="41"/>
      <c r="L140" s="64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</row>
    <row r="141" s="2" customFormat="1" ht="6.96" customHeight="1">
      <c r="A141" s="39"/>
      <c r="B141" s="40"/>
      <c r="C141" s="41"/>
      <c r="D141" s="41"/>
      <c r="E141" s="41"/>
      <c r="F141" s="41"/>
      <c r="G141" s="41"/>
      <c r="H141" s="41"/>
      <c r="I141" s="41"/>
      <c r="J141" s="41"/>
      <c r="K141" s="41"/>
      <c r="L141" s="64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</row>
    <row r="142" s="2" customFormat="1" ht="12" customHeight="1">
      <c r="A142" s="39"/>
      <c r="B142" s="40"/>
      <c r="C142" s="33" t="s">
        <v>16</v>
      </c>
      <c r="D142" s="41"/>
      <c r="E142" s="41"/>
      <c r="F142" s="41"/>
      <c r="G142" s="41"/>
      <c r="H142" s="41"/>
      <c r="I142" s="41"/>
      <c r="J142" s="41"/>
      <c r="K142" s="41"/>
      <c r="L142" s="64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</row>
    <row r="143" s="2" customFormat="1" ht="16.5" customHeight="1">
      <c r="A143" s="39"/>
      <c r="B143" s="40"/>
      <c r="C143" s="41"/>
      <c r="D143" s="41"/>
      <c r="E143" s="184" t="str">
        <f>E7</f>
        <v>Nové Město pod Smrkem</v>
      </c>
      <c r="F143" s="33"/>
      <c r="G143" s="33"/>
      <c r="H143" s="33"/>
      <c r="I143" s="41"/>
      <c r="J143" s="41"/>
      <c r="K143" s="41"/>
      <c r="L143" s="64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</row>
    <row r="144" s="1" customFormat="1" ht="12" customHeight="1">
      <c r="B144" s="22"/>
      <c r="C144" s="33" t="s">
        <v>123</v>
      </c>
      <c r="D144" s="23"/>
      <c r="E144" s="23"/>
      <c r="F144" s="23"/>
      <c r="G144" s="23"/>
      <c r="H144" s="23"/>
      <c r="I144" s="23"/>
      <c r="J144" s="23"/>
      <c r="K144" s="23"/>
      <c r="L144" s="21"/>
    </row>
    <row r="145" s="2" customFormat="1" ht="16.5" customHeight="1">
      <c r="A145" s="39"/>
      <c r="B145" s="40"/>
      <c r="C145" s="41"/>
      <c r="D145" s="41"/>
      <c r="E145" s="184" t="s">
        <v>124</v>
      </c>
      <c r="F145" s="41"/>
      <c r="G145" s="41"/>
      <c r="H145" s="41"/>
      <c r="I145" s="41"/>
      <c r="J145" s="41"/>
      <c r="K145" s="41"/>
      <c r="L145" s="64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</row>
    <row r="146" s="2" customFormat="1" ht="12" customHeight="1">
      <c r="A146" s="39"/>
      <c r="B146" s="40"/>
      <c r="C146" s="33" t="s">
        <v>125</v>
      </c>
      <c r="D146" s="41"/>
      <c r="E146" s="41"/>
      <c r="F146" s="41"/>
      <c r="G146" s="41"/>
      <c r="H146" s="41"/>
      <c r="I146" s="41"/>
      <c r="J146" s="41"/>
      <c r="K146" s="41"/>
      <c r="L146" s="64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</row>
    <row r="147" s="2" customFormat="1" ht="16.5" customHeight="1">
      <c r="A147" s="39"/>
      <c r="B147" s="40"/>
      <c r="C147" s="41"/>
      <c r="D147" s="41"/>
      <c r="E147" s="77" t="str">
        <f>E11</f>
        <v>SO 10_1 - Stavební práce</v>
      </c>
      <c r="F147" s="41"/>
      <c r="G147" s="41"/>
      <c r="H147" s="41"/>
      <c r="I147" s="41"/>
      <c r="J147" s="41"/>
      <c r="K147" s="41"/>
      <c r="L147" s="64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</row>
    <row r="148" s="2" customFormat="1" ht="6.96" customHeight="1">
      <c r="A148" s="39"/>
      <c r="B148" s="40"/>
      <c r="C148" s="41"/>
      <c r="D148" s="41"/>
      <c r="E148" s="41"/>
      <c r="F148" s="41"/>
      <c r="G148" s="41"/>
      <c r="H148" s="41"/>
      <c r="I148" s="41"/>
      <c r="J148" s="41"/>
      <c r="K148" s="41"/>
      <c r="L148" s="64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</row>
    <row r="149" s="2" customFormat="1" ht="12" customHeight="1">
      <c r="A149" s="39"/>
      <c r="B149" s="40"/>
      <c r="C149" s="33" t="s">
        <v>20</v>
      </c>
      <c r="D149" s="41"/>
      <c r="E149" s="41"/>
      <c r="F149" s="28" t="str">
        <f>F14</f>
        <v>č.p. 1690, 1691/5, 1691/1, 1691/9</v>
      </c>
      <c r="G149" s="41"/>
      <c r="H149" s="41"/>
      <c r="I149" s="33" t="s">
        <v>22</v>
      </c>
      <c r="J149" s="80" t="str">
        <f>IF(J14="","",J14)</f>
        <v>8. 11. 2021</v>
      </c>
      <c r="K149" s="41"/>
      <c r="L149" s="64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</row>
    <row r="150" s="2" customFormat="1" ht="6.96" customHeight="1">
      <c r="A150" s="39"/>
      <c r="B150" s="40"/>
      <c r="C150" s="41"/>
      <c r="D150" s="41"/>
      <c r="E150" s="41"/>
      <c r="F150" s="41"/>
      <c r="G150" s="41"/>
      <c r="H150" s="41"/>
      <c r="I150" s="41"/>
      <c r="J150" s="41"/>
      <c r="K150" s="41"/>
      <c r="L150" s="64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</row>
    <row r="151" s="2" customFormat="1" ht="40.05" customHeight="1">
      <c r="A151" s="39"/>
      <c r="B151" s="40"/>
      <c r="C151" s="33" t="s">
        <v>24</v>
      </c>
      <c r="D151" s="41"/>
      <c r="E151" s="41"/>
      <c r="F151" s="28" t="str">
        <f>E17</f>
        <v>Správa železnic, so, Dlážděná 1003/7, Praha</v>
      </c>
      <c r="G151" s="41"/>
      <c r="H151" s="41"/>
      <c r="I151" s="33" t="s">
        <v>29</v>
      </c>
      <c r="J151" s="37" t="str">
        <f>E23</f>
        <v>PRODIN a.s., K Vápence 2745, Pardubice</v>
      </c>
      <c r="K151" s="41"/>
      <c r="L151" s="64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</row>
    <row r="152" s="2" customFormat="1" ht="15.15" customHeight="1">
      <c r="A152" s="39"/>
      <c r="B152" s="40"/>
      <c r="C152" s="33" t="s">
        <v>27</v>
      </c>
      <c r="D152" s="41"/>
      <c r="E152" s="41"/>
      <c r="F152" s="28" t="str">
        <f>IF(E20="","",E20)</f>
        <v>Vyplň údaj</v>
      </c>
      <c r="G152" s="41"/>
      <c r="H152" s="41"/>
      <c r="I152" s="33" t="s">
        <v>31</v>
      </c>
      <c r="J152" s="37" t="str">
        <f>E26</f>
        <v xml:space="preserve"> </v>
      </c>
      <c r="K152" s="41"/>
      <c r="L152" s="64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</row>
    <row r="153" s="2" customFormat="1" ht="10.32" customHeight="1">
      <c r="A153" s="39"/>
      <c r="B153" s="40"/>
      <c r="C153" s="41"/>
      <c r="D153" s="41"/>
      <c r="E153" s="41"/>
      <c r="F153" s="41"/>
      <c r="G153" s="41"/>
      <c r="H153" s="41"/>
      <c r="I153" s="41"/>
      <c r="J153" s="41"/>
      <c r="K153" s="41"/>
      <c r="L153" s="64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</row>
    <row r="154" s="11" customFormat="1" ht="29.28" customHeight="1">
      <c r="A154" s="200"/>
      <c r="B154" s="201"/>
      <c r="C154" s="202" t="s">
        <v>175</v>
      </c>
      <c r="D154" s="203" t="s">
        <v>58</v>
      </c>
      <c r="E154" s="203" t="s">
        <v>54</v>
      </c>
      <c r="F154" s="203" t="s">
        <v>55</v>
      </c>
      <c r="G154" s="203" t="s">
        <v>176</v>
      </c>
      <c r="H154" s="203" t="s">
        <v>177</v>
      </c>
      <c r="I154" s="203" t="s">
        <v>178</v>
      </c>
      <c r="J154" s="204" t="s">
        <v>136</v>
      </c>
      <c r="K154" s="205" t="s">
        <v>179</v>
      </c>
      <c r="L154" s="206"/>
      <c r="M154" s="101" t="s">
        <v>1</v>
      </c>
      <c r="N154" s="102" t="s">
        <v>37</v>
      </c>
      <c r="O154" s="102" t="s">
        <v>180</v>
      </c>
      <c r="P154" s="102" t="s">
        <v>181</v>
      </c>
      <c r="Q154" s="102" t="s">
        <v>182</v>
      </c>
      <c r="R154" s="102" t="s">
        <v>183</v>
      </c>
      <c r="S154" s="102" t="s">
        <v>184</v>
      </c>
      <c r="T154" s="103" t="s">
        <v>185</v>
      </c>
      <c r="U154" s="200"/>
      <c r="V154" s="200"/>
      <c r="W154" s="200"/>
      <c r="X154" s="200"/>
      <c r="Y154" s="200"/>
      <c r="Z154" s="200"/>
      <c r="AA154" s="200"/>
      <c r="AB154" s="200"/>
      <c r="AC154" s="200"/>
      <c r="AD154" s="200"/>
      <c r="AE154" s="200"/>
    </row>
    <row r="155" s="2" customFormat="1" ht="22.8" customHeight="1">
      <c r="A155" s="39"/>
      <c r="B155" s="40"/>
      <c r="C155" s="108" t="s">
        <v>186</v>
      </c>
      <c r="D155" s="41"/>
      <c r="E155" s="41"/>
      <c r="F155" s="41"/>
      <c r="G155" s="41"/>
      <c r="H155" s="41"/>
      <c r="I155" s="41"/>
      <c r="J155" s="207">
        <f>BK155</f>
        <v>0</v>
      </c>
      <c r="K155" s="41"/>
      <c r="L155" s="45"/>
      <c r="M155" s="104"/>
      <c r="N155" s="208"/>
      <c r="O155" s="105"/>
      <c r="P155" s="209">
        <f>P156+P3203+P6675+P6679</f>
        <v>0</v>
      </c>
      <c r="Q155" s="105"/>
      <c r="R155" s="209">
        <f>R156+R3203+R6675+R6679</f>
        <v>470.91999687541227</v>
      </c>
      <c r="S155" s="105"/>
      <c r="T155" s="210">
        <f>T156+T3203+T6675+T6679</f>
        <v>778.78156963999959</v>
      </c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T155" s="18" t="s">
        <v>72</v>
      </c>
      <c r="AU155" s="18" t="s">
        <v>138</v>
      </c>
      <c r="BK155" s="211">
        <f>BK156+BK3203+BK6675+BK6679</f>
        <v>0</v>
      </c>
    </row>
    <row r="156" s="12" customFormat="1" ht="25.92" customHeight="1">
      <c r="A156" s="12"/>
      <c r="B156" s="212"/>
      <c r="C156" s="213"/>
      <c r="D156" s="214" t="s">
        <v>72</v>
      </c>
      <c r="E156" s="215" t="s">
        <v>187</v>
      </c>
      <c r="F156" s="215" t="s">
        <v>188</v>
      </c>
      <c r="G156" s="213"/>
      <c r="H156" s="213"/>
      <c r="I156" s="216"/>
      <c r="J156" s="217">
        <f>BK156</f>
        <v>0</v>
      </c>
      <c r="K156" s="213"/>
      <c r="L156" s="218"/>
      <c r="M156" s="219"/>
      <c r="N156" s="220"/>
      <c r="O156" s="220"/>
      <c r="P156" s="221">
        <f>P157+P262+P292+P682+P825+P1876+P1890+P3149+P3199</f>
        <v>0</v>
      </c>
      <c r="Q156" s="220"/>
      <c r="R156" s="221">
        <f>R157+R262+R292+R682+R825+R1876+R1890+R3149+R3199</f>
        <v>417.72241384239004</v>
      </c>
      <c r="S156" s="220"/>
      <c r="T156" s="222">
        <f>T157+T262+T292+T682+T825+T1876+T1890+T3149+T3199</f>
        <v>726.97442983999963</v>
      </c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R156" s="223" t="s">
        <v>80</v>
      </c>
      <c r="AT156" s="224" t="s">
        <v>72</v>
      </c>
      <c r="AU156" s="224" t="s">
        <v>73</v>
      </c>
      <c r="AY156" s="223" t="s">
        <v>189</v>
      </c>
      <c r="BK156" s="225">
        <f>BK157+BK262+BK292+BK682+BK825+BK1876+BK1890+BK3149+BK3199</f>
        <v>0</v>
      </c>
    </row>
    <row r="157" s="12" customFormat="1" ht="22.8" customHeight="1">
      <c r="A157" s="12"/>
      <c r="B157" s="212"/>
      <c r="C157" s="213"/>
      <c r="D157" s="214" t="s">
        <v>72</v>
      </c>
      <c r="E157" s="226" t="s">
        <v>80</v>
      </c>
      <c r="F157" s="226" t="s">
        <v>190</v>
      </c>
      <c r="G157" s="213"/>
      <c r="H157" s="213"/>
      <c r="I157" s="216"/>
      <c r="J157" s="227">
        <f>BK157</f>
        <v>0</v>
      </c>
      <c r="K157" s="213"/>
      <c r="L157" s="218"/>
      <c r="M157" s="219"/>
      <c r="N157" s="220"/>
      <c r="O157" s="220"/>
      <c r="P157" s="221">
        <f>SUM(P158:P261)</f>
        <v>0</v>
      </c>
      <c r="Q157" s="220"/>
      <c r="R157" s="221">
        <f>SUM(R158:R261)</f>
        <v>204.20499999999998</v>
      </c>
      <c r="S157" s="220"/>
      <c r="T157" s="222">
        <f>SUM(T158:T261)</f>
        <v>0</v>
      </c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R157" s="223" t="s">
        <v>80</v>
      </c>
      <c r="AT157" s="224" t="s">
        <v>72</v>
      </c>
      <c r="AU157" s="224" t="s">
        <v>80</v>
      </c>
      <c r="AY157" s="223" t="s">
        <v>189</v>
      </c>
      <c r="BK157" s="225">
        <f>SUM(BK158:BK261)</f>
        <v>0</v>
      </c>
    </row>
    <row r="158" s="2" customFormat="1" ht="33" customHeight="1">
      <c r="A158" s="39"/>
      <c r="B158" s="40"/>
      <c r="C158" s="228" t="s">
        <v>80</v>
      </c>
      <c r="D158" s="228" t="s">
        <v>191</v>
      </c>
      <c r="E158" s="229" t="s">
        <v>192</v>
      </c>
      <c r="F158" s="230" t="s">
        <v>193</v>
      </c>
      <c r="G158" s="231" t="s">
        <v>194</v>
      </c>
      <c r="H158" s="232">
        <v>53.718000000000004</v>
      </c>
      <c r="I158" s="233"/>
      <c r="J158" s="234">
        <f>ROUND(I158*H158,2)</f>
        <v>0</v>
      </c>
      <c r="K158" s="235"/>
      <c r="L158" s="45"/>
      <c r="M158" s="236" t="s">
        <v>1</v>
      </c>
      <c r="N158" s="237" t="s">
        <v>38</v>
      </c>
      <c r="O158" s="92"/>
      <c r="P158" s="238">
        <f>O158*H158</f>
        <v>0</v>
      </c>
      <c r="Q158" s="238">
        <v>0</v>
      </c>
      <c r="R158" s="238">
        <f>Q158*H158</f>
        <v>0</v>
      </c>
      <c r="S158" s="238">
        <v>0</v>
      </c>
      <c r="T158" s="239">
        <f>S158*H158</f>
        <v>0</v>
      </c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R158" s="240" t="s">
        <v>195</v>
      </c>
      <c r="AT158" s="240" t="s">
        <v>191</v>
      </c>
      <c r="AU158" s="240" t="s">
        <v>82</v>
      </c>
      <c r="AY158" s="18" t="s">
        <v>189</v>
      </c>
      <c r="BE158" s="241">
        <f>IF(N158="základní",J158,0)</f>
        <v>0</v>
      </c>
      <c r="BF158" s="241">
        <f>IF(N158="snížená",J158,0)</f>
        <v>0</v>
      </c>
      <c r="BG158" s="241">
        <f>IF(N158="zákl. přenesená",J158,0)</f>
        <v>0</v>
      </c>
      <c r="BH158" s="241">
        <f>IF(N158="sníž. přenesená",J158,0)</f>
        <v>0</v>
      </c>
      <c r="BI158" s="241">
        <f>IF(N158="nulová",J158,0)</f>
        <v>0</v>
      </c>
      <c r="BJ158" s="18" t="s">
        <v>80</v>
      </c>
      <c r="BK158" s="241">
        <f>ROUND(I158*H158,2)</f>
        <v>0</v>
      </c>
      <c r="BL158" s="18" t="s">
        <v>195</v>
      </c>
      <c r="BM158" s="240" t="s">
        <v>196</v>
      </c>
    </row>
    <row r="159" s="2" customFormat="1">
      <c r="A159" s="39"/>
      <c r="B159" s="40"/>
      <c r="C159" s="41"/>
      <c r="D159" s="242" t="s">
        <v>197</v>
      </c>
      <c r="E159" s="41"/>
      <c r="F159" s="243" t="s">
        <v>193</v>
      </c>
      <c r="G159" s="41"/>
      <c r="H159" s="41"/>
      <c r="I159" s="244"/>
      <c r="J159" s="41"/>
      <c r="K159" s="41"/>
      <c r="L159" s="45"/>
      <c r="M159" s="245"/>
      <c r="N159" s="246"/>
      <c r="O159" s="92"/>
      <c r="P159" s="92"/>
      <c r="Q159" s="92"/>
      <c r="R159" s="92"/>
      <c r="S159" s="92"/>
      <c r="T159" s="93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T159" s="18" t="s">
        <v>197</v>
      </c>
      <c r="AU159" s="18" t="s">
        <v>82</v>
      </c>
    </row>
    <row r="160" s="2" customFormat="1">
      <c r="A160" s="39"/>
      <c r="B160" s="40"/>
      <c r="C160" s="41"/>
      <c r="D160" s="247" t="s">
        <v>198</v>
      </c>
      <c r="E160" s="41"/>
      <c r="F160" s="248" t="s">
        <v>199</v>
      </c>
      <c r="G160" s="41"/>
      <c r="H160" s="41"/>
      <c r="I160" s="244"/>
      <c r="J160" s="41"/>
      <c r="K160" s="41"/>
      <c r="L160" s="45"/>
      <c r="M160" s="245"/>
      <c r="N160" s="246"/>
      <c r="O160" s="92"/>
      <c r="P160" s="92"/>
      <c r="Q160" s="92"/>
      <c r="R160" s="92"/>
      <c r="S160" s="92"/>
      <c r="T160" s="93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T160" s="18" t="s">
        <v>198</v>
      </c>
      <c r="AU160" s="18" t="s">
        <v>82</v>
      </c>
    </row>
    <row r="161" s="13" customFormat="1">
      <c r="A161" s="13"/>
      <c r="B161" s="249"/>
      <c r="C161" s="250"/>
      <c r="D161" s="242" t="s">
        <v>200</v>
      </c>
      <c r="E161" s="251" t="s">
        <v>1</v>
      </c>
      <c r="F161" s="252" t="s">
        <v>201</v>
      </c>
      <c r="G161" s="250"/>
      <c r="H161" s="251" t="s">
        <v>1</v>
      </c>
      <c r="I161" s="253"/>
      <c r="J161" s="250"/>
      <c r="K161" s="250"/>
      <c r="L161" s="254"/>
      <c r="M161" s="255"/>
      <c r="N161" s="256"/>
      <c r="O161" s="256"/>
      <c r="P161" s="256"/>
      <c r="Q161" s="256"/>
      <c r="R161" s="256"/>
      <c r="S161" s="256"/>
      <c r="T161" s="257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58" t="s">
        <v>200</v>
      </c>
      <c r="AU161" s="258" t="s">
        <v>82</v>
      </c>
      <c r="AV161" s="13" t="s">
        <v>80</v>
      </c>
      <c r="AW161" s="13" t="s">
        <v>30</v>
      </c>
      <c r="AX161" s="13" t="s">
        <v>73</v>
      </c>
      <c r="AY161" s="258" t="s">
        <v>189</v>
      </c>
    </row>
    <row r="162" s="14" customFormat="1">
      <c r="A162" s="14"/>
      <c r="B162" s="259"/>
      <c r="C162" s="260"/>
      <c r="D162" s="242" t="s">
        <v>200</v>
      </c>
      <c r="E162" s="261" t="s">
        <v>1</v>
      </c>
      <c r="F162" s="262" t="s">
        <v>202</v>
      </c>
      <c r="G162" s="260"/>
      <c r="H162" s="263">
        <v>37.914000000000001</v>
      </c>
      <c r="I162" s="264"/>
      <c r="J162" s="260"/>
      <c r="K162" s="260"/>
      <c r="L162" s="265"/>
      <c r="M162" s="266"/>
      <c r="N162" s="267"/>
      <c r="O162" s="267"/>
      <c r="P162" s="267"/>
      <c r="Q162" s="267"/>
      <c r="R162" s="267"/>
      <c r="S162" s="267"/>
      <c r="T162" s="268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T162" s="269" t="s">
        <v>200</v>
      </c>
      <c r="AU162" s="269" t="s">
        <v>82</v>
      </c>
      <c r="AV162" s="14" t="s">
        <v>82</v>
      </c>
      <c r="AW162" s="14" t="s">
        <v>30</v>
      </c>
      <c r="AX162" s="14" t="s">
        <v>73</v>
      </c>
      <c r="AY162" s="269" t="s">
        <v>189</v>
      </c>
    </row>
    <row r="163" s="13" customFormat="1">
      <c r="A163" s="13"/>
      <c r="B163" s="249"/>
      <c r="C163" s="250"/>
      <c r="D163" s="242" t="s">
        <v>200</v>
      </c>
      <c r="E163" s="251" t="s">
        <v>1</v>
      </c>
      <c r="F163" s="252" t="s">
        <v>203</v>
      </c>
      <c r="G163" s="250"/>
      <c r="H163" s="251" t="s">
        <v>1</v>
      </c>
      <c r="I163" s="253"/>
      <c r="J163" s="250"/>
      <c r="K163" s="250"/>
      <c r="L163" s="254"/>
      <c r="M163" s="255"/>
      <c r="N163" s="256"/>
      <c r="O163" s="256"/>
      <c r="P163" s="256"/>
      <c r="Q163" s="256"/>
      <c r="R163" s="256"/>
      <c r="S163" s="256"/>
      <c r="T163" s="257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258" t="s">
        <v>200</v>
      </c>
      <c r="AU163" s="258" t="s">
        <v>82</v>
      </c>
      <c r="AV163" s="13" t="s">
        <v>80</v>
      </c>
      <c r="AW163" s="13" t="s">
        <v>30</v>
      </c>
      <c r="AX163" s="13" t="s">
        <v>73</v>
      </c>
      <c r="AY163" s="258" t="s">
        <v>189</v>
      </c>
    </row>
    <row r="164" s="14" customFormat="1">
      <c r="A164" s="14"/>
      <c r="B164" s="259"/>
      <c r="C164" s="260"/>
      <c r="D164" s="242" t="s">
        <v>200</v>
      </c>
      <c r="E164" s="261" t="s">
        <v>1</v>
      </c>
      <c r="F164" s="262" t="s">
        <v>204</v>
      </c>
      <c r="G164" s="260"/>
      <c r="H164" s="263">
        <v>12.779</v>
      </c>
      <c r="I164" s="264"/>
      <c r="J164" s="260"/>
      <c r="K164" s="260"/>
      <c r="L164" s="265"/>
      <c r="M164" s="266"/>
      <c r="N164" s="267"/>
      <c r="O164" s="267"/>
      <c r="P164" s="267"/>
      <c r="Q164" s="267"/>
      <c r="R164" s="267"/>
      <c r="S164" s="267"/>
      <c r="T164" s="268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T164" s="269" t="s">
        <v>200</v>
      </c>
      <c r="AU164" s="269" t="s">
        <v>82</v>
      </c>
      <c r="AV164" s="14" t="s">
        <v>82</v>
      </c>
      <c r="AW164" s="14" t="s">
        <v>30</v>
      </c>
      <c r="AX164" s="14" t="s">
        <v>73</v>
      </c>
      <c r="AY164" s="269" t="s">
        <v>189</v>
      </c>
    </row>
    <row r="165" s="13" customFormat="1">
      <c r="A165" s="13"/>
      <c r="B165" s="249"/>
      <c r="C165" s="250"/>
      <c r="D165" s="242" t="s">
        <v>200</v>
      </c>
      <c r="E165" s="251" t="s">
        <v>1</v>
      </c>
      <c r="F165" s="252" t="s">
        <v>205</v>
      </c>
      <c r="G165" s="250"/>
      <c r="H165" s="251" t="s">
        <v>1</v>
      </c>
      <c r="I165" s="253"/>
      <c r="J165" s="250"/>
      <c r="K165" s="250"/>
      <c r="L165" s="254"/>
      <c r="M165" s="255"/>
      <c r="N165" s="256"/>
      <c r="O165" s="256"/>
      <c r="P165" s="256"/>
      <c r="Q165" s="256"/>
      <c r="R165" s="256"/>
      <c r="S165" s="256"/>
      <c r="T165" s="257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58" t="s">
        <v>200</v>
      </c>
      <c r="AU165" s="258" t="s">
        <v>82</v>
      </c>
      <c r="AV165" s="13" t="s">
        <v>80</v>
      </c>
      <c r="AW165" s="13" t="s">
        <v>30</v>
      </c>
      <c r="AX165" s="13" t="s">
        <v>73</v>
      </c>
      <c r="AY165" s="258" t="s">
        <v>189</v>
      </c>
    </row>
    <row r="166" s="14" customFormat="1">
      <c r="A166" s="14"/>
      <c r="B166" s="259"/>
      <c r="C166" s="260"/>
      <c r="D166" s="242" t="s">
        <v>200</v>
      </c>
      <c r="E166" s="261" t="s">
        <v>1</v>
      </c>
      <c r="F166" s="262" t="s">
        <v>206</v>
      </c>
      <c r="G166" s="260"/>
      <c r="H166" s="263">
        <v>3.0249999999999999</v>
      </c>
      <c r="I166" s="264"/>
      <c r="J166" s="260"/>
      <c r="K166" s="260"/>
      <c r="L166" s="265"/>
      <c r="M166" s="266"/>
      <c r="N166" s="267"/>
      <c r="O166" s="267"/>
      <c r="P166" s="267"/>
      <c r="Q166" s="267"/>
      <c r="R166" s="267"/>
      <c r="S166" s="267"/>
      <c r="T166" s="268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T166" s="269" t="s">
        <v>200</v>
      </c>
      <c r="AU166" s="269" t="s">
        <v>82</v>
      </c>
      <c r="AV166" s="14" t="s">
        <v>82</v>
      </c>
      <c r="AW166" s="14" t="s">
        <v>30</v>
      </c>
      <c r="AX166" s="14" t="s">
        <v>73</v>
      </c>
      <c r="AY166" s="269" t="s">
        <v>189</v>
      </c>
    </row>
    <row r="167" s="15" customFormat="1">
      <c r="A167" s="15"/>
      <c r="B167" s="270"/>
      <c r="C167" s="271"/>
      <c r="D167" s="242" t="s">
        <v>200</v>
      </c>
      <c r="E167" s="272" t="s">
        <v>1</v>
      </c>
      <c r="F167" s="273" t="s">
        <v>207</v>
      </c>
      <c r="G167" s="271"/>
      <c r="H167" s="274">
        <v>53.718000000000004</v>
      </c>
      <c r="I167" s="275"/>
      <c r="J167" s="271"/>
      <c r="K167" s="271"/>
      <c r="L167" s="276"/>
      <c r="M167" s="277"/>
      <c r="N167" s="278"/>
      <c r="O167" s="278"/>
      <c r="P167" s="278"/>
      <c r="Q167" s="278"/>
      <c r="R167" s="278"/>
      <c r="S167" s="278"/>
      <c r="T167" s="279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T167" s="280" t="s">
        <v>200</v>
      </c>
      <c r="AU167" s="280" t="s">
        <v>82</v>
      </c>
      <c r="AV167" s="15" t="s">
        <v>195</v>
      </c>
      <c r="AW167" s="15" t="s">
        <v>30</v>
      </c>
      <c r="AX167" s="15" t="s">
        <v>80</v>
      </c>
      <c r="AY167" s="280" t="s">
        <v>189</v>
      </c>
    </row>
    <row r="168" s="2" customFormat="1" ht="33" customHeight="1">
      <c r="A168" s="39"/>
      <c r="B168" s="40"/>
      <c r="C168" s="228" t="s">
        <v>82</v>
      </c>
      <c r="D168" s="228" t="s">
        <v>191</v>
      </c>
      <c r="E168" s="229" t="s">
        <v>208</v>
      </c>
      <c r="F168" s="230" t="s">
        <v>209</v>
      </c>
      <c r="G168" s="231" t="s">
        <v>194</v>
      </c>
      <c r="H168" s="232">
        <v>1.331</v>
      </c>
      <c r="I168" s="233"/>
      <c r="J168" s="234">
        <f>ROUND(I168*H168,2)</f>
        <v>0</v>
      </c>
      <c r="K168" s="235"/>
      <c r="L168" s="45"/>
      <c r="M168" s="236" t="s">
        <v>1</v>
      </c>
      <c r="N168" s="237" t="s">
        <v>38</v>
      </c>
      <c r="O168" s="92"/>
      <c r="P168" s="238">
        <f>O168*H168</f>
        <v>0</v>
      </c>
      <c r="Q168" s="238">
        <v>0</v>
      </c>
      <c r="R168" s="238">
        <f>Q168*H168</f>
        <v>0</v>
      </c>
      <c r="S168" s="238">
        <v>0</v>
      </c>
      <c r="T168" s="239">
        <f>S168*H168</f>
        <v>0</v>
      </c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R168" s="240" t="s">
        <v>195</v>
      </c>
      <c r="AT168" s="240" t="s">
        <v>191</v>
      </c>
      <c r="AU168" s="240" t="s">
        <v>82</v>
      </c>
      <c r="AY168" s="18" t="s">
        <v>189</v>
      </c>
      <c r="BE168" s="241">
        <f>IF(N168="základní",J168,0)</f>
        <v>0</v>
      </c>
      <c r="BF168" s="241">
        <f>IF(N168="snížená",J168,0)</f>
        <v>0</v>
      </c>
      <c r="BG168" s="241">
        <f>IF(N168="zákl. přenesená",J168,0)</f>
        <v>0</v>
      </c>
      <c r="BH168" s="241">
        <f>IF(N168="sníž. přenesená",J168,0)</f>
        <v>0</v>
      </c>
      <c r="BI168" s="241">
        <f>IF(N168="nulová",J168,0)</f>
        <v>0</v>
      </c>
      <c r="BJ168" s="18" t="s">
        <v>80</v>
      </c>
      <c r="BK168" s="241">
        <f>ROUND(I168*H168,2)</f>
        <v>0</v>
      </c>
      <c r="BL168" s="18" t="s">
        <v>195</v>
      </c>
      <c r="BM168" s="240" t="s">
        <v>210</v>
      </c>
    </row>
    <row r="169" s="2" customFormat="1">
      <c r="A169" s="39"/>
      <c r="B169" s="40"/>
      <c r="C169" s="41"/>
      <c r="D169" s="242" t="s">
        <v>197</v>
      </c>
      <c r="E169" s="41"/>
      <c r="F169" s="243" t="s">
        <v>209</v>
      </c>
      <c r="G169" s="41"/>
      <c r="H169" s="41"/>
      <c r="I169" s="244"/>
      <c r="J169" s="41"/>
      <c r="K169" s="41"/>
      <c r="L169" s="45"/>
      <c r="M169" s="245"/>
      <c r="N169" s="246"/>
      <c r="O169" s="92"/>
      <c r="P169" s="92"/>
      <c r="Q169" s="92"/>
      <c r="R169" s="92"/>
      <c r="S169" s="92"/>
      <c r="T169" s="93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T169" s="18" t="s">
        <v>197</v>
      </c>
      <c r="AU169" s="18" t="s">
        <v>82</v>
      </c>
    </row>
    <row r="170" s="2" customFormat="1">
      <c r="A170" s="39"/>
      <c r="B170" s="40"/>
      <c r="C170" s="41"/>
      <c r="D170" s="247" t="s">
        <v>198</v>
      </c>
      <c r="E170" s="41"/>
      <c r="F170" s="248" t="s">
        <v>211</v>
      </c>
      <c r="G170" s="41"/>
      <c r="H170" s="41"/>
      <c r="I170" s="244"/>
      <c r="J170" s="41"/>
      <c r="K170" s="41"/>
      <c r="L170" s="45"/>
      <c r="M170" s="245"/>
      <c r="N170" s="246"/>
      <c r="O170" s="92"/>
      <c r="P170" s="92"/>
      <c r="Q170" s="92"/>
      <c r="R170" s="92"/>
      <c r="S170" s="92"/>
      <c r="T170" s="93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T170" s="18" t="s">
        <v>198</v>
      </c>
      <c r="AU170" s="18" t="s">
        <v>82</v>
      </c>
    </row>
    <row r="171" s="13" customFormat="1">
      <c r="A171" s="13"/>
      <c r="B171" s="249"/>
      <c r="C171" s="250"/>
      <c r="D171" s="242" t="s">
        <v>200</v>
      </c>
      <c r="E171" s="251" t="s">
        <v>1</v>
      </c>
      <c r="F171" s="252" t="s">
        <v>212</v>
      </c>
      <c r="G171" s="250"/>
      <c r="H171" s="251" t="s">
        <v>1</v>
      </c>
      <c r="I171" s="253"/>
      <c r="J171" s="250"/>
      <c r="K171" s="250"/>
      <c r="L171" s="254"/>
      <c r="M171" s="255"/>
      <c r="N171" s="256"/>
      <c r="O171" s="256"/>
      <c r="P171" s="256"/>
      <c r="Q171" s="256"/>
      <c r="R171" s="256"/>
      <c r="S171" s="256"/>
      <c r="T171" s="257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T171" s="258" t="s">
        <v>200</v>
      </c>
      <c r="AU171" s="258" t="s">
        <v>82</v>
      </c>
      <c r="AV171" s="13" t="s">
        <v>80</v>
      </c>
      <c r="AW171" s="13" t="s">
        <v>30</v>
      </c>
      <c r="AX171" s="13" t="s">
        <v>73</v>
      </c>
      <c r="AY171" s="258" t="s">
        <v>189</v>
      </c>
    </row>
    <row r="172" s="14" customFormat="1">
      <c r="A172" s="14"/>
      <c r="B172" s="259"/>
      <c r="C172" s="260"/>
      <c r="D172" s="242" t="s">
        <v>200</v>
      </c>
      <c r="E172" s="261" t="s">
        <v>1</v>
      </c>
      <c r="F172" s="262" t="s">
        <v>213</v>
      </c>
      <c r="G172" s="260"/>
      <c r="H172" s="263">
        <v>1.331</v>
      </c>
      <c r="I172" s="264"/>
      <c r="J172" s="260"/>
      <c r="K172" s="260"/>
      <c r="L172" s="265"/>
      <c r="M172" s="266"/>
      <c r="N172" s="267"/>
      <c r="O172" s="267"/>
      <c r="P172" s="267"/>
      <c r="Q172" s="267"/>
      <c r="R172" s="267"/>
      <c r="S172" s="267"/>
      <c r="T172" s="268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T172" s="269" t="s">
        <v>200</v>
      </c>
      <c r="AU172" s="269" t="s">
        <v>82</v>
      </c>
      <c r="AV172" s="14" t="s">
        <v>82</v>
      </c>
      <c r="AW172" s="14" t="s">
        <v>30</v>
      </c>
      <c r="AX172" s="14" t="s">
        <v>80</v>
      </c>
      <c r="AY172" s="269" t="s">
        <v>189</v>
      </c>
    </row>
    <row r="173" s="2" customFormat="1" ht="24.15" customHeight="1">
      <c r="A173" s="39"/>
      <c r="B173" s="40"/>
      <c r="C173" s="228" t="s">
        <v>214</v>
      </c>
      <c r="D173" s="228" t="s">
        <v>191</v>
      </c>
      <c r="E173" s="229" t="s">
        <v>215</v>
      </c>
      <c r="F173" s="230" t="s">
        <v>216</v>
      </c>
      <c r="G173" s="231" t="s">
        <v>194</v>
      </c>
      <c r="H173" s="232">
        <v>12.243</v>
      </c>
      <c r="I173" s="233"/>
      <c r="J173" s="234">
        <f>ROUND(I173*H173,2)</f>
        <v>0</v>
      </c>
      <c r="K173" s="235"/>
      <c r="L173" s="45"/>
      <c r="M173" s="236" t="s">
        <v>1</v>
      </c>
      <c r="N173" s="237" t="s">
        <v>38</v>
      </c>
      <c r="O173" s="92"/>
      <c r="P173" s="238">
        <f>O173*H173</f>
        <v>0</v>
      </c>
      <c r="Q173" s="238">
        <v>0</v>
      </c>
      <c r="R173" s="238">
        <f>Q173*H173</f>
        <v>0</v>
      </c>
      <c r="S173" s="238">
        <v>0</v>
      </c>
      <c r="T173" s="239">
        <f>S173*H173</f>
        <v>0</v>
      </c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R173" s="240" t="s">
        <v>195</v>
      </c>
      <c r="AT173" s="240" t="s">
        <v>191</v>
      </c>
      <c r="AU173" s="240" t="s">
        <v>82</v>
      </c>
      <c r="AY173" s="18" t="s">
        <v>189</v>
      </c>
      <c r="BE173" s="241">
        <f>IF(N173="základní",J173,0)</f>
        <v>0</v>
      </c>
      <c r="BF173" s="241">
        <f>IF(N173="snížená",J173,0)</f>
        <v>0</v>
      </c>
      <c r="BG173" s="241">
        <f>IF(N173="zákl. přenesená",J173,0)</f>
        <v>0</v>
      </c>
      <c r="BH173" s="241">
        <f>IF(N173="sníž. přenesená",J173,0)</f>
        <v>0</v>
      </c>
      <c r="BI173" s="241">
        <f>IF(N173="nulová",J173,0)</f>
        <v>0</v>
      </c>
      <c r="BJ173" s="18" t="s">
        <v>80</v>
      </c>
      <c r="BK173" s="241">
        <f>ROUND(I173*H173,2)</f>
        <v>0</v>
      </c>
      <c r="BL173" s="18" t="s">
        <v>195</v>
      </c>
      <c r="BM173" s="240" t="s">
        <v>217</v>
      </c>
    </row>
    <row r="174" s="2" customFormat="1">
      <c r="A174" s="39"/>
      <c r="B174" s="40"/>
      <c r="C174" s="41"/>
      <c r="D174" s="242" t="s">
        <v>197</v>
      </c>
      <c r="E174" s="41"/>
      <c r="F174" s="243" t="s">
        <v>216</v>
      </c>
      <c r="G174" s="41"/>
      <c r="H174" s="41"/>
      <c r="I174" s="244"/>
      <c r="J174" s="41"/>
      <c r="K174" s="41"/>
      <c r="L174" s="45"/>
      <c r="M174" s="245"/>
      <c r="N174" s="246"/>
      <c r="O174" s="92"/>
      <c r="P174" s="92"/>
      <c r="Q174" s="92"/>
      <c r="R174" s="92"/>
      <c r="S174" s="92"/>
      <c r="T174" s="93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T174" s="18" t="s">
        <v>197</v>
      </c>
      <c r="AU174" s="18" t="s">
        <v>82</v>
      </c>
    </row>
    <row r="175" s="2" customFormat="1">
      <c r="A175" s="39"/>
      <c r="B175" s="40"/>
      <c r="C175" s="41"/>
      <c r="D175" s="247" t="s">
        <v>198</v>
      </c>
      <c r="E175" s="41"/>
      <c r="F175" s="248" t="s">
        <v>218</v>
      </c>
      <c r="G175" s="41"/>
      <c r="H175" s="41"/>
      <c r="I175" s="244"/>
      <c r="J175" s="41"/>
      <c r="K175" s="41"/>
      <c r="L175" s="45"/>
      <c r="M175" s="245"/>
      <c r="N175" s="246"/>
      <c r="O175" s="92"/>
      <c r="P175" s="92"/>
      <c r="Q175" s="92"/>
      <c r="R175" s="92"/>
      <c r="S175" s="92"/>
      <c r="T175" s="93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T175" s="18" t="s">
        <v>198</v>
      </c>
      <c r="AU175" s="18" t="s">
        <v>82</v>
      </c>
    </row>
    <row r="176" s="13" customFormat="1">
      <c r="A176" s="13"/>
      <c r="B176" s="249"/>
      <c r="C176" s="250"/>
      <c r="D176" s="242" t="s">
        <v>200</v>
      </c>
      <c r="E176" s="251" t="s">
        <v>1</v>
      </c>
      <c r="F176" s="252" t="s">
        <v>219</v>
      </c>
      <c r="G176" s="250"/>
      <c r="H176" s="251" t="s">
        <v>1</v>
      </c>
      <c r="I176" s="253"/>
      <c r="J176" s="250"/>
      <c r="K176" s="250"/>
      <c r="L176" s="254"/>
      <c r="M176" s="255"/>
      <c r="N176" s="256"/>
      <c r="O176" s="256"/>
      <c r="P176" s="256"/>
      <c r="Q176" s="256"/>
      <c r="R176" s="256"/>
      <c r="S176" s="256"/>
      <c r="T176" s="257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58" t="s">
        <v>200</v>
      </c>
      <c r="AU176" s="258" t="s">
        <v>82</v>
      </c>
      <c r="AV176" s="13" t="s">
        <v>80</v>
      </c>
      <c r="AW176" s="13" t="s">
        <v>30</v>
      </c>
      <c r="AX176" s="13" t="s">
        <v>73</v>
      </c>
      <c r="AY176" s="258" t="s">
        <v>189</v>
      </c>
    </row>
    <row r="177" s="13" customFormat="1">
      <c r="A177" s="13"/>
      <c r="B177" s="249"/>
      <c r="C177" s="250"/>
      <c r="D177" s="242" t="s">
        <v>200</v>
      </c>
      <c r="E177" s="251" t="s">
        <v>1</v>
      </c>
      <c r="F177" s="252" t="s">
        <v>220</v>
      </c>
      <c r="G177" s="250"/>
      <c r="H177" s="251" t="s">
        <v>1</v>
      </c>
      <c r="I177" s="253"/>
      <c r="J177" s="250"/>
      <c r="K177" s="250"/>
      <c r="L177" s="254"/>
      <c r="M177" s="255"/>
      <c r="N177" s="256"/>
      <c r="O177" s="256"/>
      <c r="P177" s="256"/>
      <c r="Q177" s="256"/>
      <c r="R177" s="256"/>
      <c r="S177" s="256"/>
      <c r="T177" s="257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58" t="s">
        <v>200</v>
      </c>
      <c r="AU177" s="258" t="s">
        <v>82</v>
      </c>
      <c r="AV177" s="13" t="s">
        <v>80</v>
      </c>
      <c r="AW177" s="13" t="s">
        <v>30</v>
      </c>
      <c r="AX177" s="13" t="s">
        <v>73</v>
      </c>
      <c r="AY177" s="258" t="s">
        <v>189</v>
      </c>
    </row>
    <row r="178" s="14" customFormat="1">
      <c r="A178" s="14"/>
      <c r="B178" s="259"/>
      <c r="C178" s="260"/>
      <c r="D178" s="242" t="s">
        <v>200</v>
      </c>
      <c r="E178" s="261" t="s">
        <v>1</v>
      </c>
      <c r="F178" s="262" t="s">
        <v>221</v>
      </c>
      <c r="G178" s="260"/>
      <c r="H178" s="263">
        <v>12.243</v>
      </c>
      <c r="I178" s="264"/>
      <c r="J178" s="260"/>
      <c r="K178" s="260"/>
      <c r="L178" s="265"/>
      <c r="M178" s="266"/>
      <c r="N178" s="267"/>
      <c r="O178" s="267"/>
      <c r="P178" s="267"/>
      <c r="Q178" s="267"/>
      <c r="R178" s="267"/>
      <c r="S178" s="267"/>
      <c r="T178" s="268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T178" s="269" t="s">
        <v>200</v>
      </c>
      <c r="AU178" s="269" t="s">
        <v>82</v>
      </c>
      <c r="AV178" s="14" t="s">
        <v>82</v>
      </c>
      <c r="AW178" s="14" t="s">
        <v>30</v>
      </c>
      <c r="AX178" s="14" t="s">
        <v>73</v>
      </c>
      <c r="AY178" s="269" t="s">
        <v>189</v>
      </c>
    </row>
    <row r="179" s="15" customFormat="1">
      <c r="A179" s="15"/>
      <c r="B179" s="270"/>
      <c r="C179" s="271"/>
      <c r="D179" s="242" t="s">
        <v>200</v>
      </c>
      <c r="E179" s="272" t="s">
        <v>1</v>
      </c>
      <c r="F179" s="273" t="s">
        <v>207</v>
      </c>
      <c r="G179" s="271"/>
      <c r="H179" s="274">
        <v>12.243</v>
      </c>
      <c r="I179" s="275"/>
      <c r="J179" s="271"/>
      <c r="K179" s="271"/>
      <c r="L179" s="276"/>
      <c r="M179" s="277"/>
      <c r="N179" s="278"/>
      <c r="O179" s="278"/>
      <c r="P179" s="278"/>
      <c r="Q179" s="278"/>
      <c r="R179" s="278"/>
      <c r="S179" s="278"/>
      <c r="T179" s="279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T179" s="280" t="s">
        <v>200</v>
      </c>
      <c r="AU179" s="280" t="s">
        <v>82</v>
      </c>
      <c r="AV179" s="15" t="s">
        <v>195</v>
      </c>
      <c r="AW179" s="15" t="s">
        <v>30</v>
      </c>
      <c r="AX179" s="15" t="s">
        <v>80</v>
      </c>
      <c r="AY179" s="280" t="s">
        <v>189</v>
      </c>
    </row>
    <row r="180" s="2" customFormat="1" ht="37.8" customHeight="1">
      <c r="A180" s="39"/>
      <c r="B180" s="40"/>
      <c r="C180" s="228" t="s">
        <v>195</v>
      </c>
      <c r="D180" s="228" t="s">
        <v>191</v>
      </c>
      <c r="E180" s="229" t="s">
        <v>222</v>
      </c>
      <c r="F180" s="230" t="s">
        <v>223</v>
      </c>
      <c r="G180" s="231" t="s">
        <v>194</v>
      </c>
      <c r="H180" s="232">
        <v>12.243</v>
      </c>
      <c r="I180" s="233"/>
      <c r="J180" s="234">
        <f>ROUND(I180*H180,2)</f>
        <v>0</v>
      </c>
      <c r="K180" s="235"/>
      <c r="L180" s="45"/>
      <c r="M180" s="236" t="s">
        <v>1</v>
      </c>
      <c r="N180" s="237" t="s">
        <v>38</v>
      </c>
      <c r="O180" s="92"/>
      <c r="P180" s="238">
        <f>O180*H180</f>
        <v>0</v>
      </c>
      <c r="Q180" s="238">
        <v>0</v>
      </c>
      <c r="R180" s="238">
        <f>Q180*H180</f>
        <v>0</v>
      </c>
      <c r="S180" s="238">
        <v>0</v>
      </c>
      <c r="T180" s="239">
        <f>S180*H180</f>
        <v>0</v>
      </c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R180" s="240" t="s">
        <v>195</v>
      </c>
      <c r="AT180" s="240" t="s">
        <v>191</v>
      </c>
      <c r="AU180" s="240" t="s">
        <v>82</v>
      </c>
      <c r="AY180" s="18" t="s">
        <v>189</v>
      </c>
      <c r="BE180" s="241">
        <f>IF(N180="základní",J180,0)</f>
        <v>0</v>
      </c>
      <c r="BF180" s="241">
        <f>IF(N180="snížená",J180,0)</f>
        <v>0</v>
      </c>
      <c r="BG180" s="241">
        <f>IF(N180="zákl. přenesená",J180,0)</f>
        <v>0</v>
      </c>
      <c r="BH180" s="241">
        <f>IF(N180="sníž. přenesená",J180,0)</f>
        <v>0</v>
      </c>
      <c r="BI180" s="241">
        <f>IF(N180="nulová",J180,0)</f>
        <v>0</v>
      </c>
      <c r="BJ180" s="18" t="s">
        <v>80</v>
      </c>
      <c r="BK180" s="241">
        <f>ROUND(I180*H180,2)</f>
        <v>0</v>
      </c>
      <c r="BL180" s="18" t="s">
        <v>195</v>
      </c>
      <c r="BM180" s="240" t="s">
        <v>224</v>
      </c>
    </row>
    <row r="181" s="2" customFormat="1">
      <c r="A181" s="39"/>
      <c r="B181" s="40"/>
      <c r="C181" s="41"/>
      <c r="D181" s="242" t="s">
        <v>197</v>
      </c>
      <c r="E181" s="41"/>
      <c r="F181" s="243" t="s">
        <v>223</v>
      </c>
      <c r="G181" s="41"/>
      <c r="H181" s="41"/>
      <c r="I181" s="244"/>
      <c r="J181" s="41"/>
      <c r="K181" s="41"/>
      <c r="L181" s="45"/>
      <c r="M181" s="245"/>
      <c r="N181" s="246"/>
      <c r="O181" s="92"/>
      <c r="P181" s="92"/>
      <c r="Q181" s="92"/>
      <c r="R181" s="92"/>
      <c r="S181" s="92"/>
      <c r="T181" s="93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T181" s="18" t="s">
        <v>197</v>
      </c>
      <c r="AU181" s="18" t="s">
        <v>82</v>
      </c>
    </row>
    <row r="182" s="2" customFormat="1">
      <c r="A182" s="39"/>
      <c r="B182" s="40"/>
      <c r="C182" s="41"/>
      <c r="D182" s="247" t="s">
        <v>198</v>
      </c>
      <c r="E182" s="41"/>
      <c r="F182" s="248" t="s">
        <v>225</v>
      </c>
      <c r="G182" s="41"/>
      <c r="H182" s="41"/>
      <c r="I182" s="244"/>
      <c r="J182" s="41"/>
      <c r="K182" s="41"/>
      <c r="L182" s="45"/>
      <c r="M182" s="245"/>
      <c r="N182" s="246"/>
      <c r="O182" s="92"/>
      <c r="P182" s="92"/>
      <c r="Q182" s="92"/>
      <c r="R182" s="92"/>
      <c r="S182" s="92"/>
      <c r="T182" s="93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T182" s="18" t="s">
        <v>198</v>
      </c>
      <c r="AU182" s="18" t="s">
        <v>82</v>
      </c>
    </row>
    <row r="183" s="13" customFormat="1">
      <c r="A183" s="13"/>
      <c r="B183" s="249"/>
      <c r="C183" s="250"/>
      <c r="D183" s="242" t="s">
        <v>200</v>
      </c>
      <c r="E183" s="251" t="s">
        <v>1</v>
      </c>
      <c r="F183" s="252" t="s">
        <v>219</v>
      </c>
      <c r="G183" s="250"/>
      <c r="H183" s="251" t="s">
        <v>1</v>
      </c>
      <c r="I183" s="253"/>
      <c r="J183" s="250"/>
      <c r="K183" s="250"/>
      <c r="L183" s="254"/>
      <c r="M183" s="255"/>
      <c r="N183" s="256"/>
      <c r="O183" s="256"/>
      <c r="P183" s="256"/>
      <c r="Q183" s="256"/>
      <c r="R183" s="256"/>
      <c r="S183" s="256"/>
      <c r="T183" s="257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258" t="s">
        <v>200</v>
      </c>
      <c r="AU183" s="258" t="s">
        <v>82</v>
      </c>
      <c r="AV183" s="13" t="s">
        <v>80</v>
      </c>
      <c r="AW183" s="13" t="s">
        <v>30</v>
      </c>
      <c r="AX183" s="13" t="s">
        <v>73</v>
      </c>
      <c r="AY183" s="258" t="s">
        <v>189</v>
      </c>
    </row>
    <row r="184" s="13" customFormat="1">
      <c r="A184" s="13"/>
      <c r="B184" s="249"/>
      <c r="C184" s="250"/>
      <c r="D184" s="242" t="s">
        <v>200</v>
      </c>
      <c r="E184" s="251" t="s">
        <v>1</v>
      </c>
      <c r="F184" s="252" t="s">
        <v>220</v>
      </c>
      <c r="G184" s="250"/>
      <c r="H184" s="251" t="s">
        <v>1</v>
      </c>
      <c r="I184" s="253"/>
      <c r="J184" s="250"/>
      <c r="K184" s="250"/>
      <c r="L184" s="254"/>
      <c r="M184" s="255"/>
      <c r="N184" s="256"/>
      <c r="O184" s="256"/>
      <c r="P184" s="256"/>
      <c r="Q184" s="256"/>
      <c r="R184" s="256"/>
      <c r="S184" s="256"/>
      <c r="T184" s="257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58" t="s">
        <v>200</v>
      </c>
      <c r="AU184" s="258" t="s">
        <v>82</v>
      </c>
      <c r="AV184" s="13" t="s">
        <v>80</v>
      </c>
      <c r="AW184" s="13" t="s">
        <v>30</v>
      </c>
      <c r="AX184" s="13" t="s">
        <v>73</v>
      </c>
      <c r="AY184" s="258" t="s">
        <v>189</v>
      </c>
    </row>
    <row r="185" s="14" customFormat="1">
      <c r="A185" s="14"/>
      <c r="B185" s="259"/>
      <c r="C185" s="260"/>
      <c r="D185" s="242" t="s">
        <v>200</v>
      </c>
      <c r="E185" s="261" t="s">
        <v>1</v>
      </c>
      <c r="F185" s="262" t="s">
        <v>221</v>
      </c>
      <c r="G185" s="260"/>
      <c r="H185" s="263">
        <v>12.243</v>
      </c>
      <c r="I185" s="264"/>
      <c r="J185" s="260"/>
      <c r="K185" s="260"/>
      <c r="L185" s="265"/>
      <c r="M185" s="266"/>
      <c r="N185" s="267"/>
      <c r="O185" s="267"/>
      <c r="P185" s="267"/>
      <c r="Q185" s="267"/>
      <c r="R185" s="267"/>
      <c r="S185" s="267"/>
      <c r="T185" s="268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T185" s="269" t="s">
        <v>200</v>
      </c>
      <c r="AU185" s="269" t="s">
        <v>82</v>
      </c>
      <c r="AV185" s="14" t="s">
        <v>82</v>
      </c>
      <c r="AW185" s="14" t="s">
        <v>30</v>
      </c>
      <c r="AX185" s="14" t="s">
        <v>73</v>
      </c>
      <c r="AY185" s="269" t="s">
        <v>189</v>
      </c>
    </row>
    <row r="186" s="15" customFormat="1">
      <c r="A186" s="15"/>
      <c r="B186" s="270"/>
      <c r="C186" s="271"/>
      <c r="D186" s="242" t="s">
        <v>200</v>
      </c>
      <c r="E186" s="272" t="s">
        <v>1</v>
      </c>
      <c r="F186" s="273" t="s">
        <v>207</v>
      </c>
      <c r="G186" s="271"/>
      <c r="H186" s="274">
        <v>12.243</v>
      </c>
      <c r="I186" s="275"/>
      <c r="J186" s="271"/>
      <c r="K186" s="271"/>
      <c r="L186" s="276"/>
      <c r="M186" s="277"/>
      <c r="N186" s="278"/>
      <c r="O186" s="278"/>
      <c r="P186" s="278"/>
      <c r="Q186" s="278"/>
      <c r="R186" s="278"/>
      <c r="S186" s="278"/>
      <c r="T186" s="279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T186" s="280" t="s">
        <v>200</v>
      </c>
      <c r="AU186" s="280" t="s">
        <v>82</v>
      </c>
      <c r="AV186" s="15" t="s">
        <v>195</v>
      </c>
      <c r="AW186" s="15" t="s">
        <v>30</v>
      </c>
      <c r="AX186" s="15" t="s">
        <v>80</v>
      </c>
      <c r="AY186" s="280" t="s">
        <v>189</v>
      </c>
    </row>
    <row r="187" s="2" customFormat="1" ht="37.8" customHeight="1">
      <c r="A187" s="39"/>
      <c r="B187" s="40"/>
      <c r="C187" s="228" t="s">
        <v>226</v>
      </c>
      <c r="D187" s="228" t="s">
        <v>191</v>
      </c>
      <c r="E187" s="229" t="s">
        <v>227</v>
      </c>
      <c r="F187" s="230" t="s">
        <v>228</v>
      </c>
      <c r="G187" s="231" t="s">
        <v>194</v>
      </c>
      <c r="H187" s="232">
        <v>12.243</v>
      </c>
      <c r="I187" s="233"/>
      <c r="J187" s="234">
        <f>ROUND(I187*H187,2)</f>
        <v>0</v>
      </c>
      <c r="K187" s="235"/>
      <c r="L187" s="45"/>
      <c r="M187" s="236" t="s">
        <v>1</v>
      </c>
      <c r="N187" s="237" t="s">
        <v>38</v>
      </c>
      <c r="O187" s="92"/>
      <c r="P187" s="238">
        <f>O187*H187</f>
        <v>0</v>
      </c>
      <c r="Q187" s="238">
        <v>0</v>
      </c>
      <c r="R187" s="238">
        <f>Q187*H187</f>
        <v>0</v>
      </c>
      <c r="S187" s="238">
        <v>0</v>
      </c>
      <c r="T187" s="239">
        <f>S187*H187</f>
        <v>0</v>
      </c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R187" s="240" t="s">
        <v>195</v>
      </c>
      <c r="AT187" s="240" t="s">
        <v>191</v>
      </c>
      <c r="AU187" s="240" t="s">
        <v>82</v>
      </c>
      <c r="AY187" s="18" t="s">
        <v>189</v>
      </c>
      <c r="BE187" s="241">
        <f>IF(N187="základní",J187,0)</f>
        <v>0</v>
      </c>
      <c r="BF187" s="241">
        <f>IF(N187="snížená",J187,0)</f>
        <v>0</v>
      </c>
      <c r="BG187" s="241">
        <f>IF(N187="zákl. přenesená",J187,0)</f>
        <v>0</v>
      </c>
      <c r="BH187" s="241">
        <f>IF(N187="sníž. přenesená",J187,0)</f>
        <v>0</v>
      </c>
      <c r="BI187" s="241">
        <f>IF(N187="nulová",J187,0)</f>
        <v>0</v>
      </c>
      <c r="BJ187" s="18" t="s">
        <v>80</v>
      </c>
      <c r="BK187" s="241">
        <f>ROUND(I187*H187,2)</f>
        <v>0</v>
      </c>
      <c r="BL187" s="18" t="s">
        <v>195</v>
      </c>
      <c r="BM187" s="240" t="s">
        <v>229</v>
      </c>
    </row>
    <row r="188" s="2" customFormat="1">
      <c r="A188" s="39"/>
      <c r="B188" s="40"/>
      <c r="C188" s="41"/>
      <c r="D188" s="242" t="s">
        <v>197</v>
      </c>
      <c r="E188" s="41"/>
      <c r="F188" s="243" t="s">
        <v>228</v>
      </c>
      <c r="G188" s="41"/>
      <c r="H188" s="41"/>
      <c r="I188" s="244"/>
      <c r="J188" s="41"/>
      <c r="K188" s="41"/>
      <c r="L188" s="45"/>
      <c r="M188" s="245"/>
      <c r="N188" s="246"/>
      <c r="O188" s="92"/>
      <c r="P188" s="92"/>
      <c r="Q188" s="92"/>
      <c r="R188" s="92"/>
      <c r="S188" s="92"/>
      <c r="T188" s="93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T188" s="18" t="s">
        <v>197</v>
      </c>
      <c r="AU188" s="18" t="s">
        <v>82</v>
      </c>
    </row>
    <row r="189" s="2" customFormat="1">
      <c r="A189" s="39"/>
      <c r="B189" s="40"/>
      <c r="C189" s="41"/>
      <c r="D189" s="247" t="s">
        <v>198</v>
      </c>
      <c r="E189" s="41"/>
      <c r="F189" s="248" t="s">
        <v>230</v>
      </c>
      <c r="G189" s="41"/>
      <c r="H189" s="41"/>
      <c r="I189" s="244"/>
      <c r="J189" s="41"/>
      <c r="K189" s="41"/>
      <c r="L189" s="45"/>
      <c r="M189" s="245"/>
      <c r="N189" s="246"/>
      <c r="O189" s="92"/>
      <c r="P189" s="92"/>
      <c r="Q189" s="92"/>
      <c r="R189" s="92"/>
      <c r="S189" s="92"/>
      <c r="T189" s="93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T189" s="18" t="s">
        <v>198</v>
      </c>
      <c r="AU189" s="18" t="s">
        <v>82</v>
      </c>
    </row>
    <row r="190" s="2" customFormat="1" ht="37.8" customHeight="1">
      <c r="A190" s="39"/>
      <c r="B190" s="40"/>
      <c r="C190" s="228" t="s">
        <v>231</v>
      </c>
      <c r="D190" s="228" t="s">
        <v>191</v>
      </c>
      <c r="E190" s="229" t="s">
        <v>232</v>
      </c>
      <c r="F190" s="230" t="s">
        <v>233</v>
      </c>
      <c r="G190" s="231" t="s">
        <v>194</v>
      </c>
      <c r="H190" s="232">
        <v>67.292000000000002</v>
      </c>
      <c r="I190" s="233"/>
      <c r="J190" s="234">
        <f>ROUND(I190*H190,2)</f>
        <v>0</v>
      </c>
      <c r="K190" s="235"/>
      <c r="L190" s="45"/>
      <c r="M190" s="236" t="s">
        <v>1</v>
      </c>
      <c r="N190" s="237" t="s">
        <v>38</v>
      </c>
      <c r="O190" s="92"/>
      <c r="P190" s="238">
        <f>O190*H190</f>
        <v>0</v>
      </c>
      <c r="Q190" s="238">
        <v>0</v>
      </c>
      <c r="R190" s="238">
        <f>Q190*H190</f>
        <v>0</v>
      </c>
      <c r="S190" s="238">
        <v>0</v>
      </c>
      <c r="T190" s="239">
        <f>S190*H190</f>
        <v>0</v>
      </c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R190" s="240" t="s">
        <v>195</v>
      </c>
      <c r="AT190" s="240" t="s">
        <v>191</v>
      </c>
      <c r="AU190" s="240" t="s">
        <v>82</v>
      </c>
      <c r="AY190" s="18" t="s">
        <v>189</v>
      </c>
      <c r="BE190" s="241">
        <f>IF(N190="základní",J190,0)</f>
        <v>0</v>
      </c>
      <c r="BF190" s="241">
        <f>IF(N190="snížená",J190,0)</f>
        <v>0</v>
      </c>
      <c r="BG190" s="241">
        <f>IF(N190="zákl. přenesená",J190,0)</f>
        <v>0</v>
      </c>
      <c r="BH190" s="241">
        <f>IF(N190="sníž. přenesená",J190,0)</f>
        <v>0</v>
      </c>
      <c r="BI190" s="241">
        <f>IF(N190="nulová",J190,0)</f>
        <v>0</v>
      </c>
      <c r="BJ190" s="18" t="s">
        <v>80</v>
      </c>
      <c r="BK190" s="241">
        <f>ROUND(I190*H190,2)</f>
        <v>0</v>
      </c>
      <c r="BL190" s="18" t="s">
        <v>195</v>
      </c>
      <c r="BM190" s="240" t="s">
        <v>234</v>
      </c>
    </row>
    <row r="191" s="2" customFormat="1">
      <c r="A191" s="39"/>
      <c r="B191" s="40"/>
      <c r="C191" s="41"/>
      <c r="D191" s="242" t="s">
        <v>197</v>
      </c>
      <c r="E191" s="41"/>
      <c r="F191" s="243" t="s">
        <v>235</v>
      </c>
      <c r="G191" s="41"/>
      <c r="H191" s="41"/>
      <c r="I191" s="244"/>
      <c r="J191" s="41"/>
      <c r="K191" s="41"/>
      <c r="L191" s="45"/>
      <c r="M191" s="245"/>
      <c r="N191" s="246"/>
      <c r="O191" s="92"/>
      <c r="P191" s="92"/>
      <c r="Q191" s="92"/>
      <c r="R191" s="92"/>
      <c r="S191" s="92"/>
      <c r="T191" s="93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T191" s="18" t="s">
        <v>197</v>
      </c>
      <c r="AU191" s="18" t="s">
        <v>82</v>
      </c>
    </row>
    <row r="192" s="2" customFormat="1">
      <c r="A192" s="39"/>
      <c r="B192" s="40"/>
      <c r="C192" s="41"/>
      <c r="D192" s="247" t="s">
        <v>198</v>
      </c>
      <c r="E192" s="41"/>
      <c r="F192" s="248" t="s">
        <v>236</v>
      </c>
      <c r="G192" s="41"/>
      <c r="H192" s="41"/>
      <c r="I192" s="244"/>
      <c r="J192" s="41"/>
      <c r="K192" s="41"/>
      <c r="L192" s="45"/>
      <c r="M192" s="245"/>
      <c r="N192" s="246"/>
      <c r="O192" s="92"/>
      <c r="P192" s="92"/>
      <c r="Q192" s="92"/>
      <c r="R192" s="92"/>
      <c r="S192" s="92"/>
      <c r="T192" s="93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T192" s="18" t="s">
        <v>198</v>
      </c>
      <c r="AU192" s="18" t="s">
        <v>82</v>
      </c>
    </row>
    <row r="193" s="13" customFormat="1">
      <c r="A193" s="13"/>
      <c r="B193" s="249"/>
      <c r="C193" s="250"/>
      <c r="D193" s="242" t="s">
        <v>200</v>
      </c>
      <c r="E193" s="251" t="s">
        <v>1</v>
      </c>
      <c r="F193" s="252" t="s">
        <v>237</v>
      </c>
      <c r="G193" s="250"/>
      <c r="H193" s="251" t="s">
        <v>1</v>
      </c>
      <c r="I193" s="253"/>
      <c r="J193" s="250"/>
      <c r="K193" s="250"/>
      <c r="L193" s="254"/>
      <c r="M193" s="255"/>
      <c r="N193" s="256"/>
      <c r="O193" s="256"/>
      <c r="P193" s="256"/>
      <c r="Q193" s="256"/>
      <c r="R193" s="256"/>
      <c r="S193" s="256"/>
      <c r="T193" s="257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T193" s="258" t="s">
        <v>200</v>
      </c>
      <c r="AU193" s="258" t="s">
        <v>82</v>
      </c>
      <c r="AV193" s="13" t="s">
        <v>80</v>
      </c>
      <c r="AW193" s="13" t="s">
        <v>30</v>
      </c>
      <c r="AX193" s="13" t="s">
        <v>73</v>
      </c>
      <c r="AY193" s="258" t="s">
        <v>189</v>
      </c>
    </row>
    <row r="194" s="14" customFormat="1">
      <c r="A194" s="14"/>
      <c r="B194" s="259"/>
      <c r="C194" s="260"/>
      <c r="D194" s="242" t="s">
        <v>200</v>
      </c>
      <c r="E194" s="261" t="s">
        <v>1</v>
      </c>
      <c r="F194" s="262" t="s">
        <v>238</v>
      </c>
      <c r="G194" s="260"/>
      <c r="H194" s="263">
        <v>55.048999999999999</v>
      </c>
      <c r="I194" s="264"/>
      <c r="J194" s="260"/>
      <c r="K194" s="260"/>
      <c r="L194" s="265"/>
      <c r="M194" s="266"/>
      <c r="N194" s="267"/>
      <c r="O194" s="267"/>
      <c r="P194" s="267"/>
      <c r="Q194" s="267"/>
      <c r="R194" s="267"/>
      <c r="S194" s="267"/>
      <c r="T194" s="268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T194" s="269" t="s">
        <v>200</v>
      </c>
      <c r="AU194" s="269" t="s">
        <v>82</v>
      </c>
      <c r="AV194" s="14" t="s">
        <v>82</v>
      </c>
      <c r="AW194" s="14" t="s">
        <v>30</v>
      </c>
      <c r="AX194" s="14" t="s">
        <v>73</v>
      </c>
      <c r="AY194" s="269" t="s">
        <v>189</v>
      </c>
    </row>
    <row r="195" s="13" customFormat="1">
      <c r="A195" s="13"/>
      <c r="B195" s="249"/>
      <c r="C195" s="250"/>
      <c r="D195" s="242" t="s">
        <v>200</v>
      </c>
      <c r="E195" s="251" t="s">
        <v>1</v>
      </c>
      <c r="F195" s="252" t="s">
        <v>239</v>
      </c>
      <c r="G195" s="250"/>
      <c r="H195" s="251" t="s">
        <v>1</v>
      </c>
      <c r="I195" s="253"/>
      <c r="J195" s="250"/>
      <c r="K195" s="250"/>
      <c r="L195" s="254"/>
      <c r="M195" s="255"/>
      <c r="N195" s="256"/>
      <c r="O195" s="256"/>
      <c r="P195" s="256"/>
      <c r="Q195" s="256"/>
      <c r="R195" s="256"/>
      <c r="S195" s="256"/>
      <c r="T195" s="257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258" t="s">
        <v>200</v>
      </c>
      <c r="AU195" s="258" t="s">
        <v>82</v>
      </c>
      <c r="AV195" s="13" t="s">
        <v>80</v>
      </c>
      <c r="AW195" s="13" t="s">
        <v>30</v>
      </c>
      <c r="AX195" s="13" t="s">
        <v>73</v>
      </c>
      <c r="AY195" s="258" t="s">
        <v>189</v>
      </c>
    </row>
    <row r="196" s="14" customFormat="1">
      <c r="A196" s="14"/>
      <c r="B196" s="259"/>
      <c r="C196" s="260"/>
      <c r="D196" s="242" t="s">
        <v>200</v>
      </c>
      <c r="E196" s="261" t="s">
        <v>1</v>
      </c>
      <c r="F196" s="262" t="s">
        <v>240</v>
      </c>
      <c r="G196" s="260"/>
      <c r="H196" s="263">
        <v>12.243</v>
      </c>
      <c r="I196" s="264"/>
      <c r="J196" s="260"/>
      <c r="K196" s="260"/>
      <c r="L196" s="265"/>
      <c r="M196" s="266"/>
      <c r="N196" s="267"/>
      <c r="O196" s="267"/>
      <c r="P196" s="267"/>
      <c r="Q196" s="267"/>
      <c r="R196" s="267"/>
      <c r="S196" s="267"/>
      <c r="T196" s="268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T196" s="269" t="s">
        <v>200</v>
      </c>
      <c r="AU196" s="269" t="s">
        <v>82</v>
      </c>
      <c r="AV196" s="14" t="s">
        <v>82</v>
      </c>
      <c r="AW196" s="14" t="s">
        <v>30</v>
      </c>
      <c r="AX196" s="14" t="s">
        <v>73</v>
      </c>
      <c r="AY196" s="269" t="s">
        <v>189</v>
      </c>
    </row>
    <row r="197" s="15" customFormat="1">
      <c r="A197" s="15"/>
      <c r="B197" s="270"/>
      <c r="C197" s="271"/>
      <c r="D197" s="242" t="s">
        <v>200</v>
      </c>
      <c r="E197" s="272" t="s">
        <v>1</v>
      </c>
      <c r="F197" s="273" t="s">
        <v>207</v>
      </c>
      <c r="G197" s="271"/>
      <c r="H197" s="274">
        <v>67.292000000000002</v>
      </c>
      <c r="I197" s="275"/>
      <c r="J197" s="271"/>
      <c r="K197" s="271"/>
      <c r="L197" s="276"/>
      <c r="M197" s="277"/>
      <c r="N197" s="278"/>
      <c r="O197" s="278"/>
      <c r="P197" s="278"/>
      <c r="Q197" s="278"/>
      <c r="R197" s="278"/>
      <c r="S197" s="278"/>
      <c r="T197" s="279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T197" s="280" t="s">
        <v>200</v>
      </c>
      <c r="AU197" s="280" t="s">
        <v>82</v>
      </c>
      <c r="AV197" s="15" t="s">
        <v>195</v>
      </c>
      <c r="AW197" s="15" t="s">
        <v>30</v>
      </c>
      <c r="AX197" s="15" t="s">
        <v>80</v>
      </c>
      <c r="AY197" s="280" t="s">
        <v>189</v>
      </c>
    </row>
    <row r="198" s="2" customFormat="1" ht="37.8" customHeight="1">
      <c r="A198" s="39"/>
      <c r="B198" s="40"/>
      <c r="C198" s="228" t="s">
        <v>241</v>
      </c>
      <c r="D198" s="228" t="s">
        <v>191</v>
      </c>
      <c r="E198" s="229" t="s">
        <v>242</v>
      </c>
      <c r="F198" s="230" t="s">
        <v>243</v>
      </c>
      <c r="G198" s="231" t="s">
        <v>194</v>
      </c>
      <c r="H198" s="232">
        <v>1345.8399999999999</v>
      </c>
      <c r="I198" s="233"/>
      <c r="J198" s="234">
        <f>ROUND(I198*H198,2)</f>
        <v>0</v>
      </c>
      <c r="K198" s="235"/>
      <c r="L198" s="45"/>
      <c r="M198" s="236" t="s">
        <v>1</v>
      </c>
      <c r="N198" s="237" t="s">
        <v>38</v>
      </c>
      <c r="O198" s="92"/>
      <c r="P198" s="238">
        <f>O198*H198</f>
        <v>0</v>
      </c>
      <c r="Q198" s="238">
        <v>0</v>
      </c>
      <c r="R198" s="238">
        <f>Q198*H198</f>
        <v>0</v>
      </c>
      <c r="S198" s="238">
        <v>0</v>
      </c>
      <c r="T198" s="239">
        <f>S198*H198</f>
        <v>0</v>
      </c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R198" s="240" t="s">
        <v>195</v>
      </c>
      <c r="AT198" s="240" t="s">
        <v>191</v>
      </c>
      <c r="AU198" s="240" t="s">
        <v>82</v>
      </c>
      <c r="AY198" s="18" t="s">
        <v>189</v>
      </c>
      <c r="BE198" s="241">
        <f>IF(N198="základní",J198,0)</f>
        <v>0</v>
      </c>
      <c r="BF198" s="241">
        <f>IF(N198="snížená",J198,0)</f>
        <v>0</v>
      </c>
      <c r="BG198" s="241">
        <f>IF(N198="zákl. přenesená",J198,0)</f>
        <v>0</v>
      </c>
      <c r="BH198" s="241">
        <f>IF(N198="sníž. přenesená",J198,0)</f>
        <v>0</v>
      </c>
      <c r="BI198" s="241">
        <f>IF(N198="nulová",J198,0)</f>
        <v>0</v>
      </c>
      <c r="BJ198" s="18" t="s">
        <v>80</v>
      </c>
      <c r="BK198" s="241">
        <f>ROUND(I198*H198,2)</f>
        <v>0</v>
      </c>
      <c r="BL198" s="18" t="s">
        <v>195</v>
      </c>
      <c r="BM198" s="240" t="s">
        <v>244</v>
      </c>
    </row>
    <row r="199" s="2" customFormat="1">
      <c r="A199" s="39"/>
      <c r="B199" s="40"/>
      <c r="C199" s="41"/>
      <c r="D199" s="242" t="s">
        <v>197</v>
      </c>
      <c r="E199" s="41"/>
      <c r="F199" s="243" t="s">
        <v>243</v>
      </c>
      <c r="G199" s="41"/>
      <c r="H199" s="41"/>
      <c r="I199" s="244"/>
      <c r="J199" s="41"/>
      <c r="K199" s="41"/>
      <c r="L199" s="45"/>
      <c r="M199" s="245"/>
      <c r="N199" s="246"/>
      <c r="O199" s="92"/>
      <c r="P199" s="92"/>
      <c r="Q199" s="92"/>
      <c r="R199" s="92"/>
      <c r="S199" s="92"/>
      <c r="T199" s="93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T199" s="18" t="s">
        <v>197</v>
      </c>
      <c r="AU199" s="18" t="s">
        <v>82</v>
      </c>
    </row>
    <row r="200" s="2" customFormat="1">
      <c r="A200" s="39"/>
      <c r="B200" s="40"/>
      <c r="C200" s="41"/>
      <c r="D200" s="247" t="s">
        <v>198</v>
      </c>
      <c r="E200" s="41"/>
      <c r="F200" s="248" t="s">
        <v>245</v>
      </c>
      <c r="G200" s="41"/>
      <c r="H200" s="41"/>
      <c r="I200" s="244"/>
      <c r="J200" s="41"/>
      <c r="K200" s="41"/>
      <c r="L200" s="45"/>
      <c r="M200" s="245"/>
      <c r="N200" s="246"/>
      <c r="O200" s="92"/>
      <c r="P200" s="92"/>
      <c r="Q200" s="92"/>
      <c r="R200" s="92"/>
      <c r="S200" s="92"/>
      <c r="T200" s="93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T200" s="18" t="s">
        <v>198</v>
      </c>
      <c r="AU200" s="18" t="s">
        <v>82</v>
      </c>
    </row>
    <row r="201" s="14" customFormat="1">
      <c r="A201" s="14"/>
      <c r="B201" s="259"/>
      <c r="C201" s="260"/>
      <c r="D201" s="242" t="s">
        <v>200</v>
      </c>
      <c r="E201" s="261" t="s">
        <v>1</v>
      </c>
      <c r="F201" s="262" t="s">
        <v>246</v>
      </c>
      <c r="G201" s="260"/>
      <c r="H201" s="263">
        <v>1345.8399999999999</v>
      </c>
      <c r="I201" s="264"/>
      <c r="J201" s="260"/>
      <c r="K201" s="260"/>
      <c r="L201" s="265"/>
      <c r="M201" s="266"/>
      <c r="N201" s="267"/>
      <c r="O201" s="267"/>
      <c r="P201" s="267"/>
      <c r="Q201" s="267"/>
      <c r="R201" s="267"/>
      <c r="S201" s="267"/>
      <c r="T201" s="268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T201" s="269" t="s">
        <v>200</v>
      </c>
      <c r="AU201" s="269" t="s">
        <v>82</v>
      </c>
      <c r="AV201" s="14" t="s">
        <v>82</v>
      </c>
      <c r="AW201" s="14" t="s">
        <v>30</v>
      </c>
      <c r="AX201" s="14" t="s">
        <v>80</v>
      </c>
      <c r="AY201" s="269" t="s">
        <v>189</v>
      </c>
    </row>
    <row r="202" s="2" customFormat="1" ht="24.15" customHeight="1">
      <c r="A202" s="39"/>
      <c r="B202" s="40"/>
      <c r="C202" s="228" t="s">
        <v>247</v>
      </c>
      <c r="D202" s="228" t="s">
        <v>191</v>
      </c>
      <c r="E202" s="229" t="s">
        <v>248</v>
      </c>
      <c r="F202" s="230" t="s">
        <v>249</v>
      </c>
      <c r="G202" s="231" t="s">
        <v>194</v>
      </c>
      <c r="H202" s="232">
        <v>12.243</v>
      </c>
      <c r="I202" s="233"/>
      <c r="J202" s="234">
        <f>ROUND(I202*H202,2)</f>
        <v>0</v>
      </c>
      <c r="K202" s="235"/>
      <c r="L202" s="45"/>
      <c r="M202" s="236" t="s">
        <v>1</v>
      </c>
      <c r="N202" s="237" t="s">
        <v>38</v>
      </c>
      <c r="O202" s="92"/>
      <c r="P202" s="238">
        <f>O202*H202</f>
        <v>0</v>
      </c>
      <c r="Q202" s="238">
        <v>0</v>
      </c>
      <c r="R202" s="238">
        <f>Q202*H202</f>
        <v>0</v>
      </c>
      <c r="S202" s="238">
        <v>0</v>
      </c>
      <c r="T202" s="239">
        <f>S202*H202</f>
        <v>0</v>
      </c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R202" s="240" t="s">
        <v>195</v>
      </c>
      <c r="AT202" s="240" t="s">
        <v>191</v>
      </c>
      <c r="AU202" s="240" t="s">
        <v>82</v>
      </c>
      <c r="AY202" s="18" t="s">
        <v>189</v>
      </c>
      <c r="BE202" s="241">
        <f>IF(N202="základní",J202,0)</f>
        <v>0</v>
      </c>
      <c r="BF202" s="241">
        <f>IF(N202="snížená",J202,0)</f>
        <v>0</v>
      </c>
      <c r="BG202" s="241">
        <f>IF(N202="zákl. přenesená",J202,0)</f>
        <v>0</v>
      </c>
      <c r="BH202" s="241">
        <f>IF(N202="sníž. přenesená",J202,0)</f>
        <v>0</v>
      </c>
      <c r="BI202" s="241">
        <f>IF(N202="nulová",J202,0)</f>
        <v>0</v>
      </c>
      <c r="BJ202" s="18" t="s">
        <v>80</v>
      </c>
      <c r="BK202" s="241">
        <f>ROUND(I202*H202,2)</f>
        <v>0</v>
      </c>
      <c r="BL202" s="18" t="s">
        <v>195</v>
      </c>
      <c r="BM202" s="240" t="s">
        <v>250</v>
      </c>
    </row>
    <row r="203" s="2" customFormat="1">
      <c r="A203" s="39"/>
      <c r="B203" s="40"/>
      <c r="C203" s="41"/>
      <c r="D203" s="242" t="s">
        <v>197</v>
      </c>
      <c r="E203" s="41"/>
      <c r="F203" s="243" t="s">
        <v>249</v>
      </c>
      <c r="G203" s="41"/>
      <c r="H203" s="41"/>
      <c r="I203" s="244"/>
      <c r="J203" s="41"/>
      <c r="K203" s="41"/>
      <c r="L203" s="45"/>
      <c r="M203" s="245"/>
      <c r="N203" s="246"/>
      <c r="O203" s="92"/>
      <c r="P203" s="92"/>
      <c r="Q203" s="92"/>
      <c r="R203" s="92"/>
      <c r="S203" s="92"/>
      <c r="T203" s="93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T203" s="18" t="s">
        <v>197</v>
      </c>
      <c r="AU203" s="18" t="s">
        <v>82</v>
      </c>
    </row>
    <row r="204" s="2" customFormat="1">
      <c r="A204" s="39"/>
      <c r="B204" s="40"/>
      <c r="C204" s="41"/>
      <c r="D204" s="247" t="s">
        <v>198</v>
      </c>
      <c r="E204" s="41"/>
      <c r="F204" s="248" t="s">
        <v>251</v>
      </c>
      <c r="G204" s="41"/>
      <c r="H204" s="41"/>
      <c r="I204" s="244"/>
      <c r="J204" s="41"/>
      <c r="K204" s="41"/>
      <c r="L204" s="45"/>
      <c r="M204" s="245"/>
      <c r="N204" s="246"/>
      <c r="O204" s="92"/>
      <c r="P204" s="92"/>
      <c r="Q204" s="92"/>
      <c r="R204" s="92"/>
      <c r="S204" s="92"/>
      <c r="T204" s="93"/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39"/>
      <c r="AT204" s="18" t="s">
        <v>198</v>
      </c>
      <c r="AU204" s="18" t="s">
        <v>82</v>
      </c>
    </row>
    <row r="205" s="13" customFormat="1">
      <c r="A205" s="13"/>
      <c r="B205" s="249"/>
      <c r="C205" s="250"/>
      <c r="D205" s="242" t="s">
        <v>200</v>
      </c>
      <c r="E205" s="251" t="s">
        <v>1</v>
      </c>
      <c r="F205" s="252" t="s">
        <v>252</v>
      </c>
      <c r="G205" s="250"/>
      <c r="H205" s="251" t="s">
        <v>1</v>
      </c>
      <c r="I205" s="253"/>
      <c r="J205" s="250"/>
      <c r="K205" s="250"/>
      <c r="L205" s="254"/>
      <c r="M205" s="255"/>
      <c r="N205" s="256"/>
      <c r="O205" s="256"/>
      <c r="P205" s="256"/>
      <c r="Q205" s="256"/>
      <c r="R205" s="256"/>
      <c r="S205" s="256"/>
      <c r="T205" s="257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T205" s="258" t="s">
        <v>200</v>
      </c>
      <c r="AU205" s="258" t="s">
        <v>82</v>
      </c>
      <c r="AV205" s="13" t="s">
        <v>80</v>
      </c>
      <c r="AW205" s="13" t="s">
        <v>30</v>
      </c>
      <c r="AX205" s="13" t="s">
        <v>73</v>
      </c>
      <c r="AY205" s="258" t="s">
        <v>189</v>
      </c>
    </row>
    <row r="206" s="13" customFormat="1">
      <c r="A206" s="13"/>
      <c r="B206" s="249"/>
      <c r="C206" s="250"/>
      <c r="D206" s="242" t="s">
        <v>200</v>
      </c>
      <c r="E206" s="251" t="s">
        <v>1</v>
      </c>
      <c r="F206" s="252" t="s">
        <v>219</v>
      </c>
      <c r="G206" s="250"/>
      <c r="H206" s="251" t="s">
        <v>1</v>
      </c>
      <c r="I206" s="253"/>
      <c r="J206" s="250"/>
      <c r="K206" s="250"/>
      <c r="L206" s="254"/>
      <c r="M206" s="255"/>
      <c r="N206" s="256"/>
      <c r="O206" s="256"/>
      <c r="P206" s="256"/>
      <c r="Q206" s="256"/>
      <c r="R206" s="256"/>
      <c r="S206" s="256"/>
      <c r="T206" s="257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58" t="s">
        <v>200</v>
      </c>
      <c r="AU206" s="258" t="s">
        <v>82</v>
      </c>
      <c r="AV206" s="13" t="s">
        <v>80</v>
      </c>
      <c r="AW206" s="13" t="s">
        <v>30</v>
      </c>
      <c r="AX206" s="13" t="s">
        <v>73</v>
      </c>
      <c r="AY206" s="258" t="s">
        <v>189</v>
      </c>
    </row>
    <row r="207" s="13" customFormat="1">
      <c r="A207" s="13"/>
      <c r="B207" s="249"/>
      <c r="C207" s="250"/>
      <c r="D207" s="242" t="s">
        <v>200</v>
      </c>
      <c r="E207" s="251" t="s">
        <v>1</v>
      </c>
      <c r="F207" s="252" t="s">
        <v>220</v>
      </c>
      <c r="G207" s="250"/>
      <c r="H207" s="251" t="s">
        <v>1</v>
      </c>
      <c r="I207" s="253"/>
      <c r="J207" s="250"/>
      <c r="K207" s="250"/>
      <c r="L207" s="254"/>
      <c r="M207" s="255"/>
      <c r="N207" s="256"/>
      <c r="O207" s="256"/>
      <c r="P207" s="256"/>
      <c r="Q207" s="256"/>
      <c r="R207" s="256"/>
      <c r="S207" s="256"/>
      <c r="T207" s="257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T207" s="258" t="s">
        <v>200</v>
      </c>
      <c r="AU207" s="258" t="s">
        <v>82</v>
      </c>
      <c r="AV207" s="13" t="s">
        <v>80</v>
      </c>
      <c r="AW207" s="13" t="s">
        <v>30</v>
      </c>
      <c r="AX207" s="13" t="s">
        <v>73</v>
      </c>
      <c r="AY207" s="258" t="s">
        <v>189</v>
      </c>
    </row>
    <row r="208" s="14" customFormat="1">
      <c r="A208" s="14"/>
      <c r="B208" s="259"/>
      <c r="C208" s="260"/>
      <c r="D208" s="242" t="s">
        <v>200</v>
      </c>
      <c r="E208" s="261" t="s">
        <v>1</v>
      </c>
      <c r="F208" s="262" t="s">
        <v>221</v>
      </c>
      <c r="G208" s="260"/>
      <c r="H208" s="263">
        <v>12.243</v>
      </c>
      <c r="I208" s="264"/>
      <c r="J208" s="260"/>
      <c r="K208" s="260"/>
      <c r="L208" s="265"/>
      <c r="M208" s="266"/>
      <c r="N208" s="267"/>
      <c r="O208" s="267"/>
      <c r="P208" s="267"/>
      <c r="Q208" s="267"/>
      <c r="R208" s="267"/>
      <c r="S208" s="267"/>
      <c r="T208" s="268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T208" s="269" t="s">
        <v>200</v>
      </c>
      <c r="AU208" s="269" t="s">
        <v>82</v>
      </c>
      <c r="AV208" s="14" t="s">
        <v>82</v>
      </c>
      <c r="AW208" s="14" t="s">
        <v>30</v>
      </c>
      <c r="AX208" s="14" t="s">
        <v>73</v>
      </c>
      <c r="AY208" s="269" t="s">
        <v>189</v>
      </c>
    </row>
    <row r="209" s="15" customFormat="1">
      <c r="A209" s="15"/>
      <c r="B209" s="270"/>
      <c r="C209" s="271"/>
      <c r="D209" s="242" t="s">
        <v>200</v>
      </c>
      <c r="E209" s="272" t="s">
        <v>1</v>
      </c>
      <c r="F209" s="273" t="s">
        <v>207</v>
      </c>
      <c r="G209" s="271"/>
      <c r="H209" s="274">
        <v>12.243</v>
      </c>
      <c r="I209" s="275"/>
      <c r="J209" s="271"/>
      <c r="K209" s="271"/>
      <c r="L209" s="276"/>
      <c r="M209" s="277"/>
      <c r="N209" s="278"/>
      <c r="O209" s="278"/>
      <c r="P209" s="278"/>
      <c r="Q209" s="278"/>
      <c r="R209" s="278"/>
      <c r="S209" s="278"/>
      <c r="T209" s="279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T209" s="280" t="s">
        <v>200</v>
      </c>
      <c r="AU209" s="280" t="s">
        <v>82</v>
      </c>
      <c r="AV209" s="15" t="s">
        <v>195</v>
      </c>
      <c r="AW209" s="15" t="s">
        <v>30</v>
      </c>
      <c r="AX209" s="15" t="s">
        <v>80</v>
      </c>
      <c r="AY209" s="280" t="s">
        <v>189</v>
      </c>
    </row>
    <row r="210" s="2" customFormat="1" ht="33" customHeight="1">
      <c r="A210" s="39"/>
      <c r="B210" s="40"/>
      <c r="C210" s="228" t="s">
        <v>253</v>
      </c>
      <c r="D210" s="228" t="s">
        <v>191</v>
      </c>
      <c r="E210" s="229" t="s">
        <v>254</v>
      </c>
      <c r="F210" s="230" t="s">
        <v>255</v>
      </c>
      <c r="G210" s="231" t="s">
        <v>256</v>
      </c>
      <c r="H210" s="232">
        <v>121.12600000000001</v>
      </c>
      <c r="I210" s="233"/>
      <c r="J210" s="234">
        <f>ROUND(I210*H210,2)</f>
        <v>0</v>
      </c>
      <c r="K210" s="235"/>
      <c r="L210" s="45"/>
      <c r="M210" s="236" t="s">
        <v>1</v>
      </c>
      <c r="N210" s="237" t="s">
        <v>38</v>
      </c>
      <c r="O210" s="92"/>
      <c r="P210" s="238">
        <f>O210*H210</f>
        <v>0</v>
      </c>
      <c r="Q210" s="238">
        <v>0</v>
      </c>
      <c r="R210" s="238">
        <f>Q210*H210</f>
        <v>0</v>
      </c>
      <c r="S210" s="238">
        <v>0</v>
      </c>
      <c r="T210" s="239">
        <f>S210*H210</f>
        <v>0</v>
      </c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  <c r="AR210" s="240" t="s">
        <v>195</v>
      </c>
      <c r="AT210" s="240" t="s">
        <v>191</v>
      </c>
      <c r="AU210" s="240" t="s">
        <v>82</v>
      </c>
      <c r="AY210" s="18" t="s">
        <v>189</v>
      </c>
      <c r="BE210" s="241">
        <f>IF(N210="základní",J210,0)</f>
        <v>0</v>
      </c>
      <c r="BF210" s="241">
        <f>IF(N210="snížená",J210,0)</f>
        <v>0</v>
      </c>
      <c r="BG210" s="241">
        <f>IF(N210="zákl. přenesená",J210,0)</f>
        <v>0</v>
      </c>
      <c r="BH210" s="241">
        <f>IF(N210="sníž. přenesená",J210,0)</f>
        <v>0</v>
      </c>
      <c r="BI210" s="241">
        <f>IF(N210="nulová",J210,0)</f>
        <v>0</v>
      </c>
      <c r="BJ210" s="18" t="s">
        <v>80</v>
      </c>
      <c r="BK210" s="241">
        <f>ROUND(I210*H210,2)</f>
        <v>0</v>
      </c>
      <c r="BL210" s="18" t="s">
        <v>195</v>
      </c>
      <c r="BM210" s="240" t="s">
        <v>257</v>
      </c>
    </row>
    <row r="211" s="2" customFormat="1">
      <c r="A211" s="39"/>
      <c r="B211" s="40"/>
      <c r="C211" s="41"/>
      <c r="D211" s="242" t="s">
        <v>197</v>
      </c>
      <c r="E211" s="41"/>
      <c r="F211" s="243" t="s">
        <v>258</v>
      </c>
      <c r="G211" s="41"/>
      <c r="H211" s="41"/>
      <c r="I211" s="244"/>
      <c r="J211" s="41"/>
      <c r="K211" s="41"/>
      <c r="L211" s="45"/>
      <c r="M211" s="245"/>
      <c r="N211" s="246"/>
      <c r="O211" s="92"/>
      <c r="P211" s="92"/>
      <c r="Q211" s="92"/>
      <c r="R211" s="92"/>
      <c r="S211" s="92"/>
      <c r="T211" s="93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T211" s="18" t="s">
        <v>197</v>
      </c>
      <c r="AU211" s="18" t="s">
        <v>82</v>
      </c>
    </row>
    <row r="212" s="2" customFormat="1">
      <c r="A212" s="39"/>
      <c r="B212" s="40"/>
      <c r="C212" s="41"/>
      <c r="D212" s="247" t="s">
        <v>198</v>
      </c>
      <c r="E212" s="41"/>
      <c r="F212" s="248" t="s">
        <v>259</v>
      </c>
      <c r="G212" s="41"/>
      <c r="H212" s="41"/>
      <c r="I212" s="244"/>
      <c r="J212" s="41"/>
      <c r="K212" s="41"/>
      <c r="L212" s="45"/>
      <c r="M212" s="245"/>
      <c r="N212" s="246"/>
      <c r="O212" s="92"/>
      <c r="P212" s="92"/>
      <c r="Q212" s="92"/>
      <c r="R212" s="92"/>
      <c r="S212" s="92"/>
      <c r="T212" s="93"/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39"/>
      <c r="AT212" s="18" t="s">
        <v>198</v>
      </c>
      <c r="AU212" s="18" t="s">
        <v>82</v>
      </c>
    </row>
    <row r="213" s="13" customFormat="1">
      <c r="A213" s="13"/>
      <c r="B213" s="249"/>
      <c r="C213" s="250"/>
      <c r="D213" s="242" t="s">
        <v>200</v>
      </c>
      <c r="E213" s="251" t="s">
        <v>1</v>
      </c>
      <c r="F213" s="252" t="s">
        <v>237</v>
      </c>
      <c r="G213" s="250"/>
      <c r="H213" s="251" t="s">
        <v>1</v>
      </c>
      <c r="I213" s="253"/>
      <c r="J213" s="250"/>
      <c r="K213" s="250"/>
      <c r="L213" s="254"/>
      <c r="M213" s="255"/>
      <c r="N213" s="256"/>
      <c r="O213" s="256"/>
      <c r="P213" s="256"/>
      <c r="Q213" s="256"/>
      <c r="R213" s="256"/>
      <c r="S213" s="256"/>
      <c r="T213" s="257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T213" s="258" t="s">
        <v>200</v>
      </c>
      <c r="AU213" s="258" t="s">
        <v>82</v>
      </c>
      <c r="AV213" s="13" t="s">
        <v>80</v>
      </c>
      <c r="AW213" s="13" t="s">
        <v>30</v>
      </c>
      <c r="AX213" s="13" t="s">
        <v>73</v>
      </c>
      <c r="AY213" s="258" t="s">
        <v>189</v>
      </c>
    </row>
    <row r="214" s="14" customFormat="1">
      <c r="A214" s="14"/>
      <c r="B214" s="259"/>
      <c r="C214" s="260"/>
      <c r="D214" s="242" t="s">
        <v>200</v>
      </c>
      <c r="E214" s="261" t="s">
        <v>1</v>
      </c>
      <c r="F214" s="262" t="s">
        <v>238</v>
      </c>
      <c r="G214" s="260"/>
      <c r="H214" s="263">
        <v>55.048999999999999</v>
      </c>
      <c r="I214" s="264"/>
      <c r="J214" s="260"/>
      <c r="K214" s="260"/>
      <c r="L214" s="265"/>
      <c r="M214" s="266"/>
      <c r="N214" s="267"/>
      <c r="O214" s="267"/>
      <c r="P214" s="267"/>
      <c r="Q214" s="267"/>
      <c r="R214" s="267"/>
      <c r="S214" s="267"/>
      <c r="T214" s="268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T214" s="269" t="s">
        <v>200</v>
      </c>
      <c r="AU214" s="269" t="s">
        <v>82</v>
      </c>
      <c r="AV214" s="14" t="s">
        <v>82</v>
      </c>
      <c r="AW214" s="14" t="s">
        <v>30</v>
      </c>
      <c r="AX214" s="14" t="s">
        <v>73</v>
      </c>
      <c r="AY214" s="269" t="s">
        <v>189</v>
      </c>
    </row>
    <row r="215" s="13" customFormat="1">
      <c r="A215" s="13"/>
      <c r="B215" s="249"/>
      <c r="C215" s="250"/>
      <c r="D215" s="242" t="s">
        <v>200</v>
      </c>
      <c r="E215" s="251" t="s">
        <v>1</v>
      </c>
      <c r="F215" s="252" t="s">
        <v>239</v>
      </c>
      <c r="G215" s="250"/>
      <c r="H215" s="251" t="s">
        <v>1</v>
      </c>
      <c r="I215" s="253"/>
      <c r="J215" s="250"/>
      <c r="K215" s="250"/>
      <c r="L215" s="254"/>
      <c r="M215" s="255"/>
      <c r="N215" s="256"/>
      <c r="O215" s="256"/>
      <c r="P215" s="256"/>
      <c r="Q215" s="256"/>
      <c r="R215" s="256"/>
      <c r="S215" s="256"/>
      <c r="T215" s="257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T215" s="258" t="s">
        <v>200</v>
      </c>
      <c r="AU215" s="258" t="s">
        <v>82</v>
      </c>
      <c r="AV215" s="13" t="s">
        <v>80</v>
      </c>
      <c r="AW215" s="13" t="s">
        <v>30</v>
      </c>
      <c r="AX215" s="13" t="s">
        <v>73</v>
      </c>
      <c r="AY215" s="258" t="s">
        <v>189</v>
      </c>
    </row>
    <row r="216" s="14" customFormat="1">
      <c r="A216" s="14"/>
      <c r="B216" s="259"/>
      <c r="C216" s="260"/>
      <c r="D216" s="242" t="s">
        <v>200</v>
      </c>
      <c r="E216" s="261" t="s">
        <v>1</v>
      </c>
      <c r="F216" s="262" t="s">
        <v>240</v>
      </c>
      <c r="G216" s="260"/>
      <c r="H216" s="263">
        <v>12.243</v>
      </c>
      <c r="I216" s="264"/>
      <c r="J216" s="260"/>
      <c r="K216" s="260"/>
      <c r="L216" s="265"/>
      <c r="M216" s="266"/>
      <c r="N216" s="267"/>
      <c r="O216" s="267"/>
      <c r="P216" s="267"/>
      <c r="Q216" s="267"/>
      <c r="R216" s="267"/>
      <c r="S216" s="267"/>
      <c r="T216" s="268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T216" s="269" t="s">
        <v>200</v>
      </c>
      <c r="AU216" s="269" t="s">
        <v>82</v>
      </c>
      <c r="AV216" s="14" t="s">
        <v>82</v>
      </c>
      <c r="AW216" s="14" t="s">
        <v>30</v>
      </c>
      <c r="AX216" s="14" t="s">
        <v>73</v>
      </c>
      <c r="AY216" s="269" t="s">
        <v>189</v>
      </c>
    </row>
    <row r="217" s="15" customFormat="1">
      <c r="A217" s="15"/>
      <c r="B217" s="270"/>
      <c r="C217" s="271"/>
      <c r="D217" s="242" t="s">
        <v>200</v>
      </c>
      <c r="E217" s="272" t="s">
        <v>1</v>
      </c>
      <c r="F217" s="273" t="s">
        <v>207</v>
      </c>
      <c r="G217" s="271"/>
      <c r="H217" s="274">
        <v>67.292000000000002</v>
      </c>
      <c r="I217" s="275"/>
      <c r="J217" s="271"/>
      <c r="K217" s="271"/>
      <c r="L217" s="276"/>
      <c r="M217" s="277"/>
      <c r="N217" s="278"/>
      <c r="O217" s="278"/>
      <c r="P217" s="278"/>
      <c r="Q217" s="278"/>
      <c r="R217" s="278"/>
      <c r="S217" s="278"/>
      <c r="T217" s="279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T217" s="280" t="s">
        <v>200</v>
      </c>
      <c r="AU217" s="280" t="s">
        <v>82</v>
      </c>
      <c r="AV217" s="15" t="s">
        <v>195</v>
      </c>
      <c r="AW217" s="15" t="s">
        <v>30</v>
      </c>
      <c r="AX217" s="15" t="s">
        <v>73</v>
      </c>
      <c r="AY217" s="280" t="s">
        <v>189</v>
      </c>
    </row>
    <row r="218" s="14" customFormat="1">
      <c r="A218" s="14"/>
      <c r="B218" s="259"/>
      <c r="C218" s="260"/>
      <c r="D218" s="242" t="s">
        <v>200</v>
      </c>
      <c r="E218" s="261" t="s">
        <v>1</v>
      </c>
      <c r="F218" s="262" t="s">
        <v>260</v>
      </c>
      <c r="G218" s="260"/>
      <c r="H218" s="263">
        <v>121.12600000000001</v>
      </c>
      <c r="I218" s="264"/>
      <c r="J218" s="260"/>
      <c r="K218" s="260"/>
      <c r="L218" s="265"/>
      <c r="M218" s="266"/>
      <c r="N218" s="267"/>
      <c r="O218" s="267"/>
      <c r="P218" s="267"/>
      <c r="Q218" s="267"/>
      <c r="R218" s="267"/>
      <c r="S218" s="267"/>
      <c r="T218" s="268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T218" s="269" t="s">
        <v>200</v>
      </c>
      <c r="AU218" s="269" t="s">
        <v>82</v>
      </c>
      <c r="AV218" s="14" t="s">
        <v>82</v>
      </c>
      <c r="AW218" s="14" t="s">
        <v>30</v>
      </c>
      <c r="AX218" s="14" t="s">
        <v>80</v>
      </c>
      <c r="AY218" s="269" t="s">
        <v>189</v>
      </c>
    </row>
    <row r="219" s="2" customFormat="1" ht="16.5" customHeight="1">
      <c r="A219" s="39"/>
      <c r="B219" s="40"/>
      <c r="C219" s="228" t="s">
        <v>261</v>
      </c>
      <c r="D219" s="228" t="s">
        <v>191</v>
      </c>
      <c r="E219" s="229" t="s">
        <v>262</v>
      </c>
      <c r="F219" s="230" t="s">
        <v>263</v>
      </c>
      <c r="G219" s="231" t="s">
        <v>194</v>
      </c>
      <c r="H219" s="232">
        <v>67.292000000000002</v>
      </c>
      <c r="I219" s="233"/>
      <c r="J219" s="234">
        <f>ROUND(I219*H219,2)</f>
        <v>0</v>
      </c>
      <c r="K219" s="235"/>
      <c r="L219" s="45"/>
      <c r="M219" s="236" t="s">
        <v>1</v>
      </c>
      <c r="N219" s="237" t="s">
        <v>38</v>
      </c>
      <c r="O219" s="92"/>
      <c r="P219" s="238">
        <f>O219*H219</f>
        <v>0</v>
      </c>
      <c r="Q219" s="238">
        <v>0</v>
      </c>
      <c r="R219" s="238">
        <f>Q219*H219</f>
        <v>0</v>
      </c>
      <c r="S219" s="238">
        <v>0</v>
      </c>
      <c r="T219" s="239">
        <f>S219*H219</f>
        <v>0</v>
      </c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39"/>
      <c r="AR219" s="240" t="s">
        <v>195</v>
      </c>
      <c r="AT219" s="240" t="s">
        <v>191</v>
      </c>
      <c r="AU219" s="240" t="s">
        <v>82</v>
      </c>
      <c r="AY219" s="18" t="s">
        <v>189</v>
      </c>
      <c r="BE219" s="241">
        <f>IF(N219="základní",J219,0)</f>
        <v>0</v>
      </c>
      <c r="BF219" s="241">
        <f>IF(N219="snížená",J219,0)</f>
        <v>0</v>
      </c>
      <c r="BG219" s="241">
        <f>IF(N219="zákl. přenesená",J219,0)</f>
        <v>0</v>
      </c>
      <c r="BH219" s="241">
        <f>IF(N219="sníž. přenesená",J219,0)</f>
        <v>0</v>
      </c>
      <c r="BI219" s="241">
        <f>IF(N219="nulová",J219,0)</f>
        <v>0</v>
      </c>
      <c r="BJ219" s="18" t="s">
        <v>80</v>
      </c>
      <c r="BK219" s="241">
        <f>ROUND(I219*H219,2)</f>
        <v>0</v>
      </c>
      <c r="BL219" s="18" t="s">
        <v>195</v>
      </c>
      <c r="BM219" s="240" t="s">
        <v>264</v>
      </c>
    </row>
    <row r="220" s="2" customFormat="1">
      <c r="A220" s="39"/>
      <c r="B220" s="40"/>
      <c r="C220" s="41"/>
      <c r="D220" s="242" t="s">
        <v>197</v>
      </c>
      <c r="E220" s="41"/>
      <c r="F220" s="243" t="s">
        <v>263</v>
      </c>
      <c r="G220" s="41"/>
      <c r="H220" s="41"/>
      <c r="I220" s="244"/>
      <c r="J220" s="41"/>
      <c r="K220" s="41"/>
      <c r="L220" s="45"/>
      <c r="M220" s="245"/>
      <c r="N220" s="246"/>
      <c r="O220" s="92"/>
      <c r="P220" s="92"/>
      <c r="Q220" s="92"/>
      <c r="R220" s="92"/>
      <c r="S220" s="92"/>
      <c r="T220" s="93"/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T220" s="18" t="s">
        <v>197</v>
      </c>
      <c r="AU220" s="18" t="s">
        <v>82</v>
      </c>
    </row>
    <row r="221" s="2" customFormat="1">
      <c r="A221" s="39"/>
      <c r="B221" s="40"/>
      <c r="C221" s="41"/>
      <c r="D221" s="247" t="s">
        <v>198</v>
      </c>
      <c r="E221" s="41"/>
      <c r="F221" s="248" t="s">
        <v>265</v>
      </c>
      <c r="G221" s="41"/>
      <c r="H221" s="41"/>
      <c r="I221" s="244"/>
      <c r="J221" s="41"/>
      <c r="K221" s="41"/>
      <c r="L221" s="45"/>
      <c r="M221" s="245"/>
      <c r="N221" s="246"/>
      <c r="O221" s="92"/>
      <c r="P221" s="92"/>
      <c r="Q221" s="92"/>
      <c r="R221" s="92"/>
      <c r="S221" s="92"/>
      <c r="T221" s="93"/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  <c r="AT221" s="18" t="s">
        <v>198</v>
      </c>
      <c r="AU221" s="18" t="s">
        <v>82</v>
      </c>
    </row>
    <row r="222" s="13" customFormat="1">
      <c r="A222" s="13"/>
      <c r="B222" s="249"/>
      <c r="C222" s="250"/>
      <c r="D222" s="242" t="s">
        <v>200</v>
      </c>
      <c r="E222" s="251" t="s">
        <v>1</v>
      </c>
      <c r="F222" s="252" t="s">
        <v>237</v>
      </c>
      <c r="G222" s="250"/>
      <c r="H222" s="251" t="s">
        <v>1</v>
      </c>
      <c r="I222" s="253"/>
      <c r="J222" s="250"/>
      <c r="K222" s="250"/>
      <c r="L222" s="254"/>
      <c r="M222" s="255"/>
      <c r="N222" s="256"/>
      <c r="O222" s="256"/>
      <c r="P222" s="256"/>
      <c r="Q222" s="256"/>
      <c r="R222" s="256"/>
      <c r="S222" s="256"/>
      <c r="T222" s="257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58" t="s">
        <v>200</v>
      </c>
      <c r="AU222" s="258" t="s">
        <v>82</v>
      </c>
      <c r="AV222" s="13" t="s">
        <v>80</v>
      </c>
      <c r="AW222" s="13" t="s">
        <v>30</v>
      </c>
      <c r="AX222" s="13" t="s">
        <v>73</v>
      </c>
      <c r="AY222" s="258" t="s">
        <v>189</v>
      </c>
    </row>
    <row r="223" s="14" customFormat="1">
      <c r="A223" s="14"/>
      <c r="B223" s="259"/>
      <c r="C223" s="260"/>
      <c r="D223" s="242" t="s">
        <v>200</v>
      </c>
      <c r="E223" s="261" t="s">
        <v>1</v>
      </c>
      <c r="F223" s="262" t="s">
        <v>238</v>
      </c>
      <c r="G223" s="260"/>
      <c r="H223" s="263">
        <v>55.048999999999999</v>
      </c>
      <c r="I223" s="264"/>
      <c r="J223" s="260"/>
      <c r="K223" s="260"/>
      <c r="L223" s="265"/>
      <c r="M223" s="266"/>
      <c r="N223" s="267"/>
      <c r="O223" s="267"/>
      <c r="P223" s="267"/>
      <c r="Q223" s="267"/>
      <c r="R223" s="267"/>
      <c r="S223" s="267"/>
      <c r="T223" s="268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T223" s="269" t="s">
        <v>200</v>
      </c>
      <c r="AU223" s="269" t="s">
        <v>82</v>
      </c>
      <c r="AV223" s="14" t="s">
        <v>82</v>
      </c>
      <c r="AW223" s="14" t="s">
        <v>30</v>
      </c>
      <c r="AX223" s="14" t="s">
        <v>73</v>
      </c>
      <c r="AY223" s="269" t="s">
        <v>189</v>
      </c>
    </row>
    <row r="224" s="13" customFormat="1">
      <c r="A224" s="13"/>
      <c r="B224" s="249"/>
      <c r="C224" s="250"/>
      <c r="D224" s="242" t="s">
        <v>200</v>
      </c>
      <c r="E224" s="251" t="s">
        <v>1</v>
      </c>
      <c r="F224" s="252" t="s">
        <v>239</v>
      </c>
      <c r="G224" s="250"/>
      <c r="H224" s="251" t="s">
        <v>1</v>
      </c>
      <c r="I224" s="253"/>
      <c r="J224" s="250"/>
      <c r="K224" s="250"/>
      <c r="L224" s="254"/>
      <c r="M224" s="255"/>
      <c r="N224" s="256"/>
      <c r="O224" s="256"/>
      <c r="P224" s="256"/>
      <c r="Q224" s="256"/>
      <c r="R224" s="256"/>
      <c r="S224" s="256"/>
      <c r="T224" s="257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T224" s="258" t="s">
        <v>200</v>
      </c>
      <c r="AU224" s="258" t="s">
        <v>82</v>
      </c>
      <c r="AV224" s="13" t="s">
        <v>80</v>
      </c>
      <c r="AW224" s="13" t="s">
        <v>30</v>
      </c>
      <c r="AX224" s="13" t="s">
        <v>73</v>
      </c>
      <c r="AY224" s="258" t="s">
        <v>189</v>
      </c>
    </row>
    <row r="225" s="14" customFormat="1">
      <c r="A225" s="14"/>
      <c r="B225" s="259"/>
      <c r="C225" s="260"/>
      <c r="D225" s="242" t="s">
        <v>200</v>
      </c>
      <c r="E225" s="261" t="s">
        <v>1</v>
      </c>
      <c r="F225" s="262" t="s">
        <v>240</v>
      </c>
      <c r="G225" s="260"/>
      <c r="H225" s="263">
        <v>12.243</v>
      </c>
      <c r="I225" s="264"/>
      <c r="J225" s="260"/>
      <c r="K225" s="260"/>
      <c r="L225" s="265"/>
      <c r="M225" s="266"/>
      <c r="N225" s="267"/>
      <c r="O225" s="267"/>
      <c r="P225" s="267"/>
      <c r="Q225" s="267"/>
      <c r="R225" s="267"/>
      <c r="S225" s="267"/>
      <c r="T225" s="268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T225" s="269" t="s">
        <v>200</v>
      </c>
      <c r="AU225" s="269" t="s">
        <v>82</v>
      </c>
      <c r="AV225" s="14" t="s">
        <v>82</v>
      </c>
      <c r="AW225" s="14" t="s">
        <v>30</v>
      </c>
      <c r="AX225" s="14" t="s">
        <v>73</v>
      </c>
      <c r="AY225" s="269" t="s">
        <v>189</v>
      </c>
    </row>
    <row r="226" s="15" customFormat="1">
      <c r="A226" s="15"/>
      <c r="B226" s="270"/>
      <c r="C226" s="271"/>
      <c r="D226" s="242" t="s">
        <v>200</v>
      </c>
      <c r="E226" s="272" t="s">
        <v>1</v>
      </c>
      <c r="F226" s="273" t="s">
        <v>207</v>
      </c>
      <c r="G226" s="271"/>
      <c r="H226" s="274">
        <v>67.292000000000002</v>
      </c>
      <c r="I226" s="275"/>
      <c r="J226" s="271"/>
      <c r="K226" s="271"/>
      <c r="L226" s="276"/>
      <c r="M226" s="277"/>
      <c r="N226" s="278"/>
      <c r="O226" s="278"/>
      <c r="P226" s="278"/>
      <c r="Q226" s="278"/>
      <c r="R226" s="278"/>
      <c r="S226" s="278"/>
      <c r="T226" s="279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T226" s="280" t="s">
        <v>200</v>
      </c>
      <c r="AU226" s="280" t="s">
        <v>82</v>
      </c>
      <c r="AV226" s="15" t="s">
        <v>195</v>
      </c>
      <c r="AW226" s="15" t="s">
        <v>30</v>
      </c>
      <c r="AX226" s="15" t="s">
        <v>80</v>
      </c>
      <c r="AY226" s="280" t="s">
        <v>189</v>
      </c>
    </row>
    <row r="227" s="2" customFormat="1" ht="24.15" customHeight="1">
      <c r="A227" s="39"/>
      <c r="B227" s="40"/>
      <c r="C227" s="228" t="s">
        <v>266</v>
      </c>
      <c r="D227" s="228" t="s">
        <v>191</v>
      </c>
      <c r="E227" s="229" t="s">
        <v>267</v>
      </c>
      <c r="F227" s="230" t="s">
        <v>268</v>
      </c>
      <c r="G227" s="231" t="s">
        <v>194</v>
      </c>
      <c r="H227" s="232">
        <v>31.364999999999998</v>
      </c>
      <c r="I227" s="233"/>
      <c r="J227" s="234">
        <f>ROUND(I227*H227,2)</f>
        <v>0</v>
      </c>
      <c r="K227" s="235"/>
      <c r="L227" s="45"/>
      <c r="M227" s="236" t="s">
        <v>1</v>
      </c>
      <c r="N227" s="237" t="s">
        <v>38</v>
      </c>
      <c r="O227" s="92"/>
      <c r="P227" s="238">
        <f>O227*H227</f>
        <v>0</v>
      </c>
      <c r="Q227" s="238">
        <v>0</v>
      </c>
      <c r="R227" s="238">
        <f>Q227*H227</f>
        <v>0</v>
      </c>
      <c r="S227" s="238">
        <v>0</v>
      </c>
      <c r="T227" s="239">
        <f>S227*H227</f>
        <v>0</v>
      </c>
      <c r="U227" s="39"/>
      <c r="V227" s="39"/>
      <c r="W227" s="39"/>
      <c r="X227" s="39"/>
      <c r="Y227" s="39"/>
      <c r="Z227" s="39"/>
      <c r="AA227" s="39"/>
      <c r="AB227" s="39"/>
      <c r="AC227" s="39"/>
      <c r="AD227" s="39"/>
      <c r="AE227" s="39"/>
      <c r="AR227" s="240" t="s">
        <v>195</v>
      </c>
      <c r="AT227" s="240" t="s">
        <v>191</v>
      </c>
      <c r="AU227" s="240" t="s">
        <v>82</v>
      </c>
      <c r="AY227" s="18" t="s">
        <v>189</v>
      </c>
      <c r="BE227" s="241">
        <f>IF(N227="základní",J227,0)</f>
        <v>0</v>
      </c>
      <c r="BF227" s="241">
        <f>IF(N227="snížená",J227,0)</f>
        <v>0</v>
      </c>
      <c r="BG227" s="241">
        <f>IF(N227="zákl. přenesená",J227,0)</f>
        <v>0</v>
      </c>
      <c r="BH227" s="241">
        <f>IF(N227="sníž. přenesená",J227,0)</f>
        <v>0</v>
      </c>
      <c r="BI227" s="241">
        <f>IF(N227="nulová",J227,0)</f>
        <v>0</v>
      </c>
      <c r="BJ227" s="18" t="s">
        <v>80</v>
      </c>
      <c r="BK227" s="241">
        <f>ROUND(I227*H227,2)</f>
        <v>0</v>
      </c>
      <c r="BL227" s="18" t="s">
        <v>195</v>
      </c>
      <c r="BM227" s="240" t="s">
        <v>269</v>
      </c>
    </row>
    <row r="228" s="2" customFormat="1">
      <c r="A228" s="39"/>
      <c r="B228" s="40"/>
      <c r="C228" s="41"/>
      <c r="D228" s="242" t="s">
        <v>197</v>
      </c>
      <c r="E228" s="41"/>
      <c r="F228" s="243" t="s">
        <v>268</v>
      </c>
      <c r="G228" s="41"/>
      <c r="H228" s="41"/>
      <c r="I228" s="244"/>
      <c r="J228" s="41"/>
      <c r="K228" s="41"/>
      <c r="L228" s="45"/>
      <c r="M228" s="245"/>
      <c r="N228" s="246"/>
      <c r="O228" s="92"/>
      <c r="P228" s="92"/>
      <c r="Q228" s="92"/>
      <c r="R228" s="92"/>
      <c r="S228" s="92"/>
      <c r="T228" s="93"/>
      <c r="U228" s="39"/>
      <c r="V228" s="39"/>
      <c r="W228" s="39"/>
      <c r="X228" s="39"/>
      <c r="Y228" s="39"/>
      <c r="Z228" s="39"/>
      <c r="AA228" s="39"/>
      <c r="AB228" s="39"/>
      <c r="AC228" s="39"/>
      <c r="AD228" s="39"/>
      <c r="AE228" s="39"/>
      <c r="AT228" s="18" t="s">
        <v>197</v>
      </c>
      <c r="AU228" s="18" t="s">
        <v>82</v>
      </c>
    </row>
    <row r="229" s="2" customFormat="1">
      <c r="A229" s="39"/>
      <c r="B229" s="40"/>
      <c r="C229" s="41"/>
      <c r="D229" s="247" t="s">
        <v>198</v>
      </c>
      <c r="E229" s="41"/>
      <c r="F229" s="248" t="s">
        <v>270</v>
      </c>
      <c r="G229" s="41"/>
      <c r="H229" s="41"/>
      <c r="I229" s="244"/>
      <c r="J229" s="41"/>
      <c r="K229" s="41"/>
      <c r="L229" s="45"/>
      <c r="M229" s="245"/>
      <c r="N229" s="246"/>
      <c r="O229" s="92"/>
      <c r="P229" s="92"/>
      <c r="Q229" s="92"/>
      <c r="R229" s="92"/>
      <c r="S229" s="92"/>
      <c r="T229" s="93"/>
      <c r="U229" s="39"/>
      <c r="V229" s="39"/>
      <c r="W229" s="39"/>
      <c r="X229" s="39"/>
      <c r="Y229" s="39"/>
      <c r="Z229" s="39"/>
      <c r="AA229" s="39"/>
      <c r="AB229" s="39"/>
      <c r="AC229" s="39"/>
      <c r="AD229" s="39"/>
      <c r="AE229" s="39"/>
      <c r="AT229" s="18" t="s">
        <v>198</v>
      </c>
      <c r="AU229" s="18" t="s">
        <v>82</v>
      </c>
    </row>
    <row r="230" s="13" customFormat="1">
      <c r="A230" s="13"/>
      <c r="B230" s="249"/>
      <c r="C230" s="250"/>
      <c r="D230" s="242" t="s">
        <v>200</v>
      </c>
      <c r="E230" s="251" t="s">
        <v>1</v>
      </c>
      <c r="F230" s="252" t="s">
        <v>201</v>
      </c>
      <c r="G230" s="250"/>
      <c r="H230" s="251" t="s">
        <v>1</v>
      </c>
      <c r="I230" s="253"/>
      <c r="J230" s="250"/>
      <c r="K230" s="250"/>
      <c r="L230" s="254"/>
      <c r="M230" s="255"/>
      <c r="N230" s="256"/>
      <c r="O230" s="256"/>
      <c r="P230" s="256"/>
      <c r="Q230" s="256"/>
      <c r="R230" s="256"/>
      <c r="S230" s="256"/>
      <c r="T230" s="257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T230" s="258" t="s">
        <v>200</v>
      </c>
      <c r="AU230" s="258" t="s">
        <v>82</v>
      </c>
      <c r="AV230" s="13" t="s">
        <v>80</v>
      </c>
      <c r="AW230" s="13" t="s">
        <v>30</v>
      </c>
      <c r="AX230" s="13" t="s">
        <v>73</v>
      </c>
      <c r="AY230" s="258" t="s">
        <v>189</v>
      </c>
    </row>
    <row r="231" s="14" customFormat="1">
      <c r="A231" s="14"/>
      <c r="B231" s="259"/>
      <c r="C231" s="260"/>
      <c r="D231" s="242" t="s">
        <v>200</v>
      </c>
      <c r="E231" s="261" t="s">
        <v>1</v>
      </c>
      <c r="F231" s="262" t="s">
        <v>271</v>
      </c>
      <c r="G231" s="260"/>
      <c r="H231" s="263">
        <v>31.364999999999998</v>
      </c>
      <c r="I231" s="264"/>
      <c r="J231" s="260"/>
      <c r="K231" s="260"/>
      <c r="L231" s="265"/>
      <c r="M231" s="266"/>
      <c r="N231" s="267"/>
      <c r="O231" s="267"/>
      <c r="P231" s="267"/>
      <c r="Q231" s="267"/>
      <c r="R231" s="267"/>
      <c r="S231" s="267"/>
      <c r="T231" s="268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T231" s="269" t="s">
        <v>200</v>
      </c>
      <c r="AU231" s="269" t="s">
        <v>82</v>
      </c>
      <c r="AV231" s="14" t="s">
        <v>82</v>
      </c>
      <c r="AW231" s="14" t="s">
        <v>30</v>
      </c>
      <c r="AX231" s="14" t="s">
        <v>73</v>
      </c>
      <c r="AY231" s="269" t="s">
        <v>189</v>
      </c>
    </row>
    <row r="232" s="15" customFormat="1">
      <c r="A232" s="15"/>
      <c r="B232" s="270"/>
      <c r="C232" s="271"/>
      <c r="D232" s="242" t="s">
        <v>200</v>
      </c>
      <c r="E232" s="272" t="s">
        <v>1</v>
      </c>
      <c r="F232" s="273" t="s">
        <v>207</v>
      </c>
      <c r="G232" s="271"/>
      <c r="H232" s="274">
        <v>31.364999999999998</v>
      </c>
      <c r="I232" s="275"/>
      <c r="J232" s="271"/>
      <c r="K232" s="271"/>
      <c r="L232" s="276"/>
      <c r="M232" s="277"/>
      <c r="N232" s="278"/>
      <c r="O232" s="278"/>
      <c r="P232" s="278"/>
      <c r="Q232" s="278"/>
      <c r="R232" s="278"/>
      <c r="S232" s="278"/>
      <c r="T232" s="279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T232" s="280" t="s">
        <v>200</v>
      </c>
      <c r="AU232" s="280" t="s">
        <v>82</v>
      </c>
      <c r="AV232" s="15" t="s">
        <v>195</v>
      </c>
      <c r="AW232" s="15" t="s">
        <v>30</v>
      </c>
      <c r="AX232" s="15" t="s">
        <v>80</v>
      </c>
      <c r="AY232" s="280" t="s">
        <v>189</v>
      </c>
    </row>
    <row r="233" s="2" customFormat="1" ht="16.5" customHeight="1">
      <c r="A233" s="39"/>
      <c r="B233" s="40"/>
      <c r="C233" s="281" t="s">
        <v>272</v>
      </c>
      <c r="D233" s="281" t="s">
        <v>273</v>
      </c>
      <c r="E233" s="282" t="s">
        <v>274</v>
      </c>
      <c r="F233" s="283" t="s">
        <v>275</v>
      </c>
      <c r="G233" s="284" t="s">
        <v>256</v>
      </c>
      <c r="H233" s="285">
        <v>56.457000000000001</v>
      </c>
      <c r="I233" s="286"/>
      <c r="J233" s="287">
        <f>ROUND(I233*H233,2)</f>
        <v>0</v>
      </c>
      <c r="K233" s="288"/>
      <c r="L233" s="289"/>
      <c r="M233" s="290" t="s">
        <v>1</v>
      </c>
      <c r="N233" s="291" t="s">
        <v>38</v>
      </c>
      <c r="O233" s="92"/>
      <c r="P233" s="238">
        <f>O233*H233</f>
        <v>0</v>
      </c>
      <c r="Q233" s="238">
        <v>1</v>
      </c>
      <c r="R233" s="238">
        <f>Q233*H233</f>
        <v>56.457000000000001</v>
      </c>
      <c r="S233" s="238">
        <v>0</v>
      </c>
      <c r="T233" s="239">
        <f>S233*H233</f>
        <v>0</v>
      </c>
      <c r="U233" s="39"/>
      <c r="V233" s="39"/>
      <c r="W233" s="39"/>
      <c r="X233" s="39"/>
      <c r="Y233" s="39"/>
      <c r="Z233" s="39"/>
      <c r="AA233" s="39"/>
      <c r="AB233" s="39"/>
      <c r="AC233" s="39"/>
      <c r="AD233" s="39"/>
      <c r="AE233" s="39"/>
      <c r="AR233" s="240" t="s">
        <v>247</v>
      </c>
      <c r="AT233" s="240" t="s">
        <v>273</v>
      </c>
      <c r="AU233" s="240" t="s">
        <v>82</v>
      </c>
      <c r="AY233" s="18" t="s">
        <v>189</v>
      </c>
      <c r="BE233" s="241">
        <f>IF(N233="základní",J233,0)</f>
        <v>0</v>
      </c>
      <c r="BF233" s="241">
        <f>IF(N233="snížená",J233,0)</f>
        <v>0</v>
      </c>
      <c r="BG233" s="241">
        <f>IF(N233="zákl. přenesená",J233,0)</f>
        <v>0</v>
      </c>
      <c r="BH233" s="241">
        <f>IF(N233="sníž. přenesená",J233,0)</f>
        <v>0</v>
      </c>
      <c r="BI233" s="241">
        <f>IF(N233="nulová",J233,0)</f>
        <v>0</v>
      </c>
      <c r="BJ233" s="18" t="s">
        <v>80</v>
      </c>
      <c r="BK233" s="241">
        <f>ROUND(I233*H233,2)</f>
        <v>0</v>
      </c>
      <c r="BL233" s="18" t="s">
        <v>195</v>
      </c>
      <c r="BM233" s="240" t="s">
        <v>276</v>
      </c>
    </row>
    <row r="234" s="2" customFormat="1">
      <c r="A234" s="39"/>
      <c r="B234" s="40"/>
      <c r="C234" s="41"/>
      <c r="D234" s="242" t="s">
        <v>197</v>
      </c>
      <c r="E234" s="41"/>
      <c r="F234" s="243" t="s">
        <v>275</v>
      </c>
      <c r="G234" s="41"/>
      <c r="H234" s="41"/>
      <c r="I234" s="244"/>
      <c r="J234" s="41"/>
      <c r="K234" s="41"/>
      <c r="L234" s="45"/>
      <c r="M234" s="245"/>
      <c r="N234" s="246"/>
      <c r="O234" s="92"/>
      <c r="P234" s="92"/>
      <c r="Q234" s="92"/>
      <c r="R234" s="92"/>
      <c r="S234" s="92"/>
      <c r="T234" s="93"/>
      <c r="U234" s="39"/>
      <c r="V234" s="39"/>
      <c r="W234" s="39"/>
      <c r="X234" s="39"/>
      <c r="Y234" s="39"/>
      <c r="Z234" s="39"/>
      <c r="AA234" s="39"/>
      <c r="AB234" s="39"/>
      <c r="AC234" s="39"/>
      <c r="AD234" s="39"/>
      <c r="AE234" s="39"/>
      <c r="AT234" s="18" t="s">
        <v>197</v>
      </c>
      <c r="AU234" s="18" t="s">
        <v>82</v>
      </c>
    </row>
    <row r="235" s="14" customFormat="1">
      <c r="A235" s="14"/>
      <c r="B235" s="259"/>
      <c r="C235" s="260"/>
      <c r="D235" s="242" t="s">
        <v>200</v>
      </c>
      <c r="E235" s="261" t="s">
        <v>1</v>
      </c>
      <c r="F235" s="262" t="s">
        <v>277</v>
      </c>
      <c r="G235" s="260"/>
      <c r="H235" s="263">
        <v>56.457000000000001</v>
      </c>
      <c r="I235" s="264"/>
      <c r="J235" s="260"/>
      <c r="K235" s="260"/>
      <c r="L235" s="265"/>
      <c r="M235" s="266"/>
      <c r="N235" s="267"/>
      <c r="O235" s="267"/>
      <c r="P235" s="267"/>
      <c r="Q235" s="267"/>
      <c r="R235" s="267"/>
      <c r="S235" s="267"/>
      <c r="T235" s="268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T235" s="269" t="s">
        <v>200</v>
      </c>
      <c r="AU235" s="269" t="s">
        <v>82</v>
      </c>
      <c r="AV235" s="14" t="s">
        <v>82</v>
      </c>
      <c r="AW235" s="14" t="s">
        <v>30</v>
      </c>
      <c r="AX235" s="14" t="s">
        <v>80</v>
      </c>
      <c r="AY235" s="269" t="s">
        <v>189</v>
      </c>
    </row>
    <row r="236" s="2" customFormat="1" ht="21.75" customHeight="1">
      <c r="A236" s="39"/>
      <c r="B236" s="40"/>
      <c r="C236" s="228" t="s">
        <v>278</v>
      </c>
      <c r="D236" s="228" t="s">
        <v>191</v>
      </c>
      <c r="E236" s="229" t="s">
        <v>279</v>
      </c>
      <c r="F236" s="230" t="s">
        <v>280</v>
      </c>
      <c r="G236" s="231" t="s">
        <v>194</v>
      </c>
      <c r="H236" s="232">
        <v>38.908999999999999</v>
      </c>
      <c r="I236" s="233"/>
      <c r="J236" s="234">
        <f>ROUND(I236*H236,2)</f>
        <v>0</v>
      </c>
      <c r="K236" s="235"/>
      <c r="L236" s="45"/>
      <c r="M236" s="236" t="s">
        <v>1</v>
      </c>
      <c r="N236" s="237" t="s">
        <v>38</v>
      </c>
      <c r="O236" s="92"/>
      <c r="P236" s="238">
        <f>O236*H236</f>
        <v>0</v>
      </c>
      <c r="Q236" s="238">
        <v>0</v>
      </c>
      <c r="R236" s="238">
        <f>Q236*H236</f>
        <v>0</v>
      </c>
      <c r="S236" s="238">
        <v>0</v>
      </c>
      <c r="T236" s="239">
        <f>S236*H236</f>
        <v>0</v>
      </c>
      <c r="U236" s="39"/>
      <c r="V236" s="39"/>
      <c r="W236" s="39"/>
      <c r="X236" s="39"/>
      <c r="Y236" s="39"/>
      <c r="Z236" s="39"/>
      <c r="AA236" s="39"/>
      <c r="AB236" s="39"/>
      <c r="AC236" s="39"/>
      <c r="AD236" s="39"/>
      <c r="AE236" s="39"/>
      <c r="AR236" s="240" t="s">
        <v>195</v>
      </c>
      <c r="AT236" s="240" t="s">
        <v>191</v>
      </c>
      <c r="AU236" s="240" t="s">
        <v>82</v>
      </c>
      <c r="AY236" s="18" t="s">
        <v>189</v>
      </c>
      <c r="BE236" s="241">
        <f>IF(N236="základní",J236,0)</f>
        <v>0</v>
      </c>
      <c r="BF236" s="241">
        <f>IF(N236="snížená",J236,0)</f>
        <v>0</v>
      </c>
      <c r="BG236" s="241">
        <f>IF(N236="zákl. přenesená",J236,0)</f>
        <v>0</v>
      </c>
      <c r="BH236" s="241">
        <f>IF(N236="sníž. přenesená",J236,0)</f>
        <v>0</v>
      </c>
      <c r="BI236" s="241">
        <f>IF(N236="nulová",J236,0)</f>
        <v>0</v>
      </c>
      <c r="BJ236" s="18" t="s">
        <v>80</v>
      </c>
      <c r="BK236" s="241">
        <f>ROUND(I236*H236,2)</f>
        <v>0</v>
      </c>
      <c r="BL236" s="18" t="s">
        <v>195</v>
      </c>
      <c r="BM236" s="240" t="s">
        <v>281</v>
      </c>
    </row>
    <row r="237" s="2" customFormat="1">
      <c r="A237" s="39"/>
      <c r="B237" s="40"/>
      <c r="C237" s="41"/>
      <c r="D237" s="242" t="s">
        <v>197</v>
      </c>
      <c r="E237" s="41"/>
      <c r="F237" s="243" t="s">
        <v>280</v>
      </c>
      <c r="G237" s="41"/>
      <c r="H237" s="41"/>
      <c r="I237" s="244"/>
      <c r="J237" s="41"/>
      <c r="K237" s="41"/>
      <c r="L237" s="45"/>
      <c r="M237" s="245"/>
      <c r="N237" s="246"/>
      <c r="O237" s="92"/>
      <c r="P237" s="92"/>
      <c r="Q237" s="92"/>
      <c r="R237" s="92"/>
      <c r="S237" s="92"/>
      <c r="T237" s="93"/>
      <c r="U237" s="39"/>
      <c r="V237" s="39"/>
      <c r="W237" s="39"/>
      <c r="X237" s="39"/>
      <c r="Y237" s="39"/>
      <c r="Z237" s="39"/>
      <c r="AA237" s="39"/>
      <c r="AB237" s="39"/>
      <c r="AC237" s="39"/>
      <c r="AD237" s="39"/>
      <c r="AE237" s="39"/>
      <c r="AT237" s="18" t="s">
        <v>197</v>
      </c>
      <c r="AU237" s="18" t="s">
        <v>82</v>
      </c>
    </row>
    <row r="238" s="2" customFormat="1">
      <c r="A238" s="39"/>
      <c r="B238" s="40"/>
      <c r="C238" s="41"/>
      <c r="D238" s="247" t="s">
        <v>198</v>
      </c>
      <c r="E238" s="41"/>
      <c r="F238" s="248" t="s">
        <v>282</v>
      </c>
      <c r="G238" s="41"/>
      <c r="H238" s="41"/>
      <c r="I238" s="244"/>
      <c r="J238" s="41"/>
      <c r="K238" s="41"/>
      <c r="L238" s="45"/>
      <c r="M238" s="245"/>
      <c r="N238" s="246"/>
      <c r="O238" s="92"/>
      <c r="P238" s="92"/>
      <c r="Q238" s="92"/>
      <c r="R238" s="92"/>
      <c r="S238" s="92"/>
      <c r="T238" s="93"/>
      <c r="U238" s="39"/>
      <c r="V238" s="39"/>
      <c r="W238" s="39"/>
      <c r="X238" s="39"/>
      <c r="Y238" s="39"/>
      <c r="Z238" s="39"/>
      <c r="AA238" s="39"/>
      <c r="AB238" s="39"/>
      <c r="AC238" s="39"/>
      <c r="AD238" s="39"/>
      <c r="AE238" s="39"/>
      <c r="AT238" s="18" t="s">
        <v>198</v>
      </c>
      <c r="AU238" s="18" t="s">
        <v>82</v>
      </c>
    </row>
    <row r="239" s="13" customFormat="1">
      <c r="A239" s="13"/>
      <c r="B239" s="249"/>
      <c r="C239" s="250"/>
      <c r="D239" s="242" t="s">
        <v>200</v>
      </c>
      <c r="E239" s="251" t="s">
        <v>1</v>
      </c>
      <c r="F239" s="252" t="s">
        <v>283</v>
      </c>
      <c r="G239" s="250"/>
      <c r="H239" s="251" t="s">
        <v>1</v>
      </c>
      <c r="I239" s="253"/>
      <c r="J239" s="250"/>
      <c r="K239" s="250"/>
      <c r="L239" s="254"/>
      <c r="M239" s="255"/>
      <c r="N239" s="256"/>
      <c r="O239" s="256"/>
      <c r="P239" s="256"/>
      <c r="Q239" s="256"/>
      <c r="R239" s="256"/>
      <c r="S239" s="256"/>
      <c r="T239" s="257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T239" s="258" t="s">
        <v>200</v>
      </c>
      <c r="AU239" s="258" t="s">
        <v>82</v>
      </c>
      <c r="AV239" s="13" t="s">
        <v>80</v>
      </c>
      <c r="AW239" s="13" t="s">
        <v>30</v>
      </c>
      <c r="AX239" s="13" t="s">
        <v>73</v>
      </c>
      <c r="AY239" s="258" t="s">
        <v>189</v>
      </c>
    </row>
    <row r="240" s="13" customFormat="1">
      <c r="A240" s="13"/>
      <c r="B240" s="249"/>
      <c r="C240" s="250"/>
      <c r="D240" s="242" t="s">
        <v>200</v>
      </c>
      <c r="E240" s="251" t="s">
        <v>1</v>
      </c>
      <c r="F240" s="252" t="s">
        <v>284</v>
      </c>
      <c r="G240" s="250"/>
      <c r="H240" s="251" t="s">
        <v>1</v>
      </c>
      <c r="I240" s="253"/>
      <c r="J240" s="250"/>
      <c r="K240" s="250"/>
      <c r="L240" s="254"/>
      <c r="M240" s="255"/>
      <c r="N240" s="256"/>
      <c r="O240" s="256"/>
      <c r="P240" s="256"/>
      <c r="Q240" s="256"/>
      <c r="R240" s="256"/>
      <c r="S240" s="256"/>
      <c r="T240" s="257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T240" s="258" t="s">
        <v>200</v>
      </c>
      <c r="AU240" s="258" t="s">
        <v>82</v>
      </c>
      <c r="AV240" s="13" t="s">
        <v>80</v>
      </c>
      <c r="AW240" s="13" t="s">
        <v>30</v>
      </c>
      <c r="AX240" s="13" t="s">
        <v>73</v>
      </c>
      <c r="AY240" s="258" t="s">
        <v>189</v>
      </c>
    </row>
    <row r="241" s="13" customFormat="1">
      <c r="A241" s="13"/>
      <c r="B241" s="249"/>
      <c r="C241" s="250"/>
      <c r="D241" s="242" t="s">
        <v>200</v>
      </c>
      <c r="E241" s="251" t="s">
        <v>1</v>
      </c>
      <c r="F241" s="252" t="s">
        <v>285</v>
      </c>
      <c r="G241" s="250"/>
      <c r="H241" s="251" t="s">
        <v>1</v>
      </c>
      <c r="I241" s="253"/>
      <c r="J241" s="250"/>
      <c r="K241" s="250"/>
      <c r="L241" s="254"/>
      <c r="M241" s="255"/>
      <c r="N241" s="256"/>
      <c r="O241" s="256"/>
      <c r="P241" s="256"/>
      <c r="Q241" s="256"/>
      <c r="R241" s="256"/>
      <c r="S241" s="256"/>
      <c r="T241" s="257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T241" s="258" t="s">
        <v>200</v>
      </c>
      <c r="AU241" s="258" t="s">
        <v>82</v>
      </c>
      <c r="AV241" s="13" t="s">
        <v>80</v>
      </c>
      <c r="AW241" s="13" t="s">
        <v>30</v>
      </c>
      <c r="AX241" s="13" t="s">
        <v>73</v>
      </c>
      <c r="AY241" s="258" t="s">
        <v>189</v>
      </c>
    </row>
    <row r="242" s="13" customFormat="1">
      <c r="A242" s="13"/>
      <c r="B242" s="249"/>
      <c r="C242" s="250"/>
      <c r="D242" s="242" t="s">
        <v>200</v>
      </c>
      <c r="E242" s="251" t="s">
        <v>1</v>
      </c>
      <c r="F242" s="252" t="s">
        <v>286</v>
      </c>
      <c r="G242" s="250"/>
      <c r="H242" s="251" t="s">
        <v>1</v>
      </c>
      <c r="I242" s="253"/>
      <c r="J242" s="250"/>
      <c r="K242" s="250"/>
      <c r="L242" s="254"/>
      <c r="M242" s="255"/>
      <c r="N242" s="256"/>
      <c r="O242" s="256"/>
      <c r="P242" s="256"/>
      <c r="Q242" s="256"/>
      <c r="R242" s="256"/>
      <c r="S242" s="256"/>
      <c r="T242" s="257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T242" s="258" t="s">
        <v>200</v>
      </c>
      <c r="AU242" s="258" t="s">
        <v>82</v>
      </c>
      <c r="AV242" s="13" t="s">
        <v>80</v>
      </c>
      <c r="AW242" s="13" t="s">
        <v>30</v>
      </c>
      <c r="AX242" s="13" t="s">
        <v>73</v>
      </c>
      <c r="AY242" s="258" t="s">
        <v>189</v>
      </c>
    </row>
    <row r="243" s="14" customFormat="1">
      <c r="A243" s="14"/>
      <c r="B243" s="259"/>
      <c r="C243" s="260"/>
      <c r="D243" s="242" t="s">
        <v>200</v>
      </c>
      <c r="E243" s="261" t="s">
        <v>1</v>
      </c>
      <c r="F243" s="262" t="s">
        <v>287</v>
      </c>
      <c r="G243" s="260"/>
      <c r="H243" s="263">
        <v>23.744</v>
      </c>
      <c r="I243" s="264"/>
      <c r="J243" s="260"/>
      <c r="K243" s="260"/>
      <c r="L243" s="265"/>
      <c r="M243" s="266"/>
      <c r="N243" s="267"/>
      <c r="O243" s="267"/>
      <c r="P243" s="267"/>
      <c r="Q243" s="267"/>
      <c r="R243" s="267"/>
      <c r="S243" s="267"/>
      <c r="T243" s="268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T243" s="269" t="s">
        <v>200</v>
      </c>
      <c r="AU243" s="269" t="s">
        <v>82</v>
      </c>
      <c r="AV243" s="14" t="s">
        <v>82</v>
      </c>
      <c r="AW243" s="14" t="s">
        <v>30</v>
      </c>
      <c r="AX243" s="14" t="s">
        <v>73</v>
      </c>
      <c r="AY243" s="269" t="s">
        <v>189</v>
      </c>
    </row>
    <row r="244" s="13" customFormat="1">
      <c r="A244" s="13"/>
      <c r="B244" s="249"/>
      <c r="C244" s="250"/>
      <c r="D244" s="242" t="s">
        <v>200</v>
      </c>
      <c r="E244" s="251" t="s">
        <v>1</v>
      </c>
      <c r="F244" s="252" t="s">
        <v>288</v>
      </c>
      <c r="G244" s="250"/>
      <c r="H244" s="251" t="s">
        <v>1</v>
      </c>
      <c r="I244" s="253"/>
      <c r="J244" s="250"/>
      <c r="K244" s="250"/>
      <c r="L244" s="254"/>
      <c r="M244" s="255"/>
      <c r="N244" s="256"/>
      <c r="O244" s="256"/>
      <c r="P244" s="256"/>
      <c r="Q244" s="256"/>
      <c r="R244" s="256"/>
      <c r="S244" s="256"/>
      <c r="T244" s="257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T244" s="258" t="s">
        <v>200</v>
      </c>
      <c r="AU244" s="258" t="s">
        <v>82</v>
      </c>
      <c r="AV244" s="13" t="s">
        <v>80</v>
      </c>
      <c r="AW244" s="13" t="s">
        <v>30</v>
      </c>
      <c r="AX244" s="13" t="s">
        <v>73</v>
      </c>
      <c r="AY244" s="258" t="s">
        <v>189</v>
      </c>
    </row>
    <row r="245" s="14" customFormat="1">
      <c r="A245" s="14"/>
      <c r="B245" s="259"/>
      <c r="C245" s="260"/>
      <c r="D245" s="242" t="s">
        <v>200</v>
      </c>
      <c r="E245" s="261" t="s">
        <v>1</v>
      </c>
      <c r="F245" s="262" t="s">
        <v>289</v>
      </c>
      <c r="G245" s="260"/>
      <c r="H245" s="263">
        <v>15.164999999999999</v>
      </c>
      <c r="I245" s="264"/>
      <c r="J245" s="260"/>
      <c r="K245" s="260"/>
      <c r="L245" s="265"/>
      <c r="M245" s="266"/>
      <c r="N245" s="267"/>
      <c r="O245" s="267"/>
      <c r="P245" s="267"/>
      <c r="Q245" s="267"/>
      <c r="R245" s="267"/>
      <c r="S245" s="267"/>
      <c r="T245" s="268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T245" s="269" t="s">
        <v>200</v>
      </c>
      <c r="AU245" s="269" t="s">
        <v>82</v>
      </c>
      <c r="AV245" s="14" t="s">
        <v>82</v>
      </c>
      <c r="AW245" s="14" t="s">
        <v>30</v>
      </c>
      <c r="AX245" s="14" t="s">
        <v>73</v>
      </c>
      <c r="AY245" s="269" t="s">
        <v>189</v>
      </c>
    </row>
    <row r="246" s="16" customFormat="1">
      <c r="A246" s="16"/>
      <c r="B246" s="292"/>
      <c r="C246" s="293"/>
      <c r="D246" s="242" t="s">
        <v>200</v>
      </c>
      <c r="E246" s="294" t="s">
        <v>1</v>
      </c>
      <c r="F246" s="295" t="s">
        <v>290</v>
      </c>
      <c r="G246" s="293"/>
      <c r="H246" s="296">
        <v>38.908999999999999</v>
      </c>
      <c r="I246" s="297"/>
      <c r="J246" s="293"/>
      <c r="K246" s="293"/>
      <c r="L246" s="298"/>
      <c r="M246" s="299"/>
      <c r="N246" s="300"/>
      <c r="O246" s="300"/>
      <c r="P246" s="300"/>
      <c r="Q246" s="300"/>
      <c r="R246" s="300"/>
      <c r="S246" s="300"/>
      <c r="T246" s="301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T246" s="302" t="s">
        <v>200</v>
      </c>
      <c r="AU246" s="302" t="s">
        <v>82</v>
      </c>
      <c r="AV246" s="16" t="s">
        <v>214</v>
      </c>
      <c r="AW246" s="16" t="s">
        <v>30</v>
      </c>
      <c r="AX246" s="16" t="s">
        <v>73</v>
      </c>
      <c r="AY246" s="302" t="s">
        <v>189</v>
      </c>
    </row>
    <row r="247" s="15" customFormat="1">
      <c r="A247" s="15"/>
      <c r="B247" s="270"/>
      <c r="C247" s="271"/>
      <c r="D247" s="242" t="s">
        <v>200</v>
      </c>
      <c r="E247" s="272" t="s">
        <v>1</v>
      </c>
      <c r="F247" s="273" t="s">
        <v>207</v>
      </c>
      <c r="G247" s="271"/>
      <c r="H247" s="274">
        <v>38.908999999999999</v>
      </c>
      <c r="I247" s="275"/>
      <c r="J247" s="271"/>
      <c r="K247" s="271"/>
      <c r="L247" s="276"/>
      <c r="M247" s="277"/>
      <c r="N247" s="278"/>
      <c r="O247" s="278"/>
      <c r="P247" s="278"/>
      <c r="Q247" s="278"/>
      <c r="R247" s="278"/>
      <c r="S247" s="278"/>
      <c r="T247" s="279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T247" s="280" t="s">
        <v>200</v>
      </c>
      <c r="AU247" s="280" t="s">
        <v>82</v>
      </c>
      <c r="AV247" s="15" t="s">
        <v>195</v>
      </c>
      <c r="AW247" s="15" t="s">
        <v>30</v>
      </c>
      <c r="AX247" s="15" t="s">
        <v>80</v>
      </c>
      <c r="AY247" s="280" t="s">
        <v>189</v>
      </c>
    </row>
    <row r="248" s="2" customFormat="1" ht="16.5" customHeight="1">
      <c r="A248" s="39"/>
      <c r="B248" s="40"/>
      <c r="C248" s="281" t="s">
        <v>291</v>
      </c>
      <c r="D248" s="281" t="s">
        <v>273</v>
      </c>
      <c r="E248" s="282" t="s">
        <v>292</v>
      </c>
      <c r="F248" s="283" t="s">
        <v>293</v>
      </c>
      <c r="G248" s="284" t="s">
        <v>256</v>
      </c>
      <c r="H248" s="285">
        <v>147.74799999999999</v>
      </c>
      <c r="I248" s="286"/>
      <c r="J248" s="287">
        <f>ROUND(I248*H248,2)</f>
        <v>0</v>
      </c>
      <c r="K248" s="288"/>
      <c r="L248" s="289"/>
      <c r="M248" s="290" t="s">
        <v>1</v>
      </c>
      <c r="N248" s="291" t="s">
        <v>38</v>
      </c>
      <c r="O248" s="92"/>
      <c r="P248" s="238">
        <f>O248*H248</f>
        <v>0</v>
      </c>
      <c r="Q248" s="238">
        <v>1</v>
      </c>
      <c r="R248" s="238">
        <f>Q248*H248</f>
        <v>147.74799999999999</v>
      </c>
      <c r="S248" s="238">
        <v>0</v>
      </c>
      <c r="T248" s="239">
        <f>S248*H248</f>
        <v>0</v>
      </c>
      <c r="U248" s="39"/>
      <c r="V248" s="39"/>
      <c r="W248" s="39"/>
      <c r="X248" s="39"/>
      <c r="Y248" s="39"/>
      <c r="Z248" s="39"/>
      <c r="AA248" s="39"/>
      <c r="AB248" s="39"/>
      <c r="AC248" s="39"/>
      <c r="AD248" s="39"/>
      <c r="AE248" s="39"/>
      <c r="AR248" s="240" t="s">
        <v>247</v>
      </c>
      <c r="AT248" s="240" t="s">
        <v>273</v>
      </c>
      <c r="AU248" s="240" t="s">
        <v>82</v>
      </c>
      <c r="AY248" s="18" t="s">
        <v>189</v>
      </c>
      <c r="BE248" s="241">
        <f>IF(N248="základní",J248,0)</f>
        <v>0</v>
      </c>
      <c r="BF248" s="241">
        <f>IF(N248="snížená",J248,0)</f>
        <v>0</v>
      </c>
      <c r="BG248" s="241">
        <f>IF(N248="zákl. přenesená",J248,0)</f>
        <v>0</v>
      </c>
      <c r="BH248" s="241">
        <f>IF(N248="sníž. přenesená",J248,0)</f>
        <v>0</v>
      </c>
      <c r="BI248" s="241">
        <f>IF(N248="nulová",J248,0)</f>
        <v>0</v>
      </c>
      <c r="BJ248" s="18" t="s">
        <v>80</v>
      </c>
      <c r="BK248" s="241">
        <f>ROUND(I248*H248,2)</f>
        <v>0</v>
      </c>
      <c r="BL248" s="18" t="s">
        <v>195</v>
      </c>
      <c r="BM248" s="240" t="s">
        <v>294</v>
      </c>
    </row>
    <row r="249" s="2" customFormat="1">
      <c r="A249" s="39"/>
      <c r="B249" s="40"/>
      <c r="C249" s="41"/>
      <c r="D249" s="242" t="s">
        <v>197</v>
      </c>
      <c r="E249" s="41"/>
      <c r="F249" s="243" t="s">
        <v>293</v>
      </c>
      <c r="G249" s="41"/>
      <c r="H249" s="41"/>
      <c r="I249" s="244"/>
      <c r="J249" s="41"/>
      <c r="K249" s="41"/>
      <c r="L249" s="45"/>
      <c r="M249" s="245"/>
      <c r="N249" s="246"/>
      <c r="O249" s="92"/>
      <c r="P249" s="92"/>
      <c r="Q249" s="92"/>
      <c r="R249" s="92"/>
      <c r="S249" s="92"/>
      <c r="T249" s="93"/>
      <c r="U249" s="39"/>
      <c r="V249" s="39"/>
      <c r="W249" s="39"/>
      <c r="X249" s="39"/>
      <c r="Y249" s="39"/>
      <c r="Z249" s="39"/>
      <c r="AA249" s="39"/>
      <c r="AB249" s="39"/>
      <c r="AC249" s="39"/>
      <c r="AD249" s="39"/>
      <c r="AE249" s="39"/>
      <c r="AT249" s="18" t="s">
        <v>197</v>
      </c>
      <c r="AU249" s="18" t="s">
        <v>82</v>
      </c>
    </row>
    <row r="250" s="13" customFormat="1">
      <c r="A250" s="13"/>
      <c r="B250" s="249"/>
      <c r="C250" s="250"/>
      <c r="D250" s="242" t="s">
        <v>200</v>
      </c>
      <c r="E250" s="251" t="s">
        <v>1</v>
      </c>
      <c r="F250" s="252" t="s">
        <v>283</v>
      </c>
      <c r="G250" s="250"/>
      <c r="H250" s="251" t="s">
        <v>1</v>
      </c>
      <c r="I250" s="253"/>
      <c r="J250" s="250"/>
      <c r="K250" s="250"/>
      <c r="L250" s="254"/>
      <c r="M250" s="255"/>
      <c r="N250" s="256"/>
      <c r="O250" s="256"/>
      <c r="P250" s="256"/>
      <c r="Q250" s="256"/>
      <c r="R250" s="256"/>
      <c r="S250" s="256"/>
      <c r="T250" s="257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T250" s="258" t="s">
        <v>200</v>
      </c>
      <c r="AU250" s="258" t="s">
        <v>82</v>
      </c>
      <c r="AV250" s="13" t="s">
        <v>80</v>
      </c>
      <c r="AW250" s="13" t="s">
        <v>30</v>
      </c>
      <c r="AX250" s="13" t="s">
        <v>73</v>
      </c>
      <c r="AY250" s="258" t="s">
        <v>189</v>
      </c>
    </row>
    <row r="251" s="13" customFormat="1">
      <c r="A251" s="13"/>
      <c r="B251" s="249"/>
      <c r="C251" s="250"/>
      <c r="D251" s="242" t="s">
        <v>200</v>
      </c>
      <c r="E251" s="251" t="s">
        <v>1</v>
      </c>
      <c r="F251" s="252" t="s">
        <v>284</v>
      </c>
      <c r="G251" s="250"/>
      <c r="H251" s="251" t="s">
        <v>1</v>
      </c>
      <c r="I251" s="253"/>
      <c r="J251" s="250"/>
      <c r="K251" s="250"/>
      <c r="L251" s="254"/>
      <c r="M251" s="255"/>
      <c r="N251" s="256"/>
      <c r="O251" s="256"/>
      <c r="P251" s="256"/>
      <c r="Q251" s="256"/>
      <c r="R251" s="256"/>
      <c r="S251" s="256"/>
      <c r="T251" s="257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T251" s="258" t="s">
        <v>200</v>
      </c>
      <c r="AU251" s="258" t="s">
        <v>82</v>
      </c>
      <c r="AV251" s="13" t="s">
        <v>80</v>
      </c>
      <c r="AW251" s="13" t="s">
        <v>30</v>
      </c>
      <c r="AX251" s="13" t="s">
        <v>73</v>
      </c>
      <c r="AY251" s="258" t="s">
        <v>189</v>
      </c>
    </row>
    <row r="252" s="13" customFormat="1">
      <c r="A252" s="13"/>
      <c r="B252" s="249"/>
      <c r="C252" s="250"/>
      <c r="D252" s="242" t="s">
        <v>200</v>
      </c>
      <c r="E252" s="251" t="s">
        <v>1</v>
      </c>
      <c r="F252" s="252" t="s">
        <v>285</v>
      </c>
      <c r="G252" s="250"/>
      <c r="H252" s="251" t="s">
        <v>1</v>
      </c>
      <c r="I252" s="253"/>
      <c r="J252" s="250"/>
      <c r="K252" s="250"/>
      <c r="L252" s="254"/>
      <c r="M252" s="255"/>
      <c r="N252" s="256"/>
      <c r="O252" s="256"/>
      <c r="P252" s="256"/>
      <c r="Q252" s="256"/>
      <c r="R252" s="256"/>
      <c r="S252" s="256"/>
      <c r="T252" s="257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T252" s="258" t="s">
        <v>200</v>
      </c>
      <c r="AU252" s="258" t="s">
        <v>82</v>
      </c>
      <c r="AV252" s="13" t="s">
        <v>80</v>
      </c>
      <c r="AW252" s="13" t="s">
        <v>30</v>
      </c>
      <c r="AX252" s="13" t="s">
        <v>73</v>
      </c>
      <c r="AY252" s="258" t="s">
        <v>189</v>
      </c>
    </row>
    <row r="253" s="13" customFormat="1">
      <c r="A253" s="13"/>
      <c r="B253" s="249"/>
      <c r="C253" s="250"/>
      <c r="D253" s="242" t="s">
        <v>200</v>
      </c>
      <c r="E253" s="251" t="s">
        <v>1</v>
      </c>
      <c r="F253" s="252" t="s">
        <v>286</v>
      </c>
      <c r="G253" s="250"/>
      <c r="H253" s="251" t="s">
        <v>1</v>
      </c>
      <c r="I253" s="253"/>
      <c r="J253" s="250"/>
      <c r="K253" s="250"/>
      <c r="L253" s="254"/>
      <c r="M253" s="255"/>
      <c r="N253" s="256"/>
      <c r="O253" s="256"/>
      <c r="P253" s="256"/>
      <c r="Q253" s="256"/>
      <c r="R253" s="256"/>
      <c r="S253" s="256"/>
      <c r="T253" s="257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T253" s="258" t="s">
        <v>200</v>
      </c>
      <c r="AU253" s="258" t="s">
        <v>82</v>
      </c>
      <c r="AV253" s="13" t="s">
        <v>80</v>
      </c>
      <c r="AW253" s="13" t="s">
        <v>30</v>
      </c>
      <c r="AX253" s="13" t="s">
        <v>73</v>
      </c>
      <c r="AY253" s="258" t="s">
        <v>189</v>
      </c>
    </row>
    <row r="254" s="14" customFormat="1">
      <c r="A254" s="14"/>
      <c r="B254" s="259"/>
      <c r="C254" s="260"/>
      <c r="D254" s="242" t="s">
        <v>200</v>
      </c>
      <c r="E254" s="261" t="s">
        <v>1</v>
      </c>
      <c r="F254" s="262" t="s">
        <v>295</v>
      </c>
      <c r="G254" s="260"/>
      <c r="H254" s="263">
        <v>42.738</v>
      </c>
      <c r="I254" s="264"/>
      <c r="J254" s="260"/>
      <c r="K254" s="260"/>
      <c r="L254" s="265"/>
      <c r="M254" s="266"/>
      <c r="N254" s="267"/>
      <c r="O254" s="267"/>
      <c r="P254" s="267"/>
      <c r="Q254" s="267"/>
      <c r="R254" s="267"/>
      <c r="S254" s="267"/>
      <c r="T254" s="268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T254" s="269" t="s">
        <v>200</v>
      </c>
      <c r="AU254" s="269" t="s">
        <v>82</v>
      </c>
      <c r="AV254" s="14" t="s">
        <v>82</v>
      </c>
      <c r="AW254" s="14" t="s">
        <v>30</v>
      </c>
      <c r="AX254" s="14" t="s">
        <v>73</v>
      </c>
      <c r="AY254" s="269" t="s">
        <v>189</v>
      </c>
    </row>
    <row r="255" s="13" customFormat="1">
      <c r="A255" s="13"/>
      <c r="B255" s="249"/>
      <c r="C255" s="250"/>
      <c r="D255" s="242" t="s">
        <v>200</v>
      </c>
      <c r="E255" s="251" t="s">
        <v>1</v>
      </c>
      <c r="F255" s="252" t="s">
        <v>288</v>
      </c>
      <c r="G255" s="250"/>
      <c r="H255" s="251" t="s">
        <v>1</v>
      </c>
      <c r="I255" s="253"/>
      <c r="J255" s="250"/>
      <c r="K255" s="250"/>
      <c r="L255" s="254"/>
      <c r="M255" s="255"/>
      <c r="N255" s="256"/>
      <c r="O255" s="256"/>
      <c r="P255" s="256"/>
      <c r="Q255" s="256"/>
      <c r="R255" s="256"/>
      <c r="S255" s="256"/>
      <c r="T255" s="257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T255" s="258" t="s">
        <v>200</v>
      </c>
      <c r="AU255" s="258" t="s">
        <v>82</v>
      </c>
      <c r="AV255" s="13" t="s">
        <v>80</v>
      </c>
      <c r="AW255" s="13" t="s">
        <v>30</v>
      </c>
      <c r="AX255" s="13" t="s">
        <v>73</v>
      </c>
      <c r="AY255" s="258" t="s">
        <v>189</v>
      </c>
    </row>
    <row r="256" s="14" customFormat="1">
      <c r="A256" s="14"/>
      <c r="B256" s="259"/>
      <c r="C256" s="260"/>
      <c r="D256" s="242" t="s">
        <v>200</v>
      </c>
      <c r="E256" s="261" t="s">
        <v>1</v>
      </c>
      <c r="F256" s="262" t="s">
        <v>296</v>
      </c>
      <c r="G256" s="260"/>
      <c r="H256" s="263">
        <v>27.297000000000001</v>
      </c>
      <c r="I256" s="264"/>
      <c r="J256" s="260"/>
      <c r="K256" s="260"/>
      <c r="L256" s="265"/>
      <c r="M256" s="266"/>
      <c r="N256" s="267"/>
      <c r="O256" s="267"/>
      <c r="P256" s="267"/>
      <c r="Q256" s="267"/>
      <c r="R256" s="267"/>
      <c r="S256" s="267"/>
      <c r="T256" s="268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T256" s="269" t="s">
        <v>200</v>
      </c>
      <c r="AU256" s="269" t="s">
        <v>82</v>
      </c>
      <c r="AV256" s="14" t="s">
        <v>82</v>
      </c>
      <c r="AW256" s="14" t="s">
        <v>30</v>
      </c>
      <c r="AX256" s="14" t="s">
        <v>73</v>
      </c>
      <c r="AY256" s="269" t="s">
        <v>189</v>
      </c>
    </row>
    <row r="257" s="16" customFormat="1">
      <c r="A257" s="16"/>
      <c r="B257" s="292"/>
      <c r="C257" s="293"/>
      <c r="D257" s="242" t="s">
        <v>200</v>
      </c>
      <c r="E257" s="294" t="s">
        <v>1</v>
      </c>
      <c r="F257" s="295" t="s">
        <v>290</v>
      </c>
      <c r="G257" s="293"/>
      <c r="H257" s="296">
        <v>70.034999999999997</v>
      </c>
      <c r="I257" s="297"/>
      <c r="J257" s="293"/>
      <c r="K257" s="293"/>
      <c r="L257" s="298"/>
      <c r="M257" s="299"/>
      <c r="N257" s="300"/>
      <c r="O257" s="300"/>
      <c r="P257" s="300"/>
      <c r="Q257" s="300"/>
      <c r="R257" s="300"/>
      <c r="S257" s="300"/>
      <c r="T257" s="301"/>
      <c r="U257" s="16"/>
      <c r="V257" s="16"/>
      <c r="W257" s="16"/>
      <c r="X257" s="16"/>
      <c r="Y257" s="16"/>
      <c r="Z257" s="16"/>
      <c r="AA257" s="16"/>
      <c r="AB257" s="16"/>
      <c r="AC257" s="16"/>
      <c r="AD257" s="16"/>
      <c r="AE257" s="16"/>
      <c r="AT257" s="302" t="s">
        <v>200</v>
      </c>
      <c r="AU257" s="302" t="s">
        <v>82</v>
      </c>
      <c r="AV257" s="16" t="s">
        <v>214</v>
      </c>
      <c r="AW257" s="16" t="s">
        <v>30</v>
      </c>
      <c r="AX257" s="16" t="s">
        <v>73</v>
      </c>
      <c r="AY257" s="302" t="s">
        <v>189</v>
      </c>
    </row>
    <row r="258" s="13" customFormat="1">
      <c r="A258" s="13"/>
      <c r="B258" s="249"/>
      <c r="C258" s="250"/>
      <c r="D258" s="242" t="s">
        <v>200</v>
      </c>
      <c r="E258" s="251" t="s">
        <v>1</v>
      </c>
      <c r="F258" s="252" t="s">
        <v>201</v>
      </c>
      <c r="G258" s="250"/>
      <c r="H258" s="251" t="s">
        <v>1</v>
      </c>
      <c r="I258" s="253"/>
      <c r="J258" s="250"/>
      <c r="K258" s="250"/>
      <c r="L258" s="254"/>
      <c r="M258" s="255"/>
      <c r="N258" s="256"/>
      <c r="O258" s="256"/>
      <c r="P258" s="256"/>
      <c r="Q258" s="256"/>
      <c r="R258" s="256"/>
      <c r="S258" s="256"/>
      <c r="T258" s="257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T258" s="258" t="s">
        <v>200</v>
      </c>
      <c r="AU258" s="258" t="s">
        <v>82</v>
      </c>
      <c r="AV258" s="13" t="s">
        <v>80</v>
      </c>
      <c r="AW258" s="13" t="s">
        <v>30</v>
      </c>
      <c r="AX258" s="13" t="s">
        <v>73</v>
      </c>
      <c r="AY258" s="258" t="s">
        <v>189</v>
      </c>
    </row>
    <row r="259" s="14" customFormat="1">
      <c r="A259" s="14"/>
      <c r="B259" s="259"/>
      <c r="C259" s="260"/>
      <c r="D259" s="242" t="s">
        <v>200</v>
      </c>
      <c r="E259" s="261" t="s">
        <v>1</v>
      </c>
      <c r="F259" s="262" t="s">
        <v>297</v>
      </c>
      <c r="G259" s="260"/>
      <c r="H259" s="263">
        <v>77.712999999999994</v>
      </c>
      <c r="I259" s="264"/>
      <c r="J259" s="260"/>
      <c r="K259" s="260"/>
      <c r="L259" s="265"/>
      <c r="M259" s="266"/>
      <c r="N259" s="267"/>
      <c r="O259" s="267"/>
      <c r="P259" s="267"/>
      <c r="Q259" s="267"/>
      <c r="R259" s="267"/>
      <c r="S259" s="267"/>
      <c r="T259" s="268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T259" s="269" t="s">
        <v>200</v>
      </c>
      <c r="AU259" s="269" t="s">
        <v>82</v>
      </c>
      <c r="AV259" s="14" t="s">
        <v>82</v>
      </c>
      <c r="AW259" s="14" t="s">
        <v>30</v>
      </c>
      <c r="AX259" s="14" t="s">
        <v>73</v>
      </c>
      <c r="AY259" s="269" t="s">
        <v>189</v>
      </c>
    </row>
    <row r="260" s="16" customFormat="1">
      <c r="A260" s="16"/>
      <c r="B260" s="292"/>
      <c r="C260" s="293"/>
      <c r="D260" s="242" t="s">
        <v>200</v>
      </c>
      <c r="E260" s="294" t="s">
        <v>1</v>
      </c>
      <c r="F260" s="295" t="s">
        <v>290</v>
      </c>
      <c r="G260" s="293"/>
      <c r="H260" s="296">
        <v>77.712999999999994</v>
      </c>
      <c r="I260" s="297"/>
      <c r="J260" s="293"/>
      <c r="K260" s="293"/>
      <c r="L260" s="298"/>
      <c r="M260" s="299"/>
      <c r="N260" s="300"/>
      <c r="O260" s="300"/>
      <c r="P260" s="300"/>
      <c r="Q260" s="300"/>
      <c r="R260" s="300"/>
      <c r="S260" s="300"/>
      <c r="T260" s="301"/>
      <c r="U260" s="16"/>
      <c r="V260" s="16"/>
      <c r="W260" s="16"/>
      <c r="X260" s="16"/>
      <c r="Y260" s="16"/>
      <c r="Z260" s="16"/>
      <c r="AA260" s="16"/>
      <c r="AB260" s="16"/>
      <c r="AC260" s="16"/>
      <c r="AD260" s="16"/>
      <c r="AE260" s="16"/>
      <c r="AT260" s="302" t="s">
        <v>200</v>
      </c>
      <c r="AU260" s="302" t="s">
        <v>82</v>
      </c>
      <c r="AV260" s="16" t="s">
        <v>214</v>
      </c>
      <c r="AW260" s="16" t="s">
        <v>30</v>
      </c>
      <c r="AX260" s="16" t="s">
        <v>73</v>
      </c>
      <c r="AY260" s="302" t="s">
        <v>189</v>
      </c>
    </row>
    <row r="261" s="15" customFormat="1">
      <c r="A261" s="15"/>
      <c r="B261" s="270"/>
      <c r="C261" s="271"/>
      <c r="D261" s="242" t="s">
        <v>200</v>
      </c>
      <c r="E261" s="272" t="s">
        <v>1</v>
      </c>
      <c r="F261" s="273" t="s">
        <v>207</v>
      </c>
      <c r="G261" s="271"/>
      <c r="H261" s="274">
        <v>147.74799999999999</v>
      </c>
      <c r="I261" s="275"/>
      <c r="J261" s="271"/>
      <c r="K261" s="271"/>
      <c r="L261" s="276"/>
      <c r="M261" s="277"/>
      <c r="N261" s="278"/>
      <c r="O261" s="278"/>
      <c r="P261" s="278"/>
      <c r="Q261" s="278"/>
      <c r="R261" s="278"/>
      <c r="S261" s="278"/>
      <c r="T261" s="279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T261" s="280" t="s">
        <v>200</v>
      </c>
      <c r="AU261" s="280" t="s">
        <v>82</v>
      </c>
      <c r="AV261" s="15" t="s">
        <v>195</v>
      </c>
      <c r="AW261" s="15" t="s">
        <v>30</v>
      </c>
      <c r="AX261" s="15" t="s">
        <v>80</v>
      </c>
      <c r="AY261" s="280" t="s">
        <v>189</v>
      </c>
    </row>
    <row r="262" s="12" customFormat="1" ht="22.8" customHeight="1">
      <c r="A262" s="12"/>
      <c r="B262" s="212"/>
      <c r="C262" s="213"/>
      <c r="D262" s="214" t="s">
        <v>72</v>
      </c>
      <c r="E262" s="226" t="s">
        <v>82</v>
      </c>
      <c r="F262" s="226" t="s">
        <v>298</v>
      </c>
      <c r="G262" s="213"/>
      <c r="H262" s="213"/>
      <c r="I262" s="216"/>
      <c r="J262" s="227">
        <f>BK262</f>
        <v>0</v>
      </c>
      <c r="K262" s="213"/>
      <c r="L262" s="218"/>
      <c r="M262" s="219"/>
      <c r="N262" s="220"/>
      <c r="O262" s="220"/>
      <c r="P262" s="221">
        <f>SUM(P263:P291)</f>
        <v>0</v>
      </c>
      <c r="Q262" s="220"/>
      <c r="R262" s="221">
        <f>SUM(R263:R291)</f>
        <v>27.651883597208002</v>
      </c>
      <c r="S262" s="220"/>
      <c r="T262" s="222">
        <f>SUM(T263:T291)</f>
        <v>0</v>
      </c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R262" s="223" t="s">
        <v>80</v>
      </c>
      <c r="AT262" s="224" t="s">
        <v>72</v>
      </c>
      <c r="AU262" s="224" t="s">
        <v>80</v>
      </c>
      <c r="AY262" s="223" t="s">
        <v>189</v>
      </c>
      <c r="BK262" s="225">
        <f>SUM(BK263:BK291)</f>
        <v>0</v>
      </c>
    </row>
    <row r="263" s="2" customFormat="1" ht="24.15" customHeight="1">
      <c r="A263" s="39"/>
      <c r="B263" s="40"/>
      <c r="C263" s="228" t="s">
        <v>8</v>
      </c>
      <c r="D263" s="228" t="s">
        <v>191</v>
      </c>
      <c r="E263" s="229" t="s">
        <v>299</v>
      </c>
      <c r="F263" s="230" t="s">
        <v>300</v>
      </c>
      <c r="G263" s="231" t="s">
        <v>301</v>
      </c>
      <c r="H263" s="232">
        <v>88.304000000000002</v>
      </c>
      <c r="I263" s="233"/>
      <c r="J263" s="234">
        <f>ROUND(I263*H263,2)</f>
        <v>0</v>
      </c>
      <c r="K263" s="235"/>
      <c r="L263" s="45"/>
      <c r="M263" s="236" t="s">
        <v>1</v>
      </c>
      <c r="N263" s="237" t="s">
        <v>38</v>
      </c>
      <c r="O263" s="92"/>
      <c r="P263" s="238">
        <f>O263*H263</f>
        <v>0</v>
      </c>
      <c r="Q263" s="238">
        <v>0.00016694</v>
      </c>
      <c r="R263" s="238">
        <f>Q263*H263</f>
        <v>0.014741469760000001</v>
      </c>
      <c r="S263" s="238">
        <v>0</v>
      </c>
      <c r="T263" s="239">
        <f>S263*H263</f>
        <v>0</v>
      </c>
      <c r="U263" s="39"/>
      <c r="V263" s="39"/>
      <c r="W263" s="39"/>
      <c r="X263" s="39"/>
      <c r="Y263" s="39"/>
      <c r="Z263" s="39"/>
      <c r="AA263" s="39"/>
      <c r="AB263" s="39"/>
      <c r="AC263" s="39"/>
      <c r="AD263" s="39"/>
      <c r="AE263" s="39"/>
      <c r="AR263" s="240" t="s">
        <v>195</v>
      </c>
      <c r="AT263" s="240" t="s">
        <v>191</v>
      </c>
      <c r="AU263" s="240" t="s">
        <v>82</v>
      </c>
      <c r="AY263" s="18" t="s">
        <v>189</v>
      </c>
      <c r="BE263" s="241">
        <f>IF(N263="základní",J263,0)</f>
        <v>0</v>
      </c>
      <c r="BF263" s="241">
        <f>IF(N263="snížená",J263,0)</f>
        <v>0</v>
      </c>
      <c r="BG263" s="241">
        <f>IF(N263="zákl. přenesená",J263,0)</f>
        <v>0</v>
      </c>
      <c r="BH263" s="241">
        <f>IF(N263="sníž. přenesená",J263,0)</f>
        <v>0</v>
      </c>
      <c r="BI263" s="241">
        <f>IF(N263="nulová",J263,0)</f>
        <v>0</v>
      </c>
      <c r="BJ263" s="18" t="s">
        <v>80</v>
      </c>
      <c r="BK263" s="241">
        <f>ROUND(I263*H263,2)</f>
        <v>0</v>
      </c>
      <c r="BL263" s="18" t="s">
        <v>195</v>
      </c>
      <c r="BM263" s="240" t="s">
        <v>302</v>
      </c>
    </row>
    <row r="264" s="2" customFormat="1">
      <c r="A264" s="39"/>
      <c r="B264" s="40"/>
      <c r="C264" s="41"/>
      <c r="D264" s="242" t="s">
        <v>197</v>
      </c>
      <c r="E264" s="41"/>
      <c r="F264" s="243" t="s">
        <v>300</v>
      </c>
      <c r="G264" s="41"/>
      <c r="H264" s="41"/>
      <c r="I264" s="244"/>
      <c r="J264" s="41"/>
      <c r="K264" s="41"/>
      <c r="L264" s="45"/>
      <c r="M264" s="245"/>
      <c r="N264" s="246"/>
      <c r="O264" s="92"/>
      <c r="P264" s="92"/>
      <c r="Q264" s="92"/>
      <c r="R264" s="92"/>
      <c r="S264" s="92"/>
      <c r="T264" s="93"/>
      <c r="U264" s="39"/>
      <c r="V264" s="39"/>
      <c r="W264" s="39"/>
      <c r="X264" s="39"/>
      <c r="Y264" s="39"/>
      <c r="Z264" s="39"/>
      <c r="AA264" s="39"/>
      <c r="AB264" s="39"/>
      <c r="AC264" s="39"/>
      <c r="AD264" s="39"/>
      <c r="AE264" s="39"/>
      <c r="AT264" s="18" t="s">
        <v>197</v>
      </c>
      <c r="AU264" s="18" t="s">
        <v>82</v>
      </c>
    </row>
    <row r="265" s="2" customFormat="1">
      <c r="A265" s="39"/>
      <c r="B265" s="40"/>
      <c r="C265" s="41"/>
      <c r="D265" s="247" t="s">
        <v>198</v>
      </c>
      <c r="E265" s="41"/>
      <c r="F265" s="248" t="s">
        <v>303</v>
      </c>
      <c r="G265" s="41"/>
      <c r="H265" s="41"/>
      <c r="I265" s="244"/>
      <c r="J265" s="41"/>
      <c r="K265" s="41"/>
      <c r="L265" s="45"/>
      <c r="M265" s="245"/>
      <c r="N265" s="246"/>
      <c r="O265" s="92"/>
      <c r="P265" s="92"/>
      <c r="Q265" s="92"/>
      <c r="R265" s="92"/>
      <c r="S265" s="92"/>
      <c r="T265" s="93"/>
      <c r="U265" s="39"/>
      <c r="V265" s="39"/>
      <c r="W265" s="39"/>
      <c r="X265" s="39"/>
      <c r="Y265" s="39"/>
      <c r="Z265" s="39"/>
      <c r="AA265" s="39"/>
      <c r="AB265" s="39"/>
      <c r="AC265" s="39"/>
      <c r="AD265" s="39"/>
      <c r="AE265" s="39"/>
      <c r="AT265" s="18" t="s">
        <v>198</v>
      </c>
      <c r="AU265" s="18" t="s">
        <v>82</v>
      </c>
    </row>
    <row r="266" s="13" customFormat="1">
      <c r="A266" s="13"/>
      <c r="B266" s="249"/>
      <c r="C266" s="250"/>
      <c r="D266" s="242" t="s">
        <v>200</v>
      </c>
      <c r="E266" s="251" t="s">
        <v>1</v>
      </c>
      <c r="F266" s="252" t="s">
        <v>304</v>
      </c>
      <c r="G266" s="250"/>
      <c r="H266" s="251" t="s">
        <v>1</v>
      </c>
      <c r="I266" s="253"/>
      <c r="J266" s="250"/>
      <c r="K266" s="250"/>
      <c r="L266" s="254"/>
      <c r="M266" s="255"/>
      <c r="N266" s="256"/>
      <c r="O266" s="256"/>
      <c r="P266" s="256"/>
      <c r="Q266" s="256"/>
      <c r="R266" s="256"/>
      <c r="S266" s="256"/>
      <c r="T266" s="257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T266" s="258" t="s">
        <v>200</v>
      </c>
      <c r="AU266" s="258" t="s">
        <v>82</v>
      </c>
      <c r="AV266" s="13" t="s">
        <v>80</v>
      </c>
      <c r="AW266" s="13" t="s">
        <v>30</v>
      </c>
      <c r="AX266" s="13" t="s">
        <v>73</v>
      </c>
      <c r="AY266" s="258" t="s">
        <v>189</v>
      </c>
    </row>
    <row r="267" s="13" customFormat="1">
      <c r="A267" s="13"/>
      <c r="B267" s="249"/>
      <c r="C267" s="250"/>
      <c r="D267" s="242" t="s">
        <v>200</v>
      </c>
      <c r="E267" s="251" t="s">
        <v>1</v>
      </c>
      <c r="F267" s="252" t="s">
        <v>201</v>
      </c>
      <c r="G267" s="250"/>
      <c r="H267" s="251" t="s">
        <v>1</v>
      </c>
      <c r="I267" s="253"/>
      <c r="J267" s="250"/>
      <c r="K267" s="250"/>
      <c r="L267" s="254"/>
      <c r="M267" s="255"/>
      <c r="N267" s="256"/>
      <c r="O267" s="256"/>
      <c r="P267" s="256"/>
      <c r="Q267" s="256"/>
      <c r="R267" s="256"/>
      <c r="S267" s="256"/>
      <c r="T267" s="257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T267" s="258" t="s">
        <v>200</v>
      </c>
      <c r="AU267" s="258" t="s">
        <v>82</v>
      </c>
      <c r="AV267" s="13" t="s">
        <v>80</v>
      </c>
      <c r="AW267" s="13" t="s">
        <v>30</v>
      </c>
      <c r="AX267" s="13" t="s">
        <v>73</v>
      </c>
      <c r="AY267" s="258" t="s">
        <v>189</v>
      </c>
    </row>
    <row r="268" s="14" customFormat="1">
      <c r="A268" s="14"/>
      <c r="B268" s="259"/>
      <c r="C268" s="260"/>
      <c r="D268" s="242" t="s">
        <v>200</v>
      </c>
      <c r="E268" s="261" t="s">
        <v>1</v>
      </c>
      <c r="F268" s="262" t="s">
        <v>305</v>
      </c>
      <c r="G268" s="260"/>
      <c r="H268" s="263">
        <v>88.304000000000002</v>
      </c>
      <c r="I268" s="264"/>
      <c r="J268" s="260"/>
      <c r="K268" s="260"/>
      <c r="L268" s="265"/>
      <c r="M268" s="266"/>
      <c r="N268" s="267"/>
      <c r="O268" s="267"/>
      <c r="P268" s="267"/>
      <c r="Q268" s="267"/>
      <c r="R268" s="267"/>
      <c r="S268" s="267"/>
      <c r="T268" s="268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T268" s="269" t="s">
        <v>200</v>
      </c>
      <c r="AU268" s="269" t="s">
        <v>82</v>
      </c>
      <c r="AV268" s="14" t="s">
        <v>82</v>
      </c>
      <c r="AW268" s="14" t="s">
        <v>30</v>
      </c>
      <c r="AX268" s="14" t="s">
        <v>73</v>
      </c>
      <c r="AY268" s="269" t="s">
        <v>189</v>
      </c>
    </row>
    <row r="269" s="15" customFormat="1">
      <c r="A269" s="15"/>
      <c r="B269" s="270"/>
      <c r="C269" s="271"/>
      <c r="D269" s="242" t="s">
        <v>200</v>
      </c>
      <c r="E269" s="272" t="s">
        <v>1</v>
      </c>
      <c r="F269" s="273" t="s">
        <v>207</v>
      </c>
      <c r="G269" s="271"/>
      <c r="H269" s="274">
        <v>88.304000000000002</v>
      </c>
      <c r="I269" s="275"/>
      <c r="J269" s="271"/>
      <c r="K269" s="271"/>
      <c r="L269" s="276"/>
      <c r="M269" s="277"/>
      <c r="N269" s="278"/>
      <c r="O269" s="278"/>
      <c r="P269" s="278"/>
      <c r="Q269" s="278"/>
      <c r="R269" s="278"/>
      <c r="S269" s="278"/>
      <c r="T269" s="279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T269" s="280" t="s">
        <v>200</v>
      </c>
      <c r="AU269" s="280" t="s">
        <v>82</v>
      </c>
      <c r="AV269" s="15" t="s">
        <v>195</v>
      </c>
      <c r="AW269" s="15" t="s">
        <v>30</v>
      </c>
      <c r="AX269" s="15" t="s">
        <v>80</v>
      </c>
      <c r="AY269" s="280" t="s">
        <v>189</v>
      </c>
    </row>
    <row r="270" s="2" customFormat="1" ht="24.15" customHeight="1">
      <c r="A270" s="39"/>
      <c r="B270" s="40"/>
      <c r="C270" s="281" t="s">
        <v>306</v>
      </c>
      <c r="D270" s="281" t="s">
        <v>273</v>
      </c>
      <c r="E270" s="282" t="s">
        <v>307</v>
      </c>
      <c r="F270" s="283" t="s">
        <v>308</v>
      </c>
      <c r="G270" s="284" t="s">
        <v>301</v>
      </c>
      <c r="H270" s="285">
        <v>104.596</v>
      </c>
      <c r="I270" s="286"/>
      <c r="J270" s="287">
        <f>ROUND(I270*H270,2)</f>
        <v>0</v>
      </c>
      <c r="K270" s="288"/>
      <c r="L270" s="289"/>
      <c r="M270" s="290" t="s">
        <v>1</v>
      </c>
      <c r="N270" s="291" t="s">
        <v>38</v>
      </c>
      <c r="O270" s="92"/>
      <c r="P270" s="238">
        <f>O270*H270</f>
        <v>0</v>
      </c>
      <c r="Q270" s="238">
        <v>0.00029999999999999997</v>
      </c>
      <c r="R270" s="238">
        <f>Q270*H270</f>
        <v>0.031378799999999998</v>
      </c>
      <c r="S270" s="238">
        <v>0</v>
      </c>
      <c r="T270" s="239">
        <f>S270*H270</f>
        <v>0</v>
      </c>
      <c r="U270" s="39"/>
      <c r="V270" s="39"/>
      <c r="W270" s="39"/>
      <c r="X270" s="39"/>
      <c r="Y270" s="39"/>
      <c r="Z270" s="39"/>
      <c r="AA270" s="39"/>
      <c r="AB270" s="39"/>
      <c r="AC270" s="39"/>
      <c r="AD270" s="39"/>
      <c r="AE270" s="39"/>
      <c r="AR270" s="240" t="s">
        <v>247</v>
      </c>
      <c r="AT270" s="240" t="s">
        <v>273</v>
      </c>
      <c r="AU270" s="240" t="s">
        <v>82</v>
      </c>
      <c r="AY270" s="18" t="s">
        <v>189</v>
      </c>
      <c r="BE270" s="241">
        <f>IF(N270="základní",J270,0)</f>
        <v>0</v>
      </c>
      <c r="BF270" s="241">
        <f>IF(N270="snížená",J270,0)</f>
        <v>0</v>
      </c>
      <c r="BG270" s="241">
        <f>IF(N270="zákl. přenesená",J270,0)</f>
        <v>0</v>
      </c>
      <c r="BH270" s="241">
        <f>IF(N270="sníž. přenesená",J270,0)</f>
        <v>0</v>
      </c>
      <c r="BI270" s="241">
        <f>IF(N270="nulová",J270,0)</f>
        <v>0</v>
      </c>
      <c r="BJ270" s="18" t="s">
        <v>80</v>
      </c>
      <c r="BK270" s="241">
        <f>ROUND(I270*H270,2)</f>
        <v>0</v>
      </c>
      <c r="BL270" s="18" t="s">
        <v>195</v>
      </c>
      <c r="BM270" s="240" t="s">
        <v>309</v>
      </c>
    </row>
    <row r="271" s="2" customFormat="1">
      <c r="A271" s="39"/>
      <c r="B271" s="40"/>
      <c r="C271" s="41"/>
      <c r="D271" s="242" t="s">
        <v>197</v>
      </c>
      <c r="E271" s="41"/>
      <c r="F271" s="243" t="s">
        <v>308</v>
      </c>
      <c r="G271" s="41"/>
      <c r="H271" s="41"/>
      <c r="I271" s="244"/>
      <c r="J271" s="41"/>
      <c r="K271" s="41"/>
      <c r="L271" s="45"/>
      <c r="M271" s="245"/>
      <c r="N271" s="246"/>
      <c r="O271" s="92"/>
      <c r="P271" s="92"/>
      <c r="Q271" s="92"/>
      <c r="R271" s="92"/>
      <c r="S271" s="92"/>
      <c r="T271" s="93"/>
      <c r="U271" s="39"/>
      <c r="V271" s="39"/>
      <c r="W271" s="39"/>
      <c r="X271" s="39"/>
      <c r="Y271" s="39"/>
      <c r="Z271" s="39"/>
      <c r="AA271" s="39"/>
      <c r="AB271" s="39"/>
      <c r="AC271" s="39"/>
      <c r="AD271" s="39"/>
      <c r="AE271" s="39"/>
      <c r="AT271" s="18" t="s">
        <v>197</v>
      </c>
      <c r="AU271" s="18" t="s">
        <v>82</v>
      </c>
    </row>
    <row r="272" s="14" customFormat="1">
      <c r="A272" s="14"/>
      <c r="B272" s="259"/>
      <c r="C272" s="260"/>
      <c r="D272" s="242" t="s">
        <v>200</v>
      </c>
      <c r="E272" s="261" t="s">
        <v>1</v>
      </c>
      <c r="F272" s="262" t="s">
        <v>310</v>
      </c>
      <c r="G272" s="260"/>
      <c r="H272" s="263">
        <v>104.596</v>
      </c>
      <c r="I272" s="264"/>
      <c r="J272" s="260"/>
      <c r="K272" s="260"/>
      <c r="L272" s="265"/>
      <c r="M272" s="266"/>
      <c r="N272" s="267"/>
      <c r="O272" s="267"/>
      <c r="P272" s="267"/>
      <c r="Q272" s="267"/>
      <c r="R272" s="267"/>
      <c r="S272" s="267"/>
      <c r="T272" s="268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T272" s="269" t="s">
        <v>200</v>
      </c>
      <c r="AU272" s="269" t="s">
        <v>82</v>
      </c>
      <c r="AV272" s="14" t="s">
        <v>82</v>
      </c>
      <c r="AW272" s="14" t="s">
        <v>30</v>
      </c>
      <c r="AX272" s="14" t="s">
        <v>80</v>
      </c>
      <c r="AY272" s="269" t="s">
        <v>189</v>
      </c>
    </row>
    <row r="273" s="2" customFormat="1" ht="16.5" customHeight="1">
      <c r="A273" s="39"/>
      <c r="B273" s="40"/>
      <c r="C273" s="228" t="s">
        <v>311</v>
      </c>
      <c r="D273" s="228" t="s">
        <v>191</v>
      </c>
      <c r="E273" s="229" t="s">
        <v>312</v>
      </c>
      <c r="F273" s="230" t="s">
        <v>313</v>
      </c>
      <c r="G273" s="231" t="s">
        <v>194</v>
      </c>
      <c r="H273" s="232">
        <v>0.63900000000000001</v>
      </c>
      <c r="I273" s="233"/>
      <c r="J273" s="234">
        <f>ROUND(I273*H273,2)</f>
        <v>0</v>
      </c>
      <c r="K273" s="235"/>
      <c r="L273" s="45"/>
      <c r="M273" s="236" t="s">
        <v>1</v>
      </c>
      <c r="N273" s="237" t="s">
        <v>38</v>
      </c>
      <c r="O273" s="92"/>
      <c r="P273" s="238">
        <f>O273*H273</f>
        <v>0</v>
      </c>
      <c r="Q273" s="238">
        <v>2.2563422040000001</v>
      </c>
      <c r="R273" s="238">
        <f>Q273*H273</f>
        <v>1.4418026683560001</v>
      </c>
      <c r="S273" s="238">
        <v>0</v>
      </c>
      <c r="T273" s="239">
        <f>S273*H273</f>
        <v>0</v>
      </c>
      <c r="U273" s="39"/>
      <c r="V273" s="39"/>
      <c r="W273" s="39"/>
      <c r="X273" s="39"/>
      <c r="Y273" s="39"/>
      <c r="Z273" s="39"/>
      <c r="AA273" s="39"/>
      <c r="AB273" s="39"/>
      <c r="AC273" s="39"/>
      <c r="AD273" s="39"/>
      <c r="AE273" s="39"/>
      <c r="AR273" s="240" t="s">
        <v>195</v>
      </c>
      <c r="AT273" s="240" t="s">
        <v>191</v>
      </c>
      <c r="AU273" s="240" t="s">
        <v>82</v>
      </c>
      <c r="AY273" s="18" t="s">
        <v>189</v>
      </c>
      <c r="BE273" s="241">
        <f>IF(N273="základní",J273,0)</f>
        <v>0</v>
      </c>
      <c r="BF273" s="241">
        <f>IF(N273="snížená",J273,0)</f>
        <v>0</v>
      </c>
      <c r="BG273" s="241">
        <f>IF(N273="zákl. přenesená",J273,0)</f>
        <v>0</v>
      </c>
      <c r="BH273" s="241">
        <f>IF(N273="sníž. přenesená",J273,0)</f>
        <v>0</v>
      </c>
      <c r="BI273" s="241">
        <f>IF(N273="nulová",J273,0)</f>
        <v>0</v>
      </c>
      <c r="BJ273" s="18" t="s">
        <v>80</v>
      </c>
      <c r="BK273" s="241">
        <f>ROUND(I273*H273,2)</f>
        <v>0</v>
      </c>
      <c r="BL273" s="18" t="s">
        <v>195</v>
      </c>
      <c r="BM273" s="240" t="s">
        <v>314</v>
      </c>
    </row>
    <row r="274" s="2" customFormat="1">
      <c r="A274" s="39"/>
      <c r="B274" s="40"/>
      <c r="C274" s="41"/>
      <c r="D274" s="242" t="s">
        <v>197</v>
      </c>
      <c r="E274" s="41"/>
      <c r="F274" s="243" t="s">
        <v>313</v>
      </c>
      <c r="G274" s="41"/>
      <c r="H274" s="41"/>
      <c r="I274" s="244"/>
      <c r="J274" s="41"/>
      <c r="K274" s="41"/>
      <c r="L274" s="45"/>
      <c r="M274" s="245"/>
      <c r="N274" s="246"/>
      <c r="O274" s="92"/>
      <c r="P274" s="92"/>
      <c r="Q274" s="92"/>
      <c r="R274" s="92"/>
      <c r="S274" s="92"/>
      <c r="T274" s="93"/>
      <c r="U274" s="39"/>
      <c r="V274" s="39"/>
      <c r="W274" s="39"/>
      <c r="X274" s="39"/>
      <c r="Y274" s="39"/>
      <c r="Z274" s="39"/>
      <c r="AA274" s="39"/>
      <c r="AB274" s="39"/>
      <c r="AC274" s="39"/>
      <c r="AD274" s="39"/>
      <c r="AE274" s="39"/>
      <c r="AT274" s="18" t="s">
        <v>197</v>
      </c>
      <c r="AU274" s="18" t="s">
        <v>82</v>
      </c>
    </row>
    <row r="275" s="2" customFormat="1">
      <c r="A275" s="39"/>
      <c r="B275" s="40"/>
      <c r="C275" s="41"/>
      <c r="D275" s="247" t="s">
        <v>198</v>
      </c>
      <c r="E275" s="41"/>
      <c r="F275" s="248" t="s">
        <v>315</v>
      </c>
      <c r="G275" s="41"/>
      <c r="H275" s="41"/>
      <c r="I275" s="244"/>
      <c r="J275" s="41"/>
      <c r="K275" s="41"/>
      <c r="L275" s="45"/>
      <c r="M275" s="245"/>
      <c r="N275" s="246"/>
      <c r="O275" s="92"/>
      <c r="P275" s="92"/>
      <c r="Q275" s="92"/>
      <c r="R275" s="92"/>
      <c r="S275" s="92"/>
      <c r="T275" s="93"/>
      <c r="U275" s="39"/>
      <c r="V275" s="39"/>
      <c r="W275" s="39"/>
      <c r="X275" s="39"/>
      <c r="Y275" s="39"/>
      <c r="Z275" s="39"/>
      <c r="AA275" s="39"/>
      <c r="AB275" s="39"/>
      <c r="AC275" s="39"/>
      <c r="AD275" s="39"/>
      <c r="AE275" s="39"/>
      <c r="AT275" s="18" t="s">
        <v>198</v>
      </c>
      <c r="AU275" s="18" t="s">
        <v>82</v>
      </c>
    </row>
    <row r="276" s="13" customFormat="1">
      <c r="A276" s="13"/>
      <c r="B276" s="249"/>
      <c r="C276" s="250"/>
      <c r="D276" s="242" t="s">
        <v>200</v>
      </c>
      <c r="E276" s="251" t="s">
        <v>1</v>
      </c>
      <c r="F276" s="252" t="s">
        <v>316</v>
      </c>
      <c r="G276" s="250"/>
      <c r="H276" s="251" t="s">
        <v>1</v>
      </c>
      <c r="I276" s="253"/>
      <c r="J276" s="250"/>
      <c r="K276" s="250"/>
      <c r="L276" s="254"/>
      <c r="M276" s="255"/>
      <c r="N276" s="256"/>
      <c r="O276" s="256"/>
      <c r="P276" s="256"/>
      <c r="Q276" s="256"/>
      <c r="R276" s="256"/>
      <c r="S276" s="256"/>
      <c r="T276" s="257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T276" s="258" t="s">
        <v>200</v>
      </c>
      <c r="AU276" s="258" t="s">
        <v>82</v>
      </c>
      <c r="AV276" s="13" t="s">
        <v>80</v>
      </c>
      <c r="AW276" s="13" t="s">
        <v>30</v>
      </c>
      <c r="AX276" s="13" t="s">
        <v>73</v>
      </c>
      <c r="AY276" s="258" t="s">
        <v>189</v>
      </c>
    </row>
    <row r="277" s="14" customFormat="1">
      <c r="A277" s="14"/>
      <c r="B277" s="259"/>
      <c r="C277" s="260"/>
      <c r="D277" s="242" t="s">
        <v>200</v>
      </c>
      <c r="E277" s="261" t="s">
        <v>1</v>
      </c>
      <c r="F277" s="262" t="s">
        <v>317</v>
      </c>
      <c r="G277" s="260"/>
      <c r="H277" s="263">
        <v>0.63900000000000001</v>
      </c>
      <c r="I277" s="264"/>
      <c r="J277" s="260"/>
      <c r="K277" s="260"/>
      <c r="L277" s="265"/>
      <c r="M277" s="266"/>
      <c r="N277" s="267"/>
      <c r="O277" s="267"/>
      <c r="P277" s="267"/>
      <c r="Q277" s="267"/>
      <c r="R277" s="267"/>
      <c r="S277" s="267"/>
      <c r="T277" s="268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T277" s="269" t="s">
        <v>200</v>
      </c>
      <c r="AU277" s="269" t="s">
        <v>82</v>
      </c>
      <c r="AV277" s="14" t="s">
        <v>82</v>
      </c>
      <c r="AW277" s="14" t="s">
        <v>30</v>
      </c>
      <c r="AX277" s="14" t="s">
        <v>73</v>
      </c>
      <c r="AY277" s="269" t="s">
        <v>189</v>
      </c>
    </row>
    <row r="278" s="15" customFormat="1">
      <c r="A278" s="15"/>
      <c r="B278" s="270"/>
      <c r="C278" s="271"/>
      <c r="D278" s="242" t="s">
        <v>200</v>
      </c>
      <c r="E278" s="272" t="s">
        <v>1</v>
      </c>
      <c r="F278" s="273" t="s">
        <v>207</v>
      </c>
      <c r="G278" s="271"/>
      <c r="H278" s="274">
        <v>0.63900000000000001</v>
      </c>
      <c r="I278" s="275"/>
      <c r="J278" s="271"/>
      <c r="K278" s="271"/>
      <c r="L278" s="276"/>
      <c r="M278" s="277"/>
      <c r="N278" s="278"/>
      <c r="O278" s="278"/>
      <c r="P278" s="278"/>
      <c r="Q278" s="278"/>
      <c r="R278" s="278"/>
      <c r="S278" s="278"/>
      <c r="T278" s="279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T278" s="280" t="s">
        <v>200</v>
      </c>
      <c r="AU278" s="280" t="s">
        <v>82</v>
      </c>
      <c r="AV278" s="15" t="s">
        <v>195</v>
      </c>
      <c r="AW278" s="15" t="s">
        <v>30</v>
      </c>
      <c r="AX278" s="15" t="s">
        <v>80</v>
      </c>
      <c r="AY278" s="280" t="s">
        <v>189</v>
      </c>
    </row>
    <row r="279" s="2" customFormat="1" ht="24.15" customHeight="1">
      <c r="A279" s="39"/>
      <c r="B279" s="40"/>
      <c r="C279" s="228" t="s">
        <v>318</v>
      </c>
      <c r="D279" s="228" t="s">
        <v>191</v>
      </c>
      <c r="E279" s="229" t="s">
        <v>319</v>
      </c>
      <c r="F279" s="230" t="s">
        <v>320</v>
      </c>
      <c r="G279" s="231" t="s">
        <v>194</v>
      </c>
      <c r="H279" s="232">
        <v>10.223000000000001</v>
      </c>
      <c r="I279" s="233"/>
      <c r="J279" s="234">
        <f>ROUND(I279*H279,2)</f>
        <v>0</v>
      </c>
      <c r="K279" s="235"/>
      <c r="L279" s="45"/>
      <c r="M279" s="236" t="s">
        <v>1</v>
      </c>
      <c r="N279" s="237" t="s">
        <v>38</v>
      </c>
      <c r="O279" s="92"/>
      <c r="P279" s="238">
        <f>O279*H279</f>
        <v>0</v>
      </c>
      <c r="Q279" s="238">
        <v>2.4532922039999998</v>
      </c>
      <c r="R279" s="238">
        <f>Q279*H279</f>
        <v>25.080006201492001</v>
      </c>
      <c r="S279" s="238">
        <v>0</v>
      </c>
      <c r="T279" s="239">
        <f>S279*H279</f>
        <v>0</v>
      </c>
      <c r="U279" s="39"/>
      <c r="V279" s="39"/>
      <c r="W279" s="39"/>
      <c r="X279" s="39"/>
      <c r="Y279" s="39"/>
      <c r="Z279" s="39"/>
      <c r="AA279" s="39"/>
      <c r="AB279" s="39"/>
      <c r="AC279" s="39"/>
      <c r="AD279" s="39"/>
      <c r="AE279" s="39"/>
      <c r="AR279" s="240" t="s">
        <v>195</v>
      </c>
      <c r="AT279" s="240" t="s">
        <v>191</v>
      </c>
      <c r="AU279" s="240" t="s">
        <v>82</v>
      </c>
      <c r="AY279" s="18" t="s">
        <v>189</v>
      </c>
      <c r="BE279" s="241">
        <f>IF(N279="základní",J279,0)</f>
        <v>0</v>
      </c>
      <c r="BF279" s="241">
        <f>IF(N279="snížená",J279,0)</f>
        <v>0</v>
      </c>
      <c r="BG279" s="241">
        <f>IF(N279="zákl. přenesená",J279,0)</f>
        <v>0</v>
      </c>
      <c r="BH279" s="241">
        <f>IF(N279="sníž. přenesená",J279,0)</f>
        <v>0</v>
      </c>
      <c r="BI279" s="241">
        <f>IF(N279="nulová",J279,0)</f>
        <v>0</v>
      </c>
      <c r="BJ279" s="18" t="s">
        <v>80</v>
      </c>
      <c r="BK279" s="241">
        <f>ROUND(I279*H279,2)</f>
        <v>0</v>
      </c>
      <c r="BL279" s="18" t="s">
        <v>195</v>
      </c>
      <c r="BM279" s="240" t="s">
        <v>321</v>
      </c>
    </row>
    <row r="280" s="2" customFormat="1">
      <c r="A280" s="39"/>
      <c r="B280" s="40"/>
      <c r="C280" s="41"/>
      <c r="D280" s="242" t="s">
        <v>197</v>
      </c>
      <c r="E280" s="41"/>
      <c r="F280" s="243" t="s">
        <v>320</v>
      </c>
      <c r="G280" s="41"/>
      <c r="H280" s="41"/>
      <c r="I280" s="244"/>
      <c r="J280" s="41"/>
      <c r="K280" s="41"/>
      <c r="L280" s="45"/>
      <c r="M280" s="245"/>
      <c r="N280" s="246"/>
      <c r="O280" s="92"/>
      <c r="P280" s="92"/>
      <c r="Q280" s="92"/>
      <c r="R280" s="92"/>
      <c r="S280" s="92"/>
      <c r="T280" s="93"/>
      <c r="U280" s="39"/>
      <c r="V280" s="39"/>
      <c r="W280" s="39"/>
      <c r="X280" s="39"/>
      <c r="Y280" s="39"/>
      <c r="Z280" s="39"/>
      <c r="AA280" s="39"/>
      <c r="AB280" s="39"/>
      <c r="AC280" s="39"/>
      <c r="AD280" s="39"/>
      <c r="AE280" s="39"/>
      <c r="AT280" s="18" t="s">
        <v>197</v>
      </c>
      <c r="AU280" s="18" t="s">
        <v>82</v>
      </c>
    </row>
    <row r="281" s="2" customFormat="1">
      <c r="A281" s="39"/>
      <c r="B281" s="40"/>
      <c r="C281" s="41"/>
      <c r="D281" s="247" t="s">
        <v>198</v>
      </c>
      <c r="E281" s="41"/>
      <c r="F281" s="248" t="s">
        <v>322</v>
      </c>
      <c r="G281" s="41"/>
      <c r="H281" s="41"/>
      <c r="I281" s="244"/>
      <c r="J281" s="41"/>
      <c r="K281" s="41"/>
      <c r="L281" s="45"/>
      <c r="M281" s="245"/>
      <c r="N281" s="246"/>
      <c r="O281" s="92"/>
      <c r="P281" s="92"/>
      <c r="Q281" s="92"/>
      <c r="R281" s="92"/>
      <c r="S281" s="92"/>
      <c r="T281" s="93"/>
      <c r="U281" s="39"/>
      <c r="V281" s="39"/>
      <c r="W281" s="39"/>
      <c r="X281" s="39"/>
      <c r="Y281" s="39"/>
      <c r="Z281" s="39"/>
      <c r="AA281" s="39"/>
      <c r="AB281" s="39"/>
      <c r="AC281" s="39"/>
      <c r="AD281" s="39"/>
      <c r="AE281" s="39"/>
      <c r="AT281" s="18" t="s">
        <v>198</v>
      </c>
      <c r="AU281" s="18" t="s">
        <v>82</v>
      </c>
    </row>
    <row r="282" s="13" customFormat="1">
      <c r="A282" s="13"/>
      <c r="B282" s="249"/>
      <c r="C282" s="250"/>
      <c r="D282" s="242" t="s">
        <v>200</v>
      </c>
      <c r="E282" s="251" t="s">
        <v>1</v>
      </c>
      <c r="F282" s="252" t="s">
        <v>323</v>
      </c>
      <c r="G282" s="250"/>
      <c r="H282" s="251" t="s">
        <v>1</v>
      </c>
      <c r="I282" s="253"/>
      <c r="J282" s="250"/>
      <c r="K282" s="250"/>
      <c r="L282" s="254"/>
      <c r="M282" s="255"/>
      <c r="N282" s="256"/>
      <c r="O282" s="256"/>
      <c r="P282" s="256"/>
      <c r="Q282" s="256"/>
      <c r="R282" s="256"/>
      <c r="S282" s="256"/>
      <c r="T282" s="257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T282" s="258" t="s">
        <v>200</v>
      </c>
      <c r="AU282" s="258" t="s">
        <v>82</v>
      </c>
      <c r="AV282" s="13" t="s">
        <v>80</v>
      </c>
      <c r="AW282" s="13" t="s">
        <v>30</v>
      </c>
      <c r="AX282" s="13" t="s">
        <v>73</v>
      </c>
      <c r="AY282" s="258" t="s">
        <v>189</v>
      </c>
    </row>
    <row r="283" s="14" customFormat="1">
      <c r="A283" s="14"/>
      <c r="B283" s="259"/>
      <c r="C283" s="260"/>
      <c r="D283" s="242" t="s">
        <v>200</v>
      </c>
      <c r="E283" s="261" t="s">
        <v>1</v>
      </c>
      <c r="F283" s="262" t="s">
        <v>324</v>
      </c>
      <c r="G283" s="260"/>
      <c r="H283" s="263">
        <v>10.223000000000001</v>
      </c>
      <c r="I283" s="264"/>
      <c r="J283" s="260"/>
      <c r="K283" s="260"/>
      <c r="L283" s="265"/>
      <c r="M283" s="266"/>
      <c r="N283" s="267"/>
      <c r="O283" s="267"/>
      <c r="P283" s="267"/>
      <c r="Q283" s="267"/>
      <c r="R283" s="267"/>
      <c r="S283" s="267"/>
      <c r="T283" s="268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T283" s="269" t="s">
        <v>200</v>
      </c>
      <c r="AU283" s="269" t="s">
        <v>82</v>
      </c>
      <c r="AV283" s="14" t="s">
        <v>82</v>
      </c>
      <c r="AW283" s="14" t="s">
        <v>30</v>
      </c>
      <c r="AX283" s="14" t="s">
        <v>73</v>
      </c>
      <c r="AY283" s="269" t="s">
        <v>189</v>
      </c>
    </row>
    <row r="284" s="15" customFormat="1">
      <c r="A284" s="15"/>
      <c r="B284" s="270"/>
      <c r="C284" s="271"/>
      <c r="D284" s="242" t="s">
        <v>200</v>
      </c>
      <c r="E284" s="272" t="s">
        <v>1</v>
      </c>
      <c r="F284" s="273" t="s">
        <v>207</v>
      </c>
      <c r="G284" s="271"/>
      <c r="H284" s="274">
        <v>10.223000000000001</v>
      </c>
      <c r="I284" s="275"/>
      <c r="J284" s="271"/>
      <c r="K284" s="271"/>
      <c r="L284" s="276"/>
      <c r="M284" s="277"/>
      <c r="N284" s="278"/>
      <c r="O284" s="278"/>
      <c r="P284" s="278"/>
      <c r="Q284" s="278"/>
      <c r="R284" s="278"/>
      <c r="S284" s="278"/>
      <c r="T284" s="279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T284" s="280" t="s">
        <v>200</v>
      </c>
      <c r="AU284" s="280" t="s">
        <v>82</v>
      </c>
      <c r="AV284" s="15" t="s">
        <v>195</v>
      </c>
      <c r="AW284" s="15" t="s">
        <v>30</v>
      </c>
      <c r="AX284" s="15" t="s">
        <v>80</v>
      </c>
      <c r="AY284" s="280" t="s">
        <v>189</v>
      </c>
    </row>
    <row r="285" s="2" customFormat="1" ht="21.75" customHeight="1">
      <c r="A285" s="39"/>
      <c r="B285" s="40"/>
      <c r="C285" s="228" t="s">
        <v>325</v>
      </c>
      <c r="D285" s="228" t="s">
        <v>191</v>
      </c>
      <c r="E285" s="229" t="s">
        <v>326</v>
      </c>
      <c r="F285" s="230" t="s">
        <v>327</v>
      </c>
      <c r="G285" s="231" t="s">
        <v>256</v>
      </c>
      <c r="H285" s="232">
        <v>1.022</v>
      </c>
      <c r="I285" s="233"/>
      <c r="J285" s="234">
        <f>ROUND(I285*H285,2)</f>
        <v>0</v>
      </c>
      <c r="K285" s="235"/>
      <c r="L285" s="45"/>
      <c r="M285" s="236" t="s">
        <v>1</v>
      </c>
      <c r="N285" s="237" t="s">
        <v>38</v>
      </c>
      <c r="O285" s="92"/>
      <c r="P285" s="238">
        <f>O285*H285</f>
        <v>0</v>
      </c>
      <c r="Q285" s="238">
        <v>1.0606207999999999</v>
      </c>
      <c r="R285" s="238">
        <f>Q285*H285</f>
        <v>1.0839544576</v>
      </c>
      <c r="S285" s="238">
        <v>0</v>
      </c>
      <c r="T285" s="239">
        <f>S285*H285</f>
        <v>0</v>
      </c>
      <c r="U285" s="39"/>
      <c r="V285" s="39"/>
      <c r="W285" s="39"/>
      <c r="X285" s="39"/>
      <c r="Y285" s="39"/>
      <c r="Z285" s="39"/>
      <c r="AA285" s="39"/>
      <c r="AB285" s="39"/>
      <c r="AC285" s="39"/>
      <c r="AD285" s="39"/>
      <c r="AE285" s="39"/>
      <c r="AR285" s="240" t="s">
        <v>195</v>
      </c>
      <c r="AT285" s="240" t="s">
        <v>191</v>
      </c>
      <c r="AU285" s="240" t="s">
        <v>82</v>
      </c>
      <c r="AY285" s="18" t="s">
        <v>189</v>
      </c>
      <c r="BE285" s="241">
        <f>IF(N285="základní",J285,0)</f>
        <v>0</v>
      </c>
      <c r="BF285" s="241">
        <f>IF(N285="snížená",J285,0)</f>
        <v>0</v>
      </c>
      <c r="BG285" s="241">
        <f>IF(N285="zákl. přenesená",J285,0)</f>
        <v>0</v>
      </c>
      <c r="BH285" s="241">
        <f>IF(N285="sníž. přenesená",J285,0)</f>
        <v>0</v>
      </c>
      <c r="BI285" s="241">
        <f>IF(N285="nulová",J285,0)</f>
        <v>0</v>
      </c>
      <c r="BJ285" s="18" t="s">
        <v>80</v>
      </c>
      <c r="BK285" s="241">
        <f>ROUND(I285*H285,2)</f>
        <v>0</v>
      </c>
      <c r="BL285" s="18" t="s">
        <v>195</v>
      </c>
      <c r="BM285" s="240" t="s">
        <v>328</v>
      </c>
    </row>
    <row r="286" s="2" customFormat="1">
      <c r="A286" s="39"/>
      <c r="B286" s="40"/>
      <c r="C286" s="41"/>
      <c r="D286" s="242" t="s">
        <v>197</v>
      </c>
      <c r="E286" s="41"/>
      <c r="F286" s="243" t="s">
        <v>327</v>
      </c>
      <c r="G286" s="41"/>
      <c r="H286" s="41"/>
      <c r="I286" s="244"/>
      <c r="J286" s="41"/>
      <c r="K286" s="41"/>
      <c r="L286" s="45"/>
      <c r="M286" s="245"/>
      <c r="N286" s="246"/>
      <c r="O286" s="92"/>
      <c r="P286" s="92"/>
      <c r="Q286" s="92"/>
      <c r="R286" s="92"/>
      <c r="S286" s="92"/>
      <c r="T286" s="93"/>
      <c r="U286" s="39"/>
      <c r="V286" s="39"/>
      <c r="W286" s="39"/>
      <c r="X286" s="39"/>
      <c r="Y286" s="39"/>
      <c r="Z286" s="39"/>
      <c r="AA286" s="39"/>
      <c r="AB286" s="39"/>
      <c r="AC286" s="39"/>
      <c r="AD286" s="39"/>
      <c r="AE286" s="39"/>
      <c r="AT286" s="18" t="s">
        <v>197</v>
      </c>
      <c r="AU286" s="18" t="s">
        <v>82</v>
      </c>
    </row>
    <row r="287" s="2" customFormat="1">
      <c r="A287" s="39"/>
      <c r="B287" s="40"/>
      <c r="C287" s="41"/>
      <c r="D287" s="247" t="s">
        <v>198</v>
      </c>
      <c r="E287" s="41"/>
      <c r="F287" s="248" t="s">
        <v>329</v>
      </c>
      <c r="G287" s="41"/>
      <c r="H287" s="41"/>
      <c r="I287" s="244"/>
      <c r="J287" s="41"/>
      <c r="K287" s="41"/>
      <c r="L287" s="45"/>
      <c r="M287" s="245"/>
      <c r="N287" s="246"/>
      <c r="O287" s="92"/>
      <c r="P287" s="92"/>
      <c r="Q287" s="92"/>
      <c r="R287" s="92"/>
      <c r="S287" s="92"/>
      <c r="T287" s="93"/>
      <c r="U287" s="39"/>
      <c r="V287" s="39"/>
      <c r="W287" s="39"/>
      <c r="X287" s="39"/>
      <c r="Y287" s="39"/>
      <c r="Z287" s="39"/>
      <c r="AA287" s="39"/>
      <c r="AB287" s="39"/>
      <c r="AC287" s="39"/>
      <c r="AD287" s="39"/>
      <c r="AE287" s="39"/>
      <c r="AT287" s="18" t="s">
        <v>198</v>
      </c>
      <c r="AU287" s="18" t="s">
        <v>82</v>
      </c>
    </row>
    <row r="288" s="13" customFormat="1">
      <c r="A288" s="13"/>
      <c r="B288" s="249"/>
      <c r="C288" s="250"/>
      <c r="D288" s="242" t="s">
        <v>200</v>
      </c>
      <c r="E288" s="251" t="s">
        <v>1</v>
      </c>
      <c r="F288" s="252" t="s">
        <v>330</v>
      </c>
      <c r="G288" s="250"/>
      <c r="H288" s="251" t="s">
        <v>1</v>
      </c>
      <c r="I288" s="253"/>
      <c r="J288" s="250"/>
      <c r="K288" s="250"/>
      <c r="L288" s="254"/>
      <c r="M288" s="255"/>
      <c r="N288" s="256"/>
      <c r="O288" s="256"/>
      <c r="P288" s="256"/>
      <c r="Q288" s="256"/>
      <c r="R288" s="256"/>
      <c r="S288" s="256"/>
      <c r="T288" s="257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T288" s="258" t="s">
        <v>200</v>
      </c>
      <c r="AU288" s="258" t="s">
        <v>82</v>
      </c>
      <c r="AV288" s="13" t="s">
        <v>80</v>
      </c>
      <c r="AW288" s="13" t="s">
        <v>30</v>
      </c>
      <c r="AX288" s="13" t="s">
        <v>73</v>
      </c>
      <c r="AY288" s="258" t="s">
        <v>189</v>
      </c>
    </row>
    <row r="289" s="13" customFormat="1">
      <c r="A289" s="13"/>
      <c r="B289" s="249"/>
      <c r="C289" s="250"/>
      <c r="D289" s="242" t="s">
        <v>200</v>
      </c>
      <c r="E289" s="251" t="s">
        <v>1</v>
      </c>
      <c r="F289" s="252" t="s">
        <v>323</v>
      </c>
      <c r="G289" s="250"/>
      <c r="H289" s="251" t="s">
        <v>1</v>
      </c>
      <c r="I289" s="253"/>
      <c r="J289" s="250"/>
      <c r="K289" s="250"/>
      <c r="L289" s="254"/>
      <c r="M289" s="255"/>
      <c r="N289" s="256"/>
      <c r="O289" s="256"/>
      <c r="P289" s="256"/>
      <c r="Q289" s="256"/>
      <c r="R289" s="256"/>
      <c r="S289" s="256"/>
      <c r="T289" s="257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T289" s="258" t="s">
        <v>200</v>
      </c>
      <c r="AU289" s="258" t="s">
        <v>82</v>
      </c>
      <c r="AV289" s="13" t="s">
        <v>80</v>
      </c>
      <c r="AW289" s="13" t="s">
        <v>30</v>
      </c>
      <c r="AX289" s="13" t="s">
        <v>73</v>
      </c>
      <c r="AY289" s="258" t="s">
        <v>189</v>
      </c>
    </row>
    <row r="290" s="14" customFormat="1">
      <c r="A290" s="14"/>
      <c r="B290" s="259"/>
      <c r="C290" s="260"/>
      <c r="D290" s="242" t="s">
        <v>200</v>
      </c>
      <c r="E290" s="261" t="s">
        <v>1</v>
      </c>
      <c r="F290" s="262" t="s">
        <v>331</v>
      </c>
      <c r="G290" s="260"/>
      <c r="H290" s="263">
        <v>1.022</v>
      </c>
      <c r="I290" s="264"/>
      <c r="J290" s="260"/>
      <c r="K290" s="260"/>
      <c r="L290" s="265"/>
      <c r="M290" s="266"/>
      <c r="N290" s="267"/>
      <c r="O290" s="267"/>
      <c r="P290" s="267"/>
      <c r="Q290" s="267"/>
      <c r="R290" s="267"/>
      <c r="S290" s="267"/>
      <c r="T290" s="268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T290" s="269" t="s">
        <v>200</v>
      </c>
      <c r="AU290" s="269" t="s">
        <v>82</v>
      </c>
      <c r="AV290" s="14" t="s">
        <v>82</v>
      </c>
      <c r="AW290" s="14" t="s">
        <v>30</v>
      </c>
      <c r="AX290" s="14" t="s">
        <v>73</v>
      </c>
      <c r="AY290" s="269" t="s">
        <v>189</v>
      </c>
    </row>
    <row r="291" s="15" customFormat="1">
      <c r="A291" s="15"/>
      <c r="B291" s="270"/>
      <c r="C291" s="271"/>
      <c r="D291" s="242" t="s">
        <v>200</v>
      </c>
      <c r="E291" s="272" t="s">
        <v>1</v>
      </c>
      <c r="F291" s="273" t="s">
        <v>207</v>
      </c>
      <c r="G291" s="271"/>
      <c r="H291" s="274">
        <v>1.022</v>
      </c>
      <c r="I291" s="275"/>
      <c r="J291" s="271"/>
      <c r="K291" s="271"/>
      <c r="L291" s="276"/>
      <c r="M291" s="277"/>
      <c r="N291" s="278"/>
      <c r="O291" s="278"/>
      <c r="P291" s="278"/>
      <c r="Q291" s="278"/>
      <c r="R291" s="278"/>
      <c r="S291" s="278"/>
      <c r="T291" s="279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T291" s="280" t="s">
        <v>200</v>
      </c>
      <c r="AU291" s="280" t="s">
        <v>82</v>
      </c>
      <c r="AV291" s="15" t="s">
        <v>195</v>
      </c>
      <c r="AW291" s="15" t="s">
        <v>30</v>
      </c>
      <c r="AX291" s="15" t="s">
        <v>80</v>
      </c>
      <c r="AY291" s="280" t="s">
        <v>189</v>
      </c>
    </row>
    <row r="292" s="12" customFormat="1" ht="22.8" customHeight="1">
      <c r="A292" s="12"/>
      <c r="B292" s="212"/>
      <c r="C292" s="213"/>
      <c r="D292" s="214" t="s">
        <v>72</v>
      </c>
      <c r="E292" s="226" t="s">
        <v>214</v>
      </c>
      <c r="F292" s="226" t="s">
        <v>332</v>
      </c>
      <c r="G292" s="213"/>
      <c r="H292" s="213"/>
      <c r="I292" s="216"/>
      <c r="J292" s="227">
        <f>BK292</f>
        <v>0</v>
      </c>
      <c r="K292" s="213"/>
      <c r="L292" s="218"/>
      <c r="M292" s="219"/>
      <c r="N292" s="220"/>
      <c r="O292" s="220"/>
      <c r="P292" s="221">
        <f>SUM(P293:P681)</f>
        <v>0</v>
      </c>
      <c r="Q292" s="220"/>
      <c r="R292" s="221">
        <f>SUM(R293:R681)</f>
        <v>35.59694330984</v>
      </c>
      <c r="S292" s="220"/>
      <c r="T292" s="222">
        <f>SUM(T293:T681)</f>
        <v>0.0038558400000000001</v>
      </c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R292" s="223" t="s">
        <v>80</v>
      </c>
      <c r="AT292" s="224" t="s">
        <v>72</v>
      </c>
      <c r="AU292" s="224" t="s">
        <v>80</v>
      </c>
      <c r="AY292" s="223" t="s">
        <v>189</v>
      </c>
      <c r="BK292" s="225">
        <f>SUM(BK293:BK681)</f>
        <v>0</v>
      </c>
    </row>
    <row r="293" s="2" customFormat="1" ht="24.15" customHeight="1">
      <c r="A293" s="39"/>
      <c r="B293" s="40"/>
      <c r="C293" s="228" t="s">
        <v>333</v>
      </c>
      <c r="D293" s="228" t="s">
        <v>191</v>
      </c>
      <c r="E293" s="229" t="s">
        <v>334</v>
      </c>
      <c r="F293" s="230" t="s">
        <v>335</v>
      </c>
      <c r="G293" s="231" t="s">
        <v>194</v>
      </c>
      <c r="H293" s="232">
        <v>0.20200000000000001</v>
      </c>
      <c r="I293" s="233"/>
      <c r="J293" s="234">
        <f>ROUND(I293*H293,2)</f>
        <v>0</v>
      </c>
      <c r="K293" s="235"/>
      <c r="L293" s="45"/>
      <c r="M293" s="236" t="s">
        <v>1</v>
      </c>
      <c r="N293" s="237" t="s">
        <v>38</v>
      </c>
      <c r="O293" s="92"/>
      <c r="P293" s="238">
        <f>O293*H293</f>
        <v>0</v>
      </c>
      <c r="Q293" s="238">
        <v>1.8775</v>
      </c>
      <c r="R293" s="238">
        <f>Q293*H293</f>
        <v>0.37925500000000001</v>
      </c>
      <c r="S293" s="238">
        <v>0</v>
      </c>
      <c r="T293" s="239">
        <f>S293*H293</f>
        <v>0</v>
      </c>
      <c r="U293" s="39"/>
      <c r="V293" s="39"/>
      <c r="W293" s="39"/>
      <c r="X293" s="39"/>
      <c r="Y293" s="39"/>
      <c r="Z293" s="39"/>
      <c r="AA293" s="39"/>
      <c r="AB293" s="39"/>
      <c r="AC293" s="39"/>
      <c r="AD293" s="39"/>
      <c r="AE293" s="39"/>
      <c r="AR293" s="240" t="s">
        <v>195</v>
      </c>
      <c r="AT293" s="240" t="s">
        <v>191</v>
      </c>
      <c r="AU293" s="240" t="s">
        <v>82</v>
      </c>
      <c r="AY293" s="18" t="s">
        <v>189</v>
      </c>
      <c r="BE293" s="241">
        <f>IF(N293="základní",J293,0)</f>
        <v>0</v>
      </c>
      <c r="BF293" s="241">
        <f>IF(N293="snížená",J293,0)</f>
        <v>0</v>
      </c>
      <c r="BG293" s="241">
        <f>IF(N293="zákl. přenesená",J293,0)</f>
        <v>0</v>
      </c>
      <c r="BH293" s="241">
        <f>IF(N293="sníž. přenesená",J293,0)</f>
        <v>0</v>
      </c>
      <c r="BI293" s="241">
        <f>IF(N293="nulová",J293,0)</f>
        <v>0</v>
      </c>
      <c r="BJ293" s="18" t="s">
        <v>80</v>
      </c>
      <c r="BK293" s="241">
        <f>ROUND(I293*H293,2)</f>
        <v>0</v>
      </c>
      <c r="BL293" s="18" t="s">
        <v>195</v>
      </c>
      <c r="BM293" s="240" t="s">
        <v>336</v>
      </c>
    </row>
    <row r="294" s="2" customFormat="1">
      <c r="A294" s="39"/>
      <c r="B294" s="40"/>
      <c r="C294" s="41"/>
      <c r="D294" s="242" t="s">
        <v>197</v>
      </c>
      <c r="E294" s="41"/>
      <c r="F294" s="243" t="s">
        <v>335</v>
      </c>
      <c r="G294" s="41"/>
      <c r="H294" s="41"/>
      <c r="I294" s="244"/>
      <c r="J294" s="41"/>
      <c r="K294" s="41"/>
      <c r="L294" s="45"/>
      <c r="M294" s="245"/>
      <c r="N294" s="246"/>
      <c r="O294" s="92"/>
      <c r="P294" s="92"/>
      <c r="Q294" s="92"/>
      <c r="R294" s="92"/>
      <c r="S294" s="92"/>
      <c r="T294" s="93"/>
      <c r="U294" s="39"/>
      <c r="V294" s="39"/>
      <c r="W294" s="39"/>
      <c r="X294" s="39"/>
      <c r="Y294" s="39"/>
      <c r="Z294" s="39"/>
      <c r="AA294" s="39"/>
      <c r="AB294" s="39"/>
      <c r="AC294" s="39"/>
      <c r="AD294" s="39"/>
      <c r="AE294" s="39"/>
      <c r="AT294" s="18" t="s">
        <v>197</v>
      </c>
      <c r="AU294" s="18" t="s">
        <v>82</v>
      </c>
    </row>
    <row r="295" s="2" customFormat="1">
      <c r="A295" s="39"/>
      <c r="B295" s="40"/>
      <c r="C295" s="41"/>
      <c r="D295" s="247" t="s">
        <v>198</v>
      </c>
      <c r="E295" s="41"/>
      <c r="F295" s="248" t="s">
        <v>337</v>
      </c>
      <c r="G295" s="41"/>
      <c r="H295" s="41"/>
      <c r="I295" s="244"/>
      <c r="J295" s="41"/>
      <c r="K295" s="41"/>
      <c r="L295" s="45"/>
      <c r="M295" s="245"/>
      <c r="N295" s="246"/>
      <c r="O295" s="92"/>
      <c r="P295" s="92"/>
      <c r="Q295" s="92"/>
      <c r="R295" s="92"/>
      <c r="S295" s="92"/>
      <c r="T295" s="93"/>
      <c r="U295" s="39"/>
      <c r="V295" s="39"/>
      <c r="W295" s="39"/>
      <c r="X295" s="39"/>
      <c r="Y295" s="39"/>
      <c r="Z295" s="39"/>
      <c r="AA295" s="39"/>
      <c r="AB295" s="39"/>
      <c r="AC295" s="39"/>
      <c r="AD295" s="39"/>
      <c r="AE295" s="39"/>
      <c r="AT295" s="18" t="s">
        <v>198</v>
      </c>
      <c r="AU295" s="18" t="s">
        <v>82</v>
      </c>
    </row>
    <row r="296" s="13" customFormat="1">
      <c r="A296" s="13"/>
      <c r="B296" s="249"/>
      <c r="C296" s="250"/>
      <c r="D296" s="242" t="s">
        <v>200</v>
      </c>
      <c r="E296" s="251" t="s">
        <v>1</v>
      </c>
      <c r="F296" s="252" t="s">
        <v>338</v>
      </c>
      <c r="G296" s="250"/>
      <c r="H296" s="251" t="s">
        <v>1</v>
      </c>
      <c r="I296" s="253"/>
      <c r="J296" s="250"/>
      <c r="K296" s="250"/>
      <c r="L296" s="254"/>
      <c r="M296" s="255"/>
      <c r="N296" s="256"/>
      <c r="O296" s="256"/>
      <c r="P296" s="256"/>
      <c r="Q296" s="256"/>
      <c r="R296" s="256"/>
      <c r="S296" s="256"/>
      <c r="T296" s="257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T296" s="258" t="s">
        <v>200</v>
      </c>
      <c r="AU296" s="258" t="s">
        <v>82</v>
      </c>
      <c r="AV296" s="13" t="s">
        <v>80</v>
      </c>
      <c r="AW296" s="13" t="s">
        <v>30</v>
      </c>
      <c r="AX296" s="13" t="s">
        <v>73</v>
      </c>
      <c r="AY296" s="258" t="s">
        <v>189</v>
      </c>
    </row>
    <row r="297" s="13" customFormat="1">
      <c r="A297" s="13"/>
      <c r="B297" s="249"/>
      <c r="C297" s="250"/>
      <c r="D297" s="242" t="s">
        <v>200</v>
      </c>
      <c r="E297" s="251" t="s">
        <v>1</v>
      </c>
      <c r="F297" s="252" t="s">
        <v>339</v>
      </c>
      <c r="G297" s="250"/>
      <c r="H297" s="251" t="s">
        <v>1</v>
      </c>
      <c r="I297" s="253"/>
      <c r="J297" s="250"/>
      <c r="K297" s="250"/>
      <c r="L297" s="254"/>
      <c r="M297" s="255"/>
      <c r="N297" s="256"/>
      <c r="O297" s="256"/>
      <c r="P297" s="256"/>
      <c r="Q297" s="256"/>
      <c r="R297" s="256"/>
      <c r="S297" s="256"/>
      <c r="T297" s="257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T297" s="258" t="s">
        <v>200</v>
      </c>
      <c r="AU297" s="258" t="s">
        <v>82</v>
      </c>
      <c r="AV297" s="13" t="s">
        <v>80</v>
      </c>
      <c r="AW297" s="13" t="s">
        <v>30</v>
      </c>
      <c r="AX297" s="13" t="s">
        <v>73</v>
      </c>
      <c r="AY297" s="258" t="s">
        <v>189</v>
      </c>
    </row>
    <row r="298" s="14" customFormat="1">
      <c r="A298" s="14"/>
      <c r="B298" s="259"/>
      <c r="C298" s="260"/>
      <c r="D298" s="242" t="s">
        <v>200</v>
      </c>
      <c r="E298" s="261" t="s">
        <v>1</v>
      </c>
      <c r="F298" s="262" t="s">
        <v>340</v>
      </c>
      <c r="G298" s="260"/>
      <c r="H298" s="263">
        <v>0.192</v>
      </c>
      <c r="I298" s="264"/>
      <c r="J298" s="260"/>
      <c r="K298" s="260"/>
      <c r="L298" s="265"/>
      <c r="M298" s="266"/>
      <c r="N298" s="267"/>
      <c r="O298" s="267"/>
      <c r="P298" s="267"/>
      <c r="Q298" s="267"/>
      <c r="R298" s="267"/>
      <c r="S298" s="267"/>
      <c r="T298" s="268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T298" s="269" t="s">
        <v>200</v>
      </c>
      <c r="AU298" s="269" t="s">
        <v>82</v>
      </c>
      <c r="AV298" s="14" t="s">
        <v>82</v>
      </c>
      <c r="AW298" s="14" t="s">
        <v>30</v>
      </c>
      <c r="AX298" s="14" t="s">
        <v>73</v>
      </c>
      <c r="AY298" s="269" t="s">
        <v>189</v>
      </c>
    </row>
    <row r="299" s="15" customFormat="1">
      <c r="A299" s="15"/>
      <c r="B299" s="270"/>
      <c r="C299" s="271"/>
      <c r="D299" s="242" t="s">
        <v>200</v>
      </c>
      <c r="E299" s="272" t="s">
        <v>1</v>
      </c>
      <c r="F299" s="273" t="s">
        <v>207</v>
      </c>
      <c r="G299" s="271"/>
      <c r="H299" s="274">
        <v>0.192</v>
      </c>
      <c r="I299" s="275"/>
      <c r="J299" s="271"/>
      <c r="K299" s="271"/>
      <c r="L299" s="276"/>
      <c r="M299" s="277"/>
      <c r="N299" s="278"/>
      <c r="O299" s="278"/>
      <c r="P299" s="278"/>
      <c r="Q299" s="278"/>
      <c r="R299" s="278"/>
      <c r="S299" s="278"/>
      <c r="T299" s="279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T299" s="280" t="s">
        <v>200</v>
      </c>
      <c r="AU299" s="280" t="s">
        <v>82</v>
      </c>
      <c r="AV299" s="15" t="s">
        <v>195</v>
      </c>
      <c r="AW299" s="15" t="s">
        <v>30</v>
      </c>
      <c r="AX299" s="15" t="s">
        <v>73</v>
      </c>
      <c r="AY299" s="280" t="s">
        <v>189</v>
      </c>
    </row>
    <row r="300" s="14" customFormat="1">
      <c r="A300" s="14"/>
      <c r="B300" s="259"/>
      <c r="C300" s="260"/>
      <c r="D300" s="242" t="s">
        <v>200</v>
      </c>
      <c r="E300" s="261" t="s">
        <v>1</v>
      </c>
      <c r="F300" s="262" t="s">
        <v>341</v>
      </c>
      <c r="G300" s="260"/>
      <c r="H300" s="263">
        <v>0.20200000000000001</v>
      </c>
      <c r="I300" s="264"/>
      <c r="J300" s="260"/>
      <c r="K300" s="260"/>
      <c r="L300" s="265"/>
      <c r="M300" s="266"/>
      <c r="N300" s="267"/>
      <c r="O300" s="267"/>
      <c r="P300" s="267"/>
      <c r="Q300" s="267"/>
      <c r="R300" s="267"/>
      <c r="S300" s="267"/>
      <c r="T300" s="268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T300" s="269" t="s">
        <v>200</v>
      </c>
      <c r="AU300" s="269" t="s">
        <v>82</v>
      </c>
      <c r="AV300" s="14" t="s">
        <v>82</v>
      </c>
      <c r="AW300" s="14" t="s">
        <v>30</v>
      </c>
      <c r="AX300" s="14" t="s">
        <v>80</v>
      </c>
      <c r="AY300" s="269" t="s">
        <v>189</v>
      </c>
    </row>
    <row r="301" s="2" customFormat="1" ht="24.15" customHeight="1">
      <c r="A301" s="39"/>
      <c r="B301" s="40"/>
      <c r="C301" s="228" t="s">
        <v>7</v>
      </c>
      <c r="D301" s="228" t="s">
        <v>191</v>
      </c>
      <c r="E301" s="229" t="s">
        <v>342</v>
      </c>
      <c r="F301" s="230" t="s">
        <v>343</v>
      </c>
      <c r="G301" s="231" t="s">
        <v>194</v>
      </c>
      <c r="H301" s="232">
        <v>2.9140000000000001</v>
      </c>
      <c r="I301" s="233"/>
      <c r="J301" s="234">
        <f>ROUND(I301*H301,2)</f>
        <v>0</v>
      </c>
      <c r="K301" s="235"/>
      <c r="L301" s="45"/>
      <c r="M301" s="236" t="s">
        <v>1</v>
      </c>
      <c r="N301" s="237" t="s">
        <v>38</v>
      </c>
      <c r="O301" s="92"/>
      <c r="P301" s="238">
        <f>O301*H301</f>
        <v>0</v>
      </c>
      <c r="Q301" s="238">
        <v>1.8775</v>
      </c>
      <c r="R301" s="238">
        <f>Q301*H301</f>
        <v>5.4710350000000005</v>
      </c>
      <c r="S301" s="238">
        <v>0</v>
      </c>
      <c r="T301" s="239">
        <f>S301*H301</f>
        <v>0</v>
      </c>
      <c r="U301" s="39"/>
      <c r="V301" s="39"/>
      <c r="W301" s="39"/>
      <c r="X301" s="39"/>
      <c r="Y301" s="39"/>
      <c r="Z301" s="39"/>
      <c r="AA301" s="39"/>
      <c r="AB301" s="39"/>
      <c r="AC301" s="39"/>
      <c r="AD301" s="39"/>
      <c r="AE301" s="39"/>
      <c r="AR301" s="240" t="s">
        <v>195</v>
      </c>
      <c r="AT301" s="240" t="s">
        <v>191</v>
      </c>
      <c r="AU301" s="240" t="s">
        <v>82</v>
      </c>
      <c r="AY301" s="18" t="s">
        <v>189</v>
      </c>
      <c r="BE301" s="241">
        <f>IF(N301="základní",J301,0)</f>
        <v>0</v>
      </c>
      <c r="BF301" s="241">
        <f>IF(N301="snížená",J301,0)</f>
        <v>0</v>
      </c>
      <c r="BG301" s="241">
        <f>IF(N301="zákl. přenesená",J301,0)</f>
        <v>0</v>
      </c>
      <c r="BH301" s="241">
        <f>IF(N301="sníž. přenesená",J301,0)</f>
        <v>0</v>
      </c>
      <c r="BI301" s="241">
        <f>IF(N301="nulová",J301,0)</f>
        <v>0</v>
      </c>
      <c r="BJ301" s="18" t="s">
        <v>80</v>
      </c>
      <c r="BK301" s="241">
        <f>ROUND(I301*H301,2)</f>
        <v>0</v>
      </c>
      <c r="BL301" s="18" t="s">
        <v>195</v>
      </c>
      <c r="BM301" s="240" t="s">
        <v>344</v>
      </c>
    </row>
    <row r="302" s="2" customFormat="1">
      <c r="A302" s="39"/>
      <c r="B302" s="40"/>
      <c r="C302" s="41"/>
      <c r="D302" s="242" t="s">
        <v>197</v>
      </c>
      <c r="E302" s="41"/>
      <c r="F302" s="243" t="s">
        <v>343</v>
      </c>
      <c r="G302" s="41"/>
      <c r="H302" s="41"/>
      <c r="I302" s="244"/>
      <c r="J302" s="41"/>
      <c r="K302" s="41"/>
      <c r="L302" s="45"/>
      <c r="M302" s="245"/>
      <c r="N302" s="246"/>
      <c r="O302" s="92"/>
      <c r="P302" s="92"/>
      <c r="Q302" s="92"/>
      <c r="R302" s="92"/>
      <c r="S302" s="92"/>
      <c r="T302" s="93"/>
      <c r="U302" s="39"/>
      <c r="V302" s="39"/>
      <c r="W302" s="39"/>
      <c r="X302" s="39"/>
      <c r="Y302" s="39"/>
      <c r="Z302" s="39"/>
      <c r="AA302" s="39"/>
      <c r="AB302" s="39"/>
      <c r="AC302" s="39"/>
      <c r="AD302" s="39"/>
      <c r="AE302" s="39"/>
      <c r="AT302" s="18" t="s">
        <v>197</v>
      </c>
      <c r="AU302" s="18" t="s">
        <v>82</v>
      </c>
    </row>
    <row r="303" s="2" customFormat="1">
      <c r="A303" s="39"/>
      <c r="B303" s="40"/>
      <c r="C303" s="41"/>
      <c r="D303" s="247" t="s">
        <v>198</v>
      </c>
      <c r="E303" s="41"/>
      <c r="F303" s="248" t="s">
        <v>345</v>
      </c>
      <c r="G303" s="41"/>
      <c r="H303" s="41"/>
      <c r="I303" s="244"/>
      <c r="J303" s="41"/>
      <c r="K303" s="41"/>
      <c r="L303" s="45"/>
      <c r="M303" s="245"/>
      <c r="N303" s="246"/>
      <c r="O303" s="92"/>
      <c r="P303" s="92"/>
      <c r="Q303" s="92"/>
      <c r="R303" s="92"/>
      <c r="S303" s="92"/>
      <c r="T303" s="93"/>
      <c r="U303" s="39"/>
      <c r="V303" s="39"/>
      <c r="W303" s="39"/>
      <c r="X303" s="39"/>
      <c r="Y303" s="39"/>
      <c r="Z303" s="39"/>
      <c r="AA303" s="39"/>
      <c r="AB303" s="39"/>
      <c r="AC303" s="39"/>
      <c r="AD303" s="39"/>
      <c r="AE303" s="39"/>
      <c r="AT303" s="18" t="s">
        <v>198</v>
      </c>
      <c r="AU303" s="18" t="s">
        <v>82</v>
      </c>
    </row>
    <row r="304" s="13" customFormat="1">
      <c r="A304" s="13"/>
      <c r="B304" s="249"/>
      <c r="C304" s="250"/>
      <c r="D304" s="242" t="s">
        <v>200</v>
      </c>
      <c r="E304" s="251" t="s">
        <v>1</v>
      </c>
      <c r="F304" s="252" t="s">
        <v>338</v>
      </c>
      <c r="G304" s="250"/>
      <c r="H304" s="251" t="s">
        <v>1</v>
      </c>
      <c r="I304" s="253"/>
      <c r="J304" s="250"/>
      <c r="K304" s="250"/>
      <c r="L304" s="254"/>
      <c r="M304" s="255"/>
      <c r="N304" s="256"/>
      <c r="O304" s="256"/>
      <c r="P304" s="256"/>
      <c r="Q304" s="256"/>
      <c r="R304" s="256"/>
      <c r="S304" s="256"/>
      <c r="T304" s="257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T304" s="258" t="s">
        <v>200</v>
      </c>
      <c r="AU304" s="258" t="s">
        <v>82</v>
      </c>
      <c r="AV304" s="13" t="s">
        <v>80</v>
      </c>
      <c r="AW304" s="13" t="s">
        <v>30</v>
      </c>
      <c r="AX304" s="13" t="s">
        <v>73</v>
      </c>
      <c r="AY304" s="258" t="s">
        <v>189</v>
      </c>
    </row>
    <row r="305" s="13" customFormat="1">
      <c r="A305" s="13"/>
      <c r="B305" s="249"/>
      <c r="C305" s="250"/>
      <c r="D305" s="242" t="s">
        <v>200</v>
      </c>
      <c r="E305" s="251" t="s">
        <v>1</v>
      </c>
      <c r="F305" s="252" t="s">
        <v>346</v>
      </c>
      <c r="G305" s="250"/>
      <c r="H305" s="251" t="s">
        <v>1</v>
      </c>
      <c r="I305" s="253"/>
      <c r="J305" s="250"/>
      <c r="K305" s="250"/>
      <c r="L305" s="254"/>
      <c r="M305" s="255"/>
      <c r="N305" s="256"/>
      <c r="O305" s="256"/>
      <c r="P305" s="256"/>
      <c r="Q305" s="256"/>
      <c r="R305" s="256"/>
      <c r="S305" s="256"/>
      <c r="T305" s="257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T305" s="258" t="s">
        <v>200</v>
      </c>
      <c r="AU305" s="258" t="s">
        <v>82</v>
      </c>
      <c r="AV305" s="13" t="s">
        <v>80</v>
      </c>
      <c r="AW305" s="13" t="s">
        <v>30</v>
      </c>
      <c r="AX305" s="13" t="s">
        <v>73</v>
      </c>
      <c r="AY305" s="258" t="s">
        <v>189</v>
      </c>
    </row>
    <row r="306" s="14" customFormat="1">
      <c r="A306" s="14"/>
      <c r="B306" s="259"/>
      <c r="C306" s="260"/>
      <c r="D306" s="242" t="s">
        <v>200</v>
      </c>
      <c r="E306" s="261" t="s">
        <v>1</v>
      </c>
      <c r="F306" s="262" t="s">
        <v>347</v>
      </c>
      <c r="G306" s="260"/>
      <c r="H306" s="263">
        <v>0.91100000000000003</v>
      </c>
      <c r="I306" s="264"/>
      <c r="J306" s="260"/>
      <c r="K306" s="260"/>
      <c r="L306" s="265"/>
      <c r="M306" s="266"/>
      <c r="N306" s="267"/>
      <c r="O306" s="267"/>
      <c r="P306" s="267"/>
      <c r="Q306" s="267"/>
      <c r="R306" s="267"/>
      <c r="S306" s="267"/>
      <c r="T306" s="268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T306" s="269" t="s">
        <v>200</v>
      </c>
      <c r="AU306" s="269" t="s">
        <v>82</v>
      </c>
      <c r="AV306" s="14" t="s">
        <v>82</v>
      </c>
      <c r="AW306" s="14" t="s">
        <v>30</v>
      </c>
      <c r="AX306" s="14" t="s">
        <v>73</v>
      </c>
      <c r="AY306" s="269" t="s">
        <v>189</v>
      </c>
    </row>
    <row r="307" s="13" customFormat="1">
      <c r="A307" s="13"/>
      <c r="B307" s="249"/>
      <c r="C307" s="250"/>
      <c r="D307" s="242" t="s">
        <v>200</v>
      </c>
      <c r="E307" s="251" t="s">
        <v>1</v>
      </c>
      <c r="F307" s="252" t="s">
        <v>348</v>
      </c>
      <c r="G307" s="250"/>
      <c r="H307" s="251" t="s">
        <v>1</v>
      </c>
      <c r="I307" s="253"/>
      <c r="J307" s="250"/>
      <c r="K307" s="250"/>
      <c r="L307" s="254"/>
      <c r="M307" s="255"/>
      <c r="N307" s="256"/>
      <c r="O307" s="256"/>
      <c r="P307" s="256"/>
      <c r="Q307" s="256"/>
      <c r="R307" s="256"/>
      <c r="S307" s="256"/>
      <c r="T307" s="257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T307" s="258" t="s">
        <v>200</v>
      </c>
      <c r="AU307" s="258" t="s">
        <v>82</v>
      </c>
      <c r="AV307" s="13" t="s">
        <v>80</v>
      </c>
      <c r="AW307" s="13" t="s">
        <v>30</v>
      </c>
      <c r="AX307" s="13" t="s">
        <v>73</v>
      </c>
      <c r="AY307" s="258" t="s">
        <v>189</v>
      </c>
    </row>
    <row r="308" s="14" customFormat="1">
      <c r="A308" s="14"/>
      <c r="B308" s="259"/>
      <c r="C308" s="260"/>
      <c r="D308" s="242" t="s">
        <v>200</v>
      </c>
      <c r="E308" s="261" t="s">
        <v>1</v>
      </c>
      <c r="F308" s="262" t="s">
        <v>349</v>
      </c>
      <c r="G308" s="260"/>
      <c r="H308" s="263">
        <v>0.78600000000000003</v>
      </c>
      <c r="I308" s="264"/>
      <c r="J308" s="260"/>
      <c r="K308" s="260"/>
      <c r="L308" s="265"/>
      <c r="M308" s="266"/>
      <c r="N308" s="267"/>
      <c r="O308" s="267"/>
      <c r="P308" s="267"/>
      <c r="Q308" s="267"/>
      <c r="R308" s="267"/>
      <c r="S308" s="267"/>
      <c r="T308" s="268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T308" s="269" t="s">
        <v>200</v>
      </c>
      <c r="AU308" s="269" t="s">
        <v>82</v>
      </c>
      <c r="AV308" s="14" t="s">
        <v>82</v>
      </c>
      <c r="AW308" s="14" t="s">
        <v>30</v>
      </c>
      <c r="AX308" s="14" t="s">
        <v>73</v>
      </c>
      <c r="AY308" s="269" t="s">
        <v>189</v>
      </c>
    </row>
    <row r="309" s="13" customFormat="1">
      <c r="A309" s="13"/>
      <c r="B309" s="249"/>
      <c r="C309" s="250"/>
      <c r="D309" s="242" t="s">
        <v>200</v>
      </c>
      <c r="E309" s="251" t="s">
        <v>1</v>
      </c>
      <c r="F309" s="252" t="s">
        <v>350</v>
      </c>
      <c r="G309" s="250"/>
      <c r="H309" s="251" t="s">
        <v>1</v>
      </c>
      <c r="I309" s="253"/>
      <c r="J309" s="250"/>
      <c r="K309" s="250"/>
      <c r="L309" s="254"/>
      <c r="M309" s="255"/>
      <c r="N309" s="256"/>
      <c r="O309" s="256"/>
      <c r="P309" s="256"/>
      <c r="Q309" s="256"/>
      <c r="R309" s="256"/>
      <c r="S309" s="256"/>
      <c r="T309" s="257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T309" s="258" t="s">
        <v>200</v>
      </c>
      <c r="AU309" s="258" t="s">
        <v>82</v>
      </c>
      <c r="AV309" s="13" t="s">
        <v>80</v>
      </c>
      <c r="AW309" s="13" t="s">
        <v>30</v>
      </c>
      <c r="AX309" s="13" t="s">
        <v>73</v>
      </c>
      <c r="AY309" s="258" t="s">
        <v>189</v>
      </c>
    </row>
    <row r="310" s="14" customFormat="1">
      <c r="A310" s="14"/>
      <c r="B310" s="259"/>
      <c r="C310" s="260"/>
      <c r="D310" s="242" t="s">
        <v>200</v>
      </c>
      <c r="E310" s="261" t="s">
        <v>1</v>
      </c>
      <c r="F310" s="262" t="s">
        <v>351</v>
      </c>
      <c r="G310" s="260"/>
      <c r="H310" s="263">
        <v>0.46999999999999997</v>
      </c>
      <c r="I310" s="264"/>
      <c r="J310" s="260"/>
      <c r="K310" s="260"/>
      <c r="L310" s="265"/>
      <c r="M310" s="266"/>
      <c r="N310" s="267"/>
      <c r="O310" s="267"/>
      <c r="P310" s="267"/>
      <c r="Q310" s="267"/>
      <c r="R310" s="267"/>
      <c r="S310" s="267"/>
      <c r="T310" s="268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T310" s="269" t="s">
        <v>200</v>
      </c>
      <c r="AU310" s="269" t="s">
        <v>82</v>
      </c>
      <c r="AV310" s="14" t="s">
        <v>82</v>
      </c>
      <c r="AW310" s="14" t="s">
        <v>30</v>
      </c>
      <c r="AX310" s="14" t="s">
        <v>73</v>
      </c>
      <c r="AY310" s="269" t="s">
        <v>189</v>
      </c>
    </row>
    <row r="311" s="13" customFormat="1">
      <c r="A311" s="13"/>
      <c r="B311" s="249"/>
      <c r="C311" s="250"/>
      <c r="D311" s="242" t="s">
        <v>200</v>
      </c>
      <c r="E311" s="251" t="s">
        <v>1</v>
      </c>
      <c r="F311" s="252" t="s">
        <v>352</v>
      </c>
      <c r="G311" s="250"/>
      <c r="H311" s="251" t="s">
        <v>1</v>
      </c>
      <c r="I311" s="253"/>
      <c r="J311" s="250"/>
      <c r="K311" s="250"/>
      <c r="L311" s="254"/>
      <c r="M311" s="255"/>
      <c r="N311" s="256"/>
      <c r="O311" s="256"/>
      <c r="P311" s="256"/>
      <c r="Q311" s="256"/>
      <c r="R311" s="256"/>
      <c r="S311" s="256"/>
      <c r="T311" s="257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T311" s="258" t="s">
        <v>200</v>
      </c>
      <c r="AU311" s="258" t="s">
        <v>82</v>
      </c>
      <c r="AV311" s="13" t="s">
        <v>80</v>
      </c>
      <c r="AW311" s="13" t="s">
        <v>30</v>
      </c>
      <c r="AX311" s="13" t="s">
        <v>73</v>
      </c>
      <c r="AY311" s="258" t="s">
        <v>189</v>
      </c>
    </row>
    <row r="312" s="13" customFormat="1">
      <c r="A312" s="13"/>
      <c r="B312" s="249"/>
      <c r="C312" s="250"/>
      <c r="D312" s="242" t="s">
        <v>200</v>
      </c>
      <c r="E312" s="251" t="s">
        <v>1</v>
      </c>
      <c r="F312" s="252" t="s">
        <v>353</v>
      </c>
      <c r="G312" s="250"/>
      <c r="H312" s="251" t="s">
        <v>1</v>
      </c>
      <c r="I312" s="253"/>
      <c r="J312" s="250"/>
      <c r="K312" s="250"/>
      <c r="L312" s="254"/>
      <c r="M312" s="255"/>
      <c r="N312" s="256"/>
      <c r="O312" s="256"/>
      <c r="P312" s="256"/>
      <c r="Q312" s="256"/>
      <c r="R312" s="256"/>
      <c r="S312" s="256"/>
      <c r="T312" s="257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T312" s="258" t="s">
        <v>200</v>
      </c>
      <c r="AU312" s="258" t="s">
        <v>82</v>
      </c>
      <c r="AV312" s="13" t="s">
        <v>80</v>
      </c>
      <c r="AW312" s="13" t="s">
        <v>30</v>
      </c>
      <c r="AX312" s="13" t="s">
        <v>73</v>
      </c>
      <c r="AY312" s="258" t="s">
        <v>189</v>
      </c>
    </row>
    <row r="313" s="14" customFormat="1">
      <c r="A313" s="14"/>
      <c r="B313" s="259"/>
      <c r="C313" s="260"/>
      <c r="D313" s="242" t="s">
        <v>200</v>
      </c>
      <c r="E313" s="261" t="s">
        <v>1</v>
      </c>
      <c r="F313" s="262" t="s">
        <v>354</v>
      </c>
      <c r="G313" s="260"/>
      <c r="H313" s="263">
        <v>0.60799999999999998</v>
      </c>
      <c r="I313" s="264"/>
      <c r="J313" s="260"/>
      <c r="K313" s="260"/>
      <c r="L313" s="265"/>
      <c r="M313" s="266"/>
      <c r="N313" s="267"/>
      <c r="O313" s="267"/>
      <c r="P313" s="267"/>
      <c r="Q313" s="267"/>
      <c r="R313" s="267"/>
      <c r="S313" s="267"/>
      <c r="T313" s="268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T313" s="269" t="s">
        <v>200</v>
      </c>
      <c r="AU313" s="269" t="s">
        <v>82</v>
      </c>
      <c r="AV313" s="14" t="s">
        <v>82</v>
      </c>
      <c r="AW313" s="14" t="s">
        <v>30</v>
      </c>
      <c r="AX313" s="14" t="s">
        <v>73</v>
      </c>
      <c r="AY313" s="269" t="s">
        <v>189</v>
      </c>
    </row>
    <row r="314" s="15" customFormat="1">
      <c r="A314" s="15"/>
      <c r="B314" s="270"/>
      <c r="C314" s="271"/>
      <c r="D314" s="242" t="s">
        <v>200</v>
      </c>
      <c r="E314" s="272" t="s">
        <v>1</v>
      </c>
      <c r="F314" s="273" t="s">
        <v>207</v>
      </c>
      <c r="G314" s="271"/>
      <c r="H314" s="274">
        <v>2.7749999999999999</v>
      </c>
      <c r="I314" s="275"/>
      <c r="J314" s="271"/>
      <c r="K314" s="271"/>
      <c r="L314" s="276"/>
      <c r="M314" s="277"/>
      <c r="N314" s="278"/>
      <c r="O314" s="278"/>
      <c r="P314" s="278"/>
      <c r="Q314" s="278"/>
      <c r="R314" s="278"/>
      <c r="S314" s="278"/>
      <c r="T314" s="279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T314" s="280" t="s">
        <v>200</v>
      </c>
      <c r="AU314" s="280" t="s">
        <v>82</v>
      </c>
      <c r="AV314" s="15" t="s">
        <v>195</v>
      </c>
      <c r="AW314" s="15" t="s">
        <v>30</v>
      </c>
      <c r="AX314" s="15" t="s">
        <v>73</v>
      </c>
      <c r="AY314" s="280" t="s">
        <v>189</v>
      </c>
    </row>
    <row r="315" s="14" customFormat="1">
      <c r="A315" s="14"/>
      <c r="B315" s="259"/>
      <c r="C315" s="260"/>
      <c r="D315" s="242" t="s">
        <v>200</v>
      </c>
      <c r="E315" s="261" t="s">
        <v>1</v>
      </c>
      <c r="F315" s="262" t="s">
        <v>355</v>
      </c>
      <c r="G315" s="260"/>
      <c r="H315" s="263">
        <v>2.9140000000000001</v>
      </c>
      <c r="I315" s="264"/>
      <c r="J315" s="260"/>
      <c r="K315" s="260"/>
      <c r="L315" s="265"/>
      <c r="M315" s="266"/>
      <c r="N315" s="267"/>
      <c r="O315" s="267"/>
      <c r="P315" s="267"/>
      <c r="Q315" s="267"/>
      <c r="R315" s="267"/>
      <c r="S315" s="267"/>
      <c r="T315" s="268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T315" s="269" t="s">
        <v>200</v>
      </c>
      <c r="AU315" s="269" t="s">
        <v>82</v>
      </c>
      <c r="AV315" s="14" t="s">
        <v>82</v>
      </c>
      <c r="AW315" s="14" t="s">
        <v>30</v>
      </c>
      <c r="AX315" s="14" t="s">
        <v>80</v>
      </c>
      <c r="AY315" s="269" t="s">
        <v>189</v>
      </c>
    </row>
    <row r="316" s="2" customFormat="1" ht="44.25" customHeight="1">
      <c r="A316" s="39"/>
      <c r="B316" s="40"/>
      <c r="C316" s="228" t="s">
        <v>356</v>
      </c>
      <c r="D316" s="228" t="s">
        <v>191</v>
      </c>
      <c r="E316" s="229" t="s">
        <v>357</v>
      </c>
      <c r="F316" s="230" t="s">
        <v>358</v>
      </c>
      <c r="G316" s="231" t="s">
        <v>359</v>
      </c>
      <c r="H316" s="232">
        <v>2</v>
      </c>
      <c r="I316" s="233"/>
      <c r="J316" s="234">
        <f>ROUND(I316*H316,2)</f>
        <v>0</v>
      </c>
      <c r="K316" s="235"/>
      <c r="L316" s="45"/>
      <c r="M316" s="236" t="s">
        <v>1</v>
      </c>
      <c r="N316" s="237" t="s">
        <v>38</v>
      </c>
      <c r="O316" s="92"/>
      <c r="P316" s="238">
        <f>O316*H316</f>
        <v>0</v>
      </c>
      <c r="Q316" s="238">
        <v>0</v>
      </c>
      <c r="R316" s="238">
        <f>Q316*H316</f>
        <v>0</v>
      </c>
      <c r="S316" s="238">
        <v>0</v>
      </c>
      <c r="T316" s="239">
        <f>S316*H316</f>
        <v>0</v>
      </c>
      <c r="U316" s="39"/>
      <c r="V316" s="39"/>
      <c r="W316" s="39"/>
      <c r="X316" s="39"/>
      <c r="Y316" s="39"/>
      <c r="Z316" s="39"/>
      <c r="AA316" s="39"/>
      <c r="AB316" s="39"/>
      <c r="AC316" s="39"/>
      <c r="AD316" s="39"/>
      <c r="AE316" s="39"/>
      <c r="AR316" s="240" t="s">
        <v>195</v>
      </c>
      <c r="AT316" s="240" t="s">
        <v>191</v>
      </c>
      <c r="AU316" s="240" t="s">
        <v>82</v>
      </c>
      <c r="AY316" s="18" t="s">
        <v>189</v>
      </c>
      <c r="BE316" s="241">
        <f>IF(N316="základní",J316,0)</f>
        <v>0</v>
      </c>
      <c r="BF316" s="241">
        <f>IF(N316="snížená",J316,0)</f>
        <v>0</v>
      </c>
      <c r="BG316" s="241">
        <f>IF(N316="zákl. přenesená",J316,0)</f>
        <v>0</v>
      </c>
      <c r="BH316" s="241">
        <f>IF(N316="sníž. přenesená",J316,0)</f>
        <v>0</v>
      </c>
      <c r="BI316" s="241">
        <f>IF(N316="nulová",J316,0)</f>
        <v>0</v>
      </c>
      <c r="BJ316" s="18" t="s">
        <v>80</v>
      </c>
      <c r="BK316" s="241">
        <f>ROUND(I316*H316,2)</f>
        <v>0</v>
      </c>
      <c r="BL316" s="18" t="s">
        <v>195</v>
      </c>
      <c r="BM316" s="240" t="s">
        <v>360</v>
      </c>
    </row>
    <row r="317" s="2" customFormat="1">
      <c r="A317" s="39"/>
      <c r="B317" s="40"/>
      <c r="C317" s="41"/>
      <c r="D317" s="242" t="s">
        <v>197</v>
      </c>
      <c r="E317" s="41"/>
      <c r="F317" s="243" t="s">
        <v>358</v>
      </c>
      <c r="G317" s="41"/>
      <c r="H317" s="41"/>
      <c r="I317" s="244"/>
      <c r="J317" s="41"/>
      <c r="K317" s="41"/>
      <c r="L317" s="45"/>
      <c r="M317" s="245"/>
      <c r="N317" s="246"/>
      <c r="O317" s="92"/>
      <c r="P317" s="92"/>
      <c r="Q317" s="92"/>
      <c r="R317" s="92"/>
      <c r="S317" s="92"/>
      <c r="T317" s="93"/>
      <c r="U317" s="39"/>
      <c r="V317" s="39"/>
      <c r="W317" s="39"/>
      <c r="X317" s="39"/>
      <c r="Y317" s="39"/>
      <c r="Z317" s="39"/>
      <c r="AA317" s="39"/>
      <c r="AB317" s="39"/>
      <c r="AC317" s="39"/>
      <c r="AD317" s="39"/>
      <c r="AE317" s="39"/>
      <c r="AT317" s="18" t="s">
        <v>197</v>
      </c>
      <c r="AU317" s="18" t="s">
        <v>82</v>
      </c>
    </row>
    <row r="318" s="2" customFormat="1" ht="44.25" customHeight="1">
      <c r="A318" s="39"/>
      <c r="B318" s="40"/>
      <c r="C318" s="228" t="s">
        <v>361</v>
      </c>
      <c r="D318" s="228" t="s">
        <v>191</v>
      </c>
      <c r="E318" s="229" t="s">
        <v>362</v>
      </c>
      <c r="F318" s="230" t="s">
        <v>363</v>
      </c>
      <c r="G318" s="231" t="s">
        <v>301</v>
      </c>
      <c r="H318" s="232">
        <v>41.057000000000002</v>
      </c>
      <c r="I318" s="233"/>
      <c r="J318" s="234">
        <f>ROUND(I318*H318,2)</f>
        <v>0</v>
      </c>
      <c r="K318" s="235"/>
      <c r="L318" s="45"/>
      <c r="M318" s="236" t="s">
        <v>1</v>
      </c>
      <c r="N318" s="237" t="s">
        <v>38</v>
      </c>
      <c r="O318" s="92"/>
      <c r="P318" s="238">
        <f>O318*H318</f>
        <v>0</v>
      </c>
      <c r="Q318" s="238">
        <v>0.20222799999999999</v>
      </c>
      <c r="R318" s="238">
        <f>Q318*H318</f>
        <v>8.3028749959999999</v>
      </c>
      <c r="S318" s="238">
        <v>0</v>
      </c>
      <c r="T318" s="239">
        <f>S318*H318</f>
        <v>0</v>
      </c>
      <c r="U318" s="39"/>
      <c r="V318" s="39"/>
      <c r="W318" s="39"/>
      <c r="X318" s="39"/>
      <c r="Y318" s="39"/>
      <c r="Z318" s="39"/>
      <c r="AA318" s="39"/>
      <c r="AB318" s="39"/>
      <c r="AC318" s="39"/>
      <c r="AD318" s="39"/>
      <c r="AE318" s="39"/>
      <c r="AR318" s="240" t="s">
        <v>195</v>
      </c>
      <c r="AT318" s="240" t="s">
        <v>191</v>
      </c>
      <c r="AU318" s="240" t="s">
        <v>82</v>
      </c>
      <c r="AY318" s="18" t="s">
        <v>189</v>
      </c>
      <c r="BE318" s="241">
        <f>IF(N318="základní",J318,0)</f>
        <v>0</v>
      </c>
      <c r="BF318" s="241">
        <f>IF(N318="snížená",J318,0)</f>
        <v>0</v>
      </c>
      <c r="BG318" s="241">
        <f>IF(N318="zákl. přenesená",J318,0)</f>
        <v>0</v>
      </c>
      <c r="BH318" s="241">
        <f>IF(N318="sníž. přenesená",J318,0)</f>
        <v>0</v>
      </c>
      <c r="BI318" s="241">
        <f>IF(N318="nulová",J318,0)</f>
        <v>0</v>
      </c>
      <c r="BJ318" s="18" t="s">
        <v>80</v>
      </c>
      <c r="BK318" s="241">
        <f>ROUND(I318*H318,2)</f>
        <v>0</v>
      </c>
      <c r="BL318" s="18" t="s">
        <v>195</v>
      </c>
      <c r="BM318" s="240" t="s">
        <v>364</v>
      </c>
    </row>
    <row r="319" s="2" customFormat="1">
      <c r="A319" s="39"/>
      <c r="B319" s="40"/>
      <c r="C319" s="41"/>
      <c r="D319" s="242" t="s">
        <v>197</v>
      </c>
      <c r="E319" s="41"/>
      <c r="F319" s="243" t="s">
        <v>363</v>
      </c>
      <c r="G319" s="41"/>
      <c r="H319" s="41"/>
      <c r="I319" s="244"/>
      <c r="J319" s="41"/>
      <c r="K319" s="41"/>
      <c r="L319" s="45"/>
      <c r="M319" s="245"/>
      <c r="N319" s="246"/>
      <c r="O319" s="92"/>
      <c r="P319" s="92"/>
      <c r="Q319" s="92"/>
      <c r="R319" s="92"/>
      <c r="S319" s="92"/>
      <c r="T319" s="93"/>
      <c r="U319" s="39"/>
      <c r="V319" s="39"/>
      <c r="W319" s="39"/>
      <c r="X319" s="39"/>
      <c r="Y319" s="39"/>
      <c r="Z319" s="39"/>
      <c r="AA319" s="39"/>
      <c r="AB319" s="39"/>
      <c r="AC319" s="39"/>
      <c r="AD319" s="39"/>
      <c r="AE319" s="39"/>
      <c r="AT319" s="18" t="s">
        <v>197</v>
      </c>
      <c r="AU319" s="18" t="s">
        <v>82</v>
      </c>
    </row>
    <row r="320" s="2" customFormat="1">
      <c r="A320" s="39"/>
      <c r="B320" s="40"/>
      <c r="C320" s="41"/>
      <c r="D320" s="247" t="s">
        <v>198</v>
      </c>
      <c r="E320" s="41"/>
      <c r="F320" s="248" t="s">
        <v>365</v>
      </c>
      <c r="G320" s="41"/>
      <c r="H320" s="41"/>
      <c r="I320" s="244"/>
      <c r="J320" s="41"/>
      <c r="K320" s="41"/>
      <c r="L320" s="45"/>
      <c r="M320" s="245"/>
      <c r="N320" s="246"/>
      <c r="O320" s="92"/>
      <c r="P320" s="92"/>
      <c r="Q320" s="92"/>
      <c r="R320" s="92"/>
      <c r="S320" s="92"/>
      <c r="T320" s="93"/>
      <c r="U320" s="39"/>
      <c r="V320" s="39"/>
      <c r="W320" s="39"/>
      <c r="X320" s="39"/>
      <c r="Y320" s="39"/>
      <c r="Z320" s="39"/>
      <c r="AA320" s="39"/>
      <c r="AB320" s="39"/>
      <c r="AC320" s="39"/>
      <c r="AD320" s="39"/>
      <c r="AE320" s="39"/>
      <c r="AT320" s="18" t="s">
        <v>198</v>
      </c>
      <c r="AU320" s="18" t="s">
        <v>82</v>
      </c>
    </row>
    <row r="321" s="13" customFormat="1">
      <c r="A321" s="13"/>
      <c r="B321" s="249"/>
      <c r="C321" s="250"/>
      <c r="D321" s="242" t="s">
        <v>200</v>
      </c>
      <c r="E321" s="251" t="s">
        <v>1</v>
      </c>
      <c r="F321" s="252" t="s">
        <v>338</v>
      </c>
      <c r="G321" s="250"/>
      <c r="H321" s="251" t="s">
        <v>1</v>
      </c>
      <c r="I321" s="253"/>
      <c r="J321" s="250"/>
      <c r="K321" s="250"/>
      <c r="L321" s="254"/>
      <c r="M321" s="255"/>
      <c r="N321" s="256"/>
      <c r="O321" s="256"/>
      <c r="P321" s="256"/>
      <c r="Q321" s="256"/>
      <c r="R321" s="256"/>
      <c r="S321" s="256"/>
      <c r="T321" s="257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T321" s="258" t="s">
        <v>200</v>
      </c>
      <c r="AU321" s="258" t="s">
        <v>82</v>
      </c>
      <c r="AV321" s="13" t="s">
        <v>80</v>
      </c>
      <c r="AW321" s="13" t="s">
        <v>30</v>
      </c>
      <c r="AX321" s="13" t="s">
        <v>73</v>
      </c>
      <c r="AY321" s="258" t="s">
        <v>189</v>
      </c>
    </row>
    <row r="322" s="13" customFormat="1">
      <c r="A322" s="13"/>
      <c r="B322" s="249"/>
      <c r="C322" s="250"/>
      <c r="D322" s="242" t="s">
        <v>200</v>
      </c>
      <c r="E322" s="251" t="s">
        <v>1</v>
      </c>
      <c r="F322" s="252" t="s">
        <v>366</v>
      </c>
      <c r="G322" s="250"/>
      <c r="H322" s="251" t="s">
        <v>1</v>
      </c>
      <c r="I322" s="253"/>
      <c r="J322" s="250"/>
      <c r="K322" s="250"/>
      <c r="L322" s="254"/>
      <c r="M322" s="255"/>
      <c r="N322" s="256"/>
      <c r="O322" s="256"/>
      <c r="P322" s="256"/>
      <c r="Q322" s="256"/>
      <c r="R322" s="256"/>
      <c r="S322" s="256"/>
      <c r="T322" s="257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T322" s="258" t="s">
        <v>200</v>
      </c>
      <c r="AU322" s="258" t="s">
        <v>82</v>
      </c>
      <c r="AV322" s="13" t="s">
        <v>80</v>
      </c>
      <c r="AW322" s="13" t="s">
        <v>30</v>
      </c>
      <c r="AX322" s="13" t="s">
        <v>73</v>
      </c>
      <c r="AY322" s="258" t="s">
        <v>189</v>
      </c>
    </row>
    <row r="323" s="14" customFormat="1">
      <c r="A323" s="14"/>
      <c r="B323" s="259"/>
      <c r="C323" s="260"/>
      <c r="D323" s="242" t="s">
        <v>200</v>
      </c>
      <c r="E323" s="261" t="s">
        <v>1</v>
      </c>
      <c r="F323" s="262" t="s">
        <v>367</v>
      </c>
      <c r="G323" s="260"/>
      <c r="H323" s="263">
        <v>19.204999999999998</v>
      </c>
      <c r="I323" s="264"/>
      <c r="J323" s="260"/>
      <c r="K323" s="260"/>
      <c r="L323" s="265"/>
      <c r="M323" s="266"/>
      <c r="N323" s="267"/>
      <c r="O323" s="267"/>
      <c r="P323" s="267"/>
      <c r="Q323" s="267"/>
      <c r="R323" s="267"/>
      <c r="S323" s="267"/>
      <c r="T323" s="268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T323" s="269" t="s">
        <v>200</v>
      </c>
      <c r="AU323" s="269" t="s">
        <v>82</v>
      </c>
      <c r="AV323" s="14" t="s">
        <v>82</v>
      </c>
      <c r="AW323" s="14" t="s">
        <v>30</v>
      </c>
      <c r="AX323" s="14" t="s">
        <v>73</v>
      </c>
      <c r="AY323" s="269" t="s">
        <v>189</v>
      </c>
    </row>
    <row r="324" s="14" customFormat="1">
      <c r="A324" s="14"/>
      <c r="B324" s="259"/>
      <c r="C324" s="260"/>
      <c r="D324" s="242" t="s">
        <v>200</v>
      </c>
      <c r="E324" s="261" t="s">
        <v>1</v>
      </c>
      <c r="F324" s="262" t="s">
        <v>368</v>
      </c>
      <c r="G324" s="260"/>
      <c r="H324" s="263">
        <v>20.468</v>
      </c>
      <c r="I324" s="264"/>
      <c r="J324" s="260"/>
      <c r="K324" s="260"/>
      <c r="L324" s="265"/>
      <c r="M324" s="266"/>
      <c r="N324" s="267"/>
      <c r="O324" s="267"/>
      <c r="P324" s="267"/>
      <c r="Q324" s="267"/>
      <c r="R324" s="267"/>
      <c r="S324" s="267"/>
      <c r="T324" s="268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T324" s="269" t="s">
        <v>200</v>
      </c>
      <c r="AU324" s="269" t="s">
        <v>82</v>
      </c>
      <c r="AV324" s="14" t="s">
        <v>82</v>
      </c>
      <c r="AW324" s="14" t="s">
        <v>30</v>
      </c>
      <c r="AX324" s="14" t="s">
        <v>73</v>
      </c>
      <c r="AY324" s="269" t="s">
        <v>189</v>
      </c>
    </row>
    <row r="325" s="13" customFormat="1">
      <c r="A325" s="13"/>
      <c r="B325" s="249"/>
      <c r="C325" s="250"/>
      <c r="D325" s="242" t="s">
        <v>200</v>
      </c>
      <c r="E325" s="251" t="s">
        <v>1</v>
      </c>
      <c r="F325" s="252" t="s">
        <v>369</v>
      </c>
      <c r="G325" s="250"/>
      <c r="H325" s="251" t="s">
        <v>1</v>
      </c>
      <c r="I325" s="253"/>
      <c r="J325" s="250"/>
      <c r="K325" s="250"/>
      <c r="L325" s="254"/>
      <c r="M325" s="255"/>
      <c r="N325" s="256"/>
      <c r="O325" s="256"/>
      <c r="P325" s="256"/>
      <c r="Q325" s="256"/>
      <c r="R325" s="256"/>
      <c r="S325" s="256"/>
      <c r="T325" s="257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T325" s="258" t="s">
        <v>200</v>
      </c>
      <c r="AU325" s="258" t="s">
        <v>82</v>
      </c>
      <c r="AV325" s="13" t="s">
        <v>80</v>
      </c>
      <c r="AW325" s="13" t="s">
        <v>30</v>
      </c>
      <c r="AX325" s="13" t="s">
        <v>73</v>
      </c>
      <c r="AY325" s="258" t="s">
        <v>189</v>
      </c>
    </row>
    <row r="326" s="14" customFormat="1">
      <c r="A326" s="14"/>
      <c r="B326" s="259"/>
      <c r="C326" s="260"/>
      <c r="D326" s="242" t="s">
        <v>200</v>
      </c>
      <c r="E326" s="261" t="s">
        <v>1</v>
      </c>
      <c r="F326" s="262" t="s">
        <v>370</v>
      </c>
      <c r="G326" s="260"/>
      <c r="H326" s="263">
        <v>-0.57099999999999995</v>
      </c>
      <c r="I326" s="264"/>
      <c r="J326" s="260"/>
      <c r="K326" s="260"/>
      <c r="L326" s="265"/>
      <c r="M326" s="266"/>
      <c r="N326" s="267"/>
      <c r="O326" s="267"/>
      <c r="P326" s="267"/>
      <c r="Q326" s="267"/>
      <c r="R326" s="267"/>
      <c r="S326" s="267"/>
      <c r="T326" s="268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T326" s="269" t="s">
        <v>200</v>
      </c>
      <c r="AU326" s="269" t="s">
        <v>82</v>
      </c>
      <c r="AV326" s="14" t="s">
        <v>82</v>
      </c>
      <c r="AW326" s="14" t="s">
        <v>30</v>
      </c>
      <c r="AX326" s="14" t="s">
        <v>73</v>
      </c>
      <c r="AY326" s="269" t="s">
        <v>189</v>
      </c>
    </row>
    <row r="327" s="16" customFormat="1">
      <c r="A327" s="16"/>
      <c r="B327" s="292"/>
      <c r="C327" s="293"/>
      <c r="D327" s="242" t="s">
        <v>200</v>
      </c>
      <c r="E327" s="294" t="s">
        <v>1</v>
      </c>
      <c r="F327" s="295" t="s">
        <v>290</v>
      </c>
      <c r="G327" s="293"/>
      <c r="H327" s="296">
        <v>39.101999999999997</v>
      </c>
      <c r="I327" s="297"/>
      <c r="J327" s="293"/>
      <c r="K327" s="293"/>
      <c r="L327" s="298"/>
      <c r="M327" s="299"/>
      <c r="N327" s="300"/>
      <c r="O327" s="300"/>
      <c r="P327" s="300"/>
      <c r="Q327" s="300"/>
      <c r="R327" s="300"/>
      <c r="S327" s="300"/>
      <c r="T327" s="301"/>
      <c r="U327" s="16"/>
      <c r="V327" s="16"/>
      <c r="W327" s="16"/>
      <c r="X327" s="16"/>
      <c r="Y327" s="16"/>
      <c r="Z327" s="16"/>
      <c r="AA327" s="16"/>
      <c r="AB327" s="16"/>
      <c r="AC327" s="16"/>
      <c r="AD327" s="16"/>
      <c r="AE327" s="16"/>
      <c r="AT327" s="302" t="s">
        <v>200</v>
      </c>
      <c r="AU327" s="302" t="s">
        <v>82</v>
      </c>
      <c r="AV327" s="16" t="s">
        <v>214</v>
      </c>
      <c r="AW327" s="16" t="s">
        <v>30</v>
      </c>
      <c r="AX327" s="16" t="s">
        <v>73</v>
      </c>
      <c r="AY327" s="302" t="s">
        <v>189</v>
      </c>
    </row>
    <row r="328" s="15" customFormat="1">
      <c r="A328" s="15"/>
      <c r="B328" s="270"/>
      <c r="C328" s="271"/>
      <c r="D328" s="242" t="s">
        <v>200</v>
      </c>
      <c r="E328" s="272" t="s">
        <v>1</v>
      </c>
      <c r="F328" s="273" t="s">
        <v>207</v>
      </c>
      <c r="G328" s="271"/>
      <c r="H328" s="274">
        <v>39.101999999999997</v>
      </c>
      <c r="I328" s="275"/>
      <c r="J328" s="271"/>
      <c r="K328" s="271"/>
      <c r="L328" s="276"/>
      <c r="M328" s="277"/>
      <c r="N328" s="278"/>
      <c r="O328" s="278"/>
      <c r="P328" s="278"/>
      <c r="Q328" s="278"/>
      <c r="R328" s="278"/>
      <c r="S328" s="278"/>
      <c r="T328" s="279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T328" s="280" t="s">
        <v>200</v>
      </c>
      <c r="AU328" s="280" t="s">
        <v>82</v>
      </c>
      <c r="AV328" s="15" t="s">
        <v>195</v>
      </c>
      <c r="AW328" s="15" t="s">
        <v>30</v>
      </c>
      <c r="AX328" s="15" t="s">
        <v>73</v>
      </c>
      <c r="AY328" s="280" t="s">
        <v>189</v>
      </c>
    </row>
    <row r="329" s="14" customFormat="1">
      <c r="A329" s="14"/>
      <c r="B329" s="259"/>
      <c r="C329" s="260"/>
      <c r="D329" s="242" t="s">
        <v>200</v>
      </c>
      <c r="E329" s="261" t="s">
        <v>1</v>
      </c>
      <c r="F329" s="262" t="s">
        <v>371</v>
      </c>
      <c r="G329" s="260"/>
      <c r="H329" s="263">
        <v>41.057000000000002</v>
      </c>
      <c r="I329" s="264"/>
      <c r="J329" s="260"/>
      <c r="K329" s="260"/>
      <c r="L329" s="265"/>
      <c r="M329" s="266"/>
      <c r="N329" s="267"/>
      <c r="O329" s="267"/>
      <c r="P329" s="267"/>
      <c r="Q329" s="267"/>
      <c r="R329" s="267"/>
      <c r="S329" s="267"/>
      <c r="T329" s="268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T329" s="269" t="s">
        <v>200</v>
      </c>
      <c r="AU329" s="269" t="s">
        <v>82</v>
      </c>
      <c r="AV329" s="14" t="s">
        <v>82</v>
      </c>
      <c r="AW329" s="14" t="s">
        <v>30</v>
      </c>
      <c r="AX329" s="14" t="s">
        <v>80</v>
      </c>
      <c r="AY329" s="269" t="s">
        <v>189</v>
      </c>
    </row>
    <row r="330" s="2" customFormat="1" ht="21.75" customHeight="1">
      <c r="A330" s="39"/>
      <c r="B330" s="40"/>
      <c r="C330" s="228" t="s">
        <v>372</v>
      </c>
      <c r="D330" s="228" t="s">
        <v>191</v>
      </c>
      <c r="E330" s="229" t="s">
        <v>373</v>
      </c>
      <c r="F330" s="230" t="s">
        <v>374</v>
      </c>
      <c r="G330" s="231" t="s">
        <v>359</v>
      </c>
      <c r="H330" s="232">
        <v>3</v>
      </c>
      <c r="I330" s="233"/>
      <c r="J330" s="234">
        <f>ROUND(I330*H330,2)</f>
        <v>0</v>
      </c>
      <c r="K330" s="235"/>
      <c r="L330" s="45"/>
      <c r="M330" s="236" t="s">
        <v>1</v>
      </c>
      <c r="N330" s="237" t="s">
        <v>38</v>
      </c>
      <c r="O330" s="92"/>
      <c r="P330" s="238">
        <f>O330*H330</f>
        <v>0</v>
      </c>
      <c r="Q330" s="238">
        <v>0.022783500000000002</v>
      </c>
      <c r="R330" s="238">
        <f>Q330*H330</f>
        <v>0.068350500000000008</v>
      </c>
      <c r="S330" s="238">
        <v>0</v>
      </c>
      <c r="T330" s="239">
        <f>S330*H330</f>
        <v>0</v>
      </c>
      <c r="U330" s="39"/>
      <c r="V330" s="39"/>
      <c r="W330" s="39"/>
      <c r="X330" s="39"/>
      <c r="Y330" s="39"/>
      <c r="Z330" s="39"/>
      <c r="AA330" s="39"/>
      <c r="AB330" s="39"/>
      <c r="AC330" s="39"/>
      <c r="AD330" s="39"/>
      <c r="AE330" s="39"/>
      <c r="AR330" s="240" t="s">
        <v>195</v>
      </c>
      <c r="AT330" s="240" t="s">
        <v>191</v>
      </c>
      <c r="AU330" s="240" t="s">
        <v>82</v>
      </c>
      <c r="AY330" s="18" t="s">
        <v>189</v>
      </c>
      <c r="BE330" s="241">
        <f>IF(N330="základní",J330,0)</f>
        <v>0</v>
      </c>
      <c r="BF330" s="241">
        <f>IF(N330="snížená",J330,0)</f>
        <v>0</v>
      </c>
      <c r="BG330" s="241">
        <f>IF(N330="zákl. přenesená",J330,0)</f>
        <v>0</v>
      </c>
      <c r="BH330" s="241">
        <f>IF(N330="sníž. přenesená",J330,0)</f>
        <v>0</v>
      </c>
      <c r="BI330" s="241">
        <f>IF(N330="nulová",J330,0)</f>
        <v>0</v>
      </c>
      <c r="BJ330" s="18" t="s">
        <v>80</v>
      </c>
      <c r="BK330" s="241">
        <f>ROUND(I330*H330,2)</f>
        <v>0</v>
      </c>
      <c r="BL330" s="18" t="s">
        <v>195</v>
      </c>
      <c r="BM330" s="240" t="s">
        <v>375</v>
      </c>
    </row>
    <row r="331" s="2" customFormat="1">
      <c r="A331" s="39"/>
      <c r="B331" s="40"/>
      <c r="C331" s="41"/>
      <c r="D331" s="242" t="s">
        <v>197</v>
      </c>
      <c r="E331" s="41"/>
      <c r="F331" s="243" t="s">
        <v>374</v>
      </c>
      <c r="G331" s="41"/>
      <c r="H331" s="41"/>
      <c r="I331" s="244"/>
      <c r="J331" s="41"/>
      <c r="K331" s="41"/>
      <c r="L331" s="45"/>
      <c r="M331" s="245"/>
      <c r="N331" s="246"/>
      <c r="O331" s="92"/>
      <c r="P331" s="92"/>
      <c r="Q331" s="92"/>
      <c r="R331" s="92"/>
      <c r="S331" s="92"/>
      <c r="T331" s="93"/>
      <c r="U331" s="39"/>
      <c r="V331" s="39"/>
      <c r="W331" s="39"/>
      <c r="X331" s="39"/>
      <c r="Y331" s="39"/>
      <c r="Z331" s="39"/>
      <c r="AA331" s="39"/>
      <c r="AB331" s="39"/>
      <c r="AC331" s="39"/>
      <c r="AD331" s="39"/>
      <c r="AE331" s="39"/>
      <c r="AT331" s="18" t="s">
        <v>197</v>
      </c>
      <c r="AU331" s="18" t="s">
        <v>82</v>
      </c>
    </row>
    <row r="332" s="2" customFormat="1">
      <c r="A332" s="39"/>
      <c r="B332" s="40"/>
      <c r="C332" s="41"/>
      <c r="D332" s="247" t="s">
        <v>198</v>
      </c>
      <c r="E332" s="41"/>
      <c r="F332" s="248" t="s">
        <v>376</v>
      </c>
      <c r="G332" s="41"/>
      <c r="H332" s="41"/>
      <c r="I332" s="244"/>
      <c r="J332" s="41"/>
      <c r="K332" s="41"/>
      <c r="L332" s="45"/>
      <c r="M332" s="245"/>
      <c r="N332" s="246"/>
      <c r="O332" s="92"/>
      <c r="P332" s="92"/>
      <c r="Q332" s="92"/>
      <c r="R332" s="92"/>
      <c r="S332" s="92"/>
      <c r="T332" s="93"/>
      <c r="U332" s="39"/>
      <c r="V332" s="39"/>
      <c r="W332" s="39"/>
      <c r="X332" s="39"/>
      <c r="Y332" s="39"/>
      <c r="Z332" s="39"/>
      <c r="AA332" s="39"/>
      <c r="AB332" s="39"/>
      <c r="AC332" s="39"/>
      <c r="AD332" s="39"/>
      <c r="AE332" s="39"/>
      <c r="AT332" s="18" t="s">
        <v>198</v>
      </c>
      <c r="AU332" s="18" t="s">
        <v>82</v>
      </c>
    </row>
    <row r="333" s="13" customFormat="1">
      <c r="A333" s="13"/>
      <c r="B333" s="249"/>
      <c r="C333" s="250"/>
      <c r="D333" s="242" t="s">
        <v>200</v>
      </c>
      <c r="E333" s="251" t="s">
        <v>1</v>
      </c>
      <c r="F333" s="252" t="s">
        <v>338</v>
      </c>
      <c r="G333" s="250"/>
      <c r="H333" s="251" t="s">
        <v>1</v>
      </c>
      <c r="I333" s="253"/>
      <c r="J333" s="250"/>
      <c r="K333" s="250"/>
      <c r="L333" s="254"/>
      <c r="M333" s="255"/>
      <c r="N333" s="256"/>
      <c r="O333" s="256"/>
      <c r="P333" s="256"/>
      <c r="Q333" s="256"/>
      <c r="R333" s="256"/>
      <c r="S333" s="256"/>
      <c r="T333" s="257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T333" s="258" t="s">
        <v>200</v>
      </c>
      <c r="AU333" s="258" t="s">
        <v>82</v>
      </c>
      <c r="AV333" s="13" t="s">
        <v>80</v>
      </c>
      <c r="AW333" s="13" t="s">
        <v>30</v>
      </c>
      <c r="AX333" s="13" t="s">
        <v>73</v>
      </c>
      <c r="AY333" s="258" t="s">
        <v>189</v>
      </c>
    </row>
    <row r="334" s="14" customFormat="1">
      <c r="A334" s="14"/>
      <c r="B334" s="259"/>
      <c r="C334" s="260"/>
      <c r="D334" s="242" t="s">
        <v>200</v>
      </c>
      <c r="E334" s="261" t="s">
        <v>1</v>
      </c>
      <c r="F334" s="262" t="s">
        <v>214</v>
      </c>
      <c r="G334" s="260"/>
      <c r="H334" s="263">
        <v>3</v>
      </c>
      <c r="I334" s="264"/>
      <c r="J334" s="260"/>
      <c r="K334" s="260"/>
      <c r="L334" s="265"/>
      <c r="M334" s="266"/>
      <c r="N334" s="267"/>
      <c r="O334" s="267"/>
      <c r="P334" s="267"/>
      <c r="Q334" s="267"/>
      <c r="R334" s="267"/>
      <c r="S334" s="267"/>
      <c r="T334" s="268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T334" s="269" t="s">
        <v>200</v>
      </c>
      <c r="AU334" s="269" t="s">
        <v>82</v>
      </c>
      <c r="AV334" s="14" t="s">
        <v>82</v>
      </c>
      <c r="AW334" s="14" t="s">
        <v>30</v>
      </c>
      <c r="AX334" s="14" t="s">
        <v>73</v>
      </c>
      <c r="AY334" s="269" t="s">
        <v>189</v>
      </c>
    </row>
    <row r="335" s="15" customFormat="1">
      <c r="A335" s="15"/>
      <c r="B335" s="270"/>
      <c r="C335" s="271"/>
      <c r="D335" s="242" t="s">
        <v>200</v>
      </c>
      <c r="E335" s="272" t="s">
        <v>1</v>
      </c>
      <c r="F335" s="273" t="s">
        <v>207</v>
      </c>
      <c r="G335" s="271"/>
      <c r="H335" s="274">
        <v>3</v>
      </c>
      <c r="I335" s="275"/>
      <c r="J335" s="271"/>
      <c r="K335" s="271"/>
      <c r="L335" s="276"/>
      <c r="M335" s="277"/>
      <c r="N335" s="278"/>
      <c r="O335" s="278"/>
      <c r="P335" s="278"/>
      <c r="Q335" s="278"/>
      <c r="R335" s="278"/>
      <c r="S335" s="278"/>
      <c r="T335" s="279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T335" s="280" t="s">
        <v>200</v>
      </c>
      <c r="AU335" s="280" t="s">
        <v>82</v>
      </c>
      <c r="AV335" s="15" t="s">
        <v>195</v>
      </c>
      <c r="AW335" s="15" t="s">
        <v>30</v>
      </c>
      <c r="AX335" s="15" t="s">
        <v>80</v>
      </c>
      <c r="AY335" s="280" t="s">
        <v>189</v>
      </c>
    </row>
    <row r="336" s="2" customFormat="1" ht="21.75" customHeight="1">
      <c r="A336" s="39"/>
      <c r="B336" s="40"/>
      <c r="C336" s="228" t="s">
        <v>377</v>
      </c>
      <c r="D336" s="228" t="s">
        <v>191</v>
      </c>
      <c r="E336" s="229" t="s">
        <v>378</v>
      </c>
      <c r="F336" s="230" t="s">
        <v>379</v>
      </c>
      <c r="G336" s="231" t="s">
        <v>359</v>
      </c>
      <c r="H336" s="232">
        <v>1</v>
      </c>
      <c r="I336" s="233"/>
      <c r="J336" s="234">
        <f>ROUND(I336*H336,2)</f>
        <v>0</v>
      </c>
      <c r="K336" s="235"/>
      <c r="L336" s="45"/>
      <c r="M336" s="236" t="s">
        <v>1</v>
      </c>
      <c r="N336" s="237" t="s">
        <v>38</v>
      </c>
      <c r="O336" s="92"/>
      <c r="P336" s="238">
        <f>O336*H336</f>
        <v>0</v>
      </c>
      <c r="Q336" s="238">
        <v>0.054547999999999999</v>
      </c>
      <c r="R336" s="238">
        <f>Q336*H336</f>
        <v>0.054547999999999999</v>
      </c>
      <c r="S336" s="238">
        <v>0</v>
      </c>
      <c r="T336" s="239">
        <f>S336*H336</f>
        <v>0</v>
      </c>
      <c r="U336" s="39"/>
      <c r="V336" s="39"/>
      <c r="W336" s="39"/>
      <c r="X336" s="39"/>
      <c r="Y336" s="39"/>
      <c r="Z336" s="39"/>
      <c r="AA336" s="39"/>
      <c r="AB336" s="39"/>
      <c r="AC336" s="39"/>
      <c r="AD336" s="39"/>
      <c r="AE336" s="39"/>
      <c r="AR336" s="240" t="s">
        <v>195</v>
      </c>
      <c r="AT336" s="240" t="s">
        <v>191</v>
      </c>
      <c r="AU336" s="240" t="s">
        <v>82</v>
      </c>
      <c r="AY336" s="18" t="s">
        <v>189</v>
      </c>
      <c r="BE336" s="241">
        <f>IF(N336="základní",J336,0)</f>
        <v>0</v>
      </c>
      <c r="BF336" s="241">
        <f>IF(N336="snížená",J336,0)</f>
        <v>0</v>
      </c>
      <c r="BG336" s="241">
        <f>IF(N336="zákl. přenesená",J336,0)</f>
        <v>0</v>
      </c>
      <c r="BH336" s="241">
        <f>IF(N336="sníž. přenesená",J336,0)</f>
        <v>0</v>
      </c>
      <c r="BI336" s="241">
        <f>IF(N336="nulová",J336,0)</f>
        <v>0</v>
      </c>
      <c r="BJ336" s="18" t="s">
        <v>80</v>
      </c>
      <c r="BK336" s="241">
        <f>ROUND(I336*H336,2)</f>
        <v>0</v>
      </c>
      <c r="BL336" s="18" t="s">
        <v>195</v>
      </c>
      <c r="BM336" s="240" t="s">
        <v>380</v>
      </c>
    </row>
    <row r="337" s="2" customFormat="1">
      <c r="A337" s="39"/>
      <c r="B337" s="40"/>
      <c r="C337" s="41"/>
      <c r="D337" s="242" t="s">
        <v>197</v>
      </c>
      <c r="E337" s="41"/>
      <c r="F337" s="243" t="s">
        <v>379</v>
      </c>
      <c r="G337" s="41"/>
      <c r="H337" s="41"/>
      <c r="I337" s="244"/>
      <c r="J337" s="41"/>
      <c r="K337" s="41"/>
      <c r="L337" s="45"/>
      <c r="M337" s="245"/>
      <c r="N337" s="246"/>
      <c r="O337" s="92"/>
      <c r="P337" s="92"/>
      <c r="Q337" s="92"/>
      <c r="R337" s="92"/>
      <c r="S337" s="92"/>
      <c r="T337" s="93"/>
      <c r="U337" s="39"/>
      <c r="V337" s="39"/>
      <c r="W337" s="39"/>
      <c r="X337" s="39"/>
      <c r="Y337" s="39"/>
      <c r="Z337" s="39"/>
      <c r="AA337" s="39"/>
      <c r="AB337" s="39"/>
      <c r="AC337" s="39"/>
      <c r="AD337" s="39"/>
      <c r="AE337" s="39"/>
      <c r="AT337" s="18" t="s">
        <v>197</v>
      </c>
      <c r="AU337" s="18" t="s">
        <v>82</v>
      </c>
    </row>
    <row r="338" s="2" customFormat="1">
      <c r="A338" s="39"/>
      <c r="B338" s="40"/>
      <c r="C338" s="41"/>
      <c r="D338" s="247" t="s">
        <v>198</v>
      </c>
      <c r="E338" s="41"/>
      <c r="F338" s="248" t="s">
        <v>381</v>
      </c>
      <c r="G338" s="41"/>
      <c r="H338" s="41"/>
      <c r="I338" s="244"/>
      <c r="J338" s="41"/>
      <c r="K338" s="41"/>
      <c r="L338" s="45"/>
      <c r="M338" s="245"/>
      <c r="N338" s="246"/>
      <c r="O338" s="92"/>
      <c r="P338" s="92"/>
      <c r="Q338" s="92"/>
      <c r="R338" s="92"/>
      <c r="S338" s="92"/>
      <c r="T338" s="93"/>
      <c r="U338" s="39"/>
      <c r="V338" s="39"/>
      <c r="W338" s="39"/>
      <c r="X338" s="39"/>
      <c r="Y338" s="39"/>
      <c r="Z338" s="39"/>
      <c r="AA338" s="39"/>
      <c r="AB338" s="39"/>
      <c r="AC338" s="39"/>
      <c r="AD338" s="39"/>
      <c r="AE338" s="39"/>
      <c r="AT338" s="18" t="s">
        <v>198</v>
      </c>
      <c r="AU338" s="18" t="s">
        <v>82</v>
      </c>
    </row>
    <row r="339" s="13" customFormat="1">
      <c r="A339" s="13"/>
      <c r="B339" s="249"/>
      <c r="C339" s="250"/>
      <c r="D339" s="242" t="s">
        <v>200</v>
      </c>
      <c r="E339" s="251" t="s">
        <v>1</v>
      </c>
      <c r="F339" s="252" t="s">
        <v>338</v>
      </c>
      <c r="G339" s="250"/>
      <c r="H339" s="251" t="s">
        <v>1</v>
      </c>
      <c r="I339" s="253"/>
      <c r="J339" s="250"/>
      <c r="K339" s="250"/>
      <c r="L339" s="254"/>
      <c r="M339" s="255"/>
      <c r="N339" s="256"/>
      <c r="O339" s="256"/>
      <c r="P339" s="256"/>
      <c r="Q339" s="256"/>
      <c r="R339" s="256"/>
      <c r="S339" s="256"/>
      <c r="T339" s="257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T339" s="258" t="s">
        <v>200</v>
      </c>
      <c r="AU339" s="258" t="s">
        <v>82</v>
      </c>
      <c r="AV339" s="13" t="s">
        <v>80</v>
      </c>
      <c r="AW339" s="13" t="s">
        <v>30</v>
      </c>
      <c r="AX339" s="13" t="s">
        <v>73</v>
      </c>
      <c r="AY339" s="258" t="s">
        <v>189</v>
      </c>
    </row>
    <row r="340" s="13" customFormat="1">
      <c r="A340" s="13"/>
      <c r="B340" s="249"/>
      <c r="C340" s="250"/>
      <c r="D340" s="242" t="s">
        <v>200</v>
      </c>
      <c r="E340" s="251" t="s">
        <v>1</v>
      </c>
      <c r="F340" s="252" t="s">
        <v>382</v>
      </c>
      <c r="G340" s="250"/>
      <c r="H340" s="251" t="s">
        <v>1</v>
      </c>
      <c r="I340" s="253"/>
      <c r="J340" s="250"/>
      <c r="K340" s="250"/>
      <c r="L340" s="254"/>
      <c r="M340" s="255"/>
      <c r="N340" s="256"/>
      <c r="O340" s="256"/>
      <c r="P340" s="256"/>
      <c r="Q340" s="256"/>
      <c r="R340" s="256"/>
      <c r="S340" s="256"/>
      <c r="T340" s="257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T340" s="258" t="s">
        <v>200</v>
      </c>
      <c r="AU340" s="258" t="s">
        <v>82</v>
      </c>
      <c r="AV340" s="13" t="s">
        <v>80</v>
      </c>
      <c r="AW340" s="13" t="s">
        <v>30</v>
      </c>
      <c r="AX340" s="13" t="s">
        <v>73</v>
      </c>
      <c r="AY340" s="258" t="s">
        <v>189</v>
      </c>
    </row>
    <row r="341" s="14" customFormat="1">
      <c r="A341" s="14"/>
      <c r="B341" s="259"/>
      <c r="C341" s="260"/>
      <c r="D341" s="242" t="s">
        <v>200</v>
      </c>
      <c r="E341" s="261" t="s">
        <v>1</v>
      </c>
      <c r="F341" s="262" t="s">
        <v>80</v>
      </c>
      <c r="G341" s="260"/>
      <c r="H341" s="263">
        <v>1</v>
      </c>
      <c r="I341" s="264"/>
      <c r="J341" s="260"/>
      <c r="K341" s="260"/>
      <c r="L341" s="265"/>
      <c r="M341" s="266"/>
      <c r="N341" s="267"/>
      <c r="O341" s="267"/>
      <c r="P341" s="267"/>
      <c r="Q341" s="267"/>
      <c r="R341" s="267"/>
      <c r="S341" s="267"/>
      <c r="T341" s="268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T341" s="269" t="s">
        <v>200</v>
      </c>
      <c r="AU341" s="269" t="s">
        <v>82</v>
      </c>
      <c r="AV341" s="14" t="s">
        <v>82</v>
      </c>
      <c r="AW341" s="14" t="s">
        <v>30</v>
      </c>
      <c r="AX341" s="14" t="s">
        <v>73</v>
      </c>
      <c r="AY341" s="269" t="s">
        <v>189</v>
      </c>
    </row>
    <row r="342" s="15" customFormat="1">
      <c r="A342" s="15"/>
      <c r="B342" s="270"/>
      <c r="C342" s="271"/>
      <c r="D342" s="242" t="s">
        <v>200</v>
      </c>
      <c r="E342" s="272" t="s">
        <v>1</v>
      </c>
      <c r="F342" s="273" t="s">
        <v>207</v>
      </c>
      <c r="G342" s="271"/>
      <c r="H342" s="274">
        <v>1</v>
      </c>
      <c r="I342" s="275"/>
      <c r="J342" s="271"/>
      <c r="K342" s="271"/>
      <c r="L342" s="276"/>
      <c r="M342" s="277"/>
      <c r="N342" s="278"/>
      <c r="O342" s="278"/>
      <c r="P342" s="278"/>
      <c r="Q342" s="278"/>
      <c r="R342" s="278"/>
      <c r="S342" s="278"/>
      <c r="T342" s="279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T342" s="280" t="s">
        <v>200</v>
      </c>
      <c r="AU342" s="280" t="s">
        <v>82</v>
      </c>
      <c r="AV342" s="15" t="s">
        <v>195</v>
      </c>
      <c r="AW342" s="15" t="s">
        <v>30</v>
      </c>
      <c r="AX342" s="15" t="s">
        <v>80</v>
      </c>
      <c r="AY342" s="280" t="s">
        <v>189</v>
      </c>
    </row>
    <row r="343" s="2" customFormat="1" ht="21.75" customHeight="1">
      <c r="A343" s="39"/>
      <c r="B343" s="40"/>
      <c r="C343" s="228" t="s">
        <v>383</v>
      </c>
      <c r="D343" s="228" t="s">
        <v>191</v>
      </c>
      <c r="E343" s="229" t="s">
        <v>384</v>
      </c>
      <c r="F343" s="230" t="s">
        <v>385</v>
      </c>
      <c r="G343" s="231" t="s">
        <v>359</v>
      </c>
      <c r="H343" s="232">
        <v>3</v>
      </c>
      <c r="I343" s="233"/>
      <c r="J343" s="234">
        <f>ROUND(I343*H343,2)</f>
        <v>0</v>
      </c>
      <c r="K343" s="235"/>
      <c r="L343" s="45"/>
      <c r="M343" s="236" t="s">
        <v>1</v>
      </c>
      <c r="N343" s="237" t="s">
        <v>38</v>
      </c>
      <c r="O343" s="92"/>
      <c r="P343" s="238">
        <f>O343*H343</f>
        <v>0</v>
      </c>
      <c r="Q343" s="238">
        <v>0.072847999999999996</v>
      </c>
      <c r="R343" s="238">
        <f>Q343*H343</f>
        <v>0.21854399999999999</v>
      </c>
      <c r="S343" s="238">
        <v>0</v>
      </c>
      <c r="T343" s="239">
        <f>S343*H343</f>
        <v>0</v>
      </c>
      <c r="U343" s="39"/>
      <c r="V343" s="39"/>
      <c r="W343" s="39"/>
      <c r="X343" s="39"/>
      <c r="Y343" s="39"/>
      <c r="Z343" s="39"/>
      <c r="AA343" s="39"/>
      <c r="AB343" s="39"/>
      <c r="AC343" s="39"/>
      <c r="AD343" s="39"/>
      <c r="AE343" s="39"/>
      <c r="AR343" s="240" t="s">
        <v>195</v>
      </c>
      <c r="AT343" s="240" t="s">
        <v>191</v>
      </c>
      <c r="AU343" s="240" t="s">
        <v>82</v>
      </c>
      <c r="AY343" s="18" t="s">
        <v>189</v>
      </c>
      <c r="BE343" s="241">
        <f>IF(N343="základní",J343,0)</f>
        <v>0</v>
      </c>
      <c r="BF343" s="241">
        <f>IF(N343="snížená",J343,0)</f>
        <v>0</v>
      </c>
      <c r="BG343" s="241">
        <f>IF(N343="zákl. přenesená",J343,0)</f>
        <v>0</v>
      </c>
      <c r="BH343" s="241">
        <f>IF(N343="sníž. přenesená",J343,0)</f>
        <v>0</v>
      </c>
      <c r="BI343" s="241">
        <f>IF(N343="nulová",J343,0)</f>
        <v>0</v>
      </c>
      <c r="BJ343" s="18" t="s">
        <v>80</v>
      </c>
      <c r="BK343" s="241">
        <f>ROUND(I343*H343,2)</f>
        <v>0</v>
      </c>
      <c r="BL343" s="18" t="s">
        <v>195</v>
      </c>
      <c r="BM343" s="240" t="s">
        <v>386</v>
      </c>
    </row>
    <row r="344" s="2" customFormat="1">
      <c r="A344" s="39"/>
      <c r="B344" s="40"/>
      <c r="C344" s="41"/>
      <c r="D344" s="242" t="s">
        <v>197</v>
      </c>
      <c r="E344" s="41"/>
      <c r="F344" s="243" t="s">
        <v>385</v>
      </c>
      <c r="G344" s="41"/>
      <c r="H344" s="41"/>
      <c r="I344" s="244"/>
      <c r="J344" s="41"/>
      <c r="K344" s="41"/>
      <c r="L344" s="45"/>
      <c r="M344" s="245"/>
      <c r="N344" s="246"/>
      <c r="O344" s="92"/>
      <c r="P344" s="92"/>
      <c r="Q344" s="92"/>
      <c r="R344" s="92"/>
      <c r="S344" s="92"/>
      <c r="T344" s="93"/>
      <c r="U344" s="39"/>
      <c r="V344" s="39"/>
      <c r="W344" s="39"/>
      <c r="X344" s="39"/>
      <c r="Y344" s="39"/>
      <c r="Z344" s="39"/>
      <c r="AA344" s="39"/>
      <c r="AB344" s="39"/>
      <c r="AC344" s="39"/>
      <c r="AD344" s="39"/>
      <c r="AE344" s="39"/>
      <c r="AT344" s="18" t="s">
        <v>197</v>
      </c>
      <c r="AU344" s="18" t="s">
        <v>82</v>
      </c>
    </row>
    <row r="345" s="2" customFormat="1">
      <c r="A345" s="39"/>
      <c r="B345" s="40"/>
      <c r="C345" s="41"/>
      <c r="D345" s="247" t="s">
        <v>198</v>
      </c>
      <c r="E345" s="41"/>
      <c r="F345" s="248" t="s">
        <v>387</v>
      </c>
      <c r="G345" s="41"/>
      <c r="H345" s="41"/>
      <c r="I345" s="244"/>
      <c r="J345" s="41"/>
      <c r="K345" s="41"/>
      <c r="L345" s="45"/>
      <c r="M345" s="245"/>
      <c r="N345" s="246"/>
      <c r="O345" s="92"/>
      <c r="P345" s="92"/>
      <c r="Q345" s="92"/>
      <c r="R345" s="92"/>
      <c r="S345" s="92"/>
      <c r="T345" s="93"/>
      <c r="U345" s="39"/>
      <c r="V345" s="39"/>
      <c r="W345" s="39"/>
      <c r="X345" s="39"/>
      <c r="Y345" s="39"/>
      <c r="Z345" s="39"/>
      <c r="AA345" s="39"/>
      <c r="AB345" s="39"/>
      <c r="AC345" s="39"/>
      <c r="AD345" s="39"/>
      <c r="AE345" s="39"/>
      <c r="AT345" s="18" t="s">
        <v>198</v>
      </c>
      <c r="AU345" s="18" t="s">
        <v>82</v>
      </c>
    </row>
    <row r="346" s="13" customFormat="1">
      <c r="A346" s="13"/>
      <c r="B346" s="249"/>
      <c r="C346" s="250"/>
      <c r="D346" s="242" t="s">
        <v>200</v>
      </c>
      <c r="E346" s="251" t="s">
        <v>1</v>
      </c>
      <c r="F346" s="252" t="s">
        <v>388</v>
      </c>
      <c r="G346" s="250"/>
      <c r="H346" s="251" t="s">
        <v>1</v>
      </c>
      <c r="I346" s="253"/>
      <c r="J346" s="250"/>
      <c r="K346" s="250"/>
      <c r="L346" s="254"/>
      <c r="M346" s="255"/>
      <c r="N346" s="256"/>
      <c r="O346" s="256"/>
      <c r="P346" s="256"/>
      <c r="Q346" s="256"/>
      <c r="R346" s="256"/>
      <c r="S346" s="256"/>
      <c r="T346" s="257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T346" s="258" t="s">
        <v>200</v>
      </c>
      <c r="AU346" s="258" t="s">
        <v>82</v>
      </c>
      <c r="AV346" s="13" t="s">
        <v>80</v>
      </c>
      <c r="AW346" s="13" t="s">
        <v>30</v>
      </c>
      <c r="AX346" s="13" t="s">
        <v>73</v>
      </c>
      <c r="AY346" s="258" t="s">
        <v>189</v>
      </c>
    </row>
    <row r="347" s="14" customFormat="1">
      <c r="A347" s="14"/>
      <c r="B347" s="259"/>
      <c r="C347" s="260"/>
      <c r="D347" s="242" t="s">
        <v>200</v>
      </c>
      <c r="E347" s="261" t="s">
        <v>1</v>
      </c>
      <c r="F347" s="262" t="s">
        <v>214</v>
      </c>
      <c r="G347" s="260"/>
      <c r="H347" s="263">
        <v>3</v>
      </c>
      <c r="I347" s="264"/>
      <c r="J347" s="260"/>
      <c r="K347" s="260"/>
      <c r="L347" s="265"/>
      <c r="M347" s="266"/>
      <c r="N347" s="267"/>
      <c r="O347" s="267"/>
      <c r="P347" s="267"/>
      <c r="Q347" s="267"/>
      <c r="R347" s="267"/>
      <c r="S347" s="267"/>
      <c r="T347" s="268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T347" s="269" t="s">
        <v>200</v>
      </c>
      <c r="AU347" s="269" t="s">
        <v>82</v>
      </c>
      <c r="AV347" s="14" t="s">
        <v>82</v>
      </c>
      <c r="AW347" s="14" t="s">
        <v>30</v>
      </c>
      <c r="AX347" s="14" t="s">
        <v>80</v>
      </c>
      <c r="AY347" s="269" t="s">
        <v>189</v>
      </c>
    </row>
    <row r="348" s="2" customFormat="1" ht="24.15" customHeight="1">
      <c r="A348" s="39"/>
      <c r="B348" s="40"/>
      <c r="C348" s="228" t="s">
        <v>389</v>
      </c>
      <c r="D348" s="228" t="s">
        <v>191</v>
      </c>
      <c r="E348" s="229" t="s">
        <v>390</v>
      </c>
      <c r="F348" s="230" t="s">
        <v>391</v>
      </c>
      <c r="G348" s="231" t="s">
        <v>194</v>
      </c>
      <c r="H348" s="232">
        <v>0.17399999999999999</v>
      </c>
      <c r="I348" s="233"/>
      <c r="J348" s="234">
        <f>ROUND(I348*H348,2)</f>
        <v>0</v>
      </c>
      <c r="K348" s="235"/>
      <c r="L348" s="45"/>
      <c r="M348" s="236" t="s">
        <v>1</v>
      </c>
      <c r="N348" s="237" t="s">
        <v>38</v>
      </c>
      <c r="O348" s="92"/>
      <c r="P348" s="238">
        <f>O348*H348</f>
        <v>0</v>
      </c>
      <c r="Q348" s="238">
        <v>1.94302</v>
      </c>
      <c r="R348" s="238">
        <f>Q348*H348</f>
        <v>0.33808547999999999</v>
      </c>
      <c r="S348" s="238">
        <v>0</v>
      </c>
      <c r="T348" s="239">
        <f>S348*H348</f>
        <v>0</v>
      </c>
      <c r="U348" s="39"/>
      <c r="V348" s="39"/>
      <c r="W348" s="39"/>
      <c r="X348" s="39"/>
      <c r="Y348" s="39"/>
      <c r="Z348" s="39"/>
      <c r="AA348" s="39"/>
      <c r="AB348" s="39"/>
      <c r="AC348" s="39"/>
      <c r="AD348" s="39"/>
      <c r="AE348" s="39"/>
      <c r="AR348" s="240" t="s">
        <v>195</v>
      </c>
      <c r="AT348" s="240" t="s">
        <v>191</v>
      </c>
      <c r="AU348" s="240" t="s">
        <v>82</v>
      </c>
      <c r="AY348" s="18" t="s">
        <v>189</v>
      </c>
      <c r="BE348" s="241">
        <f>IF(N348="základní",J348,0)</f>
        <v>0</v>
      </c>
      <c r="BF348" s="241">
        <f>IF(N348="snížená",J348,0)</f>
        <v>0</v>
      </c>
      <c r="BG348" s="241">
        <f>IF(N348="zákl. přenesená",J348,0)</f>
        <v>0</v>
      </c>
      <c r="BH348" s="241">
        <f>IF(N348="sníž. přenesená",J348,0)</f>
        <v>0</v>
      </c>
      <c r="BI348" s="241">
        <f>IF(N348="nulová",J348,0)</f>
        <v>0</v>
      </c>
      <c r="BJ348" s="18" t="s">
        <v>80</v>
      </c>
      <c r="BK348" s="241">
        <f>ROUND(I348*H348,2)</f>
        <v>0</v>
      </c>
      <c r="BL348" s="18" t="s">
        <v>195</v>
      </c>
      <c r="BM348" s="240" t="s">
        <v>392</v>
      </c>
    </row>
    <row r="349" s="2" customFormat="1">
      <c r="A349" s="39"/>
      <c r="B349" s="40"/>
      <c r="C349" s="41"/>
      <c r="D349" s="242" t="s">
        <v>197</v>
      </c>
      <c r="E349" s="41"/>
      <c r="F349" s="243" t="s">
        <v>391</v>
      </c>
      <c r="G349" s="41"/>
      <c r="H349" s="41"/>
      <c r="I349" s="244"/>
      <c r="J349" s="41"/>
      <c r="K349" s="41"/>
      <c r="L349" s="45"/>
      <c r="M349" s="245"/>
      <c r="N349" s="246"/>
      <c r="O349" s="92"/>
      <c r="P349" s="92"/>
      <c r="Q349" s="92"/>
      <c r="R349" s="92"/>
      <c r="S349" s="92"/>
      <c r="T349" s="93"/>
      <c r="U349" s="39"/>
      <c r="V349" s="39"/>
      <c r="W349" s="39"/>
      <c r="X349" s="39"/>
      <c r="Y349" s="39"/>
      <c r="Z349" s="39"/>
      <c r="AA349" s="39"/>
      <c r="AB349" s="39"/>
      <c r="AC349" s="39"/>
      <c r="AD349" s="39"/>
      <c r="AE349" s="39"/>
      <c r="AT349" s="18" t="s">
        <v>197</v>
      </c>
      <c r="AU349" s="18" t="s">
        <v>82</v>
      </c>
    </row>
    <row r="350" s="13" customFormat="1">
      <c r="A350" s="13"/>
      <c r="B350" s="249"/>
      <c r="C350" s="250"/>
      <c r="D350" s="242" t="s">
        <v>200</v>
      </c>
      <c r="E350" s="251" t="s">
        <v>1</v>
      </c>
      <c r="F350" s="252" t="s">
        <v>338</v>
      </c>
      <c r="G350" s="250"/>
      <c r="H350" s="251" t="s">
        <v>1</v>
      </c>
      <c r="I350" s="253"/>
      <c r="J350" s="250"/>
      <c r="K350" s="250"/>
      <c r="L350" s="254"/>
      <c r="M350" s="255"/>
      <c r="N350" s="256"/>
      <c r="O350" s="256"/>
      <c r="P350" s="256"/>
      <c r="Q350" s="256"/>
      <c r="R350" s="256"/>
      <c r="S350" s="256"/>
      <c r="T350" s="257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T350" s="258" t="s">
        <v>200</v>
      </c>
      <c r="AU350" s="258" t="s">
        <v>82</v>
      </c>
      <c r="AV350" s="13" t="s">
        <v>80</v>
      </c>
      <c r="AW350" s="13" t="s">
        <v>30</v>
      </c>
      <c r="AX350" s="13" t="s">
        <v>73</v>
      </c>
      <c r="AY350" s="258" t="s">
        <v>189</v>
      </c>
    </row>
    <row r="351" s="13" customFormat="1">
      <c r="A351" s="13"/>
      <c r="B351" s="249"/>
      <c r="C351" s="250"/>
      <c r="D351" s="242" t="s">
        <v>200</v>
      </c>
      <c r="E351" s="251" t="s">
        <v>1</v>
      </c>
      <c r="F351" s="252" t="s">
        <v>393</v>
      </c>
      <c r="G351" s="250"/>
      <c r="H351" s="251" t="s">
        <v>1</v>
      </c>
      <c r="I351" s="253"/>
      <c r="J351" s="250"/>
      <c r="K351" s="250"/>
      <c r="L351" s="254"/>
      <c r="M351" s="255"/>
      <c r="N351" s="256"/>
      <c r="O351" s="256"/>
      <c r="P351" s="256"/>
      <c r="Q351" s="256"/>
      <c r="R351" s="256"/>
      <c r="S351" s="256"/>
      <c r="T351" s="257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T351" s="258" t="s">
        <v>200</v>
      </c>
      <c r="AU351" s="258" t="s">
        <v>82</v>
      </c>
      <c r="AV351" s="13" t="s">
        <v>80</v>
      </c>
      <c r="AW351" s="13" t="s">
        <v>30</v>
      </c>
      <c r="AX351" s="13" t="s">
        <v>73</v>
      </c>
      <c r="AY351" s="258" t="s">
        <v>189</v>
      </c>
    </row>
    <row r="352" s="14" customFormat="1">
      <c r="A352" s="14"/>
      <c r="B352" s="259"/>
      <c r="C352" s="260"/>
      <c r="D352" s="242" t="s">
        <v>200</v>
      </c>
      <c r="E352" s="261" t="s">
        <v>1</v>
      </c>
      <c r="F352" s="262" t="s">
        <v>394</v>
      </c>
      <c r="G352" s="260"/>
      <c r="H352" s="263">
        <v>0.029999999999999999</v>
      </c>
      <c r="I352" s="264"/>
      <c r="J352" s="260"/>
      <c r="K352" s="260"/>
      <c r="L352" s="265"/>
      <c r="M352" s="266"/>
      <c r="N352" s="267"/>
      <c r="O352" s="267"/>
      <c r="P352" s="267"/>
      <c r="Q352" s="267"/>
      <c r="R352" s="267"/>
      <c r="S352" s="267"/>
      <c r="T352" s="268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T352" s="269" t="s">
        <v>200</v>
      </c>
      <c r="AU352" s="269" t="s">
        <v>82</v>
      </c>
      <c r="AV352" s="14" t="s">
        <v>82</v>
      </c>
      <c r="AW352" s="14" t="s">
        <v>30</v>
      </c>
      <c r="AX352" s="14" t="s">
        <v>73</v>
      </c>
      <c r="AY352" s="269" t="s">
        <v>189</v>
      </c>
    </row>
    <row r="353" s="13" customFormat="1">
      <c r="A353" s="13"/>
      <c r="B353" s="249"/>
      <c r="C353" s="250"/>
      <c r="D353" s="242" t="s">
        <v>200</v>
      </c>
      <c r="E353" s="251" t="s">
        <v>1</v>
      </c>
      <c r="F353" s="252" t="s">
        <v>395</v>
      </c>
      <c r="G353" s="250"/>
      <c r="H353" s="251" t="s">
        <v>1</v>
      </c>
      <c r="I353" s="253"/>
      <c r="J353" s="250"/>
      <c r="K353" s="250"/>
      <c r="L353" s="254"/>
      <c r="M353" s="255"/>
      <c r="N353" s="256"/>
      <c r="O353" s="256"/>
      <c r="P353" s="256"/>
      <c r="Q353" s="256"/>
      <c r="R353" s="256"/>
      <c r="S353" s="256"/>
      <c r="T353" s="257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T353" s="258" t="s">
        <v>200</v>
      </c>
      <c r="AU353" s="258" t="s">
        <v>82</v>
      </c>
      <c r="AV353" s="13" t="s">
        <v>80</v>
      </c>
      <c r="AW353" s="13" t="s">
        <v>30</v>
      </c>
      <c r="AX353" s="13" t="s">
        <v>73</v>
      </c>
      <c r="AY353" s="258" t="s">
        <v>189</v>
      </c>
    </row>
    <row r="354" s="14" customFormat="1">
      <c r="A354" s="14"/>
      <c r="B354" s="259"/>
      <c r="C354" s="260"/>
      <c r="D354" s="242" t="s">
        <v>200</v>
      </c>
      <c r="E354" s="261" t="s">
        <v>1</v>
      </c>
      <c r="F354" s="262" t="s">
        <v>396</v>
      </c>
      <c r="G354" s="260"/>
      <c r="H354" s="263">
        <v>0.021999999999999999</v>
      </c>
      <c r="I354" s="264"/>
      <c r="J354" s="260"/>
      <c r="K354" s="260"/>
      <c r="L354" s="265"/>
      <c r="M354" s="266"/>
      <c r="N354" s="267"/>
      <c r="O354" s="267"/>
      <c r="P354" s="267"/>
      <c r="Q354" s="267"/>
      <c r="R354" s="267"/>
      <c r="S354" s="267"/>
      <c r="T354" s="268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T354" s="269" t="s">
        <v>200</v>
      </c>
      <c r="AU354" s="269" t="s">
        <v>82</v>
      </c>
      <c r="AV354" s="14" t="s">
        <v>82</v>
      </c>
      <c r="AW354" s="14" t="s">
        <v>30</v>
      </c>
      <c r="AX354" s="14" t="s">
        <v>73</v>
      </c>
      <c r="AY354" s="269" t="s">
        <v>189</v>
      </c>
    </row>
    <row r="355" s="13" customFormat="1">
      <c r="A355" s="13"/>
      <c r="B355" s="249"/>
      <c r="C355" s="250"/>
      <c r="D355" s="242" t="s">
        <v>200</v>
      </c>
      <c r="E355" s="251" t="s">
        <v>1</v>
      </c>
      <c r="F355" s="252" t="s">
        <v>397</v>
      </c>
      <c r="G355" s="250"/>
      <c r="H355" s="251" t="s">
        <v>1</v>
      </c>
      <c r="I355" s="253"/>
      <c r="J355" s="250"/>
      <c r="K355" s="250"/>
      <c r="L355" s="254"/>
      <c r="M355" s="255"/>
      <c r="N355" s="256"/>
      <c r="O355" s="256"/>
      <c r="P355" s="256"/>
      <c r="Q355" s="256"/>
      <c r="R355" s="256"/>
      <c r="S355" s="256"/>
      <c r="T355" s="257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T355" s="258" t="s">
        <v>200</v>
      </c>
      <c r="AU355" s="258" t="s">
        <v>82</v>
      </c>
      <c r="AV355" s="13" t="s">
        <v>80</v>
      </c>
      <c r="AW355" s="13" t="s">
        <v>30</v>
      </c>
      <c r="AX355" s="13" t="s">
        <v>73</v>
      </c>
      <c r="AY355" s="258" t="s">
        <v>189</v>
      </c>
    </row>
    <row r="356" s="14" customFormat="1">
      <c r="A356" s="14"/>
      <c r="B356" s="259"/>
      <c r="C356" s="260"/>
      <c r="D356" s="242" t="s">
        <v>200</v>
      </c>
      <c r="E356" s="261" t="s">
        <v>1</v>
      </c>
      <c r="F356" s="262" t="s">
        <v>398</v>
      </c>
      <c r="G356" s="260"/>
      <c r="H356" s="263">
        <v>0.031</v>
      </c>
      <c r="I356" s="264"/>
      <c r="J356" s="260"/>
      <c r="K356" s="260"/>
      <c r="L356" s="265"/>
      <c r="M356" s="266"/>
      <c r="N356" s="267"/>
      <c r="O356" s="267"/>
      <c r="P356" s="267"/>
      <c r="Q356" s="267"/>
      <c r="R356" s="267"/>
      <c r="S356" s="267"/>
      <c r="T356" s="268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T356" s="269" t="s">
        <v>200</v>
      </c>
      <c r="AU356" s="269" t="s">
        <v>82</v>
      </c>
      <c r="AV356" s="14" t="s">
        <v>82</v>
      </c>
      <c r="AW356" s="14" t="s">
        <v>30</v>
      </c>
      <c r="AX356" s="14" t="s">
        <v>73</v>
      </c>
      <c r="AY356" s="269" t="s">
        <v>189</v>
      </c>
    </row>
    <row r="357" s="13" customFormat="1">
      <c r="A357" s="13"/>
      <c r="B357" s="249"/>
      <c r="C357" s="250"/>
      <c r="D357" s="242" t="s">
        <v>200</v>
      </c>
      <c r="E357" s="251" t="s">
        <v>1</v>
      </c>
      <c r="F357" s="252" t="s">
        <v>399</v>
      </c>
      <c r="G357" s="250"/>
      <c r="H357" s="251" t="s">
        <v>1</v>
      </c>
      <c r="I357" s="253"/>
      <c r="J357" s="250"/>
      <c r="K357" s="250"/>
      <c r="L357" s="254"/>
      <c r="M357" s="255"/>
      <c r="N357" s="256"/>
      <c r="O357" s="256"/>
      <c r="P357" s="256"/>
      <c r="Q357" s="256"/>
      <c r="R357" s="256"/>
      <c r="S357" s="256"/>
      <c r="T357" s="257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T357" s="258" t="s">
        <v>200</v>
      </c>
      <c r="AU357" s="258" t="s">
        <v>82</v>
      </c>
      <c r="AV357" s="13" t="s">
        <v>80</v>
      </c>
      <c r="AW357" s="13" t="s">
        <v>30</v>
      </c>
      <c r="AX357" s="13" t="s">
        <v>73</v>
      </c>
      <c r="AY357" s="258" t="s">
        <v>189</v>
      </c>
    </row>
    <row r="358" s="14" customFormat="1">
      <c r="A358" s="14"/>
      <c r="B358" s="259"/>
      <c r="C358" s="260"/>
      <c r="D358" s="242" t="s">
        <v>200</v>
      </c>
      <c r="E358" s="261" t="s">
        <v>1</v>
      </c>
      <c r="F358" s="262" t="s">
        <v>400</v>
      </c>
      <c r="G358" s="260"/>
      <c r="H358" s="263">
        <v>0.0060000000000000001</v>
      </c>
      <c r="I358" s="264"/>
      <c r="J358" s="260"/>
      <c r="K358" s="260"/>
      <c r="L358" s="265"/>
      <c r="M358" s="266"/>
      <c r="N358" s="267"/>
      <c r="O358" s="267"/>
      <c r="P358" s="267"/>
      <c r="Q358" s="267"/>
      <c r="R358" s="267"/>
      <c r="S358" s="267"/>
      <c r="T358" s="268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T358" s="269" t="s">
        <v>200</v>
      </c>
      <c r="AU358" s="269" t="s">
        <v>82</v>
      </c>
      <c r="AV358" s="14" t="s">
        <v>82</v>
      </c>
      <c r="AW358" s="14" t="s">
        <v>30</v>
      </c>
      <c r="AX358" s="14" t="s">
        <v>73</v>
      </c>
      <c r="AY358" s="269" t="s">
        <v>189</v>
      </c>
    </row>
    <row r="359" s="16" customFormat="1">
      <c r="A359" s="16"/>
      <c r="B359" s="292"/>
      <c r="C359" s="293"/>
      <c r="D359" s="242" t="s">
        <v>200</v>
      </c>
      <c r="E359" s="294" t="s">
        <v>1</v>
      </c>
      <c r="F359" s="295" t="s">
        <v>290</v>
      </c>
      <c r="G359" s="293"/>
      <c r="H359" s="296">
        <v>0.088999999999999996</v>
      </c>
      <c r="I359" s="297"/>
      <c r="J359" s="293"/>
      <c r="K359" s="293"/>
      <c r="L359" s="298"/>
      <c r="M359" s="299"/>
      <c r="N359" s="300"/>
      <c r="O359" s="300"/>
      <c r="P359" s="300"/>
      <c r="Q359" s="300"/>
      <c r="R359" s="300"/>
      <c r="S359" s="300"/>
      <c r="T359" s="301"/>
      <c r="U359" s="16"/>
      <c r="V359" s="16"/>
      <c r="W359" s="16"/>
      <c r="X359" s="16"/>
      <c r="Y359" s="16"/>
      <c r="Z359" s="16"/>
      <c r="AA359" s="16"/>
      <c r="AB359" s="16"/>
      <c r="AC359" s="16"/>
      <c r="AD359" s="16"/>
      <c r="AE359" s="16"/>
      <c r="AT359" s="302" t="s">
        <v>200</v>
      </c>
      <c r="AU359" s="302" t="s">
        <v>82</v>
      </c>
      <c r="AV359" s="16" t="s">
        <v>214</v>
      </c>
      <c r="AW359" s="16" t="s">
        <v>30</v>
      </c>
      <c r="AX359" s="16" t="s">
        <v>73</v>
      </c>
      <c r="AY359" s="302" t="s">
        <v>189</v>
      </c>
    </row>
    <row r="360" s="13" customFormat="1">
      <c r="A360" s="13"/>
      <c r="B360" s="249"/>
      <c r="C360" s="250"/>
      <c r="D360" s="242" t="s">
        <v>200</v>
      </c>
      <c r="E360" s="251" t="s">
        <v>1</v>
      </c>
      <c r="F360" s="252" t="s">
        <v>352</v>
      </c>
      <c r="G360" s="250"/>
      <c r="H360" s="251" t="s">
        <v>1</v>
      </c>
      <c r="I360" s="253"/>
      <c r="J360" s="250"/>
      <c r="K360" s="250"/>
      <c r="L360" s="254"/>
      <c r="M360" s="255"/>
      <c r="N360" s="256"/>
      <c r="O360" s="256"/>
      <c r="P360" s="256"/>
      <c r="Q360" s="256"/>
      <c r="R360" s="256"/>
      <c r="S360" s="256"/>
      <c r="T360" s="257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T360" s="258" t="s">
        <v>200</v>
      </c>
      <c r="AU360" s="258" t="s">
        <v>82</v>
      </c>
      <c r="AV360" s="13" t="s">
        <v>80</v>
      </c>
      <c r="AW360" s="13" t="s">
        <v>30</v>
      </c>
      <c r="AX360" s="13" t="s">
        <v>73</v>
      </c>
      <c r="AY360" s="258" t="s">
        <v>189</v>
      </c>
    </row>
    <row r="361" s="13" customFormat="1">
      <c r="A361" s="13"/>
      <c r="B361" s="249"/>
      <c r="C361" s="250"/>
      <c r="D361" s="242" t="s">
        <v>200</v>
      </c>
      <c r="E361" s="251" t="s">
        <v>1</v>
      </c>
      <c r="F361" s="252" t="s">
        <v>401</v>
      </c>
      <c r="G361" s="250"/>
      <c r="H361" s="251" t="s">
        <v>1</v>
      </c>
      <c r="I361" s="253"/>
      <c r="J361" s="250"/>
      <c r="K361" s="250"/>
      <c r="L361" s="254"/>
      <c r="M361" s="255"/>
      <c r="N361" s="256"/>
      <c r="O361" s="256"/>
      <c r="P361" s="256"/>
      <c r="Q361" s="256"/>
      <c r="R361" s="256"/>
      <c r="S361" s="256"/>
      <c r="T361" s="257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T361" s="258" t="s">
        <v>200</v>
      </c>
      <c r="AU361" s="258" t="s">
        <v>82</v>
      </c>
      <c r="AV361" s="13" t="s">
        <v>80</v>
      </c>
      <c r="AW361" s="13" t="s">
        <v>30</v>
      </c>
      <c r="AX361" s="13" t="s">
        <v>73</v>
      </c>
      <c r="AY361" s="258" t="s">
        <v>189</v>
      </c>
    </row>
    <row r="362" s="14" customFormat="1">
      <c r="A362" s="14"/>
      <c r="B362" s="259"/>
      <c r="C362" s="260"/>
      <c r="D362" s="242" t="s">
        <v>200</v>
      </c>
      <c r="E362" s="261" t="s">
        <v>1</v>
      </c>
      <c r="F362" s="262" t="s">
        <v>402</v>
      </c>
      <c r="G362" s="260"/>
      <c r="H362" s="263">
        <v>0.016</v>
      </c>
      <c r="I362" s="264"/>
      <c r="J362" s="260"/>
      <c r="K362" s="260"/>
      <c r="L362" s="265"/>
      <c r="M362" s="266"/>
      <c r="N362" s="267"/>
      <c r="O362" s="267"/>
      <c r="P362" s="267"/>
      <c r="Q362" s="267"/>
      <c r="R362" s="267"/>
      <c r="S362" s="267"/>
      <c r="T362" s="268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T362" s="269" t="s">
        <v>200</v>
      </c>
      <c r="AU362" s="269" t="s">
        <v>82</v>
      </c>
      <c r="AV362" s="14" t="s">
        <v>82</v>
      </c>
      <c r="AW362" s="14" t="s">
        <v>30</v>
      </c>
      <c r="AX362" s="14" t="s">
        <v>73</v>
      </c>
      <c r="AY362" s="269" t="s">
        <v>189</v>
      </c>
    </row>
    <row r="363" s="13" customFormat="1">
      <c r="A363" s="13"/>
      <c r="B363" s="249"/>
      <c r="C363" s="250"/>
      <c r="D363" s="242" t="s">
        <v>200</v>
      </c>
      <c r="E363" s="251" t="s">
        <v>1</v>
      </c>
      <c r="F363" s="252" t="s">
        <v>403</v>
      </c>
      <c r="G363" s="250"/>
      <c r="H363" s="251" t="s">
        <v>1</v>
      </c>
      <c r="I363" s="253"/>
      <c r="J363" s="250"/>
      <c r="K363" s="250"/>
      <c r="L363" s="254"/>
      <c r="M363" s="255"/>
      <c r="N363" s="256"/>
      <c r="O363" s="256"/>
      <c r="P363" s="256"/>
      <c r="Q363" s="256"/>
      <c r="R363" s="256"/>
      <c r="S363" s="256"/>
      <c r="T363" s="257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T363" s="258" t="s">
        <v>200</v>
      </c>
      <c r="AU363" s="258" t="s">
        <v>82</v>
      </c>
      <c r="AV363" s="13" t="s">
        <v>80</v>
      </c>
      <c r="AW363" s="13" t="s">
        <v>30</v>
      </c>
      <c r="AX363" s="13" t="s">
        <v>73</v>
      </c>
      <c r="AY363" s="258" t="s">
        <v>189</v>
      </c>
    </row>
    <row r="364" s="14" customFormat="1">
      <c r="A364" s="14"/>
      <c r="B364" s="259"/>
      <c r="C364" s="260"/>
      <c r="D364" s="242" t="s">
        <v>200</v>
      </c>
      <c r="E364" s="261" t="s">
        <v>1</v>
      </c>
      <c r="F364" s="262" t="s">
        <v>404</v>
      </c>
      <c r="G364" s="260"/>
      <c r="H364" s="263">
        <v>0.014</v>
      </c>
      <c r="I364" s="264"/>
      <c r="J364" s="260"/>
      <c r="K364" s="260"/>
      <c r="L364" s="265"/>
      <c r="M364" s="266"/>
      <c r="N364" s="267"/>
      <c r="O364" s="267"/>
      <c r="P364" s="267"/>
      <c r="Q364" s="267"/>
      <c r="R364" s="267"/>
      <c r="S364" s="267"/>
      <c r="T364" s="268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T364" s="269" t="s">
        <v>200</v>
      </c>
      <c r="AU364" s="269" t="s">
        <v>82</v>
      </c>
      <c r="AV364" s="14" t="s">
        <v>82</v>
      </c>
      <c r="AW364" s="14" t="s">
        <v>30</v>
      </c>
      <c r="AX364" s="14" t="s">
        <v>73</v>
      </c>
      <c r="AY364" s="269" t="s">
        <v>189</v>
      </c>
    </row>
    <row r="365" s="16" customFormat="1">
      <c r="A365" s="16"/>
      <c r="B365" s="292"/>
      <c r="C365" s="293"/>
      <c r="D365" s="242" t="s">
        <v>200</v>
      </c>
      <c r="E365" s="294" t="s">
        <v>1</v>
      </c>
      <c r="F365" s="295" t="s">
        <v>290</v>
      </c>
      <c r="G365" s="293"/>
      <c r="H365" s="296">
        <v>0.029999999999999999</v>
      </c>
      <c r="I365" s="297"/>
      <c r="J365" s="293"/>
      <c r="K365" s="293"/>
      <c r="L365" s="298"/>
      <c r="M365" s="299"/>
      <c r="N365" s="300"/>
      <c r="O365" s="300"/>
      <c r="P365" s="300"/>
      <c r="Q365" s="300"/>
      <c r="R365" s="300"/>
      <c r="S365" s="300"/>
      <c r="T365" s="301"/>
      <c r="U365" s="16"/>
      <c r="V365" s="16"/>
      <c r="W365" s="16"/>
      <c r="X365" s="16"/>
      <c r="Y365" s="16"/>
      <c r="Z365" s="16"/>
      <c r="AA365" s="16"/>
      <c r="AB365" s="16"/>
      <c r="AC365" s="16"/>
      <c r="AD365" s="16"/>
      <c r="AE365" s="16"/>
      <c r="AT365" s="302" t="s">
        <v>200</v>
      </c>
      <c r="AU365" s="302" t="s">
        <v>82</v>
      </c>
      <c r="AV365" s="16" t="s">
        <v>214</v>
      </c>
      <c r="AW365" s="16" t="s">
        <v>30</v>
      </c>
      <c r="AX365" s="16" t="s">
        <v>73</v>
      </c>
      <c r="AY365" s="302" t="s">
        <v>189</v>
      </c>
    </row>
    <row r="366" s="13" customFormat="1">
      <c r="A366" s="13"/>
      <c r="B366" s="249"/>
      <c r="C366" s="250"/>
      <c r="D366" s="242" t="s">
        <v>200</v>
      </c>
      <c r="E366" s="251" t="s">
        <v>1</v>
      </c>
      <c r="F366" s="252" t="s">
        <v>405</v>
      </c>
      <c r="G366" s="250"/>
      <c r="H366" s="251" t="s">
        <v>1</v>
      </c>
      <c r="I366" s="253"/>
      <c r="J366" s="250"/>
      <c r="K366" s="250"/>
      <c r="L366" s="254"/>
      <c r="M366" s="255"/>
      <c r="N366" s="256"/>
      <c r="O366" s="256"/>
      <c r="P366" s="256"/>
      <c r="Q366" s="256"/>
      <c r="R366" s="256"/>
      <c r="S366" s="256"/>
      <c r="T366" s="257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T366" s="258" t="s">
        <v>200</v>
      </c>
      <c r="AU366" s="258" t="s">
        <v>82</v>
      </c>
      <c r="AV366" s="13" t="s">
        <v>80</v>
      </c>
      <c r="AW366" s="13" t="s">
        <v>30</v>
      </c>
      <c r="AX366" s="13" t="s">
        <v>73</v>
      </c>
      <c r="AY366" s="258" t="s">
        <v>189</v>
      </c>
    </row>
    <row r="367" s="13" customFormat="1">
      <c r="A367" s="13"/>
      <c r="B367" s="249"/>
      <c r="C367" s="250"/>
      <c r="D367" s="242" t="s">
        <v>200</v>
      </c>
      <c r="E367" s="251" t="s">
        <v>1</v>
      </c>
      <c r="F367" s="252" t="s">
        <v>393</v>
      </c>
      <c r="G367" s="250"/>
      <c r="H367" s="251" t="s">
        <v>1</v>
      </c>
      <c r="I367" s="253"/>
      <c r="J367" s="250"/>
      <c r="K367" s="250"/>
      <c r="L367" s="254"/>
      <c r="M367" s="255"/>
      <c r="N367" s="256"/>
      <c r="O367" s="256"/>
      <c r="P367" s="256"/>
      <c r="Q367" s="256"/>
      <c r="R367" s="256"/>
      <c r="S367" s="256"/>
      <c r="T367" s="257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T367" s="258" t="s">
        <v>200</v>
      </c>
      <c r="AU367" s="258" t="s">
        <v>82</v>
      </c>
      <c r="AV367" s="13" t="s">
        <v>80</v>
      </c>
      <c r="AW367" s="13" t="s">
        <v>30</v>
      </c>
      <c r="AX367" s="13" t="s">
        <v>73</v>
      </c>
      <c r="AY367" s="258" t="s">
        <v>189</v>
      </c>
    </row>
    <row r="368" s="14" customFormat="1">
      <c r="A368" s="14"/>
      <c r="B368" s="259"/>
      <c r="C368" s="260"/>
      <c r="D368" s="242" t="s">
        <v>200</v>
      </c>
      <c r="E368" s="261" t="s">
        <v>1</v>
      </c>
      <c r="F368" s="262" t="s">
        <v>406</v>
      </c>
      <c r="G368" s="260"/>
      <c r="H368" s="263">
        <v>0.032000000000000001</v>
      </c>
      <c r="I368" s="264"/>
      <c r="J368" s="260"/>
      <c r="K368" s="260"/>
      <c r="L368" s="265"/>
      <c r="M368" s="266"/>
      <c r="N368" s="267"/>
      <c r="O368" s="267"/>
      <c r="P368" s="267"/>
      <c r="Q368" s="267"/>
      <c r="R368" s="267"/>
      <c r="S368" s="267"/>
      <c r="T368" s="268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T368" s="269" t="s">
        <v>200</v>
      </c>
      <c r="AU368" s="269" t="s">
        <v>82</v>
      </c>
      <c r="AV368" s="14" t="s">
        <v>82</v>
      </c>
      <c r="AW368" s="14" t="s">
        <v>30</v>
      </c>
      <c r="AX368" s="14" t="s">
        <v>73</v>
      </c>
      <c r="AY368" s="269" t="s">
        <v>189</v>
      </c>
    </row>
    <row r="369" s="13" customFormat="1">
      <c r="A369" s="13"/>
      <c r="B369" s="249"/>
      <c r="C369" s="250"/>
      <c r="D369" s="242" t="s">
        <v>200</v>
      </c>
      <c r="E369" s="251" t="s">
        <v>1</v>
      </c>
      <c r="F369" s="252" t="s">
        <v>407</v>
      </c>
      <c r="G369" s="250"/>
      <c r="H369" s="251" t="s">
        <v>1</v>
      </c>
      <c r="I369" s="253"/>
      <c r="J369" s="250"/>
      <c r="K369" s="250"/>
      <c r="L369" s="254"/>
      <c r="M369" s="255"/>
      <c r="N369" s="256"/>
      <c r="O369" s="256"/>
      <c r="P369" s="256"/>
      <c r="Q369" s="256"/>
      <c r="R369" s="256"/>
      <c r="S369" s="256"/>
      <c r="T369" s="257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T369" s="258" t="s">
        <v>200</v>
      </c>
      <c r="AU369" s="258" t="s">
        <v>82</v>
      </c>
      <c r="AV369" s="13" t="s">
        <v>80</v>
      </c>
      <c r="AW369" s="13" t="s">
        <v>30</v>
      </c>
      <c r="AX369" s="13" t="s">
        <v>73</v>
      </c>
      <c r="AY369" s="258" t="s">
        <v>189</v>
      </c>
    </row>
    <row r="370" s="13" customFormat="1">
      <c r="A370" s="13"/>
      <c r="B370" s="249"/>
      <c r="C370" s="250"/>
      <c r="D370" s="242" t="s">
        <v>200</v>
      </c>
      <c r="E370" s="251" t="s">
        <v>1</v>
      </c>
      <c r="F370" s="252" t="s">
        <v>408</v>
      </c>
      <c r="G370" s="250"/>
      <c r="H370" s="251" t="s">
        <v>1</v>
      </c>
      <c r="I370" s="253"/>
      <c r="J370" s="250"/>
      <c r="K370" s="250"/>
      <c r="L370" s="254"/>
      <c r="M370" s="255"/>
      <c r="N370" s="256"/>
      <c r="O370" s="256"/>
      <c r="P370" s="256"/>
      <c r="Q370" s="256"/>
      <c r="R370" s="256"/>
      <c r="S370" s="256"/>
      <c r="T370" s="257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T370" s="258" t="s">
        <v>200</v>
      </c>
      <c r="AU370" s="258" t="s">
        <v>82</v>
      </c>
      <c r="AV370" s="13" t="s">
        <v>80</v>
      </c>
      <c r="AW370" s="13" t="s">
        <v>30</v>
      </c>
      <c r="AX370" s="13" t="s">
        <v>73</v>
      </c>
      <c r="AY370" s="258" t="s">
        <v>189</v>
      </c>
    </row>
    <row r="371" s="14" customFormat="1">
      <c r="A371" s="14"/>
      <c r="B371" s="259"/>
      <c r="C371" s="260"/>
      <c r="D371" s="242" t="s">
        <v>200</v>
      </c>
      <c r="E371" s="261" t="s">
        <v>1</v>
      </c>
      <c r="F371" s="262" t="s">
        <v>409</v>
      </c>
      <c r="G371" s="260"/>
      <c r="H371" s="263">
        <v>0.014999999999999999</v>
      </c>
      <c r="I371" s="264"/>
      <c r="J371" s="260"/>
      <c r="K371" s="260"/>
      <c r="L371" s="265"/>
      <c r="M371" s="266"/>
      <c r="N371" s="267"/>
      <c r="O371" s="267"/>
      <c r="P371" s="267"/>
      <c r="Q371" s="267"/>
      <c r="R371" s="267"/>
      <c r="S371" s="267"/>
      <c r="T371" s="268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T371" s="269" t="s">
        <v>200</v>
      </c>
      <c r="AU371" s="269" t="s">
        <v>82</v>
      </c>
      <c r="AV371" s="14" t="s">
        <v>82</v>
      </c>
      <c r="AW371" s="14" t="s">
        <v>30</v>
      </c>
      <c r="AX371" s="14" t="s">
        <v>73</v>
      </c>
      <c r="AY371" s="269" t="s">
        <v>189</v>
      </c>
    </row>
    <row r="372" s="16" customFormat="1">
      <c r="A372" s="16"/>
      <c r="B372" s="292"/>
      <c r="C372" s="293"/>
      <c r="D372" s="242" t="s">
        <v>200</v>
      </c>
      <c r="E372" s="294" t="s">
        <v>1</v>
      </c>
      <c r="F372" s="295" t="s">
        <v>290</v>
      </c>
      <c r="G372" s="293"/>
      <c r="H372" s="296">
        <v>0.047</v>
      </c>
      <c r="I372" s="297"/>
      <c r="J372" s="293"/>
      <c r="K372" s="293"/>
      <c r="L372" s="298"/>
      <c r="M372" s="299"/>
      <c r="N372" s="300"/>
      <c r="O372" s="300"/>
      <c r="P372" s="300"/>
      <c r="Q372" s="300"/>
      <c r="R372" s="300"/>
      <c r="S372" s="300"/>
      <c r="T372" s="301"/>
      <c r="U372" s="16"/>
      <c r="V372" s="16"/>
      <c r="W372" s="16"/>
      <c r="X372" s="16"/>
      <c r="Y372" s="16"/>
      <c r="Z372" s="16"/>
      <c r="AA372" s="16"/>
      <c r="AB372" s="16"/>
      <c r="AC372" s="16"/>
      <c r="AD372" s="16"/>
      <c r="AE372" s="16"/>
      <c r="AT372" s="302" t="s">
        <v>200</v>
      </c>
      <c r="AU372" s="302" t="s">
        <v>82</v>
      </c>
      <c r="AV372" s="16" t="s">
        <v>214</v>
      </c>
      <c r="AW372" s="16" t="s">
        <v>30</v>
      </c>
      <c r="AX372" s="16" t="s">
        <v>73</v>
      </c>
      <c r="AY372" s="302" t="s">
        <v>189</v>
      </c>
    </row>
    <row r="373" s="15" customFormat="1">
      <c r="A373" s="15"/>
      <c r="B373" s="270"/>
      <c r="C373" s="271"/>
      <c r="D373" s="242" t="s">
        <v>200</v>
      </c>
      <c r="E373" s="272" t="s">
        <v>1</v>
      </c>
      <c r="F373" s="273" t="s">
        <v>207</v>
      </c>
      <c r="G373" s="271"/>
      <c r="H373" s="274">
        <v>0.16600000000000001</v>
      </c>
      <c r="I373" s="275"/>
      <c r="J373" s="271"/>
      <c r="K373" s="271"/>
      <c r="L373" s="276"/>
      <c r="M373" s="277"/>
      <c r="N373" s="278"/>
      <c r="O373" s="278"/>
      <c r="P373" s="278"/>
      <c r="Q373" s="278"/>
      <c r="R373" s="278"/>
      <c r="S373" s="278"/>
      <c r="T373" s="279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T373" s="280" t="s">
        <v>200</v>
      </c>
      <c r="AU373" s="280" t="s">
        <v>82</v>
      </c>
      <c r="AV373" s="15" t="s">
        <v>195</v>
      </c>
      <c r="AW373" s="15" t="s">
        <v>30</v>
      </c>
      <c r="AX373" s="15" t="s">
        <v>73</v>
      </c>
      <c r="AY373" s="280" t="s">
        <v>189</v>
      </c>
    </row>
    <row r="374" s="14" customFormat="1">
      <c r="A374" s="14"/>
      <c r="B374" s="259"/>
      <c r="C374" s="260"/>
      <c r="D374" s="242" t="s">
        <v>200</v>
      </c>
      <c r="E374" s="261" t="s">
        <v>1</v>
      </c>
      <c r="F374" s="262" t="s">
        <v>410</v>
      </c>
      <c r="G374" s="260"/>
      <c r="H374" s="263">
        <v>0.17399999999999999</v>
      </c>
      <c r="I374" s="264"/>
      <c r="J374" s="260"/>
      <c r="K374" s="260"/>
      <c r="L374" s="265"/>
      <c r="M374" s="266"/>
      <c r="N374" s="267"/>
      <c r="O374" s="267"/>
      <c r="P374" s="267"/>
      <c r="Q374" s="267"/>
      <c r="R374" s="267"/>
      <c r="S374" s="267"/>
      <c r="T374" s="268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T374" s="269" t="s">
        <v>200</v>
      </c>
      <c r="AU374" s="269" t="s">
        <v>82</v>
      </c>
      <c r="AV374" s="14" t="s">
        <v>82</v>
      </c>
      <c r="AW374" s="14" t="s">
        <v>30</v>
      </c>
      <c r="AX374" s="14" t="s">
        <v>80</v>
      </c>
      <c r="AY374" s="269" t="s">
        <v>189</v>
      </c>
    </row>
    <row r="375" s="2" customFormat="1" ht="16.5" customHeight="1">
      <c r="A375" s="39"/>
      <c r="B375" s="40"/>
      <c r="C375" s="228" t="s">
        <v>411</v>
      </c>
      <c r="D375" s="228" t="s">
        <v>191</v>
      </c>
      <c r="E375" s="229" t="s">
        <v>412</v>
      </c>
      <c r="F375" s="230" t="s">
        <v>413</v>
      </c>
      <c r="G375" s="231" t="s">
        <v>194</v>
      </c>
      <c r="H375" s="232">
        <v>1.101</v>
      </c>
      <c r="I375" s="233"/>
      <c r="J375" s="234">
        <f>ROUND(I375*H375,2)</f>
        <v>0</v>
      </c>
      <c r="K375" s="235"/>
      <c r="L375" s="45"/>
      <c r="M375" s="236" t="s">
        <v>1</v>
      </c>
      <c r="N375" s="237" t="s">
        <v>38</v>
      </c>
      <c r="O375" s="92"/>
      <c r="P375" s="238">
        <f>O375*H375</f>
        <v>0</v>
      </c>
      <c r="Q375" s="238">
        <v>1.94302</v>
      </c>
      <c r="R375" s="238">
        <f>Q375*H375</f>
        <v>2.1392650199999999</v>
      </c>
      <c r="S375" s="238">
        <v>0</v>
      </c>
      <c r="T375" s="239">
        <f>S375*H375</f>
        <v>0</v>
      </c>
      <c r="U375" s="39"/>
      <c r="V375" s="39"/>
      <c r="W375" s="39"/>
      <c r="X375" s="39"/>
      <c r="Y375" s="39"/>
      <c r="Z375" s="39"/>
      <c r="AA375" s="39"/>
      <c r="AB375" s="39"/>
      <c r="AC375" s="39"/>
      <c r="AD375" s="39"/>
      <c r="AE375" s="39"/>
      <c r="AR375" s="240" t="s">
        <v>195</v>
      </c>
      <c r="AT375" s="240" t="s">
        <v>191</v>
      </c>
      <c r="AU375" s="240" t="s">
        <v>82</v>
      </c>
      <c r="AY375" s="18" t="s">
        <v>189</v>
      </c>
      <c r="BE375" s="241">
        <f>IF(N375="základní",J375,0)</f>
        <v>0</v>
      </c>
      <c r="BF375" s="241">
        <f>IF(N375="snížená",J375,0)</f>
        <v>0</v>
      </c>
      <c r="BG375" s="241">
        <f>IF(N375="zákl. přenesená",J375,0)</f>
        <v>0</v>
      </c>
      <c r="BH375" s="241">
        <f>IF(N375="sníž. přenesená",J375,0)</f>
        <v>0</v>
      </c>
      <c r="BI375" s="241">
        <f>IF(N375="nulová",J375,0)</f>
        <v>0</v>
      </c>
      <c r="BJ375" s="18" t="s">
        <v>80</v>
      </c>
      <c r="BK375" s="241">
        <f>ROUND(I375*H375,2)</f>
        <v>0</v>
      </c>
      <c r="BL375" s="18" t="s">
        <v>195</v>
      </c>
      <c r="BM375" s="240" t="s">
        <v>414</v>
      </c>
    </row>
    <row r="376" s="2" customFormat="1">
      <c r="A376" s="39"/>
      <c r="B376" s="40"/>
      <c r="C376" s="41"/>
      <c r="D376" s="242" t="s">
        <v>197</v>
      </c>
      <c r="E376" s="41"/>
      <c r="F376" s="243" t="s">
        <v>413</v>
      </c>
      <c r="G376" s="41"/>
      <c r="H376" s="41"/>
      <c r="I376" s="244"/>
      <c r="J376" s="41"/>
      <c r="K376" s="41"/>
      <c r="L376" s="45"/>
      <c r="M376" s="245"/>
      <c r="N376" s="246"/>
      <c r="O376" s="92"/>
      <c r="P376" s="92"/>
      <c r="Q376" s="92"/>
      <c r="R376" s="92"/>
      <c r="S376" s="92"/>
      <c r="T376" s="93"/>
      <c r="U376" s="39"/>
      <c r="V376" s="39"/>
      <c r="W376" s="39"/>
      <c r="X376" s="39"/>
      <c r="Y376" s="39"/>
      <c r="Z376" s="39"/>
      <c r="AA376" s="39"/>
      <c r="AB376" s="39"/>
      <c r="AC376" s="39"/>
      <c r="AD376" s="39"/>
      <c r="AE376" s="39"/>
      <c r="AT376" s="18" t="s">
        <v>197</v>
      </c>
      <c r="AU376" s="18" t="s">
        <v>82</v>
      </c>
    </row>
    <row r="377" s="2" customFormat="1">
      <c r="A377" s="39"/>
      <c r="B377" s="40"/>
      <c r="C377" s="41"/>
      <c r="D377" s="247" t="s">
        <v>198</v>
      </c>
      <c r="E377" s="41"/>
      <c r="F377" s="248" t="s">
        <v>415</v>
      </c>
      <c r="G377" s="41"/>
      <c r="H377" s="41"/>
      <c r="I377" s="244"/>
      <c r="J377" s="41"/>
      <c r="K377" s="41"/>
      <c r="L377" s="45"/>
      <c r="M377" s="245"/>
      <c r="N377" s="246"/>
      <c r="O377" s="92"/>
      <c r="P377" s="92"/>
      <c r="Q377" s="92"/>
      <c r="R377" s="92"/>
      <c r="S377" s="92"/>
      <c r="T377" s="93"/>
      <c r="U377" s="39"/>
      <c r="V377" s="39"/>
      <c r="W377" s="39"/>
      <c r="X377" s="39"/>
      <c r="Y377" s="39"/>
      <c r="Z377" s="39"/>
      <c r="AA377" s="39"/>
      <c r="AB377" s="39"/>
      <c r="AC377" s="39"/>
      <c r="AD377" s="39"/>
      <c r="AE377" s="39"/>
      <c r="AT377" s="18" t="s">
        <v>198</v>
      </c>
      <c r="AU377" s="18" t="s">
        <v>82</v>
      </c>
    </row>
    <row r="378" s="13" customFormat="1">
      <c r="A378" s="13"/>
      <c r="B378" s="249"/>
      <c r="C378" s="250"/>
      <c r="D378" s="242" t="s">
        <v>200</v>
      </c>
      <c r="E378" s="251" t="s">
        <v>1</v>
      </c>
      <c r="F378" s="252" t="s">
        <v>283</v>
      </c>
      <c r="G378" s="250"/>
      <c r="H378" s="251" t="s">
        <v>1</v>
      </c>
      <c r="I378" s="253"/>
      <c r="J378" s="250"/>
      <c r="K378" s="250"/>
      <c r="L378" s="254"/>
      <c r="M378" s="255"/>
      <c r="N378" s="256"/>
      <c r="O378" s="256"/>
      <c r="P378" s="256"/>
      <c r="Q378" s="256"/>
      <c r="R378" s="256"/>
      <c r="S378" s="256"/>
      <c r="T378" s="257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T378" s="258" t="s">
        <v>200</v>
      </c>
      <c r="AU378" s="258" t="s">
        <v>82</v>
      </c>
      <c r="AV378" s="13" t="s">
        <v>80</v>
      </c>
      <c r="AW378" s="13" t="s">
        <v>30</v>
      </c>
      <c r="AX378" s="13" t="s">
        <v>73</v>
      </c>
      <c r="AY378" s="258" t="s">
        <v>189</v>
      </c>
    </row>
    <row r="379" s="13" customFormat="1">
      <c r="A379" s="13"/>
      <c r="B379" s="249"/>
      <c r="C379" s="250"/>
      <c r="D379" s="242" t="s">
        <v>200</v>
      </c>
      <c r="E379" s="251" t="s">
        <v>1</v>
      </c>
      <c r="F379" s="252" t="s">
        <v>416</v>
      </c>
      <c r="G379" s="250"/>
      <c r="H379" s="251" t="s">
        <v>1</v>
      </c>
      <c r="I379" s="253"/>
      <c r="J379" s="250"/>
      <c r="K379" s="250"/>
      <c r="L379" s="254"/>
      <c r="M379" s="255"/>
      <c r="N379" s="256"/>
      <c r="O379" s="256"/>
      <c r="P379" s="256"/>
      <c r="Q379" s="256"/>
      <c r="R379" s="256"/>
      <c r="S379" s="256"/>
      <c r="T379" s="257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T379" s="258" t="s">
        <v>200</v>
      </c>
      <c r="AU379" s="258" t="s">
        <v>82</v>
      </c>
      <c r="AV379" s="13" t="s">
        <v>80</v>
      </c>
      <c r="AW379" s="13" t="s">
        <v>30</v>
      </c>
      <c r="AX379" s="13" t="s">
        <v>73</v>
      </c>
      <c r="AY379" s="258" t="s">
        <v>189</v>
      </c>
    </row>
    <row r="380" s="14" customFormat="1">
      <c r="A380" s="14"/>
      <c r="B380" s="259"/>
      <c r="C380" s="260"/>
      <c r="D380" s="242" t="s">
        <v>200</v>
      </c>
      <c r="E380" s="261" t="s">
        <v>1</v>
      </c>
      <c r="F380" s="262" t="s">
        <v>417</v>
      </c>
      <c r="G380" s="260"/>
      <c r="H380" s="263">
        <v>0.26900000000000002</v>
      </c>
      <c r="I380" s="264"/>
      <c r="J380" s="260"/>
      <c r="K380" s="260"/>
      <c r="L380" s="265"/>
      <c r="M380" s="266"/>
      <c r="N380" s="267"/>
      <c r="O380" s="267"/>
      <c r="P380" s="267"/>
      <c r="Q380" s="267"/>
      <c r="R380" s="267"/>
      <c r="S380" s="267"/>
      <c r="T380" s="268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T380" s="269" t="s">
        <v>200</v>
      </c>
      <c r="AU380" s="269" t="s">
        <v>82</v>
      </c>
      <c r="AV380" s="14" t="s">
        <v>82</v>
      </c>
      <c r="AW380" s="14" t="s">
        <v>30</v>
      </c>
      <c r="AX380" s="14" t="s">
        <v>73</v>
      </c>
      <c r="AY380" s="269" t="s">
        <v>189</v>
      </c>
    </row>
    <row r="381" s="13" customFormat="1">
      <c r="A381" s="13"/>
      <c r="B381" s="249"/>
      <c r="C381" s="250"/>
      <c r="D381" s="242" t="s">
        <v>200</v>
      </c>
      <c r="E381" s="251" t="s">
        <v>1</v>
      </c>
      <c r="F381" s="252" t="s">
        <v>418</v>
      </c>
      <c r="G381" s="250"/>
      <c r="H381" s="251" t="s">
        <v>1</v>
      </c>
      <c r="I381" s="253"/>
      <c r="J381" s="250"/>
      <c r="K381" s="250"/>
      <c r="L381" s="254"/>
      <c r="M381" s="255"/>
      <c r="N381" s="256"/>
      <c r="O381" s="256"/>
      <c r="P381" s="256"/>
      <c r="Q381" s="256"/>
      <c r="R381" s="256"/>
      <c r="S381" s="256"/>
      <c r="T381" s="257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T381" s="258" t="s">
        <v>200</v>
      </c>
      <c r="AU381" s="258" t="s">
        <v>82</v>
      </c>
      <c r="AV381" s="13" t="s">
        <v>80</v>
      </c>
      <c r="AW381" s="13" t="s">
        <v>30</v>
      </c>
      <c r="AX381" s="13" t="s">
        <v>73</v>
      </c>
      <c r="AY381" s="258" t="s">
        <v>189</v>
      </c>
    </row>
    <row r="382" s="14" customFormat="1">
      <c r="A382" s="14"/>
      <c r="B382" s="259"/>
      <c r="C382" s="260"/>
      <c r="D382" s="242" t="s">
        <v>200</v>
      </c>
      <c r="E382" s="261" t="s">
        <v>1</v>
      </c>
      <c r="F382" s="262" t="s">
        <v>419</v>
      </c>
      <c r="G382" s="260"/>
      <c r="H382" s="263">
        <v>0.094</v>
      </c>
      <c r="I382" s="264"/>
      <c r="J382" s="260"/>
      <c r="K382" s="260"/>
      <c r="L382" s="265"/>
      <c r="M382" s="266"/>
      <c r="N382" s="267"/>
      <c r="O382" s="267"/>
      <c r="P382" s="267"/>
      <c r="Q382" s="267"/>
      <c r="R382" s="267"/>
      <c r="S382" s="267"/>
      <c r="T382" s="268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T382" s="269" t="s">
        <v>200</v>
      </c>
      <c r="AU382" s="269" t="s">
        <v>82</v>
      </c>
      <c r="AV382" s="14" t="s">
        <v>82</v>
      </c>
      <c r="AW382" s="14" t="s">
        <v>30</v>
      </c>
      <c r="AX382" s="14" t="s">
        <v>73</v>
      </c>
      <c r="AY382" s="269" t="s">
        <v>189</v>
      </c>
    </row>
    <row r="383" s="16" customFormat="1">
      <c r="A383" s="16"/>
      <c r="B383" s="292"/>
      <c r="C383" s="293"/>
      <c r="D383" s="242" t="s">
        <v>200</v>
      </c>
      <c r="E383" s="294" t="s">
        <v>1</v>
      </c>
      <c r="F383" s="295" t="s">
        <v>290</v>
      </c>
      <c r="G383" s="293"/>
      <c r="H383" s="296">
        <v>0.36299999999999999</v>
      </c>
      <c r="I383" s="297"/>
      <c r="J383" s="293"/>
      <c r="K383" s="293"/>
      <c r="L383" s="298"/>
      <c r="M383" s="299"/>
      <c r="N383" s="300"/>
      <c r="O383" s="300"/>
      <c r="P383" s="300"/>
      <c r="Q383" s="300"/>
      <c r="R383" s="300"/>
      <c r="S383" s="300"/>
      <c r="T383" s="301"/>
      <c r="U383" s="16"/>
      <c r="V383" s="16"/>
      <c r="W383" s="16"/>
      <c r="X383" s="16"/>
      <c r="Y383" s="16"/>
      <c r="Z383" s="16"/>
      <c r="AA383" s="16"/>
      <c r="AB383" s="16"/>
      <c r="AC383" s="16"/>
      <c r="AD383" s="16"/>
      <c r="AE383" s="16"/>
      <c r="AT383" s="302" t="s">
        <v>200</v>
      </c>
      <c r="AU383" s="302" t="s">
        <v>82</v>
      </c>
      <c r="AV383" s="16" t="s">
        <v>214</v>
      </c>
      <c r="AW383" s="16" t="s">
        <v>30</v>
      </c>
      <c r="AX383" s="16" t="s">
        <v>73</v>
      </c>
      <c r="AY383" s="302" t="s">
        <v>189</v>
      </c>
    </row>
    <row r="384" s="13" customFormat="1">
      <c r="A384" s="13"/>
      <c r="B384" s="249"/>
      <c r="C384" s="250"/>
      <c r="D384" s="242" t="s">
        <v>200</v>
      </c>
      <c r="E384" s="251" t="s">
        <v>1</v>
      </c>
      <c r="F384" s="252" t="s">
        <v>338</v>
      </c>
      <c r="G384" s="250"/>
      <c r="H384" s="251" t="s">
        <v>1</v>
      </c>
      <c r="I384" s="253"/>
      <c r="J384" s="250"/>
      <c r="K384" s="250"/>
      <c r="L384" s="254"/>
      <c r="M384" s="255"/>
      <c r="N384" s="256"/>
      <c r="O384" s="256"/>
      <c r="P384" s="256"/>
      <c r="Q384" s="256"/>
      <c r="R384" s="256"/>
      <c r="S384" s="256"/>
      <c r="T384" s="257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T384" s="258" t="s">
        <v>200</v>
      </c>
      <c r="AU384" s="258" t="s">
        <v>82</v>
      </c>
      <c r="AV384" s="13" t="s">
        <v>80</v>
      </c>
      <c r="AW384" s="13" t="s">
        <v>30</v>
      </c>
      <c r="AX384" s="13" t="s">
        <v>73</v>
      </c>
      <c r="AY384" s="258" t="s">
        <v>189</v>
      </c>
    </row>
    <row r="385" s="13" customFormat="1">
      <c r="A385" s="13"/>
      <c r="B385" s="249"/>
      <c r="C385" s="250"/>
      <c r="D385" s="242" t="s">
        <v>200</v>
      </c>
      <c r="E385" s="251" t="s">
        <v>1</v>
      </c>
      <c r="F385" s="252" t="s">
        <v>418</v>
      </c>
      <c r="G385" s="250"/>
      <c r="H385" s="251" t="s">
        <v>1</v>
      </c>
      <c r="I385" s="253"/>
      <c r="J385" s="250"/>
      <c r="K385" s="250"/>
      <c r="L385" s="254"/>
      <c r="M385" s="255"/>
      <c r="N385" s="256"/>
      <c r="O385" s="256"/>
      <c r="P385" s="256"/>
      <c r="Q385" s="256"/>
      <c r="R385" s="256"/>
      <c r="S385" s="256"/>
      <c r="T385" s="257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T385" s="258" t="s">
        <v>200</v>
      </c>
      <c r="AU385" s="258" t="s">
        <v>82</v>
      </c>
      <c r="AV385" s="13" t="s">
        <v>80</v>
      </c>
      <c r="AW385" s="13" t="s">
        <v>30</v>
      </c>
      <c r="AX385" s="13" t="s">
        <v>73</v>
      </c>
      <c r="AY385" s="258" t="s">
        <v>189</v>
      </c>
    </row>
    <row r="386" s="14" customFormat="1">
      <c r="A386" s="14"/>
      <c r="B386" s="259"/>
      <c r="C386" s="260"/>
      <c r="D386" s="242" t="s">
        <v>200</v>
      </c>
      <c r="E386" s="261" t="s">
        <v>1</v>
      </c>
      <c r="F386" s="262" t="s">
        <v>420</v>
      </c>
      <c r="G386" s="260"/>
      <c r="H386" s="263">
        <v>0.218</v>
      </c>
      <c r="I386" s="264"/>
      <c r="J386" s="260"/>
      <c r="K386" s="260"/>
      <c r="L386" s="265"/>
      <c r="M386" s="266"/>
      <c r="N386" s="267"/>
      <c r="O386" s="267"/>
      <c r="P386" s="267"/>
      <c r="Q386" s="267"/>
      <c r="R386" s="267"/>
      <c r="S386" s="267"/>
      <c r="T386" s="268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T386" s="269" t="s">
        <v>200</v>
      </c>
      <c r="AU386" s="269" t="s">
        <v>82</v>
      </c>
      <c r="AV386" s="14" t="s">
        <v>82</v>
      </c>
      <c r="AW386" s="14" t="s">
        <v>30</v>
      </c>
      <c r="AX386" s="14" t="s">
        <v>73</v>
      </c>
      <c r="AY386" s="269" t="s">
        <v>189</v>
      </c>
    </row>
    <row r="387" s="13" customFormat="1">
      <c r="A387" s="13"/>
      <c r="B387" s="249"/>
      <c r="C387" s="250"/>
      <c r="D387" s="242" t="s">
        <v>200</v>
      </c>
      <c r="E387" s="251" t="s">
        <v>1</v>
      </c>
      <c r="F387" s="252" t="s">
        <v>421</v>
      </c>
      <c r="G387" s="250"/>
      <c r="H387" s="251" t="s">
        <v>1</v>
      </c>
      <c r="I387" s="253"/>
      <c r="J387" s="250"/>
      <c r="K387" s="250"/>
      <c r="L387" s="254"/>
      <c r="M387" s="255"/>
      <c r="N387" s="256"/>
      <c r="O387" s="256"/>
      <c r="P387" s="256"/>
      <c r="Q387" s="256"/>
      <c r="R387" s="256"/>
      <c r="S387" s="256"/>
      <c r="T387" s="257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T387" s="258" t="s">
        <v>200</v>
      </c>
      <c r="AU387" s="258" t="s">
        <v>82</v>
      </c>
      <c r="AV387" s="13" t="s">
        <v>80</v>
      </c>
      <c r="AW387" s="13" t="s">
        <v>30</v>
      </c>
      <c r="AX387" s="13" t="s">
        <v>73</v>
      </c>
      <c r="AY387" s="258" t="s">
        <v>189</v>
      </c>
    </row>
    <row r="388" s="14" customFormat="1">
      <c r="A388" s="14"/>
      <c r="B388" s="259"/>
      <c r="C388" s="260"/>
      <c r="D388" s="242" t="s">
        <v>200</v>
      </c>
      <c r="E388" s="261" t="s">
        <v>1</v>
      </c>
      <c r="F388" s="262" t="s">
        <v>422</v>
      </c>
      <c r="G388" s="260"/>
      <c r="H388" s="263">
        <v>0.035000000000000003</v>
      </c>
      <c r="I388" s="264"/>
      <c r="J388" s="260"/>
      <c r="K388" s="260"/>
      <c r="L388" s="265"/>
      <c r="M388" s="266"/>
      <c r="N388" s="267"/>
      <c r="O388" s="267"/>
      <c r="P388" s="267"/>
      <c r="Q388" s="267"/>
      <c r="R388" s="267"/>
      <c r="S388" s="267"/>
      <c r="T388" s="268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T388" s="269" t="s">
        <v>200</v>
      </c>
      <c r="AU388" s="269" t="s">
        <v>82</v>
      </c>
      <c r="AV388" s="14" t="s">
        <v>82</v>
      </c>
      <c r="AW388" s="14" t="s">
        <v>30</v>
      </c>
      <c r="AX388" s="14" t="s">
        <v>73</v>
      </c>
      <c r="AY388" s="269" t="s">
        <v>189</v>
      </c>
    </row>
    <row r="389" s="16" customFormat="1">
      <c r="A389" s="16"/>
      <c r="B389" s="292"/>
      <c r="C389" s="293"/>
      <c r="D389" s="242" t="s">
        <v>200</v>
      </c>
      <c r="E389" s="294" t="s">
        <v>1</v>
      </c>
      <c r="F389" s="295" t="s">
        <v>290</v>
      </c>
      <c r="G389" s="293"/>
      <c r="H389" s="296">
        <v>0.253</v>
      </c>
      <c r="I389" s="297"/>
      <c r="J389" s="293"/>
      <c r="K389" s="293"/>
      <c r="L389" s="298"/>
      <c r="M389" s="299"/>
      <c r="N389" s="300"/>
      <c r="O389" s="300"/>
      <c r="P389" s="300"/>
      <c r="Q389" s="300"/>
      <c r="R389" s="300"/>
      <c r="S389" s="300"/>
      <c r="T389" s="301"/>
      <c r="U389" s="16"/>
      <c r="V389" s="16"/>
      <c r="W389" s="16"/>
      <c r="X389" s="16"/>
      <c r="Y389" s="16"/>
      <c r="Z389" s="16"/>
      <c r="AA389" s="16"/>
      <c r="AB389" s="16"/>
      <c r="AC389" s="16"/>
      <c r="AD389" s="16"/>
      <c r="AE389" s="16"/>
      <c r="AT389" s="302" t="s">
        <v>200</v>
      </c>
      <c r="AU389" s="302" t="s">
        <v>82</v>
      </c>
      <c r="AV389" s="16" t="s">
        <v>214</v>
      </c>
      <c r="AW389" s="16" t="s">
        <v>30</v>
      </c>
      <c r="AX389" s="16" t="s">
        <v>73</v>
      </c>
      <c r="AY389" s="302" t="s">
        <v>189</v>
      </c>
    </row>
    <row r="390" s="13" customFormat="1">
      <c r="A390" s="13"/>
      <c r="B390" s="249"/>
      <c r="C390" s="250"/>
      <c r="D390" s="242" t="s">
        <v>200</v>
      </c>
      <c r="E390" s="251" t="s">
        <v>1</v>
      </c>
      <c r="F390" s="252" t="s">
        <v>352</v>
      </c>
      <c r="G390" s="250"/>
      <c r="H390" s="251" t="s">
        <v>1</v>
      </c>
      <c r="I390" s="253"/>
      <c r="J390" s="250"/>
      <c r="K390" s="250"/>
      <c r="L390" s="254"/>
      <c r="M390" s="255"/>
      <c r="N390" s="256"/>
      <c r="O390" s="256"/>
      <c r="P390" s="256"/>
      <c r="Q390" s="256"/>
      <c r="R390" s="256"/>
      <c r="S390" s="256"/>
      <c r="T390" s="257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T390" s="258" t="s">
        <v>200</v>
      </c>
      <c r="AU390" s="258" t="s">
        <v>82</v>
      </c>
      <c r="AV390" s="13" t="s">
        <v>80</v>
      </c>
      <c r="AW390" s="13" t="s">
        <v>30</v>
      </c>
      <c r="AX390" s="13" t="s">
        <v>73</v>
      </c>
      <c r="AY390" s="258" t="s">
        <v>189</v>
      </c>
    </row>
    <row r="391" s="13" customFormat="1">
      <c r="A391" s="13"/>
      <c r="B391" s="249"/>
      <c r="C391" s="250"/>
      <c r="D391" s="242" t="s">
        <v>200</v>
      </c>
      <c r="E391" s="251" t="s">
        <v>1</v>
      </c>
      <c r="F391" s="252" t="s">
        <v>416</v>
      </c>
      <c r="G391" s="250"/>
      <c r="H391" s="251" t="s">
        <v>1</v>
      </c>
      <c r="I391" s="253"/>
      <c r="J391" s="250"/>
      <c r="K391" s="250"/>
      <c r="L391" s="254"/>
      <c r="M391" s="255"/>
      <c r="N391" s="256"/>
      <c r="O391" s="256"/>
      <c r="P391" s="256"/>
      <c r="Q391" s="256"/>
      <c r="R391" s="256"/>
      <c r="S391" s="256"/>
      <c r="T391" s="257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T391" s="258" t="s">
        <v>200</v>
      </c>
      <c r="AU391" s="258" t="s">
        <v>82</v>
      </c>
      <c r="AV391" s="13" t="s">
        <v>80</v>
      </c>
      <c r="AW391" s="13" t="s">
        <v>30</v>
      </c>
      <c r="AX391" s="13" t="s">
        <v>73</v>
      </c>
      <c r="AY391" s="258" t="s">
        <v>189</v>
      </c>
    </row>
    <row r="392" s="14" customFormat="1">
      <c r="A392" s="14"/>
      <c r="B392" s="259"/>
      <c r="C392" s="260"/>
      <c r="D392" s="242" t="s">
        <v>200</v>
      </c>
      <c r="E392" s="261" t="s">
        <v>1</v>
      </c>
      <c r="F392" s="262" t="s">
        <v>423</v>
      </c>
      <c r="G392" s="260"/>
      <c r="H392" s="263">
        <v>0.21199999999999999</v>
      </c>
      <c r="I392" s="264"/>
      <c r="J392" s="260"/>
      <c r="K392" s="260"/>
      <c r="L392" s="265"/>
      <c r="M392" s="266"/>
      <c r="N392" s="267"/>
      <c r="O392" s="267"/>
      <c r="P392" s="267"/>
      <c r="Q392" s="267"/>
      <c r="R392" s="267"/>
      <c r="S392" s="267"/>
      <c r="T392" s="268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T392" s="269" t="s">
        <v>200</v>
      </c>
      <c r="AU392" s="269" t="s">
        <v>82</v>
      </c>
      <c r="AV392" s="14" t="s">
        <v>82</v>
      </c>
      <c r="AW392" s="14" t="s">
        <v>30</v>
      </c>
      <c r="AX392" s="14" t="s">
        <v>73</v>
      </c>
      <c r="AY392" s="269" t="s">
        <v>189</v>
      </c>
    </row>
    <row r="393" s="13" customFormat="1">
      <c r="A393" s="13"/>
      <c r="B393" s="249"/>
      <c r="C393" s="250"/>
      <c r="D393" s="242" t="s">
        <v>200</v>
      </c>
      <c r="E393" s="251" t="s">
        <v>1</v>
      </c>
      <c r="F393" s="252" t="s">
        <v>418</v>
      </c>
      <c r="G393" s="250"/>
      <c r="H393" s="251" t="s">
        <v>1</v>
      </c>
      <c r="I393" s="253"/>
      <c r="J393" s="250"/>
      <c r="K393" s="250"/>
      <c r="L393" s="254"/>
      <c r="M393" s="255"/>
      <c r="N393" s="256"/>
      <c r="O393" s="256"/>
      <c r="P393" s="256"/>
      <c r="Q393" s="256"/>
      <c r="R393" s="256"/>
      <c r="S393" s="256"/>
      <c r="T393" s="257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T393" s="258" t="s">
        <v>200</v>
      </c>
      <c r="AU393" s="258" t="s">
        <v>82</v>
      </c>
      <c r="AV393" s="13" t="s">
        <v>80</v>
      </c>
      <c r="AW393" s="13" t="s">
        <v>30</v>
      </c>
      <c r="AX393" s="13" t="s">
        <v>73</v>
      </c>
      <c r="AY393" s="258" t="s">
        <v>189</v>
      </c>
    </row>
    <row r="394" s="14" customFormat="1">
      <c r="A394" s="14"/>
      <c r="B394" s="259"/>
      <c r="C394" s="260"/>
      <c r="D394" s="242" t="s">
        <v>200</v>
      </c>
      <c r="E394" s="261" t="s">
        <v>1</v>
      </c>
      <c r="F394" s="262" t="s">
        <v>424</v>
      </c>
      <c r="G394" s="260"/>
      <c r="H394" s="263">
        <v>0.082000000000000003</v>
      </c>
      <c r="I394" s="264"/>
      <c r="J394" s="260"/>
      <c r="K394" s="260"/>
      <c r="L394" s="265"/>
      <c r="M394" s="266"/>
      <c r="N394" s="267"/>
      <c r="O394" s="267"/>
      <c r="P394" s="267"/>
      <c r="Q394" s="267"/>
      <c r="R394" s="267"/>
      <c r="S394" s="267"/>
      <c r="T394" s="268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T394" s="269" t="s">
        <v>200</v>
      </c>
      <c r="AU394" s="269" t="s">
        <v>82</v>
      </c>
      <c r="AV394" s="14" t="s">
        <v>82</v>
      </c>
      <c r="AW394" s="14" t="s">
        <v>30</v>
      </c>
      <c r="AX394" s="14" t="s">
        <v>73</v>
      </c>
      <c r="AY394" s="269" t="s">
        <v>189</v>
      </c>
    </row>
    <row r="395" s="16" customFormat="1">
      <c r="A395" s="16"/>
      <c r="B395" s="292"/>
      <c r="C395" s="293"/>
      <c r="D395" s="242" t="s">
        <v>200</v>
      </c>
      <c r="E395" s="294" t="s">
        <v>1</v>
      </c>
      <c r="F395" s="295" t="s">
        <v>290</v>
      </c>
      <c r="G395" s="293"/>
      <c r="H395" s="296">
        <v>0.29399999999999998</v>
      </c>
      <c r="I395" s="297"/>
      <c r="J395" s="293"/>
      <c r="K395" s="293"/>
      <c r="L395" s="298"/>
      <c r="M395" s="299"/>
      <c r="N395" s="300"/>
      <c r="O395" s="300"/>
      <c r="P395" s="300"/>
      <c r="Q395" s="300"/>
      <c r="R395" s="300"/>
      <c r="S395" s="300"/>
      <c r="T395" s="301"/>
      <c r="U395" s="16"/>
      <c r="V395" s="16"/>
      <c r="W395" s="16"/>
      <c r="X395" s="16"/>
      <c r="Y395" s="16"/>
      <c r="Z395" s="16"/>
      <c r="AA395" s="16"/>
      <c r="AB395" s="16"/>
      <c r="AC395" s="16"/>
      <c r="AD395" s="16"/>
      <c r="AE395" s="16"/>
      <c r="AT395" s="302" t="s">
        <v>200</v>
      </c>
      <c r="AU395" s="302" t="s">
        <v>82</v>
      </c>
      <c r="AV395" s="16" t="s">
        <v>214</v>
      </c>
      <c r="AW395" s="16" t="s">
        <v>30</v>
      </c>
      <c r="AX395" s="16" t="s">
        <v>73</v>
      </c>
      <c r="AY395" s="302" t="s">
        <v>189</v>
      </c>
    </row>
    <row r="396" s="13" customFormat="1">
      <c r="A396" s="13"/>
      <c r="B396" s="249"/>
      <c r="C396" s="250"/>
      <c r="D396" s="242" t="s">
        <v>200</v>
      </c>
      <c r="E396" s="251" t="s">
        <v>1</v>
      </c>
      <c r="F396" s="252" t="s">
        <v>407</v>
      </c>
      <c r="G396" s="250"/>
      <c r="H396" s="251" t="s">
        <v>1</v>
      </c>
      <c r="I396" s="253"/>
      <c r="J396" s="250"/>
      <c r="K396" s="250"/>
      <c r="L396" s="254"/>
      <c r="M396" s="255"/>
      <c r="N396" s="256"/>
      <c r="O396" s="256"/>
      <c r="P396" s="256"/>
      <c r="Q396" s="256"/>
      <c r="R396" s="256"/>
      <c r="S396" s="256"/>
      <c r="T396" s="257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T396" s="258" t="s">
        <v>200</v>
      </c>
      <c r="AU396" s="258" t="s">
        <v>82</v>
      </c>
      <c r="AV396" s="13" t="s">
        <v>80</v>
      </c>
      <c r="AW396" s="13" t="s">
        <v>30</v>
      </c>
      <c r="AX396" s="13" t="s">
        <v>73</v>
      </c>
      <c r="AY396" s="258" t="s">
        <v>189</v>
      </c>
    </row>
    <row r="397" s="13" customFormat="1">
      <c r="A397" s="13"/>
      <c r="B397" s="249"/>
      <c r="C397" s="250"/>
      <c r="D397" s="242" t="s">
        <v>200</v>
      </c>
      <c r="E397" s="251" t="s">
        <v>1</v>
      </c>
      <c r="F397" s="252" t="s">
        <v>416</v>
      </c>
      <c r="G397" s="250"/>
      <c r="H397" s="251" t="s">
        <v>1</v>
      </c>
      <c r="I397" s="253"/>
      <c r="J397" s="250"/>
      <c r="K397" s="250"/>
      <c r="L397" s="254"/>
      <c r="M397" s="255"/>
      <c r="N397" s="256"/>
      <c r="O397" s="256"/>
      <c r="P397" s="256"/>
      <c r="Q397" s="256"/>
      <c r="R397" s="256"/>
      <c r="S397" s="256"/>
      <c r="T397" s="257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T397" s="258" t="s">
        <v>200</v>
      </c>
      <c r="AU397" s="258" t="s">
        <v>82</v>
      </c>
      <c r="AV397" s="13" t="s">
        <v>80</v>
      </c>
      <c r="AW397" s="13" t="s">
        <v>30</v>
      </c>
      <c r="AX397" s="13" t="s">
        <v>73</v>
      </c>
      <c r="AY397" s="258" t="s">
        <v>189</v>
      </c>
    </row>
    <row r="398" s="14" customFormat="1">
      <c r="A398" s="14"/>
      <c r="B398" s="259"/>
      <c r="C398" s="260"/>
      <c r="D398" s="242" t="s">
        <v>200</v>
      </c>
      <c r="E398" s="261" t="s">
        <v>1</v>
      </c>
      <c r="F398" s="262" t="s">
        <v>425</v>
      </c>
      <c r="G398" s="260"/>
      <c r="H398" s="263">
        <v>0.13900000000000001</v>
      </c>
      <c r="I398" s="264"/>
      <c r="J398" s="260"/>
      <c r="K398" s="260"/>
      <c r="L398" s="265"/>
      <c r="M398" s="266"/>
      <c r="N398" s="267"/>
      <c r="O398" s="267"/>
      <c r="P398" s="267"/>
      <c r="Q398" s="267"/>
      <c r="R398" s="267"/>
      <c r="S398" s="267"/>
      <c r="T398" s="268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T398" s="269" t="s">
        <v>200</v>
      </c>
      <c r="AU398" s="269" t="s">
        <v>82</v>
      </c>
      <c r="AV398" s="14" t="s">
        <v>82</v>
      </c>
      <c r="AW398" s="14" t="s">
        <v>30</v>
      </c>
      <c r="AX398" s="14" t="s">
        <v>73</v>
      </c>
      <c r="AY398" s="269" t="s">
        <v>189</v>
      </c>
    </row>
    <row r="399" s="16" customFormat="1">
      <c r="A399" s="16"/>
      <c r="B399" s="292"/>
      <c r="C399" s="293"/>
      <c r="D399" s="242" t="s">
        <v>200</v>
      </c>
      <c r="E399" s="294" t="s">
        <v>1</v>
      </c>
      <c r="F399" s="295" t="s">
        <v>290</v>
      </c>
      <c r="G399" s="293"/>
      <c r="H399" s="296">
        <v>0.13900000000000001</v>
      </c>
      <c r="I399" s="297"/>
      <c r="J399" s="293"/>
      <c r="K399" s="293"/>
      <c r="L399" s="298"/>
      <c r="M399" s="299"/>
      <c r="N399" s="300"/>
      <c r="O399" s="300"/>
      <c r="P399" s="300"/>
      <c r="Q399" s="300"/>
      <c r="R399" s="300"/>
      <c r="S399" s="300"/>
      <c r="T399" s="301"/>
      <c r="U399" s="16"/>
      <c r="V399" s="16"/>
      <c r="W399" s="16"/>
      <c r="X399" s="16"/>
      <c r="Y399" s="16"/>
      <c r="Z399" s="16"/>
      <c r="AA399" s="16"/>
      <c r="AB399" s="16"/>
      <c r="AC399" s="16"/>
      <c r="AD399" s="16"/>
      <c r="AE399" s="16"/>
      <c r="AT399" s="302" t="s">
        <v>200</v>
      </c>
      <c r="AU399" s="302" t="s">
        <v>82</v>
      </c>
      <c r="AV399" s="16" t="s">
        <v>214</v>
      </c>
      <c r="AW399" s="16" t="s">
        <v>30</v>
      </c>
      <c r="AX399" s="16" t="s">
        <v>73</v>
      </c>
      <c r="AY399" s="302" t="s">
        <v>189</v>
      </c>
    </row>
    <row r="400" s="15" customFormat="1">
      <c r="A400" s="15"/>
      <c r="B400" s="270"/>
      <c r="C400" s="271"/>
      <c r="D400" s="242" t="s">
        <v>200</v>
      </c>
      <c r="E400" s="272" t="s">
        <v>1</v>
      </c>
      <c r="F400" s="273" t="s">
        <v>207</v>
      </c>
      <c r="G400" s="271"/>
      <c r="H400" s="274">
        <v>1.0489999999999999</v>
      </c>
      <c r="I400" s="275"/>
      <c r="J400" s="271"/>
      <c r="K400" s="271"/>
      <c r="L400" s="276"/>
      <c r="M400" s="277"/>
      <c r="N400" s="278"/>
      <c r="O400" s="278"/>
      <c r="P400" s="278"/>
      <c r="Q400" s="278"/>
      <c r="R400" s="278"/>
      <c r="S400" s="278"/>
      <c r="T400" s="279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T400" s="280" t="s">
        <v>200</v>
      </c>
      <c r="AU400" s="280" t="s">
        <v>82</v>
      </c>
      <c r="AV400" s="15" t="s">
        <v>195</v>
      </c>
      <c r="AW400" s="15" t="s">
        <v>30</v>
      </c>
      <c r="AX400" s="15" t="s">
        <v>73</v>
      </c>
      <c r="AY400" s="280" t="s">
        <v>189</v>
      </c>
    </row>
    <row r="401" s="14" customFormat="1">
      <c r="A401" s="14"/>
      <c r="B401" s="259"/>
      <c r="C401" s="260"/>
      <c r="D401" s="242" t="s">
        <v>200</v>
      </c>
      <c r="E401" s="261" t="s">
        <v>1</v>
      </c>
      <c r="F401" s="262" t="s">
        <v>426</v>
      </c>
      <c r="G401" s="260"/>
      <c r="H401" s="263">
        <v>1.101</v>
      </c>
      <c r="I401" s="264"/>
      <c r="J401" s="260"/>
      <c r="K401" s="260"/>
      <c r="L401" s="265"/>
      <c r="M401" s="266"/>
      <c r="N401" s="267"/>
      <c r="O401" s="267"/>
      <c r="P401" s="267"/>
      <c r="Q401" s="267"/>
      <c r="R401" s="267"/>
      <c r="S401" s="267"/>
      <c r="T401" s="268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T401" s="269" t="s">
        <v>200</v>
      </c>
      <c r="AU401" s="269" t="s">
        <v>82</v>
      </c>
      <c r="AV401" s="14" t="s">
        <v>82</v>
      </c>
      <c r="AW401" s="14" t="s">
        <v>30</v>
      </c>
      <c r="AX401" s="14" t="s">
        <v>80</v>
      </c>
      <c r="AY401" s="269" t="s">
        <v>189</v>
      </c>
    </row>
    <row r="402" s="2" customFormat="1" ht="24.15" customHeight="1">
      <c r="A402" s="39"/>
      <c r="B402" s="40"/>
      <c r="C402" s="228" t="s">
        <v>427</v>
      </c>
      <c r="D402" s="228" t="s">
        <v>191</v>
      </c>
      <c r="E402" s="229" t="s">
        <v>428</v>
      </c>
      <c r="F402" s="230" t="s">
        <v>429</v>
      </c>
      <c r="G402" s="231" t="s">
        <v>256</v>
      </c>
      <c r="H402" s="232">
        <v>0.14499999999999999</v>
      </c>
      <c r="I402" s="233"/>
      <c r="J402" s="234">
        <f>ROUND(I402*H402,2)</f>
        <v>0</v>
      </c>
      <c r="K402" s="235"/>
      <c r="L402" s="45"/>
      <c r="M402" s="236" t="s">
        <v>1</v>
      </c>
      <c r="N402" s="237" t="s">
        <v>38</v>
      </c>
      <c r="O402" s="92"/>
      <c r="P402" s="238">
        <f>O402*H402</f>
        <v>0</v>
      </c>
      <c r="Q402" s="238">
        <v>1.0900000000000001</v>
      </c>
      <c r="R402" s="238">
        <f>Q402*H402</f>
        <v>0.15805</v>
      </c>
      <c r="S402" s="238">
        <v>0</v>
      </c>
      <c r="T402" s="239">
        <f>S402*H402</f>
        <v>0</v>
      </c>
      <c r="U402" s="39"/>
      <c r="V402" s="39"/>
      <c r="W402" s="39"/>
      <c r="X402" s="39"/>
      <c r="Y402" s="39"/>
      <c r="Z402" s="39"/>
      <c r="AA402" s="39"/>
      <c r="AB402" s="39"/>
      <c r="AC402" s="39"/>
      <c r="AD402" s="39"/>
      <c r="AE402" s="39"/>
      <c r="AR402" s="240" t="s">
        <v>195</v>
      </c>
      <c r="AT402" s="240" t="s">
        <v>191</v>
      </c>
      <c r="AU402" s="240" t="s">
        <v>82</v>
      </c>
      <c r="AY402" s="18" t="s">
        <v>189</v>
      </c>
      <c r="BE402" s="241">
        <f>IF(N402="základní",J402,0)</f>
        <v>0</v>
      </c>
      <c r="BF402" s="241">
        <f>IF(N402="snížená",J402,0)</f>
        <v>0</v>
      </c>
      <c r="BG402" s="241">
        <f>IF(N402="zákl. přenesená",J402,0)</f>
        <v>0</v>
      </c>
      <c r="BH402" s="241">
        <f>IF(N402="sníž. přenesená",J402,0)</f>
        <v>0</v>
      </c>
      <c r="BI402" s="241">
        <f>IF(N402="nulová",J402,0)</f>
        <v>0</v>
      </c>
      <c r="BJ402" s="18" t="s">
        <v>80</v>
      </c>
      <c r="BK402" s="241">
        <f>ROUND(I402*H402,2)</f>
        <v>0</v>
      </c>
      <c r="BL402" s="18" t="s">
        <v>195</v>
      </c>
      <c r="BM402" s="240" t="s">
        <v>430</v>
      </c>
    </row>
    <row r="403" s="2" customFormat="1">
      <c r="A403" s="39"/>
      <c r="B403" s="40"/>
      <c r="C403" s="41"/>
      <c r="D403" s="242" t="s">
        <v>197</v>
      </c>
      <c r="E403" s="41"/>
      <c r="F403" s="243" t="s">
        <v>429</v>
      </c>
      <c r="G403" s="41"/>
      <c r="H403" s="41"/>
      <c r="I403" s="244"/>
      <c r="J403" s="41"/>
      <c r="K403" s="41"/>
      <c r="L403" s="45"/>
      <c r="M403" s="245"/>
      <c r="N403" s="246"/>
      <c r="O403" s="92"/>
      <c r="P403" s="92"/>
      <c r="Q403" s="92"/>
      <c r="R403" s="92"/>
      <c r="S403" s="92"/>
      <c r="T403" s="93"/>
      <c r="U403" s="39"/>
      <c r="V403" s="39"/>
      <c r="W403" s="39"/>
      <c r="X403" s="39"/>
      <c r="Y403" s="39"/>
      <c r="Z403" s="39"/>
      <c r="AA403" s="39"/>
      <c r="AB403" s="39"/>
      <c r="AC403" s="39"/>
      <c r="AD403" s="39"/>
      <c r="AE403" s="39"/>
      <c r="AT403" s="18" t="s">
        <v>197</v>
      </c>
      <c r="AU403" s="18" t="s">
        <v>82</v>
      </c>
    </row>
    <row r="404" s="2" customFormat="1">
      <c r="A404" s="39"/>
      <c r="B404" s="40"/>
      <c r="C404" s="41"/>
      <c r="D404" s="247" t="s">
        <v>198</v>
      </c>
      <c r="E404" s="41"/>
      <c r="F404" s="248" t="s">
        <v>431</v>
      </c>
      <c r="G404" s="41"/>
      <c r="H404" s="41"/>
      <c r="I404" s="244"/>
      <c r="J404" s="41"/>
      <c r="K404" s="41"/>
      <c r="L404" s="45"/>
      <c r="M404" s="245"/>
      <c r="N404" s="246"/>
      <c r="O404" s="92"/>
      <c r="P404" s="92"/>
      <c r="Q404" s="92"/>
      <c r="R404" s="92"/>
      <c r="S404" s="92"/>
      <c r="T404" s="93"/>
      <c r="U404" s="39"/>
      <c r="V404" s="39"/>
      <c r="W404" s="39"/>
      <c r="X404" s="39"/>
      <c r="Y404" s="39"/>
      <c r="Z404" s="39"/>
      <c r="AA404" s="39"/>
      <c r="AB404" s="39"/>
      <c r="AC404" s="39"/>
      <c r="AD404" s="39"/>
      <c r="AE404" s="39"/>
      <c r="AT404" s="18" t="s">
        <v>198</v>
      </c>
      <c r="AU404" s="18" t="s">
        <v>82</v>
      </c>
    </row>
    <row r="405" s="13" customFormat="1">
      <c r="A405" s="13"/>
      <c r="B405" s="249"/>
      <c r="C405" s="250"/>
      <c r="D405" s="242" t="s">
        <v>200</v>
      </c>
      <c r="E405" s="251" t="s">
        <v>1</v>
      </c>
      <c r="F405" s="252" t="s">
        <v>432</v>
      </c>
      <c r="G405" s="250"/>
      <c r="H405" s="251" t="s">
        <v>1</v>
      </c>
      <c r="I405" s="253"/>
      <c r="J405" s="250"/>
      <c r="K405" s="250"/>
      <c r="L405" s="254"/>
      <c r="M405" s="255"/>
      <c r="N405" s="256"/>
      <c r="O405" s="256"/>
      <c r="P405" s="256"/>
      <c r="Q405" s="256"/>
      <c r="R405" s="256"/>
      <c r="S405" s="256"/>
      <c r="T405" s="257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T405" s="258" t="s">
        <v>200</v>
      </c>
      <c r="AU405" s="258" t="s">
        <v>82</v>
      </c>
      <c r="AV405" s="13" t="s">
        <v>80</v>
      </c>
      <c r="AW405" s="13" t="s">
        <v>30</v>
      </c>
      <c r="AX405" s="13" t="s">
        <v>73</v>
      </c>
      <c r="AY405" s="258" t="s">
        <v>189</v>
      </c>
    </row>
    <row r="406" s="13" customFormat="1">
      <c r="A406" s="13"/>
      <c r="B406" s="249"/>
      <c r="C406" s="250"/>
      <c r="D406" s="242" t="s">
        <v>200</v>
      </c>
      <c r="E406" s="251" t="s">
        <v>1</v>
      </c>
      <c r="F406" s="252" t="s">
        <v>433</v>
      </c>
      <c r="G406" s="250"/>
      <c r="H406" s="251" t="s">
        <v>1</v>
      </c>
      <c r="I406" s="253"/>
      <c r="J406" s="250"/>
      <c r="K406" s="250"/>
      <c r="L406" s="254"/>
      <c r="M406" s="255"/>
      <c r="N406" s="256"/>
      <c r="O406" s="256"/>
      <c r="P406" s="256"/>
      <c r="Q406" s="256"/>
      <c r="R406" s="256"/>
      <c r="S406" s="256"/>
      <c r="T406" s="257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T406" s="258" t="s">
        <v>200</v>
      </c>
      <c r="AU406" s="258" t="s">
        <v>82</v>
      </c>
      <c r="AV406" s="13" t="s">
        <v>80</v>
      </c>
      <c r="AW406" s="13" t="s">
        <v>30</v>
      </c>
      <c r="AX406" s="13" t="s">
        <v>73</v>
      </c>
      <c r="AY406" s="258" t="s">
        <v>189</v>
      </c>
    </row>
    <row r="407" s="14" customFormat="1">
      <c r="A407" s="14"/>
      <c r="B407" s="259"/>
      <c r="C407" s="260"/>
      <c r="D407" s="242" t="s">
        <v>200</v>
      </c>
      <c r="E407" s="261" t="s">
        <v>1</v>
      </c>
      <c r="F407" s="262" t="s">
        <v>434</v>
      </c>
      <c r="G407" s="260"/>
      <c r="H407" s="263">
        <v>0.047</v>
      </c>
      <c r="I407" s="264"/>
      <c r="J407" s="260"/>
      <c r="K407" s="260"/>
      <c r="L407" s="265"/>
      <c r="M407" s="266"/>
      <c r="N407" s="267"/>
      <c r="O407" s="267"/>
      <c r="P407" s="267"/>
      <c r="Q407" s="267"/>
      <c r="R407" s="267"/>
      <c r="S407" s="267"/>
      <c r="T407" s="268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T407" s="269" t="s">
        <v>200</v>
      </c>
      <c r="AU407" s="269" t="s">
        <v>82</v>
      </c>
      <c r="AV407" s="14" t="s">
        <v>82</v>
      </c>
      <c r="AW407" s="14" t="s">
        <v>30</v>
      </c>
      <c r="AX407" s="14" t="s">
        <v>73</v>
      </c>
      <c r="AY407" s="269" t="s">
        <v>189</v>
      </c>
    </row>
    <row r="408" s="13" customFormat="1">
      <c r="A408" s="13"/>
      <c r="B408" s="249"/>
      <c r="C408" s="250"/>
      <c r="D408" s="242" t="s">
        <v>200</v>
      </c>
      <c r="E408" s="251" t="s">
        <v>1</v>
      </c>
      <c r="F408" s="252" t="s">
        <v>435</v>
      </c>
      <c r="G408" s="250"/>
      <c r="H408" s="251" t="s">
        <v>1</v>
      </c>
      <c r="I408" s="253"/>
      <c r="J408" s="250"/>
      <c r="K408" s="250"/>
      <c r="L408" s="254"/>
      <c r="M408" s="255"/>
      <c r="N408" s="256"/>
      <c r="O408" s="256"/>
      <c r="P408" s="256"/>
      <c r="Q408" s="256"/>
      <c r="R408" s="256"/>
      <c r="S408" s="256"/>
      <c r="T408" s="257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T408" s="258" t="s">
        <v>200</v>
      </c>
      <c r="AU408" s="258" t="s">
        <v>82</v>
      </c>
      <c r="AV408" s="13" t="s">
        <v>80</v>
      </c>
      <c r="AW408" s="13" t="s">
        <v>30</v>
      </c>
      <c r="AX408" s="13" t="s">
        <v>73</v>
      </c>
      <c r="AY408" s="258" t="s">
        <v>189</v>
      </c>
    </row>
    <row r="409" s="14" customFormat="1">
      <c r="A409" s="14"/>
      <c r="B409" s="259"/>
      <c r="C409" s="260"/>
      <c r="D409" s="242" t="s">
        <v>200</v>
      </c>
      <c r="E409" s="261" t="s">
        <v>1</v>
      </c>
      <c r="F409" s="262" t="s">
        <v>436</v>
      </c>
      <c r="G409" s="260"/>
      <c r="H409" s="263">
        <v>0.033000000000000002</v>
      </c>
      <c r="I409" s="264"/>
      <c r="J409" s="260"/>
      <c r="K409" s="260"/>
      <c r="L409" s="265"/>
      <c r="M409" s="266"/>
      <c r="N409" s="267"/>
      <c r="O409" s="267"/>
      <c r="P409" s="267"/>
      <c r="Q409" s="267"/>
      <c r="R409" s="267"/>
      <c r="S409" s="267"/>
      <c r="T409" s="268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T409" s="269" t="s">
        <v>200</v>
      </c>
      <c r="AU409" s="269" t="s">
        <v>82</v>
      </c>
      <c r="AV409" s="14" t="s">
        <v>82</v>
      </c>
      <c r="AW409" s="14" t="s">
        <v>30</v>
      </c>
      <c r="AX409" s="14" t="s">
        <v>73</v>
      </c>
      <c r="AY409" s="269" t="s">
        <v>189</v>
      </c>
    </row>
    <row r="410" s="13" customFormat="1">
      <c r="A410" s="13"/>
      <c r="B410" s="249"/>
      <c r="C410" s="250"/>
      <c r="D410" s="242" t="s">
        <v>200</v>
      </c>
      <c r="E410" s="251" t="s">
        <v>1</v>
      </c>
      <c r="F410" s="252" t="s">
        <v>437</v>
      </c>
      <c r="G410" s="250"/>
      <c r="H410" s="251" t="s">
        <v>1</v>
      </c>
      <c r="I410" s="253"/>
      <c r="J410" s="250"/>
      <c r="K410" s="250"/>
      <c r="L410" s="254"/>
      <c r="M410" s="255"/>
      <c r="N410" s="256"/>
      <c r="O410" s="256"/>
      <c r="P410" s="256"/>
      <c r="Q410" s="256"/>
      <c r="R410" s="256"/>
      <c r="S410" s="256"/>
      <c r="T410" s="257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T410" s="258" t="s">
        <v>200</v>
      </c>
      <c r="AU410" s="258" t="s">
        <v>82</v>
      </c>
      <c r="AV410" s="13" t="s">
        <v>80</v>
      </c>
      <c r="AW410" s="13" t="s">
        <v>30</v>
      </c>
      <c r="AX410" s="13" t="s">
        <v>73</v>
      </c>
      <c r="AY410" s="258" t="s">
        <v>189</v>
      </c>
    </row>
    <row r="411" s="14" customFormat="1">
      <c r="A411" s="14"/>
      <c r="B411" s="259"/>
      <c r="C411" s="260"/>
      <c r="D411" s="242" t="s">
        <v>200</v>
      </c>
      <c r="E411" s="261" t="s">
        <v>1</v>
      </c>
      <c r="F411" s="262" t="s">
        <v>438</v>
      </c>
      <c r="G411" s="260"/>
      <c r="H411" s="263">
        <v>0.0089999999999999993</v>
      </c>
      <c r="I411" s="264"/>
      <c r="J411" s="260"/>
      <c r="K411" s="260"/>
      <c r="L411" s="265"/>
      <c r="M411" s="266"/>
      <c r="N411" s="267"/>
      <c r="O411" s="267"/>
      <c r="P411" s="267"/>
      <c r="Q411" s="267"/>
      <c r="R411" s="267"/>
      <c r="S411" s="267"/>
      <c r="T411" s="268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  <c r="AE411" s="14"/>
      <c r="AT411" s="269" t="s">
        <v>200</v>
      </c>
      <c r="AU411" s="269" t="s">
        <v>82</v>
      </c>
      <c r="AV411" s="14" t="s">
        <v>82</v>
      </c>
      <c r="AW411" s="14" t="s">
        <v>30</v>
      </c>
      <c r="AX411" s="14" t="s">
        <v>73</v>
      </c>
      <c r="AY411" s="269" t="s">
        <v>189</v>
      </c>
    </row>
    <row r="412" s="16" customFormat="1">
      <c r="A412" s="16"/>
      <c r="B412" s="292"/>
      <c r="C412" s="293"/>
      <c r="D412" s="242" t="s">
        <v>200</v>
      </c>
      <c r="E412" s="294" t="s">
        <v>1</v>
      </c>
      <c r="F412" s="295" t="s">
        <v>290</v>
      </c>
      <c r="G412" s="293"/>
      <c r="H412" s="296">
        <v>0.088999999999999996</v>
      </c>
      <c r="I412" s="297"/>
      <c r="J412" s="293"/>
      <c r="K412" s="293"/>
      <c r="L412" s="298"/>
      <c r="M412" s="299"/>
      <c r="N412" s="300"/>
      <c r="O412" s="300"/>
      <c r="P412" s="300"/>
      <c r="Q412" s="300"/>
      <c r="R412" s="300"/>
      <c r="S412" s="300"/>
      <c r="T412" s="301"/>
      <c r="U412" s="16"/>
      <c r="V412" s="16"/>
      <c r="W412" s="16"/>
      <c r="X412" s="16"/>
      <c r="Y412" s="16"/>
      <c r="Z412" s="16"/>
      <c r="AA412" s="16"/>
      <c r="AB412" s="16"/>
      <c r="AC412" s="16"/>
      <c r="AD412" s="16"/>
      <c r="AE412" s="16"/>
      <c r="AT412" s="302" t="s">
        <v>200</v>
      </c>
      <c r="AU412" s="302" t="s">
        <v>82</v>
      </c>
      <c r="AV412" s="16" t="s">
        <v>214</v>
      </c>
      <c r="AW412" s="16" t="s">
        <v>30</v>
      </c>
      <c r="AX412" s="16" t="s">
        <v>73</v>
      </c>
      <c r="AY412" s="302" t="s">
        <v>189</v>
      </c>
    </row>
    <row r="413" s="13" customFormat="1">
      <c r="A413" s="13"/>
      <c r="B413" s="249"/>
      <c r="C413" s="250"/>
      <c r="D413" s="242" t="s">
        <v>200</v>
      </c>
      <c r="E413" s="251" t="s">
        <v>1</v>
      </c>
      <c r="F413" s="252" t="s">
        <v>405</v>
      </c>
      <c r="G413" s="250"/>
      <c r="H413" s="251" t="s">
        <v>1</v>
      </c>
      <c r="I413" s="253"/>
      <c r="J413" s="250"/>
      <c r="K413" s="250"/>
      <c r="L413" s="254"/>
      <c r="M413" s="255"/>
      <c r="N413" s="256"/>
      <c r="O413" s="256"/>
      <c r="P413" s="256"/>
      <c r="Q413" s="256"/>
      <c r="R413" s="256"/>
      <c r="S413" s="256"/>
      <c r="T413" s="257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T413" s="258" t="s">
        <v>200</v>
      </c>
      <c r="AU413" s="258" t="s">
        <v>82</v>
      </c>
      <c r="AV413" s="13" t="s">
        <v>80</v>
      </c>
      <c r="AW413" s="13" t="s">
        <v>30</v>
      </c>
      <c r="AX413" s="13" t="s">
        <v>73</v>
      </c>
      <c r="AY413" s="258" t="s">
        <v>189</v>
      </c>
    </row>
    <row r="414" s="13" customFormat="1">
      <c r="A414" s="13"/>
      <c r="B414" s="249"/>
      <c r="C414" s="250"/>
      <c r="D414" s="242" t="s">
        <v>200</v>
      </c>
      <c r="E414" s="251" t="s">
        <v>1</v>
      </c>
      <c r="F414" s="252" t="s">
        <v>433</v>
      </c>
      <c r="G414" s="250"/>
      <c r="H414" s="251" t="s">
        <v>1</v>
      </c>
      <c r="I414" s="253"/>
      <c r="J414" s="250"/>
      <c r="K414" s="250"/>
      <c r="L414" s="254"/>
      <c r="M414" s="255"/>
      <c r="N414" s="256"/>
      <c r="O414" s="256"/>
      <c r="P414" s="256"/>
      <c r="Q414" s="256"/>
      <c r="R414" s="256"/>
      <c r="S414" s="256"/>
      <c r="T414" s="257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T414" s="258" t="s">
        <v>200</v>
      </c>
      <c r="AU414" s="258" t="s">
        <v>82</v>
      </c>
      <c r="AV414" s="13" t="s">
        <v>80</v>
      </c>
      <c r="AW414" s="13" t="s">
        <v>30</v>
      </c>
      <c r="AX414" s="13" t="s">
        <v>73</v>
      </c>
      <c r="AY414" s="258" t="s">
        <v>189</v>
      </c>
    </row>
    <row r="415" s="14" customFormat="1">
      <c r="A415" s="14"/>
      <c r="B415" s="259"/>
      <c r="C415" s="260"/>
      <c r="D415" s="242" t="s">
        <v>200</v>
      </c>
      <c r="E415" s="261" t="s">
        <v>1</v>
      </c>
      <c r="F415" s="262" t="s">
        <v>439</v>
      </c>
      <c r="G415" s="260"/>
      <c r="H415" s="263">
        <v>0.049000000000000002</v>
      </c>
      <c r="I415" s="264"/>
      <c r="J415" s="260"/>
      <c r="K415" s="260"/>
      <c r="L415" s="265"/>
      <c r="M415" s="266"/>
      <c r="N415" s="267"/>
      <c r="O415" s="267"/>
      <c r="P415" s="267"/>
      <c r="Q415" s="267"/>
      <c r="R415" s="267"/>
      <c r="S415" s="267"/>
      <c r="T415" s="268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T415" s="269" t="s">
        <v>200</v>
      </c>
      <c r="AU415" s="269" t="s">
        <v>82</v>
      </c>
      <c r="AV415" s="14" t="s">
        <v>82</v>
      </c>
      <c r="AW415" s="14" t="s">
        <v>30</v>
      </c>
      <c r="AX415" s="14" t="s">
        <v>73</v>
      </c>
      <c r="AY415" s="269" t="s">
        <v>189</v>
      </c>
    </row>
    <row r="416" s="16" customFormat="1">
      <c r="A416" s="16"/>
      <c r="B416" s="292"/>
      <c r="C416" s="293"/>
      <c r="D416" s="242" t="s">
        <v>200</v>
      </c>
      <c r="E416" s="294" t="s">
        <v>1</v>
      </c>
      <c r="F416" s="295" t="s">
        <v>290</v>
      </c>
      <c r="G416" s="293"/>
      <c r="H416" s="296">
        <v>0.049000000000000002</v>
      </c>
      <c r="I416" s="297"/>
      <c r="J416" s="293"/>
      <c r="K416" s="293"/>
      <c r="L416" s="298"/>
      <c r="M416" s="299"/>
      <c r="N416" s="300"/>
      <c r="O416" s="300"/>
      <c r="P416" s="300"/>
      <c r="Q416" s="300"/>
      <c r="R416" s="300"/>
      <c r="S416" s="300"/>
      <c r="T416" s="301"/>
      <c r="U416" s="16"/>
      <c r="V416" s="16"/>
      <c r="W416" s="16"/>
      <c r="X416" s="16"/>
      <c r="Y416" s="16"/>
      <c r="Z416" s="16"/>
      <c r="AA416" s="16"/>
      <c r="AB416" s="16"/>
      <c r="AC416" s="16"/>
      <c r="AD416" s="16"/>
      <c r="AE416" s="16"/>
      <c r="AT416" s="302" t="s">
        <v>200</v>
      </c>
      <c r="AU416" s="302" t="s">
        <v>82</v>
      </c>
      <c r="AV416" s="16" t="s">
        <v>214</v>
      </c>
      <c r="AW416" s="16" t="s">
        <v>30</v>
      </c>
      <c r="AX416" s="16" t="s">
        <v>73</v>
      </c>
      <c r="AY416" s="302" t="s">
        <v>189</v>
      </c>
    </row>
    <row r="417" s="15" customFormat="1">
      <c r="A417" s="15"/>
      <c r="B417" s="270"/>
      <c r="C417" s="271"/>
      <c r="D417" s="242" t="s">
        <v>200</v>
      </c>
      <c r="E417" s="272" t="s">
        <v>1</v>
      </c>
      <c r="F417" s="273" t="s">
        <v>207</v>
      </c>
      <c r="G417" s="271"/>
      <c r="H417" s="274">
        <v>0.13800000000000001</v>
      </c>
      <c r="I417" s="275"/>
      <c r="J417" s="271"/>
      <c r="K417" s="271"/>
      <c r="L417" s="276"/>
      <c r="M417" s="277"/>
      <c r="N417" s="278"/>
      <c r="O417" s="278"/>
      <c r="P417" s="278"/>
      <c r="Q417" s="278"/>
      <c r="R417" s="278"/>
      <c r="S417" s="278"/>
      <c r="T417" s="279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  <c r="AT417" s="280" t="s">
        <v>200</v>
      </c>
      <c r="AU417" s="280" t="s">
        <v>82</v>
      </c>
      <c r="AV417" s="15" t="s">
        <v>195</v>
      </c>
      <c r="AW417" s="15" t="s">
        <v>30</v>
      </c>
      <c r="AX417" s="15" t="s">
        <v>73</v>
      </c>
      <c r="AY417" s="280" t="s">
        <v>189</v>
      </c>
    </row>
    <row r="418" s="14" customFormat="1">
      <c r="A418" s="14"/>
      <c r="B418" s="259"/>
      <c r="C418" s="260"/>
      <c r="D418" s="242" t="s">
        <v>200</v>
      </c>
      <c r="E418" s="261" t="s">
        <v>1</v>
      </c>
      <c r="F418" s="262" t="s">
        <v>440</v>
      </c>
      <c r="G418" s="260"/>
      <c r="H418" s="263">
        <v>0.14499999999999999</v>
      </c>
      <c r="I418" s="264"/>
      <c r="J418" s="260"/>
      <c r="K418" s="260"/>
      <c r="L418" s="265"/>
      <c r="M418" s="266"/>
      <c r="N418" s="267"/>
      <c r="O418" s="267"/>
      <c r="P418" s="267"/>
      <c r="Q418" s="267"/>
      <c r="R418" s="267"/>
      <c r="S418" s="267"/>
      <c r="T418" s="268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  <c r="AE418" s="14"/>
      <c r="AT418" s="269" t="s">
        <v>200</v>
      </c>
      <c r="AU418" s="269" t="s">
        <v>82</v>
      </c>
      <c r="AV418" s="14" t="s">
        <v>82</v>
      </c>
      <c r="AW418" s="14" t="s">
        <v>30</v>
      </c>
      <c r="AX418" s="14" t="s">
        <v>80</v>
      </c>
      <c r="AY418" s="269" t="s">
        <v>189</v>
      </c>
    </row>
    <row r="419" s="2" customFormat="1" ht="24.15" customHeight="1">
      <c r="A419" s="39"/>
      <c r="B419" s="40"/>
      <c r="C419" s="228" t="s">
        <v>441</v>
      </c>
      <c r="D419" s="228" t="s">
        <v>191</v>
      </c>
      <c r="E419" s="229" t="s">
        <v>442</v>
      </c>
      <c r="F419" s="230" t="s">
        <v>443</v>
      </c>
      <c r="G419" s="231" t="s">
        <v>256</v>
      </c>
      <c r="H419" s="232">
        <v>1.198</v>
      </c>
      <c r="I419" s="233"/>
      <c r="J419" s="234">
        <f>ROUND(I419*H419,2)</f>
        <v>0</v>
      </c>
      <c r="K419" s="235"/>
      <c r="L419" s="45"/>
      <c r="M419" s="236" t="s">
        <v>1</v>
      </c>
      <c r="N419" s="237" t="s">
        <v>38</v>
      </c>
      <c r="O419" s="92"/>
      <c r="P419" s="238">
        <f>O419*H419</f>
        <v>0</v>
      </c>
      <c r="Q419" s="238">
        <v>1.0900000000000001</v>
      </c>
      <c r="R419" s="238">
        <f>Q419*H419</f>
        <v>1.30582</v>
      </c>
      <c r="S419" s="238">
        <v>0</v>
      </c>
      <c r="T419" s="239">
        <f>S419*H419</f>
        <v>0</v>
      </c>
      <c r="U419" s="39"/>
      <c r="V419" s="39"/>
      <c r="W419" s="39"/>
      <c r="X419" s="39"/>
      <c r="Y419" s="39"/>
      <c r="Z419" s="39"/>
      <c r="AA419" s="39"/>
      <c r="AB419" s="39"/>
      <c r="AC419" s="39"/>
      <c r="AD419" s="39"/>
      <c r="AE419" s="39"/>
      <c r="AR419" s="240" t="s">
        <v>195</v>
      </c>
      <c r="AT419" s="240" t="s">
        <v>191</v>
      </c>
      <c r="AU419" s="240" t="s">
        <v>82</v>
      </c>
      <c r="AY419" s="18" t="s">
        <v>189</v>
      </c>
      <c r="BE419" s="241">
        <f>IF(N419="základní",J419,0)</f>
        <v>0</v>
      </c>
      <c r="BF419" s="241">
        <f>IF(N419="snížená",J419,0)</f>
        <v>0</v>
      </c>
      <c r="BG419" s="241">
        <f>IF(N419="zákl. přenesená",J419,0)</f>
        <v>0</v>
      </c>
      <c r="BH419" s="241">
        <f>IF(N419="sníž. přenesená",J419,0)</f>
        <v>0</v>
      </c>
      <c r="BI419" s="241">
        <f>IF(N419="nulová",J419,0)</f>
        <v>0</v>
      </c>
      <c r="BJ419" s="18" t="s">
        <v>80</v>
      </c>
      <c r="BK419" s="241">
        <f>ROUND(I419*H419,2)</f>
        <v>0</v>
      </c>
      <c r="BL419" s="18" t="s">
        <v>195</v>
      </c>
      <c r="BM419" s="240" t="s">
        <v>444</v>
      </c>
    </row>
    <row r="420" s="2" customFormat="1">
      <c r="A420" s="39"/>
      <c r="B420" s="40"/>
      <c r="C420" s="41"/>
      <c r="D420" s="242" t="s">
        <v>197</v>
      </c>
      <c r="E420" s="41"/>
      <c r="F420" s="243" t="s">
        <v>443</v>
      </c>
      <c r="G420" s="41"/>
      <c r="H420" s="41"/>
      <c r="I420" s="244"/>
      <c r="J420" s="41"/>
      <c r="K420" s="41"/>
      <c r="L420" s="45"/>
      <c r="M420" s="245"/>
      <c r="N420" s="246"/>
      <c r="O420" s="92"/>
      <c r="P420" s="92"/>
      <c r="Q420" s="92"/>
      <c r="R420" s="92"/>
      <c r="S420" s="92"/>
      <c r="T420" s="93"/>
      <c r="U420" s="39"/>
      <c r="V420" s="39"/>
      <c r="W420" s="39"/>
      <c r="X420" s="39"/>
      <c r="Y420" s="39"/>
      <c r="Z420" s="39"/>
      <c r="AA420" s="39"/>
      <c r="AB420" s="39"/>
      <c r="AC420" s="39"/>
      <c r="AD420" s="39"/>
      <c r="AE420" s="39"/>
      <c r="AT420" s="18" t="s">
        <v>197</v>
      </c>
      <c r="AU420" s="18" t="s">
        <v>82</v>
      </c>
    </row>
    <row r="421" s="2" customFormat="1">
      <c r="A421" s="39"/>
      <c r="B421" s="40"/>
      <c r="C421" s="41"/>
      <c r="D421" s="247" t="s">
        <v>198</v>
      </c>
      <c r="E421" s="41"/>
      <c r="F421" s="248" t="s">
        <v>445</v>
      </c>
      <c r="G421" s="41"/>
      <c r="H421" s="41"/>
      <c r="I421" s="244"/>
      <c r="J421" s="41"/>
      <c r="K421" s="41"/>
      <c r="L421" s="45"/>
      <c r="M421" s="245"/>
      <c r="N421" s="246"/>
      <c r="O421" s="92"/>
      <c r="P421" s="92"/>
      <c r="Q421" s="92"/>
      <c r="R421" s="92"/>
      <c r="S421" s="92"/>
      <c r="T421" s="93"/>
      <c r="U421" s="39"/>
      <c r="V421" s="39"/>
      <c r="W421" s="39"/>
      <c r="X421" s="39"/>
      <c r="Y421" s="39"/>
      <c r="Z421" s="39"/>
      <c r="AA421" s="39"/>
      <c r="AB421" s="39"/>
      <c r="AC421" s="39"/>
      <c r="AD421" s="39"/>
      <c r="AE421" s="39"/>
      <c r="AT421" s="18" t="s">
        <v>198</v>
      </c>
      <c r="AU421" s="18" t="s">
        <v>82</v>
      </c>
    </row>
    <row r="422" s="13" customFormat="1">
      <c r="A422" s="13"/>
      <c r="B422" s="249"/>
      <c r="C422" s="250"/>
      <c r="D422" s="242" t="s">
        <v>200</v>
      </c>
      <c r="E422" s="251" t="s">
        <v>1</v>
      </c>
      <c r="F422" s="252" t="s">
        <v>446</v>
      </c>
      <c r="G422" s="250"/>
      <c r="H422" s="251" t="s">
        <v>1</v>
      </c>
      <c r="I422" s="253"/>
      <c r="J422" s="250"/>
      <c r="K422" s="250"/>
      <c r="L422" s="254"/>
      <c r="M422" s="255"/>
      <c r="N422" s="256"/>
      <c r="O422" s="256"/>
      <c r="P422" s="256"/>
      <c r="Q422" s="256"/>
      <c r="R422" s="256"/>
      <c r="S422" s="256"/>
      <c r="T422" s="257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T422" s="258" t="s">
        <v>200</v>
      </c>
      <c r="AU422" s="258" t="s">
        <v>82</v>
      </c>
      <c r="AV422" s="13" t="s">
        <v>80</v>
      </c>
      <c r="AW422" s="13" t="s">
        <v>30</v>
      </c>
      <c r="AX422" s="13" t="s">
        <v>73</v>
      </c>
      <c r="AY422" s="258" t="s">
        <v>189</v>
      </c>
    </row>
    <row r="423" s="13" customFormat="1">
      <c r="A423" s="13"/>
      <c r="B423" s="249"/>
      <c r="C423" s="250"/>
      <c r="D423" s="242" t="s">
        <v>200</v>
      </c>
      <c r="E423" s="251" t="s">
        <v>1</v>
      </c>
      <c r="F423" s="252" t="s">
        <v>447</v>
      </c>
      <c r="G423" s="250"/>
      <c r="H423" s="251" t="s">
        <v>1</v>
      </c>
      <c r="I423" s="253"/>
      <c r="J423" s="250"/>
      <c r="K423" s="250"/>
      <c r="L423" s="254"/>
      <c r="M423" s="255"/>
      <c r="N423" s="256"/>
      <c r="O423" s="256"/>
      <c r="P423" s="256"/>
      <c r="Q423" s="256"/>
      <c r="R423" s="256"/>
      <c r="S423" s="256"/>
      <c r="T423" s="257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T423" s="258" t="s">
        <v>200</v>
      </c>
      <c r="AU423" s="258" t="s">
        <v>82</v>
      </c>
      <c r="AV423" s="13" t="s">
        <v>80</v>
      </c>
      <c r="AW423" s="13" t="s">
        <v>30</v>
      </c>
      <c r="AX423" s="13" t="s">
        <v>73</v>
      </c>
      <c r="AY423" s="258" t="s">
        <v>189</v>
      </c>
    </row>
    <row r="424" s="14" customFormat="1">
      <c r="A424" s="14"/>
      <c r="B424" s="259"/>
      <c r="C424" s="260"/>
      <c r="D424" s="242" t="s">
        <v>200</v>
      </c>
      <c r="E424" s="261" t="s">
        <v>1</v>
      </c>
      <c r="F424" s="262" t="s">
        <v>448</v>
      </c>
      <c r="G424" s="260"/>
      <c r="H424" s="263">
        <v>0.244</v>
      </c>
      <c r="I424" s="264"/>
      <c r="J424" s="260"/>
      <c r="K424" s="260"/>
      <c r="L424" s="265"/>
      <c r="M424" s="266"/>
      <c r="N424" s="267"/>
      <c r="O424" s="267"/>
      <c r="P424" s="267"/>
      <c r="Q424" s="267"/>
      <c r="R424" s="267"/>
      <c r="S424" s="267"/>
      <c r="T424" s="268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T424" s="269" t="s">
        <v>200</v>
      </c>
      <c r="AU424" s="269" t="s">
        <v>82</v>
      </c>
      <c r="AV424" s="14" t="s">
        <v>82</v>
      </c>
      <c r="AW424" s="14" t="s">
        <v>30</v>
      </c>
      <c r="AX424" s="14" t="s">
        <v>73</v>
      </c>
      <c r="AY424" s="269" t="s">
        <v>189</v>
      </c>
    </row>
    <row r="425" s="13" customFormat="1">
      <c r="A425" s="13"/>
      <c r="B425" s="249"/>
      <c r="C425" s="250"/>
      <c r="D425" s="242" t="s">
        <v>200</v>
      </c>
      <c r="E425" s="251" t="s">
        <v>1</v>
      </c>
      <c r="F425" s="252" t="s">
        <v>449</v>
      </c>
      <c r="G425" s="250"/>
      <c r="H425" s="251" t="s">
        <v>1</v>
      </c>
      <c r="I425" s="253"/>
      <c r="J425" s="250"/>
      <c r="K425" s="250"/>
      <c r="L425" s="254"/>
      <c r="M425" s="255"/>
      <c r="N425" s="256"/>
      <c r="O425" s="256"/>
      <c r="P425" s="256"/>
      <c r="Q425" s="256"/>
      <c r="R425" s="256"/>
      <c r="S425" s="256"/>
      <c r="T425" s="257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T425" s="258" t="s">
        <v>200</v>
      </c>
      <c r="AU425" s="258" t="s">
        <v>82</v>
      </c>
      <c r="AV425" s="13" t="s">
        <v>80</v>
      </c>
      <c r="AW425" s="13" t="s">
        <v>30</v>
      </c>
      <c r="AX425" s="13" t="s">
        <v>73</v>
      </c>
      <c r="AY425" s="258" t="s">
        <v>189</v>
      </c>
    </row>
    <row r="426" s="14" customFormat="1">
      <c r="A426" s="14"/>
      <c r="B426" s="259"/>
      <c r="C426" s="260"/>
      <c r="D426" s="242" t="s">
        <v>200</v>
      </c>
      <c r="E426" s="261" t="s">
        <v>1</v>
      </c>
      <c r="F426" s="262" t="s">
        <v>450</v>
      </c>
      <c r="G426" s="260"/>
      <c r="H426" s="263">
        <v>0.085000000000000006</v>
      </c>
      <c r="I426" s="264"/>
      <c r="J426" s="260"/>
      <c r="K426" s="260"/>
      <c r="L426" s="265"/>
      <c r="M426" s="266"/>
      <c r="N426" s="267"/>
      <c r="O426" s="267"/>
      <c r="P426" s="267"/>
      <c r="Q426" s="267"/>
      <c r="R426" s="267"/>
      <c r="S426" s="267"/>
      <c r="T426" s="268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T426" s="269" t="s">
        <v>200</v>
      </c>
      <c r="AU426" s="269" t="s">
        <v>82</v>
      </c>
      <c r="AV426" s="14" t="s">
        <v>82</v>
      </c>
      <c r="AW426" s="14" t="s">
        <v>30</v>
      </c>
      <c r="AX426" s="14" t="s">
        <v>73</v>
      </c>
      <c r="AY426" s="269" t="s">
        <v>189</v>
      </c>
    </row>
    <row r="427" s="16" customFormat="1">
      <c r="A427" s="16"/>
      <c r="B427" s="292"/>
      <c r="C427" s="293"/>
      <c r="D427" s="242" t="s">
        <v>200</v>
      </c>
      <c r="E427" s="294" t="s">
        <v>1</v>
      </c>
      <c r="F427" s="295" t="s">
        <v>290</v>
      </c>
      <c r="G427" s="293"/>
      <c r="H427" s="296">
        <v>0.32900000000000001</v>
      </c>
      <c r="I427" s="297"/>
      <c r="J427" s="293"/>
      <c r="K427" s="293"/>
      <c r="L427" s="298"/>
      <c r="M427" s="299"/>
      <c r="N427" s="300"/>
      <c r="O427" s="300"/>
      <c r="P427" s="300"/>
      <c r="Q427" s="300"/>
      <c r="R427" s="300"/>
      <c r="S427" s="300"/>
      <c r="T427" s="301"/>
      <c r="U427" s="16"/>
      <c r="V427" s="16"/>
      <c r="W427" s="16"/>
      <c r="X427" s="16"/>
      <c r="Y427" s="16"/>
      <c r="Z427" s="16"/>
      <c r="AA427" s="16"/>
      <c r="AB427" s="16"/>
      <c r="AC427" s="16"/>
      <c r="AD427" s="16"/>
      <c r="AE427" s="16"/>
      <c r="AT427" s="302" t="s">
        <v>200</v>
      </c>
      <c r="AU427" s="302" t="s">
        <v>82</v>
      </c>
      <c r="AV427" s="16" t="s">
        <v>214</v>
      </c>
      <c r="AW427" s="16" t="s">
        <v>30</v>
      </c>
      <c r="AX427" s="16" t="s">
        <v>73</v>
      </c>
      <c r="AY427" s="302" t="s">
        <v>189</v>
      </c>
    </row>
    <row r="428" s="13" customFormat="1">
      <c r="A428" s="13"/>
      <c r="B428" s="249"/>
      <c r="C428" s="250"/>
      <c r="D428" s="242" t="s">
        <v>200</v>
      </c>
      <c r="E428" s="251" t="s">
        <v>1</v>
      </c>
      <c r="F428" s="252" t="s">
        <v>338</v>
      </c>
      <c r="G428" s="250"/>
      <c r="H428" s="251" t="s">
        <v>1</v>
      </c>
      <c r="I428" s="253"/>
      <c r="J428" s="250"/>
      <c r="K428" s="250"/>
      <c r="L428" s="254"/>
      <c r="M428" s="255"/>
      <c r="N428" s="256"/>
      <c r="O428" s="256"/>
      <c r="P428" s="256"/>
      <c r="Q428" s="256"/>
      <c r="R428" s="256"/>
      <c r="S428" s="256"/>
      <c r="T428" s="257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T428" s="258" t="s">
        <v>200</v>
      </c>
      <c r="AU428" s="258" t="s">
        <v>82</v>
      </c>
      <c r="AV428" s="13" t="s">
        <v>80</v>
      </c>
      <c r="AW428" s="13" t="s">
        <v>30</v>
      </c>
      <c r="AX428" s="13" t="s">
        <v>73</v>
      </c>
      <c r="AY428" s="258" t="s">
        <v>189</v>
      </c>
    </row>
    <row r="429" s="13" customFormat="1">
      <c r="A429" s="13"/>
      <c r="B429" s="249"/>
      <c r="C429" s="250"/>
      <c r="D429" s="242" t="s">
        <v>200</v>
      </c>
      <c r="E429" s="251" t="s">
        <v>1</v>
      </c>
      <c r="F429" s="252" t="s">
        <v>449</v>
      </c>
      <c r="G429" s="250"/>
      <c r="H429" s="251" t="s">
        <v>1</v>
      </c>
      <c r="I429" s="253"/>
      <c r="J429" s="250"/>
      <c r="K429" s="250"/>
      <c r="L429" s="254"/>
      <c r="M429" s="255"/>
      <c r="N429" s="256"/>
      <c r="O429" s="256"/>
      <c r="P429" s="256"/>
      <c r="Q429" s="256"/>
      <c r="R429" s="256"/>
      <c r="S429" s="256"/>
      <c r="T429" s="257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T429" s="258" t="s">
        <v>200</v>
      </c>
      <c r="AU429" s="258" t="s">
        <v>82</v>
      </c>
      <c r="AV429" s="13" t="s">
        <v>80</v>
      </c>
      <c r="AW429" s="13" t="s">
        <v>30</v>
      </c>
      <c r="AX429" s="13" t="s">
        <v>73</v>
      </c>
      <c r="AY429" s="258" t="s">
        <v>189</v>
      </c>
    </row>
    <row r="430" s="14" customFormat="1">
      <c r="A430" s="14"/>
      <c r="B430" s="259"/>
      <c r="C430" s="260"/>
      <c r="D430" s="242" t="s">
        <v>200</v>
      </c>
      <c r="E430" s="261" t="s">
        <v>1</v>
      </c>
      <c r="F430" s="262" t="s">
        <v>451</v>
      </c>
      <c r="G430" s="260"/>
      <c r="H430" s="263">
        <v>0.222</v>
      </c>
      <c r="I430" s="264"/>
      <c r="J430" s="260"/>
      <c r="K430" s="260"/>
      <c r="L430" s="265"/>
      <c r="M430" s="266"/>
      <c r="N430" s="267"/>
      <c r="O430" s="267"/>
      <c r="P430" s="267"/>
      <c r="Q430" s="267"/>
      <c r="R430" s="267"/>
      <c r="S430" s="267"/>
      <c r="T430" s="268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T430" s="269" t="s">
        <v>200</v>
      </c>
      <c r="AU430" s="269" t="s">
        <v>82</v>
      </c>
      <c r="AV430" s="14" t="s">
        <v>82</v>
      </c>
      <c r="AW430" s="14" t="s">
        <v>30</v>
      </c>
      <c r="AX430" s="14" t="s">
        <v>73</v>
      </c>
      <c r="AY430" s="269" t="s">
        <v>189</v>
      </c>
    </row>
    <row r="431" s="13" customFormat="1">
      <c r="A431" s="13"/>
      <c r="B431" s="249"/>
      <c r="C431" s="250"/>
      <c r="D431" s="242" t="s">
        <v>200</v>
      </c>
      <c r="E431" s="251" t="s">
        <v>1</v>
      </c>
      <c r="F431" s="252" t="s">
        <v>452</v>
      </c>
      <c r="G431" s="250"/>
      <c r="H431" s="251" t="s">
        <v>1</v>
      </c>
      <c r="I431" s="253"/>
      <c r="J431" s="250"/>
      <c r="K431" s="250"/>
      <c r="L431" s="254"/>
      <c r="M431" s="255"/>
      <c r="N431" s="256"/>
      <c r="O431" s="256"/>
      <c r="P431" s="256"/>
      <c r="Q431" s="256"/>
      <c r="R431" s="256"/>
      <c r="S431" s="256"/>
      <c r="T431" s="257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T431" s="258" t="s">
        <v>200</v>
      </c>
      <c r="AU431" s="258" t="s">
        <v>82</v>
      </c>
      <c r="AV431" s="13" t="s">
        <v>80</v>
      </c>
      <c r="AW431" s="13" t="s">
        <v>30</v>
      </c>
      <c r="AX431" s="13" t="s">
        <v>73</v>
      </c>
      <c r="AY431" s="258" t="s">
        <v>189</v>
      </c>
    </row>
    <row r="432" s="14" customFormat="1">
      <c r="A432" s="14"/>
      <c r="B432" s="259"/>
      <c r="C432" s="260"/>
      <c r="D432" s="242" t="s">
        <v>200</v>
      </c>
      <c r="E432" s="261" t="s">
        <v>1</v>
      </c>
      <c r="F432" s="262" t="s">
        <v>453</v>
      </c>
      <c r="G432" s="260"/>
      <c r="H432" s="263">
        <v>0.048000000000000001</v>
      </c>
      <c r="I432" s="264"/>
      <c r="J432" s="260"/>
      <c r="K432" s="260"/>
      <c r="L432" s="265"/>
      <c r="M432" s="266"/>
      <c r="N432" s="267"/>
      <c r="O432" s="267"/>
      <c r="P432" s="267"/>
      <c r="Q432" s="267"/>
      <c r="R432" s="267"/>
      <c r="S432" s="267"/>
      <c r="T432" s="268"/>
      <c r="U432" s="14"/>
      <c r="V432" s="14"/>
      <c r="W432" s="14"/>
      <c r="X432" s="14"/>
      <c r="Y432" s="14"/>
      <c r="Z432" s="14"/>
      <c r="AA432" s="14"/>
      <c r="AB432" s="14"/>
      <c r="AC432" s="14"/>
      <c r="AD432" s="14"/>
      <c r="AE432" s="14"/>
      <c r="AT432" s="269" t="s">
        <v>200</v>
      </c>
      <c r="AU432" s="269" t="s">
        <v>82</v>
      </c>
      <c r="AV432" s="14" t="s">
        <v>82</v>
      </c>
      <c r="AW432" s="14" t="s">
        <v>30</v>
      </c>
      <c r="AX432" s="14" t="s">
        <v>73</v>
      </c>
      <c r="AY432" s="269" t="s">
        <v>189</v>
      </c>
    </row>
    <row r="433" s="13" customFormat="1">
      <c r="A433" s="13"/>
      <c r="B433" s="249"/>
      <c r="C433" s="250"/>
      <c r="D433" s="242" t="s">
        <v>200</v>
      </c>
      <c r="E433" s="251" t="s">
        <v>1</v>
      </c>
      <c r="F433" s="252" t="s">
        <v>454</v>
      </c>
      <c r="G433" s="250"/>
      <c r="H433" s="251" t="s">
        <v>1</v>
      </c>
      <c r="I433" s="253"/>
      <c r="J433" s="250"/>
      <c r="K433" s="250"/>
      <c r="L433" s="254"/>
      <c r="M433" s="255"/>
      <c r="N433" s="256"/>
      <c r="O433" s="256"/>
      <c r="P433" s="256"/>
      <c r="Q433" s="256"/>
      <c r="R433" s="256"/>
      <c r="S433" s="256"/>
      <c r="T433" s="257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  <c r="AE433" s="13"/>
      <c r="AT433" s="258" t="s">
        <v>200</v>
      </c>
      <c r="AU433" s="258" t="s">
        <v>82</v>
      </c>
      <c r="AV433" s="13" t="s">
        <v>80</v>
      </c>
      <c r="AW433" s="13" t="s">
        <v>30</v>
      </c>
      <c r="AX433" s="13" t="s">
        <v>73</v>
      </c>
      <c r="AY433" s="258" t="s">
        <v>189</v>
      </c>
    </row>
    <row r="434" s="14" customFormat="1">
      <c r="A434" s="14"/>
      <c r="B434" s="259"/>
      <c r="C434" s="260"/>
      <c r="D434" s="242" t="s">
        <v>200</v>
      </c>
      <c r="E434" s="261" t="s">
        <v>1</v>
      </c>
      <c r="F434" s="262" t="s">
        <v>453</v>
      </c>
      <c r="G434" s="260"/>
      <c r="H434" s="263">
        <v>0.048000000000000001</v>
      </c>
      <c r="I434" s="264"/>
      <c r="J434" s="260"/>
      <c r="K434" s="260"/>
      <c r="L434" s="265"/>
      <c r="M434" s="266"/>
      <c r="N434" s="267"/>
      <c r="O434" s="267"/>
      <c r="P434" s="267"/>
      <c r="Q434" s="267"/>
      <c r="R434" s="267"/>
      <c r="S434" s="267"/>
      <c r="T434" s="268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T434" s="269" t="s">
        <v>200</v>
      </c>
      <c r="AU434" s="269" t="s">
        <v>82</v>
      </c>
      <c r="AV434" s="14" t="s">
        <v>82</v>
      </c>
      <c r="AW434" s="14" t="s">
        <v>30</v>
      </c>
      <c r="AX434" s="14" t="s">
        <v>73</v>
      </c>
      <c r="AY434" s="269" t="s">
        <v>189</v>
      </c>
    </row>
    <row r="435" s="16" customFormat="1">
      <c r="A435" s="16"/>
      <c r="B435" s="292"/>
      <c r="C435" s="293"/>
      <c r="D435" s="242" t="s">
        <v>200</v>
      </c>
      <c r="E435" s="294" t="s">
        <v>1</v>
      </c>
      <c r="F435" s="295" t="s">
        <v>290</v>
      </c>
      <c r="G435" s="293"/>
      <c r="H435" s="296">
        <v>0.318</v>
      </c>
      <c r="I435" s="297"/>
      <c r="J435" s="293"/>
      <c r="K435" s="293"/>
      <c r="L435" s="298"/>
      <c r="M435" s="299"/>
      <c r="N435" s="300"/>
      <c r="O435" s="300"/>
      <c r="P435" s="300"/>
      <c r="Q435" s="300"/>
      <c r="R435" s="300"/>
      <c r="S435" s="300"/>
      <c r="T435" s="301"/>
      <c r="U435" s="16"/>
      <c r="V435" s="16"/>
      <c r="W435" s="16"/>
      <c r="X435" s="16"/>
      <c r="Y435" s="16"/>
      <c r="Z435" s="16"/>
      <c r="AA435" s="16"/>
      <c r="AB435" s="16"/>
      <c r="AC435" s="16"/>
      <c r="AD435" s="16"/>
      <c r="AE435" s="16"/>
      <c r="AT435" s="302" t="s">
        <v>200</v>
      </c>
      <c r="AU435" s="302" t="s">
        <v>82</v>
      </c>
      <c r="AV435" s="16" t="s">
        <v>214</v>
      </c>
      <c r="AW435" s="16" t="s">
        <v>30</v>
      </c>
      <c r="AX435" s="16" t="s">
        <v>73</v>
      </c>
      <c r="AY435" s="302" t="s">
        <v>189</v>
      </c>
    </row>
    <row r="436" s="13" customFormat="1">
      <c r="A436" s="13"/>
      <c r="B436" s="249"/>
      <c r="C436" s="250"/>
      <c r="D436" s="242" t="s">
        <v>200</v>
      </c>
      <c r="E436" s="251" t="s">
        <v>1</v>
      </c>
      <c r="F436" s="252" t="s">
        <v>352</v>
      </c>
      <c r="G436" s="250"/>
      <c r="H436" s="251" t="s">
        <v>1</v>
      </c>
      <c r="I436" s="253"/>
      <c r="J436" s="250"/>
      <c r="K436" s="250"/>
      <c r="L436" s="254"/>
      <c r="M436" s="255"/>
      <c r="N436" s="256"/>
      <c r="O436" s="256"/>
      <c r="P436" s="256"/>
      <c r="Q436" s="256"/>
      <c r="R436" s="256"/>
      <c r="S436" s="256"/>
      <c r="T436" s="257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T436" s="258" t="s">
        <v>200</v>
      </c>
      <c r="AU436" s="258" t="s">
        <v>82</v>
      </c>
      <c r="AV436" s="13" t="s">
        <v>80</v>
      </c>
      <c r="AW436" s="13" t="s">
        <v>30</v>
      </c>
      <c r="AX436" s="13" t="s">
        <v>73</v>
      </c>
      <c r="AY436" s="258" t="s">
        <v>189</v>
      </c>
    </row>
    <row r="437" s="13" customFormat="1">
      <c r="A437" s="13"/>
      <c r="B437" s="249"/>
      <c r="C437" s="250"/>
      <c r="D437" s="242" t="s">
        <v>200</v>
      </c>
      <c r="E437" s="251" t="s">
        <v>1</v>
      </c>
      <c r="F437" s="252" t="s">
        <v>447</v>
      </c>
      <c r="G437" s="250"/>
      <c r="H437" s="251" t="s">
        <v>1</v>
      </c>
      <c r="I437" s="253"/>
      <c r="J437" s="250"/>
      <c r="K437" s="250"/>
      <c r="L437" s="254"/>
      <c r="M437" s="255"/>
      <c r="N437" s="256"/>
      <c r="O437" s="256"/>
      <c r="P437" s="256"/>
      <c r="Q437" s="256"/>
      <c r="R437" s="256"/>
      <c r="S437" s="256"/>
      <c r="T437" s="257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T437" s="258" t="s">
        <v>200</v>
      </c>
      <c r="AU437" s="258" t="s">
        <v>82</v>
      </c>
      <c r="AV437" s="13" t="s">
        <v>80</v>
      </c>
      <c r="AW437" s="13" t="s">
        <v>30</v>
      </c>
      <c r="AX437" s="13" t="s">
        <v>73</v>
      </c>
      <c r="AY437" s="258" t="s">
        <v>189</v>
      </c>
    </row>
    <row r="438" s="14" customFormat="1">
      <c r="A438" s="14"/>
      <c r="B438" s="259"/>
      <c r="C438" s="260"/>
      <c r="D438" s="242" t="s">
        <v>200</v>
      </c>
      <c r="E438" s="261" t="s">
        <v>1</v>
      </c>
      <c r="F438" s="262" t="s">
        <v>455</v>
      </c>
      <c r="G438" s="260"/>
      <c r="H438" s="263">
        <v>0.216</v>
      </c>
      <c r="I438" s="264"/>
      <c r="J438" s="260"/>
      <c r="K438" s="260"/>
      <c r="L438" s="265"/>
      <c r="M438" s="266"/>
      <c r="N438" s="267"/>
      <c r="O438" s="267"/>
      <c r="P438" s="267"/>
      <c r="Q438" s="267"/>
      <c r="R438" s="267"/>
      <c r="S438" s="267"/>
      <c r="T438" s="268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T438" s="269" t="s">
        <v>200</v>
      </c>
      <c r="AU438" s="269" t="s">
        <v>82</v>
      </c>
      <c r="AV438" s="14" t="s">
        <v>82</v>
      </c>
      <c r="AW438" s="14" t="s">
        <v>30</v>
      </c>
      <c r="AX438" s="14" t="s">
        <v>73</v>
      </c>
      <c r="AY438" s="269" t="s">
        <v>189</v>
      </c>
    </row>
    <row r="439" s="13" customFormat="1">
      <c r="A439" s="13"/>
      <c r="B439" s="249"/>
      <c r="C439" s="250"/>
      <c r="D439" s="242" t="s">
        <v>200</v>
      </c>
      <c r="E439" s="251" t="s">
        <v>1</v>
      </c>
      <c r="F439" s="252" t="s">
        <v>449</v>
      </c>
      <c r="G439" s="250"/>
      <c r="H439" s="251" t="s">
        <v>1</v>
      </c>
      <c r="I439" s="253"/>
      <c r="J439" s="250"/>
      <c r="K439" s="250"/>
      <c r="L439" s="254"/>
      <c r="M439" s="255"/>
      <c r="N439" s="256"/>
      <c r="O439" s="256"/>
      <c r="P439" s="256"/>
      <c r="Q439" s="256"/>
      <c r="R439" s="256"/>
      <c r="S439" s="256"/>
      <c r="T439" s="257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T439" s="258" t="s">
        <v>200</v>
      </c>
      <c r="AU439" s="258" t="s">
        <v>82</v>
      </c>
      <c r="AV439" s="13" t="s">
        <v>80</v>
      </c>
      <c r="AW439" s="13" t="s">
        <v>30</v>
      </c>
      <c r="AX439" s="13" t="s">
        <v>73</v>
      </c>
      <c r="AY439" s="258" t="s">
        <v>189</v>
      </c>
    </row>
    <row r="440" s="14" customFormat="1">
      <c r="A440" s="14"/>
      <c r="B440" s="259"/>
      <c r="C440" s="260"/>
      <c r="D440" s="242" t="s">
        <v>200</v>
      </c>
      <c r="E440" s="261" t="s">
        <v>1</v>
      </c>
      <c r="F440" s="262" t="s">
        <v>456</v>
      </c>
      <c r="G440" s="260"/>
      <c r="H440" s="263">
        <v>0.083000000000000004</v>
      </c>
      <c r="I440" s="264"/>
      <c r="J440" s="260"/>
      <c r="K440" s="260"/>
      <c r="L440" s="265"/>
      <c r="M440" s="266"/>
      <c r="N440" s="267"/>
      <c r="O440" s="267"/>
      <c r="P440" s="267"/>
      <c r="Q440" s="267"/>
      <c r="R440" s="267"/>
      <c r="S440" s="267"/>
      <c r="T440" s="268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T440" s="269" t="s">
        <v>200</v>
      </c>
      <c r="AU440" s="269" t="s">
        <v>82</v>
      </c>
      <c r="AV440" s="14" t="s">
        <v>82</v>
      </c>
      <c r="AW440" s="14" t="s">
        <v>30</v>
      </c>
      <c r="AX440" s="14" t="s">
        <v>73</v>
      </c>
      <c r="AY440" s="269" t="s">
        <v>189</v>
      </c>
    </row>
    <row r="441" s="13" customFormat="1">
      <c r="A441" s="13"/>
      <c r="B441" s="249"/>
      <c r="C441" s="250"/>
      <c r="D441" s="242" t="s">
        <v>200</v>
      </c>
      <c r="E441" s="251" t="s">
        <v>1</v>
      </c>
      <c r="F441" s="252" t="s">
        <v>452</v>
      </c>
      <c r="G441" s="250"/>
      <c r="H441" s="251" t="s">
        <v>1</v>
      </c>
      <c r="I441" s="253"/>
      <c r="J441" s="250"/>
      <c r="K441" s="250"/>
      <c r="L441" s="254"/>
      <c r="M441" s="255"/>
      <c r="N441" s="256"/>
      <c r="O441" s="256"/>
      <c r="P441" s="256"/>
      <c r="Q441" s="256"/>
      <c r="R441" s="256"/>
      <c r="S441" s="256"/>
      <c r="T441" s="257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T441" s="258" t="s">
        <v>200</v>
      </c>
      <c r="AU441" s="258" t="s">
        <v>82</v>
      </c>
      <c r="AV441" s="13" t="s">
        <v>80</v>
      </c>
      <c r="AW441" s="13" t="s">
        <v>30</v>
      </c>
      <c r="AX441" s="13" t="s">
        <v>73</v>
      </c>
      <c r="AY441" s="258" t="s">
        <v>189</v>
      </c>
    </row>
    <row r="442" s="14" customFormat="1">
      <c r="A442" s="14"/>
      <c r="B442" s="259"/>
      <c r="C442" s="260"/>
      <c r="D442" s="242" t="s">
        <v>200</v>
      </c>
      <c r="E442" s="261" t="s">
        <v>1</v>
      </c>
      <c r="F442" s="262" t="s">
        <v>457</v>
      </c>
      <c r="G442" s="260"/>
      <c r="H442" s="263">
        <v>0.024</v>
      </c>
      <c r="I442" s="264"/>
      <c r="J442" s="260"/>
      <c r="K442" s="260"/>
      <c r="L442" s="265"/>
      <c r="M442" s="266"/>
      <c r="N442" s="267"/>
      <c r="O442" s="267"/>
      <c r="P442" s="267"/>
      <c r="Q442" s="267"/>
      <c r="R442" s="267"/>
      <c r="S442" s="267"/>
      <c r="T442" s="268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T442" s="269" t="s">
        <v>200</v>
      </c>
      <c r="AU442" s="269" t="s">
        <v>82</v>
      </c>
      <c r="AV442" s="14" t="s">
        <v>82</v>
      </c>
      <c r="AW442" s="14" t="s">
        <v>30</v>
      </c>
      <c r="AX442" s="14" t="s">
        <v>73</v>
      </c>
      <c r="AY442" s="269" t="s">
        <v>189</v>
      </c>
    </row>
    <row r="443" s="13" customFormat="1">
      <c r="A443" s="13"/>
      <c r="B443" s="249"/>
      <c r="C443" s="250"/>
      <c r="D443" s="242" t="s">
        <v>200</v>
      </c>
      <c r="E443" s="251" t="s">
        <v>1</v>
      </c>
      <c r="F443" s="252" t="s">
        <v>458</v>
      </c>
      <c r="G443" s="250"/>
      <c r="H443" s="251" t="s">
        <v>1</v>
      </c>
      <c r="I443" s="253"/>
      <c r="J443" s="250"/>
      <c r="K443" s="250"/>
      <c r="L443" s="254"/>
      <c r="M443" s="255"/>
      <c r="N443" s="256"/>
      <c r="O443" s="256"/>
      <c r="P443" s="256"/>
      <c r="Q443" s="256"/>
      <c r="R443" s="256"/>
      <c r="S443" s="256"/>
      <c r="T443" s="257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T443" s="258" t="s">
        <v>200</v>
      </c>
      <c r="AU443" s="258" t="s">
        <v>82</v>
      </c>
      <c r="AV443" s="13" t="s">
        <v>80</v>
      </c>
      <c r="AW443" s="13" t="s">
        <v>30</v>
      </c>
      <c r="AX443" s="13" t="s">
        <v>73</v>
      </c>
      <c r="AY443" s="258" t="s">
        <v>189</v>
      </c>
    </row>
    <row r="444" s="14" customFormat="1">
      <c r="A444" s="14"/>
      <c r="B444" s="259"/>
      <c r="C444" s="260"/>
      <c r="D444" s="242" t="s">
        <v>200</v>
      </c>
      <c r="E444" s="261" t="s">
        <v>1</v>
      </c>
      <c r="F444" s="262" t="s">
        <v>459</v>
      </c>
      <c r="G444" s="260"/>
      <c r="H444" s="263">
        <v>0.021999999999999999</v>
      </c>
      <c r="I444" s="264"/>
      <c r="J444" s="260"/>
      <c r="K444" s="260"/>
      <c r="L444" s="265"/>
      <c r="M444" s="266"/>
      <c r="N444" s="267"/>
      <c r="O444" s="267"/>
      <c r="P444" s="267"/>
      <c r="Q444" s="267"/>
      <c r="R444" s="267"/>
      <c r="S444" s="267"/>
      <c r="T444" s="268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T444" s="269" t="s">
        <v>200</v>
      </c>
      <c r="AU444" s="269" t="s">
        <v>82</v>
      </c>
      <c r="AV444" s="14" t="s">
        <v>82</v>
      </c>
      <c r="AW444" s="14" t="s">
        <v>30</v>
      </c>
      <c r="AX444" s="14" t="s">
        <v>73</v>
      </c>
      <c r="AY444" s="269" t="s">
        <v>189</v>
      </c>
    </row>
    <row r="445" s="16" customFormat="1">
      <c r="A445" s="16"/>
      <c r="B445" s="292"/>
      <c r="C445" s="293"/>
      <c r="D445" s="242" t="s">
        <v>200</v>
      </c>
      <c r="E445" s="294" t="s">
        <v>1</v>
      </c>
      <c r="F445" s="295" t="s">
        <v>290</v>
      </c>
      <c r="G445" s="293"/>
      <c r="H445" s="296">
        <v>0.34499999999999997</v>
      </c>
      <c r="I445" s="297"/>
      <c r="J445" s="293"/>
      <c r="K445" s="293"/>
      <c r="L445" s="298"/>
      <c r="M445" s="299"/>
      <c r="N445" s="300"/>
      <c r="O445" s="300"/>
      <c r="P445" s="300"/>
      <c r="Q445" s="300"/>
      <c r="R445" s="300"/>
      <c r="S445" s="300"/>
      <c r="T445" s="301"/>
      <c r="U445" s="16"/>
      <c r="V445" s="16"/>
      <c r="W445" s="16"/>
      <c r="X445" s="16"/>
      <c r="Y445" s="16"/>
      <c r="Z445" s="16"/>
      <c r="AA445" s="16"/>
      <c r="AB445" s="16"/>
      <c r="AC445" s="16"/>
      <c r="AD445" s="16"/>
      <c r="AE445" s="16"/>
      <c r="AT445" s="302" t="s">
        <v>200</v>
      </c>
      <c r="AU445" s="302" t="s">
        <v>82</v>
      </c>
      <c r="AV445" s="16" t="s">
        <v>214</v>
      </c>
      <c r="AW445" s="16" t="s">
        <v>30</v>
      </c>
      <c r="AX445" s="16" t="s">
        <v>73</v>
      </c>
      <c r="AY445" s="302" t="s">
        <v>189</v>
      </c>
    </row>
    <row r="446" s="13" customFormat="1">
      <c r="A446" s="13"/>
      <c r="B446" s="249"/>
      <c r="C446" s="250"/>
      <c r="D446" s="242" t="s">
        <v>200</v>
      </c>
      <c r="E446" s="251" t="s">
        <v>1</v>
      </c>
      <c r="F446" s="252" t="s">
        <v>407</v>
      </c>
      <c r="G446" s="250"/>
      <c r="H446" s="251" t="s">
        <v>1</v>
      </c>
      <c r="I446" s="253"/>
      <c r="J446" s="250"/>
      <c r="K446" s="250"/>
      <c r="L446" s="254"/>
      <c r="M446" s="255"/>
      <c r="N446" s="256"/>
      <c r="O446" s="256"/>
      <c r="P446" s="256"/>
      <c r="Q446" s="256"/>
      <c r="R446" s="256"/>
      <c r="S446" s="256"/>
      <c r="T446" s="257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T446" s="258" t="s">
        <v>200</v>
      </c>
      <c r="AU446" s="258" t="s">
        <v>82</v>
      </c>
      <c r="AV446" s="13" t="s">
        <v>80</v>
      </c>
      <c r="AW446" s="13" t="s">
        <v>30</v>
      </c>
      <c r="AX446" s="13" t="s">
        <v>73</v>
      </c>
      <c r="AY446" s="258" t="s">
        <v>189</v>
      </c>
    </row>
    <row r="447" s="13" customFormat="1">
      <c r="A447" s="13"/>
      <c r="B447" s="249"/>
      <c r="C447" s="250"/>
      <c r="D447" s="242" t="s">
        <v>200</v>
      </c>
      <c r="E447" s="251" t="s">
        <v>1</v>
      </c>
      <c r="F447" s="252" t="s">
        <v>447</v>
      </c>
      <c r="G447" s="250"/>
      <c r="H447" s="251" t="s">
        <v>1</v>
      </c>
      <c r="I447" s="253"/>
      <c r="J447" s="250"/>
      <c r="K447" s="250"/>
      <c r="L447" s="254"/>
      <c r="M447" s="255"/>
      <c r="N447" s="256"/>
      <c r="O447" s="256"/>
      <c r="P447" s="256"/>
      <c r="Q447" s="256"/>
      <c r="R447" s="256"/>
      <c r="S447" s="256"/>
      <c r="T447" s="257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T447" s="258" t="s">
        <v>200</v>
      </c>
      <c r="AU447" s="258" t="s">
        <v>82</v>
      </c>
      <c r="AV447" s="13" t="s">
        <v>80</v>
      </c>
      <c r="AW447" s="13" t="s">
        <v>30</v>
      </c>
      <c r="AX447" s="13" t="s">
        <v>73</v>
      </c>
      <c r="AY447" s="258" t="s">
        <v>189</v>
      </c>
    </row>
    <row r="448" s="14" customFormat="1">
      <c r="A448" s="14"/>
      <c r="B448" s="259"/>
      <c r="C448" s="260"/>
      <c r="D448" s="242" t="s">
        <v>200</v>
      </c>
      <c r="E448" s="261" t="s">
        <v>1</v>
      </c>
      <c r="F448" s="262" t="s">
        <v>460</v>
      </c>
      <c r="G448" s="260"/>
      <c r="H448" s="263">
        <v>0.126</v>
      </c>
      <c r="I448" s="264"/>
      <c r="J448" s="260"/>
      <c r="K448" s="260"/>
      <c r="L448" s="265"/>
      <c r="M448" s="266"/>
      <c r="N448" s="267"/>
      <c r="O448" s="267"/>
      <c r="P448" s="267"/>
      <c r="Q448" s="267"/>
      <c r="R448" s="267"/>
      <c r="S448" s="267"/>
      <c r="T448" s="268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T448" s="269" t="s">
        <v>200</v>
      </c>
      <c r="AU448" s="269" t="s">
        <v>82</v>
      </c>
      <c r="AV448" s="14" t="s">
        <v>82</v>
      </c>
      <c r="AW448" s="14" t="s">
        <v>30</v>
      </c>
      <c r="AX448" s="14" t="s">
        <v>73</v>
      </c>
      <c r="AY448" s="269" t="s">
        <v>189</v>
      </c>
    </row>
    <row r="449" s="13" customFormat="1">
      <c r="A449" s="13"/>
      <c r="B449" s="249"/>
      <c r="C449" s="250"/>
      <c r="D449" s="242" t="s">
        <v>200</v>
      </c>
      <c r="E449" s="251" t="s">
        <v>1</v>
      </c>
      <c r="F449" s="252" t="s">
        <v>449</v>
      </c>
      <c r="G449" s="250"/>
      <c r="H449" s="251" t="s">
        <v>1</v>
      </c>
      <c r="I449" s="253"/>
      <c r="J449" s="250"/>
      <c r="K449" s="250"/>
      <c r="L449" s="254"/>
      <c r="M449" s="255"/>
      <c r="N449" s="256"/>
      <c r="O449" s="256"/>
      <c r="P449" s="256"/>
      <c r="Q449" s="256"/>
      <c r="R449" s="256"/>
      <c r="S449" s="256"/>
      <c r="T449" s="257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T449" s="258" t="s">
        <v>200</v>
      </c>
      <c r="AU449" s="258" t="s">
        <v>82</v>
      </c>
      <c r="AV449" s="13" t="s">
        <v>80</v>
      </c>
      <c r="AW449" s="13" t="s">
        <v>30</v>
      </c>
      <c r="AX449" s="13" t="s">
        <v>73</v>
      </c>
      <c r="AY449" s="258" t="s">
        <v>189</v>
      </c>
    </row>
    <row r="450" s="14" customFormat="1">
      <c r="A450" s="14"/>
      <c r="B450" s="259"/>
      <c r="C450" s="260"/>
      <c r="D450" s="242" t="s">
        <v>200</v>
      </c>
      <c r="E450" s="261" t="s">
        <v>1</v>
      </c>
      <c r="F450" s="262" t="s">
        <v>461</v>
      </c>
      <c r="G450" s="260"/>
      <c r="H450" s="263">
        <v>0.023</v>
      </c>
      <c r="I450" s="264"/>
      <c r="J450" s="260"/>
      <c r="K450" s="260"/>
      <c r="L450" s="265"/>
      <c r="M450" s="266"/>
      <c r="N450" s="267"/>
      <c r="O450" s="267"/>
      <c r="P450" s="267"/>
      <c r="Q450" s="267"/>
      <c r="R450" s="267"/>
      <c r="S450" s="267"/>
      <c r="T450" s="268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T450" s="269" t="s">
        <v>200</v>
      </c>
      <c r="AU450" s="269" t="s">
        <v>82</v>
      </c>
      <c r="AV450" s="14" t="s">
        <v>82</v>
      </c>
      <c r="AW450" s="14" t="s">
        <v>30</v>
      </c>
      <c r="AX450" s="14" t="s">
        <v>73</v>
      </c>
      <c r="AY450" s="269" t="s">
        <v>189</v>
      </c>
    </row>
    <row r="451" s="16" customFormat="1">
      <c r="A451" s="16"/>
      <c r="B451" s="292"/>
      <c r="C451" s="293"/>
      <c r="D451" s="242" t="s">
        <v>200</v>
      </c>
      <c r="E451" s="294" t="s">
        <v>1</v>
      </c>
      <c r="F451" s="295" t="s">
        <v>290</v>
      </c>
      <c r="G451" s="293"/>
      <c r="H451" s="296">
        <v>0.14899999999999999</v>
      </c>
      <c r="I451" s="297"/>
      <c r="J451" s="293"/>
      <c r="K451" s="293"/>
      <c r="L451" s="298"/>
      <c r="M451" s="299"/>
      <c r="N451" s="300"/>
      <c r="O451" s="300"/>
      <c r="P451" s="300"/>
      <c r="Q451" s="300"/>
      <c r="R451" s="300"/>
      <c r="S451" s="300"/>
      <c r="T451" s="301"/>
      <c r="U451" s="16"/>
      <c r="V451" s="16"/>
      <c r="W451" s="16"/>
      <c r="X451" s="16"/>
      <c r="Y451" s="16"/>
      <c r="Z451" s="16"/>
      <c r="AA451" s="16"/>
      <c r="AB451" s="16"/>
      <c r="AC451" s="16"/>
      <c r="AD451" s="16"/>
      <c r="AE451" s="16"/>
      <c r="AT451" s="302" t="s">
        <v>200</v>
      </c>
      <c r="AU451" s="302" t="s">
        <v>82</v>
      </c>
      <c r="AV451" s="16" t="s">
        <v>214</v>
      </c>
      <c r="AW451" s="16" t="s">
        <v>30</v>
      </c>
      <c r="AX451" s="16" t="s">
        <v>73</v>
      </c>
      <c r="AY451" s="302" t="s">
        <v>189</v>
      </c>
    </row>
    <row r="452" s="15" customFormat="1">
      <c r="A452" s="15"/>
      <c r="B452" s="270"/>
      <c r="C452" s="271"/>
      <c r="D452" s="242" t="s">
        <v>200</v>
      </c>
      <c r="E452" s="272" t="s">
        <v>1</v>
      </c>
      <c r="F452" s="273" t="s">
        <v>207</v>
      </c>
      <c r="G452" s="271"/>
      <c r="H452" s="274">
        <v>1.141</v>
      </c>
      <c r="I452" s="275"/>
      <c r="J452" s="271"/>
      <c r="K452" s="271"/>
      <c r="L452" s="276"/>
      <c r="M452" s="277"/>
      <c r="N452" s="278"/>
      <c r="O452" s="278"/>
      <c r="P452" s="278"/>
      <c r="Q452" s="278"/>
      <c r="R452" s="278"/>
      <c r="S452" s="278"/>
      <c r="T452" s="279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T452" s="280" t="s">
        <v>200</v>
      </c>
      <c r="AU452" s="280" t="s">
        <v>82</v>
      </c>
      <c r="AV452" s="15" t="s">
        <v>195</v>
      </c>
      <c r="AW452" s="15" t="s">
        <v>30</v>
      </c>
      <c r="AX452" s="15" t="s">
        <v>73</v>
      </c>
      <c r="AY452" s="280" t="s">
        <v>189</v>
      </c>
    </row>
    <row r="453" s="14" customFormat="1">
      <c r="A453" s="14"/>
      <c r="B453" s="259"/>
      <c r="C453" s="260"/>
      <c r="D453" s="242" t="s">
        <v>200</v>
      </c>
      <c r="E453" s="261" t="s">
        <v>1</v>
      </c>
      <c r="F453" s="262" t="s">
        <v>462</v>
      </c>
      <c r="G453" s="260"/>
      <c r="H453" s="263">
        <v>1.198</v>
      </c>
      <c r="I453" s="264"/>
      <c r="J453" s="260"/>
      <c r="K453" s="260"/>
      <c r="L453" s="265"/>
      <c r="M453" s="266"/>
      <c r="N453" s="267"/>
      <c r="O453" s="267"/>
      <c r="P453" s="267"/>
      <c r="Q453" s="267"/>
      <c r="R453" s="267"/>
      <c r="S453" s="267"/>
      <c r="T453" s="268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T453" s="269" t="s">
        <v>200</v>
      </c>
      <c r="AU453" s="269" t="s">
        <v>82</v>
      </c>
      <c r="AV453" s="14" t="s">
        <v>82</v>
      </c>
      <c r="AW453" s="14" t="s">
        <v>30</v>
      </c>
      <c r="AX453" s="14" t="s">
        <v>80</v>
      </c>
      <c r="AY453" s="269" t="s">
        <v>189</v>
      </c>
    </row>
    <row r="454" s="2" customFormat="1" ht="21.75" customHeight="1">
      <c r="A454" s="39"/>
      <c r="B454" s="40"/>
      <c r="C454" s="228" t="s">
        <v>463</v>
      </c>
      <c r="D454" s="228" t="s">
        <v>191</v>
      </c>
      <c r="E454" s="229" t="s">
        <v>464</v>
      </c>
      <c r="F454" s="230" t="s">
        <v>465</v>
      </c>
      <c r="G454" s="231" t="s">
        <v>466</v>
      </c>
      <c r="H454" s="232">
        <v>2.1000000000000001</v>
      </c>
      <c r="I454" s="233"/>
      <c r="J454" s="234">
        <f>ROUND(I454*H454,2)</f>
        <v>0</v>
      </c>
      <c r="K454" s="235"/>
      <c r="L454" s="45"/>
      <c r="M454" s="236" t="s">
        <v>1</v>
      </c>
      <c r="N454" s="237" t="s">
        <v>38</v>
      </c>
      <c r="O454" s="92"/>
      <c r="P454" s="238">
        <f>O454*H454</f>
        <v>0</v>
      </c>
      <c r="Q454" s="238">
        <v>0.00033750000000000002</v>
      </c>
      <c r="R454" s="238">
        <f>Q454*H454</f>
        <v>0.00070875000000000007</v>
      </c>
      <c r="S454" s="238">
        <v>0</v>
      </c>
      <c r="T454" s="239">
        <f>S454*H454</f>
        <v>0</v>
      </c>
      <c r="U454" s="39"/>
      <c r="V454" s="39"/>
      <c r="W454" s="39"/>
      <c r="X454" s="39"/>
      <c r="Y454" s="39"/>
      <c r="Z454" s="39"/>
      <c r="AA454" s="39"/>
      <c r="AB454" s="39"/>
      <c r="AC454" s="39"/>
      <c r="AD454" s="39"/>
      <c r="AE454" s="39"/>
      <c r="AR454" s="240" t="s">
        <v>195</v>
      </c>
      <c r="AT454" s="240" t="s">
        <v>191</v>
      </c>
      <c r="AU454" s="240" t="s">
        <v>82</v>
      </c>
      <c r="AY454" s="18" t="s">
        <v>189</v>
      </c>
      <c r="BE454" s="241">
        <f>IF(N454="základní",J454,0)</f>
        <v>0</v>
      </c>
      <c r="BF454" s="241">
        <f>IF(N454="snížená",J454,0)</f>
        <v>0</v>
      </c>
      <c r="BG454" s="241">
        <f>IF(N454="zákl. přenesená",J454,0)</f>
        <v>0</v>
      </c>
      <c r="BH454" s="241">
        <f>IF(N454="sníž. přenesená",J454,0)</f>
        <v>0</v>
      </c>
      <c r="BI454" s="241">
        <f>IF(N454="nulová",J454,0)</f>
        <v>0</v>
      </c>
      <c r="BJ454" s="18" t="s">
        <v>80</v>
      </c>
      <c r="BK454" s="241">
        <f>ROUND(I454*H454,2)</f>
        <v>0</v>
      </c>
      <c r="BL454" s="18" t="s">
        <v>195</v>
      </c>
      <c r="BM454" s="240" t="s">
        <v>467</v>
      </c>
    </row>
    <row r="455" s="2" customFormat="1">
      <c r="A455" s="39"/>
      <c r="B455" s="40"/>
      <c r="C455" s="41"/>
      <c r="D455" s="242" t="s">
        <v>197</v>
      </c>
      <c r="E455" s="41"/>
      <c r="F455" s="243" t="s">
        <v>465</v>
      </c>
      <c r="G455" s="41"/>
      <c r="H455" s="41"/>
      <c r="I455" s="244"/>
      <c r="J455" s="41"/>
      <c r="K455" s="41"/>
      <c r="L455" s="45"/>
      <c r="M455" s="245"/>
      <c r="N455" s="246"/>
      <c r="O455" s="92"/>
      <c r="P455" s="92"/>
      <c r="Q455" s="92"/>
      <c r="R455" s="92"/>
      <c r="S455" s="92"/>
      <c r="T455" s="93"/>
      <c r="U455" s="39"/>
      <c r="V455" s="39"/>
      <c r="W455" s="39"/>
      <c r="X455" s="39"/>
      <c r="Y455" s="39"/>
      <c r="Z455" s="39"/>
      <c r="AA455" s="39"/>
      <c r="AB455" s="39"/>
      <c r="AC455" s="39"/>
      <c r="AD455" s="39"/>
      <c r="AE455" s="39"/>
      <c r="AT455" s="18" t="s">
        <v>197</v>
      </c>
      <c r="AU455" s="18" t="s">
        <v>82</v>
      </c>
    </row>
    <row r="456" s="2" customFormat="1">
      <c r="A456" s="39"/>
      <c r="B456" s="40"/>
      <c r="C456" s="41"/>
      <c r="D456" s="247" t="s">
        <v>198</v>
      </c>
      <c r="E456" s="41"/>
      <c r="F456" s="248" t="s">
        <v>468</v>
      </c>
      <c r="G456" s="41"/>
      <c r="H456" s="41"/>
      <c r="I456" s="244"/>
      <c r="J456" s="41"/>
      <c r="K456" s="41"/>
      <c r="L456" s="45"/>
      <c r="M456" s="245"/>
      <c r="N456" s="246"/>
      <c r="O456" s="92"/>
      <c r="P456" s="92"/>
      <c r="Q456" s="92"/>
      <c r="R456" s="92"/>
      <c r="S456" s="92"/>
      <c r="T456" s="93"/>
      <c r="U456" s="39"/>
      <c r="V456" s="39"/>
      <c r="W456" s="39"/>
      <c r="X456" s="39"/>
      <c r="Y456" s="39"/>
      <c r="Z456" s="39"/>
      <c r="AA456" s="39"/>
      <c r="AB456" s="39"/>
      <c r="AC456" s="39"/>
      <c r="AD456" s="39"/>
      <c r="AE456" s="39"/>
      <c r="AT456" s="18" t="s">
        <v>198</v>
      </c>
      <c r="AU456" s="18" t="s">
        <v>82</v>
      </c>
    </row>
    <row r="457" s="13" customFormat="1">
      <c r="A457" s="13"/>
      <c r="B457" s="249"/>
      <c r="C457" s="250"/>
      <c r="D457" s="242" t="s">
        <v>200</v>
      </c>
      <c r="E457" s="251" t="s">
        <v>1</v>
      </c>
      <c r="F457" s="252" t="s">
        <v>388</v>
      </c>
      <c r="G457" s="250"/>
      <c r="H457" s="251" t="s">
        <v>1</v>
      </c>
      <c r="I457" s="253"/>
      <c r="J457" s="250"/>
      <c r="K457" s="250"/>
      <c r="L457" s="254"/>
      <c r="M457" s="255"/>
      <c r="N457" s="256"/>
      <c r="O457" s="256"/>
      <c r="P457" s="256"/>
      <c r="Q457" s="256"/>
      <c r="R457" s="256"/>
      <c r="S457" s="256"/>
      <c r="T457" s="257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T457" s="258" t="s">
        <v>200</v>
      </c>
      <c r="AU457" s="258" t="s">
        <v>82</v>
      </c>
      <c r="AV457" s="13" t="s">
        <v>80</v>
      </c>
      <c r="AW457" s="13" t="s">
        <v>30</v>
      </c>
      <c r="AX457" s="13" t="s">
        <v>73</v>
      </c>
      <c r="AY457" s="258" t="s">
        <v>189</v>
      </c>
    </row>
    <row r="458" s="14" customFormat="1">
      <c r="A458" s="14"/>
      <c r="B458" s="259"/>
      <c r="C458" s="260"/>
      <c r="D458" s="242" t="s">
        <v>200</v>
      </c>
      <c r="E458" s="261" t="s">
        <v>1</v>
      </c>
      <c r="F458" s="262" t="s">
        <v>469</v>
      </c>
      <c r="G458" s="260"/>
      <c r="H458" s="263">
        <v>2</v>
      </c>
      <c r="I458" s="264"/>
      <c r="J458" s="260"/>
      <c r="K458" s="260"/>
      <c r="L458" s="265"/>
      <c r="M458" s="266"/>
      <c r="N458" s="267"/>
      <c r="O458" s="267"/>
      <c r="P458" s="267"/>
      <c r="Q458" s="267"/>
      <c r="R458" s="267"/>
      <c r="S458" s="267"/>
      <c r="T458" s="268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T458" s="269" t="s">
        <v>200</v>
      </c>
      <c r="AU458" s="269" t="s">
        <v>82</v>
      </c>
      <c r="AV458" s="14" t="s">
        <v>82</v>
      </c>
      <c r="AW458" s="14" t="s">
        <v>30</v>
      </c>
      <c r="AX458" s="14" t="s">
        <v>73</v>
      </c>
      <c r="AY458" s="269" t="s">
        <v>189</v>
      </c>
    </row>
    <row r="459" s="14" customFormat="1">
      <c r="A459" s="14"/>
      <c r="B459" s="259"/>
      <c r="C459" s="260"/>
      <c r="D459" s="242" t="s">
        <v>200</v>
      </c>
      <c r="E459" s="261" t="s">
        <v>1</v>
      </c>
      <c r="F459" s="262" t="s">
        <v>470</v>
      </c>
      <c r="G459" s="260"/>
      <c r="H459" s="263">
        <v>2.1000000000000001</v>
      </c>
      <c r="I459" s="264"/>
      <c r="J459" s="260"/>
      <c r="K459" s="260"/>
      <c r="L459" s="265"/>
      <c r="M459" s="266"/>
      <c r="N459" s="267"/>
      <c r="O459" s="267"/>
      <c r="P459" s="267"/>
      <c r="Q459" s="267"/>
      <c r="R459" s="267"/>
      <c r="S459" s="267"/>
      <c r="T459" s="268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T459" s="269" t="s">
        <v>200</v>
      </c>
      <c r="AU459" s="269" t="s">
        <v>82</v>
      </c>
      <c r="AV459" s="14" t="s">
        <v>82</v>
      </c>
      <c r="AW459" s="14" t="s">
        <v>30</v>
      </c>
      <c r="AX459" s="14" t="s">
        <v>80</v>
      </c>
      <c r="AY459" s="269" t="s">
        <v>189</v>
      </c>
    </row>
    <row r="460" s="2" customFormat="1" ht="24.15" customHeight="1">
      <c r="A460" s="39"/>
      <c r="B460" s="40"/>
      <c r="C460" s="228" t="s">
        <v>471</v>
      </c>
      <c r="D460" s="228" t="s">
        <v>191</v>
      </c>
      <c r="E460" s="229" t="s">
        <v>472</v>
      </c>
      <c r="F460" s="230" t="s">
        <v>473</v>
      </c>
      <c r="G460" s="231" t="s">
        <v>466</v>
      </c>
      <c r="H460" s="232">
        <v>1.575</v>
      </c>
      <c r="I460" s="233"/>
      <c r="J460" s="234">
        <f>ROUND(I460*H460,2)</f>
        <v>0</v>
      </c>
      <c r="K460" s="235"/>
      <c r="L460" s="45"/>
      <c r="M460" s="236" t="s">
        <v>1</v>
      </c>
      <c r="N460" s="237" t="s">
        <v>38</v>
      </c>
      <c r="O460" s="92"/>
      <c r="P460" s="238">
        <f>O460*H460</f>
        <v>0</v>
      </c>
      <c r="Q460" s="238">
        <v>0.00037500000000000001</v>
      </c>
      <c r="R460" s="238">
        <f>Q460*H460</f>
        <v>0.000590625</v>
      </c>
      <c r="S460" s="238">
        <v>0</v>
      </c>
      <c r="T460" s="239">
        <f>S460*H460</f>
        <v>0</v>
      </c>
      <c r="U460" s="39"/>
      <c r="V460" s="39"/>
      <c r="W460" s="39"/>
      <c r="X460" s="39"/>
      <c r="Y460" s="39"/>
      <c r="Z460" s="39"/>
      <c r="AA460" s="39"/>
      <c r="AB460" s="39"/>
      <c r="AC460" s="39"/>
      <c r="AD460" s="39"/>
      <c r="AE460" s="39"/>
      <c r="AR460" s="240" t="s">
        <v>195</v>
      </c>
      <c r="AT460" s="240" t="s">
        <v>191</v>
      </c>
      <c r="AU460" s="240" t="s">
        <v>82</v>
      </c>
      <c r="AY460" s="18" t="s">
        <v>189</v>
      </c>
      <c r="BE460" s="241">
        <f>IF(N460="základní",J460,0)</f>
        <v>0</v>
      </c>
      <c r="BF460" s="241">
        <f>IF(N460="snížená",J460,0)</f>
        <v>0</v>
      </c>
      <c r="BG460" s="241">
        <f>IF(N460="zákl. přenesená",J460,0)</f>
        <v>0</v>
      </c>
      <c r="BH460" s="241">
        <f>IF(N460="sníž. přenesená",J460,0)</f>
        <v>0</v>
      </c>
      <c r="BI460" s="241">
        <f>IF(N460="nulová",J460,0)</f>
        <v>0</v>
      </c>
      <c r="BJ460" s="18" t="s">
        <v>80</v>
      </c>
      <c r="BK460" s="241">
        <f>ROUND(I460*H460,2)</f>
        <v>0</v>
      </c>
      <c r="BL460" s="18" t="s">
        <v>195</v>
      </c>
      <c r="BM460" s="240" t="s">
        <v>474</v>
      </c>
    </row>
    <row r="461" s="2" customFormat="1">
      <c r="A461" s="39"/>
      <c r="B461" s="40"/>
      <c r="C461" s="41"/>
      <c r="D461" s="242" t="s">
        <v>197</v>
      </c>
      <c r="E461" s="41"/>
      <c r="F461" s="243" t="s">
        <v>473</v>
      </c>
      <c r="G461" s="41"/>
      <c r="H461" s="41"/>
      <c r="I461" s="244"/>
      <c r="J461" s="41"/>
      <c r="K461" s="41"/>
      <c r="L461" s="45"/>
      <c r="M461" s="245"/>
      <c r="N461" s="246"/>
      <c r="O461" s="92"/>
      <c r="P461" s="92"/>
      <c r="Q461" s="92"/>
      <c r="R461" s="92"/>
      <c r="S461" s="92"/>
      <c r="T461" s="93"/>
      <c r="U461" s="39"/>
      <c r="V461" s="39"/>
      <c r="W461" s="39"/>
      <c r="X461" s="39"/>
      <c r="Y461" s="39"/>
      <c r="Z461" s="39"/>
      <c r="AA461" s="39"/>
      <c r="AB461" s="39"/>
      <c r="AC461" s="39"/>
      <c r="AD461" s="39"/>
      <c r="AE461" s="39"/>
      <c r="AT461" s="18" t="s">
        <v>197</v>
      </c>
      <c r="AU461" s="18" t="s">
        <v>82</v>
      </c>
    </row>
    <row r="462" s="2" customFormat="1">
      <c r="A462" s="39"/>
      <c r="B462" s="40"/>
      <c r="C462" s="41"/>
      <c r="D462" s="247" t="s">
        <v>198</v>
      </c>
      <c r="E462" s="41"/>
      <c r="F462" s="248" t="s">
        <v>475</v>
      </c>
      <c r="G462" s="41"/>
      <c r="H462" s="41"/>
      <c r="I462" s="244"/>
      <c r="J462" s="41"/>
      <c r="K462" s="41"/>
      <c r="L462" s="45"/>
      <c r="M462" s="245"/>
      <c r="N462" s="246"/>
      <c r="O462" s="92"/>
      <c r="P462" s="92"/>
      <c r="Q462" s="92"/>
      <c r="R462" s="92"/>
      <c r="S462" s="92"/>
      <c r="T462" s="93"/>
      <c r="U462" s="39"/>
      <c r="V462" s="39"/>
      <c r="W462" s="39"/>
      <c r="X462" s="39"/>
      <c r="Y462" s="39"/>
      <c r="Z462" s="39"/>
      <c r="AA462" s="39"/>
      <c r="AB462" s="39"/>
      <c r="AC462" s="39"/>
      <c r="AD462" s="39"/>
      <c r="AE462" s="39"/>
      <c r="AT462" s="18" t="s">
        <v>198</v>
      </c>
      <c r="AU462" s="18" t="s">
        <v>82</v>
      </c>
    </row>
    <row r="463" s="13" customFormat="1">
      <c r="A463" s="13"/>
      <c r="B463" s="249"/>
      <c r="C463" s="250"/>
      <c r="D463" s="242" t="s">
        <v>200</v>
      </c>
      <c r="E463" s="251" t="s">
        <v>1</v>
      </c>
      <c r="F463" s="252" t="s">
        <v>338</v>
      </c>
      <c r="G463" s="250"/>
      <c r="H463" s="251" t="s">
        <v>1</v>
      </c>
      <c r="I463" s="253"/>
      <c r="J463" s="250"/>
      <c r="K463" s="250"/>
      <c r="L463" s="254"/>
      <c r="M463" s="255"/>
      <c r="N463" s="256"/>
      <c r="O463" s="256"/>
      <c r="P463" s="256"/>
      <c r="Q463" s="256"/>
      <c r="R463" s="256"/>
      <c r="S463" s="256"/>
      <c r="T463" s="257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T463" s="258" t="s">
        <v>200</v>
      </c>
      <c r="AU463" s="258" t="s">
        <v>82</v>
      </c>
      <c r="AV463" s="13" t="s">
        <v>80</v>
      </c>
      <c r="AW463" s="13" t="s">
        <v>30</v>
      </c>
      <c r="AX463" s="13" t="s">
        <v>73</v>
      </c>
      <c r="AY463" s="258" t="s">
        <v>189</v>
      </c>
    </row>
    <row r="464" s="13" customFormat="1">
      <c r="A464" s="13"/>
      <c r="B464" s="249"/>
      <c r="C464" s="250"/>
      <c r="D464" s="242" t="s">
        <v>200</v>
      </c>
      <c r="E464" s="251" t="s">
        <v>1</v>
      </c>
      <c r="F464" s="252" t="s">
        <v>382</v>
      </c>
      <c r="G464" s="250"/>
      <c r="H464" s="251" t="s">
        <v>1</v>
      </c>
      <c r="I464" s="253"/>
      <c r="J464" s="250"/>
      <c r="K464" s="250"/>
      <c r="L464" s="254"/>
      <c r="M464" s="255"/>
      <c r="N464" s="256"/>
      <c r="O464" s="256"/>
      <c r="P464" s="256"/>
      <c r="Q464" s="256"/>
      <c r="R464" s="256"/>
      <c r="S464" s="256"/>
      <c r="T464" s="257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T464" s="258" t="s">
        <v>200</v>
      </c>
      <c r="AU464" s="258" t="s">
        <v>82</v>
      </c>
      <c r="AV464" s="13" t="s">
        <v>80</v>
      </c>
      <c r="AW464" s="13" t="s">
        <v>30</v>
      </c>
      <c r="AX464" s="13" t="s">
        <v>73</v>
      </c>
      <c r="AY464" s="258" t="s">
        <v>189</v>
      </c>
    </row>
    <row r="465" s="14" customFormat="1">
      <c r="A465" s="14"/>
      <c r="B465" s="259"/>
      <c r="C465" s="260"/>
      <c r="D465" s="242" t="s">
        <v>200</v>
      </c>
      <c r="E465" s="261" t="s">
        <v>1</v>
      </c>
      <c r="F465" s="262" t="s">
        <v>476</v>
      </c>
      <c r="G465" s="260"/>
      <c r="H465" s="263">
        <v>1.5</v>
      </c>
      <c r="I465" s="264"/>
      <c r="J465" s="260"/>
      <c r="K465" s="260"/>
      <c r="L465" s="265"/>
      <c r="M465" s="266"/>
      <c r="N465" s="267"/>
      <c r="O465" s="267"/>
      <c r="P465" s="267"/>
      <c r="Q465" s="267"/>
      <c r="R465" s="267"/>
      <c r="S465" s="267"/>
      <c r="T465" s="268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T465" s="269" t="s">
        <v>200</v>
      </c>
      <c r="AU465" s="269" t="s">
        <v>82</v>
      </c>
      <c r="AV465" s="14" t="s">
        <v>82</v>
      </c>
      <c r="AW465" s="14" t="s">
        <v>30</v>
      </c>
      <c r="AX465" s="14" t="s">
        <v>73</v>
      </c>
      <c r="AY465" s="269" t="s">
        <v>189</v>
      </c>
    </row>
    <row r="466" s="15" customFormat="1">
      <c r="A466" s="15"/>
      <c r="B466" s="270"/>
      <c r="C466" s="271"/>
      <c r="D466" s="242" t="s">
        <v>200</v>
      </c>
      <c r="E466" s="272" t="s">
        <v>1</v>
      </c>
      <c r="F466" s="273" t="s">
        <v>207</v>
      </c>
      <c r="G466" s="271"/>
      <c r="H466" s="274">
        <v>1.5</v>
      </c>
      <c r="I466" s="275"/>
      <c r="J466" s="271"/>
      <c r="K466" s="271"/>
      <c r="L466" s="276"/>
      <c r="M466" s="277"/>
      <c r="N466" s="278"/>
      <c r="O466" s="278"/>
      <c r="P466" s="278"/>
      <c r="Q466" s="278"/>
      <c r="R466" s="278"/>
      <c r="S466" s="278"/>
      <c r="T466" s="279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T466" s="280" t="s">
        <v>200</v>
      </c>
      <c r="AU466" s="280" t="s">
        <v>82</v>
      </c>
      <c r="AV466" s="15" t="s">
        <v>195</v>
      </c>
      <c r="AW466" s="15" t="s">
        <v>30</v>
      </c>
      <c r="AX466" s="15" t="s">
        <v>73</v>
      </c>
      <c r="AY466" s="280" t="s">
        <v>189</v>
      </c>
    </row>
    <row r="467" s="14" customFormat="1">
      <c r="A467" s="14"/>
      <c r="B467" s="259"/>
      <c r="C467" s="260"/>
      <c r="D467" s="242" t="s">
        <v>200</v>
      </c>
      <c r="E467" s="261" t="s">
        <v>1</v>
      </c>
      <c r="F467" s="262" t="s">
        <v>477</v>
      </c>
      <c r="G467" s="260"/>
      <c r="H467" s="263">
        <v>1.575</v>
      </c>
      <c r="I467" s="264"/>
      <c r="J467" s="260"/>
      <c r="K467" s="260"/>
      <c r="L467" s="265"/>
      <c r="M467" s="266"/>
      <c r="N467" s="267"/>
      <c r="O467" s="267"/>
      <c r="P467" s="267"/>
      <c r="Q467" s="267"/>
      <c r="R467" s="267"/>
      <c r="S467" s="267"/>
      <c r="T467" s="268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T467" s="269" t="s">
        <v>200</v>
      </c>
      <c r="AU467" s="269" t="s">
        <v>82</v>
      </c>
      <c r="AV467" s="14" t="s">
        <v>82</v>
      </c>
      <c r="AW467" s="14" t="s">
        <v>30</v>
      </c>
      <c r="AX467" s="14" t="s">
        <v>80</v>
      </c>
      <c r="AY467" s="269" t="s">
        <v>189</v>
      </c>
    </row>
    <row r="468" s="2" customFormat="1" ht="24.15" customHeight="1">
      <c r="A468" s="39"/>
      <c r="B468" s="40"/>
      <c r="C468" s="228" t="s">
        <v>478</v>
      </c>
      <c r="D468" s="228" t="s">
        <v>191</v>
      </c>
      <c r="E468" s="229" t="s">
        <v>479</v>
      </c>
      <c r="F468" s="230" t="s">
        <v>480</v>
      </c>
      <c r="G468" s="231" t="s">
        <v>466</v>
      </c>
      <c r="H468" s="232">
        <v>1.575</v>
      </c>
      <c r="I468" s="233"/>
      <c r="J468" s="234">
        <f>ROUND(I468*H468,2)</f>
        <v>0</v>
      </c>
      <c r="K468" s="235"/>
      <c r="L468" s="45"/>
      <c r="M468" s="236" t="s">
        <v>1</v>
      </c>
      <c r="N468" s="237" t="s">
        <v>38</v>
      </c>
      <c r="O468" s="92"/>
      <c r="P468" s="238">
        <f>O468*H468</f>
        <v>0</v>
      </c>
      <c r="Q468" s="238">
        <v>0.00075000000000000002</v>
      </c>
      <c r="R468" s="238">
        <f>Q468*H468</f>
        <v>0.00118125</v>
      </c>
      <c r="S468" s="238">
        <v>0</v>
      </c>
      <c r="T468" s="239">
        <f>S468*H468</f>
        <v>0</v>
      </c>
      <c r="U468" s="39"/>
      <c r="V468" s="39"/>
      <c r="W468" s="39"/>
      <c r="X468" s="39"/>
      <c r="Y468" s="39"/>
      <c r="Z468" s="39"/>
      <c r="AA468" s="39"/>
      <c r="AB468" s="39"/>
      <c r="AC468" s="39"/>
      <c r="AD468" s="39"/>
      <c r="AE468" s="39"/>
      <c r="AR468" s="240" t="s">
        <v>195</v>
      </c>
      <c r="AT468" s="240" t="s">
        <v>191</v>
      </c>
      <c r="AU468" s="240" t="s">
        <v>82</v>
      </c>
      <c r="AY468" s="18" t="s">
        <v>189</v>
      </c>
      <c r="BE468" s="241">
        <f>IF(N468="základní",J468,0)</f>
        <v>0</v>
      </c>
      <c r="BF468" s="241">
        <f>IF(N468="snížená",J468,0)</f>
        <v>0</v>
      </c>
      <c r="BG468" s="241">
        <f>IF(N468="zákl. přenesená",J468,0)</f>
        <v>0</v>
      </c>
      <c r="BH468" s="241">
        <f>IF(N468="sníž. přenesená",J468,0)</f>
        <v>0</v>
      </c>
      <c r="BI468" s="241">
        <f>IF(N468="nulová",J468,0)</f>
        <v>0</v>
      </c>
      <c r="BJ468" s="18" t="s">
        <v>80</v>
      </c>
      <c r="BK468" s="241">
        <f>ROUND(I468*H468,2)</f>
        <v>0</v>
      </c>
      <c r="BL468" s="18" t="s">
        <v>195</v>
      </c>
      <c r="BM468" s="240" t="s">
        <v>481</v>
      </c>
    </row>
    <row r="469" s="2" customFormat="1">
      <c r="A469" s="39"/>
      <c r="B469" s="40"/>
      <c r="C469" s="41"/>
      <c r="D469" s="242" t="s">
        <v>197</v>
      </c>
      <c r="E469" s="41"/>
      <c r="F469" s="243" t="s">
        <v>480</v>
      </c>
      <c r="G469" s="41"/>
      <c r="H469" s="41"/>
      <c r="I469" s="244"/>
      <c r="J469" s="41"/>
      <c r="K469" s="41"/>
      <c r="L469" s="45"/>
      <c r="M469" s="245"/>
      <c r="N469" s="246"/>
      <c r="O469" s="92"/>
      <c r="P469" s="92"/>
      <c r="Q469" s="92"/>
      <c r="R469" s="92"/>
      <c r="S469" s="92"/>
      <c r="T469" s="93"/>
      <c r="U469" s="39"/>
      <c r="V469" s="39"/>
      <c r="W469" s="39"/>
      <c r="X469" s="39"/>
      <c r="Y469" s="39"/>
      <c r="Z469" s="39"/>
      <c r="AA469" s="39"/>
      <c r="AB469" s="39"/>
      <c r="AC469" s="39"/>
      <c r="AD469" s="39"/>
      <c r="AE469" s="39"/>
      <c r="AT469" s="18" t="s">
        <v>197</v>
      </c>
      <c r="AU469" s="18" t="s">
        <v>82</v>
      </c>
    </row>
    <row r="470" s="2" customFormat="1">
      <c r="A470" s="39"/>
      <c r="B470" s="40"/>
      <c r="C470" s="41"/>
      <c r="D470" s="247" t="s">
        <v>198</v>
      </c>
      <c r="E470" s="41"/>
      <c r="F470" s="248" t="s">
        <v>482</v>
      </c>
      <c r="G470" s="41"/>
      <c r="H470" s="41"/>
      <c r="I470" s="244"/>
      <c r="J470" s="41"/>
      <c r="K470" s="41"/>
      <c r="L470" s="45"/>
      <c r="M470" s="245"/>
      <c r="N470" s="246"/>
      <c r="O470" s="92"/>
      <c r="P470" s="92"/>
      <c r="Q470" s="92"/>
      <c r="R470" s="92"/>
      <c r="S470" s="92"/>
      <c r="T470" s="93"/>
      <c r="U470" s="39"/>
      <c r="V470" s="39"/>
      <c r="W470" s="39"/>
      <c r="X470" s="39"/>
      <c r="Y470" s="39"/>
      <c r="Z470" s="39"/>
      <c r="AA470" s="39"/>
      <c r="AB470" s="39"/>
      <c r="AC470" s="39"/>
      <c r="AD470" s="39"/>
      <c r="AE470" s="39"/>
      <c r="AT470" s="18" t="s">
        <v>198</v>
      </c>
      <c r="AU470" s="18" t="s">
        <v>82</v>
      </c>
    </row>
    <row r="471" s="13" customFormat="1">
      <c r="A471" s="13"/>
      <c r="B471" s="249"/>
      <c r="C471" s="250"/>
      <c r="D471" s="242" t="s">
        <v>200</v>
      </c>
      <c r="E471" s="251" t="s">
        <v>1</v>
      </c>
      <c r="F471" s="252" t="s">
        <v>338</v>
      </c>
      <c r="G471" s="250"/>
      <c r="H471" s="251" t="s">
        <v>1</v>
      </c>
      <c r="I471" s="253"/>
      <c r="J471" s="250"/>
      <c r="K471" s="250"/>
      <c r="L471" s="254"/>
      <c r="M471" s="255"/>
      <c r="N471" s="256"/>
      <c r="O471" s="256"/>
      <c r="P471" s="256"/>
      <c r="Q471" s="256"/>
      <c r="R471" s="256"/>
      <c r="S471" s="256"/>
      <c r="T471" s="257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T471" s="258" t="s">
        <v>200</v>
      </c>
      <c r="AU471" s="258" t="s">
        <v>82</v>
      </c>
      <c r="AV471" s="13" t="s">
        <v>80</v>
      </c>
      <c r="AW471" s="13" t="s">
        <v>30</v>
      </c>
      <c r="AX471" s="13" t="s">
        <v>73</v>
      </c>
      <c r="AY471" s="258" t="s">
        <v>189</v>
      </c>
    </row>
    <row r="472" s="13" customFormat="1">
      <c r="A472" s="13"/>
      <c r="B472" s="249"/>
      <c r="C472" s="250"/>
      <c r="D472" s="242" t="s">
        <v>200</v>
      </c>
      <c r="E472" s="251" t="s">
        <v>1</v>
      </c>
      <c r="F472" s="252" t="s">
        <v>382</v>
      </c>
      <c r="G472" s="250"/>
      <c r="H472" s="251" t="s">
        <v>1</v>
      </c>
      <c r="I472" s="253"/>
      <c r="J472" s="250"/>
      <c r="K472" s="250"/>
      <c r="L472" s="254"/>
      <c r="M472" s="255"/>
      <c r="N472" s="256"/>
      <c r="O472" s="256"/>
      <c r="P472" s="256"/>
      <c r="Q472" s="256"/>
      <c r="R472" s="256"/>
      <c r="S472" s="256"/>
      <c r="T472" s="257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T472" s="258" t="s">
        <v>200</v>
      </c>
      <c r="AU472" s="258" t="s">
        <v>82</v>
      </c>
      <c r="AV472" s="13" t="s">
        <v>80</v>
      </c>
      <c r="AW472" s="13" t="s">
        <v>30</v>
      </c>
      <c r="AX472" s="13" t="s">
        <v>73</v>
      </c>
      <c r="AY472" s="258" t="s">
        <v>189</v>
      </c>
    </row>
    <row r="473" s="14" customFormat="1">
      <c r="A473" s="14"/>
      <c r="B473" s="259"/>
      <c r="C473" s="260"/>
      <c r="D473" s="242" t="s">
        <v>200</v>
      </c>
      <c r="E473" s="261" t="s">
        <v>1</v>
      </c>
      <c r="F473" s="262" t="s">
        <v>476</v>
      </c>
      <c r="G473" s="260"/>
      <c r="H473" s="263">
        <v>1.5</v>
      </c>
      <c r="I473" s="264"/>
      <c r="J473" s="260"/>
      <c r="K473" s="260"/>
      <c r="L473" s="265"/>
      <c r="M473" s="266"/>
      <c r="N473" s="267"/>
      <c r="O473" s="267"/>
      <c r="P473" s="267"/>
      <c r="Q473" s="267"/>
      <c r="R473" s="267"/>
      <c r="S473" s="267"/>
      <c r="T473" s="268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T473" s="269" t="s">
        <v>200</v>
      </c>
      <c r="AU473" s="269" t="s">
        <v>82</v>
      </c>
      <c r="AV473" s="14" t="s">
        <v>82</v>
      </c>
      <c r="AW473" s="14" t="s">
        <v>30</v>
      </c>
      <c r="AX473" s="14" t="s">
        <v>73</v>
      </c>
      <c r="AY473" s="269" t="s">
        <v>189</v>
      </c>
    </row>
    <row r="474" s="15" customFormat="1">
      <c r="A474" s="15"/>
      <c r="B474" s="270"/>
      <c r="C474" s="271"/>
      <c r="D474" s="242" t="s">
        <v>200</v>
      </c>
      <c r="E474" s="272" t="s">
        <v>1</v>
      </c>
      <c r="F474" s="273" t="s">
        <v>207</v>
      </c>
      <c r="G474" s="271"/>
      <c r="H474" s="274">
        <v>1.5</v>
      </c>
      <c r="I474" s="275"/>
      <c r="J474" s="271"/>
      <c r="K474" s="271"/>
      <c r="L474" s="276"/>
      <c r="M474" s="277"/>
      <c r="N474" s="278"/>
      <c r="O474" s="278"/>
      <c r="P474" s="278"/>
      <c r="Q474" s="278"/>
      <c r="R474" s="278"/>
      <c r="S474" s="278"/>
      <c r="T474" s="279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  <c r="AT474" s="280" t="s">
        <v>200</v>
      </c>
      <c r="AU474" s="280" t="s">
        <v>82</v>
      </c>
      <c r="AV474" s="15" t="s">
        <v>195</v>
      </c>
      <c r="AW474" s="15" t="s">
        <v>30</v>
      </c>
      <c r="AX474" s="15" t="s">
        <v>73</v>
      </c>
      <c r="AY474" s="280" t="s">
        <v>189</v>
      </c>
    </row>
    <row r="475" s="14" customFormat="1">
      <c r="A475" s="14"/>
      <c r="B475" s="259"/>
      <c r="C475" s="260"/>
      <c r="D475" s="242" t="s">
        <v>200</v>
      </c>
      <c r="E475" s="261" t="s">
        <v>1</v>
      </c>
      <c r="F475" s="262" t="s">
        <v>477</v>
      </c>
      <c r="G475" s="260"/>
      <c r="H475" s="263">
        <v>1.575</v>
      </c>
      <c r="I475" s="264"/>
      <c r="J475" s="260"/>
      <c r="K475" s="260"/>
      <c r="L475" s="265"/>
      <c r="M475" s="266"/>
      <c r="N475" s="267"/>
      <c r="O475" s="267"/>
      <c r="P475" s="267"/>
      <c r="Q475" s="267"/>
      <c r="R475" s="267"/>
      <c r="S475" s="267"/>
      <c r="T475" s="268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T475" s="269" t="s">
        <v>200</v>
      </c>
      <c r="AU475" s="269" t="s">
        <v>82</v>
      </c>
      <c r="AV475" s="14" t="s">
        <v>82</v>
      </c>
      <c r="AW475" s="14" t="s">
        <v>30</v>
      </c>
      <c r="AX475" s="14" t="s">
        <v>80</v>
      </c>
      <c r="AY475" s="269" t="s">
        <v>189</v>
      </c>
    </row>
    <row r="476" s="2" customFormat="1" ht="24.15" customHeight="1">
      <c r="A476" s="39"/>
      <c r="B476" s="40"/>
      <c r="C476" s="228" t="s">
        <v>483</v>
      </c>
      <c r="D476" s="228" t="s">
        <v>191</v>
      </c>
      <c r="E476" s="229" t="s">
        <v>484</v>
      </c>
      <c r="F476" s="230" t="s">
        <v>485</v>
      </c>
      <c r="G476" s="231" t="s">
        <v>466</v>
      </c>
      <c r="H476" s="232">
        <v>4.5679999999999996</v>
      </c>
      <c r="I476" s="233"/>
      <c r="J476" s="234">
        <f>ROUND(I476*H476,2)</f>
        <v>0</v>
      </c>
      <c r="K476" s="235"/>
      <c r="L476" s="45"/>
      <c r="M476" s="236" t="s">
        <v>1</v>
      </c>
      <c r="N476" s="237" t="s">
        <v>38</v>
      </c>
      <c r="O476" s="92"/>
      <c r="P476" s="238">
        <f>O476*H476</f>
        <v>0</v>
      </c>
      <c r="Q476" s="238">
        <v>0.00030036</v>
      </c>
      <c r="R476" s="238">
        <f>Q476*H476</f>
        <v>0.0013720444799999998</v>
      </c>
      <c r="S476" s="238">
        <v>4.0000000000000003E-05</v>
      </c>
      <c r="T476" s="239">
        <f>S476*H476</f>
        <v>0.00018272000000000001</v>
      </c>
      <c r="U476" s="39"/>
      <c r="V476" s="39"/>
      <c r="W476" s="39"/>
      <c r="X476" s="39"/>
      <c r="Y476" s="39"/>
      <c r="Z476" s="39"/>
      <c r="AA476" s="39"/>
      <c r="AB476" s="39"/>
      <c r="AC476" s="39"/>
      <c r="AD476" s="39"/>
      <c r="AE476" s="39"/>
      <c r="AR476" s="240" t="s">
        <v>195</v>
      </c>
      <c r="AT476" s="240" t="s">
        <v>191</v>
      </c>
      <c r="AU476" s="240" t="s">
        <v>82</v>
      </c>
      <c r="AY476" s="18" t="s">
        <v>189</v>
      </c>
      <c r="BE476" s="241">
        <f>IF(N476="základní",J476,0)</f>
        <v>0</v>
      </c>
      <c r="BF476" s="241">
        <f>IF(N476="snížená",J476,0)</f>
        <v>0</v>
      </c>
      <c r="BG476" s="241">
        <f>IF(N476="zákl. přenesená",J476,0)</f>
        <v>0</v>
      </c>
      <c r="BH476" s="241">
        <f>IF(N476="sníž. přenesená",J476,0)</f>
        <v>0</v>
      </c>
      <c r="BI476" s="241">
        <f>IF(N476="nulová",J476,0)</f>
        <v>0</v>
      </c>
      <c r="BJ476" s="18" t="s">
        <v>80</v>
      </c>
      <c r="BK476" s="241">
        <f>ROUND(I476*H476,2)</f>
        <v>0</v>
      </c>
      <c r="BL476" s="18" t="s">
        <v>195</v>
      </c>
      <c r="BM476" s="240" t="s">
        <v>486</v>
      </c>
    </row>
    <row r="477" s="2" customFormat="1">
      <c r="A477" s="39"/>
      <c r="B477" s="40"/>
      <c r="C477" s="41"/>
      <c r="D477" s="242" t="s">
        <v>197</v>
      </c>
      <c r="E477" s="41"/>
      <c r="F477" s="243" t="s">
        <v>485</v>
      </c>
      <c r="G477" s="41"/>
      <c r="H477" s="41"/>
      <c r="I477" s="244"/>
      <c r="J477" s="41"/>
      <c r="K477" s="41"/>
      <c r="L477" s="45"/>
      <c r="M477" s="245"/>
      <c r="N477" s="246"/>
      <c r="O477" s="92"/>
      <c r="P477" s="92"/>
      <c r="Q477" s="92"/>
      <c r="R477" s="92"/>
      <c r="S477" s="92"/>
      <c r="T477" s="93"/>
      <c r="U477" s="39"/>
      <c r="V477" s="39"/>
      <c r="W477" s="39"/>
      <c r="X477" s="39"/>
      <c r="Y477" s="39"/>
      <c r="Z477" s="39"/>
      <c r="AA477" s="39"/>
      <c r="AB477" s="39"/>
      <c r="AC477" s="39"/>
      <c r="AD477" s="39"/>
      <c r="AE477" s="39"/>
      <c r="AT477" s="18" t="s">
        <v>197</v>
      </c>
      <c r="AU477" s="18" t="s">
        <v>82</v>
      </c>
    </row>
    <row r="478" s="2" customFormat="1">
      <c r="A478" s="39"/>
      <c r="B478" s="40"/>
      <c r="C478" s="41"/>
      <c r="D478" s="247" t="s">
        <v>198</v>
      </c>
      <c r="E478" s="41"/>
      <c r="F478" s="248" t="s">
        <v>487</v>
      </c>
      <c r="G478" s="41"/>
      <c r="H478" s="41"/>
      <c r="I478" s="244"/>
      <c r="J478" s="41"/>
      <c r="K478" s="41"/>
      <c r="L478" s="45"/>
      <c r="M478" s="245"/>
      <c r="N478" s="246"/>
      <c r="O478" s="92"/>
      <c r="P478" s="92"/>
      <c r="Q478" s="92"/>
      <c r="R478" s="92"/>
      <c r="S478" s="92"/>
      <c r="T478" s="93"/>
      <c r="U478" s="39"/>
      <c r="V478" s="39"/>
      <c r="W478" s="39"/>
      <c r="X478" s="39"/>
      <c r="Y478" s="39"/>
      <c r="Z478" s="39"/>
      <c r="AA478" s="39"/>
      <c r="AB478" s="39"/>
      <c r="AC478" s="39"/>
      <c r="AD478" s="39"/>
      <c r="AE478" s="39"/>
      <c r="AT478" s="18" t="s">
        <v>198</v>
      </c>
      <c r="AU478" s="18" t="s">
        <v>82</v>
      </c>
    </row>
    <row r="479" s="13" customFormat="1">
      <c r="A479" s="13"/>
      <c r="B479" s="249"/>
      <c r="C479" s="250"/>
      <c r="D479" s="242" t="s">
        <v>200</v>
      </c>
      <c r="E479" s="251" t="s">
        <v>1</v>
      </c>
      <c r="F479" s="252" t="s">
        <v>488</v>
      </c>
      <c r="G479" s="250"/>
      <c r="H479" s="251" t="s">
        <v>1</v>
      </c>
      <c r="I479" s="253"/>
      <c r="J479" s="250"/>
      <c r="K479" s="250"/>
      <c r="L479" s="254"/>
      <c r="M479" s="255"/>
      <c r="N479" s="256"/>
      <c r="O479" s="256"/>
      <c r="P479" s="256"/>
      <c r="Q479" s="256"/>
      <c r="R479" s="256"/>
      <c r="S479" s="256"/>
      <c r="T479" s="257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T479" s="258" t="s">
        <v>200</v>
      </c>
      <c r="AU479" s="258" t="s">
        <v>82</v>
      </c>
      <c r="AV479" s="13" t="s">
        <v>80</v>
      </c>
      <c r="AW479" s="13" t="s">
        <v>30</v>
      </c>
      <c r="AX479" s="13" t="s">
        <v>73</v>
      </c>
      <c r="AY479" s="258" t="s">
        <v>189</v>
      </c>
    </row>
    <row r="480" s="13" customFormat="1">
      <c r="A480" s="13"/>
      <c r="B480" s="249"/>
      <c r="C480" s="250"/>
      <c r="D480" s="242" t="s">
        <v>200</v>
      </c>
      <c r="E480" s="251" t="s">
        <v>1</v>
      </c>
      <c r="F480" s="252" t="s">
        <v>489</v>
      </c>
      <c r="G480" s="250"/>
      <c r="H480" s="251" t="s">
        <v>1</v>
      </c>
      <c r="I480" s="253"/>
      <c r="J480" s="250"/>
      <c r="K480" s="250"/>
      <c r="L480" s="254"/>
      <c r="M480" s="255"/>
      <c r="N480" s="256"/>
      <c r="O480" s="256"/>
      <c r="P480" s="256"/>
      <c r="Q480" s="256"/>
      <c r="R480" s="256"/>
      <c r="S480" s="256"/>
      <c r="T480" s="257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T480" s="258" t="s">
        <v>200</v>
      </c>
      <c r="AU480" s="258" t="s">
        <v>82</v>
      </c>
      <c r="AV480" s="13" t="s">
        <v>80</v>
      </c>
      <c r="AW480" s="13" t="s">
        <v>30</v>
      </c>
      <c r="AX480" s="13" t="s">
        <v>73</v>
      </c>
      <c r="AY480" s="258" t="s">
        <v>189</v>
      </c>
    </row>
    <row r="481" s="13" customFormat="1">
      <c r="A481" s="13"/>
      <c r="B481" s="249"/>
      <c r="C481" s="250"/>
      <c r="D481" s="242" t="s">
        <v>200</v>
      </c>
      <c r="E481" s="251" t="s">
        <v>1</v>
      </c>
      <c r="F481" s="252" t="s">
        <v>338</v>
      </c>
      <c r="G481" s="250"/>
      <c r="H481" s="251" t="s">
        <v>1</v>
      </c>
      <c r="I481" s="253"/>
      <c r="J481" s="250"/>
      <c r="K481" s="250"/>
      <c r="L481" s="254"/>
      <c r="M481" s="255"/>
      <c r="N481" s="256"/>
      <c r="O481" s="256"/>
      <c r="P481" s="256"/>
      <c r="Q481" s="256"/>
      <c r="R481" s="256"/>
      <c r="S481" s="256"/>
      <c r="T481" s="257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T481" s="258" t="s">
        <v>200</v>
      </c>
      <c r="AU481" s="258" t="s">
        <v>82</v>
      </c>
      <c r="AV481" s="13" t="s">
        <v>80</v>
      </c>
      <c r="AW481" s="13" t="s">
        <v>30</v>
      </c>
      <c r="AX481" s="13" t="s">
        <v>73</v>
      </c>
      <c r="AY481" s="258" t="s">
        <v>189</v>
      </c>
    </row>
    <row r="482" s="13" customFormat="1">
      <c r="A482" s="13"/>
      <c r="B482" s="249"/>
      <c r="C482" s="250"/>
      <c r="D482" s="242" t="s">
        <v>200</v>
      </c>
      <c r="E482" s="251" t="s">
        <v>1</v>
      </c>
      <c r="F482" s="252" t="s">
        <v>490</v>
      </c>
      <c r="G482" s="250"/>
      <c r="H482" s="251" t="s">
        <v>1</v>
      </c>
      <c r="I482" s="253"/>
      <c r="J482" s="250"/>
      <c r="K482" s="250"/>
      <c r="L482" s="254"/>
      <c r="M482" s="255"/>
      <c r="N482" s="256"/>
      <c r="O482" s="256"/>
      <c r="P482" s="256"/>
      <c r="Q482" s="256"/>
      <c r="R482" s="256"/>
      <c r="S482" s="256"/>
      <c r="T482" s="257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T482" s="258" t="s">
        <v>200</v>
      </c>
      <c r="AU482" s="258" t="s">
        <v>82</v>
      </c>
      <c r="AV482" s="13" t="s">
        <v>80</v>
      </c>
      <c r="AW482" s="13" t="s">
        <v>30</v>
      </c>
      <c r="AX482" s="13" t="s">
        <v>73</v>
      </c>
      <c r="AY482" s="258" t="s">
        <v>189</v>
      </c>
    </row>
    <row r="483" s="14" customFormat="1">
      <c r="A483" s="14"/>
      <c r="B483" s="259"/>
      <c r="C483" s="260"/>
      <c r="D483" s="242" t="s">
        <v>200</v>
      </c>
      <c r="E483" s="261" t="s">
        <v>1</v>
      </c>
      <c r="F483" s="262" t="s">
        <v>491</v>
      </c>
      <c r="G483" s="260"/>
      <c r="H483" s="263">
        <v>1.04</v>
      </c>
      <c r="I483" s="264"/>
      <c r="J483" s="260"/>
      <c r="K483" s="260"/>
      <c r="L483" s="265"/>
      <c r="M483" s="266"/>
      <c r="N483" s="267"/>
      <c r="O483" s="267"/>
      <c r="P483" s="267"/>
      <c r="Q483" s="267"/>
      <c r="R483" s="267"/>
      <c r="S483" s="267"/>
      <c r="T483" s="268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T483" s="269" t="s">
        <v>200</v>
      </c>
      <c r="AU483" s="269" t="s">
        <v>82</v>
      </c>
      <c r="AV483" s="14" t="s">
        <v>82</v>
      </c>
      <c r="AW483" s="14" t="s">
        <v>30</v>
      </c>
      <c r="AX483" s="14" t="s">
        <v>73</v>
      </c>
      <c r="AY483" s="269" t="s">
        <v>189</v>
      </c>
    </row>
    <row r="484" s="13" customFormat="1">
      <c r="A484" s="13"/>
      <c r="B484" s="249"/>
      <c r="C484" s="250"/>
      <c r="D484" s="242" t="s">
        <v>200</v>
      </c>
      <c r="E484" s="251" t="s">
        <v>1</v>
      </c>
      <c r="F484" s="252" t="s">
        <v>492</v>
      </c>
      <c r="G484" s="250"/>
      <c r="H484" s="251" t="s">
        <v>1</v>
      </c>
      <c r="I484" s="253"/>
      <c r="J484" s="250"/>
      <c r="K484" s="250"/>
      <c r="L484" s="254"/>
      <c r="M484" s="255"/>
      <c r="N484" s="256"/>
      <c r="O484" s="256"/>
      <c r="P484" s="256"/>
      <c r="Q484" s="256"/>
      <c r="R484" s="256"/>
      <c r="S484" s="256"/>
      <c r="T484" s="257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T484" s="258" t="s">
        <v>200</v>
      </c>
      <c r="AU484" s="258" t="s">
        <v>82</v>
      </c>
      <c r="AV484" s="13" t="s">
        <v>80</v>
      </c>
      <c r="AW484" s="13" t="s">
        <v>30</v>
      </c>
      <c r="AX484" s="13" t="s">
        <v>73</v>
      </c>
      <c r="AY484" s="258" t="s">
        <v>189</v>
      </c>
    </row>
    <row r="485" s="14" customFormat="1">
      <c r="A485" s="14"/>
      <c r="B485" s="259"/>
      <c r="C485" s="260"/>
      <c r="D485" s="242" t="s">
        <v>200</v>
      </c>
      <c r="E485" s="261" t="s">
        <v>1</v>
      </c>
      <c r="F485" s="262" t="s">
        <v>493</v>
      </c>
      <c r="G485" s="260"/>
      <c r="H485" s="263">
        <v>3.3100000000000001</v>
      </c>
      <c r="I485" s="264"/>
      <c r="J485" s="260"/>
      <c r="K485" s="260"/>
      <c r="L485" s="265"/>
      <c r="M485" s="266"/>
      <c r="N485" s="267"/>
      <c r="O485" s="267"/>
      <c r="P485" s="267"/>
      <c r="Q485" s="267"/>
      <c r="R485" s="267"/>
      <c r="S485" s="267"/>
      <c r="T485" s="268"/>
      <c r="U485" s="14"/>
      <c r="V485" s="14"/>
      <c r="W485" s="14"/>
      <c r="X485" s="14"/>
      <c r="Y485" s="14"/>
      <c r="Z485" s="14"/>
      <c r="AA485" s="14"/>
      <c r="AB485" s="14"/>
      <c r="AC485" s="14"/>
      <c r="AD485" s="14"/>
      <c r="AE485" s="14"/>
      <c r="AT485" s="269" t="s">
        <v>200</v>
      </c>
      <c r="AU485" s="269" t="s">
        <v>82</v>
      </c>
      <c r="AV485" s="14" t="s">
        <v>82</v>
      </c>
      <c r="AW485" s="14" t="s">
        <v>30</v>
      </c>
      <c r="AX485" s="14" t="s">
        <v>73</v>
      </c>
      <c r="AY485" s="269" t="s">
        <v>189</v>
      </c>
    </row>
    <row r="486" s="15" customFormat="1">
      <c r="A486" s="15"/>
      <c r="B486" s="270"/>
      <c r="C486" s="271"/>
      <c r="D486" s="242" t="s">
        <v>200</v>
      </c>
      <c r="E486" s="272" t="s">
        <v>1</v>
      </c>
      <c r="F486" s="273" t="s">
        <v>207</v>
      </c>
      <c r="G486" s="271"/>
      <c r="H486" s="274">
        <v>4.3499999999999996</v>
      </c>
      <c r="I486" s="275"/>
      <c r="J486" s="271"/>
      <c r="K486" s="271"/>
      <c r="L486" s="276"/>
      <c r="M486" s="277"/>
      <c r="N486" s="278"/>
      <c r="O486" s="278"/>
      <c r="P486" s="278"/>
      <c r="Q486" s="278"/>
      <c r="R486" s="278"/>
      <c r="S486" s="278"/>
      <c r="T486" s="279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T486" s="280" t="s">
        <v>200</v>
      </c>
      <c r="AU486" s="280" t="s">
        <v>82</v>
      </c>
      <c r="AV486" s="15" t="s">
        <v>195</v>
      </c>
      <c r="AW486" s="15" t="s">
        <v>30</v>
      </c>
      <c r="AX486" s="15" t="s">
        <v>73</v>
      </c>
      <c r="AY486" s="280" t="s">
        <v>189</v>
      </c>
    </row>
    <row r="487" s="14" customFormat="1">
      <c r="A487" s="14"/>
      <c r="B487" s="259"/>
      <c r="C487" s="260"/>
      <c r="D487" s="242" t="s">
        <v>200</v>
      </c>
      <c r="E487" s="261" t="s">
        <v>1</v>
      </c>
      <c r="F487" s="262" t="s">
        <v>494</v>
      </c>
      <c r="G487" s="260"/>
      <c r="H487" s="263">
        <v>4.5679999999999996</v>
      </c>
      <c r="I487" s="264"/>
      <c r="J487" s="260"/>
      <c r="K487" s="260"/>
      <c r="L487" s="265"/>
      <c r="M487" s="266"/>
      <c r="N487" s="267"/>
      <c r="O487" s="267"/>
      <c r="P487" s="267"/>
      <c r="Q487" s="267"/>
      <c r="R487" s="267"/>
      <c r="S487" s="267"/>
      <c r="T487" s="268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  <c r="AE487" s="14"/>
      <c r="AT487" s="269" t="s">
        <v>200</v>
      </c>
      <c r="AU487" s="269" t="s">
        <v>82</v>
      </c>
      <c r="AV487" s="14" t="s">
        <v>82</v>
      </c>
      <c r="AW487" s="14" t="s">
        <v>30</v>
      </c>
      <c r="AX487" s="14" t="s">
        <v>80</v>
      </c>
      <c r="AY487" s="269" t="s">
        <v>189</v>
      </c>
    </row>
    <row r="488" s="2" customFormat="1" ht="24.15" customHeight="1">
      <c r="A488" s="39"/>
      <c r="B488" s="40"/>
      <c r="C488" s="228" t="s">
        <v>495</v>
      </c>
      <c r="D488" s="228" t="s">
        <v>191</v>
      </c>
      <c r="E488" s="229" t="s">
        <v>496</v>
      </c>
      <c r="F488" s="230" t="s">
        <v>497</v>
      </c>
      <c r="G488" s="231" t="s">
        <v>466</v>
      </c>
      <c r="H488" s="232">
        <v>16.963000000000001</v>
      </c>
      <c r="I488" s="233"/>
      <c r="J488" s="234">
        <f>ROUND(I488*H488,2)</f>
        <v>0</v>
      </c>
      <c r="K488" s="235"/>
      <c r="L488" s="45"/>
      <c r="M488" s="236" t="s">
        <v>1</v>
      </c>
      <c r="N488" s="237" t="s">
        <v>38</v>
      </c>
      <c r="O488" s="92"/>
      <c r="P488" s="238">
        <f>O488*H488</f>
        <v>0</v>
      </c>
      <c r="Q488" s="238">
        <v>0.00060072000000000001</v>
      </c>
      <c r="R488" s="238">
        <f>Q488*H488</f>
        <v>0.010190013360000002</v>
      </c>
      <c r="S488" s="238">
        <v>4.0000000000000003E-05</v>
      </c>
      <c r="T488" s="239">
        <f>S488*H488</f>
        <v>0.00067852000000000006</v>
      </c>
      <c r="U488" s="39"/>
      <c r="V488" s="39"/>
      <c r="W488" s="39"/>
      <c r="X488" s="39"/>
      <c r="Y488" s="39"/>
      <c r="Z488" s="39"/>
      <c r="AA488" s="39"/>
      <c r="AB488" s="39"/>
      <c r="AC488" s="39"/>
      <c r="AD488" s="39"/>
      <c r="AE488" s="39"/>
      <c r="AR488" s="240" t="s">
        <v>195</v>
      </c>
      <c r="AT488" s="240" t="s">
        <v>191</v>
      </c>
      <c r="AU488" s="240" t="s">
        <v>82</v>
      </c>
      <c r="AY488" s="18" t="s">
        <v>189</v>
      </c>
      <c r="BE488" s="241">
        <f>IF(N488="základní",J488,0)</f>
        <v>0</v>
      </c>
      <c r="BF488" s="241">
        <f>IF(N488="snížená",J488,0)</f>
        <v>0</v>
      </c>
      <c r="BG488" s="241">
        <f>IF(N488="zákl. přenesená",J488,0)</f>
        <v>0</v>
      </c>
      <c r="BH488" s="241">
        <f>IF(N488="sníž. přenesená",J488,0)</f>
        <v>0</v>
      </c>
      <c r="BI488" s="241">
        <f>IF(N488="nulová",J488,0)</f>
        <v>0</v>
      </c>
      <c r="BJ488" s="18" t="s">
        <v>80</v>
      </c>
      <c r="BK488" s="241">
        <f>ROUND(I488*H488,2)</f>
        <v>0</v>
      </c>
      <c r="BL488" s="18" t="s">
        <v>195</v>
      </c>
      <c r="BM488" s="240" t="s">
        <v>498</v>
      </c>
    </row>
    <row r="489" s="2" customFormat="1">
      <c r="A489" s="39"/>
      <c r="B489" s="40"/>
      <c r="C489" s="41"/>
      <c r="D489" s="242" t="s">
        <v>197</v>
      </c>
      <c r="E489" s="41"/>
      <c r="F489" s="243" t="s">
        <v>497</v>
      </c>
      <c r="G489" s="41"/>
      <c r="H489" s="41"/>
      <c r="I489" s="244"/>
      <c r="J489" s="41"/>
      <c r="K489" s="41"/>
      <c r="L489" s="45"/>
      <c r="M489" s="245"/>
      <c r="N489" s="246"/>
      <c r="O489" s="92"/>
      <c r="P489" s="92"/>
      <c r="Q489" s="92"/>
      <c r="R489" s="92"/>
      <c r="S489" s="92"/>
      <c r="T489" s="93"/>
      <c r="U489" s="39"/>
      <c r="V489" s="39"/>
      <c r="W489" s="39"/>
      <c r="X489" s="39"/>
      <c r="Y489" s="39"/>
      <c r="Z489" s="39"/>
      <c r="AA489" s="39"/>
      <c r="AB489" s="39"/>
      <c r="AC489" s="39"/>
      <c r="AD489" s="39"/>
      <c r="AE489" s="39"/>
      <c r="AT489" s="18" t="s">
        <v>197</v>
      </c>
      <c r="AU489" s="18" t="s">
        <v>82</v>
      </c>
    </row>
    <row r="490" s="2" customFormat="1">
      <c r="A490" s="39"/>
      <c r="B490" s="40"/>
      <c r="C490" s="41"/>
      <c r="D490" s="247" t="s">
        <v>198</v>
      </c>
      <c r="E490" s="41"/>
      <c r="F490" s="248" t="s">
        <v>499</v>
      </c>
      <c r="G490" s="41"/>
      <c r="H490" s="41"/>
      <c r="I490" s="244"/>
      <c r="J490" s="41"/>
      <c r="K490" s="41"/>
      <c r="L490" s="45"/>
      <c r="M490" s="245"/>
      <c r="N490" s="246"/>
      <c r="O490" s="92"/>
      <c r="P490" s="92"/>
      <c r="Q490" s="92"/>
      <c r="R490" s="92"/>
      <c r="S490" s="92"/>
      <c r="T490" s="93"/>
      <c r="U490" s="39"/>
      <c r="V490" s="39"/>
      <c r="W490" s="39"/>
      <c r="X490" s="39"/>
      <c r="Y490" s="39"/>
      <c r="Z490" s="39"/>
      <c r="AA490" s="39"/>
      <c r="AB490" s="39"/>
      <c r="AC490" s="39"/>
      <c r="AD490" s="39"/>
      <c r="AE490" s="39"/>
      <c r="AT490" s="18" t="s">
        <v>198</v>
      </c>
      <c r="AU490" s="18" t="s">
        <v>82</v>
      </c>
    </row>
    <row r="491" s="13" customFormat="1">
      <c r="A491" s="13"/>
      <c r="B491" s="249"/>
      <c r="C491" s="250"/>
      <c r="D491" s="242" t="s">
        <v>200</v>
      </c>
      <c r="E491" s="251" t="s">
        <v>1</v>
      </c>
      <c r="F491" s="252" t="s">
        <v>488</v>
      </c>
      <c r="G491" s="250"/>
      <c r="H491" s="251" t="s">
        <v>1</v>
      </c>
      <c r="I491" s="253"/>
      <c r="J491" s="250"/>
      <c r="K491" s="250"/>
      <c r="L491" s="254"/>
      <c r="M491" s="255"/>
      <c r="N491" s="256"/>
      <c r="O491" s="256"/>
      <c r="P491" s="256"/>
      <c r="Q491" s="256"/>
      <c r="R491" s="256"/>
      <c r="S491" s="256"/>
      <c r="T491" s="257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T491" s="258" t="s">
        <v>200</v>
      </c>
      <c r="AU491" s="258" t="s">
        <v>82</v>
      </c>
      <c r="AV491" s="13" t="s">
        <v>80</v>
      </c>
      <c r="AW491" s="13" t="s">
        <v>30</v>
      </c>
      <c r="AX491" s="13" t="s">
        <v>73</v>
      </c>
      <c r="AY491" s="258" t="s">
        <v>189</v>
      </c>
    </row>
    <row r="492" s="13" customFormat="1">
      <c r="A492" s="13"/>
      <c r="B492" s="249"/>
      <c r="C492" s="250"/>
      <c r="D492" s="242" t="s">
        <v>200</v>
      </c>
      <c r="E492" s="251" t="s">
        <v>1</v>
      </c>
      <c r="F492" s="252" t="s">
        <v>489</v>
      </c>
      <c r="G492" s="250"/>
      <c r="H492" s="251" t="s">
        <v>1</v>
      </c>
      <c r="I492" s="253"/>
      <c r="J492" s="250"/>
      <c r="K492" s="250"/>
      <c r="L492" s="254"/>
      <c r="M492" s="255"/>
      <c r="N492" s="256"/>
      <c r="O492" s="256"/>
      <c r="P492" s="256"/>
      <c r="Q492" s="256"/>
      <c r="R492" s="256"/>
      <c r="S492" s="256"/>
      <c r="T492" s="257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T492" s="258" t="s">
        <v>200</v>
      </c>
      <c r="AU492" s="258" t="s">
        <v>82</v>
      </c>
      <c r="AV492" s="13" t="s">
        <v>80</v>
      </c>
      <c r="AW492" s="13" t="s">
        <v>30</v>
      </c>
      <c r="AX492" s="13" t="s">
        <v>73</v>
      </c>
      <c r="AY492" s="258" t="s">
        <v>189</v>
      </c>
    </row>
    <row r="493" s="13" customFormat="1">
      <c r="A493" s="13"/>
      <c r="B493" s="249"/>
      <c r="C493" s="250"/>
      <c r="D493" s="242" t="s">
        <v>200</v>
      </c>
      <c r="E493" s="251" t="s">
        <v>1</v>
      </c>
      <c r="F493" s="252" t="s">
        <v>338</v>
      </c>
      <c r="G493" s="250"/>
      <c r="H493" s="251" t="s">
        <v>1</v>
      </c>
      <c r="I493" s="253"/>
      <c r="J493" s="250"/>
      <c r="K493" s="250"/>
      <c r="L493" s="254"/>
      <c r="M493" s="255"/>
      <c r="N493" s="256"/>
      <c r="O493" s="256"/>
      <c r="P493" s="256"/>
      <c r="Q493" s="256"/>
      <c r="R493" s="256"/>
      <c r="S493" s="256"/>
      <c r="T493" s="257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T493" s="258" t="s">
        <v>200</v>
      </c>
      <c r="AU493" s="258" t="s">
        <v>82</v>
      </c>
      <c r="AV493" s="13" t="s">
        <v>80</v>
      </c>
      <c r="AW493" s="13" t="s">
        <v>30</v>
      </c>
      <c r="AX493" s="13" t="s">
        <v>73</v>
      </c>
      <c r="AY493" s="258" t="s">
        <v>189</v>
      </c>
    </row>
    <row r="494" s="13" customFormat="1">
      <c r="A494" s="13"/>
      <c r="B494" s="249"/>
      <c r="C494" s="250"/>
      <c r="D494" s="242" t="s">
        <v>200</v>
      </c>
      <c r="E494" s="251" t="s">
        <v>1</v>
      </c>
      <c r="F494" s="252" t="s">
        <v>500</v>
      </c>
      <c r="G494" s="250"/>
      <c r="H494" s="251" t="s">
        <v>1</v>
      </c>
      <c r="I494" s="253"/>
      <c r="J494" s="250"/>
      <c r="K494" s="250"/>
      <c r="L494" s="254"/>
      <c r="M494" s="255"/>
      <c r="N494" s="256"/>
      <c r="O494" s="256"/>
      <c r="P494" s="256"/>
      <c r="Q494" s="256"/>
      <c r="R494" s="256"/>
      <c r="S494" s="256"/>
      <c r="T494" s="257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T494" s="258" t="s">
        <v>200</v>
      </c>
      <c r="AU494" s="258" t="s">
        <v>82</v>
      </c>
      <c r="AV494" s="13" t="s">
        <v>80</v>
      </c>
      <c r="AW494" s="13" t="s">
        <v>30</v>
      </c>
      <c r="AX494" s="13" t="s">
        <v>73</v>
      </c>
      <c r="AY494" s="258" t="s">
        <v>189</v>
      </c>
    </row>
    <row r="495" s="14" customFormat="1">
      <c r="A495" s="14"/>
      <c r="B495" s="259"/>
      <c r="C495" s="260"/>
      <c r="D495" s="242" t="s">
        <v>200</v>
      </c>
      <c r="E495" s="261" t="s">
        <v>1</v>
      </c>
      <c r="F495" s="262" t="s">
        <v>501</v>
      </c>
      <c r="G495" s="260"/>
      <c r="H495" s="263">
        <v>6.4249999999999998</v>
      </c>
      <c r="I495" s="264"/>
      <c r="J495" s="260"/>
      <c r="K495" s="260"/>
      <c r="L495" s="265"/>
      <c r="M495" s="266"/>
      <c r="N495" s="267"/>
      <c r="O495" s="267"/>
      <c r="P495" s="267"/>
      <c r="Q495" s="267"/>
      <c r="R495" s="267"/>
      <c r="S495" s="267"/>
      <c r="T495" s="268"/>
      <c r="U495" s="14"/>
      <c r="V495" s="14"/>
      <c r="W495" s="14"/>
      <c r="X495" s="14"/>
      <c r="Y495" s="14"/>
      <c r="Z495" s="14"/>
      <c r="AA495" s="14"/>
      <c r="AB495" s="14"/>
      <c r="AC495" s="14"/>
      <c r="AD495" s="14"/>
      <c r="AE495" s="14"/>
      <c r="AT495" s="269" t="s">
        <v>200</v>
      </c>
      <c r="AU495" s="269" t="s">
        <v>82</v>
      </c>
      <c r="AV495" s="14" t="s">
        <v>82</v>
      </c>
      <c r="AW495" s="14" t="s">
        <v>30</v>
      </c>
      <c r="AX495" s="14" t="s">
        <v>73</v>
      </c>
      <c r="AY495" s="269" t="s">
        <v>189</v>
      </c>
    </row>
    <row r="496" s="13" customFormat="1">
      <c r="A496" s="13"/>
      <c r="B496" s="249"/>
      <c r="C496" s="250"/>
      <c r="D496" s="242" t="s">
        <v>200</v>
      </c>
      <c r="E496" s="251" t="s">
        <v>1</v>
      </c>
      <c r="F496" s="252" t="s">
        <v>502</v>
      </c>
      <c r="G496" s="250"/>
      <c r="H496" s="251" t="s">
        <v>1</v>
      </c>
      <c r="I496" s="253"/>
      <c r="J496" s="250"/>
      <c r="K496" s="250"/>
      <c r="L496" s="254"/>
      <c r="M496" s="255"/>
      <c r="N496" s="256"/>
      <c r="O496" s="256"/>
      <c r="P496" s="256"/>
      <c r="Q496" s="256"/>
      <c r="R496" s="256"/>
      <c r="S496" s="256"/>
      <c r="T496" s="257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  <c r="AE496" s="13"/>
      <c r="AT496" s="258" t="s">
        <v>200</v>
      </c>
      <c r="AU496" s="258" t="s">
        <v>82</v>
      </c>
      <c r="AV496" s="13" t="s">
        <v>80</v>
      </c>
      <c r="AW496" s="13" t="s">
        <v>30</v>
      </c>
      <c r="AX496" s="13" t="s">
        <v>73</v>
      </c>
      <c r="AY496" s="258" t="s">
        <v>189</v>
      </c>
    </row>
    <row r="497" s="14" customFormat="1">
      <c r="A497" s="14"/>
      <c r="B497" s="259"/>
      <c r="C497" s="260"/>
      <c r="D497" s="242" t="s">
        <v>200</v>
      </c>
      <c r="E497" s="261" t="s">
        <v>1</v>
      </c>
      <c r="F497" s="262" t="s">
        <v>503</v>
      </c>
      <c r="G497" s="260"/>
      <c r="H497" s="263">
        <v>4.4900000000000002</v>
      </c>
      <c r="I497" s="264"/>
      <c r="J497" s="260"/>
      <c r="K497" s="260"/>
      <c r="L497" s="265"/>
      <c r="M497" s="266"/>
      <c r="N497" s="267"/>
      <c r="O497" s="267"/>
      <c r="P497" s="267"/>
      <c r="Q497" s="267"/>
      <c r="R497" s="267"/>
      <c r="S497" s="267"/>
      <c r="T497" s="268"/>
      <c r="U497" s="14"/>
      <c r="V497" s="14"/>
      <c r="W497" s="14"/>
      <c r="X497" s="14"/>
      <c r="Y497" s="14"/>
      <c r="Z497" s="14"/>
      <c r="AA497" s="14"/>
      <c r="AB497" s="14"/>
      <c r="AC497" s="14"/>
      <c r="AD497" s="14"/>
      <c r="AE497" s="14"/>
      <c r="AT497" s="269" t="s">
        <v>200</v>
      </c>
      <c r="AU497" s="269" t="s">
        <v>82</v>
      </c>
      <c r="AV497" s="14" t="s">
        <v>82</v>
      </c>
      <c r="AW497" s="14" t="s">
        <v>30</v>
      </c>
      <c r="AX497" s="14" t="s">
        <v>73</v>
      </c>
      <c r="AY497" s="269" t="s">
        <v>189</v>
      </c>
    </row>
    <row r="498" s="13" customFormat="1">
      <c r="A498" s="13"/>
      <c r="B498" s="249"/>
      <c r="C498" s="250"/>
      <c r="D498" s="242" t="s">
        <v>200</v>
      </c>
      <c r="E498" s="251" t="s">
        <v>1</v>
      </c>
      <c r="F498" s="252" t="s">
        <v>504</v>
      </c>
      <c r="G498" s="250"/>
      <c r="H498" s="251" t="s">
        <v>1</v>
      </c>
      <c r="I498" s="253"/>
      <c r="J498" s="250"/>
      <c r="K498" s="250"/>
      <c r="L498" s="254"/>
      <c r="M498" s="255"/>
      <c r="N498" s="256"/>
      <c r="O498" s="256"/>
      <c r="P498" s="256"/>
      <c r="Q498" s="256"/>
      <c r="R498" s="256"/>
      <c r="S498" s="256"/>
      <c r="T498" s="257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  <c r="AE498" s="13"/>
      <c r="AT498" s="258" t="s">
        <v>200</v>
      </c>
      <c r="AU498" s="258" t="s">
        <v>82</v>
      </c>
      <c r="AV498" s="13" t="s">
        <v>80</v>
      </c>
      <c r="AW498" s="13" t="s">
        <v>30</v>
      </c>
      <c r="AX498" s="13" t="s">
        <v>73</v>
      </c>
      <c r="AY498" s="258" t="s">
        <v>189</v>
      </c>
    </row>
    <row r="499" s="14" customFormat="1">
      <c r="A499" s="14"/>
      <c r="B499" s="259"/>
      <c r="C499" s="260"/>
      <c r="D499" s="242" t="s">
        <v>200</v>
      </c>
      <c r="E499" s="261" t="s">
        <v>1</v>
      </c>
      <c r="F499" s="262" t="s">
        <v>505</v>
      </c>
      <c r="G499" s="260"/>
      <c r="H499" s="263">
        <v>2.3500000000000001</v>
      </c>
      <c r="I499" s="264"/>
      <c r="J499" s="260"/>
      <c r="K499" s="260"/>
      <c r="L499" s="265"/>
      <c r="M499" s="266"/>
      <c r="N499" s="267"/>
      <c r="O499" s="267"/>
      <c r="P499" s="267"/>
      <c r="Q499" s="267"/>
      <c r="R499" s="267"/>
      <c r="S499" s="267"/>
      <c r="T499" s="268"/>
      <c r="U499" s="14"/>
      <c r="V499" s="14"/>
      <c r="W499" s="14"/>
      <c r="X499" s="14"/>
      <c r="Y499" s="14"/>
      <c r="Z499" s="14"/>
      <c r="AA499" s="14"/>
      <c r="AB499" s="14"/>
      <c r="AC499" s="14"/>
      <c r="AD499" s="14"/>
      <c r="AE499" s="14"/>
      <c r="AT499" s="269" t="s">
        <v>200</v>
      </c>
      <c r="AU499" s="269" t="s">
        <v>82</v>
      </c>
      <c r="AV499" s="14" t="s">
        <v>82</v>
      </c>
      <c r="AW499" s="14" t="s">
        <v>30</v>
      </c>
      <c r="AX499" s="14" t="s">
        <v>73</v>
      </c>
      <c r="AY499" s="269" t="s">
        <v>189</v>
      </c>
    </row>
    <row r="500" s="13" customFormat="1">
      <c r="A500" s="13"/>
      <c r="B500" s="249"/>
      <c r="C500" s="250"/>
      <c r="D500" s="242" t="s">
        <v>200</v>
      </c>
      <c r="E500" s="251" t="s">
        <v>1</v>
      </c>
      <c r="F500" s="252" t="s">
        <v>506</v>
      </c>
      <c r="G500" s="250"/>
      <c r="H500" s="251" t="s">
        <v>1</v>
      </c>
      <c r="I500" s="253"/>
      <c r="J500" s="250"/>
      <c r="K500" s="250"/>
      <c r="L500" s="254"/>
      <c r="M500" s="255"/>
      <c r="N500" s="256"/>
      <c r="O500" s="256"/>
      <c r="P500" s="256"/>
      <c r="Q500" s="256"/>
      <c r="R500" s="256"/>
      <c r="S500" s="256"/>
      <c r="T500" s="257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T500" s="258" t="s">
        <v>200</v>
      </c>
      <c r="AU500" s="258" t="s">
        <v>82</v>
      </c>
      <c r="AV500" s="13" t="s">
        <v>80</v>
      </c>
      <c r="AW500" s="13" t="s">
        <v>30</v>
      </c>
      <c r="AX500" s="13" t="s">
        <v>73</v>
      </c>
      <c r="AY500" s="258" t="s">
        <v>189</v>
      </c>
    </row>
    <row r="501" s="14" customFormat="1">
      <c r="A501" s="14"/>
      <c r="B501" s="259"/>
      <c r="C501" s="260"/>
      <c r="D501" s="242" t="s">
        <v>200</v>
      </c>
      <c r="E501" s="261" t="s">
        <v>1</v>
      </c>
      <c r="F501" s="262" t="s">
        <v>507</v>
      </c>
      <c r="G501" s="260"/>
      <c r="H501" s="263">
        <v>2.8900000000000001</v>
      </c>
      <c r="I501" s="264"/>
      <c r="J501" s="260"/>
      <c r="K501" s="260"/>
      <c r="L501" s="265"/>
      <c r="M501" s="266"/>
      <c r="N501" s="267"/>
      <c r="O501" s="267"/>
      <c r="P501" s="267"/>
      <c r="Q501" s="267"/>
      <c r="R501" s="267"/>
      <c r="S501" s="267"/>
      <c r="T501" s="268"/>
      <c r="U501" s="14"/>
      <c r="V501" s="14"/>
      <c r="W501" s="14"/>
      <c r="X501" s="14"/>
      <c r="Y501" s="14"/>
      <c r="Z501" s="14"/>
      <c r="AA501" s="14"/>
      <c r="AB501" s="14"/>
      <c r="AC501" s="14"/>
      <c r="AD501" s="14"/>
      <c r="AE501" s="14"/>
      <c r="AT501" s="269" t="s">
        <v>200</v>
      </c>
      <c r="AU501" s="269" t="s">
        <v>82</v>
      </c>
      <c r="AV501" s="14" t="s">
        <v>82</v>
      </c>
      <c r="AW501" s="14" t="s">
        <v>30</v>
      </c>
      <c r="AX501" s="14" t="s">
        <v>73</v>
      </c>
      <c r="AY501" s="269" t="s">
        <v>189</v>
      </c>
    </row>
    <row r="502" s="15" customFormat="1">
      <c r="A502" s="15"/>
      <c r="B502" s="270"/>
      <c r="C502" s="271"/>
      <c r="D502" s="242" t="s">
        <v>200</v>
      </c>
      <c r="E502" s="272" t="s">
        <v>1</v>
      </c>
      <c r="F502" s="273" t="s">
        <v>207</v>
      </c>
      <c r="G502" s="271"/>
      <c r="H502" s="274">
        <v>16.155000000000001</v>
      </c>
      <c r="I502" s="275"/>
      <c r="J502" s="271"/>
      <c r="K502" s="271"/>
      <c r="L502" s="276"/>
      <c r="M502" s="277"/>
      <c r="N502" s="278"/>
      <c r="O502" s="278"/>
      <c r="P502" s="278"/>
      <c r="Q502" s="278"/>
      <c r="R502" s="278"/>
      <c r="S502" s="278"/>
      <c r="T502" s="279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  <c r="AE502" s="15"/>
      <c r="AT502" s="280" t="s">
        <v>200</v>
      </c>
      <c r="AU502" s="280" t="s">
        <v>82</v>
      </c>
      <c r="AV502" s="15" t="s">
        <v>195</v>
      </c>
      <c r="AW502" s="15" t="s">
        <v>30</v>
      </c>
      <c r="AX502" s="15" t="s">
        <v>73</v>
      </c>
      <c r="AY502" s="280" t="s">
        <v>189</v>
      </c>
    </row>
    <row r="503" s="14" customFormat="1">
      <c r="A503" s="14"/>
      <c r="B503" s="259"/>
      <c r="C503" s="260"/>
      <c r="D503" s="242" t="s">
        <v>200</v>
      </c>
      <c r="E503" s="261" t="s">
        <v>1</v>
      </c>
      <c r="F503" s="262" t="s">
        <v>508</v>
      </c>
      <c r="G503" s="260"/>
      <c r="H503" s="263">
        <v>16.963000000000001</v>
      </c>
      <c r="I503" s="264"/>
      <c r="J503" s="260"/>
      <c r="K503" s="260"/>
      <c r="L503" s="265"/>
      <c r="M503" s="266"/>
      <c r="N503" s="267"/>
      <c r="O503" s="267"/>
      <c r="P503" s="267"/>
      <c r="Q503" s="267"/>
      <c r="R503" s="267"/>
      <c r="S503" s="267"/>
      <c r="T503" s="268"/>
      <c r="U503" s="14"/>
      <c r="V503" s="14"/>
      <c r="W503" s="14"/>
      <c r="X503" s="14"/>
      <c r="Y503" s="14"/>
      <c r="Z503" s="14"/>
      <c r="AA503" s="14"/>
      <c r="AB503" s="14"/>
      <c r="AC503" s="14"/>
      <c r="AD503" s="14"/>
      <c r="AE503" s="14"/>
      <c r="AT503" s="269" t="s">
        <v>200</v>
      </c>
      <c r="AU503" s="269" t="s">
        <v>82</v>
      </c>
      <c r="AV503" s="14" t="s">
        <v>82</v>
      </c>
      <c r="AW503" s="14" t="s">
        <v>30</v>
      </c>
      <c r="AX503" s="14" t="s">
        <v>80</v>
      </c>
      <c r="AY503" s="269" t="s">
        <v>189</v>
      </c>
    </row>
    <row r="504" s="2" customFormat="1" ht="24.15" customHeight="1">
      <c r="A504" s="39"/>
      <c r="B504" s="40"/>
      <c r="C504" s="228" t="s">
        <v>509</v>
      </c>
      <c r="D504" s="228" t="s">
        <v>191</v>
      </c>
      <c r="E504" s="229" t="s">
        <v>510</v>
      </c>
      <c r="F504" s="230" t="s">
        <v>511</v>
      </c>
      <c r="G504" s="231" t="s">
        <v>466</v>
      </c>
      <c r="H504" s="232">
        <v>7.4130000000000003</v>
      </c>
      <c r="I504" s="233"/>
      <c r="J504" s="234">
        <f>ROUND(I504*H504,2)</f>
        <v>0</v>
      </c>
      <c r="K504" s="235"/>
      <c r="L504" s="45"/>
      <c r="M504" s="236" t="s">
        <v>1</v>
      </c>
      <c r="N504" s="237" t="s">
        <v>38</v>
      </c>
      <c r="O504" s="92"/>
      <c r="P504" s="238">
        <f>O504*H504</f>
        <v>0</v>
      </c>
      <c r="Q504" s="238">
        <v>0.00082144</v>
      </c>
      <c r="R504" s="238">
        <f>Q504*H504</f>
        <v>0.0060893347199999998</v>
      </c>
      <c r="S504" s="238">
        <v>4.0000000000000003E-05</v>
      </c>
      <c r="T504" s="239">
        <f>S504*H504</f>
        <v>0.00029652000000000004</v>
      </c>
      <c r="U504" s="39"/>
      <c r="V504" s="39"/>
      <c r="W504" s="39"/>
      <c r="X504" s="39"/>
      <c r="Y504" s="39"/>
      <c r="Z504" s="39"/>
      <c r="AA504" s="39"/>
      <c r="AB504" s="39"/>
      <c r="AC504" s="39"/>
      <c r="AD504" s="39"/>
      <c r="AE504" s="39"/>
      <c r="AR504" s="240" t="s">
        <v>195</v>
      </c>
      <c r="AT504" s="240" t="s">
        <v>191</v>
      </c>
      <c r="AU504" s="240" t="s">
        <v>82</v>
      </c>
      <c r="AY504" s="18" t="s">
        <v>189</v>
      </c>
      <c r="BE504" s="241">
        <f>IF(N504="základní",J504,0)</f>
        <v>0</v>
      </c>
      <c r="BF504" s="241">
        <f>IF(N504="snížená",J504,0)</f>
        <v>0</v>
      </c>
      <c r="BG504" s="241">
        <f>IF(N504="zákl. přenesená",J504,0)</f>
        <v>0</v>
      </c>
      <c r="BH504" s="241">
        <f>IF(N504="sníž. přenesená",J504,0)</f>
        <v>0</v>
      </c>
      <c r="BI504" s="241">
        <f>IF(N504="nulová",J504,0)</f>
        <v>0</v>
      </c>
      <c r="BJ504" s="18" t="s">
        <v>80</v>
      </c>
      <c r="BK504" s="241">
        <f>ROUND(I504*H504,2)</f>
        <v>0</v>
      </c>
      <c r="BL504" s="18" t="s">
        <v>195</v>
      </c>
      <c r="BM504" s="240" t="s">
        <v>512</v>
      </c>
    </row>
    <row r="505" s="2" customFormat="1">
      <c r="A505" s="39"/>
      <c r="B505" s="40"/>
      <c r="C505" s="41"/>
      <c r="D505" s="242" t="s">
        <v>197</v>
      </c>
      <c r="E505" s="41"/>
      <c r="F505" s="243" t="s">
        <v>511</v>
      </c>
      <c r="G505" s="41"/>
      <c r="H505" s="41"/>
      <c r="I505" s="244"/>
      <c r="J505" s="41"/>
      <c r="K505" s="41"/>
      <c r="L505" s="45"/>
      <c r="M505" s="245"/>
      <c r="N505" s="246"/>
      <c r="O505" s="92"/>
      <c r="P505" s="92"/>
      <c r="Q505" s="92"/>
      <c r="R505" s="92"/>
      <c r="S505" s="92"/>
      <c r="T505" s="93"/>
      <c r="U505" s="39"/>
      <c r="V505" s="39"/>
      <c r="W505" s="39"/>
      <c r="X505" s="39"/>
      <c r="Y505" s="39"/>
      <c r="Z505" s="39"/>
      <c r="AA505" s="39"/>
      <c r="AB505" s="39"/>
      <c r="AC505" s="39"/>
      <c r="AD505" s="39"/>
      <c r="AE505" s="39"/>
      <c r="AT505" s="18" t="s">
        <v>197</v>
      </c>
      <c r="AU505" s="18" t="s">
        <v>82</v>
      </c>
    </row>
    <row r="506" s="2" customFormat="1">
      <c r="A506" s="39"/>
      <c r="B506" s="40"/>
      <c r="C506" s="41"/>
      <c r="D506" s="247" t="s">
        <v>198</v>
      </c>
      <c r="E506" s="41"/>
      <c r="F506" s="248" t="s">
        <v>513</v>
      </c>
      <c r="G506" s="41"/>
      <c r="H506" s="41"/>
      <c r="I506" s="244"/>
      <c r="J506" s="41"/>
      <c r="K506" s="41"/>
      <c r="L506" s="45"/>
      <c r="M506" s="245"/>
      <c r="N506" s="246"/>
      <c r="O506" s="92"/>
      <c r="P506" s="92"/>
      <c r="Q506" s="92"/>
      <c r="R506" s="92"/>
      <c r="S506" s="92"/>
      <c r="T506" s="93"/>
      <c r="U506" s="39"/>
      <c r="V506" s="39"/>
      <c r="W506" s="39"/>
      <c r="X506" s="39"/>
      <c r="Y506" s="39"/>
      <c r="Z506" s="39"/>
      <c r="AA506" s="39"/>
      <c r="AB506" s="39"/>
      <c r="AC506" s="39"/>
      <c r="AD506" s="39"/>
      <c r="AE506" s="39"/>
      <c r="AT506" s="18" t="s">
        <v>198</v>
      </c>
      <c r="AU506" s="18" t="s">
        <v>82</v>
      </c>
    </row>
    <row r="507" s="13" customFormat="1">
      <c r="A507" s="13"/>
      <c r="B507" s="249"/>
      <c r="C507" s="250"/>
      <c r="D507" s="242" t="s">
        <v>200</v>
      </c>
      <c r="E507" s="251" t="s">
        <v>1</v>
      </c>
      <c r="F507" s="252" t="s">
        <v>488</v>
      </c>
      <c r="G507" s="250"/>
      <c r="H507" s="251" t="s">
        <v>1</v>
      </c>
      <c r="I507" s="253"/>
      <c r="J507" s="250"/>
      <c r="K507" s="250"/>
      <c r="L507" s="254"/>
      <c r="M507" s="255"/>
      <c r="N507" s="256"/>
      <c r="O507" s="256"/>
      <c r="P507" s="256"/>
      <c r="Q507" s="256"/>
      <c r="R507" s="256"/>
      <c r="S507" s="256"/>
      <c r="T507" s="257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T507" s="258" t="s">
        <v>200</v>
      </c>
      <c r="AU507" s="258" t="s">
        <v>82</v>
      </c>
      <c r="AV507" s="13" t="s">
        <v>80</v>
      </c>
      <c r="AW507" s="13" t="s">
        <v>30</v>
      </c>
      <c r="AX507" s="13" t="s">
        <v>73</v>
      </c>
      <c r="AY507" s="258" t="s">
        <v>189</v>
      </c>
    </row>
    <row r="508" s="13" customFormat="1">
      <c r="A508" s="13"/>
      <c r="B508" s="249"/>
      <c r="C508" s="250"/>
      <c r="D508" s="242" t="s">
        <v>200</v>
      </c>
      <c r="E508" s="251" t="s">
        <v>1</v>
      </c>
      <c r="F508" s="252" t="s">
        <v>489</v>
      </c>
      <c r="G508" s="250"/>
      <c r="H508" s="251" t="s">
        <v>1</v>
      </c>
      <c r="I508" s="253"/>
      <c r="J508" s="250"/>
      <c r="K508" s="250"/>
      <c r="L508" s="254"/>
      <c r="M508" s="255"/>
      <c r="N508" s="256"/>
      <c r="O508" s="256"/>
      <c r="P508" s="256"/>
      <c r="Q508" s="256"/>
      <c r="R508" s="256"/>
      <c r="S508" s="256"/>
      <c r="T508" s="257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  <c r="AE508" s="13"/>
      <c r="AT508" s="258" t="s">
        <v>200</v>
      </c>
      <c r="AU508" s="258" t="s">
        <v>82</v>
      </c>
      <c r="AV508" s="13" t="s">
        <v>80</v>
      </c>
      <c r="AW508" s="13" t="s">
        <v>30</v>
      </c>
      <c r="AX508" s="13" t="s">
        <v>73</v>
      </c>
      <c r="AY508" s="258" t="s">
        <v>189</v>
      </c>
    </row>
    <row r="509" s="13" customFormat="1">
      <c r="A509" s="13"/>
      <c r="B509" s="249"/>
      <c r="C509" s="250"/>
      <c r="D509" s="242" t="s">
        <v>200</v>
      </c>
      <c r="E509" s="251" t="s">
        <v>1</v>
      </c>
      <c r="F509" s="252" t="s">
        <v>338</v>
      </c>
      <c r="G509" s="250"/>
      <c r="H509" s="251" t="s">
        <v>1</v>
      </c>
      <c r="I509" s="253"/>
      <c r="J509" s="250"/>
      <c r="K509" s="250"/>
      <c r="L509" s="254"/>
      <c r="M509" s="255"/>
      <c r="N509" s="256"/>
      <c r="O509" s="256"/>
      <c r="P509" s="256"/>
      <c r="Q509" s="256"/>
      <c r="R509" s="256"/>
      <c r="S509" s="256"/>
      <c r="T509" s="257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T509" s="258" t="s">
        <v>200</v>
      </c>
      <c r="AU509" s="258" t="s">
        <v>82</v>
      </c>
      <c r="AV509" s="13" t="s">
        <v>80</v>
      </c>
      <c r="AW509" s="13" t="s">
        <v>30</v>
      </c>
      <c r="AX509" s="13" t="s">
        <v>73</v>
      </c>
      <c r="AY509" s="258" t="s">
        <v>189</v>
      </c>
    </row>
    <row r="510" s="13" customFormat="1">
      <c r="A510" s="13"/>
      <c r="B510" s="249"/>
      <c r="C510" s="250"/>
      <c r="D510" s="242" t="s">
        <v>200</v>
      </c>
      <c r="E510" s="251" t="s">
        <v>1</v>
      </c>
      <c r="F510" s="252" t="s">
        <v>514</v>
      </c>
      <c r="G510" s="250"/>
      <c r="H510" s="251" t="s">
        <v>1</v>
      </c>
      <c r="I510" s="253"/>
      <c r="J510" s="250"/>
      <c r="K510" s="250"/>
      <c r="L510" s="254"/>
      <c r="M510" s="255"/>
      <c r="N510" s="256"/>
      <c r="O510" s="256"/>
      <c r="P510" s="256"/>
      <c r="Q510" s="256"/>
      <c r="R510" s="256"/>
      <c r="S510" s="256"/>
      <c r="T510" s="257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T510" s="258" t="s">
        <v>200</v>
      </c>
      <c r="AU510" s="258" t="s">
        <v>82</v>
      </c>
      <c r="AV510" s="13" t="s">
        <v>80</v>
      </c>
      <c r="AW510" s="13" t="s">
        <v>30</v>
      </c>
      <c r="AX510" s="13" t="s">
        <v>73</v>
      </c>
      <c r="AY510" s="258" t="s">
        <v>189</v>
      </c>
    </row>
    <row r="511" s="14" customFormat="1">
      <c r="A511" s="14"/>
      <c r="B511" s="259"/>
      <c r="C511" s="260"/>
      <c r="D511" s="242" t="s">
        <v>200</v>
      </c>
      <c r="E511" s="261" t="s">
        <v>1</v>
      </c>
      <c r="F511" s="262" t="s">
        <v>515</v>
      </c>
      <c r="G511" s="260"/>
      <c r="H511" s="263">
        <v>7.0599999999999996</v>
      </c>
      <c r="I511" s="264"/>
      <c r="J511" s="260"/>
      <c r="K511" s="260"/>
      <c r="L511" s="265"/>
      <c r="M511" s="266"/>
      <c r="N511" s="267"/>
      <c r="O511" s="267"/>
      <c r="P511" s="267"/>
      <c r="Q511" s="267"/>
      <c r="R511" s="267"/>
      <c r="S511" s="267"/>
      <c r="T511" s="268"/>
      <c r="U511" s="14"/>
      <c r="V511" s="14"/>
      <c r="W511" s="14"/>
      <c r="X511" s="14"/>
      <c r="Y511" s="14"/>
      <c r="Z511" s="14"/>
      <c r="AA511" s="14"/>
      <c r="AB511" s="14"/>
      <c r="AC511" s="14"/>
      <c r="AD511" s="14"/>
      <c r="AE511" s="14"/>
      <c r="AT511" s="269" t="s">
        <v>200</v>
      </c>
      <c r="AU511" s="269" t="s">
        <v>82</v>
      </c>
      <c r="AV511" s="14" t="s">
        <v>82</v>
      </c>
      <c r="AW511" s="14" t="s">
        <v>30</v>
      </c>
      <c r="AX511" s="14" t="s">
        <v>73</v>
      </c>
      <c r="AY511" s="269" t="s">
        <v>189</v>
      </c>
    </row>
    <row r="512" s="15" customFormat="1">
      <c r="A512" s="15"/>
      <c r="B512" s="270"/>
      <c r="C512" s="271"/>
      <c r="D512" s="242" t="s">
        <v>200</v>
      </c>
      <c r="E512" s="272" t="s">
        <v>1</v>
      </c>
      <c r="F512" s="273" t="s">
        <v>207</v>
      </c>
      <c r="G512" s="271"/>
      <c r="H512" s="274">
        <v>7.0599999999999996</v>
      </c>
      <c r="I512" s="275"/>
      <c r="J512" s="271"/>
      <c r="K512" s="271"/>
      <c r="L512" s="276"/>
      <c r="M512" s="277"/>
      <c r="N512" s="278"/>
      <c r="O512" s="278"/>
      <c r="P512" s="278"/>
      <c r="Q512" s="278"/>
      <c r="R512" s="278"/>
      <c r="S512" s="278"/>
      <c r="T512" s="279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  <c r="AE512" s="15"/>
      <c r="AT512" s="280" t="s">
        <v>200</v>
      </c>
      <c r="AU512" s="280" t="s">
        <v>82</v>
      </c>
      <c r="AV512" s="15" t="s">
        <v>195</v>
      </c>
      <c r="AW512" s="15" t="s">
        <v>30</v>
      </c>
      <c r="AX512" s="15" t="s">
        <v>73</v>
      </c>
      <c r="AY512" s="280" t="s">
        <v>189</v>
      </c>
    </row>
    <row r="513" s="14" customFormat="1">
      <c r="A513" s="14"/>
      <c r="B513" s="259"/>
      <c r="C513" s="260"/>
      <c r="D513" s="242" t="s">
        <v>200</v>
      </c>
      <c r="E513" s="261" t="s">
        <v>1</v>
      </c>
      <c r="F513" s="262" t="s">
        <v>516</v>
      </c>
      <c r="G513" s="260"/>
      <c r="H513" s="263">
        <v>7.4130000000000003</v>
      </c>
      <c r="I513" s="264"/>
      <c r="J513" s="260"/>
      <c r="K513" s="260"/>
      <c r="L513" s="265"/>
      <c r="M513" s="266"/>
      <c r="N513" s="267"/>
      <c r="O513" s="267"/>
      <c r="P513" s="267"/>
      <c r="Q513" s="267"/>
      <c r="R513" s="267"/>
      <c r="S513" s="267"/>
      <c r="T513" s="268"/>
      <c r="U513" s="14"/>
      <c r="V513" s="14"/>
      <c r="W513" s="14"/>
      <c r="X513" s="14"/>
      <c r="Y513" s="14"/>
      <c r="Z513" s="14"/>
      <c r="AA513" s="14"/>
      <c r="AB513" s="14"/>
      <c r="AC513" s="14"/>
      <c r="AD513" s="14"/>
      <c r="AE513" s="14"/>
      <c r="AT513" s="269" t="s">
        <v>200</v>
      </c>
      <c r="AU513" s="269" t="s">
        <v>82</v>
      </c>
      <c r="AV513" s="14" t="s">
        <v>82</v>
      </c>
      <c r="AW513" s="14" t="s">
        <v>30</v>
      </c>
      <c r="AX513" s="14" t="s">
        <v>80</v>
      </c>
      <c r="AY513" s="269" t="s">
        <v>189</v>
      </c>
    </row>
    <row r="514" s="2" customFormat="1" ht="24.15" customHeight="1">
      <c r="A514" s="39"/>
      <c r="B514" s="40"/>
      <c r="C514" s="228" t="s">
        <v>517</v>
      </c>
      <c r="D514" s="228" t="s">
        <v>191</v>
      </c>
      <c r="E514" s="229" t="s">
        <v>518</v>
      </c>
      <c r="F514" s="230" t="s">
        <v>519</v>
      </c>
      <c r="G514" s="231" t="s">
        <v>466</v>
      </c>
      <c r="H514" s="232">
        <v>30.623000000000001</v>
      </c>
      <c r="I514" s="233"/>
      <c r="J514" s="234">
        <f>ROUND(I514*H514,2)</f>
        <v>0</v>
      </c>
      <c r="K514" s="235"/>
      <c r="L514" s="45"/>
      <c r="M514" s="236" t="s">
        <v>1</v>
      </c>
      <c r="N514" s="237" t="s">
        <v>38</v>
      </c>
      <c r="O514" s="92"/>
      <c r="P514" s="238">
        <f>O514*H514</f>
        <v>0</v>
      </c>
      <c r="Q514" s="238">
        <v>0.00122448</v>
      </c>
      <c r="R514" s="238">
        <f>Q514*H514</f>
        <v>0.037497251039999999</v>
      </c>
      <c r="S514" s="238">
        <v>4.0000000000000003E-05</v>
      </c>
      <c r="T514" s="239">
        <f>S514*H514</f>
        <v>0.0012249200000000002</v>
      </c>
      <c r="U514" s="39"/>
      <c r="V514" s="39"/>
      <c r="W514" s="39"/>
      <c r="X514" s="39"/>
      <c r="Y514" s="39"/>
      <c r="Z514" s="39"/>
      <c r="AA514" s="39"/>
      <c r="AB514" s="39"/>
      <c r="AC514" s="39"/>
      <c r="AD514" s="39"/>
      <c r="AE514" s="39"/>
      <c r="AR514" s="240" t="s">
        <v>195</v>
      </c>
      <c r="AT514" s="240" t="s">
        <v>191</v>
      </c>
      <c r="AU514" s="240" t="s">
        <v>82</v>
      </c>
      <c r="AY514" s="18" t="s">
        <v>189</v>
      </c>
      <c r="BE514" s="241">
        <f>IF(N514="základní",J514,0)</f>
        <v>0</v>
      </c>
      <c r="BF514" s="241">
        <f>IF(N514="snížená",J514,0)</f>
        <v>0</v>
      </c>
      <c r="BG514" s="241">
        <f>IF(N514="zákl. přenesená",J514,0)</f>
        <v>0</v>
      </c>
      <c r="BH514" s="241">
        <f>IF(N514="sníž. přenesená",J514,0)</f>
        <v>0</v>
      </c>
      <c r="BI514" s="241">
        <f>IF(N514="nulová",J514,0)</f>
        <v>0</v>
      </c>
      <c r="BJ514" s="18" t="s">
        <v>80</v>
      </c>
      <c r="BK514" s="241">
        <f>ROUND(I514*H514,2)</f>
        <v>0</v>
      </c>
      <c r="BL514" s="18" t="s">
        <v>195</v>
      </c>
      <c r="BM514" s="240" t="s">
        <v>520</v>
      </c>
    </row>
    <row r="515" s="2" customFormat="1">
      <c r="A515" s="39"/>
      <c r="B515" s="40"/>
      <c r="C515" s="41"/>
      <c r="D515" s="242" t="s">
        <v>197</v>
      </c>
      <c r="E515" s="41"/>
      <c r="F515" s="243" t="s">
        <v>519</v>
      </c>
      <c r="G515" s="41"/>
      <c r="H515" s="41"/>
      <c r="I515" s="244"/>
      <c r="J515" s="41"/>
      <c r="K515" s="41"/>
      <c r="L515" s="45"/>
      <c r="M515" s="245"/>
      <c r="N515" s="246"/>
      <c r="O515" s="92"/>
      <c r="P515" s="92"/>
      <c r="Q515" s="92"/>
      <c r="R515" s="92"/>
      <c r="S515" s="92"/>
      <c r="T515" s="93"/>
      <c r="U515" s="39"/>
      <c r="V515" s="39"/>
      <c r="W515" s="39"/>
      <c r="X515" s="39"/>
      <c r="Y515" s="39"/>
      <c r="Z515" s="39"/>
      <c r="AA515" s="39"/>
      <c r="AB515" s="39"/>
      <c r="AC515" s="39"/>
      <c r="AD515" s="39"/>
      <c r="AE515" s="39"/>
      <c r="AT515" s="18" t="s">
        <v>197</v>
      </c>
      <c r="AU515" s="18" t="s">
        <v>82</v>
      </c>
    </row>
    <row r="516" s="2" customFormat="1">
      <c r="A516" s="39"/>
      <c r="B516" s="40"/>
      <c r="C516" s="41"/>
      <c r="D516" s="247" t="s">
        <v>198</v>
      </c>
      <c r="E516" s="41"/>
      <c r="F516" s="248" t="s">
        <v>521</v>
      </c>
      <c r="G516" s="41"/>
      <c r="H516" s="41"/>
      <c r="I516" s="244"/>
      <c r="J516" s="41"/>
      <c r="K516" s="41"/>
      <c r="L516" s="45"/>
      <c r="M516" s="245"/>
      <c r="N516" s="246"/>
      <c r="O516" s="92"/>
      <c r="P516" s="92"/>
      <c r="Q516" s="92"/>
      <c r="R516" s="92"/>
      <c r="S516" s="92"/>
      <c r="T516" s="93"/>
      <c r="U516" s="39"/>
      <c r="V516" s="39"/>
      <c r="W516" s="39"/>
      <c r="X516" s="39"/>
      <c r="Y516" s="39"/>
      <c r="Z516" s="39"/>
      <c r="AA516" s="39"/>
      <c r="AB516" s="39"/>
      <c r="AC516" s="39"/>
      <c r="AD516" s="39"/>
      <c r="AE516" s="39"/>
      <c r="AT516" s="18" t="s">
        <v>198</v>
      </c>
      <c r="AU516" s="18" t="s">
        <v>82</v>
      </c>
    </row>
    <row r="517" s="13" customFormat="1">
      <c r="A517" s="13"/>
      <c r="B517" s="249"/>
      <c r="C517" s="250"/>
      <c r="D517" s="242" t="s">
        <v>200</v>
      </c>
      <c r="E517" s="251" t="s">
        <v>1</v>
      </c>
      <c r="F517" s="252" t="s">
        <v>488</v>
      </c>
      <c r="G517" s="250"/>
      <c r="H517" s="251" t="s">
        <v>1</v>
      </c>
      <c r="I517" s="253"/>
      <c r="J517" s="250"/>
      <c r="K517" s="250"/>
      <c r="L517" s="254"/>
      <c r="M517" s="255"/>
      <c r="N517" s="256"/>
      <c r="O517" s="256"/>
      <c r="P517" s="256"/>
      <c r="Q517" s="256"/>
      <c r="R517" s="256"/>
      <c r="S517" s="256"/>
      <c r="T517" s="257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  <c r="AE517" s="13"/>
      <c r="AT517" s="258" t="s">
        <v>200</v>
      </c>
      <c r="AU517" s="258" t="s">
        <v>82</v>
      </c>
      <c r="AV517" s="13" t="s">
        <v>80</v>
      </c>
      <c r="AW517" s="13" t="s">
        <v>30</v>
      </c>
      <c r="AX517" s="13" t="s">
        <v>73</v>
      </c>
      <c r="AY517" s="258" t="s">
        <v>189</v>
      </c>
    </row>
    <row r="518" s="13" customFormat="1">
      <c r="A518" s="13"/>
      <c r="B518" s="249"/>
      <c r="C518" s="250"/>
      <c r="D518" s="242" t="s">
        <v>200</v>
      </c>
      <c r="E518" s="251" t="s">
        <v>1</v>
      </c>
      <c r="F518" s="252" t="s">
        <v>489</v>
      </c>
      <c r="G518" s="250"/>
      <c r="H518" s="251" t="s">
        <v>1</v>
      </c>
      <c r="I518" s="253"/>
      <c r="J518" s="250"/>
      <c r="K518" s="250"/>
      <c r="L518" s="254"/>
      <c r="M518" s="255"/>
      <c r="N518" s="256"/>
      <c r="O518" s="256"/>
      <c r="P518" s="256"/>
      <c r="Q518" s="256"/>
      <c r="R518" s="256"/>
      <c r="S518" s="256"/>
      <c r="T518" s="257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T518" s="258" t="s">
        <v>200</v>
      </c>
      <c r="AU518" s="258" t="s">
        <v>82</v>
      </c>
      <c r="AV518" s="13" t="s">
        <v>80</v>
      </c>
      <c r="AW518" s="13" t="s">
        <v>30</v>
      </c>
      <c r="AX518" s="13" t="s">
        <v>73</v>
      </c>
      <c r="AY518" s="258" t="s">
        <v>189</v>
      </c>
    </row>
    <row r="519" s="13" customFormat="1">
      <c r="A519" s="13"/>
      <c r="B519" s="249"/>
      <c r="C519" s="250"/>
      <c r="D519" s="242" t="s">
        <v>200</v>
      </c>
      <c r="E519" s="251" t="s">
        <v>1</v>
      </c>
      <c r="F519" s="252" t="s">
        <v>338</v>
      </c>
      <c r="G519" s="250"/>
      <c r="H519" s="251" t="s">
        <v>1</v>
      </c>
      <c r="I519" s="253"/>
      <c r="J519" s="250"/>
      <c r="K519" s="250"/>
      <c r="L519" s="254"/>
      <c r="M519" s="255"/>
      <c r="N519" s="256"/>
      <c r="O519" s="256"/>
      <c r="P519" s="256"/>
      <c r="Q519" s="256"/>
      <c r="R519" s="256"/>
      <c r="S519" s="256"/>
      <c r="T519" s="257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T519" s="258" t="s">
        <v>200</v>
      </c>
      <c r="AU519" s="258" t="s">
        <v>82</v>
      </c>
      <c r="AV519" s="13" t="s">
        <v>80</v>
      </c>
      <c r="AW519" s="13" t="s">
        <v>30</v>
      </c>
      <c r="AX519" s="13" t="s">
        <v>73</v>
      </c>
      <c r="AY519" s="258" t="s">
        <v>189</v>
      </c>
    </row>
    <row r="520" s="13" customFormat="1">
      <c r="A520" s="13"/>
      <c r="B520" s="249"/>
      <c r="C520" s="250"/>
      <c r="D520" s="242" t="s">
        <v>200</v>
      </c>
      <c r="E520" s="251" t="s">
        <v>1</v>
      </c>
      <c r="F520" s="252" t="s">
        <v>522</v>
      </c>
      <c r="G520" s="250"/>
      <c r="H520" s="251" t="s">
        <v>1</v>
      </c>
      <c r="I520" s="253"/>
      <c r="J520" s="250"/>
      <c r="K520" s="250"/>
      <c r="L520" s="254"/>
      <c r="M520" s="255"/>
      <c r="N520" s="256"/>
      <c r="O520" s="256"/>
      <c r="P520" s="256"/>
      <c r="Q520" s="256"/>
      <c r="R520" s="256"/>
      <c r="S520" s="256"/>
      <c r="T520" s="257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T520" s="258" t="s">
        <v>200</v>
      </c>
      <c r="AU520" s="258" t="s">
        <v>82</v>
      </c>
      <c r="AV520" s="13" t="s">
        <v>80</v>
      </c>
      <c r="AW520" s="13" t="s">
        <v>30</v>
      </c>
      <c r="AX520" s="13" t="s">
        <v>73</v>
      </c>
      <c r="AY520" s="258" t="s">
        <v>189</v>
      </c>
    </row>
    <row r="521" s="14" customFormat="1">
      <c r="A521" s="14"/>
      <c r="B521" s="259"/>
      <c r="C521" s="260"/>
      <c r="D521" s="242" t="s">
        <v>200</v>
      </c>
      <c r="E521" s="261" t="s">
        <v>1</v>
      </c>
      <c r="F521" s="262" t="s">
        <v>523</v>
      </c>
      <c r="G521" s="260"/>
      <c r="H521" s="263">
        <v>8.4600000000000009</v>
      </c>
      <c r="I521" s="264"/>
      <c r="J521" s="260"/>
      <c r="K521" s="260"/>
      <c r="L521" s="265"/>
      <c r="M521" s="266"/>
      <c r="N521" s="267"/>
      <c r="O521" s="267"/>
      <c r="P521" s="267"/>
      <c r="Q521" s="267"/>
      <c r="R521" s="267"/>
      <c r="S521" s="267"/>
      <c r="T521" s="268"/>
      <c r="U521" s="14"/>
      <c r="V521" s="14"/>
      <c r="W521" s="14"/>
      <c r="X521" s="14"/>
      <c r="Y521" s="14"/>
      <c r="Z521" s="14"/>
      <c r="AA521" s="14"/>
      <c r="AB521" s="14"/>
      <c r="AC521" s="14"/>
      <c r="AD521" s="14"/>
      <c r="AE521" s="14"/>
      <c r="AT521" s="269" t="s">
        <v>200</v>
      </c>
      <c r="AU521" s="269" t="s">
        <v>82</v>
      </c>
      <c r="AV521" s="14" t="s">
        <v>82</v>
      </c>
      <c r="AW521" s="14" t="s">
        <v>30</v>
      </c>
      <c r="AX521" s="14" t="s">
        <v>73</v>
      </c>
      <c r="AY521" s="269" t="s">
        <v>189</v>
      </c>
    </row>
    <row r="522" s="13" customFormat="1">
      <c r="A522" s="13"/>
      <c r="B522" s="249"/>
      <c r="C522" s="250"/>
      <c r="D522" s="242" t="s">
        <v>200</v>
      </c>
      <c r="E522" s="251" t="s">
        <v>1</v>
      </c>
      <c r="F522" s="252" t="s">
        <v>524</v>
      </c>
      <c r="G522" s="250"/>
      <c r="H522" s="251" t="s">
        <v>1</v>
      </c>
      <c r="I522" s="253"/>
      <c r="J522" s="250"/>
      <c r="K522" s="250"/>
      <c r="L522" s="254"/>
      <c r="M522" s="255"/>
      <c r="N522" s="256"/>
      <c r="O522" s="256"/>
      <c r="P522" s="256"/>
      <c r="Q522" s="256"/>
      <c r="R522" s="256"/>
      <c r="S522" s="256"/>
      <c r="T522" s="257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  <c r="AE522" s="13"/>
      <c r="AT522" s="258" t="s">
        <v>200</v>
      </c>
      <c r="AU522" s="258" t="s">
        <v>82</v>
      </c>
      <c r="AV522" s="13" t="s">
        <v>80</v>
      </c>
      <c r="AW522" s="13" t="s">
        <v>30</v>
      </c>
      <c r="AX522" s="13" t="s">
        <v>73</v>
      </c>
      <c r="AY522" s="258" t="s">
        <v>189</v>
      </c>
    </row>
    <row r="523" s="14" customFormat="1">
      <c r="A523" s="14"/>
      <c r="B523" s="259"/>
      <c r="C523" s="260"/>
      <c r="D523" s="242" t="s">
        <v>200</v>
      </c>
      <c r="E523" s="261" t="s">
        <v>1</v>
      </c>
      <c r="F523" s="262" t="s">
        <v>525</v>
      </c>
      <c r="G523" s="260"/>
      <c r="H523" s="263">
        <v>4.4550000000000001</v>
      </c>
      <c r="I523" s="264"/>
      <c r="J523" s="260"/>
      <c r="K523" s="260"/>
      <c r="L523" s="265"/>
      <c r="M523" s="266"/>
      <c r="N523" s="267"/>
      <c r="O523" s="267"/>
      <c r="P523" s="267"/>
      <c r="Q523" s="267"/>
      <c r="R523" s="267"/>
      <c r="S523" s="267"/>
      <c r="T523" s="268"/>
      <c r="U523" s="14"/>
      <c r="V523" s="14"/>
      <c r="W523" s="14"/>
      <c r="X523" s="14"/>
      <c r="Y523" s="14"/>
      <c r="Z523" s="14"/>
      <c r="AA523" s="14"/>
      <c r="AB523" s="14"/>
      <c r="AC523" s="14"/>
      <c r="AD523" s="14"/>
      <c r="AE523" s="14"/>
      <c r="AT523" s="269" t="s">
        <v>200</v>
      </c>
      <c r="AU523" s="269" t="s">
        <v>82</v>
      </c>
      <c r="AV523" s="14" t="s">
        <v>82</v>
      </c>
      <c r="AW523" s="14" t="s">
        <v>30</v>
      </c>
      <c r="AX523" s="14" t="s">
        <v>73</v>
      </c>
      <c r="AY523" s="269" t="s">
        <v>189</v>
      </c>
    </row>
    <row r="524" s="13" customFormat="1">
      <c r="A524" s="13"/>
      <c r="B524" s="249"/>
      <c r="C524" s="250"/>
      <c r="D524" s="242" t="s">
        <v>200</v>
      </c>
      <c r="E524" s="251" t="s">
        <v>1</v>
      </c>
      <c r="F524" s="252" t="s">
        <v>526</v>
      </c>
      <c r="G524" s="250"/>
      <c r="H524" s="251" t="s">
        <v>1</v>
      </c>
      <c r="I524" s="253"/>
      <c r="J524" s="250"/>
      <c r="K524" s="250"/>
      <c r="L524" s="254"/>
      <c r="M524" s="255"/>
      <c r="N524" s="256"/>
      <c r="O524" s="256"/>
      <c r="P524" s="256"/>
      <c r="Q524" s="256"/>
      <c r="R524" s="256"/>
      <c r="S524" s="256"/>
      <c r="T524" s="257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T524" s="258" t="s">
        <v>200</v>
      </c>
      <c r="AU524" s="258" t="s">
        <v>82</v>
      </c>
      <c r="AV524" s="13" t="s">
        <v>80</v>
      </c>
      <c r="AW524" s="13" t="s">
        <v>30</v>
      </c>
      <c r="AX524" s="13" t="s">
        <v>73</v>
      </c>
      <c r="AY524" s="258" t="s">
        <v>189</v>
      </c>
    </row>
    <row r="525" s="14" customFormat="1">
      <c r="A525" s="14"/>
      <c r="B525" s="259"/>
      <c r="C525" s="260"/>
      <c r="D525" s="242" t="s">
        <v>200</v>
      </c>
      <c r="E525" s="261" t="s">
        <v>1</v>
      </c>
      <c r="F525" s="262" t="s">
        <v>527</v>
      </c>
      <c r="G525" s="260"/>
      <c r="H525" s="263">
        <v>6.2400000000000002</v>
      </c>
      <c r="I525" s="264"/>
      <c r="J525" s="260"/>
      <c r="K525" s="260"/>
      <c r="L525" s="265"/>
      <c r="M525" s="266"/>
      <c r="N525" s="267"/>
      <c r="O525" s="267"/>
      <c r="P525" s="267"/>
      <c r="Q525" s="267"/>
      <c r="R525" s="267"/>
      <c r="S525" s="267"/>
      <c r="T525" s="268"/>
      <c r="U525" s="14"/>
      <c r="V525" s="14"/>
      <c r="W525" s="14"/>
      <c r="X525" s="14"/>
      <c r="Y525" s="14"/>
      <c r="Z525" s="14"/>
      <c r="AA525" s="14"/>
      <c r="AB525" s="14"/>
      <c r="AC525" s="14"/>
      <c r="AD525" s="14"/>
      <c r="AE525" s="14"/>
      <c r="AT525" s="269" t="s">
        <v>200</v>
      </c>
      <c r="AU525" s="269" t="s">
        <v>82</v>
      </c>
      <c r="AV525" s="14" t="s">
        <v>82</v>
      </c>
      <c r="AW525" s="14" t="s">
        <v>30</v>
      </c>
      <c r="AX525" s="14" t="s">
        <v>73</v>
      </c>
      <c r="AY525" s="269" t="s">
        <v>189</v>
      </c>
    </row>
    <row r="526" s="13" customFormat="1">
      <c r="A526" s="13"/>
      <c r="B526" s="249"/>
      <c r="C526" s="250"/>
      <c r="D526" s="242" t="s">
        <v>200</v>
      </c>
      <c r="E526" s="251" t="s">
        <v>1</v>
      </c>
      <c r="F526" s="252" t="s">
        <v>528</v>
      </c>
      <c r="G526" s="250"/>
      <c r="H526" s="251" t="s">
        <v>1</v>
      </c>
      <c r="I526" s="253"/>
      <c r="J526" s="250"/>
      <c r="K526" s="250"/>
      <c r="L526" s="254"/>
      <c r="M526" s="255"/>
      <c r="N526" s="256"/>
      <c r="O526" s="256"/>
      <c r="P526" s="256"/>
      <c r="Q526" s="256"/>
      <c r="R526" s="256"/>
      <c r="S526" s="256"/>
      <c r="T526" s="257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T526" s="258" t="s">
        <v>200</v>
      </c>
      <c r="AU526" s="258" t="s">
        <v>82</v>
      </c>
      <c r="AV526" s="13" t="s">
        <v>80</v>
      </c>
      <c r="AW526" s="13" t="s">
        <v>30</v>
      </c>
      <c r="AX526" s="13" t="s">
        <v>73</v>
      </c>
      <c r="AY526" s="258" t="s">
        <v>189</v>
      </c>
    </row>
    <row r="527" s="14" customFormat="1">
      <c r="A527" s="14"/>
      <c r="B527" s="259"/>
      <c r="C527" s="260"/>
      <c r="D527" s="242" t="s">
        <v>200</v>
      </c>
      <c r="E527" s="261" t="s">
        <v>1</v>
      </c>
      <c r="F527" s="262" t="s">
        <v>529</v>
      </c>
      <c r="G527" s="260"/>
      <c r="H527" s="263">
        <v>7.0250000000000004</v>
      </c>
      <c r="I527" s="264"/>
      <c r="J527" s="260"/>
      <c r="K527" s="260"/>
      <c r="L527" s="265"/>
      <c r="M527" s="266"/>
      <c r="N527" s="267"/>
      <c r="O527" s="267"/>
      <c r="P527" s="267"/>
      <c r="Q527" s="267"/>
      <c r="R527" s="267"/>
      <c r="S527" s="267"/>
      <c r="T527" s="268"/>
      <c r="U527" s="14"/>
      <c r="V527" s="14"/>
      <c r="W527" s="14"/>
      <c r="X527" s="14"/>
      <c r="Y527" s="14"/>
      <c r="Z527" s="14"/>
      <c r="AA527" s="14"/>
      <c r="AB527" s="14"/>
      <c r="AC527" s="14"/>
      <c r="AD527" s="14"/>
      <c r="AE527" s="14"/>
      <c r="AT527" s="269" t="s">
        <v>200</v>
      </c>
      <c r="AU527" s="269" t="s">
        <v>82</v>
      </c>
      <c r="AV527" s="14" t="s">
        <v>82</v>
      </c>
      <c r="AW527" s="14" t="s">
        <v>30</v>
      </c>
      <c r="AX527" s="14" t="s">
        <v>73</v>
      </c>
      <c r="AY527" s="269" t="s">
        <v>189</v>
      </c>
    </row>
    <row r="528" s="13" customFormat="1">
      <c r="A528" s="13"/>
      <c r="B528" s="249"/>
      <c r="C528" s="250"/>
      <c r="D528" s="242" t="s">
        <v>200</v>
      </c>
      <c r="E528" s="251" t="s">
        <v>1</v>
      </c>
      <c r="F528" s="252" t="s">
        <v>530</v>
      </c>
      <c r="G528" s="250"/>
      <c r="H528" s="251" t="s">
        <v>1</v>
      </c>
      <c r="I528" s="253"/>
      <c r="J528" s="250"/>
      <c r="K528" s="250"/>
      <c r="L528" s="254"/>
      <c r="M528" s="255"/>
      <c r="N528" s="256"/>
      <c r="O528" s="256"/>
      <c r="P528" s="256"/>
      <c r="Q528" s="256"/>
      <c r="R528" s="256"/>
      <c r="S528" s="256"/>
      <c r="T528" s="257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T528" s="258" t="s">
        <v>200</v>
      </c>
      <c r="AU528" s="258" t="s">
        <v>82</v>
      </c>
      <c r="AV528" s="13" t="s">
        <v>80</v>
      </c>
      <c r="AW528" s="13" t="s">
        <v>30</v>
      </c>
      <c r="AX528" s="13" t="s">
        <v>73</v>
      </c>
      <c r="AY528" s="258" t="s">
        <v>189</v>
      </c>
    </row>
    <row r="529" s="14" customFormat="1">
      <c r="A529" s="14"/>
      <c r="B529" s="259"/>
      <c r="C529" s="260"/>
      <c r="D529" s="242" t="s">
        <v>200</v>
      </c>
      <c r="E529" s="261" t="s">
        <v>1</v>
      </c>
      <c r="F529" s="262" t="s">
        <v>531</v>
      </c>
      <c r="G529" s="260"/>
      <c r="H529" s="263">
        <v>2.9849999999999999</v>
      </c>
      <c r="I529" s="264"/>
      <c r="J529" s="260"/>
      <c r="K529" s="260"/>
      <c r="L529" s="265"/>
      <c r="M529" s="266"/>
      <c r="N529" s="267"/>
      <c r="O529" s="267"/>
      <c r="P529" s="267"/>
      <c r="Q529" s="267"/>
      <c r="R529" s="267"/>
      <c r="S529" s="267"/>
      <c r="T529" s="268"/>
      <c r="U529" s="14"/>
      <c r="V529" s="14"/>
      <c r="W529" s="14"/>
      <c r="X529" s="14"/>
      <c r="Y529" s="14"/>
      <c r="Z529" s="14"/>
      <c r="AA529" s="14"/>
      <c r="AB529" s="14"/>
      <c r="AC529" s="14"/>
      <c r="AD529" s="14"/>
      <c r="AE529" s="14"/>
      <c r="AT529" s="269" t="s">
        <v>200</v>
      </c>
      <c r="AU529" s="269" t="s">
        <v>82</v>
      </c>
      <c r="AV529" s="14" t="s">
        <v>82</v>
      </c>
      <c r="AW529" s="14" t="s">
        <v>30</v>
      </c>
      <c r="AX529" s="14" t="s">
        <v>73</v>
      </c>
      <c r="AY529" s="269" t="s">
        <v>189</v>
      </c>
    </row>
    <row r="530" s="15" customFormat="1">
      <c r="A530" s="15"/>
      <c r="B530" s="270"/>
      <c r="C530" s="271"/>
      <c r="D530" s="242" t="s">
        <v>200</v>
      </c>
      <c r="E530" s="272" t="s">
        <v>1</v>
      </c>
      <c r="F530" s="273" t="s">
        <v>207</v>
      </c>
      <c r="G530" s="271"/>
      <c r="H530" s="274">
        <v>29.164999999999999</v>
      </c>
      <c r="I530" s="275"/>
      <c r="J530" s="271"/>
      <c r="K530" s="271"/>
      <c r="L530" s="276"/>
      <c r="M530" s="277"/>
      <c r="N530" s="278"/>
      <c r="O530" s="278"/>
      <c r="P530" s="278"/>
      <c r="Q530" s="278"/>
      <c r="R530" s="278"/>
      <c r="S530" s="278"/>
      <c r="T530" s="279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  <c r="AE530" s="15"/>
      <c r="AT530" s="280" t="s">
        <v>200</v>
      </c>
      <c r="AU530" s="280" t="s">
        <v>82</v>
      </c>
      <c r="AV530" s="15" t="s">
        <v>195</v>
      </c>
      <c r="AW530" s="15" t="s">
        <v>30</v>
      </c>
      <c r="AX530" s="15" t="s">
        <v>73</v>
      </c>
      <c r="AY530" s="280" t="s">
        <v>189</v>
      </c>
    </row>
    <row r="531" s="14" customFormat="1">
      <c r="A531" s="14"/>
      <c r="B531" s="259"/>
      <c r="C531" s="260"/>
      <c r="D531" s="242" t="s">
        <v>200</v>
      </c>
      <c r="E531" s="261" t="s">
        <v>1</v>
      </c>
      <c r="F531" s="262" t="s">
        <v>532</v>
      </c>
      <c r="G531" s="260"/>
      <c r="H531" s="263">
        <v>30.623000000000001</v>
      </c>
      <c r="I531" s="264"/>
      <c r="J531" s="260"/>
      <c r="K531" s="260"/>
      <c r="L531" s="265"/>
      <c r="M531" s="266"/>
      <c r="N531" s="267"/>
      <c r="O531" s="267"/>
      <c r="P531" s="267"/>
      <c r="Q531" s="267"/>
      <c r="R531" s="267"/>
      <c r="S531" s="267"/>
      <c r="T531" s="268"/>
      <c r="U531" s="14"/>
      <c r="V531" s="14"/>
      <c r="W531" s="14"/>
      <c r="X531" s="14"/>
      <c r="Y531" s="14"/>
      <c r="Z531" s="14"/>
      <c r="AA531" s="14"/>
      <c r="AB531" s="14"/>
      <c r="AC531" s="14"/>
      <c r="AD531" s="14"/>
      <c r="AE531" s="14"/>
      <c r="AT531" s="269" t="s">
        <v>200</v>
      </c>
      <c r="AU531" s="269" t="s">
        <v>82</v>
      </c>
      <c r="AV531" s="14" t="s">
        <v>82</v>
      </c>
      <c r="AW531" s="14" t="s">
        <v>30</v>
      </c>
      <c r="AX531" s="14" t="s">
        <v>80</v>
      </c>
      <c r="AY531" s="269" t="s">
        <v>189</v>
      </c>
    </row>
    <row r="532" s="2" customFormat="1" ht="24.15" customHeight="1">
      <c r="A532" s="39"/>
      <c r="B532" s="40"/>
      <c r="C532" s="228" t="s">
        <v>533</v>
      </c>
      <c r="D532" s="228" t="s">
        <v>191</v>
      </c>
      <c r="E532" s="229" t="s">
        <v>534</v>
      </c>
      <c r="F532" s="230" t="s">
        <v>535</v>
      </c>
      <c r="G532" s="231" t="s">
        <v>466</v>
      </c>
      <c r="H532" s="232">
        <v>36.829000000000001</v>
      </c>
      <c r="I532" s="233"/>
      <c r="J532" s="234">
        <f>ROUND(I532*H532,2)</f>
        <v>0</v>
      </c>
      <c r="K532" s="235"/>
      <c r="L532" s="45"/>
      <c r="M532" s="236" t="s">
        <v>1</v>
      </c>
      <c r="N532" s="237" t="s">
        <v>38</v>
      </c>
      <c r="O532" s="92"/>
      <c r="P532" s="238">
        <f>O532*H532</f>
        <v>0</v>
      </c>
      <c r="Q532" s="238">
        <v>0.00184056</v>
      </c>
      <c r="R532" s="238">
        <f>Q532*H532</f>
        <v>0.06778598424</v>
      </c>
      <c r="S532" s="238">
        <v>4.0000000000000003E-05</v>
      </c>
      <c r="T532" s="239">
        <f>S532*H532</f>
        <v>0.0014731600000000001</v>
      </c>
      <c r="U532" s="39"/>
      <c r="V532" s="39"/>
      <c r="W532" s="39"/>
      <c r="X532" s="39"/>
      <c r="Y532" s="39"/>
      <c r="Z532" s="39"/>
      <c r="AA532" s="39"/>
      <c r="AB532" s="39"/>
      <c r="AC532" s="39"/>
      <c r="AD532" s="39"/>
      <c r="AE532" s="39"/>
      <c r="AR532" s="240" t="s">
        <v>195</v>
      </c>
      <c r="AT532" s="240" t="s">
        <v>191</v>
      </c>
      <c r="AU532" s="240" t="s">
        <v>82</v>
      </c>
      <c r="AY532" s="18" t="s">
        <v>189</v>
      </c>
      <c r="BE532" s="241">
        <f>IF(N532="základní",J532,0)</f>
        <v>0</v>
      </c>
      <c r="BF532" s="241">
        <f>IF(N532="snížená",J532,0)</f>
        <v>0</v>
      </c>
      <c r="BG532" s="241">
        <f>IF(N532="zákl. přenesená",J532,0)</f>
        <v>0</v>
      </c>
      <c r="BH532" s="241">
        <f>IF(N532="sníž. přenesená",J532,0)</f>
        <v>0</v>
      </c>
      <c r="BI532" s="241">
        <f>IF(N532="nulová",J532,0)</f>
        <v>0</v>
      </c>
      <c r="BJ532" s="18" t="s">
        <v>80</v>
      </c>
      <c r="BK532" s="241">
        <f>ROUND(I532*H532,2)</f>
        <v>0</v>
      </c>
      <c r="BL532" s="18" t="s">
        <v>195</v>
      </c>
      <c r="BM532" s="240" t="s">
        <v>536</v>
      </c>
    </row>
    <row r="533" s="2" customFormat="1">
      <c r="A533" s="39"/>
      <c r="B533" s="40"/>
      <c r="C533" s="41"/>
      <c r="D533" s="242" t="s">
        <v>197</v>
      </c>
      <c r="E533" s="41"/>
      <c r="F533" s="243" t="s">
        <v>535</v>
      </c>
      <c r="G533" s="41"/>
      <c r="H533" s="41"/>
      <c r="I533" s="244"/>
      <c r="J533" s="41"/>
      <c r="K533" s="41"/>
      <c r="L533" s="45"/>
      <c r="M533" s="245"/>
      <c r="N533" s="246"/>
      <c r="O533" s="92"/>
      <c r="P533" s="92"/>
      <c r="Q533" s="92"/>
      <c r="R533" s="92"/>
      <c r="S533" s="92"/>
      <c r="T533" s="93"/>
      <c r="U533" s="39"/>
      <c r="V533" s="39"/>
      <c r="W533" s="39"/>
      <c r="X533" s="39"/>
      <c r="Y533" s="39"/>
      <c r="Z533" s="39"/>
      <c r="AA533" s="39"/>
      <c r="AB533" s="39"/>
      <c r="AC533" s="39"/>
      <c r="AD533" s="39"/>
      <c r="AE533" s="39"/>
      <c r="AT533" s="18" t="s">
        <v>197</v>
      </c>
      <c r="AU533" s="18" t="s">
        <v>82</v>
      </c>
    </row>
    <row r="534" s="2" customFormat="1">
      <c r="A534" s="39"/>
      <c r="B534" s="40"/>
      <c r="C534" s="41"/>
      <c r="D534" s="247" t="s">
        <v>198</v>
      </c>
      <c r="E534" s="41"/>
      <c r="F534" s="248" t="s">
        <v>537</v>
      </c>
      <c r="G534" s="41"/>
      <c r="H534" s="41"/>
      <c r="I534" s="244"/>
      <c r="J534" s="41"/>
      <c r="K534" s="41"/>
      <c r="L534" s="45"/>
      <c r="M534" s="245"/>
      <c r="N534" s="246"/>
      <c r="O534" s="92"/>
      <c r="P534" s="92"/>
      <c r="Q534" s="92"/>
      <c r="R534" s="92"/>
      <c r="S534" s="92"/>
      <c r="T534" s="93"/>
      <c r="U534" s="39"/>
      <c r="V534" s="39"/>
      <c r="W534" s="39"/>
      <c r="X534" s="39"/>
      <c r="Y534" s="39"/>
      <c r="Z534" s="39"/>
      <c r="AA534" s="39"/>
      <c r="AB534" s="39"/>
      <c r="AC534" s="39"/>
      <c r="AD534" s="39"/>
      <c r="AE534" s="39"/>
      <c r="AT534" s="18" t="s">
        <v>198</v>
      </c>
      <c r="AU534" s="18" t="s">
        <v>82</v>
      </c>
    </row>
    <row r="535" s="13" customFormat="1">
      <c r="A535" s="13"/>
      <c r="B535" s="249"/>
      <c r="C535" s="250"/>
      <c r="D535" s="242" t="s">
        <v>200</v>
      </c>
      <c r="E535" s="251" t="s">
        <v>1</v>
      </c>
      <c r="F535" s="252" t="s">
        <v>488</v>
      </c>
      <c r="G535" s="250"/>
      <c r="H535" s="251" t="s">
        <v>1</v>
      </c>
      <c r="I535" s="253"/>
      <c r="J535" s="250"/>
      <c r="K535" s="250"/>
      <c r="L535" s="254"/>
      <c r="M535" s="255"/>
      <c r="N535" s="256"/>
      <c r="O535" s="256"/>
      <c r="P535" s="256"/>
      <c r="Q535" s="256"/>
      <c r="R535" s="256"/>
      <c r="S535" s="256"/>
      <c r="T535" s="257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T535" s="258" t="s">
        <v>200</v>
      </c>
      <c r="AU535" s="258" t="s">
        <v>82</v>
      </c>
      <c r="AV535" s="13" t="s">
        <v>80</v>
      </c>
      <c r="AW535" s="13" t="s">
        <v>30</v>
      </c>
      <c r="AX535" s="13" t="s">
        <v>73</v>
      </c>
      <c r="AY535" s="258" t="s">
        <v>189</v>
      </c>
    </row>
    <row r="536" s="13" customFormat="1">
      <c r="A536" s="13"/>
      <c r="B536" s="249"/>
      <c r="C536" s="250"/>
      <c r="D536" s="242" t="s">
        <v>200</v>
      </c>
      <c r="E536" s="251" t="s">
        <v>1</v>
      </c>
      <c r="F536" s="252" t="s">
        <v>489</v>
      </c>
      <c r="G536" s="250"/>
      <c r="H536" s="251" t="s">
        <v>1</v>
      </c>
      <c r="I536" s="253"/>
      <c r="J536" s="250"/>
      <c r="K536" s="250"/>
      <c r="L536" s="254"/>
      <c r="M536" s="255"/>
      <c r="N536" s="256"/>
      <c r="O536" s="256"/>
      <c r="P536" s="256"/>
      <c r="Q536" s="256"/>
      <c r="R536" s="256"/>
      <c r="S536" s="256"/>
      <c r="T536" s="257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T536" s="258" t="s">
        <v>200</v>
      </c>
      <c r="AU536" s="258" t="s">
        <v>82</v>
      </c>
      <c r="AV536" s="13" t="s">
        <v>80</v>
      </c>
      <c r="AW536" s="13" t="s">
        <v>30</v>
      </c>
      <c r="AX536" s="13" t="s">
        <v>73</v>
      </c>
      <c r="AY536" s="258" t="s">
        <v>189</v>
      </c>
    </row>
    <row r="537" s="13" customFormat="1">
      <c r="A537" s="13"/>
      <c r="B537" s="249"/>
      <c r="C537" s="250"/>
      <c r="D537" s="242" t="s">
        <v>200</v>
      </c>
      <c r="E537" s="251" t="s">
        <v>1</v>
      </c>
      <c r="F537" s="252" t="s">
        <v>338</v>
      </c>
      <c r="G537" s="250"/>
      <c r="H537" s="251" t="s">
        <v>1</v>
      </c>
      <c r="I537" s="253"/>
      <c r="J537" s="250"/>
      <c r="K537" s="250"/>
      <c r="L537" s="254"/>
      <c r="M537" s="255"/>
      <c r="N537" s="256"/>
      <c r="O537" s="256"/>
      <c r="P537" s="256"/>
      <c r="Q537" s="256"/>
      <c r="R537" s="256"/>
      <c r="S537" s="256"/>
      <c r="T537" s="257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T537" s="258" t="s">
        <v>200</v>
      </c>
      <c r="AU537" s="258" t="s">
        <v>82</v>
      </c>
      <c r="AV537" s="13" t="s">
        <v>80</v>
      </c>
      <c r="AW537" s="13" t="s">
        <v>30</v>
      </c>
      <c r="AX537" s="13" t="s">
        <v>73</v>
      </c>
      <c r="AY537" s="258" t="s">
        <v>189</v>
      </c>
    </row>
    <row r="538" s="13" customFormat="1">
      <c r="A538" s="13"/>
      <c r="B538" s="249"/>
      <c r="C538" s="250"/>
      <c r="D538" s="242" t="s">
        <v>200</v>
      </c>
      <c r="E538" s="251" t="s">
        <v>1</v>
      </c>
      <c r="F538" s="252" t="s">
        <v>538</v>
      </c>
      <c r="G538" s="250"/>
      <c r="H538" s="251" t="s">
        <v>1</v>
      </c>
      <c r="I538" s="253"/>
      <c r="J538" s="250"/>
      <c r="K538" s="250"/>
      <c r="L538" s="254"/>
      <c r="M538" s="255"/>
      <c r="N538" s="256"/>
      <c r="O538" s="256"/>
      <c r="P538" s="256"/>
      <c r="Q538" s="256"/>
      <c r="R538" s="256"/>
      <c r="S538" s="256"/>
      <c r="T538" s="257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T538" s="258" t="s">
        <v>200</v>
      </c>
      <c r="AU538" s="258" t="s">
        <v>82</v>
      </c>
      <c r="AV538" s="13" t="s">
        <v>80</v>
      </c>
      <c r="AW538" s="13" t="s">
        <v>30</v>
      </c>
      <c r="AX538" s="13" t="s">
        <v>73</v>
      </c>
      <c r="AY538" s="258" t="s">
        <v>189</v>
      </c>
    </row>
    <row r="539" s="14" customFormat="1">
      <c r="A539" s="14"/>
      <c r="B539" s="259"/>
      <c r="C539" s="260"/>
      <c r="D539" s="242" t="s">
        <v>200</v>
      </c>
      <c r="E539" s="261" t="s">
        <v>1</v>
      </c>
      <c r="F539" s="262" t="s">
        <v>539</v>
      </c>
      <c r="G539" s="260"/>
      <c r="H539" s="263">
        <v>22.379999999999999</v>
      </c>
      <c r="I539" s="264"/>
      <c r="J539" s="260"/>
      <c r="K539" s="260"/>
      <c r="L539" s="265"/>
      <c r="M539" s="266"/>
      <c r="N539" s="267"/>
      <c r="O539" s="267"/>
      <c r="P539" s="267"/>
      <c r="Q539" s="267"/>
      <c r="R539" s="267"/>
      <c r="S539" s="267"/>
      <c r="T539" s="268"/>
      <c r="U539" s="14"/>
      <c r="V539" s="14"/>
      <c r="W539" s="14"/>
      <c r="X539" s="14"/>
      <c r="Y539" s="14"/>
      <c r="Z539" s="14"/>
      <c r="AA539" s="14"/>
      <c r="AB539" s="14"/>
      <c r="AC539" s="14"/>
      <c r="AD539" s="14"/>
      <c r="AE539" s="14"/>
      <c r="AT539" s="269" t="s">
        <v>200</v>
      </c>
      <c r="AU539" s="269" t="s">
        <v>82</v>
      </c>
      <c r="AV539" s="14" t="s">
        <v>82</v>
      </c>
      <c r="AW539" s="14" t="s">
        <v>30</v>
      </c>
      <c r="AX539" s="14" t="s">
        <v>73</v>
      </c>
      <c r="AY539" s="269" t="s">
        <v>189</v>
      </c>
    </row>
    <row r="540" s="13" customFormat="1">
      <c r="A540" s="13"/>
      <c r="B540" s="249"/>
      <c r="C540" s="250"/>
      <c r="D540" s="242" t="s">
        <v>200</v>
      </c>
      <c r="E540" s="251" t="s">
        <v>1</v>
      </c>
      <c r="F540" s="252" t="s">
        <v>540</v>
      </c>
      <c r="G540" s="250"/>
      <c r="H540" s="251" t="s">
        <v>1</v>
      </c>
      <c r="I540" s="253"/>
      <c r="J540" s="250"/>
      <c r="K540" s="250"/>
      <c r="L540" s="254"/>
      <c r="M540" s="255"/>
      <c r="N540" s="256"/>
      <c r="O540" s="256"/>
      <c r="P540" s="256"/>
      <c r="Q540" s="256"/>
      <c r="R540" s="256"/>
      <c r="S540" s="256"/>
      <c r="T540" s="257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  <c r="AE540" s="13"/>
      <c r="AT540" s="258" t="s">
        <v>200</v>
      </c>
      <c r="AU540" s="258" t="s">
        <v>82</v>
      </c>
      <c r="AV540" s="13" t="s">
        <v>80</v>
      </c>
      <c r="AW540" s="13" t="s">
        <v>30</v>
      </c>
      <c r="AX540" s="13" t="s">
        <v>73</v>
      </c>
      <c r="AY540" s="258" t="s">
        <v>189</v>
      </c>
    </row>
    <row r="541" s="14" customFormat="1">
      <c r="A541" s="14"/>
      <c r="B541" s="259"/>
      <c r="C541" s="260"/>
      <c r="D541" s="242" t="s">
        <v>200</v>
      </c>
      <c r="E541" s="261" t="s">
        <v>1</v>
      </c>
      <c r="F541" s="262" t="s">
        <v>541</v>
      </c>
      <c r="G541" s="260"/>
      <c r="H541" s="263">
        <v>6.5199999999999996</v>
      </c>
      <c r="I541" s="264"/>
      <c r="J541" s="260"/>
      <c r="K541" s="260"/>
      <c r="L541" s="265"/>
      <c r="M541" s="266"/>
      <c r="N541" s="267"/>
      <c r="O541" s="267"/>
      <c r="P541" s="267"/>
      <c r="Q541" s="267"/>
      <c r="R541" s="267"/>
      <c r="S541" s="267"/>
      <c r="T541" s="268"/>
      <c r="U541" s="14"/>
      <c r="V541" s="14"/>
      <c r="W541" s="14"/>
      <c r="X541" s="14"/>
      <c r="Y541" s="14"/>
      <c r="Z541" s="14"/>
      <c r="AA541" s="14"/>
      <c r="AB541" s="14"/>
      <c r="AC541" s="14"/>
      <c r="AD541" s="14"/>
      <c r="AE541" s="14"/>
      <c r="AT541" s="269" t="s">
        <v>200</v>
      </c>
      <c r="AU541" s="269" t="s">
        <v>82</v>
      </c>
      <c r="AV541" s="14" t="s">
        <v>82</v>
      </c>
      <c r="AW541" s="14" t="s">
        <v>30</v>
      </c>
      <c r="AX541" s="14" t="s">
        <v>73</v>
      </c>
      <c r="AY541" s="269" t="s">
        <v>189</v>
      </c>
    </row>
    <row r="542" s="13" customFormat="1">
      <c r="A542" s="13"/>
      <c r="B542" s="249"/>
      <c r="C542" s="250"/>
      <c r="D542" s="242" t="s">
        <v>200</v>
      </c>
      <c r="E542" s="251" t="s">
        <v>1</v>
      </c>
      <c r="F542" s="252" t="s">
        <v>542</v>
      </c>
      <c r="G542" s="250"/>
      <c r="H542" s="251" t="s">
        <v>1</v>
      </c>
      <c r="I542" s="253"/>
      <c r="J542" s="250"/>
      <c r="K542" s="250"/>
      <c r="L542" s="254"/>
      <c r="M542" s="255"/>
      <c r="N542" s="256"/>
      <c r="O542" s="256"/>
      <c r="P542" s="256"/>
      <c r="Q542" s="256"/>
      <c r="R542" s="256"/>
      <c r="S542" s="256"/>
      <c r="T542" s="257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  <c r="AE542" s="13"/>
      <c r="AT542" s="258" t="s">
        <v>200</v>
      </c>
      <c r="AU542" s="258" t="s">
        <v>82</v>
      </c>
      <c r="AV542" s="13" t="s">
        <v>80</v>
      </c>
      <c r="AW542" s="13" t="s">
        <v>30</v>
      </c>
      <c r="AX542" s="13" t="s">
        <v>73</v>
      </c>
      <c r="AY542" s="258" t="s">
        <v>189</v>
      </c>
    </row>
    <row r="543" s="14" customFormat="1">
      <c r="A543" s="14"/>
      <c r="B543" s="259"/>
      <c r="C543" s="260"/>
      <c r="D543" s="242" t="s">
        <v>200</v>
      </c>
      <c r="E543" s="261" t="s">
        <v>1</v>
      </c>
      <c r="F543" s="262" t="s">
        <v>543</v>
      </c>
      <c r="G543" s="260"/>
      <c r="H543" s="263">
        <v>6.1749999999999998</v>
      </c>
      <c r="I543" s="264"/>
      <c r="J543" s="260"/>
      <c r="K543" s="260"/>
      <c r="L543" s="265"/>
      <c r="M543" s="266"/>
      <c r="N543" s="267"/>
      <c r="O543" s="267"/>
      <c r="P543" s="267"/>
      <c r="Q543" s="267"/>
      <c r="R543" s="267"/>
      <c r="S543" s="267"/>
      <c r="T543" s="268"/>
      <c r="U543" s="14"/>
      <c r="V543" s="14"/>
      <c r="W543" s="14"/>
      <c r="X543" s="14"/>
      <c r="Y543" s="14"/>
      <c r="Z543" s="14"/>
      <c r="AA543" s="14"/>
      <c r="AB543" s="14"/>
      <c r="AC543" s="14"/>
      <c r="AD543" s="14"/>
      <c r="AE543" s="14"/>
      <c r="AT543" s="269" t="s">
        <v>200</v>
      </c>
      <c r="AU543" s="269" t="s">
        <v>82</v>
      </c>
      <c r="AV543" s="14" t="s">
        <v>82</v>
      </c>
      <c r="AW543" s="14" t="s">
        <v>30</v>
      </c>
      <c r="AX543" s="14" t="s">
        <v>73</v>
      </c>
      <c r="AY543" s="269" t="s">
        <v>189</v>
      </c>
    </row>
    <row r="544" s="15" customFormat="1">
      <c r="A544" s="15"/>
      <c r="B544" s="270"/>
      <c r="C544" s="271"/>
      <c r="D544" s="242" t="s">
        <v>200</v>
      </c>
      <c r="E544" s="272" t="s">
        <v>1</v>
      </c>
      <c r="F544" s="273" t="s">
        <v>207</v>
      </c>
      <c r="G544" s="271"/>
      <c r="H544" s="274">
        <v>35.075000000000003</v>
      </c>
      <c r="I544" s="275"/>
      <c r="J544" s="271"/>
      <c r="K544" s="271"/>
      <c r="L544" s="276"/>
      <c r="M544" s="277"/>
      <c r="N544" s="278"/>
      <c r="O544" s="278"/>
      <c r="P544" s="278"/>
      <c r="Q544" s="278"/>
      <c r="R544" s="278"/>
      <c r="S544" s="278"/>
      <c r="T544" s="279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  <c r="AE544" s="15"/>
      <c r="AT544" s="280" t="s">
        <v>200</v>
      </c>
      <c r="AU544" s="280" t="s">
        <v>82</v>
      </c>
      <c r="AV544" s="15" t="s">
        <v>195</v>
      </c>
      <c r="AW544" s="15" t="s">
        <v>30</v>
      </c>
      <c r="AX544" s="15" t="s">
        <v>73</v>
      </c>
      <c r="AY544" s="280" t="s">
        <v>189</v>
      </c>
    </row>
    <row r="545" s="14" customFormat="1">
      <c r="A545" s="14"/>
      <c r="B545" s="259"/>
      <c r="C545" s="260"/>
      <c r="D545" s="242" t="s">
        <v>200</v>
      </c>
      <c r="E545" s="261" t="s">
        <v>1</v>
      </c>
      <c r="F545" s="262" t="s">
        <v>544</v>
      </c>
      <c r="G545" s="260"/>
      <c r="H545" s="263">
        <v>36.829000000000001</v>
      </c>
      <c r="I545" s="264"/>
      <c r="J545" s="260"/>
      <c r="K545" s="260"/>
      <c r="L545" s="265"/>
      <c r="M545" s="266"/>
      <c r="N545" s="267"/>
      <c r="O545" s="267"/>
      <c r="P545" s="267"/>
      <c r="Q545" s="267"/>
      <c r="R545" s="267"/>
      <c r="S545" s="267"/>
      <c r="T545" s="268"/>
      <c r="U545" s="14"/>
      <c r="V545" s="14"/>
      <c r="W545" s="14"/>
      <c r="X545" s="14"/>
      <c r="Y545" s="14"/>
      <c r="Z545" s="14"/>
      <c r="AA545" s="14"/>
      <c r="AB545" s="14"/>
      <c r="AC545" s="14"/>
      <c r="AD545" s="14"/>
      <c r="AE545" s="14"/>
      <c r="AT545" s="269" t="s">
        <v>200</v>
      </c>
      <c r="AU545" s="269" t="s">
        <v>82</v>
      </c>
      <c r="AV545" s="14" t="s">
        <v>82</v>
      </c>
      <c r="AW545" s="14" t="s">
        <v>30</v>
      </c>
      <c r="AX545" s="14" t="s">
        <v>80</v>
      </c>
      <c r="AY545" s="269" t="s">
        <v>189</v>
      </c>
    </row>
    <row r="546" s="2" customFormat="1" ht="24.15" customHeight="1">
      <c r="A546" s="39"/>
      <c r="B546" s="40"/>
      <c r="C546" s="228" t="s">
        <v>545</v>
      </c>
      <c r="D546" s="228" t="s">
        <v>191</v>
      </c>
      <c r="E546" s="229" t="s">
        <v>546</v>
      </c>
      <c r="F546" s="230" t="s">
        <v>547</v>
      </c>
      <c r="G546" s="231" t="s">
        <v>301</v>
      </c>
      <c r="H546" s="232">
        <v>6.4930000000000003</v>
      </c>
      <c r="I546" s="233"/>
      <c r="J546" s="234">
        <f>ROUND(I546*H546,2)</f>
        <v>0</v>
      </c>
      <c r="K546" s="235"/>
      <c r="L546" s="45"/>
      <c r="M546" s="236" t="s">
        <v>1</v>
      </c>
      <c r="N546" s="237" t="s">
        <v>38</v>
      </c>
      <c r="O546" s="92"/>
      <c r="P546" s="238">
        <f>O546*H546</f>
        <v>0</v>
      </c>
      <c r="Q546" s="238">
        <v>0.086799000000000001</v>
      </c>
      <c r="R546" s="238">
        <f>Q546*H546</f>
        <v>0.563585907</v>
      </c>
      <c r="S546" s="238">
        <v>0</v>
      </c>
      <c r="T546" s="239">
        <f>S546*H546</f>
        <v>0</v>
      </c>
      <c r="U546" s="39"/>
      <c r="V546" s="39"/>
      <c r="W546" s="39"/>
      <c r="X546" s="39"/>
      <c r="Y546" s="39"/>
      <c r="Z546" s="39"/>
      <c r="AA546" s="39"/>
      <c r="AB546" s="39"/>
      <c r="AC546" s="39"/>
      <c r="AD546" s="39"/>
      <c r="AE546" s="39"/>
      <c r="AR546" s="240" t="s">
        <v>195</v>
      </c>
      <c r="AT546" s="240" t="s">
        <v>191</v>
      </c>
      <c r="AU546" s="240" t="s">
        <v>82</v>
      </c>
      <c r="AY546" s="18" t="s">
        <v>189</v>
      </c>
      <c r="BE546" s="241">
        <f>IF(N546="základní",J546,0)</f>
        <v>0</v>
      </c>
      <c r="BF546" s="241">
        <f>IF(N546="snížená",J546,0)</f>
        <v>0</v>
      </c>
      <c r="BG546" s="241">
        <f>IF(N546="zákl. přenesená",J546,0)</f>
        <v>0</v>
      </c>
      <c r="BH546" s="241">
        <f>IF(N546="sníž. přenesená",J546,0)</f>
        <v>0</v>
      </c>
      <c r="BI546" s="241">
        <f>IF(N546="nulová",J546,0)</f>
        <v>0</v>
      </c>
      <c r="BJ546" s="18" t="s">
        <v>80</v>
      </c>
      <c r="BK546" s="241">
        <f>ROUND(I546*H546,2)</f>
        <v>0</v>
      </c>
      <c r="BL546" s="18" t="s">
        <v>195</v>
      </c>
      <c r="BM546" s="240" t="s">
        <v>548</v>
      </c>
    </row>
    <row r="547" s="2" customFormat="1">
      <c r="A547" s="39"/>
      <c r="B547" s="40"/>
      <c r="C547" s="41"/>
      <c r="D547" s="242" t="s">
        <v>197</v>
      </c>
      <c r="E547" s="41"/>
      <c r="F547" s="243" t="s">
        <v>547</v>
      </c>
      <c r="G547" s="41"/>
      <c r="H547" s="41"/>
      <c r="I547" s="244"/>
      <c r="J547" s="41"/>
      <c r="K547" s="41"/>
      <c r="L547" s="45"/>
      <c r="M547" s="245"/>
      <c r="N547" s="246"/>
      <c r="O547" s="92"/>
      <c r="P547" s="92"/>
      <c r="Q547" s="92"/>
      <c r="R547" s="92"/>
      <c r="S547" s="92"/>
      <c r="T547" s="93"/>
      <c r="U547" s="39"/>
      <c r="V547" s="39"/>
      <c r="W547" s="39"/>
      <c r="X547" s="39"/>
      <c r="Y547" s="39"/>
      <c r="Z547" s="39"/>
      <c r="AA547" s="39"/>
      <c r="AB547" s="39"/>
      <c r="AC547" s="39"/>
      <c r="AD547" s="39"/>
      <c r="AE547" s="39"/>
      <c r="AT547" s="18" t="s">
        <v>197</v>
      </c>
      <c r="AU547" s="18" t="s">
        <v>82</v>
      </c>
    </row>
    <row r="548" s="2" customFormat="1">
      <c r="A548" s="39"/>
      <c r="B548" s="40"/>
      <c r="C548" s="41"/>
      <c r="D548" s="247" t="s">
        <v>198</v>
      </c>
      <c r="E548" s="41"/>
      <c r="F548" s="248" t="s">
        <v>549</v>
      </c>
      <c r="G548" s="41"/>
      <c r="H548" s="41"/>
      <c r="I548" s="244"/>
      <c r="J548" s="41"/>
      <c r="K548" s="41"/>
      <c r="L548" s="45"/>
      <c r="M548" s="245"/>
      <c r="N548" s="246"/>
      <c r="O548" s="92"/>
      <c r="P548" s="92"/>
      <c r="Q548" s="92"/>
      <c r="R548" s="92"/>
      <c r="S548" s="92"/>
      <c r="T548" s="93"/>
      <c r="U548" s="39"/>
      <c r="V548" s="39"/>
      <c r="W548" s="39"/>
      <c r="X548" s="39"/>
      <c r="Y548" s="39"/>
      <c r="Z548" s="39"/>
      <c r="AA548" s="39"/>
      <c r="AB548" s="39"/>
      <c r="AC548" s="39"/>
      <c r="AD548" s="39"/>
      <c r="AE548" s="39"/>
      <c r="AT548" s="18" t="s">
        <v>198</v>
      </c>
      <c r="AU548" s="18" t="s">
        <v>82</v>
      </c>
    </row>
    <row r="549" s="13" customFormat="1">
      <c r="A549" s="13"/>
      <c r="B549" s="249"/>
      <c r="C549" s="250"/>
      <c r="D549" s="242" t="s">
        <v>200</v>
      </c>
      <c r="E549" s="251" t="s">
        <v>1</v>
      </c>
      <c r="F549" s="252" t="s">
        <v>338</v>
      </c>
      <c r="G549" s="250"/>
      <c r="H549" s="251" t="s">
        <v>1</v>
      </c>
      <c r="I549" s="253"/>
      <c r="J549" s="250"/>
      <c r="K549" s="250"/>
      <c r="L549" s="254"/>
      <c r="M549" s="255"/>
      <c r="N549" s="256"/>
      <c r="O549" s="256"/>
      <c r="P549" s="256"/>
      <c r="Q549" s="256"/>
      <c r="R549" s="256"/>
      <c r="S549" s="256"/>
      <c r="T549" s="257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T549" s="258" t="s">
        <v>200</v>
      </c>
      <c r="AU549" s="258" t="s">
        <v>82</v>
      </c>
      <c r="AV549" s="13" t="s">
        <v>80</v>
      </c>
      <c r="AW549" s="13" t="s">
        <v>30</v>
      </c>
      <c r="AX549" s="13" t="s">
        <v>73</v>
      </c>
      <c r="AY549" s="258" t="s">
        <v>189</v>
      </c>
    </row>
    <row r="550" s="13" customFormat="1">
      <c r="A550" s="13"/>
      <c r="B550" s="249"/>
      <c r="C550" s="250"/>
      <c r="D550" s="242" t="s">
        <v>200</v>
      </c>
      <c r="E550" s="251" t="s">
        <v>1</v>
      </c>
      <c r="F550" s="252" t="s">
        <v>550</v>
      </c>
      <c r="G550" s="250"/>
      <c r="H550" s="251" t="s">
        <v>1</v>
      </c>
      <c r="I550" s="253"/>
      <c r="J550" s="250"/>
      <c r="K550" s="250"/>
      <c r="L550" s="254"/>
      <c r="M550" s="255"/>
      <c r="N550" s="256"/>
      <c r="O550" s="256"/>
      <c r="P550" s="256"/>
      <c r="Q550" s="256"/>
      <c r="R550" s="256"/>
      <c r="S550" s="256"/>
      <c r="T550" s="257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T550" s="258" t="s">
        <v>200</v>
      </c>
      <c r="AU550" s="258" t="s">
        <v>82</v>
      </c>
      <c r="AV550" s="13" t="s">
        <v>80</v>
      </c>
      <c r="AW550" s="13" t="s">
        <v>30</v>
      </c>
      <c r="AX550" s="13" t="s">
        <v>73</v>
      </c>
      <c r="AY550" s="258" t="s">
        <v>189</v>
      </c>
    </row>
    <row r="551" s="14" customFormat="1">
      <c r="A551" s="14"/>
      <c r="B551" s="259"/>
      <c r="C551" s="260"/>
      <c r="D551" s="242" t="s">
        <v>200</v>
      </c>
      <c r="E551" s="261" t="s">
        <v>1</v>
      </c>
      <c r="F551" s="262" t="s">
        <v>551</v>
      </c>
      <c r="G551" s="260"/>
      <c r="H551" s="263">
        <v>4.1040000000000001</v>
      </c>
      <c r="I551" s="264"/>
      <c r="J551" s="260"/>
      <c r="K551" s="260"/>
      <c r="L551" s="265"/>
      <c r="M551" s="266"/>
      <c r="N551" s="267"/>
      <c r="O551" s="267"/>
      <c r="P551" s="267"/>
      <c r="Q551" s="267"/>
      <c r="R551" s="267"/>
      <c r="S551" s="267"/>
      <c r="T551" s="268"/>
      <c r="U551" s="14"/>
      <c r="V551" s="14"/>
      <c r="W551" s="14"/>
      <c r="X551" s="14"/>
      <c r="Y551" s="14"/>
      <c r="Z551" s="14"/>
      <c r="AA551" s="14"/>
      <c r="AB551" s="14"/>
      <c r="AC551" s="14"/>
      <c r="AD551" s="14"/>
      <c r="AE551" s="14"/>
      <c r="AT551" s="269" t="s">
        <v>200</v>
      </c>
      <c r="AU551" s="269" t="s">
        <v>82</v>
      </c>
      <c r="AV551" s="14" t="s">
        <v>82</v>
      </c>
      <c r="AW551" s="14" t="s">
        <v>30</v>
      </c>
      <c r="AX551" s="14" t="s">
        <v>73</v>
      </c>
      <c r="AY551" s="269" t="s">
        <v>189</v>
      </c>
    </row>
    <row r="552" s="16" customFormat="1">
      <c r="A552" s="16"/>
      <c r="B552" s="292"/>
      <c r="C552" s="293"/>
      <c r="D552" s="242" t="s">
        <v>200</v>
      </c>
      <c r="E552" s="294" t="s">
        <v>1</v>
      </c>
      <c r="F552" s="295" t="s">
        <v>290</v>
      </c>
      <c r="G552" s="293"/>
      <c r="H552" s="296">
        <v>4.1040000000000001</v>
      </c>
      <c r="I552" s="297"/>
      <c r="J552" s="293"/>
      <c r="K552" s="293"/>
      <c r="L552" s="298"/>
      <c r="M552" s="299"/>
      <c r="N552" s="300"/>
      <c r="O552" s="300"/>
      <c r="P552" s="300"/>
      <c r="Q552" s="300"/>
      <c r="R552" s="300"/>
      <c r="S552" s="300"/>
      <c r="T552" s="301"/>
      <c r="U552" s="16"/>
      <c r="V552" s="16"/>
      <c r="W552" s="16"/>
      <c r="X552" s="16"/>
      <c r="Y552" s="16"/>
      <c r="Z552" s="16"/>
      <c r="AA552" s="16"/>
      <c r="AB552" s="16"/>
      <c r="AC552" s="16"/>
      <c r="AD552" s="16"/>
      <c r="AE552" s="16"/>
      <c r="AT552" s="302" t="s">
        <v>200</v>
      </c>
      <c r="AU552" s="302" t="s">
        <v>82</v>
      </c>
      <c r="AV552" s="16" t="s">
        <v>214</v>
      </c>
      <c r="AW552" s="16" t="s">
        <v>30</v>
      </c>
      <c r="AX552" s="16" t="s">
        <v>73</v>
      </c>
      <c r="AY552" s="302" t="s">
        <v>189</v>
      </c>
    </row>
    <row r="553" s="13" customFormat="1">
      <c r="A553" s="13"/>
      <c r="B553" s="249"/>
      <c r="C553" s="250"/>
      <c r="D553" s="242" t="s">
        <v>200</v>
      </c>
      <c r="E553" s="251" t="s">
        <v>1</v>
      </c>
      <c r="F553" s="252" t="s">
        <v>552</v>
      </c>
      <c r="G553" s="250"/>
      <c r="H553" s="251" t="s">
        <v>1</v>
      </c>
      <c r="I553" s="253"/>
      <c r="J553" s="250"/>
      <c r="K553" s="250"/>
      <c r="L553" s="254"/>
      <c r="M553" s="255"/>
      <c r="N553" s="256"/>
      <c r="O553" s="256"/>
      <c r="P553" s="256"/>
      <c r="Q553" s="256"/>
      <c r="R553" s="256"/>
      <c r="S553" s="256"/>
      <c r="T553" s="257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  <c r="AE553" s="13"/>
      <c r="AT553" s="258" t="s">
        <v>200</v>
      </c>
      <c r="AU553" s="258" t="s">
        <v>82</v>
      </c>
      <c r="AV553" s="13" t="s">
        <v>80</v>
      </c>
      <c r="AW553" s="13" t="s">
        <v>30</v>
      </c>
      <c r="AX553" s="13" t="s">
        <v>73</v>
      </c>
      <c r="AY553" s="258" t="s">
        <v>189</v>
      </c>
    </row>
    <row r="554" s="14" customFormat="1">
      <c r="A554" s="14"/>
      <c r="B554" s="259"/>
      <c r="C554" s="260"/>
      <c r="D554" s="242" t="s">
        <v>200</v>
      </c>
      <c r="E554" s="261" t="s">
        <v>1</v>
      </c>
      <c r="F554" s="262" t="s">
        <v>553</v>
      </c>
      <c r="G554" s="260"/>
      <c r="H554" s="263">
        <v>2.0800000000000001</v>
      </c>
      <c r="I554" s="264"/>
      <c r="J554" s="260"/>
      <c r="K554" s="260"/>
      <c r="L554" s="265"/>
      <c r="M554" s="266"/>
      <c r="N554" s="267"/>
      <c r="O554" s="267"/>
      <c r="P554" s="267"/>
      <c r="Q554" s="267"/>
      <c r="R554" s="267"/>
      <c r="S554" s="267"/>
      <c r="T554" s="268"/>
      <c r="U554" s="14"/>
      <c r="V554" s="14"/>
      <c r="W554" s="14"/>
      <c r="X554" s="14"/>
      <c r="Y554" s="14"/>
      <c r="Z554" s="14"/>
      <c r="AA554" s="14"/>
      <c r="AB554" s="14"/>
      <c r="AC554" s="14"/>
      <c r="AD554" s="14"/>
      <c r="AE554" s="14"/>
      <c r="AT554" s="269" t="s">
        <v>200</v>
      </c>
      <c r="AU554" s="269" t="s">
        <v>82</v>
      </c>
      <c r="AV554" s="14" t="s">
        <v>82</v>
      </c>
      <c r="AW554" s="14" t="s">
        <v>30</v>
      </c>
      <c r="AX554" s="14" t="s">
        <v>73</v>
      </c>
      <c r="AY554" s="269" t="s">
        <v>189</v>
      </c>
    </row>
    <row r="555" s="15" customFormat="1">
      <c r="A555" s="15"/>
      <c r="B555" s="270"/>
      <c r="C555" s="271"/>
      <c r="D555" s="242" t="s">
        <v>200</v>
      </c>
      <c r="E555" s="272" t="s">
        <v>1</v>
      </c>
      <c r="F555" s="273" t="s">
        <v>207</v>
      </c>
      <c r="G555" s="271"/>
      <c r="H555" s="274">
        <v>6.1840000000000002</v>
      </c>
      <c r="I555" s="275"/>
      <c r="J555" s="271"/>
      <c r="K555" s="271"/>
      <c r="L555" s="276"/>
      <c r="M555" s="277"/>
      <c r="N555" s="278"/>
      <c r="O555" s="278"/>
      <c r="P555" s="278"/>
      <c r="Q555" s="278"/>
      <c r="R555" s="278"/>
      <c r="S555" s="278"/>
      <c r="T555" s="279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  <c r="AE555" s="15"/>
      <c r="AT555" s="280" t="s">
        <v>200</v>
      </c>
      <c r="AU555" s="280" t="s">
        <v>82</v>
      </c>
      <c r="AV555" s="15" t="s">
        <v>195</v>
      </c>
      <c r="AW555" s="15" t="s">
        <v>30</v>
      </c>
      <c r="AX555" s="15" t="s">
        <v>73</v>
      </c>
      <c r="AY555" s="280" t="s">
        <v>189</v>
      </c>
    </row>
    <row r="556" s="14" customFormat="1">
      <c r="A556" s="14"/>
      <c r="B556" s="259"/>
      <c r="C556" s="260"/>
      <c r="D556" s="242" t="s">
        <v>200</v>
      </c>
      <c r="E556" s="261" t="s">
        <v>1</v>
      </c>
      <c r="F556" s="262" t="s">
        <v>554</v>
      </c>
      <c r="G556" s="260"/>
      <c r="H556" s="263">
        <v>6.4930000000000003</v>
      </c>
      <c r="I556" s="264"/>
      <c r="J556" s="260"/>
      <c r="K556" s="260"/>
      <c r="L556" s="265"/>
      <c r="M556" s="266"/>
      <c r="N556" s="267"/>
      <c r="O556" s="267"/>
      <c r="P556" s="267"/>
      <c r="Q556" s="267"/>
      <c r="R556" s="267"/>
      <c r="S556" s="267"/>
      <c r="T556" s="268"/>
      <c r="U556" s="14"/>
      <c r="V556" s="14"/>
      <c r="W556" s="14"/>
      <c r="X556" s="14"/>
      <c r="Y556" s="14"/>
      <c r="Z556" s="14"/>
      <c r="AA556" s="14"/>
      <c r="AB556" s="14"/>
      <c r="AC556" s="14"/>
      <c r="AD556" s="14"/>
      <c r="AE556" s="14"/>
      <c r="AT556" s="269" t="s">
        <v>200</v>
      </c>
      <c r="AU556" s="269" t="s">
        <v>82</v>
      </c>
      <c r="AV556" s="14" t="s">
        <v>82</v>
      </c>
      <c r="AW556" s="14" t="s">
        <v>30</v>
      </c>
      <c r="AX556" s="14" t="s">
        <v>80</v>
      </c>
      <c r="AY556" s="269" t="s">
        <v>189</v>
      </c>
    </row>
    <row r="557" s="2" customFormat="1" ht="24.15" customHeight="1">
      <c r="A557" s="39"/>
      <c r="B557" s="40"/>
      <c r="C557" s="228" t="s">
        <v>555</v>
      </c>
      <c r="D557" s="228" t="s">
        <v>191</v>
      </c>
      <c r="E557" s="229" t="s">
        <v>556</v>
      </c>
      <c r="F557" s="230" t="s">
        <v>557</v>
      </c>
      <c r="G557" s="231" t="s">
        <v>301</v>
      </c>
      <c r="H557" s="232">
        <v>14.525</v>
      </c>
      <c r="I557" s="233"/>
      <c r="J557" s="234">
        <f>ROUND(I557*H557,2)</f>
        <v>0</v>
      </c>
      <c r="K557" s="235"/>
      <c r="L557" s="45"/>
      <c r="M557" s="236" t="s">
        <v>1</v>
      </c>
      <c r="N557" s="237" t="s">
        <v>38</v>
      </c>
      <c r="O557" s="92"/>
      <c r="P557" s="238">
        <f>O557*H557</f>
        <v>0</v>
      </c>
      <c r="Q557" s="238">
        <v>0.11548799999999999</v>
      </c>
      <c r="R557" s="238">
        <f>Q557*H557</f>
        <v>1.6774632</v>
      </c>
      <c r="S557" s="238">
        <v>0</v>
      </c>
      <c r="T557" s="239">
        <f>S557*H557</f>
        <v>0</v>
      </c>
      <c r="U557" s="39"/>
      <c r="V557" s="39"/>
      <c r="W557" s="39"/>
      <c r="X557" s="39"/>
      <c r="Y557" s="39"/>
      <c r="Z557" s="39"/>
      <c r="AA557" s="39"/>
      <c r="AB557" s="39"/>
      <c r="AC557" s="39"/>
      <c r="AD557" s="39"/>
      <c r="AE557" s="39"/>
      <c r="AR557" s="240" t="s">
        <v>195</v>
      </c>
      <c r="AT557" s="240" t="s">
        <v>191</v>
      </c>
      <c r="AU557" s="240" t="s">
        <v>82</v>
      </c>
      <c r="AY557" s="18" t="s">
        <v>189</v>
      </c>
      <c r="BE557" s="241">
        <f>IF(N557="základní",J557,0)</f>
        <v>0</v>
      </c>
      <c r="BF557" s="241">
        <f>IF(N557="snížená",J557,0)</f>
        <v>0</v>
      </c>
      <c r="BG557" s="241">
        <f>IF(N557="zákl. přenesená",J557,0)</f>
        <v>0</v>
      </c>
      <c r="BH557" s="241">
        <f>IF(N557="sníž. přenesená",J557,0)</f>
        <v>0</v>
      </c>
      <c r="BI557" s="241">
        <f>IF(N557="nulová",J557,0)</f>
        <v>0</v>
      </c>
      <c r="BJ557" s="18" t="s">
        <v>80</v>
      </c>
      <c r="BK557" s="241">
        <f>ROUND(I557*H557,2)</f>
        <v>0</v>
      </c>
      <c r="BL557" s="18" t="s">
        <v>195</v>
      </c>
      <c r="BM557" s="240" t="s">
        <v>558</v>
      </c>
    </row>
    <row r="558" s="2" customFormat="1">
      <c r="A558" s="39"/>
      <c r="B558" s="40"/>
      <c r="C558" s="41"/>
      <c r="D558" s="242" t="s">
        <v>197</v>
      </c>
      <c r="E558" s="41"/>
      <c r="F558" s="243" t="s">
        <v>557</v>
      </c>
      <c r="G558" s="41"/>
      <c r="H558" s="41"/>
      <c r="I558" s="244"/>
      <c r="J558" s="41"/>
      <c r="K558" s="41"/>
      <c r="L558" s="45"/>
      <c r="M558" s="245"/>
      <c r="N558" s="246"/>
      <c r="O558" s="92"/>
      <c r="P558" s="92"/>
      <c r="Q558" s="92"/>
      <c r="R558" s="92"/>
      <c r="S558" s="92"/>
      <c r="T558" s="93"/>
      <c r="U558" s="39"/>
      <c r="V558" s="39"/>
      <c r="W558" s="39"/>
      <c r="X558" s="39"/>
      <c r="Y558" s="39"/>
      <c r="Z558" s="39"/>
      <c r="AA558" s="39"/>
      <c r="AB558" s="39"/>
      <c r="AC558" s="39"/>
      <c r="AD558" s="39"/>
      <c r="AE558" s="39"/>
      <c r="AT558" s="18" t="s">
        <v>197</v>
      </c>
      <c r="AU558" s="18" t="s">
        <v>82</v>
      </c>
    </row>
    <row r="559" s="2" customFormat="1">
      <c r="A559" s="39"/>
      <c r="B559" s="40"/>
      <c r="C559" s="41"/>
      <c r="D559" s="247" t="s">
        <v>198</v>
      </c>
      <c r="E559" s="41"/>
      <c r="F559" s="248" t="s">
        <v>559</v>
      </c>
      <c r="G559" s="41"/>
      <c r="H559" s="41"/>
      <c r="I559" s="244"/>
      <c r="J559" s="41"/>
      <c r="K559" s="41"/>
      <c r="L559" s="45"/>
      <c r="M559" s="245"/>
      <c r="N559" s="246"/>
      <c r="O559" s="92"/>
      <c r="P559" s="92"/>
      <c r="Q559" s="92"/>
      <c r="R559" s="92"/>
      <c r="S559" s="92"/>
      <c r="T559" s="93"/>
      <c r="U559" s="39"/>
      <c r="V559" s="39"/>
      <c r="W559" s="39"/>
      <c r="X559" s="39"/>
      <c r="Y559" s="39"/>
      <c r="Z559" s="39"/>
      <c r="AA559" s="39"/>
      <c r="AB559" s="39"/>
      <c r="AC559" s="39"/>
      <c r="AD559" s="39"/>
      <c r="AE559" s="39"/>
      <c r="AT559" s="18" t="s">
        <v>198</v>
      </c>
      <c r="AU559" s="18" t="s">
        <v>82</v>
      </c>
    </row>
    <row r="560" s="13" customFormat="1">
      <c r="A560" s="13"/>
      <c r="B560" s="249"/>
      <c r="C560" s="250"/>
      <c r="D560" s="242" t="s">
        <v>200</v>
      </c>
      <c r="E560" s="251" t="s">
        <v>1</v>
      </c>
      <c r="F560" s="252" t="s">
        <v>338</v>
      </c>
      <c r="G560" s="250"/>
      <c r="H560" s="251" t="s">
        <v>1</v>
      </c>
      <c r="I560" s="253"/>
      <c r="J560" s="250"/>
      <c r="K560" s="250"/>
      <c r="L560" s="254"/>
      <c r="M560" s="255"/>
      <c r="N560" s="256"/>
      <c r="O560" s="256"/>
      <c r="P560" s="256"/>
      <c r="Q560" s="256"/>
      <c r="R560" s="256"/>
      <c r="S560" s="256"/>
      <c r="T560" s="257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  <c r="AE560" s="13"/>
      <c r="AT560" s="258" t="s">
        <v>200</v>
      </c>
      <c r="AU560" s="258" t="s">
        <v>82</v>
      </c>
      <c r="AV560" s="13" t="s">
        <v>80</v>
      </c>
      <c r="AW560" s="13" t="s">
        <v>30</v>
      </c>
      <c r="AX560" s="13" t="s">
        <v>73</v>
      </c>
      <c r="AY560" s="258" t="s">
        <v>189</v>
      </c>
    </row>
    <row r="561" s="13" customFormat="1">
      <c r="A561" s="13"/>
      <c r="B561" s="249"/>
      <c r="C561" s="250"/>
      <c r="D561" s="242" t="s">
        <v>200</v>
      </c>
      <c r="E561" s="251" t="s">
        <v>1</v>
      </c>
      <c r="F561" s="252" t="s">
        <v>560</v>
      </c>
      <c r="G561" s="250"/>
      <c r="H561" s="251" t="s">
        <v>1</v>
      </c>
      <c r="I561" s="253"/>
      <c r="J561" s="250"/>
      <c r="K561" s="250"/>
      <c r="L561" s="254"/>
      <c r="M561" s="255"/>
      <c r="N561" s="256"/>
      <c r="O561" s="256"/>
      <c r="P561" s="256"/>
      <c r="Q561" s="256"/>
      <c r="R561" s="256"/>
      <c r="S561" s="256"/>
      <c r="T561" s="257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  <c r="AE561" s="13"/>
      <c r="AT561" s="258" t="s">
        <v>200</v>
      </c>
      <c r="AU561" s="258" t="s">
        <v>82</v>
      </c>
      <c r="AV561" s="13" t="s">
        <v>80</v>
      </c>
      <c r="AW561" s="13" t="s">
        <v>30</v>
      </c>
      <c r="AX561" s="13" t="s">
        <v>73</v>
      </c>
      <c r="AY561" s="258" t="s">
        <v>189</v>
      </c>
    </row>
    <row r="562" s="14" customFormat="1">
      <c r="A562" s="14"/>
      <c r="B562" s="259"/>
      <c r="C562" s="260"/>
      <c r="D562" s="242" t="s">
        <v>200</v>
      </c>
      <c r="E562" s="261" t="s">
        <v>1</v>
      </c>
      <c r="F562" s="262" t="s">
        <v>561</v>
      </c>
      <c r="G562" s="260"/>
      <c r="H562" s="263">
        <v>16.632999999999999</v>
      </c>
      <c r="I562" s="264"/>
      <c r="J562" s="260"/>
      <c r="K562" s="260"/>
      <c r="L562" s="265"/>
      <c r="M562" s="266"/>
      <c r="N562" s="267"/>
      <c r="O562" s="267"/>
      <c r="P562" s="267"/>
      <c r="Q562" s="267"/>
      <c r="R562" s="267"/>
      <c r="S562" s="267"/>
      <c r="T562" s="268"/>
      <c r="U562" s="14"/>
      <c r="V562" s="14"/>
      <c r="W562" s="14"/>
      <c r="X562" s="14"/>
      <c r="Y562" s="14"/>
      <c r="Z562" s="14"/>
      <c r="AA562" s="14"/>
      <c r="AB562" s="14"/>
      <c r="AC562" s="14"/>
      <c r="AD562" s="14"/>
      <c r="AE562" s="14"/>
      <c r="AT562" s="269" t="s">
        <v>200</v>
      </c>
      <c r="AU562" s="269" t="s">
        <v>82</v>
      </c>
      <c r="AV562" s="14" t="s">
        <v>82</v>
      </c>
      <c r="AW562" s="14" t="s">
        <v>30</v>
      </c>
      <c r="AX562" s="14" t="s">
        <v>73</v>
      </c>
      <c r="AY562" s="269" t="s">
        <v>189</v>
      </c>
    </row>
    <row r="563" s="13" customFormat="1">
      <c r="A563" s="13"/>
      <c r="B563" s="249"/>
      <c r="C563" s="250"/>
      <c r="D563" s="242" t="s">
        <v>200</v>
      </c>
      <c r="E563" s="251" t="s">
        <v>1</v>
      </c>
      <c r="F563" s="252" t="s">
        <v>369</v>
      </c>
      <c r="G563" s="250"/>
      <c r="H563" s="251" t="s">
        <v>1</v>
      </c>
      <c r="I563" s="253"/>
      <c r="J563" s="250"/>
      <c r="K563" s="250"/>
      <c r="L563" s="254"/>
      <c r="M563" s="255"/>
      <c r="N563" s="256"/>
      <c r="O563" s="256"/>
      <c r="P563" s="256"/>
      <c r="Q563" s="256"/>
      <c r="R563" s="256"/>
      <c r="S563" s="256"/>
      <c r="T563" s="257"/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  <c r="AE563" s="13"/>
      <c r="AT563" s="258" t="s">
        <v>200</v>
      </c>
      <c r="AU563" s="258" t="s">
        <v>82</v>
      </c>
      <c r="AV563" s="13" t="s">
        <v>80</v>
      </c>
      <c r="AW563" s="13" t="s">
        <v>30</v>
      </c>
      <c r="AX563" s="13" t="s">
        <v>73</v>
      </c>
      <c r="AY563" s="258" t="s">
        <v>189</v>
      </c>
    </row>
    <row r="564" s="14" customFormat="1">
      <c r="A564" s="14"/>
      <c r="B564" s="259"/>
      <c r="C564" s="260"/>
      <c r="D564" s="242" t="s">
        <v>200</v>
      </c>
      <c r="E564" s="261" t="s">
        <v>1</v>
      </c>
      <c r="F564" s="262" t="s">
        <v>562</v>
      </c>
      <c r="G564" s="260"/>
      <c r="H564" s="263">
        <v>-2.7999999999999998</v>
      </c>
      <c r="I564" s="264"/>
      <c r="J564" s="260"/>
      <c r="K564" s="260"/>
      <c r="L564" s="265"/>
      <c r="M564" s="266"/>
      <c r="N564" s="267"/>
      <c r="O564" s="267"/>
      <c r="P564" s="267"/>
      <c r="Q564" s="267"/>
      <c r="R564" s="267"/>
      <c r="S564" s="267"/>
      <c r="T564" s="268"/>
      <c r="U564" s="14"/>
      <c r="V564" s="14"/>
      <c r="W564" s="14"/>
      <c r="X564" s="14"/>
      <c r="Y564" s="14"/>
      <c r="Z564" s="14"/>
      <c r="AA564" s="14"/>
      <c r="AB564" s="14"/>
      <c r="AC564" s="14"/>
      <c r="AD564" s="14"/>
      <c r="AE564" s="14"/>
      <c r="AT564" s="269" t="s">
        <v>200</v>
      </c>
      <c r="AU564" s="269" t="s">
        <v>82</v>
      </c>
      <c r="AV564" s="14" t="s">
        <v>82</v>
      </c>
      <c r="AW564" s="14" t="s">
        <v>30</v>
      </c>
      <c r="AX564" s="14" t="s">
        <v>73</v>
      </c>
      <c r="AY564" s="269" t="s">
        <v>189</v>
      </c>
    </row>
    <row r="565" s="16" customFormat="1">
      <c r="A565" s="16"/>
      <c r="B565" s="292"/>
      <c r="C565" s="293"/>
      <c r="D565" s="242" t="s">
        <v>200</v>
      </c>
      <c r="E565" s="294" t="s">
        <v>1</v>
      </c>
      <c r="F565" s="295" t="s">
        <v>290</v>
      </c>
      <c r="G565" s="293"/>
      <c r="H565" s="296">
        <v>13.833</v>
      </c>
      <c r="I565" s="297"/>
      <c r="J565" s="293"/>
      <c r="K565" s="293"/>
      <c r="L565" s="298"/>
      <c r="M565" s="299"/>
      <c r="N565" s="300"/>
      <c r="O565" s="300"/>
      <c r="P565" s="300"/>
      <c r="Q565" s="300"/>
      <c r="R565" s="300"/>
      <c r="S565" s="300"/>
      <c r="T565" s="301"/>
      <c r="U565" s="16"/>
      <c r="V565" s="16"/>
      <c r="W565" s="16"/>
      <c r="X565" s="16"/>
      <c r="Y565" s="16"/>
      <c r="Z565" s="16"/>
      <c r="AA565" s="16"/>
      <c r="AB565" s="16"/>
      <c r="AC565" s="16"/>
      <c r="AD565" s="16"/>
      <c r="AE565" s="16"/>
      <c r="AT565" s="302" t="s">
        <v>200</v>
      </c>
      <c r="AU565" s="302" t="s">
        <v>82</v>
      </c>
      <c r="AV565" s="16" t="s">
        <v>214</v>
      </c>
      <c r="AW565" s="16" t="s">
        <v>30</v>
      </c>
      <c r="AX565" s="16" t="s">
        <v>73</v>
      </c>
      <c r="AY565" s="302" t="s">
        <v>189</v>
      </c>
    </row>
    <row r="566" s="15" customFormat="1">
      <c r="A566" s="15"/>
      <c r="B566" s="270"/>
      <c r="C566" s="271"/>
      <c r="D566" s="242" t="s">
        <v>200</v>
      </c>
      <c r="E566" s="272" t="s">
        <v>1</v>
      </c>
      <c r="F566" s="273" t="s">
        <v>207</v>
      </c>
      <c r="G566" s="271"/>
      <c r="H566" s="274">
        <v>13.833</v>
      </c>
      <c r="I566" s="275"/>
      <c r="J566" s="271"/>
      <c r="K566" s="271"/>
      <c r="L566" s="276"/>
      <c r="M566" s="277"/>
      <c r="N566" s="278"/>
      <c r="O566" s="278"/>
      <c r="P566" s="278"/>
      <c r="Q566" s="278"/>
      <c r="R566" s="278"/>
      <c r="S566" s="278"/>
      <c r="T566" s="279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  <c r="AE566" s="15"/>
      <c r="AT566" s="280" t="s">
        <v>200</v>
      </c>
      <c r="AU566" s="280" t="s">
        <v>82</v>
      </c>
      <c r="AV566" s="15" t="s">
        <v>195</v>
      </c>
      <c r="AW566" s="15" t="s">
        <v>30</v>
      </c>
      <c r="AX566" s="15" t="s">
        <v>73</v>
      </c>
      <c r="AY566" s="280" t="s">
        <v>189</v>
      </c>
    </row>
    <row r="567" s="14" customFormat="1">
      <c r="A567" s="14"/>
      <c r="B567" s="259"/>
      <c r="C567" s="260"/>
      <c r="D567" s="242" t="s">
        <v>200</v>
      </c>
      <c r="E567" s="261" t="s">
        <v>1</v>
      </c>
      <c r="F567" s="262" t="s">
        <v>563</v>
      </c>
      <c r="G567" s="260"/>
      <c r="H567" s="263">
        <v>14.525</v>
      </c>
      <c r="I567" s="264"/>
      <c r="J567" s="260"/>
      <c r="K567" s="260"/>
      <c r="L567" s="265"/>
      <c r="M567" s="266"/>
      <c r="N567" s="267"/>
      <c r="O567" s="267"/>
      <c r="P567" s="267"/>
      <c r="Q567" s="267"/>
      <c r="R567" s="267"/>
      <c r="S567" s="267"/>
      <c r="T567" s="268"/>
      <c r="U567" s="14"/>
      <c r="V567" s="14"/>
      <c r="W567" s="14"/>
      <c r="X567" s="14"/>
      <c r="Y567" s="14"/>
      <c r="Z567" s="14"/>
      <c r="AA567" s="14"/>
      <c r="AB567" s="14"/>
      <c r="AC567" s="14"/>
      <c r="AD567" s="14"/>
      <c r="AE567" s="14"/>
      <c r="AT567" s="269" t="s">
        <v>200</v>
      </c>
      <c r="AU567" s="269" t="s">
        <v>82</v>
      </c>
      <c r="AV567" s="14" t="s">
        <v>82</v>
      </c>
      <c r="AW567" s="14" t="s">
        <v>30</v>
      </c>
      <c r="AX567" s="14" t="s">
        <v>80</v>
      </c>
      <c r="AY567" s="269" t="s">
        <v>189</v>
      </c>
    </row>
    <row r="568" s="2" customFormat="1" ht="24.15" customHeight="1">
      <c r="A568" s="39"/>
      <c r="B568" s="40"/>
      <c r="C568" s="228" t="s">
        <v>564</v>
      </c>
      <c r="D568" s="228" t="s">
        <v>191</v>
      </c>
      <c r="E568" s="229" t="s">
        <v>565</v>
      </c>
      <c r="F568" s="230" t="s">
        <v>566</v>
      </c>
      <c r="G568" s="231" t="s">
        <v>466</v>
      </c>
      <c r="H568" s="232">
        <v>32.390000000000001</v>
      </c>
      <c r="I568" s="233"/>
      <c r="J568" s="234">
        <f>ROUND(I568*H568,2)</f>
        <v>0</v>
      </c>
      <c r="K568" s="235"/>
      <c r="L568" s="45"/>
      <c r="M568" s="236" t="s">
        <v>1</v>
      </c>
      <c r="N568" s="237" t="s">
        <v>38</v>
      </c>
      <c r="O568" s="92"/>
      <c r="P568" s="238">
        <f>O568*H568</f>
        <v>0</v>
      </c>
      <c r="Q568" s="238">
        <v>0.00012799999999999999</v>
      </c>
      <c r="R568" s="238">
        <f>Q568*H568</f>
        <v>0.00414592</v>
      </c>
      <c r="S568" s="238">
        <v>0</v>
      </c>
      <c r="T568" s="239">
        <f>S568*H568</f>
        <v>0</v>
      </c>
      <c r="U568" s="39"/>
      <c r="V568" s="39"/>
      <c r="W568" s="39"/>
      <c r="X568" s="39"/>
      <c r="Y568" s="39"/>
      <c r="Z568" s="39"/>
      <c r="AA568" s="39"/>
      <c r="AB568" s="39"/>
      <c r="AC568" s="39"/>
      <c r="AD568" s="39"/>
      <c r="AE568" s="39"/>
      <c r="AR568" s="240" t="s">
        <v>195</v>
      </c>
      <c r="AT568" s="240" t="s">
        <v>191</v>
      </c>
      <c r="AU568" s="240" t="s">
        <v>82</v>
      </c>
      <c r="AY568" s="18" t="s">
        <v>189</v>
      </c>
      <c r="BE568" s="241">
        <f>IF(N568="základní",J568,0)</f>
        <v>0</v>
      </c>
      <c r="BF568" s="241">
        <f>IF(N568="snížená",J568,0)</f>
        <v>0</v>
      </c>
      <c r="BG568" s="241">
        <f>IF(N568="zákl. přenesená",J568,0)</f>
        <v>0</v>
      </c>
      <c r="BH568" s="241">
        <f>IF(N568="sníž. přenesená",J568,0)</f>
        <v>0</v>
      </c>
      <c r="BI568" s="241">
        <f>IF(N568="nulová",J568,0)</f>
        <v>0</v>
      </c>
      <c r="BJ568" s="18" t="s">
        <v>80</v>
      </c>
      <c r="BK568" s="241">
        <f>ROUND(I568*H568,2)</f>
        <v>0</v>
      </c>
      <c r="BL568" s="18" t="s">
        <v>195</v>
      </c>
      <c r="BM568" s="240" t="s">
        <v>567</v>
      </c>
    </row>
    <row r="569" s="2" customFormat="1">
      <c r="A569" s="39"/>
      <c r="B569" s="40"/>
      <c r="C569" s="41"/>
      <c r="D569" s="242" t="s">
        <v>197</v>
      </c>
      <c r="E569" s="41"/>
      <c r="F569" s="243" t="s">
        <v>566</v>
      </c>
      <c r="G569" s="41"/>
      <c r="H569" s="41"/>
      <c r="I569" s="244"/>
      <c r="J569" s="41"/>
      <c r="K569" s="41"/>
      <c r="L569" s="45"/>
      <c r="M569" s="245"/>
      <c r="N569" s="246"/>
      <c r="O569" s="92"/>
      <c r="P569" s="92"/>
      <c r="Q569" s="92"/>
      <c r="R569" s="92"/>
      <c r="S569" s="92"/>
      <c r="T569" s="93"/>
      <c r="U569" s="39"/>
      <c r="V569" s="39"/>
      <c r="W569" s="39"/>
      <c r="X569" s="39"/>
      <c r="Y569" s="39"/>
      <c r="Z569" s="39"/>
      <c r="AA569" s="39"/>
      <c r="AB569" s="39"/>
      <c r="AC569" s="39"/>
      <c r="AD569" s="39"/>
      <c r="AE569" s="39"/>
      <c r="AT569" s="18" t="s">
        <v>197</v>
      </c>
      <c r="AU569" s="18" t="s">
        <v>82</v>
      </c>
    </row>
    <row r="570" s="2" customFormat="1">
      <c r="A570" s="39"/>
      <c r="B570" s="40"/>
      <c r="C570" s="41"/>
      <c r="D570" s="247" t="s">
        <v>198</v>
      </c>
      <c r="E570" s="41"/>
      <c r="F570" s="248" t="s">
        <v>568</v>
      </c>
      <c r="G570" s="41"/>
      <c r="H570" s="41"/>
      <c r="I570" s="244"/>
      <c r="J570" s="41"/>
      <c r="K570" s="41"/>
      <c r="L570" s="45"/>
      <c r="M570" s="245"/>
      <c r="N570" s="246"/>
      <c r="O570" s="92"/>
      <c r="P570" s="92"/>
      <c r="Q570" s="92"/>
      <c r="R570" s="92"/>
      <c r="S570" s="92"/>
      <c r="T570" s="93"/>
      <c r="U570" s="39"/>
      <c r="V570" s="39"/>
      <c r="W570" s="39"/>
      <c r="X570" s="39"/>
      <c r="Y570" s="39"/>
      <c r="Z570" s="39"/>
      <c r="AA570" s="39"/>
      <c r="AB570" s="39"/>
      <c r="AC570" s="39"/>
      <c r="AD570" s="39"/>
      <c r="AE570" s="39"/>
      <c r="AT570" s="18" t="s">
        <v>198</v>
      </c>
      <c r="AU570" s="18" t="s">
        <v>82</v>
      </c>
    </row>
    <row r="571" s="13" customFormat="1">
      <c r="A571" s="13"/>
      <c r="B571" s="249"/>
      <c r="C571" s="250"/>
      <c r="D571" s="242" t="s">
        <v>200</v>
      </c>
      <c r="E571" s="251" t="s">
        <v>1</v>
      </c>
      <c r="F571" s="252" t="s">
        <v>569</v>
      </c>
      <c r="G571" s="250"/>
      <c r="H571" s="251" t="s">
        <v>1</v>
      </c>
      <c r="I571" s="253"/>
      <c r="J571" s="250"/>
      <c r="K571" s="250"/>
      <c r="L571" s="254"/>
      <c r="M571" s="255"/>
      <c r="N571" s="256"/>
      <c r="O571" s="256"/>
      <c r="P571" s="256"/>
      <c r="Q571" s="256"/>
      <c r="R571" s="256"/>
      <c r="S571" s="256"/>
      <c r="T571" s="257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T571" s="258" t="s">
        <v>200</v>
      </c>
      <c r="AU571" s="258" t="s">
        <v>82</v>
      </c>
      <c r="AV571" s="13" t="s">
        <v>80</v>
      </c>
      <c r="AW571" s="13" t="s">
        <v>30</v>
      </c>
      <c r="AX571" s="13" t="s">
        <v>73</v>
      </c>
      <c r="AY571" s="258" t="s">
        <v>189</v>
      </c>
    </row>
    <row r="572" s="13" customFormat="1">
      <c r="A572" s="13"/>
      <c r="B572" s="249"/>
      <c r="C572" s="250"/>
      <c r="D572" s="242" t="s">
        <v>200</v>
      </c>
      <c r="E572" s="251" t="s">
        <v>1</v>
      </c>
      <c r="F572" s="252" t="s">
        <v>338</v>
      </c>
      <c r="G572" s="250"/>
      <c r="H572" s="251" t="s">
        <v>1</v>
      </c>
      <c r="I572" s="253"/>
      <c r="J572" s="250"/>
      <c r="K572" s="250"/>
      <c r="L572" s="254"/>
      <c r="M572" s="255"/>
      <c r="N572" s="256"/>
      <c r="O572" s="256"/>
      <c r="P572" s="256"/>
      <c r="Q572" s="256"/>
      <c r="R572" s="256"/>
      <c r="S572" s="256"/>
      <c r="T572" s="257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  <c r="AE572" s="13"/>
      <c r="AT572" s="258" t="s">
        <v>200</v>
      </c>
      <c r="AU572" s="258" t="s">
        <v>82</v>
      </c>
      <c r="AV572" s="13" t="s">
        <v>80</v>
      </c>
      <c r="AW572" s="13" t="s">
        <v>30</v>
      </c>
      <c r="AX572" s="13" t="s">
        <v>73</v>
      </c>
      <c r="AY572" s="258" t="s">
        <v>189</v>
      </c>
    </row>
    <row r="573" s="13" customFormat="1">
      <c r="A573" s="13"/>
      <c r="B573" s="249"/>
      <c r="C573" s="250"/>
      <c r="D573" s="242" t="s">
        <v>200</v>
      </c>
      <c r="E573" s="251" t="s">
        <v>1</v>
      </c>
      <c r="F573" s="252" t="s">
        <v>560</v>
      </c>
      <c r="G573" s="250"/>
      <c r="H573" s="251" t="s">
        <v>1</v>
      </c>
      <c r="I573" s="253"/>
      <c r="J573" s="250"/>
      <c r="K573" s="250"/>
      <c r="L573" s="254"/>
      <c r="M573" s="255"/>
      <c r="N573" s="256"/>
      <c r="O573" s="256"/>
      <c r="P573" s="256"/>
      <c r="Q573" s="256"/>
      <c r="R573" s="256"/>
      <c r="S573" s="256"/>
      <c r="T573" s="257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  <c r="AE573" s="13"/>
      <c r="AT573" s="258" t="s">
        <v>200</v>
      </c>
      <c r="AU573" s="258" t="s">
        <v>82</v>
      </c>
      <c r="AV573" s="13" t="s">
        <v>80</v>
      </c>
      <c r="AW573" s="13" t="s">
        <v>30</v>
      </c>
      <c r="AX573" s="13" t="s">
        <v>73</v>
      </c>
      <c r="AY573" s="258" t="s">
        <v>189</v>
      </c>
    </row>
    <row r="574" s="14" customFormat="1">
      <c r="A574" s="14"/>
      <c r="B574" s="259"/>
      <c r="C574" s="260"/>
      <c r="D574" s="242" t="s">
        <v>200</v>
      </c>
      <c r="E574" s="261" t="s">
        <v>1</v>
      </c>
      <c r="F574" s="262" t="s">
        <v>570</v>
      </c>
      <c r="G574" s="260"/>
      <c r="H574" s="263">
        <v>9.9600000000000009</v>
      </c>
      <c r="I574" s="264"/>
      <c r="J574" s="260"/>
      <c r="K574" s="260"/>
      <c r="L574" s="265"/>
      <c r="M574" s="266"/>
      <c r="N574" s="267"/>
      <c r="O574" s="267"/>
      <c r="P574" s="267"/>
      <c r="Q574" s="267"/>
      <c r="R574" s="267"/>
      <c r="S574" s="267"/>
      <c r="T574" s="268"/>
      <c r="U574" s="14"/>
      <c r="V574" s="14"/>
      <c r="W574" s="14"/>
      <c r="X574" s="14"/>
      <c r="Y574" s="14"/>
      <c r="Z574" s="14"/>
      <c r="AA574" s="14"/>
      <c r="AB574" s="14"/>
      <c r="AC574" s="14"/>
      <c r="AD574" s="14"/>
      <c r="AE574" s="14"/>
      <c r="AT574" s="269" t="s">
        <v>200</v>
      </c>
      <c r="AU574" s="269" t="s">
        <v>82</v>
      </c>
      <c r="AV574" s="14" t="s">
        <v>82</v>
      </c>
      <c r="AW574" s="14" t="s">
        <v>30</v>
      </c>
      <c r="AX574" s="14" t="s">
        <v>73</v>
      </c>
      <c r="AY574" s="269" t="s">
        <v>189</v>
      </c>
    </row>
    <row r="575" s="16" customFormat="1">
      <c r="A575" s="16"/>
      <c r="B575" s="292"/>
      <c r="C575" s="293"/>
      <c r="D575" s="242" t="s">
        <v>200</v>
      </c>
      <c r="E575" s="294" t="s">
        <v>1</v>
      </c>
      <c r="F575" s="295" t="s">
        <v>290</v>
      </c>
      <c r="G575" s="293"/>
      <c r="H575" s="296">
        <v>9.9600000000000009</v>
      </c>
      <c r="I575" s="297"/>
      <c r="J575" s="293"/>
      <c r="K575" s="293"/>
      <c r="L575" s="298"/>
      <c r="M575" s="299"/>
      <c r="N575" s="300"/>
      <c r="O575" s="300"/>
      <c r="P575" s="300"/>
      <c r="Q575" s="300"/>
      <c r="R575" s="300"/>
      <c r="S575" s="300"/>
      <c r="T575" s="301"/>
      <c r="U575" s="16"/>
      <c r="V575" s="16"/>
      <c r="W575" s="16"/>
      <c r="X575" s="16"/>
      <c r="Y575" s="16"/>
      <c r="Z575" s="16"/>
      <c r="AA575" s="16"/>
      <c r="AB575" s="16"/>
      <c r="AC575" s="16"/>
      <c r="AD575" s="16"/>
      <c r="AE575" s="16"/>
      <c r="AT575" s="302" t="s">
        <v>200</v>
      </c>
      <c r="AU575" s="302" t="s">
        <v>82</v>
      </c>
      <c r="AV575" s="16" t="s">
        <v>214</v>
      </c>
      <c r="AW575" s="16" t="s">
        <v>30</v>
      </c>
      <c r="AX575" s="16" t="s">
        <v>73</v>
      </c>
      <c r="AY575" s="302" t="s">
        <v>189</v>
      </c>
    </row>
    <row r="576" s="13" customFormat="1">
      <c r="A576" s="13"/>
      <c r="B576" s="249"/>
      <c r="C576" s="250"/>
      <c r="D576" s="242" t="s">
        <v>200</v>
      </c>
      <c r="E576" s="251" t="s">
        <v>1</v>
      </c>
      <c r="F576" s="252" t="s">
        <v>571</v>
      </c>
      <c r="G576" s="250"/>
      <c r="H576" s="251" t="s">
        <v>1</v>
      </c>
      <c r="I576" s="253"/>
      <c r="J576" s="250"/>
      <c r="K576" s="250"/>
      <c r="L576" s="254"/>
      <c r="M576" s="255"/>
      <c r="N576" s="256"/>
      <c r="O576" s="256"/>
      <c r="P576" s="256"/>
      <c r="Q576" s="256"/>
      <c r="R576" s="256"/>
      <c r="S576" s="256"/>
      <c r="T576" s="257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  <c r="AE576" s="13"/>
      <c r="AT576" s="258" t="s">
        <v>200</v>
      </c>
      <c r="AU576" s="258" t="s">
        <v>82</v>
      </c>
      <c r="AV576" s="13" t="s">
        <v>80</v>
      </c>
      <c r="AW576" s="13" t="s">
        <v>30</v>
      </c>
      <c r="AX576" s="13" t="s">
        <v>73</v>
      </c>
      <c r="AY576" s="258" t="s">
        <v>189</v>
      </c>
    </row>
    <row r="577" s="13" customFormat="1">
      <c r="A577" s="13"/>
      <c r="B577" s="249"/>
      <c r="C577" s="250"/>
      <c r="D577" s="242" t="s">
        <v>200</v>
      </c>
      <c r="E577" s="251" t="s">
        <v>1</v>
      </c>
      <c r="F577" s="252" t="s">
        <v>338</v>
      </c>
      <c r="G577" s="250"/>
      <c r="H577" s="251" t="s">
        <v>1</v>
      </c>
      <c r="I577" s="253"/>
      <c r="J577" s="250"/>
      <c r="K577" s="250"/>
      <c r="L577" s="254"/>
      <c r="M577" s="255"/>
      <c r="N577" s="256"/>
      <c r="O577" s="256"/>
      <c r="P577" s="256"/>
      <c r="Q577" s="256"/>
      <c r="R577" s="256"/>
      <c r="S577" s="256"/>
      <c r="T577" s="257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  <c r="AE577" s="13"/>
      <c r="AT577" s="258" t="s">
        <v>200</v>
      </c>
      <c r="AU577" s="258" t="s">
        <v>82</v>
      </c>
      <c r="AV577" s="13" t="s">
        <v>80</v>
      </c>
      <c r="AW577" s="13" t="s">
        <v>30</v>
      </c>
      <c r="AX577" s="13" t="s">
        <v>73</v>
      </c>
      <c r="AY577" s="258" t="s">
        <v>189</v>
      </c>
    </row>
    <row r="578" s="13" customFormat="1">
      <c r="A578" s="13"/>
      <c r="B578" s="249"/>
      <c r="C578" s="250"/>
      <c r="D578" s="242" t="s">
        <v>200</v>
      </c>
      <c r="E578" s="251" t="s">
        <v>1</v>
      </c>
      <c r="F578" s="252" t="s">
        <v>550</v>
      </c>
      <c r="G578" s="250"/>
      <c r="H578" s="251" t="s">
        <v>1</v>
      </c>
      <c r="I578" s="253"/>
      <c r="J578" s="250"/>
      <c r="K578" s="250"/>
      <c r="L578" s="254"/>
      <c r="M578" s="255"/>
      <c r="N578" s="256"/>
      <c r="O578" s="256"/>
      <c r="P578" s="256"/>
      <c r="Q578" s="256"/>
      <c r="R578" s="256"/>
      <c r="S578" s="256"/>
      <c r="T578" s="257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  <c r="AE578" s="13"/>
      <c r="AT578" s="258" t="s">
        <v>200</v>
      </c>
      <c r="AU578" s="258" t="s">
        <v>82</v>
      </c>
      <c r="AV578" s="13" t="s">
        <v>80</v>
      </c>
      <c r="AW578" s="13" t="s">
        <v>30</v>
      </c>
      <c r="AX578" s="13" t="s">
        <v>73</v>
      </c>
      <c r="AY578" s="258" t="s">
        <v>189</v>
      </c>
    </row>
    <row r="579" s="14" customFormat="1">
      <c r="A579" s="14"/>
      <c r="B579" s="259"/>
      <c r="C579" s="260"/>
      <c r="D579" s="242" t="s">
        <v>200</v>
      </c>
      <c r="E579" s="261" t="s">
        <v>1</v>
      </c>
      <c r="F579" s="262" t="s">
        <v>572</v>
      </c>
      <c r="G579" s="260"/>
      <c r="H579" s="263">
        <v>8.6400000000000006</v>
      </c>
      <c r="I579" s="264"/>
      <c r="J579" s="260"/>
      <c r="K579" s="260"/>
      <c r="L579" s="265"/>
      <c r="M579" s="266"/>
      <c r="N579" s="267"/>
      <c r="O579" s="267"/>
      <c r="P579" s="267"/>
      <c r="Q579" s="267"/>
      <c r="R579" s="267"/>
      <c r="S579" s="267"/>
      <c r="T579" s="268"/>
      <c r="U579" s="14"/>
      <c r="V579" s="14"/>
      <c r="W579" s="14"/>
      <c r="X579" s="14"/>
      <c r="Y579" s="14"/>
      <c r="Z579" s="14"/>
      <c r="AA579" s="14"/>
      <c r="AB579" s="14"/>
      <c r="AC579" s="14"/>
      <c r="AD579" s="14"/>
      <c r="AE579" s="14"/>
      <c r="AT579" s="269" t="s">
        <v>200</v>
      </c>
      <c r="AU579" s="269" t="s">
        <v>82</v>
      </c>
      <c r="AV579" s="14" t="s">
        <v>82</v>
      </c>
      <c r="AW579" s="14" t="s">
        <v>30</v>
      </c>
      <c r="AX579" s="14" t="s">
        <v>73</v>
      </c>
      <c r="AY579" s="269" t="s">
        <v>189</v>
      </c>
    </row>
    <row r="580" s="16" customFormat="1">
      <c r="A580" s="16"/>
      <c r="B580" s="292"/>
      <c r="C580" s="293"/>
      <c r="D580" s="242" t="s">
        <v>200</v>
      </c>
      <c r="E580" s="294" t="s">
        <v>1</v>
      </c>
      <c r="F580" s="295" t="s">
        <v>290</v>
      </c>
      <c r="G580" s="293"/>
      <c r="H580" s="296">
        <v>8.6400000000000006</v>
      </c>
      <c r="I580" s="297"/>
      <c r="J580" s="293"/>
      <c r="K580" s="293"/>
      <c r="L580" s="298"/>
      <c r="M580" s="299"/>
      <c r="N580" s="300"/>
      <c r="O580" s="300"/>
      <c r="P580" s="300"/>
      <c r="Q580" s="300"/>
      <c r="R580" s="300"/>
      <c r="S580" s="300"/>
      <c r="T580" s="301"/>
      <c r="U580" s="16"/>
      <c r="V580" s="16"/>
      <c r="W580" s="16"/>
      <c r="X580" s="16"/>
      <c r="Y580" s="16"/>
      <c r="Z580" s="16"/>
      <c r="AA580" s="16"/>
      <c r="AB580" s="16"/>
      <c r="AC580" s="16"/>
      <c r="AD580" s="16"/>
      <c r="AE580" s="16"/>
      <c r="AT580" s="302" t="s">
        <v>200</v>
      </c>
      <c r="AU580" s="302" t="s">
        <v>82</v>
      </c>
      <c r="AV580" s="16" t="s">
        <v>214</v>
      </c>
      <c r="AW580" s="16" t="s">
        <v>30</v>
      </c>
      <c r="AX580" s="16" t="s">
        <v>73</v>
      </c>
      <c r="AY580" s="302" t="s">
        <v>189</v>
      </c>
    </row>
    <row r="581" s="13" customFormat="1">
      <c r="A581" s="13"/>
      <c r="B581" s="249"/>
      <c r="C581" s="250"/>
      <c r="D581" s="242" t="s">
        <v>200</v>
      </c>
      <c r="E581" s="251" t="s">
        <v>1</v>
      </c>
      <c r="F581" s="252" t="s">
        <v>573</v>
      </c>
      <c r="G581" s="250"/>
      <c r="H581" s="251" t="s">
        <v>1</v>
      </c>
      <c r="I581" s="253"/>
      <c r="J581" s="250"/>
      <c r="K581" s="250"/>
      <c r="L581" s="254"/>
      <c r="M581" s="255"/>
      <c r="N581" s="256"/>
      <c r="O581" s="256"/>
      <c r="P581" s="256"/>
      <c r="Q581" s="256"/>
      <c r="R581" s="256"/>
      <c r="S581" s="256"/>
      <c r="T581" s="257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  <c r="AE581" s="13"/>
      <c r="AT581" s="258" t="s">
        <v>200</v>
      </c>
      <c r="AU581" s="258" t="s">
        <v>82</v>
      </c>
      <c r="AV581" s="13" t="s">
        <v>80</v>
      </c>
      <c r="AW581" s="13" t="s">
        <v>30</v>
      </c>
      <c r="AX581" s="13" t="s">
        <v>73</v>
      </c>
      <c r="AY581" s="258" t="s">
        <v>189</v>
      </c>
    </row>
    <row r="582" s="13" customFormat="1">
      <c r="A582" s="13"/>
      <c r="B582" s="249"/>
      <c r="C582" s="250"/>
      <c r="D582" s="242" t="s">
        <v>200</v>
      </c>
      <c r="E582" s="251" t="s">
        <v>1</v>
      </c>
      <c r="F582" s="252" t="s">
        <v>338</v>
      </c>
      <c r="G582" s="250"/>
      <c r="H582" s="251" t="s">
        <v>1</v>
      </c>
      <c r="I582" s="253"/>
      <c r="J582" s="250"/>
      <c r="K582" s="250"/>
      <c r="L582" s="254"/>
      <c r="M582" s="255"/>
      <c r="N582" s="256"/>
      <c r="O582" s="256"/>
      <c r="P582" s="256"/>
      <c r="Q582" s="256"/>
      <c r="R582" s="256"/>
      <c r="S582" s="256"/>
      <c r="T582" s="257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T582" s="258" t="s">
        <v>200</v>
      </c>
      <c r="AU582" s="258" t="s">
        <v>82</v>
      </c>
      <c r="AV582" s="13" t="s">
        <v>80</v>
      </c>
      <c r="AW582" s="13" t="s">
        <v>30</v>
      </c>
      <c r="AX582" s="13" t="s">
        <v>73</v>
      </c>
      <c r="AY582" s="258" t="s">
        <v>189</v>
      </c>
    </row>
    <row r="583" s="13" customFormat="1">
      <c r="A583" s="13"/>
      <c r="B583" s="249"/>
      <c r="C583" s="250"/>
      <c r="D583" s="242" t="s">
        <v>200</v>
      </c>
      <c r="E583" s="251" t="s">
        <v>1</v>
      </c>
      <c r="F583" s="252" t="s">
        <v>366</v>
      </c>
      <c r="G583" s="250"/>
      <c r="H583" s="251" t="s">
        <v>1</v>
      </c>
      <c r="I583" s="253"/>
      <c r="J583" s="250"/>
      <c r="K583" s="250"/>
      <c r="L583" s="254"/>
      <c r="M583" s="255"/>
      <c r="N583" s="256"/>
      <c r="O583" s="256"/>
      <c r="P583" s="256"/>
      <c r="Q583" s="256"/>
      <c r="R583" s="256"/>
      <c r="S583" s="256"/>
      <c r="T583" s="257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  <c r="AE583" s="13"/>
      <c r="AT583" s="258" t="s">
        <v>200</v>
      </c>
      <c r="AU583" s="258" t="s">
        <v>82</v>
      </c>
      <c r="AV583" s="13" t="s">
        <v>80</v>
      </c>
      <c r="AW583" s="13" t="s">
        <v>30</v>
      </c>
      <c r="AX583" s="13" t="s">
        <v>73</v>
      </c>
      <c r="AY583" s="258" t="s">
        <v>189</v>
      </c>
    </row>
    <row r="584" s="14" customFormat="1">
      <c r="A584" s="14"/>
      <c r="B584" s="259"/>
      <c r="C584" s="260"/>
      <c r="D584" s="242" t="s">
        <v>200</v>
      </c>
      <c r="E584" s="261" t="s">
        <v>1</v>
      </c>
      <c r="F584" s="262" t="s">
        <v>574</v>
      </c>
      <c r="G584" s="260"/>
      <c r="H584" s="263">
        <v>6.9900000000000002</v>
      </c>
      <c r="I584" s="264"/>
      <c r="J584" s="260"/>
      <c r="K584" s="260"/>
      <c r="L584" s="265"/>
      <c r="M584" s="266"/>
      <c r="N584" s="267"/>
      <c r="O584" s="267"/>
      <c r="P584" s="267"/>
      <c r="Q584" s="267"/>
      <c r="R584" s="267"/>
      <c r="S584" s="267"/>
      <c r="T584" s="268"/>
      <c r="U584" s="14"/>
      <c r="V584" s="14"/>
      <c r="W584" s="14"/>
      <c r="X584" s="14"/>
      <c r="Y584" s="14"/>
      <c r="Z584" s="14"/>
      <c r="AA584" s="14"/>
      <c r="AB584" s="14"/>
      <c r="AC584" s="14"/>
      <c r="AD584" s="14"/>
      <c r="AE584" s="14"/>
      <c r="AT584" s="269" t="s">
        <v>200</v>
      </c>
      <c r="AU584" s="269" t="s">
        <v>82</v>
      </c>
      <c r="AV584" s="14" t="s">
        <v>82</v>
      </c>
      <c r="AW584" s="14" t="s">
        <v>30</v>
      </c>
      <c r="AX584" s="14" t="s">
        <v>73</v>
      </c>
      <c r="AY584" s="269" t="s">
        <v>189</v>
      </c>
    </row>
    <row r="585" s="14" customFormat="1">
      <c r="A585" s="14"/>
      <c r="B585" s="259"/>
      <c r="C585" s="260"/>
      <c r="D585" s="242" t="s">
        <v>200</v>
      </c>
      <c r="E585" s="261" t="s">
        <v>1</v>
      </c>
      <c r="F585" s="262" t="s">
        <v>575</v>
      </c>
      <c r="G585" s="260"/>
      <c r="H585" s="263">
        <v>6.7999999999999998</v>
      </c>
      <c r="I585" s="264"/>
      <c r="J585" s="260"/>
      <c r="K585" s="260"/>
      <c r="L585" s="265"/>
      <c r="M585" s="266"/>
      <c r="N585" s="267"/>
      <c r="O585" s="267"/>
      <c r="P585" s="267"/>
      <c r="Q585" s="267"/>
      <c r="R585" s="267"/>
      <c r="S585" s="267"/>
      <c r="T585" s="268"/>
      <c r="U585" s="14"/>
      <c r="V585" s="14"/>
      <c r="W585" s="14"/>
      <c r="X585" s="14"/>
      <c r="Y585" s="14"/>
      <c r="Z585" s="14"/>
      <c r="AA585" s="14"/>
      <c r="AB585" s="14"/>
      <c r="AC585" s="14"/>
      <c r="AD585" s="14"/>
      <c r="AE585" s="14"/>
      <c r="AT585" s="269" t="s">
        <v>200</v>
      </c>
      <c r="AU585" s="269" t="s">
        <v>82</v>
      </c>
      <c r="AV585" s="14" t="s">
        <v>82</v>
      </c>
      <c r="AW585" s="14" t="s">
        <v>30</v>
      </c>
      <c r="AX585" s="14" t="s">
        <v>73</v>
      </c>
      <c r="AY585" s="269" t="s">
        <v>189</v>
      </c>
    </row>
    <row r="586" s="16" customFormat="1">
      <c r="A586" s="16"/>
      <c r="B586" s="292"/>
      <c r="C586" s="293"/>
      <c r="D586" s="242" t="s">
        <v>200</v>
      </c>
      <c r="E586" s="294" t="s">
        <v>1</v>
      </c>
      <c r="F586" s="295" t="s">
        <v>290</v>
      </c>
      <c r="G586" s="293"/>
      <c r="H586" s="296">
        <v>13.789999999999999</v>
      </c>
      <c r="I586" s="297"/>
      <c r="J586" s="293"/>
      <c r="K586" s="293"/>
      <c r="L586" s="298"/>
      <c r="M586" s="299"/>
      <c r="N586" s="300"/>
      <c r="O586" s="300"/>
      <c r="P586" s="300"/>
      <c r="Q586" s="300"/>
      <c r="R586" s="300"/>
      <c r="S586" s="300"/>
      <c r="T586" s="301"/>
      <c r="U586" s="16"/>
      <c r="V586" s="16"/>
      <c r="W586" s="16"/>
      <c r="X586" s="16"/>
      <c r="Y586" s="16"/>
      <c r="Z586" s="16"/>
      <c r="AA586" s="16"/>
      <c r="AB586" s="16"/>
      <c r="AC586" s="16"/>
      <c r="AD586" s="16"/>
      <c r="AE586" s="16"/>
      <c r="AT586" s="302" t="s">
        <v>200</v>
      </c>
      <c r="AU586" s="302" t="s">
        <v>82</v>
      </c>
      <c r="AV586" s="16" t="s">
        <v>214</v>
      </c>
      <c r="AW586" s="16" t="s">
        <v>30</v>
      </c>
      <c r="AX586" s="16" t="s">
        <v>73</v>
      </c>
      <c r="AY586" s="302" t="s">
        <v>189</v>
      </c>
    </row>
    <row r="587" s="15" customFormat="1">
      <c r="A587" s="15"/>
      <c r="B587" s="270"/>
      <c r="C587" s="271"/>
      <c r="D587" s="242" t="s">
        <v>200</v>
      </c>
      <c r="E587" s="272" t="s">
        <v>1</v>
      </c>
      <c r="F587" s="273" t="s">
        <v>207</v>
      </c>
      <c r="G587" s="271"/>
      <c r="H587" s="274">
        <v>32.390000000000001</v>
      </c>
      <c r="I587" s="275"/>
      <c r="J587" s="271"/>
      <c r="K587" s="271"/>
      <c r="L587" s="276"/>
      <c r="M587" s="277"/>
      <c r="N587" s="278"/>
      <c r="O587" s="278"/>
      <c r="P587" s="278"/>
      <c r="Q587" s="278"/>
      <c r="R587" s="278"/>
      <c r="S587" s="278"/>
      <c r="T587" s="279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  <c r="AE587" s="15"/>
      <c r="AT587" s="280" t="s">
        <v>200</v>
      </c>
      <c r="AU587" s="280" t="s">
        <v>82</v>
      </c>
      <c r="AV587" s="15" t="s">
        <v>195</v>
      </c>
      <c r="AW587" s="15" t="s">
        <v>30</v>
      </c>
      <c r="AX587" s="15" t="s">
        <v>80</v>
      </c>
      <c r="AY587" s="280" t="s">
        <v>189</v>
      </c>
    </row>
    <row r="588" s="2" customFormat="1" ht="24.15" customHeight="1">
      <c r="A588" s="39"/>
      <c r="B588" s="40"/>
      <c r="C588" s="228" t="s">
        <v>576</v>
      </c>
      <c r="D588" s="228" t="s">
        <v>191</v>
      </c>
      <c r="E588" s="229" t="s">
        <v>577</v>
      </c>
      <c r="F588" s="230" t="s">
        <v>578</v>
      </c>
      <c r="G588" s="231" t="s">
        <v>301</v>
      </c>
      <c r="H588" s="232">
        <v>4.1159999999999997</v>
      </c>
      <c r="I588" s="233"/>
      <c r="J588" s="234">
        <f>ROUND(I588*H588,2)</f>
        <v>0</v>
      </c>
      <c r="K588" s="235"/>
      <c r="L588" s="45"/>
      <c r="M588" s="236" t="s">
        <v>1</v>
      </c>
      <c r="N588" s="237" t="s">
        <v>38</v>
      </c>
      <c r="O588" s="92"/>
      <c r="P588" s="238">
        <f>O588*H588</f>
        <v>0</v>
      </c>
      <c r="Q588" s="238">
        <v>0.17818400000000001</v>
      </c>
      <c r="R588" s="238">
        <f>Q588*H588</f>
        <v>0.73340534400000001</v>
      </c>
      <c r="S588" s="238">
        <v>0</v>
      </c>
      <c r="T588" s="239">
        <f>S588*H588</f>
        <v>0</v>
      </c>
      <c r="U588" s="39"/>
      <c r="V588" s="39"/>
      <c r="W588" s="39"/>
      <c r="X588" s="39"/>
      <c r="Y588" s="39"/>
      <c r="Z588" s="39"/>
      <c r="AA588" s="39"/>
      <c r="AB588" s="39"/>
      <c r="AC588" s="39"/>
      <c r="AD588" s="39"/>
      <c r="AE588" s="39"/>
      <c r="AR588" s="240" t="s">
        <v>195</v>
      </c>
      <c r="AT588" s="240" t="s">
        <v>191</v>
      </c>
      <c r="AU588" s="240" t="s">
        <v>82</v>
      </c>
      <c r="AY588" s="18" t="s">
        <v>189</v>
      </c>
      <c r="BE588" s="241">
        <f>IF(N588="základní",J588,0)</f>
        <v>0</v>
      </c>
      <c r="BF588" s="241">
        <f>IF(N588="snížená",J588,0)</f>
        <v>0</v>
      </c>
      <c r="BG588" s="241">
        <f>IF(N588="zákl. přenesená",J588,0)</f>
        <v>0</v>
      </c>
      <c r="BH588" s="241">
        <f>IF(N588="sníž. přenesená",J588,0)</f>
        <v>0</v>
      </c>
      <c r="BI588" s="241">
        <f>IF(N588="nulová",J588,0)</f>
        <v>0</v>
      </c>
      <c r="BJ588" s="18" t="s">
        <v>80</v>
      </c>
      <c r="BK588" s="241">
        <f>ROUND(I588*H588,2)</f>
        <v>0</v>
      </c>
      <c r="BL588" s="18" t="s">
        <v>195</v>
      </c>
      <c r="BM588" s="240" t="s">
        <v>579</v>
      </c>
    </row>
    <row r="589" s="2" customFormat="1">
      <c r="A589" s="39"/>
      <c r="B589" s="40"/>
      <c r="C589" s="41"/>
      <c r="D589" s="242" t="s">
        <v>197</v>
      </c>
      <c r="E589" s="41"/>
      <c r="F589" s="243" t="s">
        <v>578</v>
      </c>
      <c r="G589" s="41"/>
      <c r="H589" s="41"/>
      <c r="I589" s="244"/>
      <c r="J589" s="41"/>
      <c r="K589" s="41"/>
      <c r="L589" s="45"/>
      <c r="M589" s="245"/>
      <c r="N589" s="246"/>
      <c r="O589" s="92"/>
      <c r="P589" s="92"/>
      <c r="Q589" s="92"/>
      <c r="R589" s="92"/>
      <c r="S589" s="92"/>
      <c r="T589" s="93"/>
      <c r="U589" s="39"/>
      <c r="V589" s="39"/>
      <c r="W589" s="39"/>
      <c r="X589" s="39"/>
      <c r="Y589" s="39"/>
      <c r="Z589" s="39"/>
      <c r="AA589" s="39"/>
      <c r="AB589" s="39"/>
      <c r="AC589" s="39"/>
      <c r="AD589" s="39"/>
      <c r="AE589" s="39"/>
      <c r="AT589" s="18" t="s">
        <v>197</v>
      </c>
      <c r="AU589" s="18" t="s">
        <v>82</v>
      </c>
    </row>
    <row r="590" s="2" customFormat="1">
      <c r="A590" s="39"/>
      <c r="B590" s="40"/>
      <c r="C590" s="41"/>
      <c r="D590" s="247" t="s">
        <v>198</v>
      </c>
      <c r="E590" s="41"/>
      <c r="F590" s="248" t="s">
        <v>580</v>
      </c>
      <c r="G590" s="41"/>
      <c r="H590" s="41"/>
      <c r="I590" s="244"/>
      <c r="J590" s="41"/>
      <c r="K590" s="41"/>
      <c r="L590" s="45"/>
      <c r="M590" s="245"/>
      <c r="N590" s="246"/>
      <c r="O590" s="92"/>
      <c r="P590" s="92"/>
      <c r="Q590" s="92"/>
      <c r="R590" s="92"/>
      <c r="S590" s="92"/>
      <c r="T590" s="93"/>
      <c r="U590" s="39"/>
      <c r="V590" s="39"/>
      <c r="W590" s="39"/>
      <c r="X590" s="39"/>
      <c r="Y590" s="39"/>
      <c r="Z590" s="39"/>
      <c r="AA590" s="39"/>
      <c r="AB590" s="39"/>
      <c r="AC590" s="39"/>
      <c r="AD590" s="39"/>
      <c r="AE590" s="39"/>
      <c r="AT590" s="18" t="s">
        <v>198</v>
      </c>
      <c r="AU590" s="18" t="s">
        <v>82</v>
      </c>
    </row>
    <row r="591" s="13" customFormat="1">
      <c r="A591" s="13"/>
      <c r="B591" s="249"/>
      <c r="C591" s="250"/>
      <c r="D591" s="242" t="s">
        <v>200</v>
      </c>
      <c r="E591" s="251" t="s">
        <v>1</v>
      </c>
      <c r="F591" s="252" t="s">
        <v>283</v>
      </c>
      <c r="G591" s="250"/>
      <c r="H591" s="251" t="s">
        <v>1</v>
      </c>
      <c r="I591" s="253"/>
      <c r="J591" s="250"/>
      <c r="K591" s="250"/>
      <c r="L591" s="254"/>
      <c r="M591" s="255"/>
      <c r="N591" s="256"/>
      <c r="O591" s="256"/>
      <c r="P591" s="256"/>
      <c r="Q591" s="256"/>
      <c r="R591" s="256"/>
      <c r="S591" s="256"/>
      <c r="T591" s="257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T591" s="258" t="s">
        <v>200</v>
      </c>
      <c r="AU591" s="258" t="s">
        <v>82</v>
      </c>
      <c r="AV591" s="13" t="s">
        <v>80</v>
      </c>
      <c r="AW591" s="13" t="s">
        <v>30</v>
      </c>
      <c r="AX591" s="13" t="s">
        <v>73</v>
      </c>
      <c r="AY591" s="258" t="s">
        <v>189</v>
      </c>
    </row>
    <row r="592" s="13" customFormat="1">
      <c r="A592" s="13"/>
      <c r="B592" s="249"/>
      <c r="C592" s="250"/>
      <c r="D592" s="242" t="s">
        <v>200</v>
      </c>
      <c r="E592" s="251" t="s">
        <v>1</v>
      </c>
      <c r="F592" s="252" t="s">
        <v>416</v>
      </c>
      <c r="G592" s="250"/>
      <c r="H592" s="251" t="s">
        <v>1</v>
      </c>
      <c r="I592" s="253"/>
      <c r="J592" s="250"/>
      <c r="K592" s="250"/>
      <c r="L592" s="254"/>
      <c r="M592" s="255"/>
      <c r="N592" s="256"/>
      <c r="O592" s="256"/>
      <c r="P592" s="256"/>
      <c r="Q592" s="256"/>
      <c r="R592" s="256"/>
      <c r="S592" s="256"/>
      <c r="T592" s="257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T592" s="258" t="s">
        <v>200</v>
      </c>
      <c r="AU592" s="258" t="s">
        <v>82</v>
      </c>
      <c r="AV592" s="13" t="s">
        <v>80</v>
      </c>
      <c r="AW592" s="13" t="s">
        <v>30</v>
      </c>
      <c r="AX592" s="13" t="s">
        <v>73</v>
      </c>
      <c r="AY592" s="258" t="s">
        <v>189</v>
      </c>
    </row>
    <row r="593" s="14" customFormat="1">
      <c r="A593" s="14"/>
      <c r="B593" s="259"/>
      <c r="C593" s="260"/>
      <c r="D593" s="242" t="s">
        <v>200</v>
      </c>
      <c r="E593" s="261" t="s">
        <v>1</v>
      </c>
      <c r="F593" s="262" t="s">
        <v>581</v>
      </c>
      <c r="G593" s="260"/>
      <c r="H593" s="263">
        <v>1.0560000000000001</v>
      </c>
      <c r="I593" s="264"/>
      <c r="J593" s="260"/>
      <c r="K593" s="260"/>
      <c r="L593" s="265"/>
      <c r="M593" s="266"/>
      <c r="N593" s="267"/>
      <c r="O593" s="267"/>
      <c r="P593" s="267"/>
      <c r="Q593" s="267"/>
      <c r="R593" s="267"/>
      <c r="S593" s="267"/>
      <c r="T593" s="268"/>
      <c r="U593" s="14"/>
      <c r="V593" s="14"/>
      <c r="W593" s="14"/>
      <c r="X593" s="14"/>
      <c r="Y593" s="14"/>
      <c r="Z593" s="14"/>
      <c r="AA593" s="14"/>
      <c r="AB593" s="14"/>
      <c r="AC593" s="14"/>
      <c r="AD593" s="14"/>
      <c r="AE593" s="14"/>
      <c r="AT593" s="269" t="s">
        <v>200</v>
      </c>
      <c r="AU593" s="269" t="s">
        <v>82</v>
      </c>
      <c r="AV593" s="14" t="s">
        <v>82</v>
      </c>
      <c r="AW593" s="14" t="s">
        <v>30</v>
      </c>
      <c r="AX593" s="14" t="s">
        <v>73</v>
      </c>
      <c r="AY593" s="269" t="s">
        <v>189</v>
      </c>
    </row>
    <row r="594" s="13" customFormat="1">
      <c r="A594" s="13"/>
      <c r="B594" s="249"/>
      <c r="C594" s="250"/>
      <c r="D594" s="242" t="s">
        <v>200</v>
      </c>
      <c r="E594" s="251" t="s">
        <v>1</v>
      </c>
      <c r="F594" s="252" t="s">
        <v>418</v>
      </c>
      <c r="G594" s="250"/>
      <c r="H594" s="251" t="s">
        <v>1</v>
      </c>
      <c r="I594" s="253"/>
      <c r="J594" s="250"/>
      <c r="K594" s="250"/>
      <c r="L594" s="254"/>
      <c r="M594" s="255"/>
      <c r="N594" s="256"/>
      <c r="O594" s="256"/>
      <c r="P594" s="256"/>
      <c r="Q594" s="256"/>
      <c r="R594" s="256"/>
      <c r="S594" s="256"/>
      <c r="T594" s="257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  <c r="AE594" s="13"/>
      <c r="AT594" s="258" t="s">
        <v>200</v>
      </c>
      <c r="AU594" s="258" t="s">
        <v>82</v>
      </c>
      <c r="AV594" s="13" t="s">
        <v>80</v>
      </c>
      <c r="AW594" s="13" t="s">
        <v>30</v>
      </c>
      <c r="AX594" s="13" t="s">
        <v>73</v>
      </c>
      <c r="AY594" s="258" t="s">
        <v>189</v>
      </c>
    </row>
    <row r="595" s="14" customFormat="1">
      <c r="A595" s="14"/>
      <c r="B595" s="259"/>
      <c r="C595" s="260"/>
      <c r="D595" s="242" t="s">
        <v>200</v>
      </c>
      <c r="E595" s="261" t="s">
        <v>1</v>
      </c>
      <c r="F595" s="262" t="s">
        <v>582</v>
      </c>
      <c r="G595" s="260"/>
      <c r="H595" s="263">
        <v>0.36799999999999999</v>
      </c>
      <c r="I595" s="264"/>
      <c r="J595" s="260"/>
      <c r="K595" s="260"/>
      <c r="L595" s="265"/>
      <c r="M595" s="266"/>
      <c r="N595" s="267"/>
      <c r="O595" s="267"/>
      <c r="P595" s="267"/>
      <c r="Q595" s="267"/>
      <c r="R595" s="267"/>
      <c r="S595" s="267"/>
      <c r="T595" s="268"/>
      <c r="U595" s="14"/>
      <c r="V595" s="14"/>
      <c r="W595" s="14"/>
      <c r="X595" s="14"/>
      <c r="Y595" s="14"/>
      <c r="Z595" s="14"/>
      <c r="AA595" s="14"/>
      <c r="AB595" s="14"/>
      <c r="AC595" s="14"/>
      <c r="AD595" s="14"/>
      <c r="AE595" s="14"/>
      <c r="AT595" s="269" t="s">
        <v>200</v>
      </c>
      <c r="AU595" s="269" t="s">
        <v>82</v>
      </c>
      <c r="AV595" s="14" t="s">
        <v>82</v>
      </c>
      <c r="AW595" s="14" t="s">
        <v>30</v>
      </c>
      <c r="AX595" s="14" t="s">
        <v>73</v>
      </c>
      <c r="AY595" s="269" t="s">
        <v>189</v>
      </c>
    </row>
    <row r="596" s="16" customFormat="1">
      <c r="A596" s="16"/>
      <c r="B596" s="292"/>
      <c r="C596" s="293"/>
      <c r="D596" s="242" t="s">
        <v>200</v>
      </c>
      <c r="E596" s="294" t="s">
        <v>1</v>
      </c>
      <c r="F596" s="295" t="s">
        <v>290</v>
      </c>
      <c r="G596" s="293"/>
      <c r="H596" s="296">
        <v>1.4239999999999999</v>
      </c>
      <c r="I596" s="297"/>
      <c r="J596" s="293"/>
      <c r="K596" s="293"/>
      <c r="L596" s="298"/>
      <c r="M596" s="299"/>
      <c r="N596" s="300"/>
      <c r="O596" s="300"/>
      <c r="P596" s="300"/>
      <c r="Q596" s="300"/>
      <c r="R596" s="300"/>
      <c r="S596" s="300"/>
      <c r="T596" s="301"/>
      <c r="U596" s="16"/>
      <c r="V596" s="16"/>
      <c r="W596" s="16"/>
      <c r="X596" s="16"/>
      <c r="Y596" s="16"/>
      <c r="Z596" s="16"/>
      <c r="AA596" s="16"/>
      <c r="AB596" s="16"/>
      <c r="AC596" s="16"/>
      <c r="AD596" s="16"/>
      <c r="AE596" s="16"/>
      <c r="AT596" s="302" t="s">
        <v>200</v>
      </c>
      <c r="AU596" s="302" t="s">
        <v>82</v>
      </c>
      <c r="AV596" s="16" t="s">
        <v>214</v>
      </c>
      <c r="AW596" s="16" t="s">
        <v>30</v>
      </c>
      <c r="AX596" s="16" t="s">
        <v>73</v>
      </c>
      <c r="AY596" s="302" t="s">
        <v>189</v>
      </c>
    </row>
    <row r="597" s="13" customFormat="1">
      <c r="A597" s="13"/>
      <c r="B597" s="249"/>
      <c r="C597" s="250"/>
      <c r="D597" s="242" t="s">
        <v>200</v>
      </c>
      <c r="E597" s="251" t="s">
        <v>1</v>
      </c>
      <c r="F597" s="252" t="s">
        <v>338</v>
      </c>
      <c r="G597" s="250"/>
      <c r="H597" s="251" t="s">
        <v>1</v>
      </c>
      <c r="I597" s="253"/>
      <c r="J597" s="250"/>
      <c r="K597" s="250"/>
      <c r="L597" s="254"/>
      <c r="M597" s="255"/>
      <c r="N597" s="256"/>
      <c r="O597" s="256"/>
      <c r="P597" s="256"/>
      <c r="Q597" s="256"/>
      <c r="R597" s="256"/>
      <c r="S597" s="256"/>
      <c r="T597" s="257"/>
      <c r="U597" s="13"/>
      <c r="V597" s="13"/>
      <c r="W597" s="13"/>
      <c r="X597" s="13"/>
      <c r="Y597" s="13"/>
      <c r="Z597" s="13"/>
      <c r="AA597" s="13"/>
      <c r="AB597" s="13"/>
      <c r="AC597" s="13"/>
      <c r="AD597" s="13"/>
      <c r="AE597" s="13"/>
      <c r="AT597" s="258" t="s">
        <v>200</v>
      </c>
      <c r="AU597" s="258" t="s">
        <v>82</v>
      </c>
      <c r="AV597" s="13" t="s">
        <v>80</v>
      </c>
      <c r="AW597" s="13" t="s">
        <v>30</v>
      </c>
      <c r="AX597" s="13" t="s">
        <v>73</v>
      </c>
      <c r="AY597" s="258" t="s">
        <v>189</v>
      </c>
    </row>
    <row r="598" s="13" customFormat="1">
      <c r="A598" s="13"/>
      <c r="B598" s="249"/>
      <c r="C598" s="250"/>
      <c r="D598" s="242" t="s">
        <v>200</v>
      </c>
      <c r="E598" s="251" t="s">
        <v>1</v>
      </c>
      <c r="F598" s="252" t="s">
        <v>418</v>
      </c>
      <c r="G598" s="250"/>
      <c r="H598" s="251" t="s">
        <v>1</v>
      </c>
      <c r="I598" s="253"/>
      <c r="J598" s="250"/>
      <c r="K598" s="250"/>
      <c r="L598" s="254"/>
      <c r="M598" s="255"/>
      <c r="N598" s="256"/>
      <c r="O598" s="256"/>
      <c r="P598" s="256"/>
      <c r="Q598" s="256"/>
      <c r="R598" s="256"/>
      <c r="S598" s="256"/>
      <c r="T598" s="257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T598" s="258" t="s">
        <v>200</v>
      </c>
      <c r="AU598" s="258" t="s">
        <v>82</v>
      </c>
      <c r="AV598" s="13" t="s">
        <v>80</v>
      </c>
      <c r="AW598" s="13" t="s">
        <v>30</v>
      </c>
      <c r="AX598" s="13" t="s">
        <v>73</v>
      </c>
      <c r="AY598" s="258" t="s">
        <v>189</v>
      </c>
    </row>
    <row r="599" s="14" customFormat="1">
      <c r="A599" s="14"/>
      <c r="B599" s="259"/>
      <c r="C599" s="260"/>
      <c r="D599" s="242" t="s">
        <v>200</v>
      </c>
      <c r="E599" s="261" t="s">
        <v>1</v>
      </c>
      <c r="F599" s="262" t="s">
        <v>583</v>
      </c>
      <c r="G599" s="260"/>
      <c r="H599" s="263">
        <v>1.28</v>
      </c>
      <c r="I599" s="264"/>
      <c r="J599" s="260"/>
      <c r="K599" s="260"/>
      <c r="L599" s="265"/>
      <c r="M599" s="266"/>
      <c r="N599" s="267"/>
      <c r="O599" s="267"/>
      <c r="P599" s="267"/>
      <c r="Q599" s="267"/>
      <c r="R599" s="267"/>
      <c r="S599" s="267"/>
      <c r="T599" s="268"/>
      <c r="U599" s="14"/>
      <c r="V599" s="14"/>
      <c r="W599" s="14"/>
      <c r="X599" s="14"/>
      <c r="Y599" s="14"/>
      <c r="Z599" s="14"/>
      <c r="AA599" s="14"/>
      <c r="AB599" s="14"/>
      <c r="AC599" s="14"/>
      <c r="AD599" s="14"/>
      <c r="AE599" s="14"/>
      <c r="AT599" s="269" t="s">
        <v>200</v>
      </c>
      <c r="AU599" s="269" t="s">
        <v>82</v>
      </c>
      <c r="AV599" s="14" t="s">
        <v>82</v>
      </c>
      <c r="AW599" s="14" t="s">
        <v>30</v>
      </c>
      <c r="AX599" s="14" t="s">
        <v>73</v>
      </c>
      <c r="AY599" s="269" t="s">
        <v>189</v>
      </c>
    </row>
    <row r="600" s="13" customFormat="1">
      <c r="A600" s="13"/>
      <c r="B600" s="249"/>
      <c r="C600" s="250"/>
      <c r="D600" s="242" t="s">
        <v>200</v>
      </c>
      <c r="E600" s="251" t="s">
        <v>1</v>
      </c>
      <c r="F600" s="252" t="s">
        <v>421</v>
      </c>
      <c r="G600" s="250"/>
      <c r="H600" s="251" t="s">
        <v>1</v>
      </c>
      <c r="I600" s="253"/>
      <c r="J600" s="250"/>
      <c r="K600" s="250"/>
      <c r="L600" s="254"/>
      <c r="M600" s="255"/>
      <c r="N600" s="256"/>
      <c r="O600" s="256"/>
      <c r="P600" s="256"/>
      <c r="Q600" s="256"/>
      <c r="R600" s="256"/>
      <c r="S600" s="256"/>
      <c r="T600" s="257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  <c r="AE600" s="13"/>
      <c r="AT600" s="258" t="s">
        <v>200</v>
      </c>
      <c r="AU600" s="258" t="s">
        <v>82</v>
      </c>
      <c r="AV600" s="13" t="s">
        <v>80</v>
      </c>
      <c r="AW600" s="13" t="s">
        <v>30</v>
      </c>
      <c r="AX600" s="13" t="s">
        <v>73</v>
      </c>
      <c r="AY600" s="258" t="s">
        <v>189</v>
      </c>
    </row>
    <row r="601" s="14" customFormat="1">
      <c r="A601" s="14"/>
      <c r="B601" s="259"/>
      <c r="C601" s="260"/>
      <c r="D601" s="242" t="s">
        <v>200</v>
      </c>
      <c r="E601" s="261" t="s">
        <v>1</v>
      </c>
      <c r="F601" s="262" t="s">
        <v>584</v>
      </c>
      <c r="G601" s="260"/>
      <c r="H601" s="263">
        <v>0.41599999999999998</v>
      </c>
      <c r="I601" s="264"/>
      <c r="J601" s="260"/>
      <c r="K601" s="260"/>
      <c r="L601" s="265"/>
      <c r="M601" s="266"/>
      <c r="N601" s="267"/>
      <c r="O601" s="267"/>
      <c r="P601" s="267"/>
      <c r="Q601" s="267"/>
      <c r="R601" s="267"/>
      <c r="S601" s="267"/>
      <c r="T601" s="268"/>
      <c r="U601" s="14"/>
      <c r="V601" s="14"/>
      <c r="W601" s="14"/>
      <c r="X601" s="14"/>
      <c r="Y601" s="14"/>
      <c r="Z601" s="14"/>
      <c r="AA601" s="14"/>
      <c r="AB601" s="14"/>
      <c r="AC601" s="14"/>
      <c r="AD601" s="14"/>
      <c r="AE601" s="14"/>
      <c r="AT601" s="269" t="s">
        <v>200</v>
      </c>
      <c r="AU601" s="269" t="s">
        <v>82</v>
      </c>
      <c r="AV601" s="14" t="s">
        <v>82</v>
      </c>
      <c r="AW601" s="14" t="s">
        <v>30</v>
      </c>
      <c r="AX601" s="14" t="s">
        <v>73</v>
      </c>
      <c r="AY601" s="269" t="s">
        <v>189</v>
      </c>
    </row>
    <row r="602" s="16" customFormat="1">
      <c r="A602" s="16"/>
      <c r="B602" s="292"/>
      <c r="C602" s="293"/>
      <c r="D602" s="242" t="s">
        <v>200</v>
      </c>
      <c r="E602" s="294" t="s">
        <v>1</v>
      </c>
      <c r="F602" s="295" t="s">
        <v>290</v>
      </c>
      <c r="G602" s="293"/>
      <c r="H602" s="296">
        <v>1.696</v>
      </c>
      <c r="I602" s="297"/>
      <c r="J602" s="293"/>
      <c r="K602" s="293"/>
      <c r="L602" s="298"/>
      <c r="M602" s="299"/>
      <c r="N602" s="300"/>
      <c r="O602" s="300"/>
      <c r="P602" s="300"/>
      <c r="Q602" s="300"/>
      <c r="R602" s="300"/>
      <c r="S602" s="300"/>
      <c r="T602" s="301"/>
      <c r="U602" s="16"/>
      <c r="V602" s="16"/>
      <c r="W602" s="16"/>
      <c r="X602" s="16"/>
      <c r="Y602" s="16"/>
      <c r="Z602" s="16"/>
      <c r="AA602" s="16"/>
      <c r="AB602" s="16"/>
      <c r="AC602" s="16"/>
      <c r="AD602" s="16"/>
      <c r="AE602" s="16"/>
      <c r="AT602" s="302" t="s">
        <v>200</v>
      </c>
      <c r="AU602" s="302" t="s">
        <v>82</v>
      </c>
      <c r="AV602" s="16" t="s">
        <v>214</v>
      </c>
      <c r="AW602" s="16" t="s">
        <v>30</v>
      </c>
      <c r="AX602" s="16" t="s">
        <v>73</v>
      </c>
      <c r="AY602" s="302" t="s">
        <v>189</v>
      </c>
    </row>
    <row r="603" s="13" customFormat="1">
      <c r="A603" s="13"/>
      <c r="B603" s="249"/>
      <c r="C603" s="250"/>
      <c r="D603" s="242" t="s">
        <v>200</v>
      </c>
      <c r="E603" s="251" t="s">
        <v>1</v>
      </c>
      <c r="F603" s="252" t="s">
        <v>352</v>
      </c>
      <c r="G603" s="250"/>
      <c r="H603" s="251" t="s">
        <v>1</v>
      </c>
      <c r="I603" s="253"/>
      <c r="J603" s="250"/>
      <c r="K603" s="250"/>
      <c r="L603" s="254"/>
      <c r="M603" s="255"/>
      <c r="N603" s="256"/>
      <c r="O603" s="256"/>
      <c r="P603" s="256"/>
      <c r="Q603" s="256"/>
      <c r="R603" s="256"/>
      <c r="S603" s="256"/>
      <c r="T603" s="257"/>
      <c r="U603" s="13"/>
      <c r="V603" s="13"/>
      <c r="W603" s="13"/>
      <c r="X603" s="13"/>
      <c r="Y603" s="13"/>
      <c r="Z603" s="13"/>
      <c r="AA603" s="13"/>
      <c r="AB603" s="13"/>
      <c r="AC603" s="13"/>
      <c r="AD603" s="13"/>
      <c r="AE603" s="13"/>
      <c r="AT603" s="258" t="s">
        <v>200</v>
      </c>
      <c r="AU603" s="258" t="s">
        <v>82</v>
      </c>
      <c r="AV603" s="13" t="s">
        <v>80</v>
      </c>
      <c r="AW603" s="13" t="s">
        <v>30</v>
      </c>
      <c r="AX603" s="13" t="s">
        <v>73</v>
      </c>
      <c r="AY603" s="258" t="s">
        <v>189</v>
      </c>
    </row>
    <row r="604" s="13" customFormat="1">
      <c r="A604" s="13"/>
      <c r="B604" s="249"/>
      <c r="C604" s="250"/>
      <c r="D604" s="242" t="s">
        <v>200</v>
      </c>
      <c r="E604" s="251" t="s">
        <v>1</v>
      </c>
      <c r="F604" s="252" t="s">
        <v>421</v>
      </c>
      <c r="G604" s="250"/>
      <c r="H604" s="251" t="s">
        <v>1</v>
      </c>
      <c r="I604" s="253"/>
      <c r="J604" s="250"/>
      <c r="K604" s="250"/>
      <c r="L604" s="254"/>
      <c r="M604" s="255"/>
      <c r="N604" s="256"/>
      <c r="O604" s="256"/>
      <c r="P604" s="256"/>
      <c r="Q604" s="256"/>
      <c r="R604" s="256"/>
      <c r="S604" s="256"/>
      <c r="T604" s="257"/>
      <c r="U604" s="13"/>
      <c r="V604" s="13"/>
      <c r="W604" s="13"/>
      <c r="X604" s="13"/>
      <c r="Y604" s="13"/>
      <c r="Z604" s="13"/>
      <c r="AA604" s="13"/>
      <c r="AB604" s="13"/>
      <c r="AC604" s="13"/>
      <c r="AD604" s="13"/>
      <c r="AE604" s="13"/>
      <c r="AT604" s="258" t="s">
        <v>200</v>
      </c>
      <c r="AU604" s="258" t="s">
        <v>82</v>
      </c>
      <c r="AV604" s="13" t="s">
        <v>80</v>
      </c>
      <c r="AW604" s="13" t="s">
        <v>30</v>
      </c>
      <c r="AX604" s="13" t="s">
        <v>73</v>
      </c>
      <c r="AY604" s="258" t="s">
        <v>189</v>
      </c>
    </row>
    <row r="605" s="14" customFormat="1">
      <c r="A605" s="14"/>
      <c r="B605" s="259"/>
      <c r="C605" s="260"/>
      <c r="D605" s="242" t="s">
        <v>200</v>
      </c>
      <c r="E605" s="261" t="s">
        <v>1</v>
      </c>
      <c r="F605" s="262" t="s">
        <v>584</v>
      </c>
      <c r="G605" s="260"/>
      <c r="H605" s="263">
        <v>0.41599999999999998</v>
      </c>
      <c r="I605" s="264"/>
      <c r="J605" s="260"/>
      <c r="K605" s="260"/>
      <c r="L605" s="265"/>
      <c r="M605" s="266"/>
      <c r="N605" s="267"/>
      <c r="O605" s="267"/>
      <c r="P605" s="267"/>
      <c r="Q605" s="267"/>
      <c r="R605" s="267"/>
      <c r="S605" s="267"/>
      <c r="T605" s="268"/>
      <c r="U605" s="14"/>
      <c r="V605" s="14"/>
      <c r="W605" s="14"/>
      <c r="X605" s="14"/>
      <c r="Y605" s="14"/>
      <c r="Z605" s="14"/>
      <c r="AA605" s="14"/>
      <c r="AB605" s="14"/>
      <c r="AC605" s="14"/>
      <c r="AD605" s="14"/>
      <c r="AE605" s="14"/>
      <c r="AT605" s="269" t="s">
        <v>200</v>
      </c>
      <c r="AU605" s="269" t="s">
        <v>82</v>
      </c>
      <c r="AV605" s="14" t="s">
        <v>82</v>
      </c>
      <c r="AW605" s="14" t="s">
        <v>30</v>
      </c>
      <c r="AX605" s="14" t="s">
        <v>73</v>
      </c>
      <c r="AY605" s="269" t="s">
        <v>189</v>
      </c>
    </row>
    <row r="606" s="13" customFormat="1">
      <c r="A606" s="13"/>
      <c r="B606" s="249"/>
      <c r="C606" s="250"/>
      <c r="D606" s="242" t="s">
        <v>200</v>
      </c>
      <c r="E606" s="251" t="s">
        <v>1</v>
      </c>
      <c r="F606" s="252" t="s">
        <v>585</v>
      </c>
      <c r="G606" s="250"/>
      <c r="H606" s="251" t="s">
        <v>1</v>
      </c>
      <c r="I606" s="253"/>
      <c r="J606" s="250"/>
      <c r="K606" s="250"/>
      <c r="L606" s="254"/>
      <c r="M606" s="255"/>
      <c r="N606" s="256"/>
      <c r="O606" s="256"/>
      <c r="P606" s="256"/>
      <c r="Q606" s="256"/>
      <c r="R606" s="256"/>
      <c r="S606" s="256"/>
      <c r="T606" s="257"/>
      <c r="U606" s="13"/>
      <c r="V606" s="13"/>
      <c r="W606" s="13"/>
      <c r="X606" s="13"/>
      <c r="Y606" s="13"/>
      <c r="Z606" s="13"/>
      <c r="AA606" s="13"/>
      <c r="AB606" s="13"/>
      <c r="AC606" s="13"/>
      <c r="AD606" s="13"/>
      <c r="AE606" s="13"/>
      <c r="AT606" s="258" t="s">
        <v>200</v>
      </c>
      <c r="AU606" s="258" t="s">
        <v>82</v>
      </c>
      <c r="AV606" s="13" t="s">
        <v>80</v>
      </c>
      <c r="AW606" s="13" t="s">
        <v>30</v>
      </c>
      <c r="AX606" s="13" t="s">
        <v>73</v>
      </c>
      <c r="AY606" s="258" t="s">
        <v>189</v>
      </c>
    </row>
    <row r="607" s="14" customFormat="1">
      <c r="A607" s="14"/>
      <c r="B607" s="259"/>
      <c r="C607" s="260"/>
      <c r="D607" s="242" t="s">
        <v>200</v>
      </c>
      <c r="E607" s="261" t="s">
        <v>1</v>
      </c>
      <c r="F607" s="262" t="s">
        <v>586</v>
      </c>
      <c r="G607" s="260"/>
      <c r="H607" s="263">
        <v>0.38400000000000001</v>
      </c>
      <c r="I607" s="264"/>
      <c r="J607" s="260"/>
      <c r="K607" s="260"/>
      <c r="L607" s="265"/>
      <c r="M607" s="266"/>
      <c r="N607" s="267"/>
      <c r="O607" s="267"/>
      <c r="P607" s="267"/>
      <c r="Q607" s="267"/>
      <c r="R607" s="267"/>
      <c r="S607" s="267"/>
      <c r="T607" s="268"/>
      <c r="U607" s="14"/>
      <c r="V607" s="14"/>
      <c r="W607" s="14"/>
      <c r="X607" s="14"/>
      <c r="Y607" s="14"/>
      <c r="Z607" s="14"/>
      <c r="AA607" s="14"/>
      <c r="AB607" s="14"/>
      <c r="AC607" s="14"/>
      <c r="AD607" s="14"/>
      <c r="AE607" s="14"/>
      <c r="AT607" s="269" t="s">
        <v>200</v>
      </c>
      <c r="AU607" s="269" t="s">
        <v>82</v>
      </c>
      <c r="AV607" s="14" t="s">
        <v>82</v>
      </c>
      <c r="AW607" s="14" t="s">
        <v>30</v>
      </c>
      <c r="AX607" s="14" t="s">
        <v>73</v>
      </c>
      <c r="AY607" s="269" t="s">
        <v>189</v>
      </c>
    </row>
    <row r="608" s="16" customFormat="1">
      <c r="A608" s="16"/>
      <c r="B608" s="292"/>
      <c r="C608" s="293"/>
      <c r="D608" s="242" t="s">
        <v>200</v>
      </c>
      <c r="E608" s="294" t="s">
        <v>1</v>
      </c>
      <c r="F608" s="295" t="s">
        <v>290</v>
      </c>
      <c r="G608" s="293"/>
      <c r="H608" s="296">
        <v>0.80000000000000004</v>
      </c>
      <c r="I608" s="297"/>
      <c r="J608" s="293"/>
      <c r="K608" s="293"/>
      <c r="L608" s="298"/>
      <c r="M608" s="299"/>
      <c r="N608" s="300"/>
      <c r="O608" s="300"/>
      <c r="P608" s="300"/>
      <c r="Q608" s="300"/>
      <c r="R608" s="300"/>
      <c r="S608" s="300"/>
      <c r="T608" s="301"/>
      <c r="U608" s="16"/>
      <c r="V608" s="16"/>
      <c r="W608" s="16"/>
      <c r="X608" s="16"/>
      <c r="Y608" s="16"/>
      <c r="Z608" s="16"/>
      <c r="AA608" s="16"/>
      <c r="AB608" s="16"/>
      <c r="AC608" s="16"/>
      <c r="AD608" s="16"/>
      <c r="AE608" s="16"/>
      <c r="AT608" s="302" t="s">
        <v>200</v>
      </c>
      <c r="AU608" s="302" t="s">
        <v>82</v>
      </c>
      <c r="AV608" s="16" t="s">
        <v>214</v>
      </c>
      <c r="AW608" s="16" t="s">
        <v>30</v>
      </c>
      <c r="AX608" s="16" t="s">
        <v>73</v>
      </c>
      <c r="AY608" s="302" t="s">
        <v>189</v>
      </c>
    </row>
    <row r="609" s="15" customFormat="1">
      <c r="A609" s="15"/>
      <c r="B609" s="270"/>
      <c r="C609" s="271"/>
      <c r="D609" s="242" t="s">
        <v>200</v>
      </c>
      <c r="E609" s="272" t="s">
        <v>1</v>
      </c>
      <c r="F609" s="273" t="s">
        <v>207</v>
      </c>
      <c r="G609" s="271"/>
      <c r="H609" s="274">
        <v>3.9199999999999999</v>
      </c>
      <c r="I609" s="275"/>
      <c r="J609" s="271"/>
      <c r="K609" s="271"/>
      <c r="L609" s="276"/>
      <c r="M609" s="277"/>
      <c r="N609" s="278"/>
      <c r="O609" s="278"/>
      <c r="P609" s="278"/>
      <c r="Q609" s="278"/>
      <c r="R609" s="278"/>
      <c r="S609" s="278"/>
      <c r="T609" s="279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  <c r="AE609" s="15"/>
      <c r="AT609" s="280" t="s">
        <v>200</v>
      </c>
      <c r="AU609" s="280" t="s">
        <v>82</v>
      </c>
      <c r="AV609" s="15" t="s">
        <v>195</v>
      </c>
      <c r="AW609" s="15" t="s">
        <v>30</v>
      </c>
      <c r="AX609" s="15" t="s">
        <v>73</v>
      </c>
      <c r="AY609" s="280" t="s">
        <v>189</v>
      </c>
    </row>
    <row r="610" s="14" customFormat="1">
      <c r="A610" s="14"/>
      <c r="B610" s="259"/>
      <c r="C610" s="260"/>
      <c r="D610" s="242" t="s">
        <v>200</v>
      </c>
      <c r="E610" s="261" t="s">
        <v>1</v>
      </c>
      <c r="F610" s="262" t="s">
        <v>587</v>
      </c>
      <c r="G610" s="260"/>
      <c r="H610" s="263">
        <v>4.1159999999999997</v>
      </c>
      <c r="I610" s="264"/>
      <c r="J610" s="260"/>
      <c r="K610" s="260"/>
      <c r="L610" s="265"/>
      <c r="M610" s="266"/>
      <c r="N610" s="267"/>
      <c r="O610" s="267"/>
      <c r="P610" s="267"/>
      <c r="Q610" s="267"/>
      <c r="R610" s="267"/>
      <c r="S610" s="267"/>
      <c r="T610" s="268"/>
      <c r="U610" s="14"/>
      <c r="V610" s="14"/>
      <c r="W610" s="14"/>
      <c r="X610" s="14"/>
      <c r="Y610" s="14"/>
      <c r="Z610" s="14"/>
      <c r="AA610" s="14"/>
      <c r="AB610" s="14"/>
      <c r="AC610" s="14"/>
      <c r="AD610" s="14"/>
      <c r="AE610" s="14"/>
      <c r="AT610" s="269" t="s">
        <v>200</v>
      </c>
      <c r="AU610" s="269" t="s">
        <v>82</v>
      </c>
      <c r="AV610" s="14" t="s">
        <v>82</v>
      </c>
      <c r="AW610" s="14" t="s">
        <v>30</v>
      </c>
      <c r="AX610" s="14" t="s">
        <v>80</v>
      </c>
      <c r="AY610" s="269" t="s">
        <v>189</v>
      </c>
    </row>
    <row r="611" s="2" customFormat="1" ht="21.75" customHeight="1">
      <c r="A611" s="39"/>
      <c r="B611" s="40"/>
      <c r="C611" s="228" t="s">
        <v>588</v>
      </c>
      <c r="D611" s="228" t="s">
        <v>191</v>
      </c>
      <c r="E611" s="229" t="s">
        <v>589</v>
      </c>
      <c r="F611" s="230" t="s">
        <v>590</v>
      </c>
      <c r="G611" s="231" t="s">
        <v>301</v>
      </c>
      <c r="H611" s="232">
        <v>52.603000000000002</v>
      </c>
      <c r="I611" s="233"/>
      <c r="J611" s="234">
        <f>ROUND(I611*H611,2)</f>
        <v>0</v>
      </c>
      <c r="K611" s="235"/>
      <c r="L611" s="45"/>
      <c r="M611" s="236" t="s">
        <v>1</v>
      </c>
      <c r="N611" s="237" t="s">
        <v>38</v>
      </c>
      <c r="O611" s="92"/>
      <c r="P611" s="238">
        <f>O611*H611</f>
        <v>0</v>
      </c>
      <c r="Q611" s="238">
        <v>0.26723000000000002</v>
      </c>
      <c r="R611" s="238">
        <f>Q611*H611</f>
        <v>14.057099690000001</v>
      </c>
      <c r="S611" s="238">
        <v>0</v>
      </c>
      <c r="T611" s="239">
        <f>S611*H611</f>
        <v>0</v>
      </c>
      <c r="U611" s="39"/>
      <c r="V611" s="39"/>
      <c r="W611" s="39"/>
      <c r="X611" s="39"/>
      <c r="Y611" s="39"/>
      <c r="Z611" s="39"/>
      <c r="AA611" s="39"/>
      <c r="AB611" s="39"/>
      <c r="AC611" s="39"/>
      <c r="AD611" s="39"/>
      <c r="AE611" s="39"/>
      <c r="AR611" s="240" t="s">
        <v>195</v>
      </c>
      <c r="AT611" s="240" t="s">
        <v>191</v>
      </c>
      <c r="AU611" s="240" t="s">
        <v>82</v>
      </c>
      <c r="AY611" s="18" t="s">
        <v>189</v>
      </c>
      <c r="BE611" s="241">
        <f>IF(N611="základní",J611,0)</f>
        <v>0</v>
      </c>
      <c r="BF611" s="241">
        <f>IF(N611="snížená",J611,0)</f>
        <v>0</v>
      </c>
      <c r="BG611" s="241">
        <f>IF(N611="zákl. přenesená",J611,0)</f>
        <v>0</v>
      </c>
      <c r="BH611" s="241">
        <f>IF(N611="sníž. přenesená",J611,0)</f>
        <v>0</v>
      </c>
      <c r="BI611" s="241">
        <f>IF(N611="nulová",J611,0)</f>
        <v>0</v>
      </c>
      <c r="BJ611" s="18" t="s">
        <v>80</v>
      </c>
      <c r="BK611" s="241">
        <f>ROUND(I611*H611,2)</f>
        <v>0</v>
      </c>
      <c r="BL611" s="18" t="s">
        <v>195</v>
      </c>
      <c r="BM611" s="240" t="s">
        <v>591</v>
      </c>
    </row>
    <row r="612" s="2" customFormat="1">
      <c r="A612" s="39"/>
      <c r="B612" s="40"/>
      <c r="C612" s="41"/>
      <c r="D612" s="242" t="s">
        <v>197</v>
      </c>
      <c r="E612" s="41"/>
      <c r="F612" s="243" t="s">
        <v>592</v>
      </c>
      <c r="G612" s="41"/>
      <c r="H612" s="41"/>
      <c r="I612" s="244"/>
      <c r="J612" s="41"/>
      <c r="K612" s="41"/>
      <c r="L612" s="45"/>
      <c r="M612" s="245"/>
      <c r="N612" s="246"/>
      <c r="O612" s="92"/>
      <c r="P612" s="92"/>
      <c r="Q612" s="92"/>
      <c r="R612" s="92"/>
      <c r="S612" s="92"/>
      <c r="T612" s="93"/>
      <c r="U612" s="39"/>
      <c r="V612" s="39"/>
      <c r="W612" s="39"/>
      <c r="X612" s="39"/>
      <c r="Y612" s="39"/>
      <c r="Z612" s="39"/>
      <c r="AA612" s="39"/>
      <c r="AB612" s="39"/>
      <c r="AC612" s="39"/>
      <c r="AD612" s="39"/>
      <c r="AE612" s="39"/>
      <c r="AT612" s="18" t="s">
        <v>197</v>
      </c>
      <c r="AU612" s="18" t="s">
        <v>82</v>
      </c>
    </row>
    <row r="613" s="2" customFormat="1">
      <c r="A613" s="39"/>
      <c r="B613" s="40"/>
      <c r="C613" s="41"/>
      <c r="D613" s="247" t="s">
        <v>198</v>
      </c>
      <c r="E613" s="41"/>
      <c r="F613" s="248" t="s">
        <v>593</v>
      </c>
      <c r="G613" s="41"/>
      <c r="H613" s="41"/>
      <c r="I613" s="244"/>
      <c r="J613" s="41"/>
      <c r="K613" s="41"/>
      <c r="L613" s="45"/>
      <c r="M613" s="245"/>
      <c r="N613" s="246"/>
      <c r="O613" s="92"/>
      <c r="P613" s="92"/>
      <c r="Q613" s="92"/>
      <c r="R613" s="92"/>
      <c r="S613" s="92"/>
      <c r="T613" s="93"/>
      <c r="U613" s="39"/>
      <c r="V613" s="39"/>
      <c r="W613" s="39"/>
      <c r="X613" s="39"/>
      <c r="Y613" s="39"/>
      <c r="Z613" s="39"/>
      <c r="AA613" s="39"/>
      <c r="AB613" s="39"/>
      <c r="AC613" s="39"/>
      <c r="AD613" s="39"/>
      <c r="AE613" s="39"/>
      <c r="AT613" s="18" t="s">
        <v>198</v>
      </c>
      <c r="AU613" s="18" t="s">
        <v>82</v>
      </c>
    </row>
    <row r="614" s="13" customFormat="1">
      <c r="A614" s="13"/>
      <c r="B614" s="249"/>
      <c r="C614" s="250"/>
      <c r="D614" s="242" t="s">
        <v>200</v>
      </c>
      <c r="E614" s="251" t="s">
        <v>1</v>
      </c>
      <c r="F614" s="252" t="s">
        <v>283</v>
      </c>
      <c r="G614" s="250"/>
      <c r="H614" s="251" t="s">
        <v>1</v>
      </c>
      <c r="I614" s="253"/>
      <c r="J614" s="250"/>
      <c r="K614" s="250"/>
      <c r="L614" s="254"/>
      <c r="M614" s="255"/>
      <c r="N614" s="256"/>
      <c r="O614" s="256"/>
      <c r="P614" s="256"/>
      <c r="Q614" s="256"/>
      <c r="R614" s="256"/>
      <c r="S614" s="256"/>
      <c r="T614" s="257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T614" s="258" t="s">
        <v>200</v>
      </c>
      <c r="AU614" s="258" t="s">
        <v>82</v>
      </c>
      <c r="AV614" s="13" t="s">
        <v>80</v>
      </c>
      <c r="AW614" s="13" t="s">
        <v>30</v>
      </c>
      <c r="AX614" s="13" t="s">
        <v>73</v>
      </c>
      <c r="AY614" s="258" t="s">
        <v>189</v>
      </c>
    </row>
    <row r="615" s="13" customFormat="1">
      <c r="A615" s="13"/>
      <c r="B615" s="249"/>
      <c r="C615" s="250"/>
      <c r="D615" s="242" t="s">
        <v>200</v>
      </c>
      <c r="E615" s="251" t="s">
        <v>1</v>
      </c>
      <c r="F615" s="252" t="s">
        <v>594</v>
      </c>
      <c r="G615" s="250"/>
      <c r="H615" s="251" t="s">
        <v>1</v>
      </c>
      <c r="I615" s="253"/>
      <c r="J615" s="250"/>
      <c r="K615" s="250"/>
      <c r="L615" s="254"/>
      <c r="M615" s="255"/>
      <c r="N615" s="256"/>
      <c r="O615" s="256"/>
      <c r="P615" s="256"/>
      <c r="Q615" s="256"/>
      <c r="R615" s="256"/>
      <c r="S615" s="256"/>
      <c r="T615" s="257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T615" s="258" t="s">
        <v>200</v>
      </c>
      <c r="AU615" s="258" t="s">
        <v>82</v>
      </c>
      <c r="AV615" s="13" t="s">
        <v>80</v>
      </c>
      <c r="AW615" s="13" t="s">
        <v>30</v>
      </c>
      <c r="AX615" s="13" t="s">
        <v>73</v>
      </c>
      <c r="AY615" s="258" t="s">
        <v>189</v>
      </c>
    </row>
    <row r="616" s="13" customFormat="1">
      <c r="A616" s="13"/>
      <c r="B616" s="249"/>
      <c r="C616" s="250"/>
      <c r="D616" s="242" t="s">
        <v>200</v>
      </c>
      <c r="E616" s="251" t="s">
        <v>1</v>
      </c>
      <c r="F616" s="252" t="s">
        <v>595</v>
      </c>
      <c r="G616" s="250"/>
      <c r="H616" s="251" t="s">
        <v>1</v>
      </c>
      <c r="I616" s="253"/>
      <c r="J616" s="250"/>
      <c r="K616" s="250"/>
      <c r="L616" s="254"/>
      <c r="M616" s="255"/>
      <c r="N616" s="256"/>
      <c r="O616" s="256"/>
      <c r="P616" s="256"/>
      <c r="Q616" s="256"/>
      <c r="R616" s="256"/>
      <c r="S616" s="256"/>
      <c r="T616" s="257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  <c r="AE616" s="13"/>
      <c r="AT616" s="258" t="s">
        <v>200</v>
      </c>
      <c r="AU616" s="258" t="s">
        <v>82</v>
      </c>
      <c r="AV616" s="13" t="s">
        <v>80</v>
      </c>
      <c r="AW616" s="13" t="s">
        <v>30</v>
      </c>
      <c r="AX616" s="13" t="s">
        <v>73</v>
      </c>
      <c r="AY616" s="258" t="s">
        <v>189</v>
      </c>
    </row>
    <row r="617" s="14" customFormat="1">
      <c r="A617" s="14"/>
      <c r="B617" s="259"/>
      <c r="C617" s="260"/>
      <c r="D617" s="242" t="s">
        <v>200</v>
      </c>
      <c r="E617" s="261" t="s">
        <v>1</v>
      </c>
      <c r="F617" s="262" t="s">
        <v>596</v>
      </c>
      <c r="G617" s="260"/>
      <c r="H617" s="263">
        <v>2.8799999999999999</v>
      </c>
      <c r="I617" s="264"/>
      <c r="J617" s="260"/>
      <c r="K617" s="260"/>
      <c r="L617" s="265"/>
      <c r="M617" s="266"/>
      <c r="N617" s="267"/>
      <c r="O617" s="267"/>
      <c r="P617" s="267"/>
      <c r="Q617" s="267"/>
      <c r="R617" s="267"/>
      <c r="S617" s="267"/>
      <c r="T617" s="268"/>
      <c r="U617" s="14"/>
      <c r="V617" s="14"/>
      <c r="W617" s="14"/>
      <c r="X617" s="14"/>
      <c r="Y617" s="14"/>
      <c r="Z617" s="14"/>
      <c r="AA617" s="14"/>
      <c r="AB617" s="14"/>
      <c r="AC617" s="14"/>
      <c r="AD617" s="14"/>
      <c r="AE617" s="14"/>
      <c r="AT617" s="269" t="s">
        <v>200</v>
      </c>
      <c r="AU617" s="269" t="s">
        <v>82</v>
      </c>
      <c r="AV617" s="14" t="s">
        <v>82</v>
      </c>
      <c r="AW617" s="14" t="s">
        <v>30</v>
      </c>
      <c r="AX617" s="14" t="s">
        <v>73</v>
      </c>
      <c r="AY617" s="269" t="s">
        <v>189</v>
      </c>
    </row>
    <row r="618" s="13" customFormat="1">
      <c r="A618" s="13"/>
      <c r="B618" s="249"/>
      <c r="C618" s="250"/>
      <c r="D618" s="242" t="s">
        <v>200</v>
      </c>
      <c r="E618" s="251" t="s">
        <v>1</v>
      </c>
      <c r="F618" s="252" t="s">
        <v>597</v>
      </c>
      <c r="G618" s="250"/>
      <c r="H618" s="251" t="s">
        <v>1</v>
      </c>
      <c r="I618" s="253"/>
      <c r="J618" s="250"/>
      <c r="K618" s="250"/>
      <c r="L618" s="254"/>
      <c r="M618" s="255"/>
      <c r="N618" s="256"/>
      <c r="O618" s="256"/>
      <c r="P618" s="256"/>
      <c r="Q618" s="256"/>
      <c r="R618" s="256"/>
      <c r="S618" s="256"/>
      <c r="T618" s="257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  <c r="AE618" s="13"/>
      <c r="AT618" s="258" t="s">
        <v>200</v>
      </c>
      <c r="AU618" s="258" t="s">
        <v>82</v>
      </c>
      <c r="AV618" s="13" t="s">
        <v>80</v>
      </c>
      <c r="AW618" s="13" t="s">
        <v>30</v>
      </c>
      <c r="AX618" s="13" t="s">
        <v>73</v>
      </c>
      <c r="AY618" s="258" t="s">
        <v>189</v>
      </c>
    </row>
    <row r="619" s="13" customFormat="1">
      <c r="A619" s="13"/>
      <c r="B619" s="249"/>
      <c r="C619" s="250"/>
      <c r="D619" s="242" t="s">
        <v>200</v>
      </c>
      <c r="E619" s="251" t="s">
        <v>1</v>
      </c>
      <c r="F619" s="252" t="s">
        <v>595</v>
      </c>
      <c r="G619" s="250"/>
      <c r="H619" s="251" t="s">
        <v>1</v>
      </c>
      <c r="I619" s="253"/>
      <c r="J619" s="250"/>
      <c r="K619" s="250"/>
      <c r="L619" s="254"/>
      <c r="M619" s="255"/>
      <c r="N619" s="256"/>
      <c r="O619" s="256"/>
      <c r="P619" s="256"/>
      <c r="Q619" s="256"/>
      <c r="R619" s="256"/>
      <c r="S619" s="256"/>
      <c r="T619" s="257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  <c r="AE619" s="13"/>
      <c r="AT619" s="258" t="s">
        <v>200</v>
      </c>
      <c r="AU619" s="258" t="s">
        <v>82</v>
      </c>
      <c r="AV619" s="13" t="s">
        <v>80</v>
      </c>
      <c r="AW619" s="13" t="s">
        <v>30</v>
      </c>
      <c r="AX619" s="13" t="s">
        <v>73</v>
      </c>
      <c r="AY619" s="258" t="s">
        <v>189</v>
      </c>
    </row>
    <row r="620" s="14" customFormat="1">
      <c r="A620" s="14"/>
      <c r="B620" s="259"/>
      <c r="C620" s="260"/>
      <c r="D620" s="242" t="s">
        <v>200</v>
      </c>
      <c r="E620" s="261" t="s">
        <v>1</v>
      </c>
      <c r="F620" s="262" t="s">
        <v>598</v>
      </c>
      <c r="G620" s="260"/>
      <c r="H620" s="263">
        <v>2.976</v>
      </c>
      <c r="I620" s="264"/>
      <c r="J620" s="260"/>
      <c r="K620" s="260"/>
      <c r="L620" s="265"/>
      <c r="M620" s="266"/>
      <c r="N620" s="267"/>
      <c r="O620" s="267"/>
      <c r="P620" s="267"/>
      <c r="Q620" s="267"/>
      <c r="R620" s="267"/>
      <c r="S620" s="267"/>
      <c r="T620" s="268"/>
      <c r="U620" s="14"/>
      <c r="V620" s="14"/>
      <c r="W620" s="14"/>
      <c r="X620" s="14"/>
      <c r="Y620" s="14"/>
      <c r="Z620" s="14"/>
      <c r="AA620" s="14"/>
      <c r="AB620" s="14"/>
      <c r="AC620" s="14"/>
      <c r="AD620" s="14"/>
      <c r="AE620" s="14"/>
      <c r="AT620" s="269" t="s">
        <v>200</v>
      </c>
      <c r="AU620" s="269" t="s">
        <v>82</v>
      </c>
      <c r="AV620" s="14" t="s">
        <v>82</v>
      </c>
      <c r="AW620" s="14" t="s">
        <v>30</v>
      </c>
      <c r="AX620" s="14" t="s">
        <v>73</v>
      </c>
      <c r="AY620" s="269" t="s">
        <v>189</v>
      </c>
    </row>
    <row r="621" s="14" customFormat="1">
      <c r="A621" s="14"/>
      <c r="B621" s="259"/>
      <c r="C621" s="260"/>
      <c r="D621" s="242" t="s">
        <v>200</v>
      </c>
      <c r="E621" s="261" t="s">
        <v>1</v>
      </c>
      <c r="F621" s="262" t="s">
        <v>599</v>
      </c>
      <c r="G621" s="260"/>
      <c r="H621" s="263">
        <v>2.8799999999999999</v>
      </c>
      <c r="I621" s="264"/>
      <c r="J621" s="260"/>
      <c r="K621" s="260"/>
      <c r="L621" s="265"/>
      <c r="M621" s="266"/>
      <c r="N621" s="267"/>
      <c r="O621" s="267"/>
      <c r="P621" s="267"/>
      <c r="Q621" s="267"/>
      <c r="R621" s="267"/>
      <c r="S621" s="267"/>
      <c r="T621" s="268"/>
      <c r="U621" s="14"/>
      <c r="V621" s="14"/>
      <c r="W621" s="14"/>
      <c r="X621" s="14"/>
      <c r="Y621" s="14"/>
      <c r="Z621" s="14"/>
      <c r="AA621" s="14"/>
      <c r="AB621" s="14"/>
      <c r="AC621" s="14"/>
      <c r="AD621" s="14"/>
      <c r="AE621" s="14"/>
      <c r="AT621" s="269" t="s">
        <v>200</v>
      </c>
      <c r="AU621" s="269" t="s">
        <v>82</v>
      </c>
      <c r="AV621" s="14" t="s">
        <v>82</v>
      </c>
      <c r="AW621" s="14" t="s">
        <v>30</v>
      </c>
      <c r="AX621" s="14" t="s">
        <v>73</v>
      </c>
      <c r="AY621" s="269" t="s">
        <v>189</v>
      </c>
    </row>
    <row r="622" s="13" customFormat="1">
      <c r="A622" s="13"/>
      <c r="B622" s="249"/>
      <c r="C622" s="250"/>
      <c r="D622" s="242" t="s">
        <v>200</v>
      </c>
      <c r="E622" s="251" t="s">
        <v>1</v>
      </c>
      <c r="F622" s="252" t="s">
        <v>600</v>
      </c>
      <c r="G622" s="250"/>
      <c r="H622" s="251" t="s">
        <v>1</v>
      </c>
      <c r="I622" s="253"/>
      <c r="J622" s="250"/>
      <c r="K622" s="250"/>
      <c r="L622" s="254"/>
      <c r="M622" s="255"/>
      <c r="N622" s="256"/>
      <c r="O622" s="256"/>
      <c r="P622" s="256"/>
      <c r="Q622" s="256"/>
      <c r="R622" s="256"/>
      <c r="S622" s="256"/>
      <c r="T622" s="257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  <c r="AE622" s="13"/>
      <c r="AT622" s="258" t="s">
        <v>200</v>
      </c>
      <c r="AU622" s="258" t="s">
        <v>82</v>
      </c>
      <c r="AV622" s="13" t="s">
        <v>80</v>
      </c>
      <c r="AW622" s="13" t="s">
        <v>30</v>
      </c>
      <c r="AX622" s="13" t="s">
        <v>73</v>
      </c>
      <c r="AY622" s="258" t="s">
        <v>189</v>
      </c>
    </row>
    <row r="623" s="13" customFormat="1">
      <c r="A623" s="13"/>
      <c r="B623" s="249"/>
      <c r="C623" s="250"/>
      <c r="D623" s="242" t="s">
        <v>200</v>
      </c>
      <c r="E623" s="251" t="s">
        <v>1</v>
      </c>
      <c r="F623" s="252" t="s">
        <v>595</v>
      </c>
      <c r="G623" s="250"/>
      <c r="H623" s="251" t="s">
        <v>1</v>
      </c>
      <c r="I623" s="253"/>
      <c r="J623" s="250"/>
      <c r="K623" s="250"/>
      <c r="L623" s="254"/>
      <c r="M623" s="255"/>
      <c r="N623" s="256"/>
      <c r="O623" s="256"/>
      <c r="P623" s="256"/>
      <c r="Q623" s="256"/>
      <c r="R623" s="256"/>
      <c r="S623" s="256"/>
      <c r="T623" s="257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  <c r="AE623" s="13"/>
      <c r="AT623" s="258" t="s">
        <v>200</v>
      </c>
      <c r="AU623" s="258" t="s">
        <v>82</v>
      </c>
      <c r="AV623" s="13" t="s">
        <v>80</v>
      </c>
      <c r="AW623" s="13" t="s">
        <v>30</v>
      </c>
      <c r="AX623" s="13" t="s">
        <v>73</v>
      </c>
      <c r="AY623" s="258" t="s">
        <v>189</v>
      </c>
    </row>
    <row r="624" s="14" customFormat="1">
      <c r="A624" s="14"/>
      <c r="B624" s="259"/>
      <c r="C624" s="260"/>
      <c r="D624" s="242" t="s">
        <v>200</v>
      </c>
      <c r="E624" s="261" t="s">
        <v>1</v>
      </c>
      <c r="F624" s="262" t="s">
        <v>601</v>
      </c>
      <c r="G624" s="260"/>
      <c r="H624" s="263">
        <v>3.024</v>
      </c>
      <c r="I624" s="264"/>
      <c r="J624" s="260"/>
      <c r="K624" s="260"/>
      <c r="L624" s="265"/>
      <c r="M624" s="266"/>
      <c r="N624" s="267"/>
      <c r="O624" s="267"/>
      <c r="P624" s="267"/>
      <c r="Q624" s="267"/>
      <c r="R624" s="267"/>
      <c r="S624" s="267"/>
      <c r="T624" s="268"/>
      <c r="U624" s="14"/>
      <c r="V624" s="14"/>
      <c r="W624" s="14"/>
      <c r="X624" s="14"/>
      <c r="Y624" s="14"/>
      <c r="Z624" s="14"/>
      <c r="AA624" s="14"/>
      <c r="AB624" s="14"/>
      <c r="AC624" s="14"/>
      <c r="AD624" s="14"/>
      <c r="AE624" s="14"/>
      <c r="AT624" s="269" t="s">
        <v>200</v>
      </c>
      <c r="AU624" s="269" t="s">
        <v>82</v>
      </c>
      <c r="AV624" s="14" t="s">
        <v>82</v>
      </c>
      <c r="AW624" s="14" t="s">
        <v>30</v>
      </c>
      <c r="AX624" s="14" t="s">
        <v>73</v>
      </c>
      <c r="AY624" s="269" t="s">
        <v>189</v>
      </c>
    </row>
    <row r="625" s="14" customFormat="1">
      <c r="A625" s="14"/>
      <c r="B625" s="259"/>
      <c r="C625" s="260"/>
      <c r="D625" s="242" t="s">
        <v>200</v>
      </c>
      <c r="E625" s="261" t="s">
        <v>1</v>
      </c>
      <c r="F625" s="262" t="s">
        <v>602</v>
      </c>
      <c r="G625" s="260"/>
      <c r="H625" s="263">
        <v>3</v>
      </c>
      <c r="I625" s="264"/>
      <c r="J625" s="260"/>
      <c r="K625" s="260"/>
      <c r="L625" s="265"/>
      <c r="M625" s="266"/>
      <c r="N625" s="267"/>
      <c r="O625" s="267"/>
      <c r="P625" s="267"/>
      <c r="Q625" s="267"/>
      <c r="R625" s="267"/>
      <c r="S625" s="267"/>
      <c r="T625" s="268"/>
      <c r="U625" s="14"/>
      <c r="V625" s="14"/>
      <c r="W625" s="14"/>
      <c r="X625" s="14"/>
      <c r="Y625" s="14"/>
      <c r="Z625" s="14"/>
      <c r="AA625" s="14"/>
      <c r="AB625" s="14"/>
      <c r="AC625" s="14"/>
      <c r="AD625" s="14"/>
      <c r="AE625" s="14"/>
      <c r="AT625" s="269" t="s">
        <v>200</v>
      </c>
      <c r="AU625" s="269" t="s">
        <v>82</v>
      </c>
      <c r="AV625" s="14" t="s">
        <v>82</v>
      </c>
      <c r="AW625" s="14" t="s">
        <v>30</v>
      </c>
      <c r="AX625" s="14" t="s">
        <v>73</v>
      </c>
      <c r="AY625" s="269" t="s">
        <v>189</v>
      </c>
    </row>
    <row r="626" s="13" customFormat="1">
      <c r="A626" s="13"/>
      <c r="B626" s="249"/>
      <c r="C626" s="250"/>
      <c r="D626" s="242" t="s">
        <v>200</v>
      </c>
      <c r="E626" s="251" t="s">
        <v>1</v>
      </c>
      <c r="F626" s="252" t="s">
        <v>603</v>
      </c>
      <c r="G626" s="250"/>
      <c r="H626" s="251" t="s">
        <v>1</v>
      </c>
      <c r="I626" s="253"/>
      <c r="J626" s="250"/>
      <c r="K626" s="250"/>
      <c r="L626" s="254"/>
      <c r="M626" s="255"/>
      <c r="N626" s="256"/>
      <c r="O626" s="256"/>
      <c r="P626" s="256"/>
      <c r="Q626" s="256"/>
      <c r="R626" s="256"/>
      <c r="S626" s="256"/>
      <c r="T626" s="257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  <c r="AE626" s="13"/>
      <c r="AT626" s="258" t="s">
        <v>200</v>
      </c>
      <c r="AU626" s="258" t="s">
        <v>82</v>
      </c>
      <c r="AV626" s="13" t="s">
        <v>80</v>
      </c>
      <c r="AW626" s="13" t="s">
        <v>30</v>
      </c>
      <c r="AX626" s="13" t="s">
        <v>73</v>
      </c>
      <c r="AY626" s="258" t="s">
        <v>189</v>
      </c>
    </row>
    <row r="627" s="13" customFormat="1">
      <c r="A627" s="13"/>
      <c r="B627" s="249"/>
      <c r="C627" s="250"/>
      <c r="D627" s="242" t="s">
        <v>200</v>
      </c>
      <c r="E627" s="251" t="s">
        <v>1</v>
      </c>
      <c r="F627" s="252" t="s">
        <v>595</v>
      </c>
      <c r="G627" s="250"/>
      <c r="H627" s="251" t="s">
        <v>1</v>
      </c>
      <c r="I627" s="253"/>
      <c r="J627" s="250"/>
      <c r="K627" s="250"/>
      <c r="L627" s="254"/>
      <c r="M627" s="255"/>
      <c r="N627" s="256"/>
      <c r="O627" s="256"/>
      <c r="P627" s="256"/>
      <c r="Q627" s="256"/>
      <c r="R627" s="256"/>
      <c r="S627" s="256"/>
      <c r="T627" s="257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  <c r="AE627" s="13"/>
      <c r="AT627" s="258" t="s">
        <v>200</v>
      </c>
      <c r="AU627" s="258" t="s">
        <v>82</v>
      </c>
      <c r="AV627" s="13" t="s">
        <v>80</v>
      </c>
      <c r="AW627" s="13" t="s">
        <v>30</v>
      </c>
      <c r="AX627" s="13" t="s">
        <v>73</v>
      </c>
      <c r="AY627" s="258" t="s">
        <v>189</v>
      </c>
    </row>
    <row r="628" s="14" customFormat="1">
      <c r="A628" s="14"/>
      <c r="B628" s="259"/>
      <c r="C628" s="260"/>
      <c r="D628" s="242" t="s">
        <v>200</v>
      </c>
      <c r="E628" s="261" t="s">
        <v>1</v>
      </c>
      <c r="F628" s="262" t="s">
        <v>604</v>
      </c>
      <c r="G628" s="260"/>
      <c r="H628" s="263">
        <v>3.056</v>
      </c>
      <c r="I628" s="264"/>
      <c r="J628" s="260"/>
      <c r="K628" s="260"/>
      <c r="L628" s="265"/>
      <c r="M628" s="266"/>
      <c r="N628" s="267"/>
      <c r="O628" s="267"/>
      <c r="P628" s="267"/>
      <c r="Q628" s="267"/>
      <c r="R628" s="267"/>
      <c r="S628" s="267"/>
      <c r="T628" s="268"/>
      <c r="U628" s="14"/>
      <c r="V628" s="14"/>
      <c r="W628" s="14"/>
      <c r="X628" s="14"/>
      <c r="Y628" s="14"/>
      <c r="Z628" s="14"/>
      <c r="AA628" s="14"/>
      <c r="AB628" s="14"/>
      <c r="AC628" s="14"/>
      <c r="AD628" s="14"/>
      <c r="AE628" s="14"/>
      <c r="AT628" s="269" t="s">
        <v>200</v>
      </c>
      <c r="AU628" s="269" t="s">
        <v>82</v>
      </c>
      <c r="AV628" s="14" t="s">
        <v>82</v>
      </c>
      <c r="AW628" s="14" t="s">
        <v>30</v>
      </c>
      <c r="AX628" s="14" t="s">
        <v>73</v>
      </c>
      <c r="AY628" s="269" t="s">
        <v>189</v>
      </c>
    </row>
    <row r="629" s="14" customFormat="1">
      <c r="A629" s="14"/>
      <c r="B629" s="259"/>
      <c r="C629" s="260"/>
      <c r="D629" s="242" t="s">
        <v>200</v>
      </c>
      <c r="E629" s="261" t="s">
        <v>1</v>
      </c>
      <c r="F629" s="262" t="s">
        <v>602</v>
      </c>
      <c r="G629" s="260"/>
      <c r="H629" s="263">
        <v>3</v>
      </c>
      <c r="I629" s="264"/>
      <c r="J629" s="260"/>
      <c r="K629" s="260"/>
      <c r="L629" s="265"/>
      <c r="M629" s="266"/>
      <c r="N629" s="267"/>
      <c r="O629" s="267"/>
      <c r="P629" s="267"/>
      <c r="Q629" s="267"/>
      <c r="R629" s="267"/>
      <c r="S629" s="267"/>
      <c r="T629" s="268"/>
      <c r="U629" s="14"/>
      <c r="V629" s="14"/>
      <c r="W629" s="14"/>
      <c r="X629" s="14"/>
      <c r="Y629" s="14"/>
      <c r="Z629" s="14"/>
      <c r="AA629" s="14"/>
      <c r="AB629" s="14"/>
      <c r="AC629" s="14"/>
      <c r="AD629" s="14"/>
      <c r="AE629" s="14"/>
      <c r="AT629" s="269" t="s">
        <v>200</v>
      </c>
      <c r="AU629" s="269" t="s">
        <v>82</v>
      </c>
      <c r="AV629" s="14" t="s">
        <v>82</v>
      </c>
      <c r="AW629" s="14" t="s">
        <v>30</v>
      </c>
      <c r="AX629" s="14" t="s">
        <v>73</v>
      </c>
      <c r="AY629" s="269" t="s">
        <v>189</v>
      </c>
    </row>
    <row r="630" s="13" customFormat="1">
      <c r="A630" s="13"/>
      <c r="B630" s="249"/>
      <c r="C630" s="250"/>
      <c r="D630" s="242" t="s">
        <v>200</v>
      </c>
      <c r="E630" s="251" t="s">
        <v>1</v>
      </c>
      <c r="F630" s="252" t="s">
        <v>605</v>
      </c>
      <c r="G630" s="250"/>
      <c r="H630" s="251" t="s">
        <v>1</v>
      </c>
      <c r="I630" s="253"/>
      <c r="J630" s="250"/>
      <c r="K630" s="250"/>
      <c r="L630" s="254"/>
      <c r="M630" s="255"/>
      <c r="N630" s="256"/>
      <c r="O630" s="256"/>
      <c r="P630" s="256"/>
      <c r="Q630" s="256"/>
      <c r="R630" s="256"/>
      <c r="S630" s="256"/>
      <c r="T630" s="257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T630" s="258" t="s">
        <v>200</v>
      </c>
      <c r="AU630" s="258" t="s">
        <v>82</v>
      </c>
      <c r="AV630" s="13" t="s">
        <v>80</v>
      </c>
      <c r="AW630" s="13" t="s">
        <v>30</v>
      </c>
      <c r="AX630" s="13" t="s">
        <v>73</v>
      </c>
      <c r="AY630" s="258" t="s">
        <v>189</v>
      </c>
    </row>
    <row r="631" s="13" customFormat="1">
      <c r="A631" s="13"/>
      <c r="B631" s="249"/>
      <c r="C631" s="250"/>
      <c r="D631" s="242" t="s">
        <v>200</v>
      </c>
      <c r="E631" s="251" t="s">
        <v>1</v>
      </c>
      <c r="F631" s="252" t="s">
        <v>595</v>
      </c>
      <c r="G631" s="250"/>
      <c r="H631" s="251" t="s">
        <v>1</v>
      </c>
      <c r="I631" s="253"/>
      <c r="J631" s="250"/>
      <c r="K631" s="250"/>
      <c r="L631" s="254"/>
      <c r="M631" s="255"/>
      <c r="N631" s="256"/>
      <c r="O631" s="256"/>
      <c r="P631" s="256"/>
      <c r="Q631" s="256"/>
      <c r="R631" s="256"/>
      <c r="S631" s="256"/>
      <c r="T631" s="257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  <c r="AE631" s="13"/>
      <c r="AT631" s="258" t="s">
        <v>200</v>
      </c>
      <c r="AU631" s="258" t="s">
        <v>82</v>
      </c>
      <c r="AV631" s="13" t="s">
        <v>80</v>
      </c>
      <c r="AW631" s="13" t="s">
        <v>30</v>
      </c>
      <c r="AX631" s="13" t="s">
        <v>73</v>
      </c>
      <c r="AY631" s="258" t="s">
        <v>189</v>
      </c>
    </row>
    <row r="632" s="14" customFormat="1">
      <c r="A632" s="14"/>
      <c r="B632" s="259"/>
      <c r="C632" s="260"/>
      <c r="D632" s="242" t="s">
        <v>200</v>
      </c>
      <c r="E632" s="261" t="s">
        <v>1</v>
      </c>
      <c r="F632" s="262" t="s">
        <v>602</v>
      </c>
      <c r="G632" s="260"/>
      <c r="H632" s="263">
        <v>3</v>
      </c>
      <c r="I632" s="264"/>
      <c r="J632" s="260"/>
      <c r="K632" s="260"/>
      <c r="L632" s="265"/>
      <c r="M632" s="266"/>
      <c r="N632" s="267"/>
      <c r="O632" s="267"/>
      <c r="P632" s="267"/>
      <c r="Q632" s="267"/>
      <c r="R632" s="267"/>
      <c r="S632" s="267"/>
      <c r="T632" s="268"/>
      <c r="U632" s="14"/>
      <c r="V632" s="14"/>
      <c r="W632" s="14"/>
      <c r="X632" s="14"/>
      <c r="Y632" s="14"/>
      <c r="Z632" s="14"/>
      <c r="AA632" s="14"/>
      <c r="AB632" s="14"/>
      <c r="AC632" s="14"/>
      <c r="AD632" s="14"/>
      <c r="AE632" s="14"/>
      <c r="AT632" s="269" t="s">
        <v>200</v>
      </c>
      <c r="AU632" s="269" t="s">
        <v>82</v>
      </c>
      <c r="AV632" s="14" t="s">
        <v>82</v>
      </c>
      <c r="AW632" s="14" t="s">
        <v>30</v>
      </c>
      <c r="AX632" s="14" t="s">
        <v>73</v>
      </c>
      <c r="AY632" s="269" t="s">
        <v>189</v>
      </c>
    </row>
    <row r="633" s="16" customFormat="1">
      <c r="A633" s="16"/>
      <c r="B633" s="292"/>
      <c r="C633" s="293"/>
      <c r="D633" s="242" t="s">
        <v>200</v>
      </c>
      <c r="E633" s="294" t="s">
        <v>1</v>
      </c>
      <c r="F633" s="295" t="s">
        <v>290</v>
      </c>
      <c r="G633" s="293"/>
      <c r="H633" s="296">
        <v>23.816000000000003</v>
      </c>
      <c r="I633" s="297"/>
      <c r="J633" s="293"/>
      <c r="K633" s="293"/>
      <c r="L633" s="298"/>
      <c r="M633" s="299"/>
      <c r="N633" s="300"/>
      <c r="O633" s="300"/>
      <c r="P633" s="300"/>
      <c r="Q633" s="300"/>
      <c r="R633" s="300"/>
      <c r="S633" s="300"/>
      <c r="T633" s="301"/>
      <c r="U633" s="16"/>
      <c r="V633" s="16"/>
      <c r="W633" s="16"/>
      <c r="X633" s="16"/>
      <c r="Y633" s="16"/>
      <c r="Z633" s="16"/>
      <c r="AA633" s="16"/>
      <c r="AB633" s="16"/>
      <c r="AC633" s="16"/>
      <c r="AD633" s="16"/>
      <c r="AE633" s="16"/>
      <c r="AT633" s="302" t="s">
        <v>200</v>
      </c>
      <c r="AU633" s="302" t="s">
        <v>82</v>
      </c>
      <c r="AV633" s="16" t="s">
        <v>214</v>
      </c>
      <c r="AW633" s="16" t="s">
        <v>30</v>
      </c>
      <c r="AX633" s="16" t="s">
        <v>73</v>
      </c>
      <c r="AY633" s="302" t="s">
        <v>189</v>
      </c>
    </row>
    <row r="634" s="13" customFormat="1">
      <c r="A634" s="13"/>
      <c r="B634" s="249"/>
      <c r="C634" s="250"/>
      <c r="D634" s="242" t="s">
        <v>200</v>
      </c>
      <c r="E634" s="251" t="s">
        <v>1</v>
      </c>
      <c r="F634" s="252" t="s">
        <v>338</v>
      </c>
      <c r="G634" s="250"/>
      <c r="H634" s="251" t="s">
        <v>1</v>
      </c>
      <c r="I634" s="253"/>
      <c r="J634" s="250"/>
      <c r="K634" s="250"/>
      <c r="L634" s="254"/>
      <c r="M634" s="255"/>
      <c r="N634" s="256"/>
      <c r="O634" s="256"/>
      <c r="P634" s="256"/>
      <c r="Q634" s="256"/>
      <c r="R634" s="256"/>
      <c r="S634" s="256"/>
      <c r="T634" s="257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T634" s="258" t="s">
        <v>200</v>
      </c>
      <c r="AU634" s="258" t="s">
        <v>82</v>
      </c>
      <c r="AV634" s="13" t="s">
        <v>80</v>
      </c>
      <c r="AW634" s="13" t="s">
        <v>30</v>
      </c>
      <c r="AX634" s="13" t="s">
        <v>73</v>
      </c>
      <c r="AY634" s="258" t="s">
        <v>189</v>
      </c>
    </row>
    <row r="635" s="13" customFormat="1">
      <c r="A635" s="13"/>
      <c r="B635" s="249"/>
      <c r="C635" s="250"/>
      <c r="D635" s="242" t="s">
        <v>200</v>
      </c>
      <c r="E635" s="251" t="s">
        <v>1</v>
      </c>
      <c r="F635" s="252" t="s">
        <v>606</v>
      </c>
      <c r="G635" s="250"/>
      <c r="H635" s="251" t="s">
        <v>1</v>
      </c>
      <c r="I635" s="253"/>
      <c r="J635" s="250"/>
      <c r="K635" s="250"/>
      <c r="L635" s="254"/>
      <c r="M635" s="255"/>
      <c r="N635" s="256"/>
      <c r="O635" s="256"/>
      <c r="P635" s="256"/>
      <c r="Q635" s="256"/>
      <c r="R635" s="256"/>
      <c r="S635" s="256"/>
      <c r="T635" s="257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T635" s="258" t="s">
        <v>200</v>
      </c>
      <c r="AU635" s="258" t="s">
        <v>82</v>
      </c>
      <c r="AV635" s="13" t="s">
        <v>80</v>
      </c>
      <c r="AW635" s="13" t="s">
        <v>30</v>
      </c>
      <c r="AX635" s="13" t="s">
        <v>73</v>
      </c>
      <c r="AY635" s="258" t="s">
        <v>189</v>
      </c>
    </row>
    <row r="636" s="13" customFormat="1">
      <c r="A636" s="13"/>
      <c r="B636" s="249"/>
      <c r="C636" s="250"/>
      <c r="D636" s="242" t="s">
        <v>200</v>
      </c>
      <c r="E636" s="251" t="s">
        <v>1</v>
      </c>
      <c r="F636" s="252" t="s">
        <v>595</v>
      </c>
      <c r="G636" s="250"/>
      <c r="H636" s="251" t="s">
        <v>1</v>
      </c>
      <c r="I636" s="253"/>
      <c r="J636" s="250"/>
      <c r="K636" s="250"/>
      <c r="L636" s="254"/>
      <c r="M636" s="255"/>
      <c r="N636" s="256"/>
      <c r="O636" s="256"/>
      <c r="P636" s="256"/>
      <c r="Q636" s="256"/>
      <c r="R636" s="256"/>
      <c r="S636" s="256"/>
      <c r="T636" s="257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T636" s="258" t="s">
        <v>200</v>
      </c>
      <c r="AU636" s="258" t="s">
        <v>82</v>
      </c>
      <c r="AV636" s="13" t="s">
        <v>80</v>
      </c>
      <c r="AW636" s="13" t="s">
        <v>30</v>
      </c>
      <c r="AX636" s="13" t="s">
        <v>73</v>
      </c>
      <c r="AY636" s="258" t="s">
        <v>189</v>
      </c>
    </row>
    <row r="637" s="14" customFormat="1">
      <c r="A637" s="14"/>
      <c r="B637" s="259"/>
      <c r="C637" s="260"/>
      <c r="D637" s="242" t="s">
        <v>200</v>
      </c>
      <c r="E637" s="261" t="s">
        <v>1</v>
      </c>
      <c r="F637" s="262" t="s">
        <v>607</v>
      </c>
      <c r="G637" s="260"/>
      <c r="H637" s="263">
        <v>1.5489999999999999</v>
      </c>
      <c r="I637" s="264"/>
      <c r="J637" s="260"/>
      <c r="K637" s="260"/>
      <c r="L637" s="265"/>
      <c r="M637" s="266"/>
      <c r="N637" s="267"/>
      <c r="O637" s="267"/>
      <c r="P637" s="267"/>
      <c r="Q637" s="267"/>
      <c r="R637" s="267"/>
      <c r="S637" s="267"/>
      <c r="T637" s="268"/>
      <c r="U637" s="14"/>
      <c r="V637" s="14"/>
      <c r="W637" s="14"/>
      <c r="X637" s="14"/>
      <c r="Y637" s="14"/>
      <c r="Z637" s="14"/>
      <c r="AA637" s="14"/>
      <c r="AB637" s="14"/>
      <c r="AC637" s="14"/>
      <c r="AD637" s="14"/>
      <c r="AE637" s="14"/>
      <c r="AT637" s="269" t="s">
        <v>200</v>
      </c>
      <c r="AU637" s="269" t="s">
        <v>82</v>
      </c>
      <c r="AV637" s="14" t="s">
        <v>82</v>
      </c>
      <c r="AW637" s="14" t="s">
        <v>30</v>
      </c>
      <c r="AX637" s="14" t="s">
        <v>73</v>
      </c>
      <c r="AY637" s="269" t="s">
        <v>189</v>
      </c>
    </row>
    <row r="638" s="13" customFormat="1">
      <c r="A638" s="13"/>
      <c r="B638" s="249"/>
      <c r="C638" s="250"/>
      <c r="D638" s="242" t="s">
        <v>200</v>
      </c>
      <c r="E638" s="251" t="s">
        <v>1</v>
      </c>
      <c r="F638" s="252" t="s">
        <v>608</v>
      </c>
      <c r="G638" s="250"/>
      <c r="H638" s="251" t="s">
        <v>1</v>
      </c>
      <c r="I638" s="253"/>
      <c r="J638" s="250"/>
      <c r="K638" s="250"/>
      <c r="L638" s="254"/>
      <c r="M638" s="255"/>
      <c r="N638" s="256"/>
      <c r="O638" s="256"/>
      <c r="P638" s="256"/>
      <c r="Q638" s="256"/>
      <c r="R638" s="256"/>
      <c r="S638" s="256"/>
      <c r="T638" s="257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T638" s="258" t="s">
        <v>200</v>
      </c>
      <c r="AU638" s="258" t="s">
        <v>82</v>
      </c>
      <c r="AV638" s="13" t="s">
        <v>80</v>
      </c>
      <c r="AW638" s="13" t="s">
        <v>30</v>
      </c>
      <c r="AX638" s="13" t="s">
        <v>73</v>
      </c>
      <c r="AY638" s="258" t="s">
        <v>189</v>
      </c>
    </row>
    <row r="639" s="13" customFormat="1">
      <c r="A639" s="13"/>
      <c r="B639" s="249"/>
      <c r="C639" s="250"/>
      <c r="D639" s="242" t="s">
        <v>200</v>
      </c>
      <c r="E639" s="251" t="s">
        <v>1</v>
      </c>
      <c r="F639" s="252" t="s">
        <v>595</v>
      </c>
      <c r="G639" s="250"/>
      <c r="H639" s="251" t="s">
        <v>1</v>
      </c>
      <c r="I639" s="253"/>
      <c r="J639" s="250"/>
      <c r="K639" s="250"/>
      <c r="L639" s="254"/>
      <c r="M639" s="255"/>
      <c r="N639" s="256"/>
      <c r="O639" s="256"/>
      <c r="P639" s="256"/>
      <c r="Q639" s="256"/>
      <c r="R639" s="256"/>
      <c r="S639" s="256"/>
      <c r="T639" s="257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T639" s="258" t="s">
        <v>200</v>
      </c>
      <c r="AU639" s="258" t="s">
        <v>82</v>
      </c>
      <c r="AV639" s="13" t="s">
        <v>80</v>
      </c>
      <c r="AW639" s="13" t="s">
        <v>30</v>
      </c>
      <c r="AX639" s="13" t="s">
        <v>73</v>
      </c>
      <c r="AY639" s="258" t="s">
        <v>189</v>
      </c>
    </row>
    <row r="640" s="14" customFormat="1">
      <c r="A640" s="14"/>
      <c r="B640" s="259"/>
      <c r="C640" s="260"/>
      <c r="D640" s="242" t="s">
        <v>200</v>
      </c>
      <c r="E640" s="261" t="s">
        <v>1</v>
      </c>
      <c r="F640" s="262" t="s">
        <v>609</v>
      </c>
      <c r="G640" s="260"/>
      <c r="H640" s="263">
        <v>2.0800000000000001</v>
      </c>
      <c r="I640" s="264"/>
      <c r="J640" s="260"/>
      <c r="K640" s="260"/>
      <c r="L640" s="265"/>
      <c r="M640" s="266"/>
      <c r="N640" s="267"/>
      <c r="O640" s="267"/>
      <c r="P640" s="267"/>
      <c r="Q640" s="267"/>
      <c r="R640" s="267"/>
      <c r="S640" s="267"/>
      <c r="T640" s="268"/>
      <c r="U640" s="14"/>
      <c r="V640" s="14"/>
      <c r="W640" s="14"/>
      <c r="X640" s="14"/>
      <c r="Y640" s="14"/>
      <c r="Z640" s="14"/>
      <c r="AA640" s="14"/>
      <c r="AB640" s="14"/>
      <c r="AC640" s="14"/>
      <c r="AD640" s="14"/>
      <c r="AE640" s="14"/>
      <c r="AT640" s="269" t="s">
        <v>200</v>
      </c>
      <c r="AU640" s="269" t="s">
        <v>82</v>
      </c>
      <c r="AV640" s="14" t="s">
        <v>82</v>
      </c>
      <c r="AW640" s="14" t="s">
        <v>30</v>
      </c>
      <c r="AX640" s="14" t="s">
        <v>73</v>
      </c>
      <c r="AY640" s="269" t="s">
        <v>189</v>
      </c>
    </row>
    <row r="641" s="13" customFormat="1">
      <c r="A641" s="13"/>
      <c r="B641" s="249"/>
      <c r="C641" s="250"/>
      <c r="D641" s="242" t="s">
        <v>200</v>
      </c>
      <c r="E641" s="251" t="s">
        <v>1</v>
      </c>
      <c r="F641" s="252" t="s">
        <v>610</v>
      </c>
      <c r="G641" s="250"/>
      <c r="H641" s="251" t="s">
        <v>1</v>
      </c>
      <c r="I641" s="253"/>
      <c r="J641" s="250"/>
      <c r="K641" s="250"/>
      <c r="L641" s="254"/>
      <c r="M641" s="255"/>
      <c r="N641" s="256"/>
      <c r="O641" s="256"/>
      <c r="P641" s="256"/>
      <c r="Q641" s="256"/>
      <c r="R641" s="256"/>
      <c r="S641" s="256"/>
      <c r="T641" s="257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T641" s="258" t="s">
        <v>200</v>
      </c>
      <c r="AU641" s="258" t="s">
        <v>82</v>
      </c>
      <c r="AV641" s="13" t="s">
        <v>80</v>
      </c>
      <c r="AW641" s="13" t="s">
        <v>30</v>
      </c>
      <c r="AX641" s="13" t="s">
        <v>73</v>
      </c>
      <c r="AY641" s="258" t="s">
        <v>189</v>
      </c>
    </row>
    <row r="642" s="13" customFormat="1">
      <c r="A642" s="13"/>
      <c r="B642" s="249"/>
      <c r="C642" s="250"/>
      <c r="D642" s="242" t="s">
        <v>200</v>
      </c>
      <c r="E642" s="251" t="s">
        <v>1</v>
      </c>
      <c r="F642" s="252" t="s">
        <v>595</v>
      </c>
      <c r="G642" s="250"/>
      <c r="H642" s="251" t="s">
        <v>1</v>
      </c>
      <c r="I642" s="253"/>
      <c r="J642" s="250"/>
      <c r="K642" s="250"/>
      <c r="L642" s="254"/>
      <c r="M642" s="255"/>
      <c r="N642" s="256"/>
      <c r="O642" s="256"/>
      <c r="P642" s="256"/>
      <c r="Q642" s="256"/>
      <c r="R642" s="256"/>
      <c r="S642" s="256"/>
      <c r="T642" s="257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T642" s="258" t="s">
        <v>200</v>
      </c>
      <c r="AU642" s="258" t="s">
        <v>82</v>
      </c>
      <c r="AV642" s="13" t="s">
        <v>80</v>
      </c>
      <c r="AW642" s="13" t="s">
        <v>30</v>
      </c>
      <c r="AX642" s="13" t="s">
        <v>73</v>
      </c>
      <c r="AY642" s="258" t="s">
        <v>189</v>
      </c>
    </row>
    <row r="643" s="14" customFormat="1">
      <c r="A643" s="14"/>
      <c r="B643" s="259"/>
      <c r="C643" s="260"/>
      <c r="D643" s="242" t="s">
        <v>200</v>
      </c>
      <c r="E643" s="261" t="s">
        <v>1</v>
      </c>
      <c r="F643" s="262" t="s">
        <v>611</v>
      </c>
      <c r="G643" s="260"/>
      <c r="H643" s="263">
        <v>1.1299999999999999</v>
      </c>
      <c r="I643" s="264"/>
      <c r="J643" s="260"/>
      <c r="K643" s="260"/>
      <c r="L643" s="265"/>
      <c r="M643" s="266"/>
      <c r="N643" s="267"/>
      <c r="O643" s="267"/>
      <c r="P643" s="267"/>
      <c r="Q643" s="267"/>
      <c r="R643" s="267"/>
      <c r="S643" s="267"/>
      <c r="T643" s="268"/>
      <c r="U643" s="14"/>
      <c r="V643" s="14"/>
      <c r="W643" s="14"/>
      <c r="X643" s="14"/>
      <c r="Y643" s="14"/>
      <c r="Z643" s="14"/>
      <c r="AA643" s="14"/>
      <c r="AB643" s="14"/>
      <c r="AC643" s="14"/>
      <c r="AD643" s="14"/>
      <c r="AE643" s="14"/>
      <c r="AT643" s="269" t="s">
        <v>200</v>
      </c>
      <c r="AU643" s="269" t="s">
        <v>82</v>
      </c>
      <c r="AV643" s="14" t="s">
        <v>82</v>
      </c>
      <c r="AW643" s="14" t="s">
        <v>30</v>
      </c>
      <c r="AX643" s="14" t="s">
        <v>73</v>
      </c>
      <c r="AY643" s="269" t="s">
        <v>189</v>
      </c>
    </row>
    <row r="644" s="13" customFormat="1">
      <c r="A644" s="13"/>
      <c r="B644" s="249"/>
      <c r="C644" s="250"/>
      <c r="D644" s="242" t="s">
        <v>200</v>
      </c>
      <c r="E644" s="251" t="s">
        <v>1</v>
      </c>
      <c r="F644" s="252" t="s">
        <v>612</v>
      </c>
      <c r="G644" s="250"/>
      <c r="H644" s="251" t="s">
        <v>1</v>
      </c>
      <c r="I644" s="253"/>
      <c r="J644" s="250"/>
      <c r="K644" s="250"/>
      <c r="L644" s="254"/>
      <c r="M644" s="255"/>
      <c r="N644" s="256"/>
      <c r="O644" s="256"/>
      <c r="P644" s="256"/>
      <c r="Q644" s="256"/>
      <c r="R644" s="256"/>
      <c r="S644" s="256"/>
      <c r="T644" s="257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T644" s="258" t="s">
        <v>200</v>
      </c>
      <c r="AU644" s="258" t="s">
        <v>82</v>
      </c>
      <c r="AV644" s="13" t="s">
        <v>80</v>
      </c>
      <c r="AW644" s="13" t="s">
        <v>30</v>
      </c>
      <c r="AX644" s="13" t="s">
        <v>73</v>
      </c>
      <c r="AY644" s="258" t="s">
        <v>189</v>
      </c>
    </row>
    <row r="645" s="13" customFormat="1">
      <c r="A645" s="13"/>
      <c r="B645" s="249"/>
      <c r="C645" s="250"/>
      <c r="D645" s="242" t="s">
        <v>200</v>
      </c>
      <c r="E645" s="251" t="s">
        <v>1</v>
      </c>
      <c r="F645" s="252" t="s">
        <v>595</v>
      </c>
      <c r="G645" s="250"/>
      <c r="H645" s="251" t="s">
        <v>1</v>
      </c>
      <c r="I645" s="253"/>
      <c r="J645" s="250"/>
      <c r="K645" s="250"/>
      <c r="L645" s="254"/>
      <c r="M645" s="255"/>
      <c r="N645" s="256"/>
      <c r="O645" s="256"/>
      <c r="P645" s="256"/>
      <c r="Q645" s="256"/>
      <c r="R645" s="256"/>
      <c r="S645" s="256"/>
      <c r="T645" s="257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T645" s="258" t="s">
        <v>200</v>
      </c>
      <c r="AU645" s="258" t="s">
        <v>82</v>
      </c>
      <c r="AV645" s="13" t="s">
        <v>80</v>
      </c>
      <c r="AW645" s="13" t="s">
        <v>30</v>
      </c>
      <c r="AX645" s="13" t="s">
        <v>73</v>
      </c>
      <c r="AY645" s="258" t="s">
        <v>189</v>
      </c>
    </row>
    <row r="646" s="14" customFormat="1">
      <c r="A646" s="14"/>
      <c r="B646" s="259"/>
      <c r="C646" s="260"/>
      <c r="D646" s="242" t="s">
        <v>200</v>
      </c>
      <c r="E646" s="261" t="s">
        <v>1</v>
      </c>
      <c r="F646" s="262" t="s">
        <v>613</v>
      </c>
      <c r="G646" s="260"/>
      <c r="H646" s="263">
        <v>0.64800000000000002</v>
      </c>
      <c r="I646" s="264"/>
      <c r="J646" s="260"/>
      <c r="K646" s="260"/>
      <c r="L646" s="265"/>
      <c r="M646" s="266"/>
      <c r="N646" s="267"/>
      <c r="O646" s="267"/>
      <c r="P646" s="267"/>
      <c r="Q646" s="267"/>
      <c r="R646" s="267"/>
      <c r="S646" s="267"/>
      <c r="T646" s="268"/>
      <c r="U646" s="14"/>
      <c r="V646" s="14"/>
      <c r="W646" s="14"/>
      <c r="X646" s="14"/>
      <c r="Y646" s="14"/>
      <c r="Z646" s="14"/>
      <c r="AA646" s="14"/>
      <c r="AB646" s="14"/>
      <c r="AC646" s="14"/>
      <c r="AD646" s="14"/>
      <c r="AE646" s="14"/>
      <c r="AT646" s="269" t="s">
        <v>200</v>
      </c>
      <c r="AU646" s="269" t="s">
        <v>82</v>
      </c>
      <c r="AV646" s="14" t="s">
        <v>82</v>
      </c>
      <c r="AW646" s="14" t="s">
        <v>30</v>
      </c>
      <c r="AX646" s="14" t="s">
        <v>73</v>
      </c>
      <c r="AY646" s="269" t="s">
        <v>189</v>
      </c>
    </row>
    <row r="647" s="14" customFormat="1">
      <c r="A647" s="14"/>
      <c r="B647" s="259"/>
      <c r="C647" s="260"/>
      <c r="D647" s="242" t="s">
        <v>200</v>
      </c>
      <c r="E647" s="261" t="s">
        <v>1</v>
      </c>
      <c r="F647" s="262" t="s">
        <v>614</v>
      </c>
      <c r="G647" s="260"/>
      <c r="H647" s="263">
        <v>1.8480000000000001</v>
      </c>
      <c r="I647" s="264"/>
      <c r="J647" s="260"/>
      <c r="K647" s="260"/>
      <c r="L647" s="265"/>
      <c r="M647" s="266"/>
      <c r="N647" s="267"/>
      <c r="O647" s="267"/>
      <c r="P647" s="267"/>
      <c r="Q647" s="267"/>
      <c r="R647" s="267"/>
      <c r="S647" s="267"/>
      <c r="T647" s="268"/>
      <c r="U647" s="14"/>
      <c r="V647" s="14"/>
      <c r="W647" s="14"/>
      <c r="X647" s="14"/>
      <c r="Y647" s="14"/>
      <c r="Z647" s="14"/>
      <c r="AA647" s="14"/>
      <c r="AB647" s="14"/>
      <c r="AC647" s="14"/>
      <c r="AD647" s="14"/>
      <c r="AE647" s="14"/>
      <c r="AT647" s="269" t="s">
        <v>200</v>
      </c>
      <c r="AU647" s="269" t="s">
        <v>82</v>
      </c>
      <c r="AV647" s="14" t="s">
        <v>82</v>
      </c>
      <c r="AW647" s="14" t="s">
        <v>30</v>
      </c>
      <c r="AX647" s="14" t="s">
        <v>73</v>
      </c>
      <c r="AY647" s="269" t="s">
        <v>189</v>
      </c>
    </row>
    <row r="648" s="13" customFormat="1">
      <c r="A648" s="13"/>
      <c r="B648" s="249"/>
      <c r="C648" s="250"/>
      <c r="D648" s="242" t="s">
        <v>200</v>
      </c>
      <c r="E648" s="251" t="s">
        <v>1</v>
      </c>
      <c r="F648" s="252" t="s">
        <v>615</v>
      </c>
      <c r="G648" s="250"/>
      <c r="H648" s="251" t="s">
        <v>1</v>
      </c>
      <c r="I648" s="253"/>
      <c r="J648" s="250"/>
      <c r="K648" s="250"/>
      <c r="L648" s="254"/>
      <c r="M648" s="255"/>
      <c r="N648" s="256"/>
      <c r="O648" s="256"/>
      <c r="P648" s="256"/>
      <c r="Q648" s="256"/>
      <c r="R648" s="256"/>
      <c r="S648" s="256"/>
      <c r="T648" s="257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T648" s="258" t="s">
        <v>200</v>
      </c>
      <c r="AU648" s="258" t="s">
        <v>82</v>
      </c>
      <c r="AV648" s="13" t="s">
        <v>80</v>
      </c>
      <c r="AW648" s="13" t="s">
        <v>30</v>
      </c>
      <c r="AX648" s="13" t="s">
        <v>73</v>
      </c>
      <c r="AY648" s="258" t="s">
        <v>189</v>
      </c>
    </row>
    <row r="649" s="13" customFormat="1">
      <c r="A649" s="13"/>
      <c r="B649" s="249"/>
      <c r="C649" s="250"/>
      <c r="D649" s="242" t="s">
        <v>200</v>
      </c>
      <c r="E649" s="251" t="s">
        <v>1</v>
      </c>
      <c r="F649" s="252" t="s">
        <v>595</v>
      </c>
      <c r="G649" s="250"/>
      <c r="H649" s="251" t="s">
        <v>1</v>
      </c>
      <c r="I649" s="253"/>
      <c r="J649" s="250"/>
      <c r="K649" s="250"/>
      <c r="L649" s="254"/>
      <c r="M649" s="255"/>
      <c r="N649" s="256"/>
      <c r="O649" s="256"/>
      <c r="P649" s="256"/>
      <c r="Q649" s="256"/>
      <c r="R649" s="256"/>
      <c r="S649" s="256"/>
      <c r="T649" s="257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  <c r="AE649" s="13"/>
      <c r="AT649" s="258" t="s">
        <v>200</v>
      </c>
      <c r="AU649" s="258" t="s">
        <v>82</v>
      </c>
      <c r="AV649" s="13" t="s">
        <v>80</v>
      </c>
      <c r="AW649" s="13" t="s">
        <v>30</v>
      </c>
      <c r="AX649" s="13" t="s">
        <v>73</v>
      </c>
      <c r="AY649" s="258" t="s">
        <v>189</v>
      </c>
    </row>
    <row r="650" s="14" customFormat="1">
      <c r="A650" s="14"/>
      <c r="B650" s="259"/>
      <c r="C650" s="260"/>
      <c r="D650" s="242" t="s">
        <v>200</v>
      </c>
      <c r="E650" s="261" t="s">
        <v>1</v>
      </c>
      <c r="F650" s="262" t="s">
        <v>616</v>
      </c>
      <c r="G650" s="260"/>
      <c r="H650" s="263">
        <v>1.782</v>
      </c>
      <c r="I650" s="264"/>
      <c r="J650" s="260"/>
      <c r="K650" s="260"/>
      <c r="L650" s="265"/>
      <c r="M650" s="266"/>
      <c r="N650" s="267"/>
      <c r="O650" s="267"/>
      <c r="P650" s="267"/>
      <c r="Q650" s="267"/>
      <c r="R650" s="267"/>
      <c r="S650" s="267"/>
      <c r="T650" s="268"/>
      <c r="U650" s="14"/>
      <c r="V650" s="14"/>
      <c r="W650" s="14"/>
      <c r="X650" s="14"/>
      <c r="Y650" s="14"/>
      <c r="Z650" s="14"/>
      <c r="AA650" s="14"/>
      <c r="AB650" s="14"/>
      <c r="AC650" s="14"/>
      <c r="AD650" s="14"/>
      <c r="AE650" s="14"/>
      <c r="AT650" s="269" t="s">
        <v>200</v>
      </c>
      <c r="AU650" s="269" t="s">
        <v>82</v>
      </c>
      <c r="AV650" s="14" t="s">
        <v>82</v>
      </c>
      <c r="AW650" s="14" t="s">
        <v>30</v>
      </c>
      <c r="AX650" s="14" t="s">
        <v>73</v>
      </c>
      <c r="AY650" s="269" t="s">
        <v>189</v>
      </c>
    </row>
    <row r="651" s="14" customFormat="1">
      <c r="A651" s="14"/>
      <c r="B651" s="259"/>
      <c r="C651" s="260"/>
      <c r="D651" s="242" t="s">
        <v>200</v>
      </c>
      <c r="E651" s="261" t="s">
        <v>1</v>
      </c>
      <c r="F651" s="262" t="s">
        <v>617</v>
      </c>
      <c r="G651" s="260"/>
      <c r="H651" s="263">
        <v>1.4299999999999999</v>
      </c>
      <c r="I651" s="264"/>
      <c r="J651" s="260"/>
      <c r="K651" s="260"/>
      <c r="L651" s="265"/>
      <c r="M651" s="266"/>
      <c r="N651" s="267"/>
      <c r="O651" s="267"/>
      <c r="P651" s="267"/>
      <c r="Q651" s="267"/>
      <c r="R651" s="267"/>
      <c r="S651" s="267"/>
      <c r="T651" s="268"/>
      <c r="U651" s="14"/>
      <c r="V651" s="14"/>
      <c r="W651" s="14"/>
      <c r="X651" s="14"/>
      <c r="Y651" s="14"/>
      <c r="Z651" s="14"/>
      <c r="AA651" s="14"/>
      <c r="AB651" s="14"/>
      <c r="AC651" s="14"/>
      <c r="AD651" s="14"/>
      <c r="AE651" s="14"/>
      <c r="AT651" s="269" t="s">
        <v>200</v>
      </c>
      <c r="AU651" s="269" t="s">
        <v>82</v>
      </c>
      <c r="AV651" s="14" t="s">
        <v>82</v>
      </c>
      <c r="AW651" s="14" t="s">
        <v>30</v>
      </c>
      <c r="AX651" s="14" t="s">
        <v>73</v>
      </c>
      <c r="AY651" s="269" t="s">
        <v>189</v>
      </c>
    </row>
    <row r="652" s="13" customFormat="1">
      <c r="A652" s="13"/>
      <c r="B652" s="249"/>
      <c r="C652" s="250"/>
      <c r="D652" s="242" t="s">
        <v>200</v>
      </c>
      <c r="E652" s="251" t="s">
        <v>1</v>
      </c>
      <c r="F652" s="252" t="s">
        <v>618</v>
      </c>
      <c r="G652" s="250"/>
      <c r="H652" s="251" t="s">
        <v>1</v>
      </c>
      <c r="I652" s="253"/>
      <c r="J652" s="250"/>
      <c r="K652" s="250"/>
      <c r="L652" s="254"/>
      <c r="M652" s="255"/>
      <c r="N652" s="256"/>
      <c r="O652" s="256"/>
      <c r="P652" s="256"/>
      <c r="Q652" s="256"/>
      <c r="R652" s="256"/>
      <c r="S652" s="256"/>
      <c r="T652" s="257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T652" s="258" t="s">
        <v>200</v>
      </c>
      <c r="AU652" s="258" t="s">
        <v>82</v>
      </c>
      <c r="AV652" s="13" t="s">
        <v>80</v>
      </c>
      <c r="AW652" s="13" t="s">
        <v>30</v>
      </c>
      <c r="AX652" s="13" t="s">
        <v>73</v>
      </c>
      <c r="AY652" s="258" t="s">
        <v>189</v>
      </c>
    </row>
    <row r="653" s="13" customFormat="1">
      <c r="A653" s="13"/>
      <c r="B653" s="249"/>
      <c r="C653" s="250"/>
      <c r="D653" s="242" t="s">
        <v>200</v>
      </c>
      <c r="E653" s="251" t="s">
        <v>1</v>
      </c>
      <c r="F653" s="252" t="s">
        <v>595</v>
      </c>
      <c r="G653" s="250"/>
      <c r="H653" s="251" t="s">
        <v>1</v>
      </c>
      <c r="I653" s="253"/>
      <c r="J653" s="250"/>
      <c r="K653" s="250"/>
      <c r="L653" s="254"/>
      <c r="M653" s="255"/>
      <c r="N653" s="256"/>
      <c r="O653" s="256"/>
      <c r="P653" s="256"/>
      <c r="Q653" s="256"/>
      <c r="R653" s="256"/>
      <c r="S653" s="256"/>
      <c r="T653" s="257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T653" s="258" t="s">
        <v>200</v>
      </c>
      <c r="AU653" s="258" t="s">
        <v>82</v>
      </c>
      <c r="AV653" s="13" t="s">
        <v>80</v>
      </c>
      <c r="AW653" s="13" t="s">
        <v>30</v>
      </c>
      <c r="AX653" s="13" t="s">
        <v>73</v>
      </c>
      <c r="AY653" s="258" t="s">
        <v>189</v>
      </c>
    </row>
    <row r="654" s="14" customFormat="1">
      <c r="A654" s="14"/>
      <c r="B654" s="259"/>
      <c r="C654" s="260"/>
      <c r="D654" s="242" t="s">
        <v>200</v>
      </c>
      <c r="E654" s="261" t="s">
        <v>1</v>
      </c>
      <c r="F654" s="262" t="s">
        <v>617</v>
      </c>
      <c r="G654" s="260"/>
      <c r="H654" s="263">
        <v>1.4299999999999999</v>
      </c>
      <c r="I654" s="264"/>
      <c r="J654" s="260"/>
      <c r="K654" s="260"/>
      <c r="L654" s="265"/>
      <c r="M654" s="266"/>
      <c r="N654" s="267"/>
      <c r="O654" s="267"/>
      <c r="P654" s="267"/>
      <c r="Q654" s="267"/>
      <c r="R654" s="267"/>
      <c r="S654" s="267"/>
      <c r="T654" s="268"/>
      <c r="U654" s="14"/>
      <c r="V654" s="14"/>
      <c r="W654" s="14"/>
      <c r="X654" s="14"/>
      <c r="Y654" s="14"/>
      <c r="Z654" s="14"/>
      <c r="AA654" s="14"/>
      <c r="AB654" s="14"/>
      <c r="AC654" s="14"/>
      <c r="AD654" s="14"/>
      <c r="AE654" s="14"/>
      <c r="AT654" s="269" t="s">
        <v>200</v>
      </c>
      <c r="AU654" s="269" t="s">
        <v>82</v>
      </c>
      <c r="AV654" s="14" t="s">
        <v>82</v>
      </c>
      <c r="AW654" s="14" t="s">
        <v>30</v>
      </c>
      <c r="AX654" s="14" t="s">
        <v>73</v>
      </c>
      <c r="AY654" s="269" t="s">
        <v>189</v>
      </c>
    </row>
    <row r="655" s="16" customFormat="1">
      <c r="A655" s="16"/>
      <c r="B655" s="292"/>
      <c r="C655" s="293"/>
      <c r="D655" s="242" t="s">
        <v>200</v>
      </c>
      <c r="E655" s="294" t="s">
        <v>1</v>
      </c>
      <c r="F655" s="295" t="s">
        <v>290</v>
      </c>
      <c r="G655" s="293"/>
      <c r="H655" s="296">
        <v>11.896999999999999</v>
      </c>
      <c r="I655" s="297"/>
      <c r="J655" s="293"/>
      <c r="K655" s="293"/>
      <c r="L655" s="298"/>
      <c r="M655" s="299"/>
      <c r="N655" s="300"/>
      <c r="O655" s="300"/>
      <c r="P655" s="300"/>
      <c r="Q655" s="300"/>
      <c r="R655" s="300"/>
      <c r="S655" s="300"/>
      <c r="T655" s="301"/>
      <c r="U655" s="16"/>
      <c r="V655" s="16"/>
      <c r="W655" s="16"/>
      <c r="X655" s="16"/>
      <c r="Y655" s="16"/>
      <c r="Z655" s="16"/>
      <c r="AA655" s="16"/>
      <c r="AB655" s="16"/>
      <c r="AC655" s="16"/>
      <c r="AD655" s="16"/>
      <c r="AE655" s="16"/>
      <c r="AT655" s="302" t="s">
        <v>200</v>
      </c>
      <c r="AU655" s="302" t="s">
        <v>82</v>
      </c>
      <c r="AV655" s="16" t="s">
        <v>214</v>
      </c>
      <c r="AW655" s="16" t="s">
        <v>30</v>
      </c>
      <c r="AX655" s="16" t="s">
        <v>73</v>
      </c>
      <c r="AY655" s="302" t="s">
        <v>189</v>
      </c>
    </row>
    <row r="656" s="13" customFormat="1">
      <c r="A656" s="13"/>
      <c r="B656" s="249"/>
      <c r="C656" s="250"/>
      <c r="D656" s="242" t="s">
        <v>200</v>
      </c>
      <c r="E656" s="251" t="s">
        <v>1</v>
      </c>
      <c r="F656" s="252" t="s">
        <v>352</v>
      </c>
      <c r="G656" s="250"/>
      <c r="H656" s="251" t="s">
        <v>1</v>
      </c>
      <c r="I656" s="253"/>
      <c r="J656" s="250"/>
      <c r="K656" s="250"/>
      <c r="L656" s="254"/>
      <c r="M656" s="255"/>
      <c r="N656" s="256"/>
      <c r="O656" s="256"/>
      <c r="P656" s="256"/>
      <c r="Q656" s="256"/>
      <c r="R656" s="256"/>
      <c r="S656" s="256"/>
      <c r="T656" s="257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T656" s="258" t="s">
        <v>200</v>
      </c>
      <c r="AU656" s="258" t="s">
        <v>82</v>
      </c>
      <c r="AV656" s="13" t="s">
        <v>80</v>
      </c>
      <c r="AW656" s="13" t="s">
        <v>30</v>
      </c>
      <c r="AX656" s="13" t="s">
        <v>73</v>
      </c>
      <c r="AY656" s="258" t="s">
        <v>189</v>
      </c>
    </row>
    <row r="657" s="13" customFormat="1">
      <c r="A657" s="13"/>
      <c r="B657" s="249"/>
      <c r="C657" s="250"/>
      <c r="D657" s="242" t="s">
        <v>200</v>
      </c>
      <c r="E657" s="251" t="s">
        <v>1</v>
      </c>
      <c r="F657" s="252" t="s">
        <v>619</v>
      </c>
      <c r="G657" s="250"/>
      <c r="H657" s="251" t="s">
        <v>1</v>
      </c>
      <c r="I657" s="253"/>
      <c r="J657" s="250"/>
      <c r="K657" s="250"/>
      <c r="L657" s="254"/>
      <c r="M657" s="255"/>
      <c r="N657" s="256"/>
      <c r="O657" s="256"/>
      <c r="P657" s="256"/>
      <c r="Q657" s="256"/>
      <c r="R657" s="256"/>
      <c r="S657" s="256"/>
      <c r="T657" s="257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T657" s="258" t="s">
        <v>200</v>
      </c>
      <c r="AU657" s="258" t="s">
        <v>82</v>
      </c>
      <c r="AV657" s="13" t="s">
        <v>80</v>
      </c>
      <c r="AW657" s="13" t="s">
        <v>30</v>
      </c>
      <c r="AX657" s="13" t="s">
        <v>73</v>
      </c>
      <c r="AY657" s="258" t="s">
        <v>189</v>
      </c>
    </row>
    <row r="658" s="13" customFormat="1">
      <c r="A658" s="13"/>
      <c r="B658" s="249"/>
      <c r="C658" s="250"/>
      <c r="D658" s="242" t="s">
        <v>200</v>
      </c>
      <c r="E658" s="251" t="s">
        <v>1</v>
      </c>
      <c r="F658" s="252" t="s">
        <v>595</v>
      </c>
      <c r="G658" s="250"/>
      <c r="H658" s="251" t="s">
        <v>1</v>
      </c>
      <c r="I658" s="253"/>
      <c r="J658" s="250"/>
      <c r="K658" s="250"/>
      <c r="L658" s="254"/>
      <c r="M658" s="255"/>
      <c r="N658" s="256"/>
      <c r="O658" s="256"/>
      <c r="P658" s="256"/>
      <c r="Q658" s="256"/>
      <c r="R658" s="256"/>
      <c r="S658" s="256"/>
      <c r="T658" s="257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T658" s="258" t="s">
        <v>200</v>
      </c>
      <c r="AU658" s="258" t="s">
        <v>82</v>
      </c>
      <c r="AV658" s="13" t="s">
        <v>80</v>
      </c>
      <c r="AW658" s="13" t="s">
        <v>30</v>
      </c>
      <c r="AX658" s="13" t="s">
        <v>73</v>
      </c>
      <c r="AY658" s="258" t="s">
        <v>189</v>
      </c>
    </row>
    <row r="659" s="14" customFormat="1">
      <c r="A659" s="14"/>
      <c r="B659" s="259"/>
      <c r="C659" s="260"/>
      <c r="D659" s="242" t="s">
        <v>200</v>
      </c>
      <c r="E659" s="261" t="s">
        <v>1</v>
      </c>
      <c r="F659" s="262" t="s">
        <v>620</v>
      </c>
      <c r="G659" s="260"/>
      <c r="H659" s="263">
        <v>1.131</v>
      </c>
      <c r="I659" s="264"/>
      <c r="J659" s="260"/>
      <c r="K659" s="260"/>
      <c r="L659" s="265"/>
      <c r="M659" s="266"/>
      <c r="N659" s="267"/>
      <c r="O659" s="267"/>
      <c r="P659" s="267"/>
      <c r="Q659" s="267"/>
      <c r="R659" s="267"/>
      <c r="S659" s="267"/>
      <c r="T659" s="268"/>
      <c r="U659" s="14"/>
      <c r="V659" s="14"/>
      <c r="W659" s="14"/>
      <c r="X659" s="14"/>
      <c r="Y659" s="14"/>
      <c r="Z659" s="14"/>
      <c r="AA659" s="14"/>
      <c r="AB659" s="14"/>
      <c r="AC659" s="14"/>
      <c r="AD659" s="14"/>
      <c r="AE659" s="14"/>
      <c r="AT659" s="269" t="s">
        <v>200</v>
      </c>
      <c r="AU659" s="269" t="s">
        <v>82</v>
      </c>
      <c r="AV659" s="14" t="s">
        <v>82</v>
      </c>
      <c r="AW659" s="14" t="s">
        <v>30</v>
      </c>
      <c r="AX659" s="14" t="s">
        <v>73</v>
      </c>
      <c r="AY659" s="269" t="s">
        <v>189</v>
      </c>
    </row>
    <row r="660" s="13" customFormat="1">
      <c r="A660" s="13"/>
      <c r="B660" s="249"/>
      <c r="C660" s="250"/>
      <c r="D660" s="242" t="s">
        <v>200</v>
      </c>
      <c r="E660" s="251" t="s">
        <v>1</v>
      </c>
      <c r="F660" s="252" t="s">
        <v>621</v>
      </c>
      <c r="G660" s="250"/>
      <c r="H660" s="251" t="s">
        <v>1</v>
      </c>
      <c r="I660" s="253"/>
      <c r="J660" s="250"/>
      <c r="K660" s="250"/>
      <c r="L660" s="254"/>
      <c r="M660" s="255"/>
      <c r="N660" s="256"/>
      <c r="O660" s="256"/>
      <c r="P660" s="256"/>
      <c r="Q660" s="256"/>
      <c r="R660" s="256"/>
      <c r="S660" s="256"/>
      <c r="T660" s="257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T660" s="258" t="s">
        <v>200</v>
      </c>
      <c r="AU660" s="258" t="s">
        <v>82</v>
      </c>
      <c r="AV660" s="13" t="s">
        <v>80</v>
      </c>
      <c r="AW660" s="13" t="s">
        <v>30</v>
      </c>
      <c r="AX660" s="13" t="s">
        <v>73</v>
      </c>
      <c r="AY660" s="258" t="s">
        <v>189</v>
      </c>
    </row>
    <row r="661" s="13" customFormat="1">
      <c r="A661" s="13"/>
      <c r="B661" s="249"/>
      <c r="C661" s="250"/>
      <c r="D661" s="242" t="s">
        <v>200</v>
      </c>
      <c r="E661" s="251" t="s">
        <v>1</v>
      </c>
      <c r="F661" s="252" t="s">
        <v>595</v>
      </c>
      <c r="G661" s="250"/>
      <c r="H661" s="251" t="s">
        <v>1</v>
      </c>
      <c r="I661" s="253"/>
      <c r="J661" s="250"/>
      <c r="K661" s="250"/>
      <c r="L661" s="254"/>
      <c r="M661" s="255"/>
      <c r="N661" s="256"/>
      <c r="O661" s="256"/>
      <c r="P661" s="256"/>
      <c r="Q661" s="256"/>
      <c r="R661" s="256"/>
      <c r="S661" s="256"/>
      <c r="T661" s="257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T661" s="258" t="s">
        <v>200</v>
      </c>
      <c r="AU661" s="258" t="s">
        <v>82</v>
      </c>
      <c r="AV661" s="13" t="s">
        <v>80</v>
      </c>
      <c r="AW661" s="13" t="s">
        <v>30</v>
      </c>
      <c r="AX661" s="13" t="s">
        <v>73</v>
      </c>
      <c r="AY661" s="258" t="s">
        <v>189</v>
      </c>
    </row>
    <row r="662" s="14" customFormat="1">
      <c r="A662" s="14"/>
      <c r="B662" s="259"/>
      <c r="C662" s="260"/>
      <c r="D662" s="242" t="s">
        <v>200</v>
      </c>
      <c r="E662" s="261" t="s">
        <v>1</v>
      </c>
      <c r="F662" s="262" t="s">
        <v>622</v>
      </c>
      <c r="G662" s="260"/>
      <c r="H662" s="263">
        <v>0.58399999999999996</v>
      </c>
      <c r="I662" s="264"/>
      <c r="J662" s="260"/>
      <c r="K662" s="260"/>
      <c r="L662" s="265"/>
      <c r="M662" s="266"/>
      <c r="N662" s="267"/>
      <c r="O662" s="267"/>
      <c r="P662" s="267"/>
      <c r="Q662" s="267"/>
      <c r="R662" s="267"/>
      <c r="S662" s="267"/>
      <c r="T662" s="268"/>
      <c r="U662" s="14"/>
      <c r="V662" s="14"/>
      <c r="W662" s="14"/>
      <c r="X662" s="14"/>
      <c r="Y662" s="14"/>
      <c r="Z662" s="14"/>
      <c r="AA662" s="14"/>
      <c r="AB662" s="14"/>
      <c r="AC662" s="14"/>
      <c r="AD662" s="14"/>
      <c r="AE662" s="14"/>
      <c r="AT662" s="269" t="s">
        <v>200</v>
      </c>
      <c r="AU662" s="269" t="s">
        <v>82</v>
      </c>
      <c r="AV662" s="14" t="s">
        <v>82</v>
      </c>
      <c r="AW662" s="14" t="s">
        <v>30</v>
      </c>
      <c r="AX662" s="14" t="s">
        <v>73</v>
      </c>
      <c r="AY662" s="269" t="s">
        <v>189</v>
      </c>
    </row>
    <row r="663" s="14" customFormat="1">
      <c r="A663" s="14"/>
      <c r="B663" s="259"/>
      <c r="C663" s="260"/>
      <c r="D663" s="242" t="s">
        <v>200</v>
      </c>
      <c r="E663" s="261" t="s">
        <v>1</v>
      </c>
      <c r="F663" s="262" t="s">
        <v>623</v>
      </c>
      <c r="G663" s="260"/>
      <c r="H663" s="263">
        <v>1.9610000000000001</v>
      </c>
      <c r="I663" s="264"/>
      <c r="J663" s="260"/>
      <c r="K663" s="260"/>
      <c r="L663" s="265"/>
      <c r="M663" s="266"/>
      <c r="N663" s="267"/>
      <c r="O663" s="267"/>
      <c r="P663" s="267"/>
      <c r="Q663" s="267"/>
      <c r="R663" s="267"/>
      <c r="S663" s="267"/>
      <c r="T663" s="268"/>
      <c r="U663" s="14"/>
      <c r="V663" s="14"/>
      <c r="W663" s="14"/>
      <c r="X663" s="14"/>
      <c r="Y663" s="14"/>
      <c r="Z663" s="14"/>
      <c r="AA663" s="14"/>
      <c r="AB663" s="14"/>
      <c r="AC663" s="14"/>
      <c r="AD663" s="14"/>
      <c r="AE663" s="14"/>
      <c r="AT663" s="269" t="s">
        <v>200</v>
      </c>
      <c r="AU663" s="269" t="s">
        <v>82</v>
      </c>
      <c r="AV663" s="14" t="s">
        <v>82</v>
      </c>
      <c r="AW663" s="14" t="s">
        <v>30</v>
      </c>
      <c r="AX663" s="14" t="s">
        <v>73</v>
      </c>
      <c r="AY663" s="269" t="s">
        <v>189</v>
      </c>
    </row>
    <row r="664" s="13" customFormat="1">
      <c r="A664" s="13"/>
      <c r="B664" s="249"/>
      <c r="C664" s="250"/>
      <c r="D664" s="242" t="s">
        <v>200</v>
      </c>
      <c r="E664" s="251" t="s">
        <v>1</v>
      </c>
      <c r="F664" s="252" t="s">
        <v>624</v>
      </c>
      <c r="G664" s="250"/>
      <c r="H664" s="251" t="s">
        <v>1</v>
      </c>
      <c r="I664" s="253"/>
      <c r="J664" s="250"/>
      <c r="K664" s="250"/>
      <c r="L664" s="254"/>
      <c r="M664" s="255"/>
      <c r="N664" s="256"/>
      <c r="O664" s="256"/>
      <c r="P664" s="256"/>
      <c r="Q664" s="256"/>
      <c r="R664" s="256"/>
      <c r="S664" s="256"/>
      <c r="T664" s="257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T664" s="258" t="s">
        <v>200</v>
      </c>
      <c r="AU664" s="258" t="s">
        <v>82</v>
      </c>
      <c r="AV664" s="13" t="s">
        <v>80</v>
      </c>
      <c r="AW664" s="13" t="s">
        <v>30</v>
      </c>
      <c r="AX664" s="13" t="s">
        <v>73</v>
      </c>
      <c r="AY664" s="258" t="s">
        <v>189</v>
      </c>
    </row>
    <row r="665" s="13" customFormat="1">
      <c r="A665" s="13"/>
      <c r="B665" s="249"/>
      <c r="C665" s="250"/>
      <c r="D665" s="242" t="s">
        <v>200</v>
      </c>
      <c r="E665" s="251" t="s">
        <v>1</v>
      </c>
      <c r="F665" s="252" t="s">
        <v>595</v>
      </c>
      <c r="G665" s="250"/>
      <c r="H665" s="251" t="s">
        <v>1</v>
      </c>
      <c r="I665" s="253"/>
      <c r="J665" s="250"/>
      <c r="K665" s="250"/>
      <c r="L665" s="254"/>
      <c r="M665" s="255"/>
      <c r="N665" s="256"/>
      <c r="O665" s="256"/>
      <c r="P665" s="256"/>
      <c r="Q665" s="256"/>
      <c r="R665" s="256"/>
      <c r="S665" s="256"/>
      <c r="T665" s="257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T665" s="258" t="s">
        <v>200</v>
      </c>
      <c r="AU665" s="258" t="s">
        <v>82</v>
      </c>
      <c r="AV665" s="13" t="s">
        <v>80</v>
      </c>
      <c r="AW665" s="13" t="s">
        <v>30</v>
      </c>
      <c r="AX665" s="13" t="s">
        <v>73</v>
      </c>
      <c r="AY665" s="258" t="s">
        <v>189</v>
      </c>
    </row>
    <row r="666" s="14" customFormat="1">
      <c r="A666" s="14"/>
      <c r="B666" s="259"/>
      <c r="C666" s="260"/>
      <c r="D666" s="242" t="s">
        <v>200</v>
      </c>
      <c r="E666" s="261" t="s">
        <v>1</v>
      </c>
      <c r="F666" s="262" t="s">
        <v>625</v>
      </c>
      <c r="G666" s="260"/>
      <c r="H666" s="263">
        <v>0.88</v>
      </c>
      <c r="I666" s="264"/>
      <c r="J666" s="260"/>
      <c r="K666" s="260"/>
      <c r="L666" s="265"/>
      <c r="M666" s="266"/>
      <c r="N666" s="267"/>
      <c r="O666" s="267"/>
      <c r="P666" s="267"/>
      <c r="Q666" s="267"/>
      <c r="R666" s="267"/>
      <c r="S666" s="267"/>
      <c r="T666" s="268"/>
      <c r="U666" s="14"/>
      <c r="V666" s="14"/>
      <c r="W666" s="14"/>
      <c r="X666" s="14"/>
      <c r="Y666" s="14"/>
      <c r="Z666" s="14"/>
      <c r="AA666" s="14"/>
      <c r="AB666" s="14"/>
      <c r="AC666" s="14"/>
      <c r="AD666" s="14"/>
      <c r="AE666" s="14"/>
      <c r="AT666" s="269" t="s">
        <v>200</v>
      </c>
      <c r="AU666" s="269" t="s">
        <v>82</v>
      </c>
      <c r="AV666" s="14" t="s">
        <v>82</v>
      </c>
      <c r="AW666" s="14" t="s">
        <v>30</v>
      </c>
      <c r="AX666" s="14" t="s">
        <v>73</v>
      </c>
      <c r="AY666" s="269" t="s">
        <v>189</v>
      </c>
    </row>
    <row r="667" s="14" customFormat="1">
      <c r="A667" s="14"/>
      <c r="B667" s="259"/>
      <c r="C667" s="260"/>
      <c r="D667" s="242" t="s">
        <v>200</v>
      </c>
      <c r="E667" s="261" t="s">
        <v>1</v>
      </c>
      <c r="F667" s="262" t="s">
        <v>626</v>
      </c>
      <c r="G667" s="260"/>
      <c r="H667" s="263">
        <v>2.141</v>
      </c>
      <c r="I667" s="264"/>
      <c r="J667" s="260"/>
      <c r="K667" s="260"/>
      <c r="L667" s="265"/>
      <c r="M667" s="266"/>
      <c r="N667" s="267"/>
      <c r="O667" s="267"/>
      <c r="P667" s="267"/>
      <c r="Q667" s="267"/>
      <c r="R667" s="267"/>
      <c r="S667" s="267"/>
      <c r="T667" s="268"/>
      <c r="U667" s="14"/>
      <c r="V667" s="14"/>
      <c r="W667" s="14"/>
      <c r="X667" s="14"/>
      <c r="Y667" s="14"/>
      <c r="Z667" s="14"/>
      <c r="AA667" s="14"/>
      <c r="AB667" s="14"/>
      <c r="AC667" s="14"/>
      <c r="AD667" s="14"/>
      <c r="AE667" s="14"/>
      <c r="AT667" s="269" t="s">
        <v>200</v>
      </c>
      <c r="AU667" s="269" t="s">
        <v>82</v>
      </c>
      <c r="AV667" s="14" t="s">
        <v>82</v>
      </c>
      <c r="AW667" s="14" t="s">
        <v>30</v>
      </c>
      <c r="AX667" s="14" t="s">
        <v>73</v>
      </c>
      <c r="AY667" s="269" t="s">
        <v>189</v>
      </c>
    </row>
    <row r="668" s="14" customFormat="1">
      <c r="A668" s="14"/>
      <c r="B668" s="259"/>
      <c r="C668" s="260"/>
      <c r="D668" s="242" t="s">
        <v>200</v>
      </c>
      <c r="E668" s="261" t="s">
        <v>1</v>
      </c>
      <c r="F668" s="262" t="s">
        <v>627</v>
      </c>
      <c r="G668" s="260"/>
      <c r="H668" s="263">
        <v>0.86399999999999999</v>
      </c>
      <c r="I668" s="264"/>
      <c r="J668" s="260"/>
      <c r="K668" s="260"/>
      <c r="L668" s="265"/>
      <c r="M668" s="266"/>
      <c r="N668" s="267"/>
      <c r="O668" s="267"/>
      <c r="P668" s="267"/>
      <c r="Q668" s="267"/>
      <c r="R668" s="267"/>
      <c r="S668" s="267"/>
      <c r="T668" s="268"/>
      <c r="U668" s="14"/>
      <c r="V668" s="14"/>
      <c r="W668" s="14"/>
      <c r="X668" s="14"/>
      <c r="Y668" s="14"/>
      <c r="Z668" s="14"/>
      <c r="AA668" s="14"/>
      <c r="AB668" s="14"/>
      <c r="AC668" s="14"/>
      <c r="AD668" s="14"/>
      <c r="AE668" s="14"/>
      <c r="AT668" s="269" t="s">
        <v>200</v>
      </c>
      <c r="AU668" s="269" t="s">
        <v>82</v>
      </c>
      <c r="AV668" s="14" t="s">
        <v>82</v>
      </c>
      <c r="AW668" s="14" t="s">
        <v>30</v>
      </c>
      <c r="AX668" s="14" t="s">
        <v>73</v>
      </c>
      <c r="AY668" s="269" t="s">
        <v>189</v>
      </c>
    </row>
    <row r="669" s="13" customFormat="1">
      <c r="A669" s="13"/>
      <c r="B669" s="249"/>
      <c r="C669" s="250"/>
      <c r="D669" s="242" t="s">
        <v>200</v>
      </c>
      <c r="E669" s="251" t="s">
        <v>1</v>
      </c>
      <c r="F669" s="252" t="s">
        <v>628</v>
      </c>
      <c r="G669" s="250"/>
      <c r="H669" s="251" t="s">
        <v>1</v>
      </c>
      <c r="I669" s="253"/>
      <c r="J669" s="250"/>
      <c r="K669" s="250"/>
      <c r="L669" s="254"/>
      <c r="M669" s="255"/>
      <c r="N669" s="256"/>
      <c r="O669" s="256"/>
      <c r="P669" s="256"/>
      <c r="Q669" s="256"/>
      <c r="R669" s="256"/>
      <c r="S669" s="256"/>
      <c r="T669" s="257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T669" s="258" t="s">
        <v>200</v>
      </c>
      <c r="AU669" s="258" t="s">
        <v>82</v>
      </c>
      <c r="AV669" s="13" t="s">
        <v>80</v>
      </c>
      <c r="AW669" s="13" t="s">
        <v>30</v>
      </c>
      <c r="AX669" s="13" t="s">
        <v>73</v>
      </c>
      <c r="AY669" s="258" t="s">
        <v>189</v>
      </c>
    </row>
    <row r="670" s="13" customFormat="1">
      <c r="A670" s="13"/>
      <c r="B670" s="249"/>
      <c r="C670" s="250"/>
      <c r="D670" s="242" t="s">
        <v>200</v>
      </c>
      <c r="E670" s="251" t="s">
        <v>1</v>
      </c>
      <c r="F670" s="252" t="s">
        <v>595</v>
      </c>
      <c r="G670" s="250"/>
      <c r="H670" s="251" t="s">
        <v>1</v>
      </c>
      <c r="I670" s="253"/>
      <c r="J670" s="250"/>
      <c r="K670" s="250"/>
      <c r="L670" s="254"/>
      <c r="M670" s="255"/>
      <c r="N670" s="256"/>
      <c r="O670" s="256"/>
      <c r="P670" s="256"/>
      <c r="Q670" s="256"/>
      <c r="R670" s="256"/>
      <c r="S670" s="256"/>
      <c r="T670" s="257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T670" s="258" t="s">
        <v>200</v>
      </c>
      <c r="AU670" s="258" t="s">
        <v>82</v>
      </c>
      <c r="AV670" s="13" t="s">
        <v>80</v>
      </c>
      <c r="AW670" s="13" t="s">
        <v>30</v>
      </c>
      <c r="AX670" s="13" t="s">
        <v>73</v>
      </c>
      <c r="AY670" s="258" t="s">
        <v>189</v>
      </c>
    </row>
    <row r="671" s="14" customFormat="1">
      <c r="A671" s="14"/>
      <c r="B671" s="259"/>
      <c r="C671" s="260"/>
      <c r="D671" s="242" t="s">
        <v>200</v>
      </c>
      <c r="E671" s="261" t="s">
        <v>1</v>
      </c>
      <c r="F671" s="262" t="s">
        <v>625</v>
      </c>
      <c r="G671" s="260"/>
      <c r="H671" s="263">
        <v>0.88</v>
      </c>
      <c r="I671" s="264"/>
      <c r="J671" s="260"/>
      <c r="K671" s="260"/>
      <c r="L671" s="265"/>
      <c r="M671" s="266"/>
      <c r="N671" s="267"/>
      <c r="O671" s="267"/>
      <c r="P671" s="267"/>
      <c r="Q671" s="267"/>
      <c r="R671" s="267"/>
      <c r="S671" s="267"/>
      <c r="T671" s="268"/>
      <c r="U671" s="14"/>
      <c r="V671" s="14"/>
      <c r="W671" s="14"/>
      <c r="X671" s="14"/>
      <c r="Y671" s="14"/>
      <c r="Z671" s="14"/>
      <c r="AA671" s="14"/>
      <c r="AB671" s="14"/>
      <c r="AC671" s="14"/>
      <c r="AD671" s="14"/>
      <c r="AE671" s="14"/>
      <c r="AT671" s="269" t="s">
        <v>200</v>
      </c>
      <c r="AU671" s="269" t="s">
        <v>82</v>
      </c>
      <c r="AV671" s="14" t="s">
        <v>82</v>
      </c>
      <c r="AW671" s="14" t="s">
        <v>30</v>
      </c>
      <c r="AX671" s="14" t="s">
        <v>73</v>
      </c>
      <c r="AY671" s="269" t="s">
        <v>189</v>
      </c>
    </row>
    <row r="672" s="13" customFormat="1">
      <c r="A672" s="13"/>
      <c r="B672" s="249"/>
      <c r="C672" s="250"/>
      <c r="D672" s="242" t="s">
        <v>200</v>
      </c>
      <c r="E672" s="251" t="s">
        <v>1</v>
      </c>
      <c r="F672" s="252" t="s">
        <v>629</v>
      </c>
      <c r="G672" s="250"/>
      <c r="H672" s="251" t="s">
        <v>1</v>
      </c>
      <c r="I672" s="253"/>
      <c r="J672" s="250"/>
      <c r="K672" s="250"/>
      <c r="L672" s="254"/>
      <c r="M672" s="255"/>
      <c r="N672" s="256"/>
      <c r="O672" s="256"/>
      <c r="P672" s="256"/>
      <c r="Q672" s="256"/>
      <c r="R672" s="256"/>
      <c r="S672" s="256"/>
      <c r="T672" s="257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T672" s="258" t="s">
        <v>200</v>
      </c>
      <c r="AU672" s="258" t="s">
        <v>82</v>
      </c>
      <c r="AV672" s="13" t="s">
        <v>80</v>
      </c>
      <c r="AW672" s="13" t="s">
        <v>30</v>
      </c>
      <c r="AX672" s="13" t="s">
        <v>73</v>
      </c>
      <c r="AY672" s="258" t="s">
        <v>189</v>
      </c>
    </row>
    <row r="673" s="13" customFormat="1">
      <c r="A673" s="13"/>
      <c r="B673" s="249"/>
      <c r="C673" s="250"/>
      <c r="D673" s="242" t="s">
        <v>200</v>
      </c>
      <c r="E673" s="251" t="s">
        <v>1</v>
      </c>
      <c r="F673" s="252" t="s">
        <v>595</v>
      </c>
      <c r="G673" s="250"/>
      <c r="H673" s="251" t="s">
        <v>1</v>
      </c>
      <c r="I673" s="253"/>
      <c r="J673" s="250"/>
      <c r="K673" s="250"/>
      <c r="L673" s="254"/>
      <c r="M673" s="255"/>
      <c r="N673" s="256"/>
      <c r="O673" s="256"/>
      <c r="P673" s="256"/>
      <c r="Q673" s="256"/>
      <c r="R673" s="256"/>
      <c r="S673" s="256"/>
      <c r="T673" s="257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T673" s="258" t="s">
        <v>200</v>
      </c>
      <c r="AU673" s="258" t="s">
        <v>82</v>
      </c>
      <c r="AV673" s="13" t="s">
        <v>80</v>
      </c>
      <c r="AW673" s="13" t="s">
        <v>30</v>
      </c>
      <c r="AX673" s="13" t="s">
        <v>73</v>
      </c>
      <c r="AY673" s="258" t="s">
        <v>189</v>
      </c>
    </row>
    <row r="674" s="14" customFormat="1">
      <c r="A674" s="14"/>
      <c r="B674" s="259"/>
      <c r="C674" s="260"/>
      <c r="D674" s="242" t="s">
        <v>200</v>
      </c>
      <c r="E674" s="261" t="s">
        <v>1</v>
      </c>
      <c r="F674" s="262" t="s">
        <v>630</v>
      </c>
      <c r="G674" s="260"/>
      <c r="H674" s="263">
        <v>1.76</v>
      </c>
      <c r="I674" s="264"/>
      <c r="J674" s="260"/>
      <c r="K674" s="260"/>
      <c r="L674" s="265"/>
      <c r="M674" s="266"/>
      <c r="N674" s="267"/>
      <c r="O674" s="267"/>
      <c r="P674" s="267"/>
      <c r="Q674" s="267"/>
      <c r="R674" s="267"/>
      <c r="S674" s="267"/>
      <c r="T674" s="268"/>
      <c r="U674" s="14"/>
      <c r="V674" s="14"/>
      <c r="W674" s="14"/>
      <c r="X674" s="14"/>
      <c r="Y674" s="14"/>
      <c r="Z674" s="14"/>
      <c r="AA674" s="14"/>
      <c r="AB674" s="14"/>
      <c r="AC674" s="14"/>
      <c r="AD674" s="14"/>
      <c r="AE674" s="14"/>
      <c r="AT674" s="269" t="s">
        <v>200</v>
      </c>
      <c r="AU674" s="269" t="s">
        <v>82</v>
      </c>
      <c r="AV674" s="14" t="s">
        <v>82</v>
      </c>
      <c r="AW674" s="14" t="s">
        <v>30</v>
      </c>
      <c r="AX674" s="14" t="s">
        <v>73</v>
      </c>
      <c r="AY674" s="269" t="s">
        <v>189</v>
      </c>
    </row>
    <row r="675" s="14" customFormat="1">
      <c r="A675" s="14"/>
      <c r="B675" s="259"/>
      <c r="C675" s="260"/>
      <c r="D675" s="242" t="s">
        <v>200</v>
      </c>
      <c r="E675" s="261" t="s">
        <v>1</v>
      </c>
      <c r="F675" s="262" t="s">
        <v>631</v>
      </c>
      <c r="G675" s="260"/>
      <c r="H675" s="263">
        <v>2.4239999999999999</v>
      </c>
      <c r="I675" s="264"/>
      <c r="J675" s="260"/>
      <c r="K675" s="260"/>
      <c r="L675" s="265"/>
      <c r="M675" s="266"/>
      <c r="N675" s="267"/>
      <c r="O675" s="267"/>
      <c r="P675" s="267"/>
      <c r="Q675" s="267"/>
      <c r="R675" s="267"/>
      <c r="S675" s="267"/>
      <c r="T675" s="268"/>
      <c r="U675" s="14"/>
      <c r="V675" s="14"/>
      <c r="W675" s="14"/>
      <c r="X675" s="14"/>
      <c r="Y675" s="14"/>
      <c r="Z675" s="14"/>
      <c r="AA675" s="14"/>
      <c r="AB675" s="14"/>
      <c r="AC675" s="14"/>
      <c r="AD675" s="14"/>
      <c r="AE675" s="14"/>
      <c r="AT675" s="269" t="s">
        <v>200</v>
      </c>
      <c r="AU675" s="269" t="s">
        <v>82</v>
      </c>
      <c r="AV675" s="14" t="s">
        <v>82</v>
      </c>
      <c r="AW675" s="14" t="s">
        <v>30</v>
      </c>
      <c r="AX675" s="14" t="s">
        <v>73</v>
      </c>
      <c r="AY675" s="269" t="s">
        <v>189</v>
      </c>
    </row>
    <row r="676" s="13" customFormat="1">
      <c r="A676" s="13"/>
      <c r="B676" s="249"/>
      <c r="C676" s="250"/>
      <c r="D676" s="242" t="s">
        <v>200</v>
      </c>
      <c r="E676" s="251" t="s">
        <v>1</v>
      </c>
      <c r="F676" s="252" t="s">
        <v>632</v>
      </c>
      <c r="G676" s="250"/>
      <c r="H676" s="251" t="s">
        <v>1</v>
      </c>
      <c r="I676" s="253"/>
      <c r="J676" s="250"/>
      <c r="K676" s="250"/>
      <c r="L676" s="254"/>
      <c r="M676" s="255"/>
      <c r="N676" s="256"/>
      <c r="O676" s="256"/>
      <c r="P676" s="256"/>
      <c r="Q676" s="256"/>
      <c r="R676" s="256"/>
      <c r="S676" s="256"/>
      <c r="T676" s="257"/>
      <c r="U676" s="13"/>
      <c r="V676" s="13"/>
      <c r="W676" s="13"/>
      <c r="X676" s="13"/>
      <c r="Y676" s="13"/>
      <c r="Z676" s="13"/>
      <c r="AA676" s="13"/>
      <c r="AB676" s="13"/>
      <c r="AC676" s="13"/>
      <c r="AD676" s="13"/>
      <c r="AE676" s="13"/>
      <c r="AT676" s="258" t="s">
        <v>200</v>
      </c>
      <c r="AU676" s="258" t="s">
        <v>82</v>
      </c>
      <c r="AV676" s="13" t="s">
        <v>80</v>
      </c>
      <c r="AW676" s="13" t="s">
        <v>30</v>
      </c>
      <c r="AX676" s="13" t="s">
        <v>73</v>
      </c>
      <c r="AY676" s="258" t="s">
        <v>189</v>
      </c>
    </row>
    <row r="677" s="13" customFormat="1">
      <c r="A677" s="13"/>
      <c r="B677" s="249"/>
      <c r="C677" s="250"/>
      <c r="D677" s="242" t="s">
        <v>200</v>
      </c>
      <c r="E677" s="251" t="s">
        <v>1</v>
      </c>
      <c r="F677" s="252" t="s">
        <v>595</v>
      </c>
      <c r="G677" s="250"/>
      <c r="H677" s="251" t="s">
        <v>1</v>
      </c>
      <c r="I677" s="253"/>
      <c r="J677" s="250"/>
      <c r="K677" s="250"/>
      <c r="L677" s="254"/>
      <c r="M677" s="255"/>
      <c r="N677" s="256"/>
      <c r="O677" s="256"/>
      <c r="P677" s="256"/>
      <c r="Q677" s="256"/>
      <c r="R677" s="256"/>
      <c r="S677" s="256"/>
      <c r="T677" s="257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T677" s="258" t="s">
        <v>200</v>
      </c>
      <c r="AU677" s="258" t="s">
        <v>82</v>
      </c>
      <c r="AV677" s="13" t="s">
        <v>80</v>
      </c>
      <c r="AW677" s="13" t="s">
        <v>30</v>
      </c>
      <c r="AX677" s="13" t="s">
        <v>73</v>
      </c>
      <c r="AY677" s="258" t="s">
        <v>189</v>
      </c>
    </row>
    <row r="678" s="14" customFormat="1">
      <c r="A678" s="14"/>
      <c r="B678" s="259"/>
      <c r="C678" s="260"/>
      <c r="D678" s="242" t="s">
        <v>200</v>
      </c>
      <c r="E678" s="261" t="s">
        <v>1</v>
      </c>
      <c r="F678" s="262" t="s">
        <v>630</v>
      </c>
      <c r="G678" s="260"/>
      <c r="H678" s="263">
        <v>1.76</v>
      </c>
      <c r="I678" s="264"/>
      <c r="J678" s="260"/>
      <c r="K678" s="260"/>
      <c r="L678" s="265"/>
      <c r="M678" s="266"/>
      <c r="N678" s="267"/>
      <c r="O678" s="267"/>
      <c r="P678" s="267"/>
      <c r="Q678" s="267"/>
      <c r="R678" s="267"/>
      <c r="S678" s="267"/>
      <c r="T678" s="268"/>
      <c r="U678" s="14"/>
      <c r="V678" s="14"/>
      <c r="W678" s="14"/>
      <c r="X678" s="14"/>
      <c r="Y678" s="14"/>
      <c r="Z678" s="14"/>
      <c r="AA678" s="14"/>
      <c r="AB678" s="14"/>
      <c r="AC678" s="14"/>
      <c r="AD678" s="14"/>
      <c r="AE678" s="14"/>
      <c r="AT678" s="269" t="s">
        <v>200</v>
      </c>
      <c r="AU678" s="269" t="s">
        <v>82</v>
      </c>
      <c r="AV678" s="14" t="s">
        <v>82</v>
      </c>
      <c r="AW678" s="14" t="s">
        <v>30</v>
      </c>
      <c r="AX678" s="14" t="s">
        <v>73</v>
      </c>
      <c r="AY678" s="269" t="s">
        <v>189</v>
      </c>
    </row>
    <row r="679" s="16" customFormat="1">
      <c r="A679" s="16"/>
      <c r="B679" s="292"/>
      <c r="C679" s="293"/>
      <c r="D679" s="242" t="s">
        <v>200</v>
      </c>
      <c r="E679" s="294" t="s">
        <v>1</v>
      </c>
      <c r="F679" s="295" t="s">
        <v>290</v>
      </c>
      <c r="G679" s="293"/>
      <c r="H679" s="296">
        <v>14.385</v>
      </c>
      <c r="I679" s="297"/>
      <c r="J679" s="293"/>
      <c r="K679" s="293"/>
      <c r="L679" s="298"/>
      <c r="M679" s="299"/>
      <c r="N679" s="300"/>
      <c r="O679" s="300"/>
      <c r="P679" s="300"/>
      <c r="Q679" s="300"/>
      <c r="R679" s="300"/>
      <c r="S679" s="300"/>
      <c r="T679" s="301"/>
      <c r="U679" s="16"/>
      <c r="V679" s="16"/>
      <c r="W679" s="16"/>
      <c r="X679" s="16"/>
      <c r="Y679" s="16"/>
      <c r="Z679" s="16"/>
      <c r="AA679" s="16"/>
      <c r="AB679" s="16"/>
      <c r="AC679" s="16"/>
      <c r="AD679" s="16"/>
      <c r="AE679" s="16"/>
      <c r="AT679" s="302" t="s">
        <v>200</v>
      </c>
      <c r="AU679" s="302" t="s">
        <v>82</v>
      </c>
      <c r="AV679" s="16" t="s">
        <v>214</v>
      </c>
      <c r="AW679" s="16" t="s">
        <v>30</v>
      </c>
      <c r="AX679" s="16" t="s">
        <v>73</v>
      </c>
      <c r="AY679" s="302" t="s">
        <v>189</v>
      </c>
    </row>
    <row r="680" s="15" customFormat="1">
      <c r="A680" s="15"/>
      <c r="B680" s="270"/>
      <c r="C680" s="271"/>
      <c r="D680" s="242" t="s">
        <v>200</v>
      </c>
      <c r="E680" s="272" t="s">
        <v>1</v>
      </c>
      <c r="F680" s="273" t="s">
        <v>207</v>
      </c>
      <c r="G680" s="271"/>
      <c r="H680" s="274">
        <v>50.097999999999992</v>
      </c>
      <c r="I680" s="275"/>
      <c r="J680" s="271"/>
      <c r="K680" s="271"/>
      <c r="L680" s="276"/>
      <c r="M680" s="277"/>
      <c r="N680" s="278"/>
      <c r="O680" s="278"/>
      <c r="P680" s="278"/>
      <c r="Q680" s="278"/>
      <c r="R680" s="278"/>
      <c r="S680" s="278"/>
      <c r="T680" s="279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  <c r="AE680" s="15"/>
      <c r="AT680" s="280" t="s">
        <v>200</v>
      </c>
      <c r="AU680" s="280" t="s">
        <v>82</v>
      </c>
      <c r="AV680" s="15" t="s">
        <v>195</v>
      </c>
      <c r="AW680" s="15" t="s">
        <v>30</v>
      </c>
      <c r="AX680" s="15" t="s">
        <v>73</v>
      </c>
      <c r="AY680" s="280" t="s">
        <v>189</v>
      </c>
    </row>
    <row r="681" s="14" customFormat="1">
      <c r="A681" s="14"/>
      <c r="B681" s="259"/>
      <c r="C681" s="260"/>
      <c r="D681" s="242" t="s">
        <v>200</v>
      </c>
      <c r="E681" s="261" t="s">
        <v>1</v>
      </c>
      <c r="F681" s="262" t="s">
        <v>633</v>
      </c>
      <c r="G681" s="260"/>
      <c r="H681" s="263">
        <v>52.603000000000002</v>
      </c>
      <c r="I681" s="264"/>
      <c r="J681" s="260"/>
      <c r="K681" s="260"/>
      <c r="L681" s="265"/>
      <c r="M681" s="266"/>
      <c r="N681" s="267"/>
      <c r="O681" s="267"/>
      <c r="P681" s="267"/>
      <c r="Q681" s="267"/>
      <c r="R681" s="267"/>
      <c r="S681" s="267"/>
      <c r="T681" s="268"/>
      <c r="U681" s="14"/>
      <c r="V681" s="14"/>
      <c r="W681" s="14"/>
      <c r="X681" s="14"/>
      <c r="Y681" s="14"/>
      <c r="Z681" s="14"/>
      <c r="AA681" s="14"/>
      <c r="AB681" s="14"/>
      <c r="AC681" s="14"/>
      <c r="AD681" s="14"/>
      <c r="AE681" s="14"/>
      <c r="AT681" s="269" t="s">
        <v>200</v>
      </c>
      <c r="AU681" s="269" t="s">
        <v>82</v>
      </c>
      <c r="AV681" s="14" t="s">
        <v>82</v>
      </c>
      <c r="AW681" s="14" t="s">
        <v>30</v>
      </c>
      <c r="AX681" s="14" t="s">
        <v>80</v>
      </c>
      <c r="AY681" s="269" t="s">
        <v>189</v>
      </c>
    </row>
    <row r="682" s="12" customFormat="1" ht="22.8" customHeight="1">
      <c r="A682" s="12"/>
      <c r="B682" s="212"/>
      <c r="C682" s="213"/>
      <c r="D682" s="214" t="s">
        <v>72</v>
      </c>
      <c r="E682" s="226" t="s">
        <v>195</v>
      </c>
      <c r="F682" s="226" t="s">
        <v>634</v>
      </c>
      <c r="G682" s="213"/>
      <c r="H682" s="213"/>
      <c r="I682" s="216"/>
      <c r="J682" s="227">
        <f>BK682</f>
        <v>0</v>
      </c>
      <c r="K682" s="213"/>
      <c r="L682" s="218"/>
      <c r="M682" s="219"/>
      <c r="N682" s="220"/>
      <c r="O682" s="220"/>
      <c r="P682" s="221">
        <f>SUM(P683:P824)</f>
        <v>0</v>
      </c>
      <c r="Q682" s="220"/>
      <c r="R682" s="221">
        <f>SUM(R683:R824)</f>
        <v>14.420901134999999</v>
      </c>
      <c r="S682" s="220"/>
      <c r="T682" s="222">
        <f>SUM(T683:T824)</f>
        <v>0</v>
      </c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R682" s="223" t="s">
        <v>80</v>
      </c>
      <c r="AT682" s="224" t="s">
        <v>72</v>
      </c>
      <c r="AU682" s="224" t="s">
        <v>80</v>
      </c>
      <c r="AY682" s="223" t="s">
        <v>189</v>
      </c>
      <c r="BK682" s="225">
        <f>SUM(BK683:BK824)</f>
        <v>0</v>
      </c>
    </row>
    <row r="683" s="2" customFormat="1" ht="33" customHeight="1">
      <c r="A683" s="39"/>
      <c r="B683" s="40"/>
      <c r="C683" s="228" t="s">
        <v>635</v>
      </c>
      <c r="D683" s="228" t="s">
        <v>191</v>
      </c>
      <c r="E683" s="229" t="s">
        <v>636</v>
      </c>
      <c r="F683" s="230" t="s">
        <v>637</v>
      </c>
      <c r="G683" s="231" t="s">
        <v>301</v>
      </c>
      <c r="H683" s="232">
        <v>11.6</v>
      </c>
      <c r="I683" s="233"/>
      <c r="J683" s="234">
        <f>ROUND(I683*H683,2)</f>
        <v>0</v>
      </c>
      <c r="K683" s="235"/>
      <c r="L683" s="45"/>
      <c r="M683" s="236" t="s">
        <v>1</v>
      </c>
      <c r="N683" s="237" t="s">
        <v>38</v>
      </c>
      <c r="O683" s="92"/>
      <c r="P683" s="238">
        <f>O683*H683</f>
        <v>0</v>
      </c>
      <c r="Q683" s="238">
        <v>0</v>
      </c>
      <c r="R683" s="238">
        <f>Q683*H683</f>
        <v>0</v>
      </c>
      <c r="S683" s="238">
        <v>0</v>
      </c>
      <c r="T683" s="239">
        <f>S683*H683</f>
        <v>0</v>
      </c>
      <c r="U683" s="39"/>
      <c r="V683" s="39"/>
      <c r="W683" s="39"/>
      <c r="X683" s="39"/>
      <c r="Y683" s="39"/>
      <c r="Z683" s="39"/>
      <c r="AA683" s="39"/>
      <c r="AB683" s="39"/>
      <c r="AC683" s="39"/>
      <c r="AD683" s="39"/>
      <c r="AE683" s="39"/>
      <c r="AR683" s="240" t="s">
        <v>195</v>
      </c>
      <c r="AT683" s="240" t="s">
        <v>191</v>
      </c>
      <c r="AU683" s="240" t="s">
        <v>82</v>
      </c>
      <c r="AY683" s="18" t="s">
        <v>189</v>
      </c>
      <c r="BE683" s="241">
        <f>IF(N683="základní",J683,0)</f>
        <v>0</v>
      </c>
      <c r="BF683" s="241">
        <f>IF(N683="snížená",J683,0)</f>
        <v>0</v>
      </c>
      <c r="BG683" s="241">
        <f>IF(N683="zákl. přenesená",J683,0)</f>
        <v>0</v>
      </c>
      <c r="BH683" s="241">
        <f>IF(N683="sníž. přenesená",J683,0)</f>
        <v>0</v>
      </c>
      <c r="BI683" s="241">
        <f>IF(N683="nulová",J683,0)</f>
        <v>0</v>
      </c>
      <c r="BJ683" s="18" t="s">
        <v>80</v>
      </c>
      <c r="BK683" s="241">
        <f>ROUND(I683*H683,2)</f>
        <v>0</v>
      </c>
      <c r="BL683" s="18" t="s">
        <v>195</v>
      </c>
      <c r="BM683" s="240" t="s">
        <v>638</v>
      </c>
    </row>
    <row r="684" s="2" customFormat="1">
      <c r="A684" s="39"/>
      <c r="B684" s="40"/>
      <c r="C684" s="41"/>
      <c r="D684" s="242" t="s">
        <v>197</v>
      </c>
      <c r="E684" s="41"/>
      <c r="F684" s="243" t="s">
        <v>637</v>
      </c>
      <c r="G684" s="41"/>
      <c r="H684" s="41"/>
      <c r="I684" s="244"/>
      <c r="J684" s="41"/>
      <c r="K684" s="41"/>
      <c r="L684" s="45"/>
      <c r="M684" s="245"/>
      <c r="N684" s="246"/>
      <c r="O684" s="92"/>
      <c r="P684" s="92"/>
      <c r="Q684" s="92"/>
      <c r="R684" s="92"/>
      <c r="S684" s="92"/>
      <c r="T684" s="93"/>
      <c r="U684" s="39"/>
      <c r="V684" s="39"/>
      <c r="W684" s="39"/>
      <c r="X684" s="39"/>
      <c r="Y684" s="39"/>
      <c r="Z684" s="39"/>
      <c r="AA684" s="39"/>
      <c r="AB684" s="39"/>
      <c r="AC684" s="39"/>
      <c r="AD684" s="39"/>
      <c r="AE684" s="39"/>
      <c r="AT684" s="18" t="s">
        <v>197</v>
      </c>
      <c r="AU684" s="18" t="s">
        <v>82</v>
      </c>
    </row>
    <row r="685" s="13" customFormat="1">
      <c r="A685" s="13"/>
      <c r="B685" s="249"/>
      <c r="C685" s="250"/>
      <c r="D685" s="242" t="s">
        <v>200</v>
      </c>
      <c r="E685" s="251" t="s">
        <v>1</v>
      </c>
      <c r="F685" s="252" t="s">
        <v>338</v>
      </c>
      <c r="G685" s="250"/>
      <c r="H685" s="251" t="s">
        <v>1</v>
      </c>
      <c r="I685" s="253"/>
      <c r="J685" s="250"/>
      <c r="K685" s="250"/>
      <c r="L685" s="254"/>
      <c r="M685" s="255"/>
      <c r="N685" s="256"/>
      <c r="O685" s="256"/>
      <c r="P685" s="256"/>
      <c r="Q685" s="256"/>
      <c r="R685" s="256"/>
      <c r="S685" s="256"/>
      <c r="T685" s="257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T685" s="258" t="s">
        <v>200</v>
      </c>
      <c r="AU685" s="258" t="s">
        <v>82</v>
      </c>
      <c r="AV685" s="13" t="s">
        <v>80</v>
      </c>
      <c r="AW685" s="13" t="s">
        <v>30</v>
      </c>
      <c r="AX685" s="13" t="s">
        <v>73</v>
      </c>
      <c r="AY685" s="258" t="s">
        <v>189</v>
      </c>
    </row>
    <row r="686" s="13" customFormat="1">
      <c r="A686" s="13"/>
      <c r="B686" s="249"/>
      <c r="C686" s="250"/>
      <c r="D686" s="242" t="s">
        <v>200</v>
      </c>
      <c r="E686" s="251" t="s">
        <v>1</v>
      </c>
      <c r="F686" s="252" t="s">
        <v>639</v>
      </c>
      <c r="G686" s="250"/>
      <c r="H686" s="251" t="s">
        <v>1</v>
      </c>
      <c r="I686" s="253"/>
      <c r="J686" s="250"/>
      <c r="K686" s="250"/>
      <c r="L686" s="254"/>
      <c r="M686" s="255"/>
      <c r="N686" s="256"/>
      <c r="O686" s="256"/>
      <c r="P686" s="256"/>
      <c r="Q686" s="256"/>
      <c r="R686" s="256"/>
      <c r="S686" s="256"/>
      <c r="T686" s="257"/>
      <c r="U686" s="13"/>
      <c r="V686" s="13"/>
      <c r="W686" s="13"/>
      <c r="X686" s="13"/>
      <c r="Y686" s="13"/>
      <c r="Z686" s="13"/>
      <c r="AA686" s="13"/>
      <c r="AB686" s="13"/>
      <c r="AC686" s="13"/>
      <c r="AD686" s="13"/>
      <c r="AE686" s="13"/>
      <c r="AT686" s="258" t="s">
        <v>200</v>
      </c>
      <c r="AU686" s="258" t="s">
        <v>82</v>
      </c>
      <c r="AV686" s="13" t="s">
        <v>80</v>
      </c>
      <c r="AW686" s="13" t="s">
        <v>30</v>
      </c>
      <c r="AX686" s="13" t="s">
        <v>73</v>
      </c>
      <c r="AY686" s="258" t="s">
        <v>189</v>
      </c>
    </row>
    <row r="687" s="14" customFormat="1">
      <c r="A687" s="14"/>
      <c r="B687" s="259"/>
      <c r="C687" s="260"/>
      <c r="D687" s="242" t="s">
        <v>200</v>
      </c>
      <c r="E687" s="261" t="s">
        <v>1</v>
      </c>
      <c r="F687" s="262" t="s">
        <v>640</v>
      </c>
      <c r="G687" s="260"/>
      <c r="H687" s="263">
        <v>11.6</v>
      </c>
      <c r="I687" s="264"/>
      <c r="J687" s="260"/>
      <c r="K687" s="260"/>
      <c r="L687" s="265"/>
      <c r="M687" s="266"/>
      <c r="N687" s="267"/>
      <c r="O687" s="267"/>
      <c r="P687" s="267"/>
      <c r="Q687" s="267"/>
      <c r="R687" s="267"/>
      <c r="S687" s="267"/>
      <c r="T687" s="268"/>
      <c r="U687" s="14"/>
      <c r="V687" s="14"/>
      <c r="W687" s="14"/>
      <c r="X687" s="14"/>
      <c r="Y687" s="14"/>
      <c r="Z687" s="14"/>
      <c r="AA687" s="14"/>
      <c r="AB687" s="14"/>
      <c r="AC687" s="14"/>
      <c r="AD687" s="14"/>
      <c r="AE687" s="14"/>
      <c r="AT687" s="269" t="s">
        <v>200</v>
      </c>
      <c r="AU687" s="269" t="s">
        <v>82</v>
      </c>
      <c r="AV687" s="14" t="s">
        <v>82</v>
      </c>
      <c r="AW687" s="14" t="s">
        <v>30</v>
      </c>
      <c r="AX687" s="14" t="s">
        <v>73</v>
      </c>
      <c r="AY687" s="269" t="s">
        <v>189</v>
      </c>
    </row>
    <row r="688" s="15" customFormat="1">
      <c r="A688" s="15"/>
      <c r="B688" s="270"/>
      <c r="C688" s="271"/>
      <c r="D688" s="242" t="s">
        <v>200</v>
      </c>
      <c r="E688" s="272" t="s">
        <v>1</v>
      </c>
      <c r="F688" s="273" t="s">
        <v>207</v>
      </c>
      <c r="G688" s="271"/>
      <c r="H688" s="274">
        <v>11.6</v>
      </c>
      <c r="I688" s="275"/>
      <c r="J688" s="271"/>
      <c r="K688" s="271"/>
      <c r="L688" s="276"/>
      <c r="M688" s="277"/>
      <c r="N688" s="278"/>
      <c r="O688" s="278"/>
      <c r="P688" s="278"/>
      <c r="Q688" s="278"/>
      <c r="R688" s="278"/>
      <c r="S688" s="278"/>
      <c r="T688" s="279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  <c r="AE688" s="15"/>
      <c r="AT688" s="280" t="s">
        <v>200</v>
      </c>
      <c r="AU688" s="280" t="s">
        <v>82</v>
      </c>
      <c r="AV688" s="15" t="s">
        <v>195</v>
      </c>
      <c r="AW688" s="15" t="s">
        <v>30</v>
      </c>
      <c r="AX688" s="15" t="s">
        <v>80</v>
      </c>
      <c r="AY688" s="280" t="s">
        <v>189</v>
      </c>
    </row>
    <row r="689" s="2" customFormat="1" ht="37.8" customHeight="1">
      <c r="A689" s="39"/>
      <c r="B689" s="40"/>
      <c r="C689" s="228" t="s">
        <v>641</v>
      </c>
      <c r="D689" s="228" t="s">
        <v>191</v>
      </c>
      <c r="E689" s="229" t="s">
        <v>642</v>
      </c>
      <c r="F689" s="230" t="s">
        <v>643</v>
      </c>
      <c r="G689" s="231" t="s">
        <v>466</v>
      </c>
      <c r="H689" s="232">
        <v>11.148</v>
      </c>
      <c r="I689" s="233"/>
      <c r="J689" s="234">
        <f>ROUND(I689*H689,2)</f>
        <v>0</v>
      </c>
      <c r="K689" s="235"/>
      <c r="L689" s="45"/>
      <c r="M689" s="236" t="s">
        <v>1</v>
      </c>
      <c r="N689" s="237" t="s">
        <v>38</v>
      </c>
      <c r="O689" s="92"/>
      <c r="P689" s="238">
        <f>O689*H689</f>
        <v>0</v>
      </c>
      <c r="Q689" s="238">
        <v>0</v>
      </c>
      <c r="R689" s="238">
        <f>Q689*H689</f>
        <v>0</v>
      </c>
      <c r="S689" s="238">
        <v>0</v>
      </c>
      <c r="T689" s="239">
        <f>S689*H689</f>
        <v>0</v>
      </c>
      <c r="U689" s="39"/>
      <c r="V689" s="39"/>
      <c r="W689" s="39"/>
      <c r="X689" s="39"/>
      <c r="Y689" s="39"/>
      <c r="Z689" s="39"/>
      <c r="AA689" s="39"/>
      <c r="AB689" s="39"/>
      <c r="AC689" s="39"/>
      <c r="AD689" s="39"/>
      <c r="AE689" s="39"/>
      <c r="AR689" s="240" t="s">
        <v>195</v>
      </c>
      <c r="AT689" s="240" t="s">
        <v>191</v>
      </c>
      <c r="AU689" s="240" t="s">
        <v>82</v>
      </c>
      <c r="AY689" s="18" t="s">
        <v>189</v>
      </c>
      <c r="BE689" s="241">
        <f>IF(N689="základní",J689,0)</f>
        <v>0</v>
      </c>
      <c r="BF689" s="241">
        <f>IF(N689="snížená",J689,0)</f>
        <v>0</v>
      </c>
      <c r="BG689" s="241">
        <f>IF(N689="zákl. přenesená",J689,0)</f>
        <v>0</v>
      </c>
      <c r="BH689" s="241">
        <f>IF(N689="sníž. přenesená",J689,0)</f>
        <v>0</v>
      </c>
      <c r="BI689" s="241">
        <f>IF(N689="nulová",J689,0)</f>
        <v>0</v>
      </c>
      <c r="BJ689" s="18" t="s">
        <v>80</v>
      </c>
      <c r="BK689" s="241">
        <f>ROUND(I689*H689,2)</f>
        <v>0</v>
      </c>
      <c r="BL689" s="18" t="s">
        <v>195</v>
      </c>
      <c r="BM689" s="240" t="s">
        <v>644</v>
      </c>
    </row>
    <row r="690" s="2" customFormat="1">
      <c r="A690" s="39"/>
      <c r="B690" s="40"/>
      <c r="C690" s="41"/>
      <c r="D690" s="242" t="s">
        <v>197</v>
      </c>
      <c r="E690" s="41"/>
      <c r="F690" s="243" t="s">
        <v>643</v>
      </c>
      <c r="G690" s="41"/>
      <c r="H690" s="41"/>
      <c r="I690" s="244"/>
      <c r="J690" s="41"/>
      <c r="K690" s="41"/>
      <c r="L690" s="45"/>
      <c r="M690" s="245"/>
      <c r="N690" s="246"/>
      <c r="O690" s="92"/>
      <c r="P690" s="92"/>
      <c r="Q690" s="92"/>
      <c r="R690" s="92"/>
      <c r="S690" s="92"/>
      <c r="T690" s="93"/>
      <c r="U690" s="39"/>
      <c r="V690" s="39"/>
      <c r="W690" s="39"/>
      <c r="X690" s="39"/>
      <c r="Y690" s="39"/>
      <c r="Z690" s="39"/>
      <c r="AA690" s="39"/>
      <c r="AB690" s="39"/>
      <c r="AC690" s="39"/>
      <c r="AD690" s="39"/>
      <c r="AE690" s="39"/>
      <c r="AT690" s="18" t="s">
        <v>197</v>
      </c>
      <c r="AU690" s="18" t="s">
        <v>82</v>
      </c>
    </row>
    <row r="691" s="13" customFormat="1">
      <c r="A691" s="13"/>
      <c r="B691" s="249"/>
      <c r="C691" s="250"/>
      <c r="D691" s="242" t="s">
        <v>200</v>
      </c>
      <c r="E691" s="251" t="s">
        <v>1</v>
      </c>
      <c r="F691" s="252" t="s">
        <v>283</v>
      </c>
      <c r="G691" s="250"/>
      <c r="H691" s="251" t="s">
        <v>1</v>
      </c>
      <c r="I691" s="253"/>
      <c r="J691" s="250"/>
      <c r="K691" s="250"/>
      <c r="L691" s="254"/>
      <c r="M691" s="255"/>
      <c r="N691" s="256"/>
      <c r="O691" s="256"/>
      <c r="P691" s="256"/>
      <c r="Q691" s="256"/>
      <c r="R691" s="256"/>
      <c r="S691" s="256"/>
      <c r="T691" s="257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T691" s="258" t="s">
        <v>200</v>
      </c>
      <c r="AU691" s="258" t="s">
        <v>82</v>
      </c>
      <c r="AV691" s="13" t="s">
        <v>80</v>
      </c>
      <c r="AW691" s="13" t="s">
        <v>30</v>
      </c>
      <c r="AX691" s="13" t="s">
        <v>73</v>
      </c>
      <c r="AY691" s="258" t="s">
        <v>189</v>
      </c>
    </row>
    <row r="692" s="13" customFormat="1">
      <c r="A692" s="13"/>
      <c r="B692" s="249"/>
      <c r="C692" s="250"/>
      <c r="D692" s="242" t="s">
        <v>200</v>
      </c>
      <c r="E692" s="251" t="s">
        <v>1</v>
      </c>
      <c r="F692" s="252" t="s">
        <v>645</v>
      </c>
      <c r="G692" s="250"/>
      <c r="H692" s="251" t="s">
        <v>1</v>
      </c>
      <c r="I692" s="253"/>
      <c r="J692" s="250"/>
      <c r="K692" s="250"/>
      <c r="L692" s="254"/>
      <c r="M692" s="255"/>
      <c r="N692" s="256"/>
      <c r="O692" s="256"/>
      <c r="P692" s="256"/>
      <c r="Q692" s="256"/>
      <c r="R692" s="256"/>
      <c r="S692" s="256"/>
      <c r="T692" s="257"/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  <c r="AE692" s="13"/>
      <c r="AT692" s="258" t="s">
        <v>200</v>
      </c>
      <c r="AU692" s="258" t="s">
        <v>82</v>
      </c>
      <c r="AV692" s="13" t="s">
        <v>80</v>
      </c>
      <c r="AW692" s="13" t="s">
        <v>30</v>
      </c>
      <c r="AX692" s="13" t="s">
        <v>73</v>
      </c>
      <c r="AY692" s="258" t="s">
        <v>189</v>
      </c>
    </row>
    <row r="693" s="14" customFormat="1">
      <c r="A693" s="14"/>
      <c r="B693" s="259"/>
      <c r="C693" s="260"/>
      <c r="D693" s="242" t="s">
        <v>200</v>
      </c>
      <c r="E693" s="261" t="s">
        <v>1</v>
      </c>
      <c r="F693" s="262" t="s">
        <v>646</v>
      </c>
      <c r="G693" s="260"/>
      <c r="H693" s="263">
        <v>11.148</v>
      </c>
      <c r="I693" s="264"/>
      <c r="J693" s="260"/>
      <c r="K693" s="260"/>
      <c r="L693" s="265"/>
      <c r="M693" s="266"/>
      <c r="N693" s="267"/>
      <c r="O693" s="267"/>
      <c r="P693" s="267"/>
      <c r="Q693" s="267"/>
      <c r="R693" s="267"/>
      <c r="S693" s="267"/>
      <c r="T693" s="268"/>
      <c r="U693" s="14"/>
      <c r="V693" s="14"/>
      <c r="W693" s="14"/>
      <c r="X693" s="14"/>
      <c r="Y693" s="14"/>
      <c r="Z693" s="14"/>
      <c r="AA693" s="14"/>
      <c r="AB693" s="14"/>
      <c r="AC693" s="14"/>
      <c r="AD693" s="14"/>
      <c r="AE693" s="14"/>
      <c r="AT693" s="269" t="s">
        <v>200</v>
      </c>
      <c r="AU693" s="269" t="s">
        <v>82</v>
      </c>
      <c r="AV693" s="14" t="s">
        <v>82</v>
      </c>
      <c r="AW693" s="14" t="s">
        <v>30</v>
      </c>
      <c r="AX693" s="14" t="s">
        <v>73</v>
      </c>
      <c r="AY693" s="269" t="s">
        <v>189</v>
      </c>
    </row>
    <row r="694" s="15" customFormat="1">
      <c r="A694" s="15"/>
      <c r="B694" s="270"/>
      <c r="C694" s="271"/>
      <c r="D694" s="242" t="s">
        <v>200</v>
      </c>
      <c r="E694" s="272" t="s">
        <v>1</v>
      </c>
      <c r="F694" s="273" t="s">
        <v>207</v>
      </c>
      <c r="G694" s="271"/>
      <c r="H694" s="274">
        <v>11.148</v>
      </c>
      <c r="I694" s="275"/>
      <c r="J694" s="271"/>
      <c r="K694" s="271"/>
      <c r="L694" s="276"/>
      <c r="M694" s="277"/>
      <c r="N694" s="278"/>
      <c r="O694" s="278"/>
      <c r="P694" s="278"/>
      <c r="Q694" s="278"/>
      <c r="R694" s="278"/>
      <c r="S694" s="278"/>
      <c r="T694" s="279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  <c r="AE694" s="15"/>
      <c r="AT694" s="280" t="s">
        <v>200</v>
      </c>
      <c r="AU694" s="280" t="s">
        <v>82</v>
      </c>
      <c r="AV694" s="15" t="s">
        <v>195</v>
      </c>
      <c r="AW694" s="15" t="s">
        <v>30</v>
      </c>
      <c r="AX694" s="15" t="s">
        <v>80</v>
      </c>
      <c r="AY694" s="280" t="s">
        <v>189</v>
      </c>
    </row>
    <row r="695" s="2" customFormat="1" ht="49.05" customHeight="1">
      <c r="A695" s="39"/>
      <c r="B695" s="40"/>
      <c r="C695" s="228" t="s">
        <v>647</v>
      </c>
      <c r="D695" s="228" t="s">
        <v>191</v>
      </c>
      <c r="E695" s="229" t="s">
        <v>648</v>
      </c>
      <c r="F695" s="230" t="s">
        <v>649</v>
      </c>
      <c r="G695" s="231" t="s">
        <v>359</v>
      </c>
      <c r="H695" s="232">
        <v>94</v>
      </c>
      <c r="I695" s="233"/>
      <c r="J695" s="234">
        <f>ROUND(I695*H695,2)</f>
        <v>0</v>
      </c>
      <c r="K695" s="235"/>
      <c r="L695" s="45"/>
      <c r="M695" s="236" t="s">
        <v>1</v>
      </c>
      <c r="N695" s="237" t="s">
        <v>38</v>
      </c>
      <c r="O695" s="92"/>
      <c r="P695" s="238">
        <f>O695*H695</f>
        <v>0</v>
      </c>
      <c r="Q695" s="238">
        <v>0</v>
      </c>
      <c r="R695" s="238">
        <f>Q695*H695</f>
        <v>0</v>
      </c>
      <c r="S695" s="238">
        <v>0</v>
      </c>
      <c r="T695" s="239">
        <f>S695*H695</f>
        <v>0</v>
      </c>
      <c r="U695" s="39"/>
      <c r="V695" s="39"/>
      <c r="W695" s="39"/>
      <c r="X695" s="39"/>
      <c r="Y695" s="39"/>
      <c r="Z695" s="39"/>
      <c r="AA695" s="39"/>
      <c r="AB695" s="39"/>
      <c r="AC695" s="39"/>
      <c r="AD695" s="39"/>
      <c r="AE695" s="39"/>
      <c r="AR695" s="240" t="s">
        <v>195</v>
      </c>
      <c r="AT695" s="240" t="s">
        <v>191</v>
      </c>
      <c r="AU695" s="240" t="s">
        <v>82</v>
      </c>
      <c r="AY695" s="18" t="s">
        <v>189</v>
      </c>
      <c r="BE695" s="241">
        <f>IF(N695="základní",J695,0)</f>
        <v>0</v>
      </c>
      <c r="BF695" s="241">
        <f>IF(N695="snížená",J695,0)</f>
        <v>0</v>
      </c>
      <c r="BG695" s="241">
        <f>IF(N695="zákl. přenesená",J695,0)</f>
        <v>0</v>
      </c>
      <c r="BH695" s="241">
        <f>IF(N695="sníž. přenesená",J695,0)</f>
        <v>0</v>
      </c>
      <c r="BI695" s="241">
        <f>IF(N695="nulová",J695,0)</f>
        <v>0</v>
      </c>
      <c r="BJ695" s="18" t="s">
        <v>80</v>
      </c>
      <c r="BK695" s="241">
        <f>ROUND(I695*H695,2)</f>
        <v>0</v>
      </c>
      <c r="BL695" s="18" t="s">
        <v>195</v>
      </c>
      <c r="BM695" s="240" t="s">
        <v>650</v>
      </c>
    </row>
    <row r="696" s="2" customFormat="1">
      <c r="A696" s="39"/>
      <c r="B696" s="40"/>
      <c r="C696" s="41"/>
      <c r="D696" s="242" t="s">
        <v>197</v>
      </c>
      <c r="E696" s="41"/>
      <c r="F696" s="243" t="s">
        <v>649</v>
      </c>
      <c r="G696" s="41"/>
      <c r="H696" s="41"/>
      <c r="I696" s="244"/>
      <c r="J696" s="41"/>
      <c r="K696" s="41"/>
      <c r="L696" s="45"/>
      <c r="M696" s="245"/>
      <c r="N696" s="246"/>
      <c r="O696" s="92"/>
      <c r="P696" s="92"/>
      <c r="Q696" s="92"/>
      <c r="R696" s="92"/>
      <c r="S696" s="92"/>
      <c r="T696" s="93"/>
      <c r="U696" s="39"/>
      <c r="V696" s="39"/>
      <c r="W696" s="39"/>
      <c r="X696" s="39"/>
      <c r="Y696" s="39"/>
      <c r="Z696" s="39"/>
      <c r="AA696" s="39"/>
      <c r="AB696" s="39"/>
      <c r="AC696" s="39"/>
      <c r="AD696" s="39"/>
      <c r="AE696" s="39"/>
      <c r="AT696" s="18" t="s">
        <v>197</v>
      </c>
      <c r="AU696" s="18" t="s">
        <v>82</v>
      </c>
    </row>
    <row r="697" s="13" customFormat="1">
      <c r="A697" s="13"/>
      <c r="B697" s="249"/>
      <c r="C697" s="250"/>
      <c r="D697" s="242" t="s">
        <v>200</v>
      </c>
      <c r="E697" s="251" t="s">
        <v>1</v>
      </c>
      <c r="F697" s="252" t="s">
        <v>651</v>
      </c>
      <c r="G697" s="250"/>
      <c r="H697" s="251" t="s">
        <v>1</v>
      </c>
      <c r="I697" s="253"/>
      <c r="J697" s="250"/>
      <c r="K697" s="250"/>
      <c r="L697" s="254"/>
      <c r="M697" s="255"/>
      <c r="N697" s="256"/>
      <c r="O697" s="256"/>
      <c r="P697" s="256"/>
      <c r="Q697" s="256"/>
      <c r="R697" s="256"/>
      <c r="S697" s="256"/>
      <c r="T697" s="257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T697" s="258" t="s">
        <v>200</v>
      </c>
      <c r="AU697" s="258" t="s">
        <v>82</v>
      </c>
      <c r="AV697" s="13" t="s">
        <v>80</v>
      </c>
      <c r="AW697" s="13" t="s">
        <v>30</v>
      </c>
      <c r="AX697" s="13" t="s">
        <v>73</v>
      </c>
      <c r="AY697" s="258" t="s">
        <v>189</v>
      </c>
    </row>
    <row r="698" s="13" customFormat="1">
      <c r="A698" s="13"/>
      <c r="B698" s="249"/>
      <c r="C698" s="250"/>
      <c r="D698" s="242" t="s">
        <v>200</v>
      </c>
      <c r="E698" s="251" t="s">
        <v>1</v>
      </c>
      <c r="F698" s="252" t="s">
        <v>652</v>
      </c>
      <c r="G698" s="250"/>
      <c r="H698" s="251" t="s">
        <v>1</v>
      </c>
      <c r="I698" s="253"/>
      <c r="J698" s="250"/>
      <c r="K698" s="250"/>
      <c r="L698" s="254"/>
      <c r="M698" s="255"/>
      <c r="N698" s="256"/>
      <c r="O698" s="256"/>
      <c r="P698" s="256"/>
      <c r="Q698" s="256"/>
      <c r="R698" s="256"/>
      <c r="S698" s="256"/>
      <c r="T698" s="257"/>
      <c r="U698" s="13"/>
      <c r="V698" s="13"/>
      <c r="W698" s="13"/>
      <c r="X698" s="13"/>
      <c r="Y698" s="13"/>
      <c r="Z698" s="13"/>
      <c r="AA698" s="13"/>
      <c r="AB698" s="13"/>
      <c r="AC698" s="13"/>
      <c r="AD698" s="13"/>
      <c r="AE698" s="13"/>
      <c r="AT698" s="258" t="s">
        <v>200</v>
      </c>
      <c r="AU698" s="258" t="s">
        <v>82</v>
      </c>
      <c r="AV698" s="13" t="s">
        <v>80</v>
      </c>
      <c r="AW698" s="13" t="s">
        <v>30</v>
      </c>
      <c r="AX698" s="13" t="s">
        <v>73</v>
      </c>
      <c r="AY698" s="258" t="s">
        <v>189</v>
      </c>
    </row>
    <row r="699" s="13" customFormat="1">
      <c r="A699" s="13"/>
      <c r="B699" s="249"/>
      <c r="C699" s="250"/>
      <c r="D699" s="242" t="s">
        <v>200</v>
      </c>
      <c r="E699" s="251" t="s">
        <v>1</v>
      </c>
      <c r="F699" s="252" t="s">
        <v>653</v>
      </c>
      <c r="G699" s="250"/>
      <c r="H699" s="251" t="s">
        <v>1</v>
      </c>
      <c r="I699" s="253"/>
      <c r="J699" s="250"/>
      <c r="K699" s="250"/>
      <c r="L699" s="254"/>
      <c r="M699" s="255"/>
      <c r="N699" s="256"/>
      <c r="O699" s="256"/>
      <c r="P699" s="256"/>
      <c r="Q699" s="256"/>
      <c r="R699" s="256"/>
      <c r="S699" s="256"/>
      <c r="T699" s="257"/>
      <c r="U699" s="13"/>
      <c r="V699" s="13"/>
      <c r="W699" s="13"/>
      <c r="X699" s="13"/>
      <c r="Y699" s="13"/>
      <c r="Z699" s="13"/>
      <c r="AA699" s="13"/>
      <c r="AB699" s="13"/>
      <c r="AC699" s="13"/>
      <c r="AD699" s="13"/>
      <c r="AE699" s="13"/>
      <c r="AT699" s="258" t="s">
        <v>200</v>
      </c>
      <c r="AU699" s="258" t="s">
        <v>82</v>
      </c>
      <c r="AV699" s="13" t="s">
        <v>80</v>
      </c>
      <c r="AW699" s="13" t="s">
        <v>30</v>
      </c>
      <c r="AX699" s="13" t="s">
        <v>73</v>
      </c>
      <c r="AY699" s="258" t="s">
        <v>189</v>
      </c>
    </row>
    <row r="700" s="14" customFormat="1">
      <c r="A700" s="14"/>
      <c r="B700" s="259"/>
      <c r="C700" s="260"/>
      <c r="D700" s="242" t="s">
        <v>200</v>
      </c>
      <c r="E700" s="261" t="s">
        <v>1</v>
      </c>
      <c r="F700" s="262" t="s">
        <v>654</v>
      </c>
      <c r="G700" s="260"/>
      <c r="H700" s="263">
        <v>18</v>
      </c>
      <c r="I700" s="264"/>
      <c r="J700" s="260"/>
      <c r="K700" s="260"/>
      <c r="L700" s="265"/>
      <c r="M700" s="266"/>
      <c r="N700" s="267"/>
      <c r="O700" s="267"/>
      <c r="P700" s="267"/>
      <c r="Q700" s="267"/>
      <c r="R700" s="267"/>
      <c r="S700" s="267"/>
      <c r="T700" s="268"/>
      <c r="U700" s="14"/>
      <c r="V700" s="14"/>
      <c r="W700" s="14"/>
      <c r="X700" s="14"/>
      <c r="Y700" s="14"/>
      <c r="Z700" s="14"/>
      <c r="AA700" s="14"/>
      <c r="AB700" s="14"/>
      <c r="AC700" s="14"/>
      <c r="AD700" s="14"/>
      <c r="AE700" s="14"/>
      <c r="AT700" s="269" t="s">
        <v>200</v>
      </c>
      <c r="AU700" s="269" t="s">
        <v>82</v>
      </c>
      <c r="AV700" s="14" t="s">
        <v>82</v>
      </c>
      <c r="AW700" s="14" t="s">
        <v>30</v>
      </c>
      <c r="AX700" s="14" t="s">
        <v>73</v>
      </c>
      <c r="AY700" s="269" t="s">
        <v>189</v>
      </c>
    </row>
    <row r="701" s="13" customFormat="1">
      <c r="A701" s="13"/>
      <c r="B701" s="249"/>
      <c r="C701" s="250"/>
      <c r="D701" s="242" t="s">
        <v>200</v>
      </c>
      <c r="E701" s="251" t="s">
        <v>1</v>
      </c>
      <c r="F701" s="252" t="s">
        <v>655</v>
      </c>
      <c r="G701" s="250"/>
      <c r="H701" s="251" t="s">
        <v>1</v>
      </c>
      <c r="I701" s="253"/>
      <c r="J701" s="250"/>
      <c r="K701" s="250"/>
      <c r="L701" s="254"/>
      <c r="M701" s="255"/>
      <c r="N701" s="256"/>
      <c r="O701" s="256"/>
      <c r="P701" s="256"/>
      <c r="Q701" s="256"/>
      <c r="R701" s="256"/>
      <c r="S701" s="256"/>
      <c r="T701" s="257"/>
      <c r="U701" s="13"/>
      <c r="V701" s="13"/>
      <c r="W701" s="13"/>
      <c r="X701" s="13"/>
      <c r="Y701" s="13"/>
      <c r="Z701" s="13"/>
      <c r="AA701" s="13"/>
      <c r="AB701" s="13"/>
      <c r="AC701" s="13"/>
      <c r="AD701" s="13"/>
      <c r="AE701" s="13"/>
      <c r="AT701" s="258" t="s">
        <v>200</v>
      </c>
      <c r="AU701" s="258" t="s">
        <v>82</v>
      </c>
      <c r="AV701" s="13" t="s">
        <v>80</v>
      </c>
      <c r="AW701" s="13" t="s">
        <v>30</v>
      </c>
      <c r="AX701" s="13" t="s">
        <v>73</v>
      </c>
      <c r="AY701" s="258" t="s">
        <v>189</v>
      </c>
    </row>
    <row r="702" s="14" customFormat="1">
      <c r="A702" s="14"/>
      <c r="B702" s="259"/>
      <c r="C702" s="260"/>
      <c r="D702" s="242" t="s">
        <v>200</v>
      </c>
      <c r="E702" s="261" t="s">
        <v>1</v>
      </c>
      <c r="F702" s="262" t="s">
        <v>656</v>
      </c>
      <c r="G702" s="260"/>
      <c r="H702" s="263">
        <v>36</v>
      </c>
      <c r="I702" s="264"/>
      <c r="J702" s="260"/>
      <c r="K702" s="260"/>
      <c r="L702" s="265"/>
      <c r="M702" s="266"/>
      <c r="N702" s="267"/>
      <c r="O702" s="267"/>
      <c r="P702" s="267"/>
      <c r="Q702" s="267"/>
      <c r="R702" s="267"/>
      <c r="S702" s="267"/>
      <c r="T702" s="268"/>
      <c r="U702" s="14"/>
      <c r="V702" s="14"/>
      <c r="W702" s="14"/>
      <c r="X702" s="14"/>
      <c r="Y702" s="14"/>
      <c r="Z702" s="14"/>
      <c r="AA702" s="14"/>
      <c r="AB702" s="14"/>
      <c r="AC702" s="14"/>
      <c r="AD702" s="14"/>
      <c r="AE702" s="14"/>
      <c r="AT702" s="269" t="s">
        <v>200</v>
      </c>
      <c r="AU702" s="269" t="s">
        <v>82</v>
      </c>
      <c r="AV702" s="14" t="s">
        <v>82</v>
      </c>
      <c r="AW702" s="14" t="s">
        <v>30</v>
      </c>
      <c r="AX702" s="14" t="s">
        <v>73</v>
      </c>
      <c r="AY702" s="269" t="s">
        <v>189</v>
      </c>
    </row>
    <row r="703" s="13" customFormat="1">
      <c r="A703" s="13"/>
      <c r="B703" s="249"/>
      <c r="C703" s="250"/>
      <c r="D703" s="242" t="s">
        <v>200</v>
      </c>
      <c r="E703" s="251" t="s">
        <v>1</v>
      </c>
      <c r="F703" s="252" t="s">
        <v>657</v>
      </c>
      <c r="G703" s="250"/>
      <c r="H703" s="251" t="s">
        <v>1</v>
      </c>
      <c r="I703" s="253"/>
      <c r="J703" s="250"/>
      <c r="K703" s="250"/>
      <c r="L703" s="254"/>
      <c r="M703" s="255"/>
      <c r="N703" s="256"/>
      <c r="O703" s="256"/>
      <c r="P703" s="256"/>
      <c r="Q703" s="256"/>
      <c r="R703" s="256"/>
      <c r="S703" s="256"/>
      <c r="T703" s="257"/>
      <c r="U703" s="13"/>
      <c r="V703" s="13"/>
      <c r="W703" s="13"/>
      <c r="X703" s="13"/>
      <c r="Y703" s="13"/>
      <c r="Z703" s="13"/>
      <c r="AA703" s="13"/>
      <c r="AB703" s="13"/>
      <c r="AC703" s="13"/>
      <c r="AD703" s="13"/>
      <c r="AE703" s="13"/>
      <c r="AT703" s="258" t="s">
        <v>200</v>
      </c>
      <c r="AU703" s="258" t="s">
        <v>82</v>
      </c>
      <c r="AV703" s="13" t="s">
        <v>80</v>
      </c>
      <c r="AW703" s="13" t="s">
        <v>30</v>
      </c>
      <c r="AX703" s="13" t="s">
        <v>73</v>
      </c>
      <c r="AY703" s="258" t="s">
        <v>189</v>
      </c>
    </row>
    <row r="704" s="14" customFormat="1">
      <c r="A704" s="14"/>
      <c r="B704" s="259"/>
      <c r="C704" s="260"/>
      <c r="D704" s="242" t="s">
        <v>200</v>
      </c>
      <c r="E704" s="261" t="s">
        <v>1</v>
      </c>
      <c r="F704" s="262" t="s">
        <v>658</v>
      </c>
      <c r="G704" s="260"/>
      <c r="H704" s="263">
        <v>40</v>
      </c>
      <c r="I704" s="264"/>
      <c r="J704" s="260"/>
      <c r="K704" s="260"/>
      <c r="L704" s="265"/>
      <c r="M704" s="266"/>
      <c r="N704" s="267"/>
      <c r="O704" s="267"/>
      <c r="P704" s="267"/>
      <c r="Q704" s="267"/>
      <c r="R704" s="267"/>
      <c r="S704" s="267"/>
      <c r="T704" s="268"/>
      <c r="U704" s="14"/>
      <c r="V704" s="14"/>
      <c r="W704" s="14"/>
      <c r="X704" s="14"/>
      <c r="Y704" s="14"/>
      <c r="Z704" s="14"/>
      <c r="AA704" s="14"/>
      <c r="AB704" s="14"/>
      <c r="AC704" s="14"/>
      <c r="AD704" s="14"/>
      <c r="AE704" s="14"/>
      <c r="AT704" s="269" t="s">
        <v>200</v>
      </c>
      <c r="AU704" s="269" t="s">
        <v>82</v>
      </c>
      <c r="AV704" s="14" t="s">
        <v>82</v>
      </c>
      <c r="AW704" s="14" t="s">
        <v>30</v>
      </c>
      <c r="AX704" s="14" t="s">
        <v>73</v>
      </c>
      <c r="AY704" s="269" t="s">
        <v>189</v>
      </c>
    </row>
    <row r="705" s="15" customFormat="1">
      <c r="A705" s="15"/>
      <c r="B705" s="270"/>
      <c r="C705" s="271"/>
      <c r="D705" s="242" t="s">
        <v>200</v>
      </c>
      <c r="E705" s="272" t="s">
        <v>1</v>
      </c>
      <c r="F705" s="273" t="s">
        <v>207</v>
      </c>
      <c r="G705" s="271"/>
      <c r="H705" s="274">
        <v>94</v>
      </c>
      <c r="I705" s="275"/>
      <c r="J705" s="271"/>
      <c r="K705" s="271"/>
      <c r="L705" s="276"/>
      <c r="M705" s="277"/>
      <c r="N705" s="278"/>
      <c r="O705" s="278"/>
      <c r="P705" s="278"/>
      <c r="Q705" s="278"/>
      <c r="R705" s="278"/>
      <c r="S705" s="278"/>
      <c r="T705" s="279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  <c r="AE705" s="15"/>
      <c r="AT705" s="280" t="s">
        <v>200</v>
      </c>
      <c r="AU705" s="280" t="s">
        <v>82</v>
      </c>
      <c r="AV705" s="15" t="s">
        <v>195</v>
      </c>
      <c r="AW705" s="15" t="s">
        <v>30</v>
      </c>
      <c r="AX705" s="15" t="s">
        <v>80</v>
      </c>
      <c r="AY705" s="280" t="s">
        <v>189</v>
      </c>
    </row>
    <row r="706" s="2" customFormat="1" ht="21.75" customHeight="1">
      <c r="A706" s="39"/>
      <c r="B706" s="40"/>
      <c r="C706" s="228" t="s">
        <v>659</v>
      </c>
      <c r="D706" s="228" t="s">
        <v>191</v>
      </c>
      <c r="E706" s="229" t="s">
        <v>660</v>
      </c>
      <c r="F706" s="230" t="s">
        <v>661</v>
      </c>
      <c r="G706" s="231" t="s">
        <v>359</v>
      </c>
      <c r="H706" s="232">
        <v>24</v>
      </c>
      <c r="I706" s="233"/>
      <c r="J706" s="234">
        <f>ROUND(I706*H706,2)</f>
        <v>0</v>
      </c>
      <c r="K706" s="235"/>
      <c r="L706" s="45"/>
      <c r="M706" s="236" t="s">
        <v>1</v>
      </c>
      <c r="N706" s="237" t="s">
        <v>38</v>
      </c>
      <c r="O706" s="92"/>
      <c r="P706" s="238">
        <f>O706*H706</f>
        <v>0</v>
      </c>
      <c r="Q706" s="238">
        <v>0.022780000000000002</v>
      </c>
      <c r="R706" s="238">
        <f>Q706*H706</f>
        <v>0.54672000000000009</v>
      </c>
      <c r="S706" s="238">
        <v>0</v>
      </c>
      <c r="T706" s="239">
        <f>S706*H706</f>
        <v>0</v>
      </c>
      <c r="U706" s="39"/>
      <c r="V706" s="39"/>
      <c r="W706" s="39"/>
      <c r="X706" s="39"/>
      <c r="Y706" s="39"/>
      <c r="Z706" s="39"/>
      <c r="AA706" s="39"/>
      <c r="AB706" s="39"/>
      <c r="AC706" s="39"/>
      <c r="AD706" s="39"/>
      <c r="AE706" s="39"/>
      <c r="AR706" s="240" t="s">
        <v>195</v>
      </c>
      <c r="AT706" s="240" t="s">
        <v>191</v>
      </c>
      <c r="AU706" s="240" t="s">
        <v>82</v>
      </c>
      <c r="AY706" s="18" t="s">
        <v>189</v>
      </c>
      <c r="BE706" s="241">
        <f>IF(N706="základní",J706,0)</f>
        <v>0</v>
      </c>
      <c r="BF706" s="241">
        <f>IF(N706="snížená",J706,0)</f>
        <v>0</v>
      </c>
      <c r="BG706" s="241">
        <f>IF(N706="zákl. přenesená",J706,0)</f>
        <v>0</v>
      </c>
      <c r="BH706" s="241">
        <f>IF(N706="sníž. přenesená",J706,0)</f>
        <v>0</v>
      </c>
      <c r="BI706" s="241">
        <f>IF(N706="nulová",J706,0)</f>
        <v>0</v>
      </c>
      <c r="BJ706" s="18" t="s">
        <v>80</v>
      </c>
      <c r="BK706" s="241">
        <f>ROUND(I706*H706,2)</f>
        <v>0</v>
      </c>
      <c r="BL706" s="18" t="s">
        <v>195</v>
      </c>
      <c r="BM706" s="240" t="s">
        <v>662</v>
      </c>
    </row>
    <row r="707" s="2" customFormat="1">
      <c r="A707" s="39"/>
      <c r="B707" s="40"/>
      <c r="C707" s="41"/>
      <c r="D707" s="242" t="s">
        <v>197</v>
      </c>
      <c r="E707" s="41"/>
      <c r="F707" s="243" t="s">
        <v>661</v>
      </c>
      <c r="G707" s="41"/>
      <c r="H707" s="41"/>
      <c r="I707" s="244"/>
      <c r="J707" s="41"/>
      <c r="K707" s="41"/>
      <c r="L707" s="45"/>
      <c r="M707" s="245"/>
      <c r="N707" s="246"/>
      <c r="O707" s="92"/>
      <c r="P707" s="92"/>
      <c r="Q707" s="92"/>
      <c r="R707" s="92"/>
      <c r="S707" s="92"/>
      <c r="T707" s="93"/>
      <c r="U707" s="39"/>
      <c r="V707" s="39"/>
      <c r="W707" s="39"/>
      <c r="X707" s="39"/>
      <c r="Y707" s="39"/>
      <c r="Z707" s="39"/>
      <c r="AA707" s="39"/>
      <c r="AB707" s="39"/>
      <c r="AC707" s="39"/>
      <c r="AD707" s="39"/>
      <c r="AE707" s="39"/>
      <c r="AT707" s="18" t="s">
        <v>197</v>
      </c>
      <c r="AU707" s="18" t="s">
        <v>82</v>
      </c>
    </row>
    <row r="708" s="2" customFormat="1">
      <c r="A708" s="39"/>
      <c r="B708" s="40"/>
      <c r="C708" s="41"/>
      <c r="D708" s="247" t="s">
        <v>198</v>
      </c>
      <c r="E708" s="41"/>
      <c r="F708" s="248" t="s">
        <v>663</v>
      </c>
      <c r="G708" s="41"/>
      <c r="H708" s="41"/>
      <c r="I708" s="244"/>
      <c r="J708" s="41"/>
      <c r="K708" s="41"/>
      <c r="L708" s="45"/>
      <c r="M708" s="245"/>
      <c r="N708" s="246"/>
      <c r="O708" s="92"/>
      <c r="P708" s="92"/>
      <c r="Q708" s="92"/>
      <c r="R708" s="92"/>
      <c r="S708" s="92"/>
      <c r="T708" s="93"/>
      <c r="U708" s="39"/>
      <c r="V708" s="39"/>
      <c r="W708" s="39"/>
      <c r="X708" s="39"/>
      <c r="Y708" s="39"/>
      <c r="Z708" s="39"/>
      <c r="AA708" s="39"/>
      <c r="AB708" s="39"/>
      <c r="AC708" s="39"/>
      <c r="AD708" s="39"/>
      <c r="AE708" s="39"/>
      <c r="AT708" s="18" t="s">
        <v>198</v>
      </c>
      <c r="AU708" s="18" t="s">
        <v>82</v>
      </c>
    </row>
    <row r="709" s="13" customFormat="1">
      <c r="A709" s="13"/>
      <c r="B709" s="249"/>
      <c r="C709" s="250"/>
      <c r="D709" s="242" t="s">
        <v>200</v>
      </c>
      <c r="E709" s="251" t="s">
        <v>1</v>
      </c>
      <c r="F709" s="252" t="s">
        <v>432</v>
      </c>
      <c r="G709" s="250"/>
      <c r="H709" s="251" t="s">
        <v>1</v>
      </c>
      <c r="I709" s="253"/>
      <c r="J709" s="250"/>
      <c r="K709" s="250"/>
      <c r="L709" s="254"/>
      <c r="M709" s="255"/>
      <c r="N709" s="256"/>
      <c r="O709" s="256"/>
      <c r="P709" s="256"/>
      <c r="Q709" s="256"/>
      <c r="R709" s="256"/>
      <c r="S709" s="256"/>
      <c r="T709" s="257"/>
      <c r="U709" s="13"/>
      <c r="V709" s="13"/>
      <c r="W709" s="13"/>
      <c r="X709" s="13"/>
      <c r="Y709" s="13"/>
      <c r="Z709" s="13"/>
      <c r="AA709" s="13"/>
      <c r="AB709" s="13"/>
      <c r="AC709" s="13"/>
      <c r="AD709" s="13"/>
      <c r="AE709" s="13"/>
      <c r="AT709" s="258" t="s">
        <v>200</v>
      </c>
      <c r="AU709" s="258" t="s">
        <v>82</v>
      </c>
      <c r="AV709" s="13" t="s">
        <v>80</v>
      </c>
      <c r="AW709" s="13" t="s">
        <v>30</v>
      </c>
      <c r="AX709" s="13" t="s">
        <v>73</v>
      </c>
      <c r="AY709" s="258" t="s">
        <v>189</v>
      </c>
    </row>
    <row r="710" s="13" customFormat="1">
      <c r="A710" s="13"/>
      <c r="B710" s="249"/>
      <c r="C710" s="250"/>
      <c r="D710" s="242" t="s">
        <v>200</v>
      </c>
      <c r="E710" s="251" t="s">
        <v>1</v>
      </c>
      <c r="F710" s="252" t="s">
        <v>664</v>
      </c>
      <c r="G710" s="250"/>
      <c r="H710" s="251" t="s">
        <v>1</v>
      </c>
      <c r="I710" s="253"/>
      <c r="J710" s="250"/>
      <c r="K710" s="250"/>
      <c r="L710" s="254"/>
      <c r="M710" s="255"/>
      <c r="N710" s="256"/>
      <c r="O710" s="256"/>
      <c r="P710" s="256"/>
      <c r="Q710" s="256"/>
      <c r="R710" s="256"/>
      <c r="S710" s="256"/>
      <c r="T710" s="257"/>
      <c r="U710" s="13"/>
      <c r="V710" s="13"/>
      <c r="W710" s="13"/>
      <c r="X710" s="13"/>
      <c r="Y710" s="13"/>
      <c r="Z710" s="13"/>
      <c r="AA710" s="13"/>
      <c r="AB710" s="13"/>
      <c r="AC710" s="13"/>
      <c r="AD710" s="13"/>
      <c r="AE710" s="13"/>
      <c r="AT710" s="258" t="s">
        <v>200</v>
      </c>
      <c r="AU710" s="258" t="s">
        <v>82</v>
      </c>
      <c r="AV710" s="13" t="s">
        <v>80</v>
      </c>
      <c r="AW710" s="13" t="s">
        <v>30</v>
      </c>
      <c r="AX710" s="13" t="s">
        <v>73</v>
      </c>
      <c r="AY710" s="258" t="s">
        <v>189</v>
      </c>
    </row>
    <row r="711" s="14" customFormat="1">
      <c r="A711" s="14"/>
      <c r="B711" s="259"/>
      <c r="C711" s="260"/>
      <c r="D711" s="242" t="s">
        <v>200</v>
      </c>
      <c r="E711" s="261" t="s">
        <v>1</v>
      </c>
      <c r="F711" s="262" t="s">
        <v>665</v>
      </c>
      <c r="G711" s="260"/>
      <c r="H711" s="263">
        <v>16</v>
      </c>
      <c r="I711" s="264"/>
      <c r="J711" s="260"/>
      <c r="K711" s="260"/>
      <c r="L711" s="265"/>
      <c r="M711" s="266"/>
      <c r="N711" s="267"/>
      <c r="O711" s="267"/>
      <c r="P711" s="267"/>
      <c r="Q711" s="267"/>
      <c r="R711" s="267"/>
      <c r="S711" s="267"/>
      <c r="T711" s="268"/>
      <c r="U711" s="14"/>
      <c r="V711" s="14"/>
      <c r="W711" s="14"/>
      <c r="X711" s="14"/>
      <c r="Y711" s="14"/>
      <c r="Z711" s="14"/>
      <c r="AA711" s="14"/>
      <c r="AB711" s="14"/>
      <c r="AC711" s="14"/>
      <c r="AD711" s="14"/>
      <c r="AE711" s="14"/>
      <c r="AT711" s="269" t="s">
        <v>200</v>
      </c>
      <c r="AU711" s="269" t="s">
        <v>82</v>
      </c>
      <c r="AV711" s="14" t="s">
        <v>82</v>
      </c>
      <c r="AW711" s="14" t="s">
        <v>30</v>
      </c>
      <c r="AX711" s="14" t="s">
        <v>73</v>
      </c>
      <c r="AY711" s="269" t="s">
        <v>189</v>
      </c>
    </row>
    <row r="712" s="16" customFormat="1">
      <c r="A712" s="16"/>
      <c r="B712" s="292"/>
      <c r="C712" s="293"/>
      <c r="D712" s="242" t="s">
        <v>200</v>
      </c>
      <c r="E712" s="294" t="s">
        <v>1</v>
      </c>
      <c r="F712" s="295" t="s">
        <v>290</v>
      </c>
      <c r="G712" s="293"/>
      <c r="H712" s="296">
        <v>16</v>
      </c>
      <c r="I712" s="297"/>
      <c r="J712" s="293"/>
      <c r="K712" s="293"/>
      <c r="L712" s="298"/>
      <c r="M712" s="299"/>
      <c r="N712" s="300"/>
      <c r="O712" s="300"/>
      <c r="P712" s="300"/>
      <c r="Q712" s="300"/>
      <c r="R712" s="300"/>
      <c r="S712" s="300"/>
      <c r="T712" s="301"/>
      <c r="U712" s="16"/>
      <c r="V712" s="16"/>
      <c r="W712" s="16"/>
      <c r="X712" s="16"/>
      <c r="Y712" s="16"/>
      <c r="Z712" s="16"/>
      <c r="AA712" s="16"/>
      <c r="AB712" s="16"/>
      <c r="AC712" s="16"/>
      <c r="AD712" s="16"/>
      <c r="AE712" s="16"/>
      <c r="AT712" s="302" t="s">
        <v>200</v>
      </c>
      <c r="AU712" s="302" t="s">
        <v>82</v>
      </c>
      <c r="AV712" s="16" t="s">
        <v>214</v>
      </c>
      <c r="AW712" s="16" t="s">
        <v>30</v>
      </c>
      <c r="AX712" s="16" t="s">
        <v>73</v>
      </c>
      <c r="AY712" s="302" t="s">
        <v>189</v>
      </c>
    </row>
    <row r="713" s="13" customFormat="1">
      <c r="A713" s="13"/>
      <c r="B713" s="249"/>
      <c r="C713" s="250"/>
      <c r="D713" s="242" t="s">
        <v>200</v>
      </c>
      <c r="E713" s="251" t="s">
        <v>1</v>
      </c>
      <c r="F713" s="252" t="s">
        <v>407</v>
      </c>
      <c r="G713" s="250"/>
      <c r="H713" s="251" t="s">
        <v>1</v>
      </c>
      <c r="I713" s="253"/>
      <c r="J713" s="250"/>
      <c r="K713" s="250"/>
      <c r="L713" s="254"/>
      <c r="M713" s="255"/>
      <c r="N713" s="256"/>
      <c r="O713" s="256"/>
      <c r="P713" s="256"/>
      <c r="Q713" s="256"/>
      <c r="R713" s="256"/>
      <c r="S713" s="256"/>
      <c r="T713" s="257"/>
      <c r="U713" s="13"/>
      <c r="V713" s="13"/>
      <c r="W713" s="13"/>
      <c r="X713" s="13"/>
      <c r="Y713" s="13"/>
      <c r="Z713" s="13"/>
      <c r="AA713" s="13"/>
      <c r="AB713" s="13"/>
      <c r="AC713" s="13"/>
      <c r="AD713" s="13"/>
      <c r="AE713" s="13"/>
      <c r="AT713" s="258" t="s">
        <v>200</v>
      </c>
      <c r="AU713" s="258" t="s">
        <v>82</v>
      </c>
      <c r="AV713" s="13" t="s">
        <v>80</v>
      </c>
      <c r="AW713" s="13" t="s">
        <v>30</v>
      </c>
      <c r="AX713" s="13" t="s">
        <v>73</v>
      </c>
      <c r="AY713" s="258" t="s">
        <v>189</v>
      </c>
    </row>
    <row r="714" s="13" customFormat="1">
      <c r="A714" s="13"/>
      <c r="B714" s="249"/>
      <c r="C714" s="250"/>
      <c r="D714" s="242" t="s">
        <v>200</v>
      </c>
      <c r="E714" s="251" t="s">
        <v>1</v>
      </c>
      <c r="F714" s="252" t="s">
        <v>416</v>
      </c>
      <c r="G714" s="250"/>
      <c r="H714" s="251" t="s">
        <v>1</v>
      </c>
      <c r="I714" s="253"/>
      <c r="J714" s="250"/>
      <c r="K714" s="250"/>
      <c r="L714" s="254"/>
      <c r="M714" s="255"/>
      <c r="N714" s="256"/>
      <c r="O714" s="256"/>
      <c r="P714" s="256"/>
      <c r="Q714" s="256"/>
      <c r="R714" s="256"/>
      <c r="S714" s="256"/>
      <c r="T714" s="257"/>
      <c r="U714" s="13"/>
      <c r="V714" s="13"/>
      <c r="W714" s="13"/>
      <c r="X714" s="13"/>
      <c r="Y714" s="13"/>
      <c r="Z714" s="13"/>
      <c r="AA714" s="13"/>
      <c r="AB714" s="13"/>
      <c r="AC714" s="13"/>
      <c r="AD714" s="13"/>
      <c r="AE714" s="13"/>
      <c r="AT714" s="258" t="s">
        <v>200</v>
      </c>
      <c r="AU714" s="258" t="s">
        <v>82</v>
      </c>
      <c r="AV714" s="13" t="s">
        <v>80</v>
      </c>
      <c r="AW714" s="13" t="s">
        <v>30</v>
      </c>
      <c r="AX714" s="13" t="s">
        <v>73</v>
      </c>
      <c r="AY714" s="258" t="s">
        <v>189</v>
      </c>
    </row>
    <row r="715" s="14" customFormat="1">
      <c r="A715" s="14"/>
      <c r="B715" s="259"/>
      <c r="C715" s="260"/>
      <c r="D715" s="242" t="s">
        <v>200</v>
      </c>
      <c r="E715" s="261" t="s">
        <v>1</v>
      </c>
      <c r="F715" s="262" t="s">
        <v>666</v>
      </c>
      <c r="G715" s="260"/>
      <c r="H715" s="263">
        <v>8</v>
      </c>
      <c r="I715" s="264"/>
      <c r="J715" s="260"/>
      <c r="K715" s="260"/>
      <c r="L715" s="265"/>
      <c r="M715" s="266"/>
      <c r="N715" s="267"/>
      <c r="O715" s="267"/>
      <c r="P715" s="267"/>
      <c r="Q715" s="267"/>
      <c r="R715" s="267"/>
      <c r="S715" s="267"/>
      <c r="T715" s="268"/>
      <c r="U715" s="14"/>
      <c r="V715" s="14"/>
      <c r="W715" s="14"/>
      <c r="X715" s="14"/>
      <c r="Y715" s="14"/>
      <c r="Z715" s="14"/>
      <c r="AA715" s="14"/>
      <c r="AB715" s="14"/>
      <c r="AC715" s="14"/>
      <c r="AD715" s="14"/>
      <c r="AE715" s="14"/>
      <c r="AT715" s="269" t="s">
        <v>200</v>
      </c>
      <c r="AU715" s="269" t="s">
        <v>82</v>
      </c>
      <c r="AV715" s="14" t="s">
        <v>82</v>
      </c>
      <c r="AW715" s="14" t="s">
        <v>30</v>
      </c>
      <c r="AX715" s="14" t="s">
        <v>73</v>
      </c>
      <c r="AY715" s="269" t="s">
        <v>189</v>
      </c>
    </row>
    <row r="716" s="16" customFormat="1">
      <c r="A716" s="16"/>
      <c r="B716" s="292"/>
      <c r="C716" s="293"/>
      <c r="D716" s="242" t="s">
        <v>200</v>
      </c>
      <c r="E716" s="294" t="s">
        <v>1</v>
      </c>
      <c r="F716" s="295" t="s">
        <v>290</v>
      </c>
      <c r="G716" s="293"/>
      <c r="H716" s="296">
        <v>8</v>
      </c>
      <c r="I716" s="297"/>
      <c r="J716" s="293"/>
      <c r="K716" s="293"/>
      <c r="L716" s="298"/>
      <c r="M716" s="299"/>
      <c r="N716" s="300"/>
      <c r="O716" s="300"/>
      <c r="P716" s="300"/>
      <c r="Q716" s="300"/>
      <c r="R716" s="300"/>
      <c r="S716" s="300"/>
      <c r="T716" s="301"/>
      <c r="U716" s="16"/>
      <c r="V716" s="16"/>
      <c r="W716" s="16"/>
      <c r="X716" s="16"/>
      <c r="Y716" s="16"/>
      <c r="Z716" s="16"/>
      <c r="AA716" s="16"/>
      <c r="AB716" s="16"/>
      <c r="AC716" s="16"/>
      <c r="AD716" s="16"/>
      <c r="AE716" s="16"/>
      <c r="AT716" s="302" t="s">
        <v>200</v>
      </c>
      <c r="AU716" s="302" t="s">
        <v>82</v>
      </c>
      <c r="AV716" s="16" t="s">
        <v>214</v>
      </c>
      <c r="AW716" s="16" t="s">
        <v>30</v>
      </c>
      <c r="AX716" s="16" t="s">
        <v>73</v>
      </c>
      <c r="AY716" s="302" t="s">
        <v>189</v>
      </c>
    </row>
    <row r="717" s="15" customFormat="1">
      <c r="A717" s="15"/>
      <c r="B717" s="270"/>
      <c r="C717" s="271"/>
      <c r="D717" s="242" t="s">
        <v>200</v>
      </c>
      <c r="E717" s="272" t="s">
        <v>1</v>
      </c>
      <c r="F717" s="273" t="s">
        <v>207</v>
      </c>
      <c r="G717" s="271"/>
      <c r="H717" s="274">
        <v>24</v>
      </c>
      <c r="I717" s="275"/>
      <c r="J717" s="271"/>
      <c r="K717" s="271"/>
      <c r="L717" s="276"/>
      <c r="M717" s="277"/>
      <c r="N717" s="278"/>
      <c r="O717" s="278"/>
      <c r="P717" s="278"/>
      <c r="Q717" s="278"/>
      <c r="R717" s="278"/>
      <c r="S717" s="278"/>
      <c r="T717" s="279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  <c r="AE717" s="15"/>
      <c r="AT717" s="280" t="s">
        <v>200</v>
      </c>
      <c r="AU717" s="280" t="s">
        <v>82</v>
      </c>
      <c r="AV717" s="15" t="s">
        <v>195</v>
      </c>
      <c r="AW717" s="15" t="s">
        <v>30</v>
      </c>
      <c r="AX717" s="15" t="s">
        <v>80</v>
      </c>
      <c r="AY717" s="280" t="s">
        <v>189</v>
      </c>
    </row>
    <row r="718" s="2" customFormat="1" ht="21.75" customHeight="1">
      <c r="A718" s="39"/>
      <c r="B718" s="40"/>
      <c r="C718" s="228" t="s">
        <v>667</v>
      </c>
      <c r="D718" s="228" t="s">
        <v>191</v>
      </c>
      <c r="E718" s="229" t="s">
        <v>668</v>
      </c>
      <c r="F718" s="230" t="s">
        <v>669</v>
      </c>
      <c r="G718" s="231" t="s">
        <v>359</v>
      </c>
      <c r="H718" s="232">
        <v>90</v>
      </c>
      <c r="I718" s="233"/>
      <c r="J718" s="234">
        <f>ROUND(I718*H718,2)</f>
        <v>0</v>
      </c>
      <c r="K718" s="235"/>
      <c r="L718" s="45"/>
      <c r="M718" s="236" t="s">
        <v>1</v>
      </c>
      <c r="N718" s="237" t="s">
        <v>38</v>
      </c>
      <c r="O718" s="92"/>
      <c r="P718" s="238">
        <f>O718*H718</f>
        <v>0</v>
      </c>
      <c r="Q718" s="238">
        <v>0.058999999999999997</v>
      </c>
      <c r="R718" s="238">
        <f>Q718*H718</f>
        <v>5.3099999999999996</v>
      </c>
      <c r="S718" s="238">
        <v>0</v>
      </c>
      <c r="T718" s="239">
        <f>S718*H718</f>
        <v>0</v>
      </c>
      <c r="U718" s="39"/>
      <c r="V718" s="39"/>
      <c r="W718" s="39"/>
      <c r="X718" s="39"/>
      <c r="Y718" s="39"/>
      <c r="Z718" s="39"/>
      <c r="AA718" s="39"/>
      <c r="AB718" s="39"/>
      <c r="AC718" s="39"/>
      <c r="AD718" s="39"/>
      <c r="AE718" s="39"/>
      <c r="AR718" s="240" t="s">
        <v>195</v>
      </c>
      <c r="AT718" s="240" t="s">
        <v>191</v>
      </c>
      <c r="AU718" s="240" t="s">
        <v>82</v>
      </c>
      <c r="AY718" s="18" t="s">
        <v>189</v>
      </c>
      <c r="BE718" s="241">
        <f>IF(N718="základní",J718,0)</f>
        <v>0</v>
      </c>
      <c r="BF718" s="241">
        <f>IF(N718="snížená",J718,0)</f>
        <v>0</v>
      </c>
      <c r="BG718" s="241">
        <f>IF(N718="zákl. přenesená",J718,0)</f>
        <v>0</v>
      </c>
      <c r="BH718" s="241">
        <f>IF(N718="sníž. přenesená",J718,0)</f>
        <v>0</v>
      </c>
      <c r="BI718" s="241">
        <f>IF(N718="nulová",J718,0)</f>
        <v>0</v>
      </c>
      <c r="BJ718" s="18" t="s">
        <v>80</v>
      </c>
      <c r="BK718" s="241">
        <f>ROUND(I718*H718,2)</f>
        <v>0</v>
      </c>
      <c r="BL718" s="18" t="s">
        <v>195</v>
      </c>
      <c r="BM718" s="240" t="s">
        <v>670</v>
      </c>
    </row>
    <row r="719" s="2" customFormat="1">
      <c r="A719" s="39"/>
      <c r="B719" s="40"/>
      <c r="C719" s="41"/>
      <c r="D719" s="242" t="s">
        <v>197</v>
      </c>
      <c r="E719" s="41"/>
      <c r="F719" s="243" t="s">
        <v>669</v>
      </c>
      <c r="G719" s="41"/>
      <c r="H719" s="41"/>
      <c r="I719" s="244"/>
      <c r="J719" s="41"/>
      <c r="K719" s="41"/>
      <c r="L719" s="45"/>
      <c r="M719" s="245"/>
      <c r="N719" s="246"/>
      <c r="O719" s="92"/>
      <c r="P719" s="92"/>
      <c r="Q719" s="92"/>
      <c r="R719" s="92"/>
      <c r="S719" s="92"/>
      <c r="T719" s="93"/>
      <c r="U719" s="39"/>
      <c r="V719" s="39"/>
      <c r="W719" s="39"/>
      <c r="X719" s="39"/>
      <c r="Y719" s="39"/>
      <c r="Z719" s="39"/>
      <c r="AA719" s="39"/>
      <c r="AB719" s="39"/>
      <c r="AC719" s="39"/>
      <c r="AD719" s="39"/>
      <c r="AE719" s="39"/>
      <c r="AT719" s="18" t="s">
        <v>197</v>
      </c>
      <c r="AU719" s="18" t="s">
        <v>82</v>
      </c>
    </row>
    <row r="720" s="2" customFormat="1">
      <c r="A720" s="39"/>
      <c r="B720" s="40"/>
      <c r="C720" s="41"/>
      <c r="D720" s="247" t="s">
        <v>198</v>
      </c>
      <c r="E720" s="41"/>
      <c r="F720" s="248" t="s">
        <v>671</v>
      </c>
      <c r="G720" s="41"/>
      <c r="H720" s="41"/>
      <c r="I720" s="244"/>
      <c r="J720" s="41"/>
      <c r="K720" s="41"/>
      <c r="L720" s="45"/>
      <c r="M720" s="245"/>
      <c r="N720" s="246"/>
      <c r="O720" s="92"/>
      <c r="P720" s="92"/>
      <c r="Q720" s="92"/>
      <c r="R720" s="92"/>
      <c r="S720" s="92"/>
      <c r="T720" s="93"/>
      <c r="U720" s="39"/>
      <c r="V720" s="39"/>
      <c r="W720" s="39"/>
      <c r="X720" s="39"/>
      <c r="Y720" s="39"/>
      <c r="Z720" s="39"/>
      <c r="AA720" s="39"/>
      <c r="AB720" s="39"/>
      <c r="AC720" s="39"/>
      <c r="AD720" s="39"/>
      <c r="AE720" s="39"/>
      <c r="AT720" s="18" t="s">
        <v>198</v>
      </c>
      <c r="AU720" s="18" t="s">
        <v>82</v>
      </c>
    </row>
    <row r="721" s="13" customFormat="1">
      <c r="A721" s="13"/>
      <c r="B721" s="249"/>
      <c r="C721" s="250"/>
      <c r="D721" s="242" t="s">
        <v>200</v>
      </c>
      <c r="E721" s="251" t="s">
        <v>1</v>
      </c>
      <c r="F721" s="252" t="s">
        <v>446</v>
      </c>
      <c r="G721" s="250"/>
      <c r="H721" s="251" t="s">
        <v>1</v>
      </c>
      <c r="I721" s="253"/>
      <c r="J721" s="250"/>
      <c r="K721" s="250"/>
      <c r="L721" s="254"/>
      <c r="M721" s="255"/>
      <c r="N721" s="256"/>
      <c r="O721" s="256"/>
      <c r="P721" s="256"/>
      <c r="Q721" s="256"/>
      <c r="R721" s="256"/>
      <c r="S721" s="256"/>
      <c r="T721" s="257"/>
      <c r="U721" s="13"/>
      <c r="V721" s="13"/>
      <c r="W721" s="13"/>
      <c r="X721" s="13"/>
      <c r="Y721" s="13"/>
      <c r="Z721" s="13"/>
      <c r="AA721" s="13"/>
      <c r="AB721" s="13"/>
      <c r="AC721" s="13"/>
      <c r="AD721" s="13"/>
      <c r="AE721" s="13"/>
      <c r="AT721" s="258" t="s">
        <v>200</v>
      </c>
      <c r="AU721" s="258" t="s">
        <v>82</v>
      </c>
      <c r="AV721" s="13" t="s">
        <v>80</v>
      </c>
      <c r="AW721" s="13" t="s">
        <v>30</v>
      </c>
      <c r="AX721" s="13" t="s">
        <v>73</v>
      </c>
      <c r="AY721" s="258" t="s">
        <v>189</v>
      </c>
    </row>
    <row r="722" s="13" customFormat="1">
      <c r="A722" s="13"/>
      <c r="B722" s="249"/>
      <c r="C722" s="250"/>
      <c r="D722" s="242" t="s">
        <v>200</v>
      </c>
      <c r="E722" s="251" t="s">
        <v>1</v>
      </c>
      <c r="F722" s="252" t="s">
        <v>672</v>
      </c>
      <c r="G722" s="250"/>
      <c r="H722" s="251" t="s">
        <v>1</v>
      </c>
      <c r="I722" s="253"/>
      <c r="J722" s="250"/>
      <c r="K722" s="250"/>
      <c r="L722" s="254"/>
      <c r="M722" s="255"/>
      <c r="N722" s="256"/>
      <c r="O722" s="256"/>
      <c r="P722" s="256"/>
      <c r="Q722" s="256"/>
      <c r="R722" s="256"/>
      <c r="S722" s="256"/>
      <c r="T722" s="257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T722" s="258" t="s">
        <v>200</v>
      </c>
      <c r="AU722" s="258" t="s">
        <v>82</v>
      </c>
      <c r="AV722" s="13" t="s">
        <v>80</v>
      </c>
      <c r="AW722" s="13" t="s">
        <v>30</v>
      </c>
      <c r="AX722" s="13" t="s">
        <v>73</v>
      </c>
      <c r="AY722" s="258" t="s">
        <v>189</v>
      </c>
    </row>
    <row r="723" s="14" customFormat="1">
      <c r="A723" s="14"/>
      <c r="B723" s="259"/>
      <c r="C723" s="260"/>
      <c r="D723" s="242" t="s">
        <v>200</v>
      </c>
      <c r="E723" s="261" t="s">
        <v>1</v>
      </c>
      <c r="F723" s="262" t="s">
        <v>673</v>
      </c>
      <c r="G723" s="260"/>
      <c r="H723" s="263">
        <v>32</v>
      </c>
      <c r="I723" s="264"/>
      <c r="J723" s="260"/>
      <c r="K723" s="260"/>
      <c r="L723" s="265"/>
      <c r="M723" s="266"/>
      <c r="N723" s="267"/>
      <c r="O723" s="267"/>
      <c r="P723" s="267"/>
      <c r="Q723" s="267"/>
      <c r="R723" s="267"/>
      <c r="S723" s="267"/>
      <c r="T723" s="268"/>
      <c r="U723" s="14"/>
      <c r="V723" s="14"/>
      <c r="W723" s="14"/>
      <c r="X723" s="14"/>
      <c r="Y723" s="14"/>
      <c r="Z723" s="14"/>
      <c r="AA723" s="14"/>
      <c r="AB723" s="14"/>
      <c r="AC723" s="14"/>
      <c r="AD723" s="14"/>
      <c r="AE723" s="14"/>
      <c r="AT723" s="269" t="s">
        <v>200</v>
      </c>
      <c r="AU723" s="269" t="s">
        <v>82</v>
      </c>
      <c r="AV723" s="14" t="s">
        <v>82</v>
      </c>
      <c r="AW723" s="14" t="s">
        <v>30</v>
      </c>
      <c r="AX723" s="14" t="s">
        <v>73</v>
      </c>
      <c r="AY723" s="269" t="s">
        <v>189</v>
      </c>
    </row>
    <row r="724" s="16" customFormat="1">
      <c r="A724" s="16"/>
      <c r="B724" s="292"/>
      <c r="C724" s="293"/>
      <c r="D724" s="242" t="s">
        <v>200</v>
      </c>
      <c r="E724" s="294" t="s">
        <v>1</v>
      </c>
      <c r="F724" s="295" t="s">
        <v>290</v>
      </c>
      <c r="G724" s="293"/>
      <c r="H724" s="296">
        <v>32</v>
      </c>
      <c r="I724" s="297"/>
      <c r="J724" s="293"/>
      <c r="K724" s="293"/>
      <c r="L724" s="298"/>
      <c r="M724" s="299"/>
      <c r="N724" s="300"/>
      <c r="O724" s="300"/>
      <c r="P724" s="300"/>
      <c r="Q724" s="300"/>
      <c r="R724" s="300"/>
      <c r="S724" s="300"/>
      <c r="T724" s="301"/>
      <c r="U724" s="16"/>
      <c r="V724" s="16"/>
      <c r="W724" s="16"/>
      <c r="X724" s="16"/>
      <c r="Y724" s="16"/>
      <c r="Z724" s="16"/>
      <c r="AA724" s="16"/>
      <c r="AB724" s="16"/>
      <c r="AC724" s="16"/>
      <c r="AD724" s="16"/>
      <c r="AE724" s="16"/>
      <c r="AT724" s="302" t="s">
        <v>200</v>
      </c>
      <c r="AU724" s="302" t="s">
        <v>82</v>
      </c>
      <c r="AV724" s="16" t="s">
        <v>214</v>
      </c>
      <c r="AW724" s="16" t="s">
        <v>30</v>
      </c>
      <c r="AX724" s="16" t="s">
        <v>73</v>
      </c>
      <c r="AY724" s="302" t="s">
        <v>189</v>
      </c>
    </row>
    <row r="725" s="13" customFormat="1">
      <c r="A725" s="13"/>
      <c r="B725" s="249"/>
      <c r="C725" s="250"/>
      <c r="D725" s="242" t="s">
        <v>200</v>
      </c>
      <c r="E725" s="251" t="s">
        <v>1</v>
      </c>
      <c r="F725" s="252" t="s">
        <v>338</v>
      </c>
      <c r="G725" s="250"/>
      <c r="H725" s="251" t="s">
        <v>1</v>
      </c>
      <c r="I725" s="253"/>
      <c r="J725" s="250"/>
      <c r="K725" s="250"/>
      <c r="L725" s="254"/>
      <c r="M725" s="255"/>
      <c r="N725" s="256"/>
      <c r="O725" s="256"/>
      <c r="P725" s="256"/>
      <c r="Q725" s="256"/>
      <c r="R725" s="256"/>
      <c r="S725" s="256"/>
      <c r="T725" s="257"/>
      <c r="U725" s="13"/>
      <c r="V725" s="13"/>
      <c r="W725" s="13"/>
      <c r="X725" s="13"/>
      <c r="Y725" s="13"/>
      <c r="Z725" s="13"/>
      <c r="AA725" s="13"/>
      <c r="AB725" s="13"/>
      <c r="AC725" s="13"/>
      <c r="AD725" s="13"/>
      <c r="AE725" s="13"/>
      <c r="AT725" s="258" t="s">
        <v>200</v>
      </c>
      <c r="AU725" s="258" t="s">
        <v>82</v>
      </c>
      <c r="AV725" s="13" t="s">
        <v>80</v>
      </c>
      <c r="AW725" s="13" t="s">
        <v>30</v>
      </c>
      <c r="AX725" s="13" t="s">
        <v>73</v>
      </c>
      <c r="AY725" s="258" t="s">
        <v>189</v>
      </c>
    </row>
    <row r="726" s="13" customFormat="1">
      <c r="A726" s="13"/>
      <c r="B726" s="249"/>
      <c r="C726" s="250"/>
      <c r="D726" s="242" t="s">
        <v>200</v>
      </c>
      <c r="E726" s="251" t="s">
        <v>1</v>
      </c>
      <c r="F726" s="252" t="s">
        <v>664</v>
      </c>
      <c r="G726" s="250"/>
      <c r="H726" s="251" t="s">
        <v>1</v>
      </c>
      <c r="I726" s="253"/>
      <c r="J726" s="250"/>
      <c r="K726" s="250"/>
      <c r="L726" s="254"/>
      <c r="M726" s="255"/>
      <c r="N726" s="256"/>
      <c r="O726" s="256"/>
      <c r="P726" s="256"/>
      <c r="Q726" s="256"/>
      <c r="R726" s="256"/>
      <c r="S726" s="256"/>
      <c r="T726" s="257"/>
      <c r="U726" s="13"/>
      <c r="V726" s="13"/>
      <c r="W726" s="13"/>
      <c r="X726" s="13"/>
      <c r="Y726" s="13"/>
      <c r="Z726" s="13"/>
      <c r="AA726" s="13"/>
      <c r="AB726" s="13"/>
      <c r="AC726" s="13"/>
      <c r="AD726" s="13"/>
      <c r="AE726" s="13"/>
      <c r="AT726" s="258" t="s">
        <v>200</v>
      </c>
      <c r="AU726" s="258" t="s">
        <v>82</v>
      </c>
      <c r="AV726" s="13" t="s">
        <v>80</v>
      </c>
      <c r="AW726" s="13" t="s">
        <v>30</v>
      </c>
      <c r="AX726" s="13" t="s">
        <v>73</v>
      </c>
      <c r="AY726" s="258" t="s">
        <v>189</v>
      </c>
    </row>
    <row r="727" s="14" customFormat="1">
      <c r="A727" s="14"/>
      <c r="B727" s="259"/>
      <c r="C727" s="260"/>
      <c r="D727" s="242" t="s">
        <v>200</v>
      </c>
      <c r="E727" s="261" t="s">
        <v>1</v>
      </c>
      <c r="F727" s="262" t="s">
        <v>674</v>
      </c>
      <c r="G727" s="260"/>
      <c r="H727" s="263">
        <v>20</v>
      </c>
      <c r="I727" s="264"/>
      <c r="J727" s="260"/>
      <c r="K727" s="260"/>
      <c r="L727" s="265"/>
      <c r="M727" s="266"/>
      <c r="N727" s="267"/>
      <c r="O727" s="267"/>
      <c r="P727" s="267"/>
      <c r="Q727" s="267"/>
      <c r="R727" s="267"/>
      <c r="S727" s="267"/>
      <c r="T727" s="268"/>
      <c r="U727" s="14"/>
      <c r="V727" s="14"/>
      <c r="W727" s="14"/>
      <c r="X727" s="14"/>
      <c r="Y727" s="14"/>
      <c r="Z727" s="14"/>
      <c r="AA727" s="14"/>
      <c r="AB727" s="14"/>
      <c r="AC727" s="14"/>
      <c r="AD727" s="14"/>
      <c r="AE727" s="14"/>
      <c r="AT727" s="269" t="s">
        <v>200</v>
      </c>
      <c r="AU727" s="269" t="s">
        <v>82</v>
      </c>
      <c r="AV727" s="14" t="s">
        <v>82</v>
      </c>
      <c r="AW727" s="14" t="s">
        <v>30</v>
      </c>
      <c r="AX727" s="14" t="s">
        <v>73</v>
      </c>
      <c r="AY727" s="269" t="s">
        <v>189</v>
      </c>
    </row>
    <row r="728" s="16" customFormat="1">
      <c r="A728" s="16"/>
      <c r="B728" s="292"/>
      <c r="C728" s="293"/>
      <c r="D728" s="242" t="s">
        <v>200</v>
      </c>
      <c r="E728" s="294" t="s">
        <v>1</v>
      </c>
      <c r="F728" s="295" t="s">
        <v>290</v>
      </c>
      <c r="G728" s="293"/>
      <c r="H728" s="296">
        <v>20</v>
      </c>
      <c r="I728" s="297"/>
      <c r="J728" s="293"/>
      <c r="K728" s="293"/>
      <c r="L728" s="298"/>
      <c r="M728" s="299"/>
      <c r="N728" s="300"/>
      <c r="O728" s="300"/>
      <c r="P728" s="300"/>
      <c r="Q728" s="300"/>
      <c r="R728" s="300"/>
      <c r="S728" s="300"/>
      <c r="T728" s="301"/>
      <c r="U728" s="16"/>
      <c r="V728" s="16"/>
      <c r="W728" s="16"/>
      <c r="X728" s="16"/>
      <c r="Y728" s="16"/>
      <c r="Z728" s="16"/>
      <c r="AA728" s="16"/>
      <c r="AB728" s="16"/>
      <c r="AC728" s="16"/>
      <c r="AD728" s="16"/>
      <c r="AE728" s="16"/>
      <c r="AT728" s="302" t="s">
        <v>200</v>
      </c>
      <c r="AU728" s="302" t="s">
        <v>82</v>
      </c>
      <c r="AV728" s="16" t="s">
        <v>214</v>
      </c>
      <c r="AW728" s="16" t="s">
        <v>30</v>
      </c>
      <c r="AX728" s="16" t="s">
        <v>73</v>
      </c>
      <c r="AY728" s="302" t="s">
        <v>189</v>
      </c>
    </row>
    <row r="729" s="13" customFormat="1">
      <c r="A729" s="13"/>
      <c r="B729" s="249"/>
      <c r="C729" s="250"/>
      <c r="D729" s="242" t="s">
        <v>200</v>
      </c>
      <c r="E729" s="251" t="s">
        <v>1</v>
      </c>
      <c r="F729" s="252" t="s">
        <v>352</v>
      </c>
      <c r="G729" s="250"/>
      <c r="H729" s="251" t="s">
        <v>1</v>
      </c>
      <c r="I729" s="253"/>
      <c r="J729" s="250"/>
      <c r="K729" s="250"/>
      <c r="L729" s="254"/>
      <c r="M729" s="255"/>
      <c r="N729" s="256"/>
      <c r="O729" s="256"/>
      <c r="P729" s="256"/>
      <c r="Q729" s="256"/>
      <c r="R729" s="256"/>
      <c r="S729" s="256"/>
      <c r="T729" s="257"/>
      <c r="U729" s="13"/>
      <c r="V729" s="13"/>
      <c r="W729" s="13"/>
      <c r="X729" s="13"/>
      <c r="Y729" s="13"/>
      <c r="Z729" s="13"/>
      <c r="AA729" s="13"/>
      <c r="AB729" s="13"/>
      <c r="AC729" s="13"/>
      <c r="AD729" s="13"/>
      <c r="AE729" s="13"/>
      <c r="AT729" s="258" t="s">
        <v>200</v>
      </c>
      <c r="AU729" s="258" t="s">
        <v>82</v>
      </c>
      <c r="AV729" s="13" t="s">
        <v>80</v>
      </c>
      <c r="AW729" s="13" t="s">
        <v>30</v>
      </c>
      <c r="AX729" s="13" t="s">
        <v>73</v>
      </c>
      <c r="AY729" s="258" t="s">
        <v>189</v>
      </c>
    </row>
    <row r="730" s="13" customFormat="1">
      <c r="A730" s="13"/>
      <c r="B730" s="249"/>
      <c r="C730" s="250"/>
      <c r="D730" s="242" t="s">
        <v>200</v>
      </c>
      <c r="E730" s="251" t="s">
        <v>1</v>
      </c>
      <c r="F730" s="252" t="s">
        <v>675</v>
      </c>
      <c r="G730" s="250"/>
      <c r="H730" s="251" t="s">
        <v>1</v>
      </c>
      <c r="I730" s="253"/>
      <c r="J730" s="250"/>
      <c r="K730" s="250"/>
      <c r="L730" s="254"/>
      <c r="M730" s="255"/>
      <c r="N730" s="256"/>
      <c r="O730" s="256"/>
      <c r="P730" s="256"/>
      <c r="Q730" s="256"/>
      <c r="R730" s="256"/>
      <c r="S730" s="256"/>
      <c r="T730" s="257"/>
      <c r="U730" s="13"/>
      <c r="V730" s="13"/>
      <c r="W730" s="13"/>
      <c r="X730" s="13"/>
      <c r="Y730" s="13"/>
      <c r="Z730" s="13"/>
      <c r="AA730" s="13"/>
      <c r="AB730" s="13"/>
      <c r="AC730" s="13"/>
      <c r="AD730" s="13"/>
      <c r="AE730" s="13"/>
      <c r="AT730" s="258" t="s">
        <v>200</v>
      </c>
      <c r="AU730" s="258" t="s">
        <v>82</v>
      </c>
      <c r="AV730" s="13" t="s">
        <v>80</v>
      </c>
      <c r="AW730" s="13" t="s">
        <v>30</v>
      </c>
      <c r="AX730" s="13" t="s">
        <v>73</v>
      </c>
      <c r="AY730" s="258" t="s">
        <v>189</v>
      </c>
    </row>
    <row r="731" s="14" customFormat="1">
      <c r="A731" s="14"/>
      <c r="B731" s="259"/>
      <c r="C731" s="260"/>
      <c r="D731" s="242" t="s">
        <v>200</v>
      </c>
      <c r="E731" s="261" t="s">
        <v>1</v>
      </c>
      <c r="F731" s="262" t="s">
        <v>676</v>
      </c>
      <c r="G731" s="260"/>
      <c r="H731" s="263">
        <v>28</v>
      </c>
      <c r="I731" s="264"/>
      <c r="J731" s="260"/>
      <c r="K731" s="260"/>
      <c r="L731" s="265"/>
      <c r="M731" s="266"/>
      <c r="N731" s="267"/>
      <c r="O731" s="267"/>
      <c r="P731" s="267"/>
      <c r="Q731" s="267"/>
      <c r="R731" s="267"/>
      <c r="S731" s="267"/>
      <c r="T731" s="268"/>
      <c r="U731" s="14"/>
      <c r="V731" s="14"/>
      <c r="W731" s="14"/>
      <c r="X731" s="14"/>
      <c r="Y731" s="14"/>
      <c r="Z731" s="14"/>
      <c r="AA731" s="14"/>
      <c r="AB731" s="14"/>
      <c r="AC731" s="14"/>
      <c r="AD731" s="14"/>
      <c r="AE731" s="14"/>
      <c r="AT731" s="269" t="s">
        <v>200</v>
      </c>
      <c r="AU731" s="269" t="s">
        <v>82</v>
      </c>
      <c r="AV731" s="14" t="s">
        <v>82</v>
      </c>
      <c r="AW731" s="14" t="s">
        <v>30</v>
      </c>
      <c r="AX731" s="14" t="s">
        <v>73</v>
      </c>
      <c r="AY731" s="269" t="s">
        <v>189</v>
      </c>
    </row>
    <row r="732" s="16" customFormat="1">
      <c r="A732" s="16"/>
      <c r="B732" s="292"/>
      <c r="C732" s="293"/>
      <c r="D732" s="242" t="s">
        <v>200</v>
      </c>
      <c r="E732" s="294" t="s">
        <v>1</v>
      </c>
      <c r="F732" s="295" t="s">
        <v>290</v>
      </c>
      <c r="G732" s="293"/>
      <c r="H732" s="296">
        <v>28</v>
      </c>
      <c r="I732" s="297"/>
      <c r="J732" s="293"/>
      <c r="K732" s="293"/>
      <c r="L732" s="298"/>
      <c r="M732" s="299"/>
      <c r="N732" s="300"/>
      <c r="O732" s="300"/>
      <c r="P732" s="300"/>
      <c r="Q732" s="300"/>
      <c r="R732" s="300"/>
      <c r="S732" s="300"/>
      <c r="T732" s="301"/>
      <c r="U732" s="16"/>
      <c r="V732" s="16"/>
      <c r="W732" s="16"/>
      <c r="X732" s="16"/>
      <c r="Y732" s="16"/>
      <c r="Z732" s="16"/>
      <c r="AA732" s="16"/>
      <c r="AB732" s="16"/>
      <c r="AC732" s="16"/>
      <c r="AD732" s="16"/>
      <c r="AE732" s="16"/>
      <c r="AT732" s="302" t="s">
        <v>200</v>
      </c>
      <c r="AU732" s="302" t="s">
        <v>82</v>
      </c>
      <c r="AV732" s="16" t="s">
        <v>214</v>
      </c>
      <c r="AW732" s="16" t="s">
        <v>30</v>
      </c>
      <c r="AX732" s="16" t="s">
        <v>73</v>
      </c>
      <c r="AY732" s="302" t="s">
        <v>189</v>
      </c>
    </row>
    <row r="733" s="13" customFormat="1">
      <c r="A733" s="13"/>
      <c r="B733" s="249"/>
      <c r="C733" s="250"/>
      <c r="D733" s="242" t="s">
        <v>200</v>
      </c>
      <c r="E733" s="251" t="s">
        <v>1</v>
      </c>
      <c r="F733" s="252" t="s">
        <v>407</v>
      </c>
      <c r="G733" s="250"/>
      <c r="H733" s="251" t="s">
        <v>1</v>
      </c>
      <c r="I733" s="253"/>
      <c r="J733" s="250"/>
      <c r="K733" s="250"/>
      <c r="L733" s="254"/>
      <c r="M733" s="255"/>
      <c r="N733" s="256"/>
      <c r="O733" s="256"/>
      <c r="P733" s="256"/>
      <c r="Q733" s="256"/>
      <c r="R733" s="256"/>
      <c r="S733" s="256"/>
      <c r="T733" s="257"/>
      <c r="U733" s="13"/>
      <c r="V733" s="13"/>
      <c r="W733" s="13"/>
      <c r="X733" s="13"/>
      <c r="Y733" s="13"/>
      <c r="Z733" s="13"/>
      <c r="AA733" s="13"/>
      <c r="AB733" s="13"/>
      <c r="AC733" s="13"/>
      <c r="AD733" s="13"/>
      <c r="AE733" s="13"/>
      <c r="AT733" s="258" t="s">
        <v>200</v>
      </c>
      <c r="AU733" s="258" t="s">
        <v>82</v>
      </c>
      <c r="AV733" s="13" t="s">
        <v>80</v>
      </c>
      <c r="AW733" s="13" t="s">
        <v>30</v>
      </c>
      <c r="AX733" s="13" t="s">
        <v>73</v>
      </c>
      <c r="AY733" s="258" t="s">
        <v>189</v>
      </c>
    </row>
    <row r="734" s="13" customFormat="1">
      <c r="A734" s="13"/>
      <c r="B734" s="249"/>
      <c r="C734" s="250"/>
      <c r="D734" s="242" t="s">
        <v>200</v>
      </c>
      <c r="E734" s="251" t="s">
        <v>1</v>
      </c>
      <c r="F734" s="252" t="s">
        <v>416</v>
      </c>
      <c r="G734" s="250"/>
      <c r="H734" s="251" t="s">
        <v>1</v>
      </c>
      <c r="I734" s="253"/>
      <c r="J734" s="250"/>
      <c r="K734" s="250"/>
      <c r="L734" s="254"/>
      <c r="M734" s="255"/>
      <c r="N734" s="256"/>
      <c r="O734" s="256"/>
      <c r="P734" s="256"/>
      <c r="Q734" s="256"/>
      <c r="R734" s="256"/>
      <c r="S734" s="256"/>
      <c r="T734" s="257"/>
      <c r="U734" s="13"/>
      <c r="V734" s="13"/>
      <c r="W734" s="13"/>
      <c r="X734" s="13"/>
      <c r="Y734" s="13"/>
      <c r="Z734" s="13"/>
      <c r="AA734" s="13"/>
      <c r="AB734" s="13"/>
      <c r="AC734" s="13"/>
      <c r="AD734" s="13"/>
      <c r="AE734" s="13"/>
      <c r="AT734" s="258" t="s">
        <v>200</v>
      </c>
      <c r="AU734" s="258" t="s">
        <v>82</v>
      </c>
      <c r="AV734" s="13" t="s">
        <v>80</v>
      </c>
      <c r="AW734" s="13" t="s">
        <v>30</v>
      </c>
      <c r="AX734" s="13" t="s">
        <v>73</v>
      </c>
      <c r="AY734" s="258" t="s">
        <v>189</v>
      </c>
    </row>
    <row r="735" s="14" customFormat="1">
      <c r="A735" s="14"/>
      <c r="B735" s="259"/>
      <c r="C735" s="260"/>
      <c r="D735" s="242" t="s">
        <v>200</v>
      </c>
      <c r="E735" s="261" t="s">
        <v>1</v>
      </c>
      <c r="F735" s="262" t="s">
        <v>666</v>
      </c>
      <c r="G735" s="260"/>
      <c r="H735" s="263">
        <v>8</v>
      </c>
      <c r="I735" s="264"/>
      <c r="J735" s="260"/>
      <c r="K735" s="260"/>
      <c r="L735" s="265"/>
      <c r="M735" s="266"/>
      <c r="N735" s="267"/>
      <c r="O735" s="267"/>
      <c r="P735" s="267"/>
      <c r="Q735" s="267"/>
      <c r="R735" s="267"/>
      <c r="S735" s="267"/>
      <c r="T735" s="268"/>
      <c r="U735" s="14"/>
      <c r="V735" s="14"/>
      <c r="W735" s="14"/>
      <c r="X735" s="14"/>
      <c r="Y735" s="14"/>
      <c r="Z735" s="14"/>
      <c r="AA735" s="14"/>
      <c r="AB735" s="14"/>
      <c r="AC735" s="14"/>
      <c r="AD735" s="14"/>
      <c r="AE735" s="14"/>
      <c r="AT735" s="269" t="s">
        <v>200</v>
      </c>
      <c r="AU735" s="269" t="s">
        <v>82</v>
      </c>
      <c r="AV735" s="14" t="s">
        <v>82</v>
      </c>
      <c r="AW735" s="14" t="s">
        <v>30</v>
      </c>
      <c r="AX735" s="14" t="s">
        <v>73</v>
      </c>
      <c r="AY735" s="269" t="s">
        <v>189</v>
      </c>
    </row>
    <row r="736" s="13" customFormat="1">
      <c r="A736" s="13"/>
      <c r="B736" s="249"/>
      <c r="C736" s="250"/>
      <c r="D736" s="242" t="s">
        <v>200</v>
      </c>
      <c r="E736" s="251" t="s">
        <v>1</v>
      </c>
      <c r="F736" s="252" t="s">
        <v>418</v>
      </c>
      <c r="G736" s="250"/>
      <c r="H736" s="251" t="s">
        <v>1</v>
      </c>
      <c r="I736" s="253"/>
      <c r="J736" s="250"/>
      <c r="K736" s="250"/>
      <c r="L736" s="254"/>
      <c r="M736" s="255"/>
      <c r="N736" s="256"/>
      <c r="O736" s="256"/>
      <c r="P736" s="256"/>
      <c r="Q736" s="256"/>
      <c r="R736" s="256"/>
      <c r="S736" s="256"/>
      <c r="T736" s="257"/>
      <c r="U736" s="13"/>
      <c r="V736" s="13"/>
      <c r="W736" s="13"/>
      <c r="X736" s="13"/>
      <c r="Y736" s="13"/>
      <c r="Z736" s="13"/>
      <c r="AA736" s="13"/>
      <c r="AB736" s="13"/>
      <c r="AC736" s="13"/>
      <c r="AD736" s="13"/>
      <c r="AE736" s="13"/>
      <c r="AT736" s="258" t="s">
        <v>200</v>
      </c>
      <c r="AU736" s="258" t="s">
        <v>82</v>
      </c>
      <c r="AV736" s="13" t="s">
        <v>80</v>
      </c>
      <c r="AW736" s="13" t="s">
        <v>30</v>
      </c>
      <c r="AX736" s="13" t="s">
        <v>73</v>
      </c>
      <c r="AY736" s="258" t="s">
        <v>189</v>
      </c>
    </row>
    <row r="737" s="14" customFormat="1">
      <c r="A737" s="14"/>
      <c r="B737" s="259"/>
      <c r="C737" s="260"/>
      <c r="D737" s="242" t="s">
        <v>200</v>
      </c>
      <c r="E737" s="261" t="s">
        <v>1</v>
      </c>
      <c r="F737" s="262" t="s">
        <v>677</v>
      </c>
      <c r="G737" s="260"/>
      <c r="H737" s="263">
        <v>2</v>
      </c>
      <c r="I737" s="264"/>
      <c r="J737" s="260"/>
      <c r="K737" s="260"/>
      <c r="L737" s="265"/>
      <c r="M737" s="266"/>
      <c r="N737" s="267"/>
      <c r="O737" s="267"/>
      <c r="P737" s="267"/>
      <c r="Q737" s="267"/>
      <c r="R737" s="267"/>
      <c r="S737" s="267"/>
      <c r="T737" s="268"/>
      <c r="U737" s="14"/>
      <c r="V737" s="14"/>
      <c r="W737" s="14"/>
      <c r="X737" s="14"/>
      <c r="Y737" s="14"/>
      <c r="Z737" s="14"/>
      <c r="AA737" s="14"/>
      <c r="AB737" s="14"/>
      <c r="AC737" s="14"/>
      <c r="AD737" s="14"/>
      <c r="AE737" s="14"/>
      <c r="AT737" s="269" t="s">
        <v>200</v>
      </c>
      <c r="AU737" s="269" t="s">
        <v>82</v>
      </c>
      <c r="AV737" s="14" t="s">
        <v>82</v>
      </c>
      <c r="AW737" s="14" t="s">
        <v>30</v>
      </c>
      <c r="AX737" s="14" t="s">
        <v>73</v>
      </c>
      <c r="AY737" s="269" t="s">
        <v>189</v>
      </c>
    </row>
    <row r="738" s="16" customFormat="1">
      <c r="A738" s="16"/>
      <c r="B738" s="292"/>
      <c r="C738" s="293"/>
      <c r="D738" s="242" t="s">
        <v>200</v>
      </c>
      <c r="E738" s="294" t="s">
        <v>1</v>
      </c>
      <c r="F738" s="295" t="s">
        <v>290</v>
      </c>
      <c r="G738" s="293"/>
      <c r="H738" s="296">
        <v>10</v>
      </c>
      <c r="I738" s="297"/>
      <c r="J738" s="293"/>
      <c r="K738" s="293"/>
      <c r="L738" s="298"/>
      <c r="M738" s="299"/>
      <c r="N738" s="300"/>
      <c r="O738" s="300"/>
      <c r="P738" s="300"/>
      <c r="Q738" s="300"/>
      <c r="R738" s="300"/>
      <c r="S738" s="300"/>
      <c r="T738" s="301"/>
      <c r="U738" s="16"/>
      <c r="V738" s="16"/>
      <c r="W738" s="16"/>
      <c r="X738" s="16"/>
      <c r="Y738" s="16"/>
      <c r="Z738" s="16"/>
      <c r="AA738" s="16"/>
      <c r="AB738" s="16"/>
      <c r="AC738" s="16"/>
      <c r="AD738" s="16"/>
      <c r="AE738" s="16"/>
      <c r="AT738" s="302" t="s">
        <v>200</v>
      </c>
      <c r="AU738" s="302" t="s">
        <v>82</v>
      </c>
      <c r="AV738" s="16" t="s">
        <v>214</v>
      </c>
      <c r="AW738" s="16" t="s">
        <v>30</v>
      </c>
      <c r="AX738" s="16" t="s">
        <v>73</v>
      </c>
      <c r="AY738" s="302" t="s">
        <v>189</v>
      </c>
    </row>
    <row r="739" s="15" customFormat="1">
      <c r="A739" s="15"/>
      <c r="B739" s="270"/>
      <c r="C739" s="271"/>
      <c r="D739" s="242" t="s">
        <v>200</v>
      </c>
      <c r="E739" s="272" t="s">
        <v>1</v>
      </c>
      <c r="F739" s="273" t="s">
        <v>207</v>
      </c>
      <c r="G739" s="271"/>
      <c r="H739" s="274">
        <v>90</v>
      </c>
      <c r="I739" s="275"/>
      <c r="J739" s="271"/>
      <c r="K739" s="271"/>
      <c r="L739" s="276"/>
      <c r="M739" s="277"/>
      <c r="N739" s="278"/>
      <c r="O739" s="278"/>
      <c r="P739" s="278"/>
      <c r="Q739" s="278"/>
      <c r="R739" s="278"/>
      <c r="S739" s="278"/>
      <c r="T739" s="279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  <c r="AE739" s="15"/>
      <c r="AT739" s="280" t="s">
        <v>200</v>
      </c>
      <c r="AU739" s="280" t="s">
        <v>82</v>
      </c>
      <c r="AV739" s="15" t="s">
        <v>195</v>
      </c>
      <c r="AW739" s="15" t="s">
        <v>30</v>
      </c>
      <c r="AX739" s="15" t="s">
        <v>80</v>
      </c>
      <c r="AY739" s="280" t="s">
        <v>189</v>
      </c>
    </row>
    <row r="740" s="2" customFormat="1" ht="24.15" customHeight="1">
      <c r="A740" s="39"/>
      <c r="B740" s="40"/>
      <c r="C740" s="228" t="s">
        <v>678</v>
      </c>
      <c r="D740" s="228" t="s">
        <v>191</v>
      </c>
      <c r="E740" s="229" t="s">
        <v>679</v>
      </c>
      <c r="F740" s="230" t="s">
        <v>680</v>
      </c>
      <c r="G740" s="231" t="s">
        <v>359</v>
      </c>
      <c r="H740" s="232">
        <v>114</v>
      </c>
      <c r="I740" s="233"/>
      <c r="J740" s="234">
        <f>ROUND(I740*H740,2)</f>
        <v>0</v>
      </c>
      <c r="K740" s="235"/>
      <c r="L740" s="45"/>
      <c r="M740" s="236" t="s">
        <v>1</v>
      </c>
      <c r="N740" s="237" t="s">
        <v>38</v>
      </c>
      <c r="O740" s="92"/>
      <c r="P740" s="238">
        <f>O740*H740</f>
        <v>0</v>
      </c>
      <c r="Q740" s="238">
        <v>0.058999999999999997</v>
      </c>
      <c r="R740" s="238">
        <f>Q740*H740</f>
        <v>6.726</v>
      </c>
      <c r="S740" s="238">
        <v>0</v>
      </c>
      <c r="T740" s="239">
        <f>S740*H740</f>
        <v>0</v>
      </c>
      <c r="U740" s="39"/>
      <c r="V740" s="39"/>
      <c r="W740" s="39"/>
      <c r="X740" s="39"/>
      <c r="Y740" s="39"/>
      <c r="Z740" s="39"/>
      <c r="AA740" s="39"/>
      <c r="AB740" s="39"/>
      <c r="AC740" s="39"/>
      <c r="AD740" s="39"/>
      <c r="AE740" s="39"/>
      <c r="AR740" s="240" t="s">
        <v>195</v>
      </c>
      <c r="AT740" s="240" t="s">
        <v>191</v>
      </c>
      <c r="AU740" s="240" t="s">
        <v>82</v>
      </c>
      <c r="AY740" s="18" t="s">
        <v>189</v>
      </c>
      <c r="BE740" s="241">
        <f>IF(N740="základní",J740,0)</f>
        <v>0</v>
      </c>
      <c r="BF740" s="241">
        <f>IF(N740="snížená",J740,0)</f>
        <v>0</v>
      </c>
      <c r="BG740" s="241">
        <f>IF(N740="zákl. přenesená",J740,0)</f>
        <v>0</v>
      </c>
      <c r="BH740" s="241">
        <f>IF(N740="sníž. přenesená",J740,0)</f>
        <v>0</v>
      </c>
      <c r="BI740" s="241">
        <f>IF(N740="nulová",J740,0)</f>
        <v>0</v>
      </c>
      <c r="BJ740" s="18" t="s">
        <v>80</v>
      </c>
      <c r="BK740" s="241">
        <f>ROUND(I740*H740,2)</f>
        <v>0</v>
      </c>
      <c r="BL740" s="18" t="s">
        <v>195</v>
      </c>
      <c r="BM740" s="240" t="s">
        <v>681</v>
      </c>
    </row>
    <row r="741" s="2" customFormat="1">
      <c r="A741" s="39"/>
      <c r="B741" s="40"/>
      <c r="C741" s="41"/>
      <c r="D741" s="242" t="s">
        <v>197</v>
      </c>
      <c r="E741" s="41"/>
      <c r="F741" s="243" t="s">
        <v>680</v>
      </c>
      <c r="G741" s="41"/>
      <c r="H741" s="41"/>
      <c r="I741" s="244"/>
      <c r="J741" s="41"/>
      <c r="K741" s="41"/>
      <c r="L741" s="45"/>
      <c r="M741" s="245"/>
      <c r="N741" s="246"/>
      <c r="O741" s="92"/>
      <c r="P741" s="92"/>
      <c r="Q741" s="92"/>
      <c r="R741" s="92"/>
      <c r="S741" s="92"/>
      <c r="T741" s="93"/>
      <c r="U741" s="39"/>
      <c r="V741" s="39"/>
      <c r="W741" s="39"/>
      <c r="X741" s="39"/>
      <c r="Y741" s="39"/>
      <c r="Z741" s="39"/>
      <c r="AA741" s="39"/>
      <c r="AB741" s="39"/>
      <c r="AC741" s="39"/>
      <c r="AD741" s="39"/>
      <c r="AE741" s="39"/>
      <c r="AT741" s="18" t="s">
        <v>197</v>
      </c>
      <c r="AU741" s="18" t="s">
        <v>82</v>
      </c>
    </row>
    <row r="742" s="13" customFormat="1">
      <c r="A742" s="13"/>
      <c r="B742" s="249"/>
      <c r="C742" s="250"/>
      <c r="D742" s="242" t="s">
        <v>200</v>
      </c>
      <c r="E742" s="251" t="s">
        <v>1</v>
      </c>
      <c r="F742" s="252" t="s">
        <v>432</v>
      </c>
      <c r="G742" s="250"/>
      <c r="H742" s="251" t="s">
        <v>1</v>
      </c>
      <c r="I742" s="253"/>
      <c r="J742" s="250"/>
      <c r="K742" s="250"/>
      <c r="L742" s="254"/>
      <c r="M742" s="255"/>
      <c r="N742" s="256"/>
      <c r="O742" s="256"/>
      <c r="P742" s="256"/>
      <c r="Q742" s="256"/>
      <c r="R742" s="256"/>
      <c r="S742" s="256"/>
      <c r="T742" s="257"/>
      <c r="U742" s="13"/>
      <c r="V742" s="13"/>
      <c r="W742" s="13"/>
      <c r="X742" s="13"/>
      <c r="Y742" s="13"/>
      <c r="Z742" s="13"/>
      <c r="AA742" s="13"/>
      <c r="AB742" s="13"/>
      <c r="AC742" s="13"/>
      <c r="AD742" s="13"/>
      <c r="AE742" s="13"/>
      <c r="AT742" s="258" t="s">
        <v>200</v>
      </c>
      <c r="AU742" s="258" t="s">
        <v>82</v>
      </c>
      <c r="AV742" s="13" t="s">
        <v>80</v>
      </c>
      <c r="AW742" s="13" t="s">
        <v>30</v>
      </c>
      <c r="AX742" s="13" t="s">
        <v>73</v>
      </c>
      <c r="AY742" s="258" t="s">
        <v>189</v>
      </c>
    </row>
    <row r="743" s="13" customFormat="1">
      <c r="A743" s="13"/>
      <c r="B743" s="249"/>
      <c r="C743" s="250"/>
      <c r="D743" s="242" t="s">
        <v>200</v>
      </c>
      <c r="E743" s="251" t="s">
        <v>1</v>
      </c>
      <c r="F743" s="252" t="s">
        <v>664</v>
      </c>
      <c r="G743" s="250"/>
      <c r="H743" s="251" t="s">
        <v>1</v>
      </c>
      <c r="I743" s="253"/>
      <c r="J743" s="250"/>
      <c r="K743" s="250"/>
      <c r="L743" s="254"/>
      <c r="M743" s="255"/>
      <c r="N743" s="256"/>
      <c r="O743" s="256"/>
      <c r="P743" s="256"/>
      <c r="Q743" s="256"/>
      <c r="R743" s="256"/>
      <c r="S743" s="256"/>
      <c r="T743" s="257"/>
      <c r="U743" s="13"/>
      <c r="V743" s="13"/>
      <c r="W743" s="13"/>
      <c r="X743" s="13"/>
      <c r="Y743" s="13"/>
      <c r="Z743" s="13"/>
      <c r="AA743" s="13"/>
      <c r="AB743" s="13"/>
      <c r="AC743" s="13"/>
      <c r="AD743" s="13"/>
      <c r="AE743" s="13"/>
      <c r="AT743" s="258" t="s">
        <v>200</v>
      </c>
      <c r="AU743" s="258" t="s">
        <v>82</v>
      </c>
      <c r="AV743" s="13" t="s">
        <v>80</v>
      </c>
      <c r="AW743" s="13" t="s">
        <v>30</v>
      </c>
      <c r="AX743" s="13" t="s">
        <v>73</v>
      </c>
      <c r="AY743" s="258" t="s">
        <v>189</v>
      </c>
    </row>
    <row r="744" s="14" customFormat="1">
      <c r="A744" s="14"/>
      <c r="B744" s="259"/>
      <c r="C744" s="260"/>
      <c r="D744" s="242" t="s">
        <v>200</v>
      </c>
      <c r="E744" s="261" t="s">
        <v>1</v>
      </c>
      <c r="F744" s="262" t="s">
        <v>665</v>
      </c>
      <c r="G744" s="260"/>
      <c r="H744" s="263">
        <v>16</v>
      </c>
      <c r="I744" s="264"/>
      <c r="J744" s="260"/>
      <c r="K744" s="260"/>
      <c r="L744" s="265"/>
      <c r="M744" s="266"/>
      <c r="N744" s="267"/>
      <c r="O744" s="267"/>
      <c r="P744" s="267"/>
      <c r="Q744" s="267"/>
      <c r="R744" s="267"/>
      <c r="S744" s="267"/>
      <c r="T744" s="268"/>
      <c r="U744" s="14"/>
      <c r="V744" s="14"/>
      <c r="W744" s="14"/>
      <c r="X744" s="14"/>
      <c r="Y744" s="14"/>
      <c r="Z744" s="14"/>
      <c r="AA744" s="14"/>
      <c r="AB744" s="14"/>
      <c r="AC744" s="14"/>
      <c r="AD744" s="14"/>
      <c r="AE744" s="14"/>
      <c r="AT744" s="269" t="s">
        <v>200</v>
      </c>
      <c r="AU744" s="269" t="s">
        <v>82</v>
      </c>
      <c r="AV744" s="14" t="s">
        <v>82</v>
      </c>
      <c r="AW744" s="14" t="s">
        <v>30</v>
      </c>
      <c r="AX744" s="14" t="s">
        <v>73</v>
      </c>
      <c r="AY744" s="269" t="s">
        <v>189</v>
      </c>
    </row>
    <row r="745" s="16" customFormat="1">
      <c r="A745" s="16"/>
      <c r="B745" s="292"/>
      <c r="C745" s="293"/>
      <c r="D745" s="242" t="s">
        <v>200</v>
      </c>
      <c r="E745" s="294" t="s">
        <v>1</v>
      </c>
      <c r="F745" s="295" t="s">
        <v>290</v>
      </c>
      <c r="G745" s="293"/>
      <c r="H745" s="296">
        <v>16</v>
      </c>
      <c r="I745" s="297"/>
      <c r="J745" s="293"/>
      <c r="K745" s="293"/>
      <c r="L745" s="298"/>
      <c r="M745" s="299"/>
      <c r="N745" s="300"/>
      <c r="O745" s="300"/>
      <c r="P745" s="300"/>
      <c r="Q745" s="300"/>
      <c r="R745" s="300"/>
      <c r="S745" s="300"/>
      <c r="T745" s="301"/>
      <c r="U745" s="16"/>
      <c r="V745" s="16"/>
      <c r="W745" s="16"/>
      <c r="X745" s="16"/>
      <c r="Y745" s="16"/>
      <c r="Z745" s="16"/>
      <c r="AA745" s="16"/>
      <c r="AB745" s="16"/>
      <c r="AC745" s="16"/>
      <c r="AD745" s="16"/>
      <c r="AE745" s="16"/>
      <c r="AT745" s="302" t="s">
        <v>200</v>
      </c>
      <c r="AU745" s="302" t="s">
        <v>82</v>
      </c>
      <c r="AV745" s="16" t="s">
        <v>214</v>
      </c>
      <c r="AW745" s="16" t="s">
        <v>30</v>
      </c>
      <c r="AX745" s="16" t="s">
        <v>73</v>
      </c>
      <c r="AY745" s="302" t="s">
        <v>189</v>
      </c>
    </row>
    <row r="746" s="13" customFormat="1">
      <c r="A746" s="13"/>
      <c r="B746" s="249"/>
      <c r="C746" s="250"/>
      <c r="D746" s="242" t="s">
        <v>200</v>
      </c>
      <c r="E746" s="251" t="s">
        <v>1</v>
      </c>
      <c r="F746" s="252" t="s">
        <v>407</v>
      </c>
      <c r="G746" s="250"/>
      <c r="H746" s="251" t="s">
        <v>1</v>
      </c>
      <c r="I746" s="253"/>
      <c r="J746" s="250"/>
      <c r="K746" s="250"/>
      <c r="L746" s="254"/>
      <c r="M746" s="255"/>
      <c r="N746" s="256"/>
      <c r="O746" s="256"/>
      <c r="P746" s="256"/>
      <c r="Q746" s="256"/>
      <c r="R746" s="256"/>
      <c r="S746" s="256"/>
      <c r="T746" s="257"/>
      <c r="U746" s="13"/>
      <c r="V746" s="13"/>
      <c r="W746" s="13"/>
      <c r="X746" s="13"/>
      <c r="Y746" s="13"/>
      <c r="Z746" s="13"/>
      <c r="AA746" s="13"/>
      <c r="AB746" s="13"/>
      <c r="AC746" s="13"/>
      <c r="AD746" s="13"/>
      <c r="AE746" s="13"/>
      <c r="AT746" s="258" t="s">
        <v>200</v>
      </c>
      <c r="AU746" s="258" t="s">
        <v>82</v>
      </c>
      <c r="AV746" s="13" t="s">
        <v>80</v>
      </c>
      <c r="AW746" s="13" t="s">
        <v>30</v>
      </c>
      <c r="AX746" s="13" t="s">
        <v>73</v>
      </c>
      <c r="AY746" s="258" t="s">
        <v>189</v>
      </c>
    </row>
    <row r="747" s="13" customFormat="1">
      <c r="A747" s="13"/>
      <c r="B747" s="249"/>
      <c r="C747" s="250"/>
      <c r="D747" s="242" t="s">
        <v>200</v>
      </c>
      <c r="E747" s="251" t="s">
        <v>1</v>
      </c>
      <c r="F747" s="252" t="s">
        <v>416</v>
      </c>
      <c r="G747" s="250"/>
      <c r="H747" s="251" t="s">
        <v>1</v>
      </c>
      <c r="I747" s="253"/>
      <c r="J747" s="250"/>
      <c r="K747" s="250"/>
      <c r="L747" s="254"/>
      <c r="M747" s="255"/>
      <c r="N747" s="256"/>
      <c r="O747" s="256"/>
      <c r="P747" s="256"/>
      <c r="Q747" s="256"/>
      <c r="R747" s="256"/>
      <c r="S747" s="256"/>
      <c r="T747" s="257"/>
      <c r="U747" s="13"/>
      <c r="V747" s="13"/>
      <c r="W747" s="13"/>
      <c r="X747" s="13"/>
      <c r="Y747" s="13"/>
      <c r="Z747" s="13"/>
      <c r="AA747" s="13"/>
      <c r="AB747" s="13"/>
      <c r="AC747" s="13"/>
      <c r="AD747" s="13"/>
      <c r="AE747" s="13"/>
      <c r="AT747" s="258" t="s">
        <v>200</v>
      </c>
      <c r="AU747" s="258" t="s">
        <v>82</v>
      </c>
      <c r="AV747" s="13" t="s">
        <v>80</v>
      </c>
      <c r="AW747" s="13" t="s">
        <v>30</v>
      </c>
      <c r="AX747" s="13" t="s">
        <v>73</v>
      </c>
      <c r="AY747" s="258" t="s">
        <v>189</v>
      </c>
    </row>
    <row r="748" s="14" customFormat="1">
      <c r="A748" s="14"/>
      <c r="B748" s="259"/>
      <c r="C748" s="260"/>
      <c r="D748" s="242" t="s">
        <v>200</v>
      </c>
      <c r="E748" s="261" t="s">
        <v>1</v>
      </c>
      <c r="F748" s="262" t="s">
        <v>666</v>
      </c>
      <c r="G748" s="260"/>
      <c r="H748" s="263">
        <v>8</v>
      </c>
      <c r="I748" s="264"/>
      <c r="J748" s="260"/>
      <c r="K748" s="260"/>
      <c r="L748" s="265"/>
      <c r="M748" s="266"/>
      <c r="N748" s="267"/>
      <c r="O748" s="267"/>
      <c r="P748" s="267"/>
      <c r="Q748" s="267"/>
      <c r="R748" s="267"/>
      <c r="S748" s="267"/>
      <c r="T748" s="268"/>
      <c r="U748" s="14"/>
      <c r="V748" s="14"/>
      <c r="W748" s="14"/>
      <c r="X748" s="14"/>
      <c r="Y748" s="14"/>
      <c r="Z748" s="14"/>
      <c r="AA748" s="14"/>
      <c r="AB748" s="14"/>
      <c r="AC748" s="14"/>
      <c r="AD748" s="14"/>
      <c r="AE748" s="14"/>
      <c r="AT748" s="269" t="s">
        <v>200</v>
      </c>
      <c r="AU748" s="269" t="s">
        <v>82</v>
      </c>
      <c r="AV748" s="14" t="s">
        <v>82</v>
      </c>
      <c r="AW748" s="14" t="s">
        <v>30</v>
      </c>
      <c r="AX748" s="14" t="s">
        <v>73</v>
      </c>
      <c r="AY748" s="269" t="s">
        <v>189</v>
      </c>
    </row>
    <row r="749" s="16" customFormat="1">
      <c r="A749" s="16"/>
      <c r="B749" s="292"/>
      <c r="C749" s="293"/>
      <c r="D749" s="242" t="s">
        <v>200</v>
      </c>
      <c r="E749" s="294" t="s">
        <v>1</v>
      </c>
      <c r="F749" s="295" t="s">
        <v>290</v>
      </c>
      <c r="G749" s="293"/>
      <c r="H749" s="296">
        <v>8</v>
      </c>
      <c r="I749" s="297"/>
      <c r="J749" s="293"/>
      <c r="K749" s="293"/>
      <c r="L749" s="298"/>
      <c r="M749" s="299"/>
      <c r="N749" s="300"/>
      <c r="O749" s="300"/>
      <c r="P749" s="300"/>
      <c r="Q749" s="300"/>
      <c r="R749" s="300"/>
      <c r="S749" s="300"/>
      <c r="T749" s="301"/>
      <c r="U749" s="16"/>
      <c r="V749" s="16"/>
      <c r="W749" s="16"/>
      <c r="X749" s="16"/>
      <c r="Y749" s="16"/>
      <c r="Z749" s="16"/>
      <c r="AA749" s="16"/>
      <c r="AB749" s="16"/>
      <c r="AC749" s="16"/>
      <c r="AD749" s="16"/>
      <c r="AE749" s="16"/>
      <c r="AT749" s="302" t="s">
        <v>200</v>
      </c>
      <c r="AU749" s="302" t="s">
        <v>82</v>
      </c>
      <c r="AV749" s="16" t="s">
        <v>214</v>
      </c>
      <c r="AW749" s="16" t="s">
        <v>30</v>
      </c>
      <c r="AX749" s="16" t="s">
        <v>73</v>
      </c>
      <c r="AY749" s="302" t="s">
        <v>189</v>
      </c>
    </row>
    <row r="750" s="13" customFormat="1">
      <c r="A750" s="13"/>
      <c r="B750" s="249"/>
      <c r="C750" s="250"/>
      <c r="D750" s="242" t="s">
        <v>200</v>
      </c>
      <c r="E750" s="251" t="s">
        <v>1</v>
      </c>
      <c r="F750" s="252" t="s">
        <v>446</v>
      </c>
      <c r="G750" s="250"/>
      <c r="H750" s="251" t="s">
        <v>1</v>
      </c>
      <c r="I750" s="253"/>
      <c r="J750" s="250"/>
      <c r="K750" s="250"/>
      <c r="L750" s="254"/>
      <c r="M750" s="255"/>
      <c r="N750" s="256"/>
      <c r="O750" s="256"/>
      <c r="P750" s="256"/>
      <c r="Q750" s="256"/>
      <c r="R750" s="256"/>
      <c r="S750" s="256"/>
      <c r="T750" s="257"/>
      <c r="U750" s="13"/>
      <c r="V750" s="13"/>
      <c r="W750" s="13"/>
      <c r="X750" s="13"/>
      <c r="Y750" s="13"/>
      <c r="Z750" s="13"/>
      <c r="AA750" s="13"/>
      <c r="AB750" s="13"/>
      <c r="AC750" s="13"/>
      <c r="AD750" s="13"/>
      <c r="AE750" s="13"/>
      <c r="AT750" s="258" t="s">
        <v>200</v>
      </c>
      <c r="AU750" s="258" t="s">
        <v>82</v>
      </c>
      <c r="AV750" s="13" t="s">
        <v>80</v>
      </c>
      <c r="AW750" s="13" t="s">
        <v>30</v>
      </c>
      <c r="AX750" s="13" t="s">
        <v>73</v>
      </c>
      <c r="AY750" s="258" t="s">
        <v>189</v>
      </c>
    </row>
    <row r="751" s="13" customFormat="1">
      <c r="A751" s="13"/>
      <c r="B751" s="249"/>
      <c r="C751" s="250"/>
      <c r="D751" s="242" t="s">
        <v>200</v>
      </c>
      <c r="E751" s="251" t="s">
        <v>1</v>
      </c>
      <c r="F751" s="252" t="s">
        <v>672</v>
      </c>
      <c r="G751" s="250"/>
      <c r="H751" s="251" t="s">
        <v>1</v>
      </c>
      <c r="I751" s="253"/>
      <c r="J751" s="250"/>
      <c r="K751" s="250"/>
      <c r="L751" s="254"/>
      <c r="M751" s="255"/>
      <c r="N751" s="256"/>
      <c r="O751" s="256"/>
      <c r="P751" s="256"/>
      <c r="Q751" s="256"/>
      <c r="R751" s="256"/>
      <c r="S751" s="256"/>
      <c r="T751" s="257"/>
      <c r="U751" s="13"/>
      <c r="V751" s="13"/>
      <c r="W751" s="13"/>
      <c r="X751" s="13"/>
      <c r="Y751" s="13"/>
      <c r="Z751" s="13"/>
      <c r="AA751" s="13"/>
      <c r="AB751" s="13"/>
      <c r="AC751" s="13"/>
      <c r="AD751" s="13"/>
      <c r="AE751" s="13"/>
      <c r="AT751" s="258" t="s">
        <v>200</v>
      </c>
      <c r="AU751" s="258" t="s">
        <v>82</v>
      </c>
      <c r="AV751" s="13" t="s">
        <v>80</v>
      </c>
      <c r="AW751" s="13" t="s">
        <v>30</v>
      </c>
      <c r="AX751" s="13" t="s">
        <v>73</v>
      </c>
      <c r="AY751" s="258" t="s">
        <v>189</v>
      </c>
    </row>
    <row r="752" s="14" customFormat="1">
      <c r="A752" s="14"/>
      <c r="B752" s="259"/>
      <c r="C752" s="260"/>
      <c r="D752" s="242" t="s">
        <v>200</v>
      </c>
      <c r="E752" s="261" t="s">
        <v>1</v>
      </c>
      <c r="F752" s="262" t="s">
        <v>673</v>
      </c>
      <c r="G752" s="260"/>
      <c r="H752" s="263">
        <v>32</v>
      </c>
      <c r="I752" s="264"/>
      <c r="J752" s="260"/>
      <c r="K752" s="260"/>
      <c r="L752" s="265"/>
      <c r="M752" s="266"/>
      <c r="N752" s="267"/>
      <c r="O752" s="267"/>
      <c r="P752" s="267"/>
      <c r="Q752" s="267"/>
      <c r="R752" s="267"/>
      <c r="S752" s="267"/>
      <c r="T752" s="268"/>
      <c r="U752" s="14"/>
      <c r="V752" s="14"/>
      <c r="W752" s="14"/>
      <c r="X752" s="14"/>
      <c r="Y752" s="14"/>
      <c r="Z752" s="14"/>
      <c r="AA752" s="14"/>
      <c r="AB752" s="14"/>
      <c r="AC752" s="14"/>
      <c r="AD752" s="14"/>
      <c r="AE752" s="14"/>
      <c r="AT752" s="269" t="s">
        <v>200</v>
      </c>
      <c r="AU752" s="269" t="s">
        <v>82</v>
      </c>
      <c r="AV752" s="14" t="s">
        <v>82</v>
      </c>
      <c r="AW752" s="14" t="s">
        <v>30</v>
      </c>
      <c r="AX752" s="14" t="s">
        <v>73</v>
      </c>
      <c r="AY752" s="269" t="s">
        <v>189</v>
      </c>
    </row>
    <row r="753" s="16" customFormat="1">
      <c r="A753" s="16"/>
      <c r="B753" s="292"/>
      <c r="C753" s="293"/>
      <c r="D753" s="242" t="s">
        <v>200</v>
      </c>
      <c r="E753" s="294" t="s">
        <v>1</v>
      </c>
      <c r="F753" s="295" t="s">
        <v>290</v>
      </c>
      <c r="G753" s="293"/>
      <c r="H753" s="296">
        <v>32</v>
      </c>
      <c r="I753" s="297"/>
      <c r="J753" s="293"/>
      <c r="K753" s="293"/>
      <c r="L753" s="298"/>
      <c r="M753" s="299"/>
      <c r="N753" s="300"/>
      <c r="O753" s="300"/>
      <c r="P753" s="300"/>
      <c r="Q753" s="300"/>
      <c r="R753" s="300"/>
      <c r="S753" s="300"/>
      <c r="T753" s="301"/>
      <c r="U753" s="16"/>
      <c r="V753" s="16"/>
      <c r="W753" s="16"/>
      <c r="X753" s="16"/>
      <c r="Y753" s="16"/>
      <c r="Z753" s="16"/>
      <c r="AA753" s="16"/>
      <c r="AB753" s="16"/>
      <c r="AC753" s="16"/>
      <c r="AD753" s="16"/>
      <c r="AE753" s="16"/>
      <c r="AT753" s="302" t="s">
        <v>200</v>
      </c>
      <c r="AU753" s="302" t="s">
        <v>82</v>
      </c>
      <c r="AV753" s="16" t="s">
        <v>214</v>
      </c>
      <c r="AW753" s="16" t="s">
        <v>30</v>
      </c>
      <c r="AX753" s="16" t="s">
        <v>73</v>
      </c>
      <c r="AY753" s="302" t="s">
        <v>189</v>
      </c>
    </row>
    <row r="754" s="13" customFormat="1">
      <c r="A754" s="13"/>
      <c r="B754" s="249"/>
      <c r="C754" s="250"/>
      <c r="D754" s="242" t="s">
        <v>200</v>
      </c>
      <c r="E754" s="251" t="s">
        <v>1</v>
      </c>
      <c r="F754" s="252" t="s">
        <v>338</v>
      </c>
      <c r="G754" s="250"/>
      <c r="H754" s="251" t="s">
        <v>1</v>
      </c>
      <c r="I754" s="253"/>
      <c r="J754" s="250"/>
      <c r="K754" s="250"/>
      <c r="L754" s="254"/>
      <c r="M754" s="255"/>
      <c r="N754" s="256"/>
      <c r="O754" s="256"/>
      <c r="P754" s="256"/>
      <c r="Q754" s="256"/>
      <c r="R754" s="256"/>
      <c r="S754" s="256"/>
      <c r="T754" s="257"/>
      <c r="U754" s="13"/>
      <c r="V754" s="13"/>
      <c r="W754" s="13"/>
      <c r="X754" s="13"/>
      <c r="Y754" s="13"/>
      <c r="Z754" s="13"/>
      <c r="AA754" s="13"/>
      <c r="AB754" s="13"/>
      <c r="AC754" s="13"/>
      <c r="AD754" s="13"/>
      <c r="AE754" s="13"/>
      <c r="AT754" s="258" t="s">
        <v>200</v>
      </c>
      <c r="AU754" s="258" t="s">
        <v>82</v>
      </c>
      <c r="AV754" s="13" t="s">
        <v>80</v>
      </c>
      <c r="AW754" s="13" t="s">
        <v>30</v>
      </c>
      <c r="AX754" s="13" t="s">
        <v>73</v>
      </c>
      <c r="AY754" s="258" t="s">
        <v>189</v>
      </c>
    </row>
    <row r="755" s="13" customFormat="1">
      <c r="A755" s="13"/>
      <c r="B755" s="249"/>
      <c r="C755" s="250"/>
      <c r="D755" s="242" t="s">
        <v>200</v>
      </c>
      <c r="E755" s="251" t="s">
        <v>1</v>
      </c>
      <c r="F755" s="252" t="s">
        <v>664</v>
      </c>
      <c r="G755" s="250"/>
      <c r="H755" s="251" t="s">
        <v>1</v>
      </c>
      <c r="I755" s="253"/>
      <c r="J755" s="250"/>
      <c r="K755" s="250"/>
      <c r="L755" s="254"/>
      <c r="M755" s="255"/>
      <c r="N755" s="256"/>
      <c r="O755" s="256"/>
      <c r="P755" s="256"/>
      <c r="Q755" s="256"/>
      <c r="R755" s="256"/>
      <c r="S755" s="256"/>
      <c r="T755" s="257"/>
      <c r="U755" s="13"/>
      <c r="V755" s="13"/>
      <c r="W755" s="13"/>
      <c r="X755" s="13"/>
      <c r="Y755" s="13"/>
      <c r="Z755" s="13"/>
      <c r="AA755" s="13"/>
      <c r="AB755" s="13"/>
      <c r="AC755" s="13"/>
      <c r="AD755" s="13"/>
      <c r="AE755" s="13"/>
      <c r="AT755" s="258" t="s">
        <v>200</v>
      </c>
      <c r="AU755" s="258" t="s">
        <v>82</v>
      </c>
      <c r="AV755" s="13" t="s">
        <v>80</v>
      </c>
      <c r="AW755" s="13" t="s">
        <v>30</v>
      </c>
      <c r="AX755" s="13" t="s">
        <v>73</v>
      </c>
      <c r="AY755" s="258" t="s">
        <v>189</v>
      </c>
    </row>
    <row r="756" s="14" customFormat="1">
      <c r="A756" s="14"/>
      <c r="B756" s="259"/>
      <c r="C756" s="260"/>
      <c r="D756" s="242" t="s">
        <v>200</v>
      </c>
      <c r="E756" s="261" t="s">
        <v>1</v>
      </c>
      <c r="F756" s="262" t="s">
        <v>674</v>
      </c>
      <c r="G756" s="260"/>
      <c r="H756" s="263">
        <v>20</v>
      </c>
      <c r="I756" s="264"/>
      <c r="J756" s="260"/>
      <c r="K756" s="260"/>
      <c r="L756" s="265"/>
      <c r="M756" s="266"/>
      <c r="N756" s="267"/>
      <c r="O756" s="267"/>
      <c r="P756" s="267"/>
      <c r="Q756" s="267"/>
      <c r="R756" s="267"/>
      <c r="S756" s="267"/>
      <c r="T756" s="268"/>
      <c r="U756" s="14"/>
      <c r="V756" s="14"/>
      <c r="W756" s="14"/>
      <c r="X756" s="14"/>
      <c r="Y756" s="14"/>
      <c r="Z756" s="14"/>
      <c r="AA756" s="14"/>
      <c r="AB756" s="14"/>
      <c r="AC756" s="14"/>
      <c r="AD756" s="14"/>
      <c r="AE756" s="14"/>
      <c r="AT756" s="269" t="s">
        <v>200</v>
      </c>
      <c r="AU756" s="269" t="s">
        <v>82</v>
      </c>
      <c r="AV756" s="14" t="s">
        <v>82</v>
      </c>
      <c r="AW756" s="14" t="s">
        <v>30</v>
      </c>
      <c r="AX756" s="14" t="s">
        <v>73</v>
      </c>
      <c r="AY756" s="269" t="s">
        <v>189</v>
      </c>
    </row>
    <row r="757" s="16" customFormat="1">
      <c r="A757" s="16"/>
      <c r="B757" s="292"/>
      <c r="C757" s="293"/>
      <c r="D757" s="242" t="s">
        <v>200</v>
      </c>
      <c r="E757" s="294" t="s">
        <v>1</v>
      </c>
      <c r="F757" s="295" t="s">
        <v>290</v>
      </c>
      <c r="G757" s="293"/>
      <c r="H757" s="296">
        <v>20</v>
      </c>
      <c r="I757" s="297"/>
      <c r="J757" s="293"/>
      <c r="K757" s="293"/>
      <c r="L757" s="298"/>
      <c r="M757" s="299"/>
      <c r="N757" s="300"/>
      <c r="O757" s="300"/>
      <c r="P757" s="300"/>
      <c r="Q757" s="300"/>
      <c r="R757" s="300"/>
      <c r="S757" s="300"/>
      <c r="T757" s="301"/>
      <c r="U757" s="16"/>
      <c r="V757" s="16"/>
      <c r="W757" s="16"/>
      <c r="X757" s="16"/>
      <c r="Y757" s="16"/>
      <c r="Z757" s="16"/>
      <c r="AA757" s="16"/>
      <c r="AB757" s="16"/>
      <c r="AC757" s="16"/>
      <c r="AD757" s="16"/>
      <c r="AE757" s="16"/>
      <c r="AT757" s="302" t="s">
        <v>200</v>
      </c>
      <c r="AU757" s="302" t="s">
        <v>82</v>
      </c>
      <c r="AV757" s="16" t="s">
        <v>214</v>
      </c>
      <c r="AW757" s="16" t="s">
        <v>30</v>
      </c>
      <c r="AX757" s="16" t="s">
        <v>73</v>
      </c>
      <c r="AY757" s="302" t="s">
        <v>189</v>
      </c>
    </row>
    <row r="758" s="13" customFormat="1">
      <c r="A758" s="13"/>
      <c r="B758" s="249"/>
      <c r="C758" s="250"/>
      <c r="D758" s="242" t="s">
        <v>200</v>
      </c>
      <c r="E758" s="251" t="s">
        <v>1</v>
      </c>
      <c r="F758" s="252" t="s">
        <v>352</v>
      </c>
      <c r="G758" s="250"/>
      <c r="H758" s="251" t="s">
        <v>1</v>
      </c>
      <c r="I758" s="253"/>
      <c r="J758" s="250"/>
      <c r="K758" s="250"/>
      <c r="L758" s="254"/>
      <c r="M758" s="255"/>
      <c r="N758" s="256"/>
      <c r="O758" s="256"/>
      <c r="P758" s="256"/>
      <c r="Q758" s="256"/>
      <c r="R758" s="256"/>
      <c r="S758" s="256"/>
      <c r="T758" s="257"/>
      <c r="U758" s="13"/>
      <c r="V758" s="13"/>
      <c r="W758" s="13"/>
      <c r="X758" s="13"/>
      <c r="Y758" s="13"/>
      <c r="Z758" s="13"/>
      <c r="AA758" s="13"/>
      <c r="AB758" s="13"/>
      <c r="AC758" s="13"/>
      <c r="AD758" s="13"/>
      <c r="AE758" s="13"/>
      <c r="AT758" s="258" t="s">
        <v>200</v>
      </c>
      <c r="AU758" s="258" t="s">
        <v>82</v>
      </c>
      <c r="AV758" s="13" t="s">
        <v>80</v>
      </c>
      <c r="AW758" s="13" t="s">
        <v>30</v>
      </c>
      <c r="AX758" s="13" t="s">
        <v>73</v>
      </c>
      <c r="AY758" s="258" t="s">
        <v>189</v>
      </c>
    </row>
    <row r="759" s="13" customFormat="1">
      <c r="A759" s="13"/>
      <c r="B759" s="249"/>
      <c r="C759" s="250"/>
      <c r="D759" s="242" t="s">
        <v>200</v>
      </c>
      <c r="E759" s="251" t="s">
        <v>1</v>
      </c>
      <c r="F759" s="252" t="s">
        <v>675</v>
      </c>
      <c r="G759" s="250"/>
      <c r="H759" s="251" t="s">
        <v>1</v>
      </c>
      <c r="I759" s="253"/>
      <c r="J759" s="250"/>
      <c r="K759" s="250"/>
      <c r="L759" s="254"/>
      <c r="M759" s="255"/>
      <c r="N759" s="256"/>
      <c r="O759" s="256"/>
      <c r="P759" s="256"/>
      <c r="Q759" s="256"/>
      <c r="R759" s="256"/>
      <c r="S759" s="256"/>
      <c r="T759" s="257"/>
      <c r="U759" s="13"/>
      <c r="V759" s="13"/>
      <c r="W759" s="13"/>
      <c r="X759" s="13"/>
      <c r="Y759" s="13"/>
      <c r="Z759" s="13"/>
      <c r="AA759" s="13"/>
      <c r="AB759" s="13"/>
      <c r="AC759" s="13"/>
      <c r="AD759" s="13"/>
      <c r="AE759" s="13"/>
      <c r="AT759" s="258" t="s">
        <v>200</v>
      </c>
      <c r="AU759" s="258" t="s">
        <v>82</v>
      </c>
      <c r="AV759" s="13" t="s">
        <v>80</v>
      </c>
      <c r="AW759" s="13" t="s">
        <v>30</v>
      </c>
      <c r="AX759" s="13" t="s">
        <v>73</v>
      </c>
      <c r="AY759" s="258" t="s">
        <v>189</v>
      </c>
    </row>
    <row r="760" s="14" customFormat="1">
      <c r="A760" s="14"/>
      <c r="B760" s="259"/>
      <c r="C760" s="260"/>
      <c r="D760" s="242" t="s">
        <v>200</v>
      </c>
      <c r="E760" s="261" t="s">
        <v>1</v>
      </c>
      <c r="F760" s="262" t="s">
        <v>676</v>
      </c>
      <c r="G760" s="260"/>
      <c r="H760" s="263">
        <v>28</v>
      </c>
      <c r="I760" s="264"/>
      <c r="J760" s="260"/>
      <c r="K760" s="260"/>
      <c r="L760" s="265"/>
      <c r="M760" s="266"/>
      <c r="N760" s="267"/>
      <c r="O760" s="267"/>
      <c r="P760" s="267"/>
      <c r="Q760" s="267"/>
      <c r="R760" s="267"/>
      <c r="S760" s="267"/>
      <c r="T760" s="268"/>
      <c r="U760" s="14"/>
      <c r="V760" s="14"/>
      <c r="W760" s="14"/>
      <c r="X760" s="14"/>
      <c r="Y760" s="14"/>
      <c r="Z760" s="14"/>
      <c r="AA760" s="14"/>
      <c r="AB760" s="14"/>
      <c r="AC760" s="14"/>
      <c r="AD760" s="14"/>
      <c r="AE760" s="14"/>
      <c r="AT760" s="269" t="s">
        <v>200</v>
      </c>
      <c r="AU760" s="269" t="s">
        <v>82</v>
      </c>
      <c r="AV760" s="14" t="s">
        <v>82</v>
      </c>
      <c r="AW760" s="14" t="s">
        <v>30</v>
      </c>
      <c r="AX760" s="14" t="s">
        <v>73</v>
      </c>
      <c r="AY760" s="269" t="s">
        <v>189</v>
      </c>
    </row>
    <row r="761" s="16" customFormat="1">
      <c r="A761" s="16"/>
      <c r="B761" s="292"/>
      <c r="C761" s="293"/>
      <c r="D761" s="242" t="s">
        <v>200</v>
      </c>
      <c r="E761" s="294" t="s">
        <v>1</v>
      </c>
      <c r="F761" s="295" t="s">
        <v>290</v>
      </c>
      <c r="G761" s="293"/>
      <c r="H761" s="296">
        <v>28</v>
      </c>
      <c r="I761" s="297"/>
      <c r="J761" s="293"/>
      <c r="K761" s="293"/>
      <c r="L761" s="298"/>
      <c r="M761" s="299"/>
      <c r="N761" s="300"/>
      <c r="O761" s="300"/>
      <c r="P761" s="300"/>
      <c r="Q761" s="300"/>
      <c r="R761" s="300"/>
      <c r="S761" s="300"/>
      <c r="T761" s="301"/>
      <c r="U761" s="16"/>
      <c r="V761" s="16"/>
      <c r="W761" s="16"/>
      <c r="X761" s="16"/>
      <c r="Y761" s="16"/>
      <c r="Z761" s="16"/>
      <c r="AA761" s="16"/>
      <c r="AB761" s="16"/>
      <c r="AC761" s="16"/>
      <c r="AD761" s="16"/>
      <c r="AE761" s="16"/>
      <c r="AT761" s="302" t="s">
        <v>200</v>
      </c>
      <c r="AU761" s="302" t="s">
        <v>82</v>
      </c>
      <c r="AV761" s="16" t="s">
        <v>214</v>
      </c>
      <c r="AW761" s="16" t="s">
        <v>30</v>
      </c>
      <c r="AX761" s="16" t="s">
        <v>73</v>
      </c>
      <c r="AY761" s="302" t="s">
        <v>189</v>
      </c>
    </row>
    <row r="762" s="13" customFormat="1">
      <c r="A762" s="13"/>
      <c r="B762" s="249"/>
      <c r="C762" s="250"/>
      <c r="D762" s="242" t="s">
        <v>200</v>
      </c>
      <c r="E762" s="251" t="s">
        <v>1</v>
      </c>
      <c r="F762" s="252" t="s">
        <v>407</v>
      </c>
      <c r="G762" s="250"/>
      <c r="H762" s="251" t="s">
        <v>1</v>
      </c>
      <c r="I762" s="253"/>
      <c r="J762" s="250"/>
      <c r="K762" s="250"/>
      <c r="L762" s="254"/>
      <c r="M762" s="255"/>
      <c r="N762" s="256"/>
      <c r="O762" s="256"/>
      <c r="P762" s="256"/>
      <c r="Q762" s="256"/>
      <c r="R762" s="256"/>
      <c r="S762" s="256"/>
      <c r="T762" s="257"/>
      <c r="U762" s="13"/>
      <c r="V762" s="13"/>
      <c r="W762" s="13"/>
      <c r="X762" s="13"/>
      <c r="Y762" s="13"/>
      <c r="Z762" s="13"/>
      <c r="AA762" s="13"/>
      <c r="AB762" s="13"/>
      <c r="AC762" s="13"/>
      <c r="AD762" s="13"/>
      <c r="AE762" s="13"/>
      <c r="AT762" s="258" t="s">
        <v>200</v>
      </c>
      <c r="AU762" s="258" t="s">
        <v>82</v>
      </c>
      <c r="AV762" s="13" t="s">
        <v>80</v>
      </c>
      <c r="AW762" s="13" t="s">
        <v>30</v>
      </c>
      <c r="AX762" s="13" t="s">
        <v>73</v>
      </c>
      <c r="AY762" s="258" t="s">
        <v>189</v>
      </c>
    </row>
    <row r="763" s="13" customFormat="1">
      <c r="A763" s="13"/>
      <c r="B763" s="249"/>
      <c r="C763" s="250"/>
      <c r="D763" s="242" t="s">
        <v>200</v>
      </c>
      <c r="E763" s="251" t="s">
        <v>1</v>
      </c>
      <c r="F763" s="252" t="s">
        <v>416</v>
      </c>
      <c r="G763" s="250"/>
      <c r="H763" s="251" t="s">
        <v>1</v>
      </c>
      <c r="I763" s="253"/>
      <c r="J763" s="250"/>
      <c r="K763" s="250"/>
      <c r="L763" s="254"/>
      <c r="M763" s="255"/>
      <c r="N763" s="256"/>
      <c r="O763" s="256"/>
      <c r="P763" s="256"/>
      <c r="Q763" s="256"/>
      <c r="R763" s="256"/>
      <c r="S763" s="256"/>
      <c r="T763" s="257"/>
      <c r="U763" s="13"/>
      <c r="V763" s="13"/>
      <c r="W763" s="13"/>
      <c r="X763" s="13"/>
      <c r="Y763" s="13"/>
      <c r="Z763" s="13"/>
      <c r="AA763" s="13"/>
      <c r="AB763" s="13"/>
      <c r="AC763" s="13"/>
      <c r="AD763" s="13"/>
      <c r="AE763" s="13"/>
      <c r="AT763" s="258" t="s">
        <v>200</v>
      </c>
      <c r="AU763" s="258" t="s">
        <v>82</v>
      </c>
      <c r="AV763" s="13" t="s">
        <v>80</v>
      </c>
      <c r="AW763" s="13" t="s">
        <v>30</v>
      </c>
      <c r="AX763" s="13" t="s">
        <v>73</v>
      </c>
      <c r="AY763" s="258" t="s">
        <v>189</v>
      </c>
    </row>
    <row r="764" s="14" customFormat="1">
      <c r="A764" s="14"/>
      <c r="B764" s="259"/>
      <c r="C764" s="260"/>
      <c r="D764" s="242" t="s">
        <v>200</v>
      </c>
      <c r="E764" s="261" t="s">
        <v>1</v>
      </c>
      <c r="F764" s="262" t="s">
        <v>666</v>
      </c>
      <c r="G764" s="260"/>
      <c r="H764" s="263">
        <v>8</v>
      </c>
      <c r="I764" s="264"/>
      <c r="J764" s="260"/>
      <c r="K764" s="260"/>
      <c r="L764" s="265"/>
      <c r="M764" s="266"/>
      <c r="N764" s="267"/>
      <c r="O764" s="267"/>
      <c r="P764" s="267"/>
      <c r="Q764" s="267"/>
      <c r="R764" s="267"/>
      <c r="S764" s="267"/>
      <c r="T764" s="268"/>
      <c r="U764" s="14"/>
      <c r="V764" s="14"/>
      <c r="W764" s="14"/>
      <c r="X764" s="14"/>
      <c r="Y764" s="14"/>
      <c r="Z764" s="14"/>
      <c r="AA764" s="14"/>
      <c r="AB764" s="14"/>
      <c r="AC764" s="14"/>
      <c r="AD764" s="14"/>
      <c r="AE764" s="14"/>
      <c r="AT764" s="269" t="s">
        <v>200</v>
      </c>
      <c r="AU764" s="269" t="s">
        <v>82</v>
      </c>
      <c r="AV764" s="14" t="s">
        <v>82</v>
      </c>
      <c r="AW764" s="14" t="s">
        <v>30</v>
      </c>
      <c r="AX764" s="14" t="s">
        <v>73</v>
      </c>
      <c r="AY764" s="269" t="s">
        <v>189</v>
      </c>
    </row>
    <row r="765" s="13" customFormat="1">
      <c r="A765" s="13"/>
      <c r="B765" s="249"/>
      <c r="C765" s="250"/>
      <c r="D765" s="242" t="s">
        <v>200</v>
      </c>
      <c r="E765" s="251" t="s">
        <v>1</v>
      </c>
      <c r="F765" s="252" t="s">
        <v>418</v>
      </c>
      <c r="G765" s="250"/>
      <c r="H765" s="251" t="s">
        <v>1</v>
      </c>
      <c r="I765" s="253"/>
      <c r="J765" s="250"/>
      <c r="K765" s="250"/>
      <c r="L765" s="254"/>
      <c r="M765" s="255"/>
      <c r="N765" s="256"/>
      <c r="O765" s="256"/>
      <c r="P765" s="256"/>
      <c r="Q765" s="256"/>
      <c r="R765" s="256"/>
      <c r="S765" s="256"/>
      <c r="T765" s="257"/>
      <c r="U765" s="13"/>
      <c r="V765" s="13"/>
      <c r="W765" s="13"/>
      <c r="X765" s="13"/>
      <c r="Y765" s="13"/>
      <c r="Z765" s="13"/>
      <c r="AA765" s="13"/>
      <c r="AB765" s="13"/>
      <c r="AC765" s="13"/>
      <c r="AD765" s="13"/>
      <c r="AE765" s="13"/>
      <c r="AT765" s="258" t="s">
        <v>200</v>
      </c>
      <c r="AU765" s="258" t="s">
        <v>82</v>
      </c>
      <c r="AV765" s="13" t="s">
        <v>80</v>
      </c>
      <c r="AW765" s="13" t="s">
        <v>30</v>
      </c>
      <c r="AX765" s="13" t="s">
        <v>73</v>
      </c>
      <c r="AY765" s="258" t="s">
        <v>189</v>
      </c>
    </row>
    <row r="766" s="14" customFormat="1">
      <c r="A766" s="14"/>
      <c r="B766" s="259"/>
      <c r="C766" s="260"/>
      <c r="D766" s="242" t="s">
        <v>200</v>
      </c>
      <c r="E766" s="261" t="s">
        <v>1</v>
      </c>
      <c r="F766" s="262" t="s">
        <v>677</v>
      </c>
      <c r="G766" s="260"/>
      <c r="H766" s="263">
        <v>2</v>
      </c>
      <c r="I766" s="264"/>
      <c r="J766" s="260"/>
      <c r="K766" s="260"/>
      <c r="L766" s="265"/>
      <c r="M766" s="266"/>
      <c r="N766" s="267"/>
      <c r="O766" s="267"/>
      <c r="P766" s="267"/>
      <c r="Q766" s="267"/>
      <c r="R766" s="267"/>
      <c r="S766" s="267"/>
      <c r="T766" s="268"/>
      <c r="U766" s="14"/>
      <c r="V766" s="14"/>
      <c r="W766" s="14"/>
      <c r="X766" s="14"/>
      <c r="Y766" s="14"/>
      <c r="Z766" s="14"/>
      <c r="AA766" s="14"/>
      <c r="AB766" s="14"/>
      <c r="AC766" s="14"/>
      <c r="AD766" s="14"/>
      <c r="AE766" s="14"/>
      <c r="AT766" s="269" t="s">
        <v>200</v>
      </c>
      <c r="AU766" s="269" t="s">
        <v>82</v>
      </c>
      <c r="AV766" s="14" t="s">
        <v>82</v>
      </c>
      <c r="AW766" s="14" t="s">
        <v>30</v>
      </c>
      <c r="AX766" s="14" t="s">
        <v>73</v>
      </c>
      <c r="AY766" s="269" t="s">
        <v>189</v>
      </c>
    </row>
    <row r="767" s="16" customFormat="1">
      <c r="A767" s="16"/>
      <c r="B767" s="292"/>
      <c r="C767" s="293"/>
      <c r="D767" s="242" t="s">
        <v>200</v>
      </c>
      <c r="E767" s="294" t="s">
        <v>1</v>
      </c>
      <c r="F767" s="295" t="s">
        <v>290</v>
      </c>
      <c r="G767" s="293"/>
      <c r="H767" s="296">
        <v>10</v>
      </c>
      <c r="I767" s="297"/>
      <c r="J767" s="293"/>
      <c r="K767" s="293"/>
      <c r="L767" s="298"/>
      <c r="M767" s="299"/>
      <c r="N767" s="300"/>
      <c r="O767" s="300"/>
      <c r="P767" s="300"/>
      <c r="Q767" s="300"/>
      <c r="R767" s="300"/>
      <c r="S767" s="300"/>
      <c r="T767" s="301"/>
      <c r="U767" s="16"/>
      <c r="V767" s="16"/>
      <c r="W767" s="16"/>
      <c r="X767" s="16"/>
      <c r="Y767" s="16"/>
      <c r="Z767" s="16"/>
      <c r="AA767" s="16"/>
      <c r="AB767" s="16"/>
      <c r="AC767" s="16"/>
      <c r="AD767" s="16"/>
      <c r="AE767" s="16"/>
      <c r="AT767" s="302" t="s">
        <v>200</v>
      </c>
      <c r="AU767" s="302" t="s">
        <v>82</v>
      </c>
      <c r="AV767" s="16" t="s">
        <v>214</v>
      </c>
      <c r="AW767" s="16" t="s">
        <v>30</v>
      </c>
      <c r="AX767" s="16" t="s">
        <v>73</v>
      </c>
      <c r="AY767" s="302" t="s">
        <v>189</v>
      </c>
    </row>
    <row r="768" s="15" customFormat="1">
      <c r="A768" s="15"/>
      <c r="B768" s="270"/>
      <c r="C768" s="271"/>
      <c r="D768" s="242" t="s">
        <v>200</v>
      </c>
      <c r="E768" s="272" t="s">
        <v>1</v>
      </c>
      <c r="F768" s="273" t="s">
        <v>207</v>
      </c>
      <c r="G768" s="271"/>
      <c r="H768" s="274">
        <v>114</v>
      </c>
      <c r="I768" s="275"/>
      <c r="J768" s="271"/>
      <c r="K768" s="271"/>
      <c r="L768" s="276"/>
      <c r="M768" s="277"/>
      <c r="N768" s="278"/>
      <c r="O768" s="278"/>
      <c r="P768" s="278"/>
      <c r="Q768" s="278"/>
      <c r="R768" s="278"/>
      <c r="S768" s="278"/>
      <c r="T768" s="279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  <c r="AE768" s="15"/>
      <c r="AT768" s="280" t="s">
        <v>200</v>
      </c>
      <c r="AU768" s="280" t="s">
        <v>82</v>
      </c>
      <c r="AV768" s="15" t="s">
        <v>195</v>
      </c>
      <c r="AW768" s="15" t="s">
        <v>30</v>
      </c>
      <c r="AX768" s="15" t="s">
        <v>80</v>
      </c>
      <c r="AY768" s="280" t="s">
        <v>189</v>
      </c>
    </row>
    <row r="769" s="2" customFormat="1" ht="16.5" customHeight="1">
      <c r="A769" s="39"/>
      <c r="B769" s="40"/>
      <c r="C769" s="228" t="s">
        <v>682</v>
      </c>
      <c r="D769" s="228" t="s">
        <v>191</v>
      </c>
      <c r="E769" s="229" t="s">
        <v>683</v>
      </c>
      <c r="F769" s="230" t="s">
        <v>684</v>
      </c>
      <c r="G769" s="231" t="s">
        <v>194</v>
      </c>
      <c r="H769" s="232">
        <v>0.078</v>
      </c>
      <c r="I769" s="233"/>
      <c r="J769" s="234">
        <f>ROUND(I769*H769,2)</f>
        <v>0</v>
      </c>
      <c r="K769" s="235"/>
      <c r="L769" s="45"/>
      <c r="M769" s="236" t="s">
        <v>1</v>
      </c>
      <c r="N769" s="237" t="s">
        <v>38</v>
      </c>
      <c r="O769" s="92"/>
      <c r="P769" s="238">
        <f>O769*H769</f>
        <v>0</v>
      </c>
      <c r="Q769" s="238">
        <v>2.2564449999999998</v>
      </c>
      <c r="R769" s="238">
        <f>Q769*H769</f>
        <v>0.17600270999999998</v>
      </c>
      <c r="S769" s="238">
        <v>0</v>
      </c>
      <c r="T769" s="239">
        <f>S769*H769</f>
        <v>0</v>
      </c>
      <c r="U769" s="39"/>
      <c r="V769" s="39"/>
      <c r="W769" s="39"/>
      <c r="X769" s="39"/>
      <c r="Y769" s="39"/>
      <c r="Z769" s="39"/>
      <c r="AA769" s="39"/>
      <c r="AB769" s="39"/>
      <c r="AC769" s="39"/>
      <c r="AD769" s="39"/>
      <c r="AE769" s="39"/>
      <c r="AR769" s="240" t="s">
        <v>195</v>
      </c>
      <c r="AT769" s="240" t="s">
        <v>191</v>
      </c>
      <c r="AU769" s="240" t="s">
        <v>82</v>
      </c>
      <c r="AY769" s="18" t="s">
        <v>189</v>
      </c>
      <c r="BE769" s="241">
        <f>IF(N769="základní",J769,0)</f>
        <v>0</v>
      </c>
      <c r="BF769" s="241">
        <f>IF(N769="snížená",J769,0)</f>
        <v>0</v>
      </c>
      <c r="BG769" s="241">
        <f>IF(N769="zákl. přenesená",J769,0)</f>
        <v>0</v>
      </c>
      <c r="BH769" s="241">
        <f>IF(N769="sníž. přenesená",J769,0)</f>
        <v>0</v>
      </c>
      <c r="BI769" s="241">
        <f>IF(N769="nulová",J769,0)</f>
        <v>0</v>
      </c>
      <c r="BJ769" s="18" t="s">
        <v>80</v>
      </c>
      <c r="BK769" s="241">
        <f>ROUND(I769*H769,2)</f>
        <v>0</v>
      </c>
      <c r="BL769" s="18" t="s">
        <v>195</v>
      </c>
      <c r="BM769" s="240" t="s">
        <v>685</v>
      </c>
    </row>
    <row r="770" s="2" customFormat="1">
      <c r="A770" s="39"/>
      <c r="B770" s="40"/>
      <c r="C770" s="41"/>
      <c r="D770" s="242" t="s">
        <v>197</v>
      </c>
      <c r="E770" s="41"/>
      <c r="F770" s="243" t="s">
        <v>684</v>
      </c>
      <c r="G770" s="41"/>
      <c r="H770" s="41"/>
      <c r="I770" s="244"/>
      <c r="J770" s="41"/>
      <c r="K770" s="41"/>
      <c r="L770" s="45"/>
      <c r="M770" s="245"/>
      <c r="N770" s="246"/>
      <c r="O770" s="92"/>
      <c r="P770" s="92"/>
      <c r="Q770" s="92"/>
      <c r="R770" s="92"/>
      <c r="S770" s="92"/>
      <c r="T770" s="93"/>
      <c r="U770" s="39"/>
      <c r="V770" s="39"/>
      <c r="W770" s="39"/>
      <c r="X770" s="39"/>
      <c r="Y770" s="39"/>
      <c r="Z770" s="39"/>
      <c r="AA770" s="39"/>
      <c r="AB770" s="39"/>
      <c r="AC770" s="39"/>
      <c r="AD770" s="39"/>
      <c r="AE770" s="39"/>
      <c r="AT770" s="18" t="s">
        <v>197</v>
      </c>
      <c r="AU770" s="18" t="s">
        <v>82</v>
      </c>
    </row>
    <row r="771" s="2" customFormat="1">
      <c r="A771" s="39"/>
      <c r="B771" s="40"/>
      <c r="C771" s="41"/>
      <c r="D771" s="247" t="s">
        <v>198</v>
      </c>
      <c r="E771" s="41"/>
      <c r="F771" s="248" t="s">
        <v>686</v>
      </c>
      <c r="G771" s="41"/>
      <c r="H771" s="41"/>
      <c r="I771" s="244"/>
      <c r="J771" s="41"/>
      <c r="K771" s="41"/>
      <c r="L771" s="45"/>
      <c r="M771" s="245"/>
      <c r="N771" s="246"/>
      <c r="O771" s="92"/>
      <c r="P771" s="92"/>
      <c r="Q771" s="92"/>
      <c r="R771" s="92"/>
      <c r="S771" s="92"/>
      <c r="T771" s="93"/>
      <c r="U771" s="39"/>
      <c r="V771" s="39"/>
      <c r="W771" s="39"/>
      <c r="X771" s="39"/>
      <c r="Y771" s="39"/>
      <c r="Z771" s="39"/>
      <c r="AA771" s="39"/>
      <c r="AB771" s="39"/>
      <c r="AC771" s="39"/>
      <c r="AD771" s="39"/>
      <c r="AE771" s="39"/>
      <c r="AT771" s="18" t="s">
        <v>198</v>
      </c>
      <c r="AU771" s="18" t="s">
        <v>82</v>
      </c>
    </row>
    <row r="772" s="13" customFormat="1">
      <c r="A772" s="13"/>
      <c r="B772" s="249"/>
      <c r="C772" s="250"/>
      <c r="D772" s="242" t="s">
        <v>200</v>
      </c>
      <c r="E772" s="251" t="s">
        <v>1</v>
      </c>
      <c r="F772" s="252" t="s">
        <v>687</v>
      </c>
      <c r="G772" s="250"/>
      <c r="H772" s="251" t="s">
        <v>1</v>
      </c>
      <c r="I772" s="253"/>
      <c r="J772" s="250"/>
      <c r="K772" s="250"/>
      <c r="L772" s="254"/>
      <c r="M772" s="255"/>
      <c r="N772" s="256"/>
      <c r="O772" s="256"/>
      <c r="P772" s="256"/>
      <c r="Q772" s="256"/>
      <c r="R772" s="256"/>
      <c r="S772" s="256"/>
      <c r="T772" s="257"/>
      <c r="U772" s="13"/>
      <c r="V772" s="13"/>
      <c r="W772" s="13"/>
      <c r="X772" s="13"/>
      <c r="Y772" s="13"/>
      <c r="Z772" s="13"/>
      <c r="AA772" s="13"/>
      <c r="AB772" s="13"/>
      <c r="AC772" s="13"/>
      <c r="AD772" s="13"/>
      <c r="AE772" s="13"/>
      <c r="AT772" s="258" t="s">
        <v>200</v>
      </c>
      <c r="AU772" s="258" t="s">
        <v>82</v>
      </c>
      <c r="AV772" s="13" t="s">
        <v>80</v>
      </c>
      <c r="AW772" s="13" t="s">
        <v>30</v>
      </c>
      <c r="AX772" s="13" t="s">
        <v>73</v>
      </c>
      <c r="AY772" s="258" t="s">
        <v>189</v>
      </c>
    </row>
    <row r="773" s="14" customFormat="1">
      <c r="A773" s="14"/>
      <c r="B773" s="259"/>
      <c r="C773" s="260"/>
      <c r="D773" s="242" t="s">
        <v>200</v>
      </c>
      <c r="E773" s="261" t="s">
        <v>1</v>
      </c>
      <c r="F773" s="262" t="s">
        <v>688</v>
      </c>
      <c r="G773" s="260"/>
      <c r="H773" s="263">
        <v>0.078</v>
      </c>
      <c r="I773" s="264"/>
      <c r="J773" s="260"/>
      <c r="K773" s="260"/>
      <c r="L773" s="265"/>
      <c r="M773" s="266"/>
      <c r="N773" s="267"/>
      <c r="O773" s="267"/>
      <c r="P773" s="267"/>
      <c r="Q773" s="267"/>
      <c r="R773" s="267"/>
      <c r="S773" s="267"/>
      <c r="T773" s="268"/>
      <c r="U773" s="14"/>
      <c r="V773" s="14"/>
      <c r="W773" s="14"/>
      <c r="X773" s="14"/>
      <c r="Y773" s="14"/>
      <c r="Z773" s="14"/>
      <c r="AA773" s="14"/>
      <c r="AB773" s="14"/>
      <c r="AC773" s="14"/>
      <c r="AD773" s="14"/>
      <c r="AE773" s="14"/>
      <c r="AT773" s="269" t="s">
        <v>200</v>
      </c>
      <c r="AU773" s="269" t="s">
        <v>82</v>
      </c>
      <c r="AV773" s="14" t="s">
        <v>82</v>
      </c>
      <c r="AW773" s="14" t="s">
        <v>30</v>
      </c>
      <c r="AX773" s="14" t="s">
        <v>73</v>
      </c>
      <c r="AY773" s="269" t="s">
        <v>189</v>
      </c>
    </row>
    <row r="774" s="15" customFormat="1">
      <c r="A774" s="15"/>
      <c r="B774" s="270"/>
      <c r="C774" s="271"/>
      <c r="D774" s="242" t="s">
        <v>200</v>
      </c>
      <c r="E774" s="272" t="s">
        <v>1</v>
      </c>
      <c r="F774" s="273" t="s">
        <v>207</v>
      </c>
      <c r="G774" s="271"/>
      <c r="H774" s="274">
        <v>0.078</v>
      </c>
      <c r="I774" s="275"/>
      <c r="J774" s="271"/>
      <c r="K774" s="271"/>
      <c r="L774" s="276"/>
      <c r="M774" s="277"/>
      <c r="N774" s="278"/>
      <c r="O774" s="278"/>
      <c r="P774" s="278"/>
      <c r="Q774" s="278"/>
      <c r="R774" s="278"/>
      <c r="S774" s="278"/>
      <c r="T774" s="279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  <c r="AE774" s="15"/>
      <c r="AT774" s="280" t="s">
        <v>200</v>
      </c>
      <c r="AU774" s="280" t="s">
        <v>82</v>
      </c>
      <c r="AV774" s="15" t="s">
        <v>195</v>
      </c>
      <c r="AW774" s="15" t="s">
        <v>30</v>
      </c>
      <c r="AX774" s="15" t="s">
        <v>80</v>
      </c>
      <c r="AY774" s="280" t="s">
        <v>189</v>
      </c>
    </row>
    <row r="775" s="2" customFormat="1" ht="21.75" customHeight="1">
      <c r="A775" s="39"/>
      <c r="B775" s="40"/>
      <c r="C775" s="228" t="s">
        <v>689</v>
      </c>
      <c r="D775" s="228" t="s">
        <v>191</v>
      </c>
      <c r="E775" s="229" t="s">
        <v>690</v>
      </c>
      <c r="F775" s="230" t="s">
        <v>691</v>
      </c>
      <c r="G775" s="231" t="s">
        <v>194</v>
      </c>
      <c r="H775" s="232">
        <v>0.58899999999999997</v>
      </c>
      <c r="I775" s="233"/>
      <c r="J775" s="234">
        <f>ROUND(I775*H775,2)</f>
        <v>0</v>
      </c>
      <c r="K775" s="235"/>
      <c r="L775" s="45"/>
      <c r="M775" s="236" t="s">
        <v>1</v>
      </c>
      <c r="N775" s="237" t="s">
        <v>38</v>
      </c>
      <c r="O775" s="92"/>
      <c r="P775" s="238">
        <f>O775*H775</f>
        <v>0</v>
      </c>
      <c r="Q775" s="238">
        <v>2.453395</v>
      </c>
      <c r="R775" s="238">
        <f>Q775*H775</f>
        <v>1.4450496549999998</v>
      </c>
      <c r="S775" s="238">
        <v>0</v>
      </c>
      <c r="T775" s="239">
        <f>S775*H775</f>
        <v>0</v>
      </c>
      <c r="U775" s="39"/>
      <c r="V775" s="39"/>
      <c r="W775" s="39"/>
      <c r="X775" s="39"/>
      <c r="Y775" s="39"/>
      <c r="Z775" s="39"/>
      <c r="AA775" s="39"/>
      <c r="AB775" s="39"/>
      <c r="AC775" s="39"/>
      <c r="AD775" s="39"/>
      <c r="AE775" s="39"/>
      <c r="AR775" s="240" t="s">
        <v>195</v>
      </c>
      <c r="AT775" s="240" t="s">
        <v>191</v>
      </c>
      <c r="AU775" s="240" t="s">
        <v>82</v>
      </c>
      <c r="AY775" s="18" t="s">
        <v>189</v>
      </c>
      <c r="BE775" s="241">
        <f>IF(N775="základní",J775,0)</f>
        <v>0</v>
      </c>
      <c r="BF775" s="241">
        <f>IF(N775="snížená",J775,0)</f>
        <v>0</v>
      </c>
      <c r="BG775" s="241">
        <f>IF(N775="zákl. přenesená",J775,0)</f>
        <v>0</v>
      </c>
      <c r="BH775" s="241">
        <f>IF(N775="sníž. přenesená",J775,0)</f>
        <v>0</v>
      </c>
      <c r="BI775" s="241">
        <f>IF(N775="nulová",J775,0)</f>
        <v>0</v>
      </c>
      <c r="BJ775" s="18" t="s">
        <v>80</v>
      </c>
      <c r="BK775" s="241">
        <f>ROUND(I775*H775,2)</f>
        <v>0</v>
      </c>
      <c r="BL775" s="18" t="s">
        <v>195</v>
      </c>
      <c r="BM775" s="240" t="s">
        <v>692</v>
      </c>
    </row>
    <row r="776" s="2" customFormat="1">
      <c r="A776" s="39"/>
      <c r="B776" s="40"/>
      <c r="C776" s="41"/>
      <c r="D776" s="242" t="s">
        <v>197</v>
      </c>
      <c r="E776" s="41"/>
      <c r="F776" s="243" t="s">
        <v>691</v>
      </c>
      <c r="G776" s="41"/>
      <c r="H776" s="41"/>
      <c r="I776" s="244"/>
      <c r="J776" s="41"/>
      <c r="K776" s="41"/>
      <c r="L776" s="45"/>
      <c r="M776" s="245"/>
      <c r="N776" s="246"/>
      <c r="O776" s="92"/>
      <c r="P776" s="92"/>
      <c r="Q776" s="92"/>
      <c r="R776" s="92"/>
      <c r="S776" s="92"/>
      <c r="T776" s="93"/>
      <c r="U776" s="39"/>
      <c r="V776" s="39"/>
      <c r="W776" s="39"/>
      <c r="X776" s="39"/>
      <c r="Y776" s="39"/>
      <c r="Z776" s="39"/>
      <c r="AA776" s="39"/>
      <c r="AB776" s="39"/>
      <c r="AC776" s="39"/>
      <c r="AD776" s="39"/>
      <c r="AE776" s="39"/>
      <c r="AT776" s="18" t="s">
        <v>197</v>
      </c>
      <c r="AU776" s="18" t="s">
        <v>82</v>
      </c>
    </row>
    <row r="777" s="2" customFormat="1">
      <c r="A777" s="39"/>
      <c r="B777" s="40"/>
      <c r="C777" s="41"/>
      <c r="D777" s="247" t="s">
        <v>198</v>
      </c>
      <c r="E777" s="41"/>
      <c r="F777" s="248" t="s">
        <v>693</v>
      </c>
      <c r="G777" s="41"/>
      <c r="H777" s="41"/>
      <c r="I777" s="244"/>
      <c r="J777" s="41"/>
      <c r="K777" s="41"/>
      <c r="L777" s="45"/>
      <c r="M777" s="245"/>
      <c r="N777" s="246"/>
      <c r="O777" s="92"/>
      <c r="P777" s="92"/>
      <c r="Q777" s="92"/>
      <c r="R777" s="92"/>
      <c r="S777" s="92"/>
      <c r="T777" s="93"/>
      <c r="U777" s="39"/>
      <c r="V777" s="39"/>
      <c r="W777" s="39"/>
      <c r="X777" s="39"/>
      <c r="Y777" s="39"/>
      <c r="Z777" s="39"/>
      <c r="AA777" s="39"/>
      <c r="AB777" s="39"/>
      <c r="AC777" s="39"/>
      <c r="AD777" s="39"/>
      <c r="AE777" s="39"/>
      <c r="AT777" s="18" t="s">
        <v>198</v>
      </c>
      <c r="AU777" s="18" t="s">
        <v>82</v>
      </c>
    </row>
    <row r="778" s="13" customFormat="1">
      <c r="A778" s="13"/>
      <c r="B778" s="249"/>
      <c r="C778" s="250"/>
      <c r="D778" s="242" t="s">
        <v>200</v>
      </c>
      <c r="E778" s="251" t="s">
        <v>1</v>
      </c>
      <c r="F778" s="252" t="s">
        <v>694</v>
      </c>
      <c r="G778" s="250"/>
      <c r="H778" s="251" t="s">
        <v>1</v>
      </c>
      <c r="I778" s="253"/>
      <c r="J778" s="250"/>
      <c r="K778" s="250"/>
      <c r="L778" s="254"/>
      <c r="M778" s="255"/>
      <c r="N778" s="256"/>
      <c r="O778" s="256"/>
      <c r="P778" s="256"/>
      <c r="Q778" s="256"/>
      <c r="R778" s="256"/>
      <c r="S778" s="256"/>
      <c r="T778" s="257"/>
      <c r="U778" s="13"/>
      <c r="V778" s="13"/>
      <c r="W778" s="13"/>
      <c r="X778" s="13"/>
      <c r="Y778" s="13"/>
      <c r="Z778" s="13"/>
      <c r="AA778" s="13"/>
      <c r="AB778" s="13"/>
      <c r="AC778" s="13"/>
      <c r="AD778" s="13"/>
      <c r="AE778" s="13"/>
      <c r="AT778" s="258" t="s">
        <v>200</v>
      </c>
      <c r="AU778" s="258" t="s">
        <v>82</v>
      </c>
      <c r="AV778" s="13" t="s">
        <v>80</v>
      </c>
      <c r="AW778" s="13" t="s">
        <v>30</v>
      </c>
      <c r="AX778" s="13" t="s">
        <v>73</v>
      </c>
      <c r="AY778" s="258" t="s">
        <v>189</v>
      </c>
    </row>
    <row r="779" s="14" customFormat="1">
      <c r="A779" s="14"/>
      <c r="B779" s="259"/>
      <c r="C779" s="260"/>
      <c r="D779" s="242" t="s">
        <v>200</v>
      </c>
      <c r="E779" s="261" t="s">
        <v>1</v>
      </c>
      <c r="F779" s="262" t="s">
        <v>695</v>
      </c>
      <c r="G779" s="260"/>
      <c r="H779" s="263">
        <v>0.25900000000000001</v>
      </c>
      <c r="I779" s="264"/>
      <c r="J779" s="260"/>
      <c r="K779" s="260"/>
      <c r="L779" s="265"/>
      <c r="M779" s="266"/>
      <c r="N779" s="267"/>
      <c r="O779" s="267"/>
      <c r="P779" s="267"/>
      <c r="Q779" s="267"/>
      <c r="R779" s="267"/>
      <c r="S779" s="267"/>
      <c r="T779" s="268"/>
      <c r="U779" s="14"/>
      <c r="V779" s="14"/>
      <c r="W779" s="14"/>
      <c r="X779" s="14"/>
      <c r="Y779" s="14"/>
      <c r="Z779" s="14"/>
      <c r="AA779" s="14"/>
      <c r="AB779" s="14"/>
      <c r="AC779" s="14"/>
      <c r="AD779" s="14"/>
      <c r="AE779" s="14"/>
      <c r="AT779" s="269" t="s">
        <v>200</v>
      </c>
      <c r="AU779" s="269" t="s">
        <v>82</v>
      </c>
      <c r="AV779" s="14" t="s">
        <v>82</v>
      </c>
      <c r="AW779" s="14" t="s">
        <v>30</v>
      </c>
      <c r="AX779" s="14" t="s">
        <v>73</v>
      </c>
      <c r="AY779" s="269" t="s">
        <v>189</v>
      </c>
    </row>
    <row r="780" s="13" customFormat="1">
      <c r="A780" s="13"/>
      <c r="B780" s="249"/>
      <c r="C780" s="250"/>
      <c r="D780" s="242" t="s">
        <v>200</v>
      </c>
      <c r="E780" s="251" t="s">
        <v>1</v>
      </c>
      <c r="F780" s="252" t="s">
        <v>696</v>
      </c>
      <c r="G780" s="250"/>
      <c r="H780" s="251" t="s">
        <v>1</v>
      </c>
      <c r="I780" s="253"/>
      <c r="J780" s="250"/>
      <c r="K780" s="250"/>
      <c r="L780" s="254"/>
      <c r="M780" s="255"/>
      <c r="N780" s="256"/>
      <c r="O780" s="256"/>
      <c r="P780" s="256"/>
      <c r="Q780" s="256"/>
      <c r="R780" s="256"/>
      <c r="S780" s="256"/>
      <c r="T780" s="257"/>
      <c r="U780" s="13"/>
      <c r="V780" s="13"/>
      <c r="W780" s="13"/>
      <c r="X780" s="13"/>
      <c r="Y780" s="13"/>
      <c r="Z780" s="13"/>
      <c r="AA780" s="13"/>
      <c r="AB780" s="13"/>
      <c r="AC780" s="13"/>
      <c r="AD780" s="13"/>
      <c r="AE780" s="13"/>
      <c r="AT780" s="258" t="s">
        <v>200</v>
      </c>
      <c r="AU780" s="258" t="s">
        <v>82</v>
      </c>
      <c r="AV780" s="13" t="s">
        <v>80</v>
      </c>
      <c r="AW780" s="13" t="s">
        <v>30</v>
      </c>
      <c r="AX780" s="13" t="s">
        <v>73</v>
      </c>
      <c r="AY780" s="258" t="s">
        <v>189</v>
      </c>
    </row>
    <row r="781" s="14" customFormat="1">
      <c r="A781" s="14"/>
      <c r="B781" s="259"/>
      <c r="C781" s="260"/>
      <c r="D781" s="242" t="s">
        <v>200</v>
      </c>
      <c r="E781" s="261" t="s">
        <v>1</v>
      </c>
      <c r="F781" s="262" t="s">
        <v>697</v>
      </c>
      <c r="G781" s="260"/>
      <c r="H781" s="263">
        <v>0.33000000000000002</v>
      </c>
      <c r="I781" s="264"/>
      <c r="J781" s="260"/>
      <c r="K781" s="260"/>
      <c r="L781" s="265"/>
      <c r="M781" s="266"/>
      <c r="N781" s="267"/>
      <c r="O781" s="267"/>
      <c r="P781" s="267"/>
      <c r="Q781" s="267"/>
      <c r="R781" s="267"/>
      <c r="S781" s="267"/>
      <c r="T781" s="268"/>
      <c r="U781" s="14"/>
      <c r="V781" s="14"/>
      <c r="W781" s="14"/>
      <c r="X781" s="14"/>
      <c r="Y781" s="14"/>
      <c r="Z781" s="14"/>
      <c r="AA781" s="14"/>
      <c r="AB781" s="14"/>
      <c r="AC781" s="14"/>
      <c r="AD781" s="14"/>
      <c r="AE781" s="14"/>
      <c r="AT781" s="269" t="s">
        <v>200</v>
      </c>
      <c r="AU781" s="269" t="s">
        <v>82</v>
      </c>
      <c r="AV781" s="14" t="s">
        <v>82</v>
      </c>
      <c r="AW781" s="14" t="s">
        <v>30</v>
      </c>
      <c r="AX781" s="14" t="s">
        <v>73</v>
      </c>
      <c r="AY781" s="269" t="s">
        <v>189</v>
      </c>
    </row>
    <row r="782" s="15" customFormat="1">
      <c r="A782" s="15"/>
      <c r="B782" s="270"/>
      <c r="C782" s="271"/>
      <c r="D782" s="242" t="s">
        <v>200</v>
      </c>
      <c r="E782" s="272" t="s">
        <v>1</v>
      </c>
      <c r="F782" s="273" t="s">
        <v>207</v>
      </c>
      <c r="G782" s="271"/>
      <c r="H782" s="274">
        <v>0.58899999999999997</v>
      </c>
      <c r="I782" s="275"/>
      <c r="J782" s="271"/>
      <c r="K782" s="271"/>
      <c r="L782" s="276"/>
      <c r="M782" s="277"/>
      <c r="N782" s="278"/>
      <c r="O782" s="278"/>
      <c r="P782" s="278"/>
      <c r="Q782" s="278"/>
      <c r="R782" s="278"/>
      <c r="S782" s="278"/>
      <c r="T782" s="279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  <c r="AE782" s="15"/>
      <c r="AT782" s="280" t="s">
        <v>200</v>
      </c>
      <c r="AU782" s="280" t="s">
        <v>82</v>
      </c>
      <c r="AV782" s="15" t="s">
        <v>195</v>
      </c>
      <c r="AW782" s="15" t="s">
        <v>30</v>
      </c>
      <c r="AX782" s="15" t="s">
        <v>80</v>
      </c>
      <c r="AY782" s="280" t="s">
        <v>189</v>
      </c>
    </row>
    <row r="783" s="2" customFormat="1" ht="16.5" customHeight="1">
      <c r="A783" s="39"/>
      <c r="B783" s="40"/>
      <c r="C783" s="228" t="s">
        <v>698</v>
      </c>
      <c r="D783" s="228" t="s">
        <v>191</v>
      </c>
      <c r="E783" s="229" t="s">
        <v>699</v>
      </c>
      <c r="F783" s="230" t="s">
        <v>700</v>
      </c>
      <c r="G783" s="231" t="s">
        <v>301</v>
      </c>
      <c r="H783" s="232">
        <v>10.215999999999999</v>
      </c>
      <c r="I783" s="233"/>
      <c r="J783" s="234">
        <f>ROUND(I783*H783,2)</f>
        <v>0</v>
      </c>
      <c r="K783" s="235"/>
      <c r="L783" s="45"/>
      <c r="M783" s="236" t="s">
        <v>1</v>
      </c>
      <c r="N783" s="237" t="s">
        <v>38</v>
      </c>
      <c r="O783" s="92"/>
      <c r="P783" s="238">
        <f>O783*H783</f>
        <v>0</v>
      </c>
      <c r="Q783" s="238">
        <v>0.0057646399999999997</v>
      </c>
      <c r="R783" s="238">
        <f>Q783*H783</f>
        <v>0.058891562239999994</v>
      </c>
      <c r="S783" s="238">
        <v>0</v>
      </c>
      <c r="T783" s="239">
        <f>S783*H783</f>
        <v>0</v>
      </c>
      <c r="U783" s="39"/>
      <c r="V783" s="39"/>
      <c r="W783" s="39"/>
      <c r="X783" s="39"/>
      <c r="Y783" s="39"/>
      <c r="Z783" s="39"/>
      <c r="AA783" s="39"/>
      <c r="AB783" s="39"/>
      <c r="AC783" s="39"/>
      <c r="AD783" s="39"/>
      <c r="AE783" s="39"/>
      <c r="AR783" s="240" t="s">
        <v>195</v>
      </c>
      <c r="AT783" s="240" t="s">
        <v>191</v>
      </c>
      <c r="AU783" s="240" t="s">
        <v>82</v>
      </c>
      <c r="AY783" s="18" t="s">
        <v>189</v>
      </c>
      <c r="BE783" s="241">
        <f>IF(N783="základní",J783,0)</f>
        <v>0</v>
      </c>
      <c r="BF783" s="241">
        <f>IF(N783="snížená",J783,0)</f>
        <v>0</v>
      </c>
      <c r="BG783" s="241">
        <f>IF(N783="zákl. přenesená",J783,0)</f>
        <v>0</v>
      </c>
      <c r="BH783" s="241">
        <f>IF(N783="sníž. přenesená",J783,0)</f>
        <v>0</v>
      </c>
      <c r="BI783" s="241">
        <f>IF(N783="nulová",J783,0)</f>
        <v>0</v>
      </c>
      <c r="BJ783" s="18" t="s">
        <v>80</v>
      </c>
      <c r="BK783" s="241">
        <f>ROUND(I783*H783,2)</f>
        <v>0</v>
      </c>
      <c r="BL783" s="18" t="s">
        <v>195</v>
      </c>
      <c r="BM783" s="240" t="s">
        <v>701</v>
      </c>
    </row>
    <row r="784" s="2" customFormat="1">
      <c r="A784" s="39"/>
      <c r="B784" s="40"/>
      <c r="C784" s="41"/>
      <c r="D784" s="242" t="s">
        <v>197</v>
      </c>
      <c r="E784" s="41"/>
      <c r="F784" s="243" t="s">
        <v>700</v>
      </c>
      <c r="G784" s="41"/>
      <c r="H784" s="41"/>
      <c r="I784" s="244"/>
      <c r="J784" s="41"/>
      <c r="K784" s="41"/>
      <c r="L784" s="45"/>
      <c r="M784" s="245"/>
      <c r="N784" s="246"/>
      <c r="O784" s="92"/>
      <c r="P784" s="92"/>
      <c r="Q784" s="92"/>
      <c r="R784" s="92"/>
      <c r="S784" s="92"/>
      <c r="T784" s="93"/>
      <c r="U784" s="39"/>
      <c r="V784" s="39"/>
      <c r="W784" s="39"/>
      <c r="X784" s="39"/>
      <c r="Y784" s="39"/>
      <c r="Z784" s="39"/>
      <c r="AA784" s="39"/>
      <c r="AB784" s="39"/>
      <c r="AC784" s="39"/>
      <c r="AD784" s="39"/>
      <c r="AE784" s="39"/>
      <c r="AT784" s="18" t="s">
        <v>197</v>
      </c>
      <c r="AU784" s="18" t="s">
        <v>82</v>
      </c>
    </row>
    <row r="785" s="2" customFormat="1">
      <c r="A785" s="39"/>
      <c r="B785" s="40"/>
      <c r="C785" s="41"/>
      <c r="D785" s="247" t="s">
        <v>198</v>
      </c>
      <c r="E785" s="41"/>
      <c r="F785" s="248" t="s">
        <v>702</v>
      </c>
      <c r="G785" s="41"/>
      <c r="H785" s="41"/>
      <c r="I785" s="244"/>
      <c r="J785" s="41"/>
      <c r="K785" s="41"/>
      <c r="L785" s="45"/>
      <c r="M785" s="245"/>
      <c r="N785" s="246"/>
      <c r="O785" s="92"/>
      <c r="P785" s="92"/>
      <c r="Q785" s="92"/>
      <c r="R785" s="92"/>
      <c r="S785" s="92"/>
      <c r="T785" s="93"/>
      <c r="U785" s="39"/>
      <c r="V785" s="39"/>
      <c r="W785" s="39"/>
      <c r="X785" s="39"/>
      <c r="Y785" s="39"/>
      <c r="Z785" s="39"/>
      <c r="AA785" s="39"/>
      <c r="AB785" s="39"/>
      <c r="AC785" s="39"/>
      <c r="AD785" s="39"/>
      <c r="AE785" s="39"/>
      <c r="AT785" s="18" t="s">
        <v>198</v>
      </c>
      <c r="AU785" s="18" t="s">
        <v>82</v>
      </c>
    </row>
    <row r="786" s="13" customFormat="1">
      <c r="A786" s="13"/>
      <c r="B786" s="249"/>
      <c r="C786" s="250"/>
      <c r="D786" s="242" t="s">
        <v>200</v>
      </c>
      <c r="E786" s="251" t="s">
        <v>1</v>
      </c>
      <c r="F786" s="252" t="s">
        <v>687</v>
      </c>
      <c r="G786" s="250"/>
      <c r="H786" s="251" t="s">
        <v>1</v>
      </c>
      <c r="I786" s="253"/>
      <c r="J786" s="250"/>
      <c r="K786" s="250"/>
      <c r="L786" s="254"/>
      <c r="M786" s="255"/>
      <c r="N786" s="256"/>
      <c r="O786" s="256"/>
      <c r="P786" s="256"/>
      <c r="Q786" s="256"/>
      <c r="R786" s="256"/>
      <c r="S786" s="256"/>
      <c r="T786" s="257"/>
      <c r="U786" s="13"/>
      <c r="V786" s="13"/>
      <c r="W786" s="13"/>
      <c r="X786" s="13"/>
      <c r="Y786" s="13"/>
      <c r="Z786" s="13"/>
      <c r="AA786" s="13"/>
      <c r="AB786" s="13"/>
      <c r="AC786" s="13"/>
      <c r="AD786" s="13"/>
      <c r="AE786" s="13"/>
      <c r="AT786" s="258" t="s">
        <v>200</v>
      </c>
      <c r="AU786" s="258" t="s">
        <v>82</v>
      </c>
      <c r="AV786" s="13" t="s">
        <v>80</v>
      </c>
      <c r="AW786" s="13" t="s">
        <v>30</v>
      </c>
      <c r="AX786" s="13" t="s">
        <v>73</v>
      </c>
      <c r="AY786" s="258" t="s">
        <v>189</v>
      </c>
    </row>
    <row r="787" s="14" customFormat="1">
      <c r="A787" s="14"/>
      <c r="B787" s="259"/>
      <c r="C787" s="260"/>
      <c r="D787" s="242" t="s">
        <v>200</v>
      </c>
      <c r="E787" s="261" t="s">
        <v>1</v>
      </c>
      <c r="F787" s="262" t="s">
        <v>703</v>
      </c>
      <c r="G787" s="260"/>
      <c r="H787" s="263">
        <v>3.2570000000000001</v>
      </c>
      <c r="I787" s="264"/>
      <c r="J787" s="260"/>
      <c r="K787" s="260"/>
      <c r="L787" s="265"/>
      <c r="M787" s="266"/>
      <c r="N787" s="267"/>
      <c r="O787" s="267"/>
      <c r="P787" s="267"/>
      <c r="Q787" s="267"/>
      <c r="R787" s="267"/>
      <c r="S787" s="267"/>
      <c r="T787" s="268"/>
      <c r="U787" s="14"/>
      <c r="V787" s="14"/>
      <c r="W787" s="14"/>
      <c r="X787" s="14"/>
      <c r="Y787" s="14"/>
      <c r="Z787" s="14"/>
      <c r="AA787" s="14"/>
      <c r="AB787" s="14"/>
      <c r="AC787" s="14"/>
      <c r="AD787" s="14"/>
      <c r="AE787" s="14"/>
      <c r="AT787" s="269" t="s">
        <v>200</v>
      </c>
      <c r="AU787" s="269" t="s">
        <v>82</v>
      </c>
      <c r="AV787" s="14" t="s">
        <v>82</v>
      </c>
      <c r="AW787" s="14" t="s">
        <v>30</v>
      </c>
      <c r="AX787" s="14" t="s">
        <v>73</v>
      </c>
      <c r="AY787" s="269" t="s">
        <v>189</v>
      </c>
    </row>
    <row r="788" s="13" customFormat="1">
      <c r="A788" s="13"/>
      <c r="B788" s="249"/>
      <c r="C788" s="250"/>
      <c r="D788" s="242" t="s">
        <v>200</v>
      </c>
      <c r="E788" s="251" t="s">
        <v>1</v>
      </c>
      <c r="F788" s="252" t="s">
        <v>694</v>
      </c>
      <c r="G788" s="250"/>
      <c r="H788" s="251" t="s">
        <v>1</v>
      </c>
      <c r="I788" s="253"/>
      <c r="J788" s="250"/>
      <c r="K788" s="250"/>
      <c r="L788" s="254"/>
      <c r="M788" s="255"/>
      <c r="N788" s="256"/>
      <c r="O788" s="256"/>
      <c r="P788" s="256"/>
      <c r="Q788" s="256"/>
      <c r="R788" s="256"/>
      <c r="S788" s="256"/>
      <c r="T788" s="257"/>
      <c r="U788" s="13"/>
      <c r="V788" s="13"/>
      <c r="W788" s="13"/>
      <c r="X788" s="13"/>
      <c r="Y788" s="13"/>
      <c r="Z788" s="13"/>
      <c r="AA788" s="13"/>
      <c r="AB788" s="13"/>
      <c r="AC788" s="13"/>
      <c r="AD788" s="13"/>
      <c r="AE788" s="13"/>
      <c r="AT788" s="258" t="s">
        <v>200</v>
      </c>
      <c r="AU788" s="258" t="s">
        <v>82</v>
      </c>
      <c r="AV788" s="13" t="s">
        <v>80</v>
      </c>
      <c r="AW788" s="13" t="s">
        <v>30</v>
      </c>
      <c r="AX788" s="13" t="s">
        <v>73</v>
      </c>
      <c r="AY788" s="258" t="s">
        <v>189</v>
      </c>
    </row>
    <row r="789" s="14" customFormat="1">
      <c r="A789" s="14"/>
      <c r="B789" s="259"/>
      <c r="C789" s="260"/>
      <c r="D789" s="242" t="s">
        <v>200</v>
      </c>
      <c r="E789" s="261" t="s">
        <v>1</v>
      </c>
      <c r="F789" s="262" t="s">
        <v>704</v>
      </c>
      <c r="G789" s="260"/>
      <c r="H789" s="263">
        <v>2.0129999999999999</v>
      </c>
      <c r="I789" s="264"/>
      <c r="J789" s="260"/>
      <c r="K789" s="260"/>
      <c r="L789" s="265"/>
      <c r="M789" s="266"/>
      <c r="N789" s="267"/>
      <c r="O789" s="267"/>
      <c r="P789" s="267"/>
      <c r="Q789" s="267"/>
      <c r="R789" s="267"/>
      <c r="S789" s="267"/>
      <c r="T789" s="268"/>
      <c r="U789" s="14"/>
      <c r="V789" s="14"/>
      <c r="W789" s="14"/>
      <c r="X789" s="14"/>
      <c r="Y789" s="14"/>
      <c r="Z789" s="14"/>
      <c r="AA789" s="14"/>
      <c r="AB789" s="14"/>
      <c r="AC789" s="14"/>
      <c r="AD789" s="14"/>
      <c r="AE789" s="14"/>
      <c r="AT789" s="269" t="s">
        <v>200</v>
      </c>
      <c r="AU789" s="269" t="s">
        <v>82</v>
      </c>
      <c r="AV789" s="14" t="s">
        <v>82</v>
      </c>
      <c r="AW789" s="14" t="s">
        <v>30</v>
      </c>
      <c r="AX789" s="14" t="s">
        <v>73</v>
      </c>
      <c r="AY789" s="269" t="s">
        <v>189</v>
      </c>
    </row>
    <row r="790" s="13" customFormat="1">
      <c r="A790" s="13"/>
      <c r="B790" s="249"/>
      <c r="C790" s="250"/>
      <c r="D790" s="242" t="s">
        <v>200</v>
      </c>
      <c r="E790" s="251" t="s">
        <v>1</v>
      </c>
      <c r="F790" s="252" t="s">
        <v>696</v>
      </c>
      <c r="G790" s="250"/>
      <c r="H790" s="251" t="s">
        <v>1</v>
      </c>
      <c r="I790" s="253"/>
      <c r="J790" s="250"/>
      <c r="K790" s="250"/>
      <c r="L790" s="254"/>
      <c r="M790" s="255"/>
      <c r="N790" s="256"/>
      <c r="O790" s="256"/>
      <c r="P790" s="256"/>
      <c r="Q790" s="256"/>
      <c r="R790" s="256"/>
      <c r="S790" s="256"/>
      <c r="T790" s="257"/>
      <c r="U790" s="13"/>
      <c r="V790" s="13"/>
      <c r="W790" s="13"/>
      <c r="X790" s="13"/>
      <c r="Y790" s="13"/>
      <c r="Z790" s="13"/>
      <c r="AA790" s="13"/>
      <c r="AB790" s="13"/>
      <c r="AC790" s="13"/>
      <c r="AD790" s="13"/>
      <c r="AE790" s="13"/>
      <c r="AT790" s="258" t="s">
        <v>200</v>
      </c>
      <c r="AU790" s="258" t="s">
        <v>82</v>
      </c>
      <c r="AV790" s="13" t="s">
        <v>80</v>
      </c>
      <c r="AW790" s="13" t="s">
        <v>30</v>
      </c>
      <c r="AX790" s="13" t="s">
        <v>73</v>
      </c>
      <c r="AY790" s="258" t="s">
        <v>189</v>
      </c>
    </row>
    <row r="791" s="14" customFormat="1">
      <c r="A791" s="14"/>
      <c r="B791" s="259"/>
      <c r="C791" s="260"/>
      <c r="D791" s="242" t="s">
        <v>200</v>
      </c>
      <c r="E791" s="261" t="s">
        <v>1</v>
      </c>
      <c r="F791" s="262" t="s">
        <v>705</v>
      </c>
      <c r="G791" s="260"/>
      <c r="H791" s="263">
        <v>4.9459999999999997</v>
      </c>
      <c r="I791" s="264"/>
      <c r="J791" s="260"/>
      <c r="K791" s="260"/>
      <c r="L791" s="265"/>
      <c r="M791" s="266"/>
      <c r="N791" s="267"/>
      <c r="O791" s="267"/>
      <c r="P791" s="267"/>
      <c r="Q791" s="267"/>
      <c r="R791" s="267"/>
      <c r="S791" s="267"/>
      <c r="T791" s="268"/>
      <c r="U791" s="14"/>
      <c r="V791" s="14"/>
      <c r="W791" s="14"/>
      <c r="X791" s="14"/>
      <c r="Y791" s="14"/>
      <c r="Z791" s="14"/>
      <c r="AA791" s="14"/>
      <c r="AB791" s="14"/>
      <c r="AC791" s="14"/>
      <c r="AD791" s="14"/>
      <c r="AE791" s="14"/>
      <c r="AT791" s="269" t="s">
        <v>200</v>
      </c>
      <c r="AU791" s="269" t="s">
        <v>82</v>
      </c>
      <c r="AV791" s="14" t="s">
        <v>82</v>
      </c>
      <c r="AW791" s="14" t="s">
        <v>30</v>
      </c>
      <c r="AX791" s="14" t="s">
        <v>73</v>
      </c>
      <c r="AY791" s="269" t="s">
        <v>189</v>
      </c>
    </row>
    <row r="792" s="15" customFormat="1">
      <c r="A792" s="15"/>
      <c r="B792" s="270"/>
      <c r="C792" s="271"/>
      <c r="D792" s="242" t="s">
        <v>200</v>
      </c>
      <c r="E792" s="272" t="s">
        <v>1</v>
      </c>
      <c r="F792" s="273" t="s">
        <v>207</v>
      </c>
      <c r="G792" s="271"/>
      <c r="H792" s="274">
        <v>10.215999999999999</v>
      </c>
      <c r="I792" s="275"/>
      <c r="J792" s="271"/>
      <c r="K792" s="271"/>
      <c r="L792" s="276"/>
      <c r="M792" s="277"/>
      <c r="N792" s="278"/>
      <c r="O792" s="278"/>
      <c r="P792" s="278"/>
      <c r="Q792" s="278"/>
      <c r="R792" s="278"/>
      <c r="S792" s="278"/>
      <c r="T792" s="279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  <c r="AE792" s="15"/>
      <c r="AT792" s="280" t="s">
        <v>200</v>
      </c>
      <c r="AU792" s="280" t="s">
        <v>82</v>
      </c>
      <c r="AV792" s="15" t="s">
        <v>195</v>
      </c>
      <c r="AW792" s="15" t="s">
        <v>30</v>
      </c>
      <c r="AX792" s="15" t="s">
        <v>80</v>
      </c>
      <c r="AY792" s="280" t="s">
        <v>189</v>
      </c>
    </row>
    <row r="793" s="2" customFormat="1" ht="16.5" customHeight="1">
      <c r="A793" s="39"/>
      <c r="B793" s="40"/>
      <c r="C793" s="228" t="s">
        <v>706</v>
      </c>
      <c r="D793" s="228" t="s">
        <v>191</v>
      </c>
      <c r="E793" s="229" t="s">
        <v>707</v>
      </c>
      <c r="F793" s="230" t="s">
        <v>708</v>
      </c>
      <c r="G793" s="231" t="s">
        <v>301</v>
      </c>
      <c r="H793" s="232">
        <v>10.215999999999999</v>
      </c>
      <c r="I793" s="233"/>
      <c r="J793" s="234">
        <f>ROUND(I793*H793,2)</f>
        <v>0</v>
      </c>
      <c r="K793" s="235"/>
      <c r="L793" s="45"/>
      <c r="M793" s="236" t="s">
        <v>1</v>
      </c>
      <c r="N793" s="237" t="s">
        <v>38</v>
      </c>
      <c r="O793" s="92"/>
      <c r="P793" s="238">
        <f>O793*H793</f>
        <v>0</v>
      </c>
      <c r="Q793" s="238">
        <v>0</v>
      </c>
      <c r="R793" s="238">
        <f>Q793*H793</f>
        <v>0</v>
      </c>
      <c r="S793" s="238">
        <v>0</v>
      </c>
      <c r="T793" s="239">
        <f>S793*H793</f>
        <v>0</v>
      </c>
      <c r="U793" s="39"/>
      <c r="V793" s="39"/>
      <c r="W793" s="39"/>
      <c r="X793" s="39"/>
      <c r="Y793" s="39"/>
      <c r="Z793" s="39"/>
      <c r="AA793" s="39"/>
      <c r="AB793" s="39"/>
      <c r="AC793" s="39"/>
      <c r="AD793" s="39"/>
      <c r="AE793" s="39"/>
      <c r="AR793" s="240" t="s">
        <v>195</v>
      </c>
      <c r="AT793" s="240" t="s">
        <v>191</v>
      </c>
      <c r="AU793" s="240" t="s">
        <v>82</v>
      </c>
      <c r="AY793" s="18" t="s">
        <v>189</v>
      </c>
      <c r="BE793" s="241">
        <f>IF(N793="základní",J793,0)</f>
        <v>0</v>
      </c>
      <c r="BF793" s="241">
        <f>IF(N793="snížená",J793,0)</f>
        <v>0</v>
      </c>
      <c r="BG793" s="241">
        <f>IF(N793="zákl. přenesená",J793,0)</f>
        <v>0</v>
      </c>
      <c r="BH793" s="241">
        <f>IF(N793="sníž. přenesená",J793,0)</f>
        <v>0</v>
      </c>
      <c r="BI793" s="241">
        <f>IF(N793="nulová",J793,0)</f>
        <v>0</v>
      </c>
      <c r="BJ793" s="18" t="s">
        <v>80</v>
      </c>
      <c r="BK793" s="241">
        <f>ROUND(I793*H793,2)</f>
        <v>0</v>
      </c>
      <c r="BL793" s="18" t="s">
        <v>195</v>
      </c>
      <c r="BM793" s="240" t="s">
        <v>709</v>
      </c>
    </row>
    <row r="794" s="2" customFormat="1">
      <c r="A794" s="39"/>
      <c r="B794" s="40"/>
      <c r="C794" s="41"/>
      <c r="D794" s="242" t="s">
        <v>197</v>
      </c>
      <c r="E794" s="41"/>
      <c r="F794" s="243" t="s">
        <v>708</v>
      </c>
      <c r="G794" s="41"/>
      <c r="H794" s="41"/>
      <c r="I794" s="244"/>
      <c r="J794" s="41"/>
      <c r="K794" s="41"/>
      <c r="L794" s="45"/>
      <c r="M794" s="245"/>
      <c r="N794" s="246"/>
      <c r="O794" s="92"/>
      <c r="P794" s="92"/>
      <c r="Q794" s="92"/>
      <c r="R794" s="92"/>
      <c r="S794" s="92"/>
      <c r="T794" s="93"/>
      <c r="U794" s="39"/>
      <c r="V794" s="39"/>
      <c r="W794" s="39"/>
      <c r="X794" s="39"/>
      <c r="Y794" s="39"/>
      <c r="Z794" s="39"/>
      <c r="AA794" s="39"/>
      <c r="AB794" s="39"/>
      <c r="AC794" s="39"/>
      <c r="AD794" s="39"/>
      <c r="AE794" s="39"/>
      <c r="AT794" s="18" t="s">
        <v>197</v>
      </c>
      <c r="AU794" s="18" t="s">
        <v>82</v>
      </c>
    </row>
    <row r="795" s="2" customFormat="1">
      <c r="A795" s="39"/>
      <c r="B795" s="40"/>
      <c r="C795" s="41"/>
      <c r="D795" s="247" t="s">
        <v>198</v>
      </c>
      <c r="E795" s="41"/>
      <c r="F795" s="248" t="s">
        <v>710</v>
      </c>
      <c r="G795" s="41"/>
      <c r="H795" s="41"/>
      <c r="I795" s="244"/>
      <c r="J795" s="41"/>
      <c r="K795" s="41"/>
      <c r="L795" s="45"/>
      <c r="M795" s="245"/>
      <c r="N795" s="246"/>
      <c r="O795" s="92"/>
      <c r="P795" s="92"/>
      <c r="Q795" s="92"/>
      <c r="R795" s="92"/>
      <c r="S795" s="92"/>
      <c r="T795" s="93"/>
      <c r="U795" s="39"/>
      <c r="V795" s="39"/>
      <c r="W795" s="39"/>
      <c r="X795" s="39"/>
      <c r="Y795" s="39"/>
      <c r="Z795" s="39"/>
      <c r="AA795" s="39"/>
      <c r="AB795" s="39"/>
      <c r="AC795" s="39"/>
      <c r="AD795" s="39"/>
      <c r="AE795" s="39"/>
      <c r="AT795" s="18" t="s">
        <v>198</v>
      </c>
      <c r="AU795" s="18" t="s">
        <v>82</v>
      </c>
    </row>
    <row r="796" s="2" customFormat="1" ht="24.15" customHeight="1">
      <c r="A796" s="39"/>
      <c r="B796" s="40"/>
      <c r="C796" s="228" t="s">
        <v>711</v>
      </c>
      <c r="D796" s="228" t="s">
        <v>191</v>
      </c>
      <c r="E796" s="229" t="s">
        <v>712</v>
      </c>
      <c r="F796" s="230" t="s">
        <v>713</v>
      </c>
      <c r="G796" s="231" t="s">
        <v>256</v>
      </c>
      <c r="H796" s="232">
        <v>0.049000000000000002</v>
      </c>
      <c r="I796" s="233"/>
      <c r="J796" s="234">
        <f>ROUND(I796*H796,2)</f>
        <v>0</v>
      </c>
      <c r="K796" s="235"/>
      <c r="L796" s="45"/>
      <c r="M796" s="236" t="s">
        <v>1</v>
      </c>
      <c r="N796" s="237" t="s">
        <v>38</v>
      </c>
      <c r="O796" s="92"/>
      <c r="P796" s="238">
        <f>O796*H796</f>
        <v>0</v>
      </c>
      <c r="Q796" s="238">
        <v>1.0529056800000001</v>
      </c>
      <c r="R796" s="238">
        <f>Q796*H796</f>
        <v>0.051592378320000007</v>
      </c>
      <c r="S796" s="238">
        <v>0</v>
      </c>
      <c r="T796" s="239">
        <f>S796*H796</f>
        <v>0</v>
      </c>
      <c r="U796" s="39"/>
      <c r="V796" s="39"/>
      <c r="W796" s="39"/>
      <c r="X796" s="39"/>
      <c r="Y796" s="39"/>
      <c r="Z796" s="39"/>
      <c r="AA796" s="39"/>
      <c r="AB796" s="39"/>
      <c r="AC796" s="39"/>
      <c r="AD796" s="39"/>
      <c r="AE796" s="39"/>
      <c r="AR796" s="240" t="s">
        <v>195</v>
      </c>
      <c r="AT796" s="240" t="s">
        <v>191</v>
      </c>
      <c r="AU796" s="240" t="s">
        <v>82</v>
      </c>
      <c r="AY796" s="18" t="s">
        <v>189</v>
      </c>
      <c r="BE796" s="241">
        <f>IF(N796="základní",J796,0)</f>
        <v>0</v>
      </c>
      <c r="BF796" s="241">
        <f>IF(N796="snížená",J796,0)</f>
        <v>0</v>
      </c>
      <c r="BG796" s="241">
        <f>IF(N796="zákl. přenesená",J796,0)</f>
        <v>0</v>
      </c>
      <c r="BH796" s="241">
        <f>IF(N796="sníž. přenesená",J796,0)</f>
        <v>0</v>
      </c>
      <c r="BI796" s="241">
        <f>IF(N796="nulová",J796,0)</f>
        <v>0</v>
      </c>
      <c r="BJ796" s="18" t="s">
        <v>80</v>
      </c>
      <c r="BK796" s="241">
        <f>ROUND(I796*H796,2)</f>
        <v>0</v>
      </c>
      <c r="BL796" s="18" t="s">
        <v>195</v>
      </c>
      <c r="BM796" s="240" t="s">
        <v>714</v>
      </c>
    </row>
    <row r="797" s="2" customFormat="1">
      <c r="A797" s="39"/>
      <c r="B797" s="40"/>
      <c r="C797" s="41"/>
      <c r="D797" s="242" t="s">
        <v>197</v>
      </c>
      <c r="E797" s="41"/>
      <c r="F797" s="243" t="s">
        <v>713</v>
      </c>
      <c r="G797" s="41"/>
      <c r="H797" s="41"/>
      <c r="I797" s="244"/>
      <c r="J797" s="41"/>
      <c r="K797" s="41"/>
      <c r="L797" s="45"/>
      <c r="M797" s="245"/>
      <c r="N797" s="246"/>
      <c r="O797" s="92"/>
      <c r="P797" s="92"/>
      <c r="Q797" s="92"/>
      <c r="R797" s="92"/>
      <c r="S797" s="92"/>
      <c r="T797" s="93"/>
      <c r="U797" s="39"/>
      <c r="V797" s="39"/>
      <c r="W797" s="39"/>
      <c r="X797" s="39"/>
      <c r="Y797" s="39"/>
      <c r="Z797" s="39"/>
      <c r="AA797" s="39"/>
      <c r="AB797" s="39"/>
      <c r="AC797" s="39"/>
      <c r="AD797" s="39"/>
      <c r="AE797" s="39"/>
      <c r="AT797" s="18" t="s">
        <v>197</v>
      </c>
      <c r="AU797" s="18" t="s">
        <v>82</v>
      </c>
    </row>
    <row r="798" s="2" customFormat="1">
      <c r="A798" s="39"/>
      <c r="B798" s="40"/>
      <c r="C798" s="41"/>
      <c r="D798" s="247" t="s">
        <v>198</v>
      </c>
      <c r="E798" s="41"/>
      <c r="F798" s="248" t="s">
        <v>715</v>
      </c>
      <c r="G798" s="41"/>
      <c r="H798" s="41"/>
      <c r="I798" s="244"/>
      <c r="J798" s="41"/>
      <c r="K798" s="41"/>
      <c r="L798" s="45"/>
      <c r="M798" s="245"/>
      <c r="N798" s="246"/>
      <c r="O798" s="92"/>
      <c r="P798" s="92"/>
      <c r="Q798" s="92"/>
      <c r="R798" s="92"/>
      <c r="S798" s="92"/>
      <c r="T798" s="93"/>
      <c r="U798" s="39"/>
      <c r="V798" s="39"/>
      <c r="W798" s="39"/>
      <c r="X798" s="39"/>
      <c r="Y798" s="39"/>
      <c r="Z798" s="39"/>
      <c r="AA798" s="39"/>
      <c r="AB798" s="39"/>
      <c r="AC798" s="39"/>
      <c r="AD798" s="39"/>
      <c r="AE798" s="39"/>
      <c r="AT798" s="18" t="s">
        <v>198</v>
      </c>
      <c r="AU798" s="18" t="s">
        <v>82</v>
      </c>
    </row>
    <row r="799" s="13" customFormat="1">
      <c r="A799" s="13"/>
      <c r="B799" s="249"/>
      <c r="C799" s="250"/>
      <c r="D799" s="242" t="s">
        <v>200</v>
      </c>
      <c r="E799" s="251" t="s">
        <v>1</v>
      </c>
      <c r="F799" s="252" t="s">
        <v>716</v>
      </c>
      <c r="G799" s="250"/>
      <c r="H799" s="251" t="s">
        <v>1</v>
      </c>
      <c r="I799" s="253"/>
      <c r="J799" s="250"/>
      <c r="K799" s="250"/>
      <c r="L799" s="254"/>
      <c r="M799" s="255"/>
      <c r="N799" s="256"/>
      <c r="O799" s="256"/>
      <c r="P799" s="256"/>
      <c r="Q799" s="256"/>
      <c r="R799" s="256"/>
      <c r="S799" s="256"/>
      <c r="T799" s="257"/>
      <c r="U799" s="13"/>
      <c r="V799" s="13"/>
      <c r="W799" s="13"/>
      <c r="X799" s="13"/>
      <c r="Y799" s="13"/>
      <c r="Z799" s="13"/>
      <c r="AA799" s="13"/>
      <c r="AB799" s="13"/>
      <c r="AC799" s="13"/>
      <c r="AD799" s="13"/>
      <c r="AE799" s="13"/>
      <c r="AT799" s="258" t="s">
        <v>200</v>
      </c>
      <c r="AU799" s="258" t="s">
        <v>82</v>
      </c>
      <c r="AV799" s="13" t="s">
        <v>80</v>
      </c>
      <c r="AW799" s="13" t="s">
        <v>30</v>
      </c>
      <c r="AX799" s="13" t="s">
        <v>73</v>
      </c>
      <c r="AY799" s="258" t="s">
        <v>189</v>
      </c>
    </row>
    <row r="800" s="14" customFormat="1">
      <c r="A800" s="14"/>
      <c r="B800" s="259"/>
      <c r="C800" s="260"/>
      <c r="D800" s="242" t="s">
        <v>200</v>
      </c>
      <c r="E800" s="261" t="s">
        <v>1</v>
      </c>
      <c r="F800" s="262" t="s">
        <v>717</v>
      </c>
      <c r="G800" s="260"/>
      <c r="H800" s="263">
        <v>0.0060000000000000001</v>
      </c>
      <c r="I800" s="264"/>
      <c r="J800" s="260"/>
      <c r="K800" s="260"/>
      <c r="L800" s="265"/>
      <c r="M800" s="266"/>
      <c r="N800" s="267"/>
      <c r="O800" s="267"/>
      <c r="P800" s="267"/>
      <c r="Q800" s="267"/>
      <c r="R800" s="267"/>
      <c r="S800" s="267"/>
      <c r="T800" s="268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T800" s="269" t="s">
        <v>200</v>
      </c>
      <c r="AU800" s="269" t="s">
        <v>82</v>
      </c>
      <c r="AV800" s="14" t="s">
        <v>82</v>
      </c>
      <c r="AW800" s="14" t="s">
        <v>30</v>
      </c>
      <c r="AX800" s="14" t="s">
        <v>73</v>
      </c>
      <c r="AY800" s="269" t="s">
        <v>189</v>
      </c>
    </row>
    <row r="801" s="13" customFormat="1">
      <c r="A801" s="13"/>
      <c r="B801" s="249"/>
      <c r="C801" s="250"/>
      <c r="D801" s="242" t="s">
        <v>200</v>
      </c>
      <c r="E801" s="251" t="s">
        <v>1</v>
      </c>
      <c r="F801" s="252" t="s">
        <v>694</v>
      </c>
      <c r="G801" s="250"/>
      <c r="H801" s="251" t="s">
        <v>1</v>
      </c>
      <c r="I801" s="253"/>
      <c r="J801" s="250"/>
      <c r="K801" s="250"/>
      <c r="L801" s="254"/>
      <c r="M801" s="255"/>
      <c r="N801" s="256"/>
      <c r="O801" s="256"/>
      <c r="P801" s="256"/>
      <c r="Q801" s="256"/>
      <c r="R801" s="256"/>
      <c r="S801" s="256"/>
      <c r="T801" s="257"/>
      <c r="U801" s="13"/>
      <c r="V801" s="13"/>
      <c r="W801" s="13"/>
      <c r="X801" s="13"/>
      <c r="Y801" s="13"/>
      <c r="Z801" s="13"/>
      <c r="AA801" s="13"/>
      <c r="AB801" s="13"/>
      <c r="AC801" s="13"/>
      <c r="AD801" s="13"/>
      <c r="AE801" s="13"/>
      <c r="AT801" s="258" t="s">
        <v>200</v>
      </c>
      <c r="AU801" s="258" t="s">
        <v>82</v>
      </c>
      <c r="AV801" s="13" t="s">
        <v>80</v>
      </c>
      <c r="AW801" s="13" t="s">
        <v>30</v>
      </c>
      <c r="AX801" s="13" t="s">
        <v>73</v>
      </c>
      <c r="AY801" s="258" t="s">
        <v>189</v>
      </c>
    </row>
    <row r="802" s="13" customFormat="1">
      <c r="A802" s="13"/>
      <c r="B802" s="249"/>
      <c r="C802" s="250"/>
      <c r="D802" s="242" t="s">
        <v>200</v>
      </c>
      <c r="E802" s="251" t="s">
        <v>1</v>
      </c>
      <c r="F802" s="252" t="s">
        <v>718</v>
      </c>
      <c r="G802" s="250"/>
      <c r="H802" s="251" t="s">
        <v>1</v>
      </c>
      <c r="I802" s="253"/>
      <c r="J802" s="250"/>
      <c r="K802" s="250"/>
      <c r="L802" s="254"/>
      <c r="M802" s="255"/>
      <c r="N802" s="256"/>
      <c r="O802" s="256"/>
      <c r="P802" s="256"/>
      <c r="Q802" s="256"/>
      <c r="R802" s="256"/>
      <c r="S802" s="256"/>
      <c r="T802" s="257"/>
      <c r="U802" s="13"/>
      <c r="V802" s="13"/>
      <c r="W802" s="13"/>
      <c r="X802" s="13"/>
      <c r="Y802" s="13"/>
      <c r="Z802" s="13"/>
      <c r="AA802" s="13"/>
      <c r="AB802" s="13"/>
      <c r="AC802" s="13"/>
      <c r="AD802" s="13"/>
      <c r="AE802" s="13"/>
      <c r="AT802" s="258" t="s">
        <v>200</v>
      </c>
      <c r="AU802" s="258" t="s">
        <v>82</v>
      </c>
      <c r="AV802" s="13" t="s">
        <v>80</v>
      </c>
      <c r="AW802" s="13" t="s">
        <v>30</v>
      </c>
      <c r="AX802" s="13" t="s">
        <v>73</v>
      </c>
      <c r="AY802" s="258" t="s">
        <v>189</v>
      </c>
    </row>
    <row r="803" s="14" customFormat="1">
      <c r="A803" s="14"/>
      <c r="B803" s="259"/>
      <c r="C803" s="260"/>
      <c r="D803" s="242" t="s">
        <v>200</v>
      </c>
      <c r="E803" s="261" t="s">
        <v>1</v>
      </c>
      <c r="F803" s="262" t="s">
        <v>719</v>
      </c>
      <c r="G803" s="260"/>
      <c r="H803" s="263">
        <v>0.014</v>
      </c>
      <c r="I803" s="264"/>
      <c r="J803" s="260"/>
      <c r="K803" s="260"/>
      <c r="L803" s="265"/>
      <c r="M803" s="266"/>
      <c r="N803" s="267"/>
      <c r="O803" s="267"/>
      <c r="P803" s="267"/>
      <c r="Q803" s="267"/>
      <c r="R803" s="267"/>
      <c r="S803" s="267"/>
      <c r="T803" s="268"/>
      <c r="U803" s="14"/>
      <c r="V803" s="14"/>
      <c r="W803" s="14"/>
      <c r="X803" s="14"/>
      <c r="Y803" s="14"/>
      <c r="Z803" s="14"/>
      <c r="AA803" s="14"/>
      <c r="AB803" s="14"/>
      <c r="AC803" s="14"/>
      <c r="AD803" s="14"/>
      <c r="AE803" s="14"/>
      <c r="AT803" s="269" t="s">
        <v>200</v>
      </c>
      <c r="AU803" s="269" t="s">
        <v>82</v>
      </c>
      <c r="AV803" s="14" t="s">
        <v>82</v>
      </c>
      <c r="AW803" s="14" t="s">
        <v>30</v>
      </c>
      <c r="AX803" s="14" t="s">
        <v>73</v>
      </c>
      <c r="AY803" s="269" t="s">
        <v>189</v>
      </c>
    </row>
    <row r="804" s="13" customFormat="1">
      <c r="A804" s="13"/>
      <c r="B804" s="249"/>
      <c r="C804" s="250"/>
      <c r="D804" s="242" t="s">
        <v>200</v>
      </c>
      <c r="E804" s="251" t="s">
        <v>1</v>
      </c>
      <c r="F804" s="252" t="s">
        <v>720</v>
      </c>
      <c r="G804" s="250"/>
      <c r="H804" s="251" t="s">
        <v>1</v>
      </c>
      <c r="I804" s="253"/>
      <c r="J804" s="250"/>
      <c r="K804" s="250"/>
      <c r="L804" s="254"/>
      <c r="M804" s="255"/>
      <c r="N804" s="256"/>
      <c r="O804" s="256"/>
      <c r="P804" s="256"/>
      <c r="Q804" s="256"/>
      <c r="R804" s="256"/>
      <c r="S804" s="256"/>
      <c r="T804" s="257"/>
      <c r="U804" s="13"/>
      <c r="V804" s="13"/>
      <c r="W804" s="13"/>
      <c r="X804" s="13"/>
      <c r="Y804" s="13"/>
      <c r="Z804" s="13"/>
      <c r="AA804" s="13"/>
      <c r="AB804" s="13"/>
      <c r="AC804" s="13"/>
      <c r="AD804" s="13"/>
      <c r="AE804" s="13"/>
      <c r="AT804" s="258" t="s">
        <v>200</v>
      </c>
      <c r="AU804" s="258" t="s">
        <v>82</v>
      </c>
      <c r="AV804" s="13" t="s">
        <v>80</v>
      </c>
      <c r="AW804" s="13" t="s">
        <v>30</v>
      </c>
      <c r="AX804" s="13" t="s">
        <v>73</v>
      </c>
      <c r="AY804" s="258" t="s">
        <v>189</v>
      </c>
    </row>
    <row r="805" s="14" customFormat="1">
      <c r="A805" s="14"/>
      <c r="B805" s="259"/>
      <c r="C805" s="260"/>
      <c r="D805" s="242" t="s">
        <v>200</v>
      </c>
      <c r="E805" s="261" t="s">
        <v>1</v>
      </c>
      <c r="F805" s="262" t="s">
        <v>721</v>
      </c>
      <c r="G805" s="260"/>
      <c r="H805" s="263">
        <v>0.0050000000000000001</v>
      </c>
      <c r="I805" s="264"/>
      <c r="J805" s="260"/>
      <c r="K805" s="260"/>
      <c r="L805" s="265"/>
      <c r="M805" s="266"/>
      <c r="N805" s="267"/>
      <c r="O805" s="267"/>
      <c r="P805" s="267"/>
      <c r="Q805" s="267"/>
      <c r="R805" s="267"/>
      <c r="S805" s="267"/>
      <c r="T805" s="268"/>
      <c r="U805" s="14"/>
      <c r="V805" s="14"/>
      <c r="W805" s="14"/>
      <c r="X805" s="14"/>
      <c r="Y805" s="14"/>
      <c r="Z805" s="14"/>
      <c r="AA805" s="14"/>
      <c r="AB805" s="14"/>
      <c r="AC805" s="14"/>
      <c r="AD805" s="14"/>
      <c r="AE805" s="14"/>
      <c r="AT805" s="269" t="s">
        <v>200</v>
      </c>
      <c r="AU805" s="269" t="s">
        <v>82</v>
      </c>
      <c r="AV805" s="14" t="s">
        <v>82</v>
      </c>
      <c r="AW805" s="14" t="s">
        <v>30</v>
      </c>
      <c r="AX805" s="14" t="s">
        <v>73</v>
      </c>
      <c r="AY805" s="269" t="s">
        <v>189</v>
      </c>
    </row>
    <row r="806" s="13" customFormat="1">
      <c r="A806" s="13"/>
      <c r="B806" s="249"/>
      <c r="C806" s="250"/>
      <c r="D806" s="242" t="s">
        <v>200</v>
      </c>
      <c r="E806" s="251" t="s">
        <v>1</v>
      </c>
      <c r="F806" s="252" t="s">
        <v>722</v>
      </c>
      <c r="G806" s="250"/>
      <c r="H806" s="251" t="s">
        <v>1</v>
      </c>
      <c r="I806" s="253"/>
      <c r="J806" s="250"/>
      <c r="K806" s="250"/>
      <c r="L806" s="254"/>
      <c r="M806" s="255"/>
      <c r="N806" s="256"/>
      <c r="O806" s="256"/>
      <c r="P806" s="256"/>
      <c r="Q806" s="256"/>
      <c r="R806" s="256"/>
      <c r="S806" s="256"/>
      <c r="T806" s="257"/>
      <c r="U806" s="13"/>
      <c r="V806" s="13"/>
      <c r="W806" s="13"/>
      <c r="X806" s="13"/>
      <c r="Y806" s="13"/>
      <c r="Z806" s="13"/>
      <c r="AA806" s="13"/>
      <c r="AB806" s="13"/>
      <c r="AC806" s="13"/>
      <c r="AD806" s="13"/>
      <c r="AE806" s="13"/>
      <c r="AT806" s="258" t="s">
        <v>200</v>
      </c>
      <c r="AU806" s="258" t="s">
        <v>82</v>
      </c>
      <c r="AV806" s="13" t="s">
        <v>80</v>
      </c>
      <c r="AW806" s="13" t="s">
        <v>30</v>
      </c>
      <c r="AX806" s="13" t="s">
        <v>73</v>
      </c>
      <c r="AY806" s="258" t="s">
        <v>189</v>
      </c>
    </row>
    <row r="807" s="13" customFormat="1">
      <c r="A807" s="13"/>
      <c r="B807" s="249"/>
      <c r="C807" s="250"/>
      <c r="D807" s="242" t="s">
        <v>200</v>
      </c>
      <c r="E807" s="251" t="s">
        <v>1</v>
      </c>
      <c r="F807" s="252" t="s">
        <v>723</v>
      </c>
      <c r="G807" s="250"/>
      <c r="H807" s="251" t="s">
        <v>1</v>
      </c>
      <c r="I807" s="253"/>
      <c r="J807" s="250"/>
      <c r="K807" s="250"/>
      <c r="L807" s="254"/>
      <c r="M807" s="255"/>
      <c r="N807" s="256"/>
      <c r="O807" s="256"/>
      <c r="P807" s="256"/>
      <c r="Q807" s="256"/>
      <c r="R807" s="256"/>
      <c r="S807" s="256"/>
      <c r="T807" s="257"/>
      <c r="U807" s="13"/>
      <c r="V807" s="13"/>
      <c r="W807" s="13"/>
      <c r="X807" s="13"/>
      <c r="Y807" s="13"/>
      <c r="Z807" s="13"/>
      <c r="AA807" s="13"/>
      <c r="AB807" s="13"/>
      <c r="AC807" s="13"/>
      <c r="AD807" s="13"/>
      <c r="AE807" s="13"/>
      <c r="AT807" s="258" t="s">
        <v>200</v>
      </c>
      <c r="AU807" s="258" t="s">
        <v>82</v>
      </c>
      <c r="AV807" s="13" t="s">
        <v>80</v>
      </c>
      <c r="AW807" s="13" t="s">
        <v>30</v>
      </c>
      <c r="AX807" s="13" t="s">
        <v>73</v>
      </c>
      <c r="AY807" s="258" t="s">
        <v>189</v>
      </c>
    </row>
    <row r="808" s="14" customFormat="1">
      <c r="A808" s="14"/>
      <c r="B808" s="259"/>
      <c r="C808" s="260"/>
      <c r="D808" s="242" t="s">
        <v>200</v>
      </c>
      <c r="E808" s="261" t="s">
        <v>1</v>
      </c>
      <c r="F808" s="262" t="s">
        <v>724</v>
      </c>
      <c r="G808" s="260"/>
      <c r="H808" s="263">
        <v>0.02</v>
      </c>
      <c r="I808" s="264"/>
      <c r="J808" s="260"/>
      <c r="K808" s="260"/>
      <c r="L808" s="265"/>
      <c r="M808" s="266"/>
      <c r="N808" s="267"/>
      <c r="O808" s="267"/>
      <c r="P808" s="267"/>
      <c r="Q808" s="267"/>
      <c r="R808" s="267"/>
      <c r="S808" s="267"/>
      <c r="T808" s="268"/>
      <c r="U808" s="14"/>
      <c r="V808" s="14"/>
      <c r="W808" s="14"/>
      <c r="X808" s="14"/>
      <c r="Y808" s="14"/>
      <c r="Z808" s="14"/>
      <c r="AA808" s="14"/>
      <c r="AB808" s="14"/>
      <c r="AC808" s="14"/>
      <c r="AD808" s="14"/>
      <c r="AE808" s="14"/>
      <c r="AT808" s="269" t="s">
        <v>200</v>
      </c>
      <c r="AU808" s="269" t="s">
        <v>82</v>
      </c>
      <c r="AV808" s="14" t="s">
        <v>82</v>
      </c>
      <c r="AW808" s="14" t="s">
        <v>30</v>
      </c>
      <c r="AX808" s="14" t="s">
        <v>73</v>
      </c>
      <c r="AY808" s="269" t="s">
        <v>189</v>
      </c>
    </row>
    <row r="809" s="14" customFormat="1">
      <c r="A809" s="14"/>
      <c r="B809" s="259"/>
      <c r="C809" s="260"/>
      <c r="D809" s="242" t="s">
        <v>200</v>
      </c>
      <c r="E809" s="261" t="s">
        <v>1</v>
      </c>
      <c r="F809" s="262" t="s">
        <v>725</v>
      </c>
      <c r="G809" s="260"/>
      <c r="H809" s="263">
        <v>0.0040000000000000001</v>
      </c>
      <c r="I809" s="264"/>
      <c r="J809" s="260"/>
      <c r="K809" s="260"/>
      <c r="L809" s="265"/>
      <c r="M809" s="266"/>
      <c r="N809" s="267"/>
      <c r="O809" s="267"/>
      <c r="P809" s="267"/>
      <c r="Q809" s="267"/>
      <c r="R809" s="267"/>
      <c r="S809" s="267"/>
      <c r="T809" s="268"/>
      <c r="U809" s="14"/>
      <c r="V809" s="14"/>
      <c r="W809" s="14"/>
      <c r="X809" s="14"/>
      <c r="Y809" s="14"/>
      <c r="Z809" s="14"/>
      <c r="AA809" s="14"/>
      <c r="AB809" s="14"/>
      <c r="AC809" s="14"/>
      <c r="AD809" s="14"/>
      <c r="AE809" s="14"/>
      <c r="AT809" s="269" t="s">
        <v>200</v>
      </c>
      <c r="AU809" s="269" t="s">
        <v>82</v>
      </c>
      <c r="AV809" s="14" t="s">
        <v>82</v>
      </c>
      <c r="AW809" s="14" t="s">
        <v>30</v>
      </c>
      <c r="AX809" s="14" t="s">
        <v>73</v>
      </c>
      <c r="AY809" s="269" t="s">
        <v>189</v>
      </c>
    </row>
    <row r="810" s="15" customFormat="1">
      <c r="A810" s="15"/>
      <c r="B810" s="270"/>
      <c r="C810" s="271"/>
      <c r="D810" s="242" t="s">
        <v>200</v>
      </c>
      <c r="E810" s="272" t="s">
        <v>1</v>
      </c>
      <c r="F810" s="273" t="s">
        <v>207</v>
      </c>
      <c r="G810" s="271"/>
      <c r="H810" s="274">
        <v>0.049000000000000002</v>
      </c>
      <c r="I810" s="275"/>
      <c r="J810" s="271"/>
      <c r="K810" s="271"/>
      <c r="L810" s="276"/>
      <c r="M810" s="277"/>
      <c r="N810" s="278"/>
      <c r="O810" s="278"/>
      <c r="P810" s="278"/>
      <c r="Q810" s="278"/>
      <c r="R810" s="278"/>
      <c r="S810" s="278"/>
      <c r="T810" s="279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  <c r="AE810" s="15"/>
      <c r="AT810" s="280" t="s">
        <v>200</v>
      </c>
      <c r="AU810" s="280" t="s">
        <v>82</v>
      </c>
      <c r="AV810" s="15" t="s">
        <v>195</v>
      </c>
      <c r="AW810" s="15" t="s">
        <v>30</v>
      </c>
      <c r="AX810" s="15" t="s">
        <v>80</v>
      </c>
      <c r="AY810" s="280" t="s">
        <v>189</v>
      </c>
    </row>
    <row r="811" s="2" customFormat="1" ht="16.5" customHeight="1">
      <c r="A811" s="39"/>
      <c r="B811" s="40"/>
      <c r="C811" s="228" t="s">
        <v>726</v>
      </c>
      <c r="D811" s="228" t="s">
        <v>191</v>
      </c>
      <c r="E811" s="229" t="s">
        <v>727</v>
      </c>
      <c r="F811" s="230" t="s">
        <v>728</v>
      </c>
      <c r="G811" s="231" t="s">
        <v>301</v>
      </c>
      <c r="H811" s="232">
        <v>16.196000000000002</v>
      </c>
      <c r="I811" s="233"/>
      <c r="J811" s="234">
        <f>ROUND(I811*H811,2)</f>
        <v>0</v>
      </c>
      <c r="K811" s="235"/>
      <c r="L811" s="45"/>
      <c r="M811" s="236" t="s">
        <v>1</v>
      </c>
      <c r="N811" s="237" t="s">
        <v>38</v>
      </c>
      <c r="O811" s="92"/>
      <c r="P811" s="238">
        <f>O811*H811</f>
        <v>0</v>
      </c>
      <c r="Q811" s="238">
        <v>0.0065846400000000001</v>
      </c>
      <c r="R811" s="238">
        <f>Q811*H811</f>
        <v>0.10664482944000001</v>
      </c>
      <c r="S811" s="238">
        <v>0</v>
      </c>
      <c r="T811" s="239">
        <f>S811*H811</f>
        <v>0</v>
      </c>
      <c r="U811" s="39"/>
      <c r="V811" s="39"/>
      <c r="W811" s="39"/>
      <c r="X811" s="39"/>
      <c r="Y811" s="39"/>
      <c r="Z811" s="39"/>
      <c r="AA811" s="39"/>
      <c r="AB811" s="39"/>
      <c r="AC811" s="39"/>
      <c r="AD811" s="39"/>
      <c r="AE811" s="39"/>
      <c r="AR811" s="240" t="s">
        <v>195</v>
      </c>
      <c r="AT811" s="240" t="s">
        <v>191</v>
      </c>
      <c r="AU811" s="240" t="s">
        <v>82</v>
      </c>
      <c r="AY811" s="18" t="s">
        <v>189</v>
      </c>
      <c r="BE811" s="241">
        <f>IF(N811="základní",J811,0)</f>
        <v>0</v>
      </c>
      <c r="BF811" s="241">
        <f>IF(N811="snížená",J811,0)</f>
        <v>0</v>
      </c>
      <c r="BG811" s="241">
        <f>IF(N811="zákl. přenesená",J811,0)</f>
        <v>0</v>
      </c>
      <c r="BH811" s="241">
        <f>IF(N811="sníž. přenesená",J811,0)</f>
        <v>0</v>
      </c>
      <c r="BI811" s="241">
        <f>IF(N811="nulová",J811,0)</f>
        <v>0</v>
      </c>
      <c r="BJ811" s="18" t="s">
        <v>80</v>
      </c>
      <c r="BK811" s="241">
        <f>ROUND(I811*H811,2)</f>
        <v>0</v>
      </c>
      <c r="BL811" s="18" t="s">
        <v>195</v>
      </c>
      <c r="BM811" s="240" t="s">
        <v>729</v>
      </c>
    </row>
    <row r="812" s="2" customFormat="1">
      <c r="A812" s="39"/>
      <c r="B812" s="40"/>
      <c r="C812" s="41"/>
      <c r="D812" s="242" t="s">
        <v>197</v>
      </c>
      <c r="E812" s="41"/>
      <c r="F812" s="243" t="s">
        <v>728</v>
      </c>
      <c r="G812" s="41"/>
      <c r="H812" s="41"/>
      <c r="I812" s="244"/>
      <c r="J812" s="41"/>
      <c r="K812" s="41"/>
      <c r="L812" s="45"/>
      <c r="M812" s="245"/>
      <c r="N812" s="246"/>
      <c r="O812" s="92"/>
      <c r="P812" s="92"/>
      <c r="Q812" s="92"/>
      <c r="R812" s="92"/>
      <c r="S812" s="92"/>
      <c r="T812" s="93"/>
      <c r="U812" s="39"/>
      <c r="V812" s="39"/>
      <c r="W812" s="39"/>
      <c r="X812" s="39"/>
      <c r="Y812" s="39"/>
      <c r="Z812" s="39"/>
      <c r="AA812" s="39"/>
      <c r="AB812" s="39"/>
      <c r="AC812" s="39"/>
      <c r="AD812" s="39"/>
      <c r="AE812" s="39"/>
      <c r="AT812" s="18" t="s">
        <v>197</v>
      </c>
      <c r="AU812" s="18" t="s">
        <v>82</v>
      </c>
    </row>
    <row r="813" s="2" customFormat="1">
      <c r="A813" s="39"/>
      <c r="B813" s="40"/>
      <c r="C813" s="41"/>
      <c r="D813" s="247" t="s">
        <v>198</v>
      </c>
      <c r="E813" s="41"/>
      <c r="F813" s="248" t="s">
        <v>730</v>
      </c>
      <c r="G813" s="41"/>
      <c r="H813" s="41"/>
      <c r="I813" s="244"/>
      <c r="J813" s="41"/>
      <c r="K813" s="41"/>
      <c r="L813" s="45"/>
      <c r="M813" s="245"/>
      <c r="N813" s="246"/>
      <c r="O813" s="92"/>
      <c r="P813" s="92"/>
      <c r="Q813" s="92"/>
      <c r="R813" s="92"/>
      <c r="S813" s="92"/>
      <c r="T813" s="93"/>
      <c r="U813" s="39"/>
      <c r="V813" s="39"/>
      <c r="W813" s="39"/>
      <c r="X813" s="39"/>
      <c r="Y813" s="39"/>
      <c r="Z813" s="39"/>
      <c r="AA813" s="39"/>
      <c r="AB813" s="39"/>
      <c r="AC813" s="39"/>
      <c r="AD813" s="39"/>
      <c r="AE813" s="39"/>
      <c r="AT813" s="18" t="s">
        <v>198</v>
      </c>
      <c r="AU813" s="18" t="s">
        <v>82</v>
      </c>
    </row>
    <row r="814" s="13" customFormat="1">
      <c r="A814" s="13"/>
      <c r="B814" s="249"/>
      <c r="C814" s="250"/>
      <c r="D814" s="242" t="s">
        <v>200</v>
      </c>
      <c r="E814" s="251" t="s">
        <v>1</v>
      </c>
      <c r="F814" s="252" t="s">
        <v>731</v>
      </c>
      <c r="G814" s="250"/>
      <c r="H814" s="251" t="s">
        <v>1</v>
      </c>
      <c r="I814" s="253"/>
      <c r="J814" s="250"/>
      <c r="K814" s="250"/>
      <c r="L814" s="254"/>
      <c r="M814" s="255"/>
      <c r="N814" s="256"/>
      <c r="O814" s="256"/>
      <c r="P814" s="256"/>
      <c r="Q814" s="256"/>
      <c r="R814" s="256"/>
      <c r="S814" s="256"/>
      <c r="T814" s="257"/>
      <c r="U814" s="13"/>
      <c r="V814" s="13"/>
      <c r="W814" s="13"/>
      <c r="X814" s="13"/>
      <c r="Y814" s="13"/>
      <c r="Z814" s="13"/>
      <c r="AA814" s="13"/>
      <c r="AB814" s="13"/>
      <c r="AC814" s="13"/>
      <c r="AD814" s="13"/>
      <c r="AE814" s="13"/>
      <c r="AT814" s="258" t="s">
        <v>200</v>
      </c>
      <c r="AU814" s="258" t="s">
        <v>82</v>
      </c>
      <c r="AV814" s="13" t="s">
        <v>80</v>
      </c>
      <c r="AW814" s="13" t="s">
        <v>30</v>
      </c>
      <c r="AX814" s="13" t="s">
        <v>73</v>
      </c>
      <c r="AY814" s="258" t="s">
        <v>189</v>
      </c>
    </row>
    <row r="815" s="13" customFormat="1">
      <c r="A815" s="13"/>
      <c r="B815" s="249"/>
      <c r="C815" s="250"/>
      <c r="D815" s="242" t="s">
        <v>200</v>
      </c>
      <c r="E815" s="251" t="s">
        <v>1</v>
      </c>
      <c r="F815" s="252" t="s">
        <v>283</v>
      </c>
      <c r="G815" s="250"/>
      <c r="H815" s="251" t="s">
        <v>1</v>
      </c>
      <c r="I815" s="253"/>
      <c r="J815" s="250"/>
      <c r="K815" s="250"/>
      <c r="L815" s="254"/>
      <c r="M815" s="255"/>
      <c r="N815" s="256"/>
      <c r="O815" s="256"/>
      <c r="P815" s="256"/>
      <c r="Q815" s="256"/>
      <c r="R815" s="256"/>
      <c r="S815" s="256"/>
      <c r="T815" s="257"/>
      <c r="U815" s="13"/>
      <c r="V815" s="13"/>
      <c r="W815" s="13"/>
      <c r="X815" s="13"/>
      <c r="Y815" s="13"/>
      <c r="Z815" s="13"/>
      <c r="AA815" s="13"/>
      <c r="AB815" s="13"/>
      <c r="AC815" s="13"/>
      <c r="AD815" s="13"/>
      <c r="AE815" s="13"/>
      <c r="AT815" s="258" t="s">
        <v>200</v>
      </c>
      <c r="AU815" s="258" t="s">
        <v>82</v>
      </c>
      <c r="AV815" s="13" t="s">
        <v>80</v>
      </c>
      <c r="AW815" s="13" t="s">
        <v>30</v>
      </c>
      <c r="AX815" s="13" t="s">
        <v>73</v>
      </c>
      <c r="AY815" s="258" t="s">
        <v>189</v>
      </c>
    </row>
    <row r="816" s="14" customFormat="1">
      <c r="A816" s="14"/>
      <c r="B816" s="259"/>
      <c r="C816" s="260"/>
      <c r="D816" s="242" t="s">
        <v>200</v>
      </c>
      <c r="E816" s="261" t="s">
        <v>1</v>
      </c>
      <c r="F816" s="262" t="s">
        <v>732</v>
      </c>
      <c r="G816" s="260"/>
      <c r="H816" s="263">
        <v>4.4100000000000001</v>
      </c>
      <c r="I816" s="264"/>
      <c r="J816" s="260"/>
      <c r="K816" s="260"/>
      <c r="L816" s="265"/>
      <c r="M816" s="266"/>
      <c r="N816" s="267"/>
      <c r="O816" s="267"/>
      <c r="P816" s="267"/>
      <c r="Q816" s="267"/>
      <c r="R816" s="267"/>
      <c r="S816" s="267"/>
      <c r="T816" s="268"/>
      <c r="U816" s="14"/>
      <c r="V816" s="14"/>
      <c r="W816" s="14"/>
      <c r="X816" s="14"/>
      <c r="Y816" s="14"/>
      <c r="Z816" s="14"/>
      <c r="AA816" s="14"/>
      <c r="AB816" s="14"/>
      <c r="AC816" s="14"/>
      <c r="AD816" s="14"/>
      <c r="AE816" s="14"/>
      <c r="AT816" s="269" t="s">
        <v>200</v>
      </c>
      <c r="AU816" s="269" t="s">
        <v>82</v>
      </c>
      <c r="AV816" s="14" t="s">
        <v>82</v>
      </c>
      <c r="AW816" s="14" t="s">
        <v>30</v>
      </c>
      <c r="AX816" s="14" t="s">
        <v>73</v>
      </c>
      <c r="AY816" s="269" t="s">
        <v>189</v>
      </c>
    </row>
    <row r="817" s="13" customFormat="1">
      <c r="A817" s="13"/>
      <c r="B817" s="249"/>
      <c r="C817" s="250"/>
      <c r="D817" s="242" t="s">
        <v>200</v>
      </c>
      <c r="E817" s="251" t="s">
        <v>1</v>
      </c>
      <c r="F817" s="252" t="s">
        <v>338</v>
      </c>
      <c r="G817" s="250"/>
      <c r="H817" s="251" t="s">
        <v>1</v>
      </c>
      <c r="I817" s="253"/>
      <c r="J817" s="250"/>
      <c r="K817" s="250"/>
      <c r="L817" s="254"/>
      <c r="M817" s="255"/>
      <c r="N817" s="256"/>
      <c r="O817" s="256"/>
      <c r="P817" s="256"/>
      <c r="Q817" s="256"/>
      <c r="R817" s="256"/>
      <c r="S817" s="256"/>
      <c r="T817" s="257"/>
      <c r="U817" s="13"/>
      <c r="V817" s="13"/>
      <c r="W817" s="13"/>
      <c r="X817" s="13"/>
      <c r="Y817" s="13"/>
      <c r="Z817" s="13"/>
      <c r="AA817" s="13"/>
      <c r="AB817" s="13"/>
      <c r="AC817" s="13"/>
      <c r="AD817" s="13"/>
      <c r="AE817" s="13"/>
      <c r="AT817" s="258" t="s">
        <v>200</v>
      </c>
      <c r="AU817" s="258" t="s">
        <v>82</v>
      </c>
      <c r="AV817" s="13" t="s">
        <v>80</v>
      </c>
      <c r="AW817" s="13" t="s">
        <v>30</v>
      </c>
      <c r="AX817" s="13" t="s">
        <v>73</v>
      </c>
      <c r="AY817" s="258" t="s">
        <v>189</v>
      </c>
    </row>
    <row r="818" s="14" customFormat="1">
      <c r="A818" s="14"/>
      <c r="B818" s="259"/>
      <c r="C818" s="260"/>
      <c r="D818" s="242" t="s">
        <v>200</v>
      </c>
      <c r="E818" s="261" t="s">
        <v>1</v>
      </c>
      <c r="F818" s="262" t="s">
        <v>733</v>
      </c>
      <c r="G818" s="260"/>
      <c r="H818" s="263">
        <v>5.8929999999999998</v>
      </c>
      <c r="I818" s="264"/>
      <c r="J818" s="260"/>
      <c r="K818" s="260"/>
      <c r="L818" s="265"/>
      <c r="M818" s="266"/>
      <c r="N818" s="267"/>
      <c r="O818" s="267"/>
      <c r="P818" s="267"/>
      <c r="Q818" s="267"/>
      <c r="R818" s="267"/>
      <c r="S818" s="267"/>
      <c r="T818" s="268"/>
      <c r="U818" s="14"/>
      <c r="V818" s="14"/>
      <c r="W818" s="14"/>
      <c r="X818" s="14"/>
      <c r="Y818" s="14"/>
      <c r="Z818" s="14"/>
      <c r="AA818" s="14"/>
      <c r="AB818" s="14"/>
      <c r="AC818" s="14"/>
      <c r="AD818" s="14"/>
      <c r="AE818" s="14"/>
      <c r="AT818" s="269" t="s">
        <v>200</v>
      </c>
      <c r="AU818" s="269" t="s">
        <v>82</v>
      </c>
      <c r="AV818" s="14" t="s">
        <v>82</v>
      </c>
      <c r="AW818" s="14" t="s">
        <v>30</v>
      </c>
      <c r="AX818" s="14" t="s">
        <v>73</v>
      </c>
      <c r="AY818" s="269" t="s">
        <v>189</v>
      </c>
    </row>
    <row r="819" s="13" customFormat="1">
      <c r="A819" s="13"/>
      <c r="B819" s="249"/>
      <c r="C819" s="250"/>
      <c r="D819" s="242" t="s">
        <v>200</v>
      </c>
      <c r="E819" s="251" t="s">
        <v>1</v>
      </c>
      <c r="F819" s="252" t="s">
        <v>352</v>
      </c>
      <c r="G819" s="250"/>
      <c r="H819" s="251" t="s">
        <v>1</v>
      </c>
      <c r="I819" s="253"/>
      <c r="J819" s="250"/>
      <c r="K819" s="250"/>
      <c r="L819" s="254"/>
      <c r="M819" s="255"/>
      <c r="N819" s="256"/>
      <c r="O819" s="256"/>
      <c r="P819" s="256"/>
      <c r="Q819" s="256"/>
      <c r="R819" s="256"/>
      <c r="S819" s="256"/>
      <c r="T819" s="257"/>
      <c r="U819" s="13"/>
      <c r="V819" s="13"/>
      <c r="W819" s="13"/>
      <c r="X819" s="13"/>
      <c r="Y819" s="13"/>
      <c r="Z819" s="13"/>
      <c r="AA819" s="13"/>
      <c r="AB819" s="13"/>
      <c r="AC819" s="13"/>
      <c r="AD819" s="13"/>
      <c r="AE819" s="13"/>
      <c r="AT819" s="258" t="s">
        <v>200</v>
      </c>
      <c r="AU819" s="258" t="s">
        <v>82</v>
      </c>
      <c r="AV819" s="13" t="s">
        <v>80</v>
      </c>
      <c r="AW819" s="13" t="s">
        <v>30</v>
      </c>
      <c r="AX819" s="13" t="s">
        <v>73</v>
      </c>
      <c r="AY819" s="258" t="s">
        <v>189</v>
      </c>
    </row>
    <row r="820" s="14" customFormat="1">
      <c r="A820" s="14"/>
      <c r="B820" s="259"/>
      <c r="C820" s="260"/>
      <c r="D820" s="242" t="s">
        <v>200</v>
      </c>
      <c r="E820" s="261" t="s">
        <v>1</v>
      </c>
      <c r="F820" s="262" t="s">
        <v>733</v>
      </c>
      <c r="G820" s="260"/>
      <c r="H820" s="263">
        <v>5.8929999999999998</v>
      </c>
      <c r="I820" s="264"/>
      <c r="J820" s="260"/>
      <c r="K820" s="260"/>
      <c r="L820" s="265"/>
      <c r="M820" s="266"/>
      <c r="N820" s="267"/>
      <c r="O820" s="267"/>
      <c r="P820" s="267"/>
      <c r="Q820" s="267"/>
      <c r="R820" s="267"/>
      <c r="S820" s="267"/>
      <c r="T820" s="268"/>
      <c r="U820" s="14"/>
      <c r="V820" s="14"/>
      <c r="W820" s="14"/>
      <c r="X820" s="14"/>
      <c r="Y820" s="14"/>
      <c r="Z820" s="14"/>
      <c r="AA820" s="14"/>
      <c r="AB820" s="14"/>
      <c r="AC820" s="14"/>
      <c r="AD820" s="14"/>
      <c r="AE820" s="14"/>
      <c r="AT820" s="269" t="s">
        <v>200</v>
      </c>
      <c r="AU820" s="269" t="s">
        <v>82</v>
      </c>
      <c r="AV820" s="14" t="s">
        <v>82</v>
      </c>
      <c r="AW820" s="14" t="s">
        <v>30</v>
      </c>
      <c r="AX820" s="14" t="s">
        <v>73</v>
      </c>
      <c r="AY820" s="269" t="s">
        <v>189</v>
      </c>
    </row>
    <row r="821" s="15" customFormat="1">
      <c r="A821" s="15"/>
      <c r="B821" s="270"/>
      <c r="C821" s="271"/>
      <c r="D821" s="242" t="s">
        <v>200</v>
      </c>
      <c r="E821" s="272" t="s">
        <v>1</v>
      </c>
      <c r="F821" s="273" t="s">
        <v>207</v>
      </c>
      <c r="G821" s="271"/>
      <c r="H821" s="274">
        <v>16.196000000000002</v>
      </c>
      <c r="I821" s="275"/>
      <c r="J821" s="271"/>
      <c r="K821" s="271"/>
      <c r="L821" s="276"/>
      <c r="M821" s="277"/>
      <c r="N821" s="278"/>
      <c r="O821" s="278"/>
      <c r="P821" s="278"/>
      <c r="Q821" s="278"/>
      <c r="R821" s="278"/>
      <c r="S821" s="278"/>
      <c r="T821" s="279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  <c r="AE821" s="15"/>
      <c r="AT821" s="280" t="s">
        <v>200</v>
      </c>
      <c r="AU821" s="280" t="s">
        <v>82</v>
      </c>
      <c r="AV821" s="15" t="s">
        <v>195</v>
      </c>
      <c r="AW821" s="15" t="s">
        <v>30</v>
      </c>
      <c r="AX821" s="15" t="s">
        <v>80</v>
      </c>
      <c r="AY821" s="280" t="s">
        <v>189</v>
      </c>
    </row>
    <row r="822" s="2" customFormat="1" ht="16.5" customHeight="1">
      <c r="A822" s="39"/>
      <c r="B822" s="40"/>
      <c r="C822" s="228" t="s">
        <v>734</v>
      </c>
      <c r="D822" s="228" t="s">
        <v>191</v>
      </c>
      <c r="E822" s="229" t="s">
        <v>735</v>
      </c>
      <c r="F822" s="230" t="s">
        <v>736</v>
      </c>
      <c r="G822" s="231" t="s">
        <v>301</v>
      </c>
      <c r="H822" s="232">
        <v>16.196000000000002</v>
      </c>
      <c r="I822" s="233"/>
      <c r="J822" s="234">
        <f>ROUND(I822*H822,2)</f>
        <v>0</v>
      </c>
      <c r="K822" s="235"/>
      <c r="L822" s="45"/>
      <c r="M822" s="236" t="s">
        <v>1</v>
      </c>
      <c r="N822" s="237" t="s">
        <v>38</v>
      </c>
      <c r="O822" s="92"/>
      <c r="P822" s="238">
        <f>O822*H822</f>
        <v>0</v>
      </c>
      <c r="Q822" s="238">
        <v>0</v>
      </c>
      <c r="R822" s="238">
        <f>Q822*H822</f>
        <v>0</v>
      </c>
      <c r="S822" s="238">
        <v>0</v>
      </c>
      <c r="T822" s="239">
        <f>S822*H822</f>
        <v>0</v>
      </c>
      <c r="U822" s="39"/>
      <c r="V822" s="39"/>
      <c r="W822" s="39"/>
      <c r="X822" s="39"/>
      <c r="Y822" s="39"/>
      <c r="Z822" s="39"/>
      <c r="AA822" s="39"/>
      <c r="AB822" s="39"/>
      <c r="AC822" s="39"/>
      <c r="AD822" s="39"/>
      <c r="AE822" s="39"/>
      <c r="AR822" s="240" t="s">
        <v>195</v>
      </c>
      <c r="AT822" s="240" t="s">
        <v>191</v>
      </c>
      <c r="AU822" s="240" t="s">
        <v>82</v>
      </c>
      <c r="AY822" s="18" t="s">
        <v>189</v>
      </c>
      <c r="BE822" s="241">
        <f>IF(N822="základní",J822,0)</f>
        <v>0</v>
      </c>
      <c r="BF822" s="241">
        <f>IF(N822="snížená",J822,0)</f>
        <v>0</v>
      </c>
      <c r="BG822" s="241">
        <f>IF(N822="zákl. přenesená",J822,0)</f>
        <v>0</v>
      </c>
      <c r="BH822" s="241">
        <f>IF(N822="sníž. přenesená",J822,0)</f>
        <v>0</v>
      </c>
      <c r="BI822" s="241">
        <f>IF(N822="nulová",J822,0)</f>
        <v>0</v>
      </c>
      <c r="BJ822" s="18" t="s">
        <v>80</v>
      </c>
      <c r="BK822" s="241">
        <f>ROUND(I822*H822,2)</f>
        <v>0</v>
      </c>
      <c r="BL822" s="18" t="s">
        <v>195</v>
      </c>
      <c r="BM822" s="240" t="s">
        <v>737</v>
      </c>
    </row>
    <row r="823" s="2" customFormat="1">
      <c r="A823" s="39"/>
      <c r="B823" s="40"/>
      <c r="C823" s="41"/>
      <c r="D823" s="242" t="s">
        <v>197</v>
      </c>
      <c r="E823" s="41"/>
      <c r="F823" s="243" t="s">
        <v>736</v>
      </c>
      <c r="G823" s="41"/>
      <c r="H823" s="41"/>
      <c r="I823" s="244"/>
      <c r="J823" s="41"/>
      <c r="K823" s="41"/>
      <c r="L823" s="45"/>
      <c r="M823" s="245"/>
      <c r="N823" s="246"/>
      <c r="O823" s="92"/>
      <c r="P823" s="92"/>
      <c r="Q823" s="92"/>
      <c r="R823" s="92"/>
      <c r="S823" s="92"/>
      <c r="T823" s="93"/>
      <c r="U823" s="39"/>
      <c r="V823" s="39"/>
      <c r="W823" s="39"/>
      <c r="X823" s="39"/>
      <c r="Y823" s="39"/>
      <c r="Z823" s="39"/>
      <c r="AA823" s="39"/>
      <c r="AB823" s="39"/>
      <c r="AC823" s="39"/>
      <c r="AD823" s="39"/>
      <c r="AE823" s="39"/>
      <c r="AT823" s="18" t="s">
        <v>197</v>
      </c>
      <c r="AU823" s="18" t="s">
        <v>82</v>
      </c>
    </row>
    <row r="824" s="2" customFormat="1">
      <c r="A824" s="39"/>
      <c r="B824" s="40"/>
      <c r="C824" s="41"/>
      <c r="D824" s="247" t="s">
        <v>198</v>
      </c>
      <c r="E824" s="41"/>
      <c r="F824" s="248" t="s">
        <v>738</v>
      </c>
      <c r="G824" s="41"/>
      <c r="H824" s="41"/>
      <c r="I824" s="244"/>
      <c r="J824" s="41"/>
      <c r="K824" s="41"/>
      <c r="L824" s="45"/>
      <c r="M824" s="245"/>
      <c r="N824" s="246"/>
      <c r="O824" s="92"/>
      <c r="P824" s="92"/>
      <c r="Q824" s="92"/>
      <c r="R824" s="92"/>
      <c r="S824" s="92"/>
      <c r="T824" s="93"/>
      <c r="U824" s="39"/>
      <c r="V824" s="39"/>
      <c r="W824" s="39"/>
      <c r="X824" s="39"/>
      <c r="Y824" s="39"/>
      <c r="Z824" s="39"/>
      <c r="AA824" s="39"/>
      <c r="AB824" s="39"/>
      <c r="AC824" s="39"/>
      <c r="AD824" s="39"/>
      <c r="AE824" s="39"/>
      <c r="AT824" s="18" t="s">
        <v>198</v>
      </c>
      <c r="AU824" s="18" t="s">
        <v>82</v>
      </c>
    </row>
    <row r="825" s="12" customFormat="1" ht="22.8" customHeight="1">
      <c r="A825" s="12"/>
      <c r="B825" s="212"/>
      <c r="C825" s="213"/>
      <c r="D825" s="214" t="s">
        <v>72</v>
      </c>
      <c r="E825" s="226" t="s">
        <v>231</v>
      </c>
      <c r="F825" s="226" t="s">
        <v>739</v>
      </c>
      <c r="G825" s="213"/>
      <c r="H825" s="213"/>
      <c r="I825" s="216"/>
      <c r="J825" s="227">
        <f>BK825</f>
        <v>0</v>
      </c>
      <c r="K825" s="213"/>
      <c r="L825" s="218"/>
      <c r="M825" s="219"/>
      <c r="N825" s="220"/>
      <c r="O825" s="220"/>
      <c r="P825" s="221">
        <f>SUM(P826:P1875)</f>
        <v>0</v>
      </c>
      <c r="Q825" s="220"/>
      <c r="R825" s="221">
        <f>SUM(R826:R1875)</f>
        <v>122.87606484853403</v>
      </c>
      <c r="S825" s="220"/>
      <c r="T825" s="222">
        <f>SUM(T826:T1875)</f>
        <v>0</v>
      </c>
      <c r="U825" s="12"/>
      <c r="V825" s="12"/>
      <c r="W825" s="12"/>
      <c r="X825" s="12"/>
      <c r="Y825" s="12"/>
      <c r="Z825" s="12"/>
      <c r="AA825" s="12"/>
      <c r="AB825" s="12"/>
      <c r="AC825" s="12"/>
      <c r="AD825" s="12"/>
      <c r="AE825" s="12"/>
      <c r="AR825" s="223" t="s">
        <v>80</v>
      </c>
      <c r="AT825" s="224" t="s">
        <v>72</v>
      </c>
      <c r="AU825" s="224" t="s">
        <v>80</v>
      </c>
      <c r="AY825" s="223" t="s">
        <v>189</v>
      </c>
      <c r="BK825" s="225">
        <f>SUM(BK826:BK1875)</f>
        <v>0</v>
      </c>
    </row>
    <row r="826" s="2" customFormat="1" ht="37.8" customHeight="1">
      <c r="A826" s="39"/>
      <c r="B826" s="40"/>
      <c r="C826" s="228" t="s">
        <v>740</v>
      </c>
      <c r="D826" s="228" t="s">
        <v>191</v>
      </c>
      <c r="E826" s="229" t="s">
        <v>741</v>
      </c>
      <c r="F826" s="230" t="s">
        <v>742</v>
      </c>
      <c r="G826" s="231" t="s">
        <v>301</v>
      </c>
      <c r="H826" s="232">
        <v>79.852999999999994</v>
      </c>
      <c r="I826" s="233"/>
      <c r="J826" s="234">
        <f>ROUND(I826*H826,2)</f>
        <v>0</v>
      </c>
      <c r="K826" s="235"/>
      <c r="L826" s="45"/>
      <c r="M826" s="236" t="s">
        <v>1</v>
      </c>
      <c r="N826" s="237" t="s">
        <v>38</v>
      </c>
      <c r="O826" s="92"/>
      <c r="P826" s="238">
        <f>O826*H826</f>
        <v>0</v>
      </c>
      <c r="Q826" s="238">
        <v>0.0073499999999999998</v>
      </c>
      <c r="R826" s="238">
        <f>Q826*H826</f>
        <v>0.58691954999999996</v>
      </c>
      <c r="S826" s="238">
        <v>0</v>
      </c>
      <c r="T826" s="239">
        <f>S826*H826</f>
        <v>0</v>
      </c>
      <c r="U826" s="39"/>
      <c r="V826" s="39"/>
      <c r="W826" s="39"/>
      <c r="X826" s="39"/>
      <c r="Y826" s="39"/>
      <c r="Z826" s="39"/>
      <c r="AA826" s="39"/>
      <c r="AB826" s="39"/>
      <c r="AC826" s="39"/>
      <c r="AD826" s="39"/>
      <c r="AE826" s="39"/>
      <c r="AR826" s="240" t="s">
        <v>195</v>
      </c>
      <c r="AT826" s="240" t="s">
        <v>191</v>
      </c>
      <c r="AU826" s="240" t="s">
        <v>82</v>
      </c>
      <c r="AY826" s="18" t="s">
        <v>189</v>
      </c>
      <c r="BE826" s="241">
        <f>IF(N826="základní",J826,0)</f>
        <v>0</v>
      </c>
      <c r="BF826" s="241">
        <f>IF(N826="snížená",J826,0)</f>
        <v>0</v>
      </c>
      <c r="BG826" s="241">
        <f>IF(N826="zákl. přenesená",J826,0)</f>
        <v>0</v>
      </c>
      <c r="BH826" s="241">
        <f>IF(N826="sníž. přenesená",J826,0)</f>
        <v>0</v>
      </c>
      <c r="BI826" s="241">
        <f>IF(N826="nulová",J826,0)</f>
        <v>0</v>
      </c>
      <c r="BJ826" s="18" t="s">
        <v>80</v>
      </c>
      <c r="BK826" s="241">
        <f>ROUND(I826*H826,2)</f>
        <v>0</v>
      </c>
      <c r="BL826" s="18" t="s">
        <v>195</v>
      </c>
      <c r="BM826" s="240" t="s">
        <v>743</v>
      </c>
    </row>
    <row r="827" s="2" customFormat="1">
      <c r="A827" s="39"/>
      <c r="B827" s="40"/>
      <c r="C827" s="41"/>
      <c r="D827" s="242" t="s">
        <v>197</v>
      </c>
      <c r="E827" s="41"/>
      <c r="F827" s="243" t="s">
        <v>742</v>
      </c>
      <c r="G827" s="41"/>
      <c r="H827" s="41"/>
      <c r="I827" s="244"/>
      <c r="J827" s="41"/>
      <c r="K827" s="41"/>
      <c r="L827" s="45"/>
      <c r="M827" s="245"/>
      <c r="N827" s="246"/>
      <c r="O827" s="92"/>
      <c r="P827" s="92"/>
      <c r="Q827" s="92"/>
      <c r="R827" s="92"/>
      <c r="S827" s="92"/>
      <c r="T827" s="93"/>
      <c r="U827" s="39"/>
      <c r="V827" s="39"/>
      <c r="W827" s="39"/>
      <c r="X827" s="39"/>
      <c r="Y827" s="39"/>
      <c r="Z827" s="39"/>
      <c r="AA827" s="39"/>
      <c r="AB827" s="39"/>
      <c r="AC827" s="39"/>
      <c r="AD827" s="39"/>
      <c r="AE827" s="39"/>
      <c r="AT827" s="18" t="s">
        <v>197</v>
      </c>
      <c r="AU827" s="18" t="s">
        <v>82</v>
      </c>
    </row>
    <row r="828" s="13" customFormat="1">
      <c r="A828" s="13"/>
      <c r="B828" s="249"/>
      <c r="C828" s="250"/>
      <c r="D828" s="242" t="s">
        <v>200</v>
      </c>
      <c r="E828" s="251" t="s">
        <v>1</v>
      </c>
      <c r="F828" s="252" t="s">
        <v>744</v>
      </c>
      <c r="G828" s="250"/>
      <c r="H828" s="251" t="s">
        <v>1</v>
      </c>
      <c r="I828" s="253"/>
      <c r="J828" s="250"/>
      <c r="K828" s="250"/>
      <c r="L828" s="254"/>
      <c r="M828" s="255"/>
      <c r="N828" s="256"/>
      <c r="O828" s="256"/>
      <c r="P828" s="256"/>
      <c r="Q828" s="256"/>
      <c r="R828" s="256"/>
      <c r="S828" s="256"/>
      <c r="T828" s="257"/>
      <c r="U828" s="13"/>
      <c r="V828" s="13"/>
      <c r="W828" s="13"/>
      <c r="X828" s="13"/>
      <c r="Y828" s="13"/>
      <c r="Z828" s="13"/>
      <c r="AA828" s="13"/>
      <c r="AB828" s="13"/>
      <c r="AC828" s="13"/>
      <c r="AD828" s="13"/>
      <c r="AE828" s="13"/>
      <c r="AT828" s="258" t="s">
        <v>200</v>
      </c>
      <c r="AU828" s="258" t="s">
        <v>82</v>
      </c>
      <c r="AV828" s="13" t="s">
        <v>80</v>
      </c>
      <c r="AW828" s="13" t="s">
        <v>30</v>
      </c>
      <c r="AX828" s="13" t="s">
        <v>73</v>
      </c>
      <c r="AY828" s="258" t="s">
        <v>189</v>
      </c>
    </row>
    <row r="829" s="13" customFormat="1">
      <c r="A829" s="13"/>
      <c r="B829" s="249"/>
      <c r="C829" s="250"/>
      <c r="D829" s="242" t="s">
        <v>200</v>
      </c>
      <c r="E829" s="251" t="s">
        <v>1</v>
      </c>
      <c r="F829" s="252" t="s">
        <v>745</v>
      </c>
      <c r="G829" s="250"/>
      <c r="H829" s="251" t="s">
        <v>1</v>
      </c>
      <c r="I829" s="253"/>
      <c r="J829" s="250"/>
      <c r="K829" s="250"/>
      <c r="L829" s="254"/>
      <c r="M829" s="255"/>
      <c r="N829" s="256"/>
      <c r="O829" s="256"/>
      <c r="P829" s="256"/>
      <c r="Q829" s="256"/>
      <c r="R829" s="256"/>
      <c r="S829" s="256"/>
      <c r="T829" s="257"/>
      <c r="U829" s="13"/>
      <c r="V829" s="13"/>
      <c r="W829" s="13"/>
      <c r="X829" s="13"/>
      <c r="Y829" s="13"/>
      <c r="Z829" s="13"/>
      <c r="AA829" s="13"/>
      <c r="AB829" s="13"/>
      <c r="AC829" s="13"/>
      <c r="AD829" s="13"/>
      <c r="AE829" s="13"/>
      <c r="AT829" s="258" t="s">
        <v>200</v>
      </c>
      <c r="AU829" s="258" t="s">
        <v>82</v>
      </c>
      <c r="AV829" s="13" t="s">
        <v>80</v>
      </c>
      <c r="AW829" s="13" t="s">
        <v>30</v>
      </c>
      <c r="AX829" s="13" t="s">
        <v>73</v>
      </c>
      <c r="AY829" s="258" t="s">
        <v>189</v>
      </c>
    </row>
    <row r="830" s="13" customFormat="1">
      <c r="A830" s="13"/>
      <c r="B830" s="249"/>
      <c r="C830" s="250"/>
      <c r="D830" s="242" t="s">
        <v>200</v>
      </c>
      <c r="E830" s="251" t="s">
        <v>1</v>
      </c>
      <c r="F830" s="252" t="s">
        <v>283</v>
      </c>
      <c r="G830" s="250"/>
      <c r="H830" s="251" t="s">
        <v>1</v>
      </c>
      <c r="I830" s="253"/>
      <c r="J830" s="250"/>
      <c r="K830" s="250"/>
      <c r="L830" s="254"/>
      <c r="M830" s="255"/>
      <c r="N830" s="256"/>
      <c r="O830" s="256"/>
      <c r="P830" s="256"/>
      <c r="Q830" s="256"/>
      <c r="R830" s="256"/>
      <c r="S830" s="256"/>
      <c r="T830" s="257"/>
      <c r="U830" s="13"/>
      <c r="V830" s="13"/>
      <c r="W830" s="13"/>
      <c r="X830" s="13"/>
      <c r="Y830" s="13"/>
      <c r="Z830" s="13"/>
      <c r="AA830" s="13"/>
      <c r="AB830" s="13"/>
      <c r="AC830" s="13"/>
      <c r="AD830" s="13"/>
      <c r="AE830" s="13"/>
      <c r="AT830" s="258" t="s">
        <v>200</v>
      </c>
      <c r="AU830" s="258" t="s">
        <v>82</v>
      </c>
      <c r="AV830" s="13" t="s">
        <v>80</v>
      </c>
      <c r="AW830" s="13" t="s">
        <v>30</v>
      </c>
      <c r="AX830" s="13" t="s">
        <v>73</v>
      </c>
      <c r="AY830" s="258" t="s">
        <v>189</v>
      </c>
    </row>
    <row r="831" s="13" customFormat="1">
      <c r="A831" s="13"/>
      <c r="B831" s="249"/>
      <c r="C831" s="250"/>
      <c r="D831" s="242" t="s">
        <v>200</v>
      </c>
      <c r="E831" s="251" t="s">
        <v>1</v>
      </c>
      <c r="F831" s="252" t="s">
        <v>746</v>
      </c>
      <c r="G831" s="250"/>
      <c r="H831" s="251" t="s">
        <v>1</v>
      </c>
      <c r="I831" s="253"/>
      <c r="J831" s="250"/>
      <c r="K831" s="250"/>
      <c r="L831" s="254"/>
      <c r="M831" s="255"/>
      <c r="N831" s="256"/>
      <c r="O831" s="256"/>
      <c r="P831" s="256"/>
      <c r="Q831" s="256"/>
      <c r="R831" s="256"/>
      <c r="S831" s="256"/>
      <c r="T831" s="257"/>
      <c r="U831" s="13"/>
      <c r="V831" s="13"/>
      <c r="W831" s="13"/>
      <c r="X831" s="13"/>
      <c r="Y831" s="13"/>
      <c r="Z831" s="13"/>
      <c r="AA831" s="13"/>
      <c r="AB831" s="13"/>
      <c r="AC831" s="13"/>
      <c r="AD831" s="13"/>
      <c r="AE831" s="13"/>
      <c r="AT831" s="258" t="s">
        <v>200</v>
      </c>
      <c r="AU831" s="258" t="s">
        <v>82</v>
      </c>
      <c r="AV831" s="13" t="s">
        <v>80</v>
      </c>
      <c r="AW831" s="13" t="s">
        <v>30</v>
      </c>
      <c r="AX831" s="13" t="s">
        <v>73</v>
      </c>
      <c r="AY831" s="258" t="s">
        <v>189</v>
      </c>
    </row>
    <row r="832" s="14" customFormat="1">
      <c r="A832" s="14"/>
      <c r="B832" s="259"/>
      <c r="C832" s="260"/>
      <c r="D832" s="242" t="s">
        <v>200</v>
      </c>
      <c r="E832" s="261" t="s">
        <v>1</v>
      </c>
      <c r="F832" s="262" t="s">
        <v>747</v>
      </c>
      <c r="G832" s="260"/>
      <c r="H832" s="263">
        <v>76.049999999999997</v>
      </c>
      <c r="I832" s="264"/>
      <c r="J832" s="260"/>
      <c r="K832" s="260"/>
      <c r="L832" s="265"/>
      <c r="M832" s="266"/>
      <c r="N832" s="267"/>
      <c r="O832" s="267"/>
      <c r="P832" s="267"/>
      <c r="Q832" s="267"/>
      <c r="R832" s="267"/>
      <c r="S832" s="267"/>
      <c r="T832" s="268"/>
      <c r="U832" s="14"/>
      <c r="V832" s="14"/>
      <c r="W832" s="14"/>
      <c r="X832" s="14"/>
      <c r="Y832" s="14"/>
      <c r="Z832" s="14"/>
      <c r="AA832" s="14"/>
      <c r="AB832" s="14"/>
      <c r="AC832" s="14"/>
      <c r="AD832" s="14"/>
      <c r="AE832" s="14"/>
      <c r="AT832" s="269" t="s">
        <v>200</v>
      </c>
      <c r="AU832" s="269" t="s">
        <v>82</v>
      </c>
      <c r="AV832" s="14" t="s">
        <v>82</v>
      </c>
      <c r="AW832" s="14" t="s">
        <v>30</v>
      </c>
      <c r="AX832" s="14" t="s">
        <v>73</v>
      </c>
      <c r="AY832" s="269" t="s">
        <v>189</v>
      </c>
    </row>
    <row r="833" s="16" customFormat="1">
      <c r="A833" s="16"/>
      <c r="B833" s="292"/>
      <c r="C833" s="293"/>
      <c r="D833" s="242" t="s">
        <v>200</v>
      </c>
      <c r="E833" s="294" t="s">
        <v>1</v>
      </c>
      <c r="F833" s="295" t="s">
        <v>290</v>
      </c>
      <c r="G833" s="293"/>
      <c r="H833" s="296">
        <v>76.049999999999997</v>
      </c>
      <c r="I833" s="297"/>
      <c r="J833" s="293"/>
      <c r="K833" s="293"/>
      <c r="L833" s="298"/>
      <c r="M833" s="299"/>
      <c r="N833" s="300"/>
      <c r="O833" s="300"/>
      <c r="P833" s="300"/>
      <c r="Q833" s="300"/>
      <c r="R833" s="300"/>
      <c r="S833" s="300"/>
      <c r="T833" s="301"/>
      <c r="U833" s="16"/>
      <c r="V833" s="16"/>
      <c r="W833" s="16"/>
      <c r="X833" s="16"/>
      <c r="Y833" s="16"/>
      <c r="Z833" s="16"/>
      <c r="AA833" s="16"/>
      <c r="AB833" s="16"/>
      <c r="AC833" s="16"/>
      <c r="AD833" s="16"/>
      <c r="AE833" s="16"/>
      <c r="AT833" s="302" t="s">
        <v>200</v>
      </c>
      <c r="AU833" s="302" t="s">
        <v>82</v>
      </c>
      <c r="AV833" s="16" t="s">
        <v>214</v>
      </c>
      <c r="AW833" s="16" t="s">
        <v>30</v>
      </c>
      <c r="AX833" s="16" t="s">
        <v>73</v>
      </c>
      <c r="AY833" s="302" t="s">
        <v>189</v>
      </c>
    </row>
    <row r="834" s="15" customFormat="1">
      <c r="A834" s="15"/>
      <c r="B834" s="270"/>
      <c r="C834" s="271"/>
      <c r="D834" s="242" t="s">
        <v>200</v>
      </c>
      <c r="E834" s="272" t="s">
        <v>1</v>
      </c>
      <c r="F834" s="273" t="s">
        <v>207</v>
      </c>
      <c r="G834" s="271"/>
      <c r="H834" s="274">
        <v>76.049999999999997</v>
      </c>
      <c r="I834" s="275"/>
      <c r="J834" s="271"/>
      <c r="K834" s="271"/>
      <c r="L834" s="276"/>
      <c r="M834" s="277"/>
      <c r="N834" s="278"/>
      <c r="O834" s="278"/>
      <c r="P834" s="278"/>
      <c r="Q834" s="278"/>
      <c r="R834" s="278"/>
      <c r="S834" s="278"/>
      <c r="T834" s="279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  <c r="AE834" s="15"/>
      <c r="AT834" s="280" t="s">
        <v>200</v>
      </c>
      <c r="AU834" s="280" t="s">
        <v>82</v>
      </c>
      <c r="AV834" s="15" t="s">
        <v>195</v>
      </c>
      <c r="AW834" s="15" t="s">
        <v>30</v>
      </c>
      <c r="AX834" s="15" t="s">
        <v>73</v>
      </c>
      <c r="AY834" s="280" t="s">
        <v>189</v>
      </c>
    </row>
    <row r="835" s="14" customFormat="1">
      <c r="A835" s="14"/>
      <c r="B835" s="259"/>
      <c r="C835" s="260"/>
      <c r="D835" s="242" t="s">
        <v>200</v>
      </c>
      <c r="E835" s="261" t="s">
        <v>1</v>
      </c>
      <c r="F835" s="262" t="s">
        <v>748</v>
      </c>
      <c r="G835" s="260"/>
      <c r="H835" s="263">
        <v>79.852999999999994</v>
      </c>
      <c r="I835" s="264"/>
      <c r="J835" s="260"/>
      <c r="K835" s="260"/>
      <c r="L835" s="265"/>
      <c r="M835" s="266"/>
      <c r="N835" s="267"/>
      <c r="O835" s="267"/>
      <c r="P835" s="267"/>
      <c r="Q835" s="267"/>
      <c r="R835" s="267"/>
      <c r="S835" s="267"/>
      <c r="T835" s="268"/>
      <c r="U835" s="14"/>
      <c r="V835" s="14"/>
      <c r="W835" s="14"/>
      <c r="X835" s="14"/>
      <c r="Y835" s="14"/>
      <c r="Z835" s="14"/>
      <c r="AA835" s="14"/>
      <c r="AB835" s="14"/>
      <c r="AC835" s="14"/>
      <c r="AD835" s="14"/>
      <c r="AE835" s="14"/>
      <c r="AT835" s="269" t="s">
        <v>200</v>
      </c>
      <c r="AU835" s="269" t="s">
        <v>82</v>
      </c>
      <c r="AV835" s="14" t="s">
        <v>82</v>
      </c>
      <c r="AW835" s="14" t="s">
        <v>30</v>
      </c>
      <c r="AX835" s="14" t="s">
        <v>80</v>
      </c>
      <c r="AY835" s="269" t="s">
        <v>189</v>
      </c>
    </row>
    <row r="836" s="2" customFormat="1" ht="44.25" customHeight="1">
      <c r="A836" s="39"/>
      <c r="B836" s="40"/>
      <c r="C836" s="228" t="s">
        <v>749</v>
      </c>
      <c r="D836" s="228" t="s">
        <v>191</v>
      </c>
      <c r="E836" s="229" t="s">
        <v>750</v>
      </c>
      <c r="F836" s="230" t="s">
        <v>751</v>
      </c>
      <c r="G836" s="231" t="s">
        <v>301</v>
      </c>
      <c r="H836" s="232">
        <v>79.852999999999994</v>
      </c>
      <c r="I836" s="233"/>
      <c r="J836" s="234">
        <f>ROUND(I836*H836,2)</f>
        <v>0</v>
      </c>
      <c r="K836" s="235"/>
      <c r="L836" s="45"/>
      <c r="M836" s="236" t="s">
        <v>1</v>
      </c>
      <c r="N836" s="237" t="s">
        <v>38</v>
      </c>
      <c r="O836" s="92"/>
      <c r="P836" s="238">
        <f>O836*H836</f>
        <v>0</v>
      </c>
      <c r="Q836" s="238">
        <v>0.025000000000000001</v>
      </c>
      <c r="R836" s="238">
        <f>Q836*H836</f>
        <v>1.9963249999999999</v>
      </c>
      <c r="S836" s="238">
        <v>0</v>
      </c>
      <c r="T836" s="239">
        <f>S836*H836</f>
        <v>0</v>
      </c>
      <c r="U836" s="39"/>
      <c r="V836" s="39"/>
      <c r="W836" s="39"/>
      <c r="X836" s="39"/>
      <c r="Y836" s="39"/>
      <c r="Z836" s="39"/>
      <c r="AA836" s="39"/>
      <c r="AB836" s="39"/>
      <c r="AC836" s="39"/>
      <c r="AD836" s="39"/>
      <c r="AE836" s="39"/>
      <c r="AR836" s="240" t="s">
        <v>195</v>
      </c>
      <c r="AT836" s="240" t="s">
        <v>191</v>
      </c>
      <c r="AU836" s="240" t="s">
        <v>82</v>
      </c>
      <c r="AY836" s="18" t="s">
        <v>189</v>
      </c>
      <c r="BE836" s="241">
        <f>IF(N836="základní",J836,0)</f>
        <v>0</v>
      </c>
      <c r="BF836" s="241">
        <f>IF(N836="snížená",J836,0)</f>
        <v>0</v>
      </c>
      <c r="BG836" s="241">
        <f>IF(N836="zákl. přenesená",J836,0)</f>
        <v>0</v>
      </c>
      <c r="BH836" s="241">
        <f>IF(N836="sníž. přenesená",J836,0)</f>
        <v>0</v>
      </c>
      <c r="BI836" s="241">
        <f>IF(N836="nulová",J836,0)</f>
        <v>0</v>
      </c>
      <c r="BJ836" s="18" t="s">
        <v>80</v>
      </c>
      <c r="BK836" s="241">
        <f>ROUND(I836*H836,2)</f>
        <v>0</v>
      </c>
      <c r="BL836" s="18" t="s">
        <v>195</v>
      </c>
      <c r="BM836" s="240" t="s">
        <v>752</v>
      </c>
    </row>
    <row r="837" s="2" customFormat="1">
      <c r="A837" s="39"/>
      <c r="B837" s="40"/>
      <c r="C837" s="41"/>
      <c r="D837" s="242" t="s">
        <v>197</v>
      </c>
      <c r="E837" s="41"/>
      <c r="F837" s="243" t="s">
        <v>751</v>
      </c>
      <c r="G837" s="41"/>
      <c r="H837" s="41"/>
      <c r="I837" s="244"/>
      <c r="J837" s="41"/>
      <c r="K837" s="41"/>
      <c r="L837" s="45"/>
      <c r="M837" s="245"/>
      <c r="N837" s="246"/>
      <c r="O837" s="92"/>
      <c r="P837" s="92"/>
      <c r="Q837" s="92"/>
      <c r="R837" s="92"/>
      <c r="S837" s="92"/>
      <c r="T837" s="93"/>
      <c r="U837" s="39"/>
      <c r="V837" s="39"/>
      <c r="W837" s="39"/>
      <c r="X837" s="39"/>
      <c r="Y837" s="39"/>
      <c r="Z837" s="39"/>
      <c r="AA837" s="39"/>
      <c r="AB837" s="39"/>
      <c r="AC837" s="39"/>
      <c r="AD837" s="39"/>
      <c r="AE837" s="39"/>
      <c r="AT837" s="18" t="s">
        <v>197</v>
      </c>
      <c r="AU837" s="18" t="s">
        <v>82</v>
      </c>
    </row>
    <row r="838" s="13" customFormat="1">
      <c r="A838" s="13"/>
      <c r="B838" s="249"/>
      <c r="C838" s="250"/>
      <c r="D838" s="242" t="s">
        <v>200</v>
      </c>
      <c r="E838" s="251" t="s">
        <v>1</v>
      </c>
      <c r="F838" s="252" t="s">
        <v>744</v>
      </c>
      <c r="G838" s="250"/>
      <c r="H838" s="251" t="s">
        <v>1</v>
      </c>
      <c r="I838" s="253"/>
      <c r="J838" s="250"/>
      <c r="K838" s="250"/>
      <c r="L838" s="254"/>
      <c r="M838" s="255"/>
      <c r="N838" s="256"/>
      <c r="O838" s="256"/>
      <c r="P838" s="256"/>
      <c r="Q838" s="256"/>
      <c r="R838" s="256"/>
      <c r="S838" s="256"/>
      <c r="T838" s="257"/>
      <c r="U838" s="13"/>
      <c r="V838" s="13"/>
      <c r="W838" s="13"/>
      <c r="X838" s="13"/>
      <c r="Y838" s="13"/>
      <c r="Z838" s="13"/>
      <c r="AA838" s="13"/>
      <c r="AB838" s="13"/>
      <c r="AC838" s="13"/>
      <c r="AD838" s="13"/>
      <c r="AE838" s="13"/>
      <c r="AT838" s="258" t="s">
        <v>200</v>
      </c>
      <c r="AU838" s="258" t="s">
        <v>82</v>
      </c>
      <c r="AV838" s="13" t="s">
        <v>80</v>
      </c>
      <c r="AW838" s="13" t="s">
        <v>30</v>
      </c>
      <c r="AX838" s="13" t="s">
        <v>73</v>
      </c>
      <c r="AY838" s="258" t="s">
        <v>189</v>
      </c>
    </row>
    <row r="839" s="13" customFormat="1">
      <c r="A839" s="13"/>
      <c r="B839" s="249"/>
      <c r="C839" s="250"/>
      <c r="D839" s="242" t="s">
        <v>200</v>
      </c>
      <c r="E839" s="251" t="s">
        <v>1</v>
      </c>
      <c r="F839" s="252" t="s">
        <v>745</v>
      </c>
      <c r="G839" s="250"/>
      <c r="H839" s="251" t="s">
        <v>1</v>
      </c>
      <c r="I839" s="253"/>
      <c r="J839" s="250"/>
      <c r="K839" s="250"/>
      <c r="L839" s="254"/>
      <c r="M839" s="255"/>
      <c r="N839" s="256"/>
      <c r="O839" s="256"/>
      <c r="P839" s="256"/>
      <c r="Q839" s="256"/>
      <c r="R839" s="256"/>
      <c r="S839" s="256"/>
      <c r="T839" s="257"/>
      <c r="U839" s="13"/>
      <c r="V839" s="13"/>
      <c r="W839" s="13"/>
      <c r="X839" s="13"/>
      <c r="Y839" s="13"/>
      <c r="Z839" s="13"/>
      <c r="AA839" s="13"/>
      <c r="AB839" s="13"/>
      <c r="AC839" s="13"/>
      <c r="AD839" s="13"/>
      <c r="AE839" s="13"/>
      <c r="AT839" s="258" t="s">
        <v>200</v>
      </c>
      <c r="AU839" s="258" t="s">
        <v>82</v>
      </c>
      <c r="AV839" s="13" t="s">
        <v>80</v>
      </c>
      <c r="AW839" s="13" t="s">
        <v>30</v>
      </c>
      <c r="AX839" s="13" t="s">
        <v>73</v>
      </c>
      <c r="AY839" s="258" t="s">
        <v>189</v>
      </c>
    </row>
    <row r="840" s="13" customFormat="1">
      <c r="A840" s="13"/>
      <c r="B840" s="249"/>
      <c r="C840" s="250"/>
      <c r="D840" s="242" t="s">
        <v>200</v>
      </c>
      <c r="E840" s="251" t="s">
        <v>1</v>
      </c>
      <c r="F840" s="252" t="s">
        <v>283</v>
      </c>
      <c r="G840" s="250"/>
      <c r="H840" s="251" t="s">
        <v>1</v>
      </c>
      <c r="I840" s="253"/>
      <c r="J840" s="250"/>
      <c r="K840" s="250"/>
      <c r="L840" s="254"/>
      <c r="M840" s="255"/>
      <c r="N840" s="256"/>
      <c r="O840" s="256"/>
      <c r="P840" s="256"/>
      <c r="Q840" s="256"/>
      <c r="R840" s="256"/>
      <c r="S840" s="256"/>
      <c r="T840" s="257"/>
      <c r="U840" s="13"/>
      <c r="V840" s="13"/>
      <c r="W840" s="13"/>
      <c r="X840" s="13"/>
      <c r="Y840" s="13"/>
      <c r="Z840" s="13"/>
      <c r="AA840" s="13"/>
      <c r="AB840" s="13"/>
      <c r="AC840" s="13"/>
      <c r="AD840" s="13"/>
      <c r="AE840" s="13"/>
      <c r="AT840" s="258" t="s">
        <v>200</v>
      </c>
      <c r="AU840" s="258" t="s">
        <v>82</v>
      </c>
      <c r="AV840" s="13" t="s">
        <v>80</v>
      </c>
      <c r="AW840" s="13" t="s">
        <v>30</v>
      </c>
      <c r="AX840" s="13" t="s">
        <v>73</v>
      </c>
      <c r="AY840" s="258" t="s">
        <v>189</v>
      </c>
    </row>
    <row r="841" s="13" customFormat="1">
      <c r="A841" s="13"/>
      <c r="B841" s="249"/>
      <c r="C841" s="250"/>
      <c r="D841" s="242" t="s">
        <v>200</v>
      </c>
      <c r="E841" s="251" t="s">
        <v>1</v>
      </c>
      <c r="F841" s="252" t="s">
        <v>746</v>
      </c>
      <c r="G841" s="250"/>
      <c r="H841" s="251" t="s">
        <v>1</v>
      </c>
      <c r="I841" s="253"/>
      <c r="J841" s="250"/>
      <c r="K841" s="250"/>
      <c r="L841" s="254"/>
      <c r="M841" s="255"/>
      <c r="N841" s="256"/>
      <c r="O841" s="256"/>
      <c r="P841" s="256"/>
      <c r="Q841" s="256"/>
      <c r="R841" s="256"/>
      <c r="S841" s="256"/>
      <c r="T841" s="257"/>
      <c r="U841" s="13"/>
      <c r="V841" s="13"/>
      <c r="W841" s="13"/>
      <c r="X841" s="13"/>
      <c r="Y841" s="13"/>
      <c r="Z841" s="13"/>
      <c r="AA841" s="13"/>
      <c r="AB841" s="13"/>
      <c r="AC841" s="13"/>
      <c r="AD841" s="13"/>
      <c r="AE841" s="13"/>
      <c r="AT841" s="258" t="s">
        <v>200</v>
      </c>
      <c r="AU841" s="258" t="s">
        <v>82</v>
      </c>
      <c r="AV841" s="13" t="s">
        <v>80</v>
      </c>
      <c r="AW841" s="13" t="s">
        <v>30</v>
      </c>
      <c r="AX841" s="13" t="s">
        <v>73</v>
      </c>
      <c r="AY841" s="258" t="s">
        <v>189</v>
      </c>
    </row>
    <row r="842" s="14" customFormat="1">
      <c r="A842" s="14"/>
      <c r="B842" s="259"/>
      <c r="C842" s="260"/>
      <c r="D842" s="242" t="s">
        <v>200</v>
      </c>
      <c r="E842" s="261" t="s">
        <v>1</v>
      </c>
      <c r="F842" s="262" t="s">
        <v>747</v>
      </c>
      <c r="G842" s="260"/>
      <c r="H842" s="263">
        <v>76.049999999999997</v>
      </c>
      <c r="I842" s="264"/>
      <c r="J842" s="260"/>
      <c r="K842" s="260"/>
      <c r="L842" s="265"/>
      <c r="M842" s="266"/>
      <c r="N842" s="267"/>
      <c r="O842" s="267"/>
      <c r="P842" s="267"/>
      <c r="Q842" s="267"/>
      <c r="R842" s="267"/>
      <c r="S842" s="267"/>
      <c r="T842" s="268"/>
      <c r="U842" s="14"/>
      <c r="V842" s="14"/>
      <c r="W842" s="14"/>
      <c r="X842" s="14"/>
      <c r="Y842" s="14"/>
      <c r="Z842" s="14"/>
      <c r="AA842" s="14"/>
      <c r="AB842" s="14"/>
      <c r="AC842" s="14"/>
      <c r="AD842" s="14"/>
      <c r="AE842" s="14"/>
      <c r="AT842" s="269" t="s">
        <v>200</v>
      </c>
      <c r="AU842" s="269" t="s">
        <v>82</v>
      </c>
      <c r="AV842" s="14" t="s">
        <v>82</v>
      </c>
      <c r="AW842" s="14" t="s">
        <v>30</v>
      </c>
      <c r="AX842" s="14" t="s">
        <v>73</v>
      </c>
      <c r="AY842" s="269" t="s">
        <v>189</v>
      </c>
    </row>
    <row r="843" s="16" customFormat="1">
      <c r="A843" s="16"/>
      <c r="B843" s="292"/>
      <c r="C843" s="293"/>
      <c r="D843" s="242" t="s">
        <v>200</v>
      </c>
      <c r="E843" s="294" t="s">
        <v>1</v>
      </c>
      <c r="F843" s="295" t="s">
        <v>290</v>
      </c>
      <c r="G843" s="293"/>
      <c r="H843" s="296">
        <v>76.049999999999997</v>
      </c>
      <c r="I843" s="297"/>
      <c r="J843" s="293"/>
      <c r="K843" s="293"/>
      <c r="L843" s="298"/>
      <c r="M843" s="299"/>
      <c r="N843" s="300"/>
      <c r="O843" s="300"/>
      <c r="P843" s="300"/>
      <c r="Q843" s="300"/>
      <c r="R843" s="300"/>
      <c r="S843" s="300"/>
      <c r="T843" s="301"/>
      <c r="U843" s="16"/>
      <c r="V843" s="16"/>
      <c r="W843" s="16"/>
      <c r="X843" s="16"/>
      <c r="Y843" s="16"/>
      <c r="Z843" s="16"/>
      <c r="AA843" s="16"/>
      <c r="AB843" s="16"/>
      <c r="AC843" s="16"/>
      <c r="AD843" s="16"/>
      <c r="AE843" s="16"/>
      <c r="AT843" s="302" t="s">
        <v>200</v>
      </c>
      <c r="AU843" s="302" t="s">
        <v>82</v>
      </c>
      <c r="AV843" s="16" t="s">
        <v>214</v>
      </c>
      <c r="AW843" s="16" t="s">
        <v>30</v>
      </c>
      <c r="AX843" s="16" t="s">
        <v>73</v>
      </c>
      <c r="AY843" s="302" t="s">
        <v>189</v>
      </c>
    </row>
    <row r="844" s="15" customFormat="1">
      <c r="A844" s="15"/>
      <c r="B844" s="270"/>
      <c r="C844" s="271"/>
      <c r="D844" s="242" t="s">
        <v>200</v>
      </c>
      <c r="E844" s="272" t="s">
        <v>1</v>
      </c>
      <c r="F844" s="273" t="s">
        <v>207</v>
      </c>
      <c r="G844" s="271"/>
      <c r="H844" s="274">
        <v>76.049999999999997</v>
      </c>
      <c r="I844" s="275"/>
      <c r="J844" s="271"/>
      <c r="K844" s="271"/>
      <c r="L844" s="276"/>
      <c r="M844" s="277"/>
      <c r="N844" s="278"/>
      <c r="O844" s="278"/>
      <c r="P844" s="278"/>
      <c r="Q844" s="278"/>
      <c r="R844" s="278"/>
      <c r="S844" s="278"/>
      <c r="T844" s="279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  <c r="AE844" s="15"/>
      <c r="AT844" s="280" t="s">
        <v>200</v>
      </c>
      <c r="AU844" s="280" t="s">
        <v>82</v>
      </c>
      <c r="AV844" s="15" t="s">
        <v>195</v>
      </c>
      <c r="AW844" s="15" t="s">
        <v>30</v>
      </c>
      <c r="AX844" s="15" t="s">
        <v>73</v>
      </c>
      <c r="AY844" s="280" t="s">
        <v>189</v>
      </c>
    </row>
    <row r="845" s="14" customFormat="1">
      <c r="A845" s="14"/>
      <c r="B845" s="259"/>
      <c r="C845" s="260"/>
      <c r="D845" s="242" t="s">
        <v>200</v>
      </c>
      <c r="E845" s="261" t="s">
        <v>1</v>
      </c>
      <c r="F845" s="262" t="s">
        <v>748</v>
      </c>
      <c r="G845" s="260"/>
      <c r="H845" s="263">
        <v>79.852999999999994</v>
      </c>
      <c r="I845" s="264"/>
      <c r="J845" s="260"/>
      <c r="K845" s="260"/>
      <c r="L845" s="265"/>
      <c r="M845" s="266"/>
      <c r="N845" s="267"/>
      <c r="O845" s="267"/>
      <c r="P845" s="267"/>
      <c r="Q845" s="267"/>
      <c r="R845" s="267"/>
      <c r="S845" s="267"/>
      <c r="T845" s="268"/>
      <c r="U845" s="14"/>
      <c r="V845" s="14"/>
      <c r="W845" s="14"/>
      <c r="X845" s="14"/>
      <c r="Y845" s="14"/>
      <c r="Z845" s="14"/>
      <c r="AA845" s="14"/>
      <c r="AB845" s="14"/>
      <c r="AC845" s="14"/>
      <c r="AD845" s="14"/>
      <c r="AE845" s="14"/>
      <c r="AT845" s="269" t="s">
        <v>200</v>
      </c>
      <c r="AU845" s="269" t="s">
        <v>82</v>
      </c>
      <c r="AV845" s="14" t="s">
        <v>82</v>
      </c>
      <c r="AW845" s="14" t="s">
        <v>30</v>
      </c>
      <c r="AX845" s="14" t="s">
        <v>80</v>
      </c>
      <c r="AY845" s="269" t="s">
        <v>189</v>
      </c>
    </row>
    <row r="846" s="2" customFormat="1" ht="37.8" customHeight="1">
      <c r="A846" s="39"/>
      <c r="B846" s="40"/>
      <c r="C846" s="228" t="s">
        <v>753</v>
      </c>
      <c r="D846" s="228" t="s">
        <v>191</v>
      </c>
      <c r="E846" s="229" t="s">
        <v>754</v>
      </c>
      <c r="F846" s="230" t="s">
        <v>755</v>
      </c>
      <c r="G846" s="231" t="s">
        <v>301</v>
      </c>
      <c r="H846" s="232">
        <v>190.39699999999999</v>
      </c>
      <c r="I846" s="233"/>
      <c r="J846" s="234">
        <f>ROUND(I846*H846,2)</f>
        <v>0</v>
      </c>
      <c r="K846" s="235"/>
      <c r="L846" s="45"/>
      <c r="M846" s="236" t="s">
        <v>1</v>
      </c>
      <c r="N846" s="237" t="s">
        <v>38</v>
      </c>
      <c r="O846" s="92"/>
      <c r="P846" s="238">
        <f>O846*H846</f>
        <v>0</v>
      </c>
      <c r="Q846" s="238">
        <v>0.0073499999999999998</v>
      </c>
      <c r="R846" s="238">
        <f>Q846*H846</f>
        <v>1.3994179499999999</v>
      </c>
      <c r="S846" s="238">
        <v>0</v>
      </c>
      <c r="T846" s="239">
        <f>S846*H846</f>
        <v>0</v>
      </c>
      <c r="U846" s="39"/>
      <c r="V846" s="39"/>
      <c r="W846" s="39"/>
      <c r="X846" s="39"/>
      <c r="Y846" s="39"/>
      <c r="Z846" s="39"/>
      <c r="AA846" s="39"/>
      <c r="AB846" s="39"/>
      <c r="AC846" s="39"/>
      <c r="AD846" s="39"/>
      <c r="AE846" s="39"/>
      <c r="AR846" s="240" t="s">
        <v>195</v>
      </c>
      <c r="AT846" s="240" t="s">
        <v>191</v>
      </c>
      <c r="AU846" s="240" t="s">
        <v>82</v>
      </c>
      <c r="AY846" s="18" t="s">
        <v>189</v>
      </c>
      <c r="BE846" s="241">
        <f>IF(N846="základní",J846,0)</f>
        <v>0</v>
      </c>
      <c r="BF846" s="241">
        <f>IF(N846="snížená",J846,0)</f>
        <v>0</v>
      </c>
      <c r="BG846" s="241">
        <f>IF(N846="zákl. přenesená",J846,0)</f>
        <v>0</v>
      </c>
      <c r="BH846" s="241">
        <f>IF(N846="sníž. přenesená",J846,0)</f>
        <v>0</v>
      </c>
      <c r="BI846" s="241">
        <f>IF(N846="nulová",J846,0)</f>
        <v>0</v>
      </c>
      <c r="BJ846" s="18" t="s">
        <v>80</v>
      </c>
      <c r="BK846" s="241">
        <f>ROUND(I846*H846,2)</f>
        <v>0</v>
      </c>
      <c r="BL846" s="18" t="s">
        <v>195</v>
      </c>
      <c r="BM846" s="240" t="s">
        <v>756</v>
      </c>
    </row>
    <row r="847" s="2" customFormat="1">
      <c r="A847" s="39"/>
      <c r="B847" s="40"/>
      <c r="C847" s="41"/>
      <c r="D847" s="242" t="s">
        <v>197</v>
      </c>
      <c r="E847" s="41"/>
      <c r="F847" s="243" t="s">
        <v>755</v>
      </c>
      <c r="G847" s="41"/>
      <c r="H847" s="41"/>
      <c r="I847" s="244"/>
      <c r="J847" s="41"/>
      <c r="K847" s="41"/>
      <c r="L847" s="45"/>
      <c r="M847" s="245"/>
      <c r="N847" s="246"/>
      <c r="O847" s="92"/>
      <c r="P847" s="92"/>
      <c r="Q847" s="92"/>
      <c r="R847" s="92"/>
      <c r="S847" s="92"/>
      <c r="T847" s="93"/>
      <c r="U847" s="39"/>
      <c r="V847" s="39"/>
      <c r="W847" s="39"/>
      <c r="X847" s="39"/>
      <c r="Y847" s="39"/>
      <c r="Z847" s="39"/>
      <c r="AA847" s="39"/>
      <c r="AB847" s="39"/>
      <c r="AC847" s="39"/>
      <c r="AD847" s="39"/>
      <c r="AE847" s="39"/>
      <c r="AT847" s="18" t="s">
        <v>197</v>
      </c>
      <c r="AU847" s="18" t="s">
        <v>82</v>
      </c>
    </row>
    <row r="848" s="13" customFormat="1">
      <c r="A848" s="13"/>
      <c r="B848" s="249"/>
      <c r="C848" s="250"/>
      <c r="D848" s="242" t="s">
        <v>200</v>
      </c>
      <c r="E848" s="251" t="s">
        <v>1</v>
      </c>
      <c r="F848" s="252" t="s">
        <v>757</v>
      </c>
      <c r="G848" s="250"/>
      <c r="H848" s="251" t="s">
        <v>1</v>
      </c>
      <c r="I848" s="253"/>
      <c r="J848" s="250"/>
      <c r="K848" s="250"/>
      <c r="L848" s="254"/>
      <c r="M848" s="255"/>
      <c r="N848" s="256"/>
      <c r="O848" s="256"/>
      <c r="P848" s="256"/>
      <c r="Q848" s="256"/>
      <c r="R848" s="256"/>
      <c r="S848" s="256"/>
      <c r="T848" s="257"/>
      <c r="U848" s="13"/>
      <c r="V848" s="13"/>
      <c r="W848" s="13"/>
      <c r="X848" s="13"/>
      <c r="Y848" s="13"/>
      <c r="Z848" s="13"/>
      <c r="AA848" s="13"/>
      <c r="AB848" s="13"/>
      <c r="AC848" s="13"/>
      <c r="AD848" s="13"/>
      <c r="AE848" s="13"/>
      <c r="AT848" s="258" t="s">
        <v>200</v>
      </c>
      <c r="AU848" s="258" t="s">
        <v>82</v>
      </c>
      <c r="AV848" s="13" t="s">
        <v>80</v>
      </c>
      <c r="AW848" s="13" t="s">
        <v>30</v>
      </c>
      <c r="AX848" s="13" t="s">
        <v>73</v>
      </c>
      <c r="AY848" s="258" t="s">
        <v>189</v>
      </c>
    </row>
    <row r="849" s="13" customFormat="1">
      <c r="A849" s="13"/>
      <c r="B849" s="249"/>
      <c r="C849" s="250"/>
      <c r="D849" s="242" t="s">
        <v>200</v>
      </c>
      <c r="E849" s="251" t="s">
        <v>1</v>
      </c>
      <c r="F849" s="252" t="s">
        <v>758</v>
      </c>
      <c r="G849" s="250"/>
      <c r="H849" s="251" t="s">
        <v>1</v>
      </c>
      <c r="I849" s="253"/>
      <c r="J849" s="250"/>
      <c r="K849" s="250"/>
      <c r="L849" s="254"/>
      <c r="M849" s="255"/>
      <c r="N849" s="256"/>
      <c r="O849" s="256"/>
      <c r="P849" s="256"/>
      <c r="Q849" s="256"/>
      <c r="R849" s="256"/>
      <c r="S849" s="256"/>
      <c r="T849" s="257"/>
      <c r="U849" s="13"/>
      <c r="V849" s="13"/>
      <c r="W849" s="13"/>
      <c r="X849" s="13"/>
      <c r="Y849" s="13"/>
      <c r="Z849" s="13"/>
      <c r="AA849" s="13"/>
      <c r="AB849" s="13"/>
      <c r="AC849" s="13"/>
      <c r="AD849" s="13"/>
      <c r="AE849" s="13"/>
      <c r="AT849" s="258" t="s">
        <v>200</v>
      </c>
      <c r="AU849" s="258" t="s">
        <v>82</v>
      </c>
      <c r="AV849" s="13" t="s">
        <v>80</v>
      </c>
      <c r="AW849" s="13" t="s">
        <v>30</v>
      </c>
      <c r="AX849" s="13" t="s">
        <v>73</v>
      </c>
      <c r="AY849" s="258" t="s">
        <v>189</v>
      </c>
    </row>
    <row r="850" s="13" customFormat="1">
      <c r="A850" s="13"/>
      <c r="B850" s="249"/>
      <c r="C850" s="250"/>
      <c r="D850" s="242" t="s">
        <v>200</v>
      </c>
      <c r="E850" s="251" t="s">
        <v>1</v>
      </c>
      <c r="F850" s="252" t="s">
        <v>338</v>
      </c>
      <c r="G850" s="250"/>
      <c r="H850" s="251" t="s">
        <v>1</v>
      </c>
      <c r="I850" s="253"/>
      <c r="J850" s="250"/>
      <c r="K850" s="250"/>
      <c r="L850" s="254"/>
      <c r="M850" s="255"/>
      <c r="N850" s="256"/>
      <c r="O850" s="256"/>
      <c r="P850" s="256"/>
      <c r="Q850" s="256"/>
      <c r="R850" s="256"/>
      <c r="S850" s="256"/>
      <c r="T850" s="257"/>
      <c r="U850" s="13"/>
      <c r="V850" s="13"/>
      <c r="W850" s="13"/>
      <c r="X850" s="13"/>
      <c r="Y850" s="13"/>
      <c r="Z850" s="13"/>
      <c r="AA850" s="13"/>
      <c r="AB850" s="13"/>
      <c r="AC850" s="13"/>
      <c r="AD850" s="13"/>
      <c r="AE850" s="13"/>
      <c r="AT850" s="258" t="s">
        <v>200</v>
      </c>
      <c r="AU850" s="258" t="s">
        <v>82</v>
      </c>
      <c r="AV850" s="13" t="s">
        <v>80</v>
      </c>
      <c r="AW850" s="13" t="s">
        <v>30</v>
      </c>
      <c r="AX850" s="13" t="s">
        <v>73</v>
      </c>
      <c r="AY850" s="258" t="s">
        <v>189</v>
      </c>
    </row>
    <row r="851" s="13" customFormat="1">
      <c r="A851" s="13"/>
      <c r="B851" s="249"/>
      <c r="C851" s="250"/>
      <c r="D851" s="242" t="s">
        <v>200</v>
      </c>
      <c r="E851" s="251" t="s">
        <v>1</v>
      </c>
      <c r="F851" s="252" t="s">
        <v>759</v>
      </c>
      <c r="G851" s="250"/>
      <c r="H851" s="251" t="s">
        <v>1</v>
      </c>
      <c r="I851" s="253"/>
      <c r="J851" s="250"/>
      <c r="K851" s="250"/>
      <c r="L851" s="254"/>
      <c r="M851" s="255"/>
      <c r="N851" s="256"/>
      <c r="O851" s="256"/>
      <c r="P851" s="256"/>
      <c r="Q851" s="256"/>
      <c r="R851" s="256"/>
      <c r="S851" s="256"/>
      <c r="T851" s="257"/>
      <c r="U851" s="13"/>
      <c r="V851" s="13"/>
      <c r="W851" s="13"/>
      <c r="X851" s="13"/>
      <c r="Y851" s="13"/>
      <c r="Z851" s="13"/>
      <c r="AA851" s="13"/>
      <c r="AB851" s="13"/>
      <c r="AC851" s="13"/>
      <c r="AD851" s="13"/>
      <c r="AE851" s="13"/>
      <c r="AT851" s="258" t="s">
        <v>200</v>
      </c>
      <c r="AU851" s="258" t="s">
        <v>82</v>
      </c>
      <c r="AV851" s="13" t="s">
        <v>80</v>
      </c>
      <c r="AW851" s="13" t="s">
        <v>30</v>
      </c>
      <c r="AX851" s="13" t="s">
        <v>73</v>
      </c>
      <c r="AY851" s="258" t="s">
        <v>189</v>
      </c>
    </row>
    <row r="852" s="14" customFormat="1">
      <c r="A852" s="14"/>
      <c r="B852" s="259"/>
      <c r="C852" s="260"/>
      <c r="D852" s="242" t="s">
        <v>200</v>
      </c>
      <c r="E852" s="261" t="s">
        <v>1</v>
      </c>
      <c r="F852" s="262" t="s">
        <v>760</v>
      </c>
      <c r="G852" s="260"/>
      <c r="H852" s="263">
        <v>30.379999999999999</v>
      </c>
      <c r="I852" s="264"/>
      <c r="J852" s="260"/>
      <c r="K852" s="260"/>
      <c r="L852" s="265"/>
      <c r="M852" s="266"/>
      <c r="N852" s="267"/>
      <c r="O852" s="267"/>
      <c r="P852" s="267"/>
      <c r="Q852" s="267"/>
      <c r="R852" s="267"/>
      <c r="S852" s="267"/>
      <c r="T852" s="268"/>
      <c r="U852" s="14"/>
      <c r="V852" s="14"/>
      <c r="W852" s="14"/>
      <c r="X852" s="14"/>
      <c r="Y852" s="14"/>
      <c r="Z852" s="14"/>
      <c r="AA852" s="14"/>
      <c r="AB852" s="14"/>
      <c r="AC852" s="14"/>
      <c r="AD852" s="14"/>
      <c r="AE852" s="14"/>
      <c r="AT852" s="269" t="s">
        <v>200</v>
      </c>
      <c r="AU852" s="269" t="s">
        <v>82</v>
      </c>
      <c r="AV852" s="14" t="s">
        <v>82</v>
      </c>
      <c r="AW852" s="14" t="s">
        <v>30</v>
      </c>
      <c r="AX852" s="14" t="s">
        <v>73</v>
      </c>
      <c r="AY852" s="269" t="s">
        <v>189</v>
      </c>
    </row>
    <row r="853" s="14" customFormat="1">
      <c r="A853" s="14"/>
      <c r="B853" s="259"/>
      <c r="C853" s="260"/>
      <c r="D853" s="242" t="s">
        <v>200</v>
      </c>
      <c r="E853" s="261" t="s">
        <v>1</v>
      </c>
      <c r="F853" s="262" t="s">
        <v>761</v>
      </c>
      <c r="G853" s="260"/>
      <c r="H853" s="263">
        <v>58.969999999999999</v>
      </c>
      <c r="I853" s="264"/>
      <c r="J853" s="260"/>
      <c r="K853" s="260"/>
      <c r="L853" s="265"/>
      <c r="M853" s="266"/>
      <c r="N853" s="267"/>
      <c r="O853" s="267"/>
      <c r="P853" s="267"/>
      <c r="Q853" s="267"/>
      <c r="R853" s="267"/>
      <c r="S853" s="267"/>
      <c r="T853" s="268"/>
      <c r="U853" s="14"/>
      <c r="V853" s="14"/>
      <c r="W853" s="14"/>
      <c r="X853" s="14"/>
      <c r="Y853" s="14"/>
      <c r="Z853" s="14"/>
      <c r="AA853" s="14"/>
      <c r="AB853" s="14"/>
      <c r="AC853" s="14"/>
      <c r="AD853" s="14"/>
      <c r="AE853" s="14"/>
      <c r="AT853" s="269" t="s">
        <v>200</v>
      </c>
      <c r="AU853" s="269" t="s">
        <v>82</v>
      </c>
      <c r="AV853" s="14" t="s">
        <v>82</v>
      </c>
      <c r="AW853" s="14" t="s">
        <v>30</v>
      </c>
      <c r="AX853" s="14" t="s">
        <v>73</v>
      </c>
      <c r="AY853" s="269" t="s">
        <v>189</v>
      </c>
    </row>
    <row r="854" s="14" customFormat="1">
      <c r="A854" s="14"/>
      <c r="B854" s="259"/>
      <c r="C854" s="260"/>
      <c r="D854" s="242" t="s">
        <v>200</v>
      </c>
      <c r="E854" s="261" t="s">
        <v>1</v>
      </c>
      <c r="F854" s="262" t="s">
        <v>762</v>
      </c>
      <c r="G854" s="260"/>
      <c r="H854" s="263">
        <v>91.980000000000004</v>
      </c>
      <c r="I854" s="264"/>
      <c r="J854" s="260"/>
      <c r="K854" s="260"/>
      <c r="L854" s="265"/>
      <c r="M854" s="266"/>
      <c r="N854" s="267"/>
      <c r="O854" s="267"/>
      <c r="P854" s="267"/>
      <c r="Q854" s="267"/>
      <c r="R854" s="267"/>
      <c r="S854" s="267"/>
      <c r="T854" s="268"/>
      <c r="U854" s="14"/>
      <c r="V854" s="14"/>
      <c r="W854" s="14"/>
      <c r="X854" s="14"/>
      <c r="Y854" s="14"/>
      <c r="Z854" s="14"/>
      <c r="AA854" s="14"/>
      <c r="AB854" s="14"/>
      <c r="AC854" s="14"/>
      <c r="AD854" s="14"/>
      <c r="AE854" s="14"/>
      <c r="AT854" s="269" t="s">
        <v>200</v>
      </c>
      <c r="AU854" s="269" t="s">
        <v>82</v>
      </c>
      <c r="AV854" s="14" t="s">
        <v>82</v>
      </c>
      <c r="AW854" s="14" t="s">
        <v>30</v>
      </c>
      <c r="AX854" s="14" t="s">
        <v>73</v>
      </c>
      <c r="AY854" s="269" t="s">
        <v>189</v>
      </c>
    </row>
    <row r="855" s="15" customFormat="1">
      <c r="A855" s="15"/>
      <c r="B855" s="270"/>
      <c r="C855" s="271"/>
      <c r="D855" s="242" t="s">
        <v>200</v>
      </c>
      <c r="E855" s="272" t="s">
        <v>1</v>
      </c>
      <c r="F855" s="273" t="s">
        <v>207</v>
      </c>
      <c r="G855" s="271"/>
      <c r="H855" s="274">
        <v>181.33000000000001</v>
      </c>
      <c r="I855" s="275"/>
      <c r="J855" s="271"/>
      <c r="K855" s="271"/>
      <c r="L855" s="276"/>
      <c r="M855" s="277"/>
      <c r="N855" s="278"/>
      <c r="O855" s="278"/>
      <c r="P855" s="278"/>
      <c r="Q855" s="278"/>
      <c r="R855" s="278"/>
      <c r="S855" s="278"/>
      <c r="T855" s="279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  <c r="AE855" s="15"/>
      <c r="AT855" s="280" t="s">
        <v>200</v>
      </c>
      <c r="AU855" s="280" t="s">
        <v>82</v>
      </c>
      <c r="AV855" s="15" t="s">
        <v>195</v>
      </c>
      <c r="AW855" s="15" t="s">
        <v>30</v>
      </c>
      <c r="AX855" s="15" t="s">
        <v>73</v>
      </c>
      <c r="AY855" s="280" t="s">
        <v>189</v>
      </c>
    </row>
    <row r="856" s="14" customFormat="1">
      <c r="A856" s="14"/>
      <c r="B856" s="259"/>
      <c r="C856" s="260"/>
      <c r="D856" s="242" t="s">
        <v>200</v>
      </c>
      <c r="E856" s="261" t="s">
        <v>1</v>
      </c>
      <c r="F856" s="262" t="s">
        <v>763</v>
      </c>
      <c r="G856" s="260"/>
      <c r="H856" s="263">
        <v>190.39699999999999</v>
      </c>
      <c r="I856" s="264"/>
      <c r="J856" s="260"/>
      <c r="K856" s="260"/>
      <c r="L856" s="265"/>
      <c r="M856" s="266"/>
      <c r="N856" s="267"/>
      <c r="O856" s="267"/>
      <c r="P856" s="267"/>
      <c r="Q856" s="267"/>
      <c r="R856" s="267"/>
      <c r="S856" s="267"/>
      <c r="T856" s="268"/>
      <c r="U856" s="14"/>
      <c r="V856" s="14"/>
      <c r="W856" s="14"/>
      <c r="X856" s="14"/>
      <c r="Y856" s="14"/>
      <c r="Z856" s="14"/>
      <c r="AA856" s="14"/>
      <c r="AB856" s="14"/>
      <c r="AC856" s="14"/>
      <c r="AD856" s="14"/>
      <c r="AE856" s="14"/>
      <c r="AT856" s="269" t="s">
        <v>200</v>
      </c>
      <c r="AU856" s="269" t="s">
        <v>82</v>
      </c>
      <c r="AV856" s="14" t="s">
        <v>82</v>
      </c>
      <c r="AW856" s="14" t="s">
        <v>30</v>
      </c>
      <c r="AX856" s="14" t="s">
        <v>80</v>
      </c>
      <c r="AY856" s="269" t="s">
        <v>189</v>
      </c>
    </row>
    <row r="857" s="2" customFormat="1" ht="37.8" customHeight="1">
      <c r="A857" s="39"/>
      <c r="B857" s="40"/>
      <c r="C857" s="228" t="s">
        <v>764</v>
      </c>
      <c r="D857" s="228" t="s">
        <v>191</v>
      </c>
      <c r="E857" s="229" t="s">
        <v>765</v>
      </c>
      <c r="F857" s="230" t="s">
        <v>766</v>
      </c>
      <c r="G857" s="231" t="s">
        <v>301</v>
      </c>
      <c r="H857" s="232">
        <v>190.39699999999999</v>
      </c>
      <c r="I857" s="233"/>
      <c r="J857" s="234">
        <f>ROUND(I857*H857,2)</f>
        <v>0</v>
      </c>
      <c r="K857" s="235"/>
      <c r="L857" s="45"/>
      <c r="M857" s="236" t="s">
        <v>1</v>
      </c>
      <c r="N857" s="237" t="s">
        <v>38</v>
      </c>
      <c r="O857" s="92"/>
      <c r="P857" s="238">
        <f>O857*H857</f>
        <v>0</v>
      </c>
      <c r="Q857" s="238">
        <v>0.015400000000000001</v>
      </c>
      <c r="R857" s="238">
        <f>Q857*H857</f>
        <v>2.9321137999999998</v>
      </c>
      <c r="S857" s="238">
        <v>0</v>
      </c>
      <c r="T857" s="239">
        <f>S857*H857</f>
        <v>0</v>
      </c>
      <c r="U857" s="39"/>
      <c r="V857" s="39"/>
      <c r="W857" s="39"/>
      <c r="X857" s="39"/>
      <c r="Y857" s="39"/>
      <c r="Z857" s="39"/>
      <c r="AA857" s="39"/>
      <c r="AB857" s="39"/>
      <c r="AC857" s="39"/>
      <c r="AD857" s="39"/>
      <c r="AE857" s="39"/>
      <c r="AR857" s="240" t="s">
        <v>195</v>
      </c>
      <c r="AT857" s="240" t="s">
        <v>191</v>
      </c>
      <c r="AU857" s="240" t="s">
        <v>82</v>
      </c>
      <c r="AY857" s="18" t="s">
        <v>189</v>
      </c>
      <c r="BE857" s="241">
        <f>IF(N857="základní",J857,0)</f>
        <v>0</v>
      </c>
      <c r="BF857" s="241">
        <f>IF(N857="snížená",J857,0)</f>
        <v>0</v>
      </c>
      <c r="BG857" s="241">
        <f>IF(N857="zákl. přenesená",J857,0)</f>
        <v>0</v>
      </c>
      <c r="BH857" s="241">
        <f>IF(N857="sníž. přenesená",J857,0)</f>
        <v>0</v>
      </c>
      <c r="BI857" s="241">
        <f>IF(N857="nulová",J857,0)</f>
        <v>0</v>
      </c>
      <c r="BJ857" s="18" t="s">
        <v>80</v>
      </c>
      <c r="BK857" s="241">
        <f>ROUND(I857*H857,2)</f>
        <v>0</v>
      </c>
      <c r="BL857" s="18" t="s">
        <v>195</v>
      </c>
      <c r="BM857" s="240" t="s">
        <v>767</v>
      </c>
    </row>
    <row r="858" s="2" customFormat="1">
      <c r="A858" s="39"/>
      <c r="B858" s="40"/>
      <c r="C858" s="41"/>
      <c r="D858" s="242" t="s">
        <v>197</v>
      </c>
      <c r="E858" s="41"/>
      <c r="F858" s="243" t="s">
        <v>766</v>
      </c>
      <c r="G858" s="41"/>
      <c r="H858" s="41"/>
      <c r="I858" s="244"/>
      <c r="J858" s="41"/>
      <c r="K858" s="41"/>
      <c r="L858" s="45"/>
      <c r="M858" s="245"/>
      <c r="N858" s="246"/>
      <c r="O858" s="92"/>
      <c r="P858" s="92"/>
      <c r="Q858" s="92"/>
      <c r="R858" s="92"/>
      <c r="S858" s="92"/>
      <c r="T858" s="93"/>
      <c r="U858" s="39"/>
      <c r="V858" s="39"/>
      <c r="W858" s="39"/>
      <c r="X858" s="39"/>
      <c r="Y858" s="39"/>
      <c r="Z858" s="39"/>
      <c r="AA858" s="39"/>
      <c r="AB858" s="39"/>
      <c r="AC858" s="39"/>
      <c r="AD858" s="39"/>
      <c r="AE858" s="39"/>
      <c r="AT858" s="18" t="s">
        <v>197</v>
      </c>
      <c r="AU858" s="18" t="s">
        <v>82</v>
      </c>
    </row>
    <row r="859" s="13" customFormat="1">
      <c r="A859" s="13"/>
      <c r="B859" s="249"/>
      <c r="C859" s="250"/>
      <c r="D859" s="242" t="s">
        <v>200</v>
      </c>
      <c r="E859" s="251" t="s">
        <v>1</v>
      </c>
      <c r="F859" s="252" t="s">
        <v>768</v>
      </c>
      <c r="G859" s="250"/>
      <c r="H859" s="251" t="s">
        <v>1</v>
      </c>
      <c r="I859" s="253"/>
      <c r="J859" s="250"/>
      <c r="K859" s="250"/>
      <c r="L859" s="254"/>
      <c r="M859" s="255"/>
      <c r="N859" s="256"/>
      <c r="O859" s="256"/>
      <c r="P859" s="256"/>
      <c r="Q859" s="256"/>
      <c r="R859" s="256"/>
      <c r="S859" s="256"/>
      <c r="T859" s="257"/>
      <c r="U859" s="13"/>
      <c r="V859" s="13"/>
      <c r="W859" s="13"/>
      <c r="X859" s="13"/>
      <c r="Y859" s="13"/>
      <c r="Z859" s="13"/>
      <c r="AA859" s="13"/>
      <c r="AB859" s="13"/>
      <c r="AC859" s="13"/>
      <c r="AD859" s="13"/>
      <c r="AE859" s="13"/>
      <c r="AT859" s="258" t="s">
        <v>200</v>
      </c>
      <c r="AU859" s="258" t="s">
        <v>82</v>
      </c>
      <c r="AV859" s="13" t="s">
        <v>80</v>
      </c>
      <c r="AW859" s="13" t="s">
        <v>30</v>
      </c>
      <c r="AX859" s="13" t="s">
        <v>73</v>
      </c>
      <c r="AY859" s="258" t="s">
        <v>189</v>
      </c>
    </row>
    <row r="860" s="13" customFormat="1">
      <c r="A860" s="13"/>
      <c r="B860" s="249"/>
      <c r="C860" s="250"/>
      <c r="D860" s="242" t="s">
        <v>200</v>
      </c>
      <c r="E860" s="251" t="s">
        <v>1</v>
      </c>
      <c r="F860" s="252" t="s">
        <v>769</v>
      </c>
      <c r="G860" s="250"/>
      <c r="H860" s="251" t="s">
        <v>1</v>
      </c>
      <c r="I860" s="253"/>
      <c r="J860" s="250"/>
      <c r="K860" s="250"/>
      <c r="L860" s="254"/>
      <c r="M860" s="255"/>
      <c r="N860" s="256"/>
      <c r="O860" s="256"/>
      <c r="P860" s="256"/>
      <c r="Q860" s="256"/>
      <c r="R860" s="256"/>
      <c r="S860" s="256"/>
      <c r="T860" s="257"/>
      <c r="U860" s="13"/>
      <c r="V860" s="13"/>
      <c r="W860" s="13"/>
      <c r="X860" s="13"/>
      <c r="Y860" s="13"/>
      <c r="Z860" s="13"/>
      <c r="AA860" s="13"/>
      <c r="AB860" s="13"/>
      <c r="AC860" s="13"/>
      <c r="AD860" s="13"/>
      <c r="AE860" s="13"/>
      <c r="AT860" s="258" t="s">
        <v>200</v>
      </c>
      <c r="AU860" s="258" t="s">
        <v>82</v>
      </c>
      <c r="AV860" s="13" t="s">
        <v>80</v>
      </c>
      <c r="AW860" s="13" t="s">
        <v>30</v>
      </c>
      <c r="AX860" s="13" t="s">
        <v>73</v>
      </c>
      <c r="AY860" s="258" t="s">
        <v>189</v>
      </c>
    </row>
    <row r="861" s="13" customFormat="1">
      <c r="A861" s="13"/>
      <c r="B861" s="249"/>
      <c r="C861" s="250"/>
      <c r="D861" s="242" t="s">
        <v>200</v>
      </c>
      <c r="E861" s="251" t="s">
        <v>1</v>
      </c>
      <c r="F861" s="252" t="s">
        <v>338</v>
      </c>
      <c r="G861" s="250"/>
      <c r="H861" s="251" t="s">
        <v>1</v>
      </c>
      <c r="I861" s="253"/>
      <c r="J861" s="250"/>
      <c r="K861" s="250"/>
      <c r="L861" s="254"/>
      <c r="M861" s="255"/>
      <c r="N861" s="256"/>
      <c r="O861" s="256"/>
      <c r="P861" s="256"/>
      <c r="Q861" s="256"/>
      <c r="R861" s="256"/>
      <c r="S861" s="256"/>
      <c r="T861" s="257"/>
      <c r="U861" s="13"/>
      <c r="V861" s="13"/>
      <c r="W861" s="13"/>
      <c r="X861" s="13"/>
      <c r="Y861" s="13"/>
      <c r="Z861" s="13"/>
      <c r="AA861" s="13"/>
      <c r="AB861" s="13"/>
      <c r="AC861" s="13"/>
      <c r="AD861" s="13"/>
      <c r="AE861" s="13"/>
      <c r="AT861" s="258" t="s">
        <v>200</v>
      </c>
      <c r="AU861" s="258" t="s">
        <v>82</v>
      </c>
      <c r="AV861" s="13" t="s">
        <v>80</v>
      </c>
      <c r="AW861" s="13" t="s">
        <v>30</v>
      </c>
      <c r="AX861" s="13" t="s">
        <v>73</v>
      </c>
      <c r="AY861" s="258" t="s">
        <v>189</v>
      </c>
    </row>
    <row r="862" s="13" customFormat="1">
      <c r="A862" s="13"/>
      <c r="B862" s="249"/>
      <c r="C862" s="250"/>
      <c r="D862" s="242" t="s">
        <v>200</v>
      </c>
      <c r="E862" s="251" t="s">
        <v>1</v>
      </c>
      <c r="F862" s="252" t="s">
        <v>759</v>
      </c>
      <c r="G862" s="250"/>
      <c r="H862" s="251" t="s">
        <v>1</v>
      </c>
      <c r="I862" s="253"/>
      <c r="J862" s="250"/>
      <c r="K862" s="250"/>
      <c r="L862" s="254"/>
      <c r="M862" s="255"/>
      <c r="N862" s="256"/>
      <c r="O862" s="256"/>
      <c r="P862" s="256"/>
      <c r="Q862" s="256"/>
      <c r="R862" s="256"/>
      <c r="S862" s="256"/>
      <c r="T862" s="257"/>
      <c r="U862" s="13"/>
      <c r="V862" s="13"/>
      <c r="W862" s="13"/>
      <c r="X862" s="13"/>
      <c r="Y862" s="13"/>
      <c r="Z862" s="13"/>
      <c r="AA862" s="13"/>
      <c r="AB862" s="13"/>
      <c r="AC862" s="13"/>
      <c r="AD862" s="13"/>
      <c r="AE862" s="13"/>
      <c r="AT862" s="258" t="s">
        <v>200</v>
      </c>
      <c r="AU862" s="258" t="s">
        <v>82</v>
      </c>
      <c r="AV862" s="13" t="s">
        <v>80</v>
      </c>
      <c r="AW862" s="13" t="s">
        <v>30</v>
      </c>
      <c r="AX862" s="13" t="s">
        <v>73</v>
      </c>
      <c r="AY862" s="258" t="s">
        <v>189</v>
      </c>
    </row>
    <row r="863" s="14" customFormat="1">
      <c r="A863" s="14"/>
      <c r="B863" s="259"/>
      <c r="C863" s="260"/>
      <c r="D863" s="242" t="s">
        <v>200</v>
      </c>
      <c r="E863" s="261" t="s">
        <v>1</v>
      </c>
      <c r="F863" s="262" t="s">
        <v>760</v>
      </c>
      <c r="G863" s="260"/>
      <c r="H863" s="263">
        <v>30.379999999999999</v>
      </c>
      <c r="I863" s="264"/>
      <c r="J863" s="260"/>
      <c r="K863" s="260"/>
      <c r="L863" s="265"/>
      <c r="M863" s="266"/>
      <c r="N863" s="267"/>
      <c r="O863" s="267"/>
      <c r="P863" s="267"/>
      <c r="Q863" s="267"/>
      <c r="R863" s="267"/>
      <c r="S863" s="267"/>
      <c r="T863" s="268"/>
      <c r="U863" s="14"/>
      <c r="V863" s="14"/>
      <c r="W863" s="14"/>
      <c r="X863" s="14"/>
      <c r="Y863" s="14"/>
      <c r="Z863" s="14"/>
      <c r="AA863" s="14"/>
      <c r="AB863" s="14"/>
      <c r="AC863" s="14"/>
      <c r="AD863" s="14"/>
      <c r="AE863" s="14"/>
      <c r="AT863" s="269" t="s">
        <v>200</v>
      </c>
      <c r="AU863" s="269" t="s">
        <v>82</v>
      </c>
      <c r="AV863" s="14" t="s">
        <v>82</v>
      </c>
      <c r="AW863" s="14" t="s">
        <v>30</v>
      </c>
      <c r="AX863" s="14" t="s">
        <v>73</v>
      </c>
      <c r="AY863" s="269" t="s">
        <v>189</v>
      </c>
    </row>
    <row r="864" s="14" customFormat="1">
      <c r="A864" s="14"/>
      <c r="B864" s="259"/>
      <c r="C864" s="260"/>
      <c r="D864" s="242" t="s">
        <v>200</v>
      </c>
      <c r="E864" s="261" t="s">
        <v>1</v>
      </c>
      <c r="F864" s="262" t="s">
        <v>761</v>
      </c>
      <c r="G864" s="260"/>
      <c r="H864" s="263">
        <v>58.969999999999999</v>
      </c>
      <c r="I864" s="264"/>
      <c r="J864" s="260"/>
      <c r="K864" s="260"/>
      <c r="L864" s="265"/>
      <c r="M864" s="266"/>
      <c r="N864" s="267"/>
      <c r="O864" s="267"/>
      <c r="P864" s="267"/>
      <c r="Q864" s="267"/>
      <c r="R864" s="267"/>
      <c r="S864" s="267"/>
      <c r="T864" s="268"/>
      <c r="U864" s="14"/>
      <c r="V864" s="14"/>
      <c r="W864" s="14"/>
      <c r="X864" s="14"/>
      <c r="Y864" s="14"/>
      <c r="Z864" s="14"/>
      <c r="AA864" s="14"/>
      <c r="AB864" s="14"/>
      <c r="AC864" s="14"/>
      <c r="AD864" s="14"/>
      <c r="AE864" s="14"/>
      <c r="AT864" s="269" t="s">
        <v>200</v>
      </c>
      <c r="AU864" s="269" t="s">
        <v>82</v>
      </c>
      <c r="AV864" s="14" t="s">
        <v>82</v>
      </c>
      <c r="AW864" s="14" t="s">
        <v>30</v>
      </c>
      <c r="AX864" s="14" t="s">
        <v>73</v>
      </c>
      <c r="AY864" s="269" t="s">
        <v>189</v>
      </c>
    </row>
    <row r="865" s="14" customFormat="1">
      <c r="A865" s="14"/>
      <c r="B865" s="259"/>
      <c r="C865" s="260"/>
      <c r="D865" s="242" t="s">
        <v>200</v>
      </c>
      <c r="E865" s="261" t="s">
        <v>1</v>
      </c>
      <c r="F865" s="262" t="s">
        <v>762</v>
      </c>
      <c r="G865" s="260"/>
      <c r="H865" s="263">
        <v>91.980000000000004</v>
      </c>
      <c r="I865" s="264"/>
      <c r="J865" s="260"/>
      <c r="K865" s="260"/>
      <c r="L865" s="265"/>
      <c r="M865" s="266"/>
      <c r="N865" s="267"/>
      <c r="O865" s="267"/>
      <c r="P865" s="267"/>
      <c r="Q865" s="267"/>
      <c r="R865" s="267"/>
      <c r="S865" s="267"/>
      <c r="T865" s="268"/>
      <c r="U865" s="14"/>
      <c r="V865" s="14"/>
      <c r="W865" s="14"/>
      <c r="X865" s="14"/>
      <c r="Y865" s="14"/>
      <c r="Z865" s="14"/>
      <c r="AA865" s="14"/>
      <c r="AB865" s="14"/>
      <c r="AC865" s="14"/>
      <c r="AD865" s="14"/>
      <c r="AE865" s="14"/>
      <c r="AT865" s="269" t="s">
        <v>200</v>
      </c>
      <c r="AU865" s="269" t="s">
        <v>82</v>
      </c>
      <c r="AV865" s="14" t="s">
        <v>82</v>
      </c>
      <c r="AW865" s="14" t="s">
        <v>30</v>
      </c>
      <c r="AX865" s="14" t="s">
        <v>73</v>
      </c>
      <c r="AY865" s="269" t="s">
        <v>189</v>
      </c>
    </row>
    <row r="866" s="15" customFormat="1">
      <c r="A866" s="15"/>
      <c r="B866" s="270"/>
      <c r="C866" s="271"/>
      <c r="D866" s="242" t="s">
        <v>200</v>
      </c>
      <c r="E866" s="272" t="s">
        <v>1</v>
      </c>
      <c r="F866" s="273" t="s">
        <v>207</v>
      </c>
      <c r="G866" s="271"/>
      <c r="H866" s="274">
        <v>181.33000000000001</v>
      </c>
      <c r="I866" s="275"/>
      <c r="J866" s="271"/>
      <c r="K866" s="271"/>
      <c r="L866" s="276"/>
      <c r="M866" s="277"/>
      <c r="N866" s="278"/>
      <c r="O866" s="278"/>
      <c r="P866" s="278"/>
      <c r="Q866" s="278"/>
      <c r="R866" s="278"/>
      <c r="S866" s="278"/>
      <c r="T866" s="279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  <c r="AE866" s="15"/>
      <c r="AT866" s="280" t="s">
        <v>200</v>
      </c>
      <c r="AU866" s="280" t="s">
        <v>82</v>
      </c>
      <c r="AV866" s="15" t="s">
        <v>195</v>
      </c>
      <c r="AW866" s="15" t="s">
        <v>30</v>
      </c>
      <c r="AX866" s="15" t="s">
        <v>73</v>
      </c>
      <c r="AY866" s="280" t="s">
        <v>189</v>
      </c>
    </row>
    <row r="867" s="14" customFormat="1">
      <c r="A867" s="14"/>
      <c r="B867" s="259"/>
      <c r="C867" s="260"/>
      <c r="D867" s="242" t="s">
        <v>200</v>
      </c>
      <c r="E867" s="261" t="s">
        <v>1</v>
      </c>
      <c r="F867" s="262" t="s">
        <v>763</v>
      </c>
      <c r="G867" s="260"/>
      <c r="H867" s="263">
        <v>190.39699999999999</v>
      </c>
      <c r="I867" s="264"/>
      <c r="J867" s="260"/>
      <c r="K867" s="260"/>
      <c r="L867" s="265"/>
      <c r="M867" s="266"/>
      <c r="N867" s="267"/>
      <c r="O867" s="267"/>
      <c r="P867" s="267"/>
      <c r="Q867" s="267"/>
      <c r="R867" s="267"/>
      <c r="S867" s="267"/>
      <c r="T867" s="268"/>
      <c r="U867" s="14"/>
      <c r="V867" s="14"/>
      <c r="W867" s="14"/>
      <c r="X867" s="14"/>
      <c r="Y867" s="14"/>
      <c r="Z867" s="14"/>
      <c r="AA867" s="14"/>
      <c r="AB867" s="14"/>
      <c r="AC867" s="14"/>
      <c r="AD867" s="14"/>
      <c r="AE867" s="14"/>
      <c r="AT867" s="269" t="s">
        <v>200</v>
      </c>
      <c r="AU867" s="269" t="s">
        <v>82</v>
      </c>
      <c r="AV867" s="14" t="s">
        <v>82</v>
      </c>
      <c r="AW867" s="14" t="s">
        <v>30</v>
      </c>
      <c r="AX867" s="14" t="s">
        <v>80</v>
      </c>
      <c r="AY867" s="269" t="s">
        <v>189</v>
      </c>
    </row>
    <row r="868" s="2" customFormat="1" ht="37.8" customHeight="1">
      <c r="A868" s="39"/>
      <c r="B868" s="40"/>
      <c r="C868" s="228" t="s">
        <v>770</v>
      </c>
      <c r="D868" s="228" t="s">
        <v>191</v>
      </c>
      <c r="E868" s="229" t="s">
        <v>771</v>
      </c>
      <c r="F868" s="230" t="s">
        <v>772</v>
      </c>
      <c r="G868" s="231" t="s">
        <v>301</v>
      </c>
      <c r="H868" s="232">
        <v>190.39699999999999</v>
      </c>
      <c r="I868" s="233"/>
      <c r="J868" s="234">
        <f>ROUND(I868*H868,2)</f>
        <v>0</v>
      </c>
      <c r="K868" s="235"/>
      <c r="L868" s="45"/>
      <c r="M868" s="236" t="s">
        <v>1</v>
      </c>
      <c r="N868" s="237" t="s">
        <v>38</v>
      </c>
      <c r="O868" s="92"/>
      <c r="P868" s="238">
        <f>O868*H868</f>
        <v>0</v>
      </c>
      <c r="Q868" s="238">
        <v>0.0030000000000000001</v>
      </c>
      <c r="R868" s="238">
        <f>Q868*H868</f>
        <v>0.571191</v>
      </c>
      <c r="S868" s="238">
        <v>0</v>
      </c>
      <c r="T868" s="239">
        <f>S868*H868</f>
        <v>0</v>
      </c>
      <c r="U868" s="39"/>
      <c r="V868" s="39"/>
      <c r="W868" s="39"/>
      <c r="X868" s="39"/>
      <c r="Y868" s="39"/>
      <c r="Z868" s="39"/>
      <c r="AA868" s="39"/>
      <c r="AB868" s="39"/>
      <c r="AC868" s="39"/>
      <c r="AD868" s="39"/>
      <c r="AE868" s="39"/>
      <c r="AR868" s="240" t="s">
        <v>195</v>
      </c>
      <c r="AT868" s="240" t="s">
        <v>191</v>
      </c>
      <c r="AU868" s="240" t="s">
        <v>82</v>
      </c>
      <c r="AY868" s="18" t="s">
        <v>189</v>
      </c>
      <c r="BE868" s="241">
        <f>IF(N868="základní",J868,0)</f>
        <v>0</v>
      </c>
      <c r="BF868" s="241">
        <f>IF(N868="snížená",J868,0)</f>
        <v>0</v>
      </c>
      <c r="BG868" s="241">
        <f>IF(N868="zákl. přenesená",J868,0)</f>
        <v>0</v>
      </c>
      <c r="BH868" s="241">
        <f>IF(N868="sníž. přenesená",J868,0)</f>
        <v>0</v>
      </c>
      <c r="BI868" s="241">
        <f>IF(N868="nulová",J868,0)</f>
        <v>0</v>
      </c>
      <c r="BJ868" s="18" t="s">
        <v>80</v>
      </c>
      <c r="BK868" s="241">
        <f>ROUND(I868*H868,2)</f>
        <v>0</v>
      </c>
      <c r="BL868" s="18" t="s">
        <v>195</v>
      </c>
      <c r="BM868" s="240" t="s">
        <v>773</v>
      </c>
    </row>
    <row r="869" s="2" customFormat="1">
      <c r="A869" s="39"/>
      <c r="B869" s="40"/>
      <c r="C869" s="41"/>
      <c r="D869" s="242" t="s">
        <v>197</v>
      </c>
      <c r="E869" s="41"/>
      <c r="F869" s="243" t="s">
        <v>772</v>
      </c>
      <c r="G869" s="41"/>
      <c r="H869" s="41"/>
      <c r="I869" s="244"/>
      <c r="J869" s="41"/>
      <c r="K869" s="41"/>
      <c r="L869" s="45"/>
      <c r="M869" s="245"/>
      <c r="N869" s="246"/>
      <c r="O869" s="92"/>
      <c r="P869" s="92"/>
      <c r="Q869" s="92"/>
      <c r="R869" s="92"/>
      <c r="S869" s="92"/>
      <c r="T869" s="93"/>
      <c r="U869" s="39"/>
      <c r="V869" s="39"/>
      <c r="W869" s="39"/>
      <c r="X869" s="39"/>
      <c r="Y869" s="39"/>
      <c r="Z869" s="39"/>
      <c r="AA869" s="39"/>
      <c r="AB869" s="39"/>
      <c r="AC869" s="39"/>
      <c r="AD869" s="39"/>
      <c r="AE869" s="39"/>
      <c r="AT869" s="18" t="s">
        <v>197</v>
      </c>
      <c r="AU869" s="18" t="s">
        <v>82</v>
      </c>
    </row>
    <row r="870" s="13" customFormat="1">
      <c r="A870" s="13"/>
      <c r="B870" s="249"/>
      <c r="C870" s="250"/>
      <c r="D870" s="242" t="s">
        <v>200</v>
      </c>
      <c r="E870" s="251" t="s">
        <v>1</v>
      </c>
      <c r="F870" s="252" t="s">
        <v>338</v>
      </c>
      <c r="G870" s="250"/>
      <c r="H870" s="251" t="s">
        <v>1</v>
      </c>
      <c r="I870" s="253"/>
      <c r="J870" s="250"/>
      <c r="K870" s="250"/>
      <c r="L870" s="254"/>
      <c r="M870" s="255"/>
      <c r="N870" s="256"/>
      <c r="O870" s="256"/>
      <c r="P870" s="256"/>
      <c r="Q870" s="256"/>
      <c r="R870" s="256"/>
      <c r="S870" s="256"/>
      <c r="T870" s="257"/>
      <c r="U870" s="13"/>
      <c r="V870" s="13"/>
      <c r="W870" s="13"/>
      <c r="X870" s="13"/>
      <c r="Y870" s="13"/>
      <c r="Z870" s="13"/>
      <c r="AA870" s="13"/>
      <c r="AB870" s="13"/>
      <c r="AC870" s="13"/>
      <c r="AD870" s="13"/>
      <c r="AE870" s="13"/>
      <c r="AT870" s="258" t="s">
        <v>200</v>
      </c>
      <c r="AU870" s="258" t="s">
        <v>82</v>
      </c>
      <c r="AV870" s="13" t="s">
        <v>80</v>
      </c>
      <c r="AW870" s="13" t="s">
        <v>30</v>
      </c>
      <c r="AX870" s="13" t="s">
        <v>73</v>
      </c>
      <c r="AY870" s="258" t="s">
        <v>189</v>
      </c>
    </row>
    <row r="871" s="13" customFormat="1">
      <c r="A871" s="13"/>
      <c r="B871" s="249"/>
      <c r="C871" s="250"/>
      <c r="D871" s="242" t="s">
        <v>200</v>
      </c>
      <c r="E871" s="251" t="s">
        <v>1</v>
      </c>
      <c r="F871" s="252" t="s">
        <v>759</v>
      </c>
      <c r="G871" s="250"/>
      <c r="H871" s="251" t="s">
        <v>1</v>
      </c>
      <c r="I871" s="253"/>
      <c r="J871" s="250"/>
      <c r="K871" s="250"/>
      <c r="L871" s="254"/>
      <c r="M871" s="255"/>
      <c r="N871" s="256"/>
      <c r="O871" s="256"/>
      <c r="P871" s="256"/>
      <c r="Q871" s="256"/>
      <c r="R871" s="256"/>
      <c r="S871" s="256"/>
      <c r="T871" s="257"/>
      <c r="U871" s="13"/>
      <c r="V871" s="13"/>
      <c r="W871" s="13"/>
      <c r="X871" s="13"/>
      <c r="Y871" s="13"/>
      <c r="Z871" s="13"/>
      <c r="AA871" s="13"/>
      <c r="AB871" s="13"/>
      <c r="AC871" s="13"/>
      <c r="AD871" s="13"/>
      <c r="AE871" s="13"/>
      <c r="AT871" s="258" t="s">
        <v>200</v>
      </c>
      <c r="AU871" s="258" t="s">
        <v>82</v>
      </c>
      <c r="AV871" s="13" t="s">
        <v>80</v>
      </c>
      <c r="AW871" s="13" t="s">
        <v>30</v>
      </c>
      <c r="AX871" s="13" t="s">
        <v>73</v>
      </c>
      <c r="AY871" s="258" t="s">
        <v>189</v>
      </c>
    </row>
    <row r="872" s="14" customFormat="1">
      <c r="A872" s="14"/>
      <c r="B872" s="259"/>
      <c r="C872" s="260"/>
      <c r="D872" s="242" t="s">
        <v>200</v>
      </c>
      <c r="E872" s="261" t="s">
        <v>1</v>
      </c>
      <c r="F872" s="262" t="s">
        <v>760</v>
      </c>
      <c r="G872" s="260"/>
      <c r="H872" s="263">
        <v>30.379999999999999</v>
      </c>
      <c r="I872" s="264"/>
      <c r="J872" s="260"/>
      <c r="K872" s="260"/>
      <c r="L872" s="265"/>
      <c r="M872" s="266"/>
      <c r="N872" s="267"/>
      <c r="O872" s="267"/>
      <c r="P872" s="267"/>
      <c r="Q872" s="267"/>
      <c r="R872" s="267"/>
      <c r="S872" s="267"/>
      <c r="T872" s="268"/>
      <c r="U872" s="14"/>
      <c r="V872" s="14"/>
      <c r="W872" s="14"/>
      <c r="X872" s="14"/>
      <c r="Y872" s="14"/>
      <c r="Z872" s="14"/>
      <c r="AA872" s="14"/>
      <c r="AB872" s="14"/>
      <c r="AC872" s="14"/>
      <c r="AD872" s="14"/>
      <c r="AE872" s="14"/>
      <c r="AT872" s="269" t="s">
        <v>200</v>
      </c>
      <c r="AU872" s="269" t="s">
        <v>82</v>
      </c>
      <c r="AV872" s="14" t="s">
        <v>82</v>
      </c>
      <c r="AW872" s="14" t="s">
        <v>30</v>
      </c>
      <c r="AX872" s="14" t="s">
        <v>73</v>
      </c>
      <c r="AY872" s="269" t="s">
        <v>189</v>
      </c>
    </row>
    <row r="873" s="14" customFormat="1">
      <c r="A873" s="14"/>
      <c r="B873" s="259"/>
      <c r="C873" s="260"/>
      <c r="D873" s="242" t="s">
        <v>200</v>
      </c>
      <c r="E873" s="261" t="s">
        <v>1</v>
      </c>
      <c r="F873" s="262" t="s">
        <v>761</v>
      </c>
      <c r="G873" s="260"/>
      <c r="H873" s="263">
        <v>58.969999999999999</v>
      </c>
      <c r="I873" s="264"/>
      <c r="J873" s="260"/>
      <c r="K873" s="260"/>
      <c r="L873" s="265"/>
      <c r="M873" s="266"/>
      <c r="N873" s="267"/>
      <c r="O873" s="267"/>
      <c r="P873" s="267"/>
      <c r="Q873" s="267"/>
      <c r="R873" s="267"/>
      <c r="S873" s="267"/>
      <c r="T873" s="268"/>
      <c r="U873" s="14"/>
      <c r="V873" s="14"/>
      <c r="W873" s="14"/>
      <c r="X873" s="14"/>
      <c r="Y873" s="14"/>
      <c r="Z873" s="14"/>
      <c r="AA873" s="14"/>
      <c r="AB873" s="14"/>
      <c r="AC873" s="14"/>
      <c r="AD873" s="14"/>
      <c r="AE873" s="14"/>
      <c r="AT873" s="269" t="s">
        <v>200</v>
      </c>
      <c r="AU873" s="269" t="s">
        <v>82</v>
      </c>
      <c r="AV873" s="14" t="s">
        <v>82</v>
      </c>
      <c r="AW873" s="14" t="s">
        <v>30</v>
      </c>
      <c r="AX873" s="14" t="s">
        <v>73</v>
      </c>
      <c r="AY873" s="269" t="s">
        <v>189</v>
      </c>
    </row>
    <row r="874" s="14" customFormat="1">
      <c r="A874" s="14"/>
      <c r="B874" s="259"/>
      <c r="C874" s="260"/>
      <c r="D874" s="242" t="s">
        <v>200</v>
      </c>
      <c r="E874" s="261" t="s">
        <v>1</v>
      </c>
      <c r="F874" s="262" t="s">
        <v>762</v>
      </c>
      <c r="G874" s="260"/>
      <c r="H874" s="263">
        <v>91.980000000000004</v>
      </c>
      <c r="I874" s="264"/>
      <c r="J874" s="260"/>
      <c r="K874" s="260"/>
      <c r="L874" s="265"/>
      <c r="M874" s="266"/>
      <c r="N874" s="267"/>
      <c r="O874" s="267"/>
      <c r="P874" s="267"/>
      <c r="Q874" s="267"/>
      <c r="R874" s="267"/>
      <c r="S874" s="267"/>
      <c r="T874" s="268"/>
      <c r="U874" s="14"/>
      <c r="V874" s="14"/>
      <c r="W874" s="14"/>
      <c r="X874" s="14"/>
      <c r="Y874" s="14"/>
      <c r="Z874" s="14"/>
      <c r="AA874" s="14"/>
      <c r="AB874" s="14"/>
      <c r="AC874" s="14"/>
      <c r="AD874" s="14"/>
      <c r="AE874" s="14"/>
      <c r="AT874" s="269" t="s">
        <v>200</v>
      </c>
      <c r="AU874" s="269" t="s">
        <v>82</v>
      </c>
      <c r="AV874" s="14" t="s">
        <v>82</v>
      </c>
      <c r="AW874" s="14" t="s">
        <v>30</v>
      </c>
      <c r="AX874" s="14" t="s">
        <v>73</v>
      </c>
      <c r="AY874" s="269" t="s">
        <v>189</v>
      </c>
    </row>
    <row r="875" s="15" customFormat="1">
      <c r="A875" s="15"/>
      <c r="B875" s="270"/>
      <c r="C875" s="271"/>
      <c r="D875" s="242" t="s">
        <v>200</v>
      </c>
      <c r="E875" s="272" t="s">
        <v>1</v>
      </c>
      <c r="F875" s="273" t="s">
        <v>207</v>
      </c>
      <c r="G875" s="271"/>
      <c r="H875" s="274">
        <v>181.33000000000001</v>
      </c>
      <c r="I875" s="275"/>
      <c r="J875" s="271"/>
      <c r="K875" s="271"/>
      <c r="L875" s="276"/>
      <c r="M875" s="277"/>
      <c r="N875" s="278"/>
      <c r="O875" s="278"/>
      <c r="P875" s="278"/>
      <c r="Q875" s="278"/>
      <c r="R875" s="278"/>
      <c r="S875" s="278"/>
      <c r="T875" s="279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  <c r="AE875" s="15"/>
      <c r="AT875" s="280" t="s">
        <v>200</v>
      </c>
      <c r="AU875" s="280" t="s">
        <v>82</v>
      </c>
      <c r="AV875" s="15" t="s">
        <v>195</v>
      </c>
      <c r="AW875" s="15" t="s">
        <v>30</v>
      </c>
      <c r="AX875" s="15" t="s">
        <v>73</v>
      </c>
      <c r="AY875" s="280" t="s">
        <v>189</v>
      </c>
    </row>
    <row r="876" s="14" customFormat="1">
      <c r="A876" s="14"/>
      <c r="B876" s="259"/>
      <c r="C876" s="260"/>
      <c r="D876" s="242" t="s">
        <v>200</v>
      </c>
      <c r="E876" s="261" t="s">
        <v>1</v>
      </c>
      <c r="F876" s="262" t="s">
        <v>763</v>
      </c>
      <c r="G876" s="260"/>
      <c r="H876" s="263">
        <v>190.39699999999999</v>
      </c>
      <c r="I876" s="264"/>
      <c r="J876" s="260"/>
      <c r="K876" s="260"/>
      <c r="L876" s="265"/>
      <c r="M876" s="266"/>
      <c r="N876" s="267"/>
      <c r="O876" s="267"/>
      <c r="P876" s="267"/>
      <c r="Q876" s="267"/>
      <c r="R876" s="267"/>
      <c r="S876" s="267"/>
      <c r="T876" s="268"/>
      <c r="U876" s="14"/>
      <c r="V876" s="14"/>
      <c r="W876" s="14"/>
      <c r="X876" s="14"/>
      <c r="Y876" s="14"/>
      <c r="Z876" s="14"/>
      <c r="AA876" s="14"/>
      <c r="AB876" s="14"/>
      <c r="AC876" s="14"/>
      <c r="AD876" s="14"/>
      <c r="AE876" s="14"/>
      <c r="AT876" s="269" t="s">
        <v>200</v>
      </c>
      <c r="AU876" s="269" t="s">
        <v>82</v>
      </c>
      <c r="AV876" s="14" t="s">
        <v>82</v>
      </c>
      <c r="AW876" s="14" t="s">
        <v>30</v>
      </c>
      <c r="AX876" s="14" t="s">
        <v>80</v>
      </c>
      <c r="AY876" s="269" t="s">
        <v>189</v>
      </c>
    </row>
    <row r="877" s="2" customFormat="1" ht="24.15" customHeight="1">
      <c r="A877" s="39"/>
      <c r="B877" s="40"/>
      <c r="C877" s="228" t="s">
        <v>774</v>
      </c>
      <c r="D877" s="228" t="s">
        <v>191</v>
      </c>
      <c r="E877" s="229" t="s">
        <v>775</v>
      </c>
      <c r="F877" s="230" t="s">
        <v>776</v>
      </c>
      <c r="G877" s="231" t="s">
        <v>301</v>
      </c>
      <c r="H877" s="232">
        <v>31.48</v>
      </c>
      <c r="I877" s="233"/>
      <c r="J877" s="234">
        <f>ROUND(I877*H877,2)</f>
        <v>0</v>
      </c>
      <c r="K877" s="235"/>
      <c r="L877" s="45"/>
      <c r="M877" s="236" t="s">
        <v>1</v>
      </c>
      <c r="N877" s="237" t="s">
        <v>38</v>
      </c>
      <c r="O877" s="92"/>
      <c r="P877" s="238">
        <f>O877*H877</f>
        <v>0</v>
      </c>
      <c r="Q877" s="238">
        <v>0.0073499999999999998</v>
      </c>
      <c r="R877" s="238">
        <f>Q877*H877</f>
        <v>0.231378</v>
      </c>
      <c r="S877" s="238">
        <v>0</v>
      </c>
      <c r="T877" s="239">
        <f>S877*H877</f>
        <v>0</v>
      </c>
      <c r="U877" s="39"/>
      <c r="V877" s="39"/>
      <c r="W877" s="39"/>
      <c r="X877" s="39"/>
      <c r="Y877" s="39"/>
      <c r="Z877" s="39"/>
      <c r="AA877" s="39"/>
      <c r="AB877" s="39"/>
      <c r="AC877" s="39"/>
      <c r="AD877" s="39"/>
      <c r="AE877" s="39"/>
      <c r="AR877" s="240" t="s">
        <v>195</v>
      </c>
      <c r="AT877" s="240" t="s">
        <v>191</v>
      </c>
      <c r="AU877" s="240" t="s">
        <v>82</v>
      </c>
      <c r="AY877" s="18" t="s">
        <v>189</v>
      </c>
      <c r="BE877" s="241">
        <f>IF(N877="základní",J877,0)</f>
        <v>0</v>
      </c>
      <c r="BF877" s="241">
        <f>IF(N877="snížená",J877,0)</f>
        <v>0</v>
      </c>
      <c r="BG877" s="241">
        <f>IF(N877="zákl. přenesená",J877,0)</f>
        <v>0</v>
      </c>
      <c r="BH877" s="241">
        <f>IF(N877="sníž. přenesená",J877,0)</f>
        <v>0</v>
      </c>
      <c r="BI877" s="241">
        <f>IF(N877="nulová",J877,0)</f>
        <v>0</v>
      </c>
      <c r="BJ877" s="18" t="s">
        <v>80</v>
      </c>
      <c r="BK877" s="241">
        <f>ROUND(I877*H877,2)</f>
        <v>0</v>
      </c>
      <c r="BL877" s="18" t="s">
        <v>195</v>
      </c>
      <c r="BM877" s="240" t="s">
        <v>777</v>
      </c>
    </row>
    <row r="878" s="2" customFormat="1">
      <c r="A878" s="39"/>
      <c r="B878" s="40"/>
      <c r="C878" s="41"/>
      <c r="D878" s="242" t="s">
        <v>197</v>
      </c>
      <c r="E878" s="41"/>
      <c r="F878" s="243" t="s">
        <v>776</v>
      </c>
      <c r="G878" s="41"/>
      <c r="H878" s="41"/>
      <c r="I878" s="244"/>
      <c r="J878" s="41"/>
      <c r="K878" s="41"/>
      <c r="L878" s="45"/>
      <c r="M878" s="245"/>
      <c r="N878" s="246"/>
      <c r="O878" s="92"/>
      <c r="P878" s="92"/>
      <c r="Q878" s="92"/>
      <c r="R878" s="92"/>
      <c r="S878" s="92"/>
      <c r="T878" s="93"/>
      <c r="U878" s="39"/>
      <c r="V878" s="39"/>
      <c r="W878" s="39"/>
      <c r="X878" s="39"/>
      <c r="Y878" s="39"/>
      <c r="Z878" s="39"/>
      <c r="AA878" s="39"/>
      <c r="AB878" s="39"/>
      <c r="AC878" s="39"/>
      <c r="AD878" s="39"/>
      <c r="AE878" s="39"/>
      <c r="AT878" s="18" t="s">
        <v>197</v>
      </c>
      <c r="AU878" s="18" t="s">
        <v>82</v>
      </c>
    </row>
    <row r="879" s="2" customFormat="1">
      <c r="A879" s="39"/>
      <c r="B879" s="40"/>
      <c r="C879" s="41"/>
      <c r="D879" s="247" t="s">
        <v>198</v>
      </c>
      <c r="E879" s="41"/>
      <c r="F879" s="248" t="s">
        <v>778</v>
      </c>
      <c r="G879" s="41"/>
      <c r="H879" s="41"/>
      <c r="I879" s="244"/>
      <c r="J879" s="41"/>
      <c r="K879" s="41"/>
      <c r="L879" s="45"/>
      <c r="M879" s="245"/>
      <c r="N879" s="246"/>
      <c r="O879" s="92"/>
      <c r="P879" s="92"/>
      <c r="Q879" s="92"/>
      <c r="R879" s="92"/>
      <c r="S879" s="92"/>
      <c r="T879" s="93"/>
      <c r="U879" s="39"/>
      <c r="V879" s="39"/>
      <c r="W879" s="39"/>
      <c r="X879" s="39"/>
      <c r="Y879" s="39"/>
      <c r="Z879" s="39"/>
      <c r="AA879" s="39"/>
      <c r="AB879" s="39"/>
      <c r="AC879" s="39"/>
      <c r="AD879" s="39"/>
      <c r="AE879" s="39"/>
      <c r="AT879" s="18" t="s">
        <v>198</v>
      </c>
      <c r="AU879" s="18" t="s">
        <v>82</v>
      </c>
    </row>
    <row r="880" s="13" customFormat="1">
      <c r="A880" s="13"/>
      <c r="B880" s="249"/>
      <c r="C880" s="250"/>
      <c r="D880" s="242" t="s">
        <v>200</v>
      </c>
      <c r="E880" s="251" t="s">
        <v>1</v>
      </c>
      <c r="F880" s="252" t="s">
        <v>779</v>
      </c>
      <c r="G880" s="250"/>
      <c r="H880" s="251" t="s">
        <v>1</v>
      </c>
      <c r="I880" s="253"/>
      <c r="J880" s="250"/>
      <c r="K880" s="250"/>
      <c r="L880" s="254"/>
      <c r="M880" s="255"/>
      <c r="N880" s="256"/>
      <c r="O880" s="256"/>
      <c r="P880" s="256"/>
      <c r="Q880" s="256"/>
      <c r="R880" s="256"/>
      <c r="S880" s="256"/>
      <c r="T880" s="257"/>
      <c r="U880" s="13"/>
      <c r="V880" s="13"/>
      <c r="W880" s="13"/>
      <c r="X880" s="13"/>
      <c r="Y880" s="13"/>
      <c r="Z880" s="13"/>
      <c r="AA880" s="13"/>
      <c r="AB880" s="13"/>
      <c r="AC880" s="13"/>
      <c r="AD880" s="13"/>
      <c r="AE880" s="13"/>
      <c r="AT880" s="258" t="s">
        <v>200</v>
      </c>
      <c r="AU880" s="258" t="s">
        <v>82</v>
      </c>
      <c r="AV880" s="13" t="s">
        <v>80</v>
      </c>
      <c r="AW880" s="13" t="s">
        <v>30</v>
      </c>
      <c r="AX880" s="13" t="s">
        <v>73</v>
      </c>
      <c r="AY880" s="258" t="s">
        <v>189</v>
      </c>
    </row>
    <row r="881" s="13" customFormat="1">
      <c r="A881" s="13"/>
      <c r="B881" s="249"/>
      <c r="C881" s="250"/>
      <c r="D881" s="242" t="s">
        <v>200</v>
      </c>
      <c r="E881" s="251" t="s">
        <v>1</v>
      </c>
      <c r="F881" s="252" t="s">
        <v>446</v>
      </c>
      <c r="G881" s="250"/>
      <c r="H881" s="251" t="s">
        <v>1</v>
      </c>
      <c r="I881" s="253"/>
      <c r="J881" s="250"/>
      <c r="K881" s="250"/>
      <c r="L881" s="254"/>
      <c r="M881" s="255"/>
      <c r="N881" s="256"/>
      <c r="O881" s="256"/>
      <c r="P881" s="256"/>
      <c r="Q881" s="256"/>
      <c r="R881" s="256"/>
      <c r="S881" s="256"/>
      <c r="T881" s="257"/>
      <c r="U881" s="13"/>
      <c r="V881" s="13"/>
      <c r="W881" s="13"/>
      <c r="X881" s="13"/>
      <c r="Y881" s="13"/>
      <c r="Z881" s="13"/>
      <c r="AA881" s="13"/>
      <c r="AB881" s="13"/>
      <c r="AC881" s="13"/>
      <c r="AD881" s="13"/>
      <c r="AE881" s="13"/>
      <c r="AT881" s="258" t="s">
        <v>200</v>
      </c>
      <c r="AU881" s="258" t="s">
        <v>82</v>
      </c>
      <c r="AV881" s="13" t="s">
        <v>80</v>
      </c>
      <c r="AW881" s="13" t="s">
        <v>30</v>
      </c>
      <c r="AX881" s="13" t="s">
        <v>73</v>
      </c>
      <c r="AY881" s="258" t="s">
        <v>189</v>
      </c>
    </row>
    <row r="882" s="13" customFormat="1">
      <c r="A882" s="13"/>
      <c r="B882" s="249"/>
      <c r="C882" s="250"/>
      <c r="D882" s="242" t="s">
        <v>200</v>
      </c>
      <c r="E882" s="251" t="s">
        <v>1</v>
      </c>
      <c r="F882" s="252" t="s">
        <v>416</v>
      </c>
      <c r="G882" s="250"/>
      <c r="H882" s="251" t="s">
        <v>1</v>
      </c>
      <c r="I882" s="253"/>
      <c r="J882" s="250"/>
      <c r="K882" s="250"/>
      <c r="L882" s="254"/>
      <c r="M882" s="255"/>
      <c r="N882" s="256"/>
      <c r="O882" s="256"/>
      <c r="P882" s="256"/>
      <c r="Q882" s="256"/>
      <c r="R882" s="256"/>
      <c r="S882" s="256"/>
      <c r="T882" s="257"/>
      <c r="U882" s="13"/>
      <c r="V882" s="13"/>
      <c r="W882" s="13"/>
      <c r="X882" s="13"/>
      <c r="Y882" s="13"/>
      <c r="Z882" s="13"/>
      <c r="AA882" s="13"/>
      <c r="AB882" s="13"/>
      <c r="AC882" s="13"/>
      <c r="AD882" s="13"/>
      <c r="AE882" s="13"/>
      <c r="AT882" s="258" t="s">
        <v>200</v>
      </c>
      <c r="AU882" s="258" t="s">
        <v>82</v>
      </c>
      <c r="AV882" s="13" t="s">
        <v>80</v>
      </c>
      <c r="AW882" s="13" t="s">
        <v>30</v>
      </c>
      <c r="AX882" s="13" t="s">
        <v>73</v>
      </c>
      <c r="AY882" s="258" t="s">
        <v>189</v>
      </c>
    </row>
    <row r="883" s="14" customFormat="1">
      <c r="A883" s="14"/>
      <c r="B883" s="259"/>
      <c r="C883" s="260"/>
      <c r="D883" s="242" t="s">
        <v>200</v>
      </c>
      <c r="E883" s="261" t="s">
        <v>1</v>
      </c>
      <c r="F883" s="262" t="s">
        <v>780</v>
      </c>
      <c r="G883" s="260"/>
      <c r="H883" s="263">
        <v>3.6850000000000001</v>
      </c>
      <c r="I883" s="264"/>
      <c r="J883" s="260"/>
      <c r="K883" s="260"/>
      <c r="L883" s="265"/>
      <c r="M883" s="266"/>
      <c r="N883" s="267"/>
      <c r="O883" s="267"/>
      <c r="P883" s="267"/>
      <c r="Q883" s="267"/>
      <c r="R883" s="267"/>
      <c r="S883" s="267"/>
      <c r="T883" s="268"/>
      <c r="U883" s="14"/>
      <c r="V883" s="14"/>
      <c r="W883" s="14"/>
      <c r="X883" s="14"/>
      <c r="Y883" s="14"/>
      <c r="Z883" s="14"/>
      <c r="AA883" s="14"/>
      <c r="AB883" s="14"/>
      <c r="AC883" s="14"/>
      <c r="AD883" s="14"/>
      <c r="AE883" s="14"/>
      <c r="AT883" s="269" t="s">
        <v>200</v>
      </c>
      <c r="AU883" s="269" t="s">
        <v>82</v>
      </c>
      <c r="AV883" s="14" t="s">
        <v>82</v>
      </c>
      <c r="AW883" s="14" t="s">
        <v>30</v>
      </c>
      <c r="AX883" s="14" t="s">
        <v>73</v>
      </c>
      <c r="AY883" s="269" t="s">
        <v>189</v>
      </c>
    </row>
    <row r="884" s="13" customFormat="1">
      <c r="A884" s="13"/>
      <c r="B884" s="249"/>
      <c r="C884" s="250"/>
      <c r="D884" s="242" t="s">
        <v>200</v>
      </c>
      <c r="E884" s="251" t="s">
        <v>1</v>
      </c>
      <c r="F884" s="252" t="s">
        <v>418</v>
      </c>
      <c r="G884" s="250"/>
      <c r="H884" s="251" t="s">
        <v>1</v>
      </c>
      <c r="I884" s="253"/>
      <c r="J884" s="250"/>
      <c r="K884" s="250"/>
      <c r="L884" s="254"/>
      <c r="M884" s="255"/>
      <c r="N884" s="256"/>
      <c r="O884" s="256"/>
      <c r="P884" s="256"/>
      <c r="Q884" s="256"/>
      <c r="R884" s="256"/>
      <c r="S884" s="256"/>
      <c r="T884" s="257"/>
      <c r="U884" s="13"/>
      <c r="V884" s="13"/>
      <c r="W884" s="13"/>
      <c r="X884" s="13"/>
      <c r="Y884" s="13"/>
      <c r="Z884" s="13"/>
      <c r="AA884" s="13"/>
      <c r="AB884" s="13"/>
      <c r="AC884" s="13"/>
      <c r="AD884" s="13"/>
      <c r="AE884" s="13"/>
      <c r="AT884" s="258" t="s">
        <v>200</v>
      </c>
      <c r="AU884" s="258" t="s">
        <v>82</v>
      </c>
      <c r="AV884" s="13" t="s">
        <v>80</v>
      </c>
      <c r="AW884" s="13" t="s">
        <v>30</v>
      </c>
      <c r="AX884" s="13" t="s">
        <v>73</v>
      </c>
      <c r="AY884" s="258" t="s">
        <v>189</v>
      </c>
    </row>
    <row r="885" s="14" customFormat="1">
      <c r="A885" s="14"/>
      <c r="B885" s="259"/>
      <c r="C885" s="260"/>
      <c r="D885" s="242" t="s">
        <v>200</v>
      </c>
      <c r="E885" s="261" t="s">
        <v>1</v>
      </c>
      <c r="F885" s="262" t="s">
        <v>781</v>
      </c>
      <c r="G885" s="260"/>
      <c r="H885" s="263">
        <v>1.3</v>
      </c>
      <c r="I885" s="264"/>
      <c r="J885" s="260"/>
      <c r="K885" s="260"/>
      <c r="L885" s="265"/>
      <c r="M885" s="266"/>
      <c r="N885" s="267"/>
      <c r="O885" s="267"/>
      <c r="P885" s="267"/>
      <c r="Q885" s="267"/>
      <c r="R885" s="267"/>
      <c r="S885" s="267"/>
      <c r="T885" s="268"/>
      <c r="U885" s="14"/>
      <c r="V885" s="14"/>
      <c r="W885" s="14"/>
      <c r="X885" s="14"/>
      <c r="Y885" s="14"/>
      <c r="Z885" s="14"/>
      <c r="AA885" s="14"/>
      <c r="AB885" s="14"/>
      <c r="AC885" s="14"/>
      <c r="AD885" s="14"/>
      <c r="AE885" s="14"/>
      <c r="AT885" s="269" t="s">
        <v>200</v>
      </c>
      <c r="AU885" s="269" t="s">
        <v>82</v>
      </c>
      <c r="AV885" s="14" t="s">
        <v>82</v>
      </c>
      <c r="AW885" s="14" t="s">
        <v>30</v>
      </c>
      <c r="AX885" s="14" t="s">
        <v>73</v>
      </c>
      <c r="AY885" s="269" t="s">
        <v>189</v>
      </c>
    </row>
    <row r="886" s="16" customFormat="1">
      <c r="A886" s="16"/>
      <c r="B886" s="292"/>
      <c r="C886" s="293"/>
      <c r="D886" s="242" t="s">
        <v>200</v>
      </c>
      <c r="E886" s="294" t="s">
        <v>1</v>
      </c>
      <c r="F886" s="295" t="s">
        <v>290</v>
      </c>
      <c r="G886" s="293"/>
      <c r="H886" s="296">
        <v>4.9850000000000003</v>
      </c>
      <c r="I886" s="297"/>
      <c r="J886" s="293"/>
      <c r="K886" s="293"/>
      <c r="L886" s="298"/>
      <c r="M886" s="299"/>
      <c r="N886" s="300"/>
      <c r="O886" s="300"/>
      <c r="P886" s="300"/>
      <c r="Q886" s="300"/>
      <c r="R886" s="300"/>
      <c r="S886" s="300"/>
      <c r="T886" s="301"/>
      <c r="U886" s="16"/>
      <c r="V886" s="16"/>
      <c r="W886" s="16"/>
      <c r="X886" s="16"/>
      <c r="Y886" s="16"/>
      <c r="Z886" s="16"/>
      <c r="AA886" s="16"/>
      <c r="AB886" s="16"/>
      <c r="AC886" s="16"/>
      <c r="AD886" s="16"/>
      <c r="AE886" s="16"/>
      <c r="AT886" s="302" t="s">
        <v>200</v>
      </c>
      <c r="AU886" s="302" t="s">
        <v>82</v>
      </c>
      <c r="AV886" s="16" t="s">
        <v>214</v>
      </c>
      <c r="AW886" s="16" t="s">
        <v>30</v>
      </c>
      <c r="AX886" s="16" t="s">
        <v>73</v>
      </c>
      <c r="AY886" s="302" t="s">
        <v>189</v>
      </c>
    </row>
    <row r="887" s="13" customFormat="1">
      <c r="A887" s="13"/>
      <c r="B887" s="249"/>
      <c r="C887" s="250"/>
      <c r="D887" s="242" t="s">
        <v>200</v>
      </c>
      <c r="E887" s="251" t="s">
        <v>1</v>
      </c>
      <c r="F887" s="252" t="s">
        <v>338</v>
      </c>
      <c r="G887" s="250"/>
      <c r="H887" s="251" t="s">
        <v>1</v>
      </c>
      <c r="I887" s="253"/>
      <c r="J887" s="250"/>
      <c r="K887" s="250"/>
      <c r="L887" s="254"/>
      <c r="M887" s="255"/>
      <c r="N887" s="256"/>
      <c r="O887" s="256"/>
      <c r="P887" s="256"/>
      <c r="Q887" s="256"/>
      <c r="R887" s="256"/>
      <c r="S887" s="256"/>
      <c r="T887" s="257"/>
      <c r="U887" s="13"/>
      <c r="V887" s="13"/>
      <c r="W887" s="13"/>
      <c r="X887" s="13"/>
      <c r="Y887" s="13"/>
      <c r="Z887" s="13"/>
      <c r="AA887" s="13"/>
      <c r="AB887" s="13"/>
      <c r="AC887" s="13"/>
      <c r="AD887" s="13"/>
      <c r="AE887" s="13"/>
      <c r="AT887" s="258" t="s">
        <v>200</v>
      </c>
      <c r="AU887" s="258" t="s">
        <v>82</v>
      </c>
      <c r="AV887" s="13" t="s">
        <v>80</v>
      </c>
      <c r="AW887" s="13" t="s">
        <v>30</v>
      </c>
      <c r="AX887" s="13" t="s">
        <v>73</v>
      </c>
      <c r="AY887" s="258" t="s">
        <v>189</v>
      </c>
    </row>
    <row r="888" s="13" customFormat="1">
      <c r="A888" s="13"/>
      <c r="B888" s="249"/>
      <c r="C888" s="250"/>
      <c r="D888" s="242" t="s">
        <v>200</v>
      </c>
      <c r="E888" s="251" t="s">
        <v>1</v>
      </c>
      <c r="F888" s="252" t="s">
        <v>393</v>
      </c>
      <c r="G888" s="250"/>
      <c r="H888" s="251" t="s">
        <v>1</v>
      </c>
      <c r="I888" s="253"/>
      <c r="J888" s="250"/>
      <c r="K888" s="250"/>
      <c r="L888" s="254"/>
      <c r="M888" s="255"/>
      <c r="N888" s="256"/>
      <c r="O888" s="256"/>
      <c r="P888" s="256"/>
      <c r="Q888" s="256"/>
      <c r="R888" s="256"/>
      <c r="S888" s="256"/>
      <c r="T888" s="257"/>
      <c r="U888" s="13"/>
      <c r="V888" s="13"/>
      <c r="W888" s="13"/>
      <c r="X888" s="13"/>
      <c r="Y888" s="13"/>
      <c r="Z888" s="13"/>
      <c r="AA888" s="13"/>
      <c r="AB888" s="13"/>
      <c r="AC888" s="13"/>
      <c r="AD888" s="13"/>
      <c r="AE888" s="13"/>
      <c r="AT888" s="258" t="s">
        <v>200</v>
      </c>
      <c r="AU888" s="258" t="s">
        <v>82</v>
      </c>
      <c r="AV888" s="13" t="s">
        <v>80</v>
      </c>
      <c r="AW888" s="13" t="s">
        <v>30</v>
      </c>
      <c r="AX888" s="13" t="s">
        <v>73</v>
      </c>
      <c r="AY888" s="258" t="s">
        <v>189</v>
      </c>
    </row>
    <row r="889" s="14" customFormat="1">
      <c r="A889" s="14"/>
      <c r="B889" s="259"/>
      <c r="C889" s="260"/>
      <c r="D889" s="242" t="s">
        <v>200</v>
      </c>
      <c r="E889" s="261" t="s">
        <v>1</v>
      </c>
      <c r="F889" s="262" t="s">
        <v>782</v>
      </c>
      <c r="G889" s="260"/>
      <c r="H889" s="263">
        <v>1.05</v>
      </c>
      <c r="I889" s="264"/>
      <c r="J889" s="260"/>
      <c r="K889" s="260"/>
      <c r="L889" s="265"/>
      <c r="M889" s="266"/>
      <c r="N889" s="267"/>
      <c r="O889" s="267"/>
      <c r="P889" s="267"/>
      <c r="Q889" s="267"/>
      <c r="R889" s="267"/>
      <c r="S889" s="267"/>
      <c r="T889" s="268"/>
      <c r="U889" s="14"/>
      <c r="V889" s="14"/>
      <c r="W889" s="14"/>
      <c r="X889" s="14"/>
      <c r="Y889" s="14"/>
      <c r="Z889" s="14"/>
      <c r="AA889" s="14"/>
      <c r="AB889" s="14"/>
      <c r="AC889" s="14"/>
      <c r="AD889" s="14"/>
      <c r="AE889" s="14"/>
      <c r="AT889" s="269" t="s">
        <v>200</v>
      </c>
      <c r="AU889" s="269" t="s">
        <v>82</v>
      </c>
      <c r="AV889" s="14" t="s">
        <v>82</v>
      </c>
      <c r="AW889" s="14" t="s">
        <v>30</v>
      </c>
      <c r="AX889" s="14" t="s">
        <v>73</v>
      </c>
      <c r="AY889" s="269" t="s">
        <v>189</v>
      </c>
    </row>
    <row r="890" s="13" customFormat="1">
      <c r="A890" s="13"/>
      <c r="B890" s="249"/>
      <c r="C890" s="250"/>
      <c r="D890" s="242" t="s">
        <v>200</v>
      </c>
      <c r="E890" s="251" t="s">
        <v>1</v>
      </c>
      <c r="F890" s="252" t="s">
        <v>408</v>
      </c>
      <c r="G890" s="250"/>
      <c r="H890" s="251" t="s">
        <v>1</v>
      </c>
      <c r="I890" s="253"/>
      <c r="J890" s="250"/>
      <c r="K890" s="250"/>
      <c r="L890" s="254"/>
      <c r="M890" s="255"/>
      <c r="N890" s="256"/>
      <c r="O890" s="256"/>
      <c r="P890" s="256"/>
      <c r="Q890" s="256"/>
      <c r="R890" s="256"/>
      <c r="S890" s="256"/>
      <c r="T890" s="257"/>
      <c r="U890" s="13"/>
      <c r="V890" s="13"/>
      <c r="W890" s="13"/>
      <c r="X890" s="13"/>
      <c r="Y890" s="13"/>
      <c r="Z890" s="13"/>
      <c r="AA890" s="13"/>
      <c r="AB890" s="13"/>
      <c r="AC890" s="13"/>
      <c r="AD890" s="13"/>
      <c r="AE890" s="13"/>
      <c r="AT890" s="258" t="s">
        <v>200</v>
      </c>
      <c r="AU890" s="258" t="s">
        <v>82</v>
      </c>
      <c r="AV890" s="13" t="s">
        <v>80</v>
      </c>
      <c r="AW890" s="13" t="s">
        <v>30</v>
      </c>
      <c r="AX890" s="13" t="s">
        <v>73</v>
      </c>
      <c r="AY890" s="258" t="s">
        <v>189</v>
      </c>
    </row>
    <row r="891" s="14" customFormat="1">
      <c r="A891" s="14"/>
      <c r="B891" s="259"/>
      <c r="C891" s="260"/>
      <c r="D891" s="242" t="s">
        <v>200</v>
      </c>
      <c r="E891" s="261" t="s">
        <v>1</v>
      </c>
      <c r="F891" s="262" t="s">
        <v>783</v>
      </c>
      <c r="G891" s="260"/>
      <c r="H891" s="263">
        <v>3.7200000000000002</v>
      </c>
      <c r="I891" s="264"/>
      <c r="J891" s="260"/>
      <c r="K891" s="260"/>
      <c r="L891" s="265"/>
      <c r="M891" s="266"/>
      <c r="N891" s="267"/>
      <c r="O891" s="267"/>
      <c r="P891" s="267"/>
      <c r="Q891" s="267"/>
      <c r="R891" s="267"/>
      <c r="S891" s="267"/>
      <c r="T891" s="268"/>
      <c r="U891" s="14"/>
      <c r="V891" s="14"/>
      <c r="W891" s="14"/>
      <c r="X891" s="14"/>
      <c r="Y891" s="14"/>
      <c r="Z891" s="14"/>
      <c r="AA891" s="14"/>
      <c r="AB891" s="14"/>
      <c r="AC891" s="14"/>
      <c r="AD891" s="14"/>
      <c r="AE891" s="14"/>
      <c r="AT891" s="269" t="s">
        <v>200</v>
      </c>
      <c r="AU891" s="269" t="s">
        <v>82</v>
      </c>
      <c r="AV891" s="14" t="s">
        <v>82</v>
      </c>
      <c r="AW891" s="14" t="s">
        <v>30</v>
      </c>
      <c r="AX891" s="14" t="s">
        <v>73</v>
      </c>
      <c r="AY891" s="269" t="s">
        <v>189</v>
      </c>
    </row>
    <row r="892" s="13" customFormat="1">
      <c r="A892" s="13"/>
      <c r="B892" s="249"/>
      <c r="C892" s="250"/>
      <c r="D892" s="242" t="s">
        <v>200</v>
      </c>
      <c r="E892" s="251" t="s">
        <v>1</v>
      </c>
      <c r="F892" s="252" t="s">
        <v>401</v>
      </c>
      <c r="G892" s="250"/>
      <c r="H892" s="251" t="s">
        <v>1</v>
      </c>
      <c r="I892" s="253"/>
      <c r="J892" s="250"/>
      <c r="K892" s="250"/>
      <c r="L892" s="254"/>
      <c r="M892" s="255"/>
      <c r="N892" s="256"/>
      <c r="O892" s="256"/>
      <c r="P892" s="256"/>
      <c r="Q892" s="256"/>
      <c r="R892" s="256"/>
      <c r="S892" s="256"/>
      <c r="T892" s="257"/>
      <c r="U892" s="13"/>
      <c r="V892" s="13"/>
      <c r="W892" s="13"/>
      <c r="X892" s="13"/>
      <c r="Y892" s="13"/>
      <c r="Z892" s="13"/>
      <c r="AA892" s="13"/>
      <c r="AB892" s="13"/>
      <c r="AC892" s="13"/>
      <c r="AD892" s="13"/>
      <c r="AE892" s="13"/>
      <c r="AT892" s="258" t="s">
        <v>200</v>
      </c>
      <c r="AU892" s="258" t="s">
        <v>82</v>
      </c>
      <c r="AV892" s="13" t="s">
        <v>80</v>
      </c>
      <c r="AW892" s="13" t="s">
        <v>30</v>
      </c>
      <c r="AX892" s="13" t="s">
        <v>73</v>
      </c>
      <c r="AY892" s="258" t="s">
        <v>189</v>
      </c>
    </row>
    <row r="893" s="14" customFormat="1">
      <c r="A893" s="14"/>
      <c r="B893" s="259"/>
      <c r="C893" s="260"/>
      <c r="D893" s="242" t="s">
        <v>200</v>
      </c>
      <c r="E893" s="261" t="s">
        <v>1</v>
      </c>
      <c r="F893" s="262" t="s">
        <v>784</v>
      </c>
      <c r="G893" s="260"/>
      <c r="H893" s="263">
        <v>0.83199999999999996</v>
      </c>
      <c r="I893" s="264"/>
      <c r="J893" s="260"/>
      <c r="K893" s="260"/>
      <c r="L893" s="265"/>
      <c r="M893" s="266"/>
      <c r="N893" s="267"/>
      <c r="O893" s="267"/>
      <c r="P893" s="267"/>
      <c r="Q893" s="267"/>
      <c r="R893" s="267"/>
      <c r="S893" s="267"/>
      <c r="T893" s="268"/>
      <c r="U893" s="14"/>
      <c r="V893" s="14"/>
      <c r="W893" s="14"/>
      <c r="X893" s="14"/>
      <c r="Y893" s="14"/>
      <c r="Z893" s="14"/>
      <c r="AA893" s="14"/>
      <c r="AB893" s="14"/>
      <c r="AC893" s="14"/>
      <c r="AD893" s="14"/>
      <c r="AE893" s="14"/>
      <c r="AT893" s="269" t="s">
        <v>200</v>
      </c>
      <c r="AU893" s="269" t="s">
        <v>82</v>
      </c>
      <c r="AV893" s="14" t="s">
        <v>82</v>
      </c>
      <c r="AW893" s="14" t="s">
        <v>30</v>
      </c>
      <c r="AX893" s="14" t="s">
        <v>73</v>
      </c>
      <c r="AY893" s="269" t="s">
        <v>189</v>
      </c>
    </row>
    <row r="894" s="13" customFormat="1">
      <c r="A894" s="13"/>
      <c r="B894" s="249"/>
      <c r="C894" s="250"/>
      <c r="D894" s="242" t="s">
        <v>200</v>
      </c>
      <c r="E894" s="251" t="s">
        <v>1</v>
      </c>
      <c r="F894" s="252" t="s">
        <v>395</v>
      </c>
      <c r="G894" s="250"/>
      <c r="H894" s="251" t="s">
        <v>1</v>
      </c>
      <c r="I894" s="253"/>
      <c r="J894" s="250"/>
      <c r="K894" s="250"/>
      <c r="L894" s="254"/>
      <c r="M894" s="255"/>
      <c r="N894" s="256"/>
      <c r="O894" s="256"/>
      <c r="P894" s="256"/>
      <c r="Q894" s="256"/>
      <c r="R894" s="256"/>
      <c r="S894" s="256"/>
      <c r="T894" s="257"/>
      <c r="U894" s="13"/>
      <c r="V894" s="13"/>
      <c r="W894" s="13"/>
      <c r="X894" s="13"/>
      <c r="Y894" s="13"/>
      <c r="Z894" s="13"/>
      <c r="AA894" s="13"/>
      <c r="AB894" s="13"/>
      <c r="AC894" s="13"/>
      <c r="AD894" s="13"/>
      <c r="AE894" s="13"/>
      <c r="AT894" s="258" t="s">
        <v>200</v>
      </c>
      <c r="AU894" s="258" t="s">
        <v>82</v>
      </c>
      <c r="AV894" s="13" t="s">
        <v>80</v>
      </c>
      <c r="AW894" s="13" t="s">
        <v>30</v>
      </c>
      <c r="AX894" s="13" t="s">
        <v>73</v>
      </c>
      <c r="AY894" s="258" t="s">
        <v>189</v>
      </c>
    </row>
    <row r="895" s="14" customFormat="1">
      <c r="A895" s="14"/>
      <c r="B895" s="259"/>
      <c r="C895" s="260"/>
      <c r="D895" s="242" t="s">
        <v>200</v>
      </c>
      <c r="E895" s="261" t="s">
        <v>1</v>
      </c>
      <c r="F895" s="262" t="s">
        <v>785</v>
      </c>
      <c r="G895" s="260"/>
      <c r="H895" s="263">
        <v>0.97499999999999998</v>
      </c>
      <c r="I895" s="264"/>
      <c r="J895" s="260"/>
      <c r="K895" s="260"/>
      <c r="L895" s="265"/>
      <c r="M895" s="266"/>
      <c r="N895" s="267"/>
      <c r="O895" s="267"/>
      <c r="P895" s="267"/>
      <c r="Q895" s="267"/>
      <c r="R895" s="267"/>
      <c r="S895" s="267"/>
      <c r="T895" s="268"/>
      <c r="U895" s="14"/>
      <c r="V895" s="14"/>
      <c r="W895" s="14"/>
      <c r="X895" s="14"/>
      <c r="Y895" s="14"/>
      <c r="Z895" s="14"/>
      <c r="AA895" s="14"/>
      <c r="AB895" s="14"/>
      <c r="AC895" s="14"/>
      <c r="AD895" s="14"/>
      <c r="AE895" s="14"/>
      <c r="AT895" s="269" t="s">
        <v>200</v>
      </c>
      <c r="AU895" s="269" t="s">
        <v>82</v>
      </c>
      <c r="AV895" s="14" t="s">
        <v>82</v>
      </c>
      <c r="AW895" s="14" t="s">
        <v>30</v>
      </c>
      <c r="AX895" s="14" t="s">
        <v>73</v>
      </c>
      <c r="AY895" s="269" t="s">
        <v>189</v>
      </c>
    </row>
    <row r="896" s="13" customFormat="1">
      <c r="A896" s="13"/>
      <c r="B896" s="249"/>
      <c r="C896" s="250"/>
      <c r="D896" s="242" t="s">
        <v>200</v>
      </c>
      <c r="E896" s="251" t="s">
        <v>1</v>
      </c>
      <c r="F896" s="252" t="s">
        <v>397</v>
      </c>
      <c r="G896" s="250"/>
      <c r="H896" s="251" t="s">
        <v>1</v>
      </c>
      <c r="I896" s="253"/>
      <c r="J896" s="250"/>
      <c r="K896" s="250"/>
      <c r="L896" s="254"/>
      <c r="M896" s="255"/>
      <c r="N896" s="256"/>
      <c r="O896" s="256"/>
      <c r="P896" s="256"/>
      <c r="Q896" s="256"/>
      <c r="R896" s="256"/>
      <c r="S896" s="256"/>
      <c r="T896" s="257"/>
      <c r="U896" s="13"/>
      <c r="V896" s="13"/>
      <c r="W896" s="13"/>
      <c r="X896" s="13"/>
      <c r="Y896" s="13"/>
      <c r="Z896" s="13"/>
      <c r="AA896" s="13"/>
      <c r="AB896" s="13"/>
      <c r="AC896" s="13"/>
      <c r="AD896" s="13"/>
      <c r="AE896" s="13"/>
      <c r="AT896" s="258" t="s">
        <v>200</v>
      </c>
      <c r="AU896" s="258" t="s">
        <v>82</v>
      </c>
      <c r="AV896" s="13" t="s">
        <v>80</v>
      </c>
      <c r="AW896" s="13" t="s">
        <v>30</v>
      </c>
      <c r="AX896" s="13" t="s">
        <v>73</v>
      </c>
      <c r="AY896" s="258" t="s">
        <v>189</v>
      </c>
    </row>
    <row r="897" s="14" customFormat="1">
      <c r="A897" s="14"/>
      <c r="B897" s="259"/>
      <c r="C897" s="260"/>
      <c r="D897" s="242" t="s">
        <v>200</v>
      </c>
      <c r="E897" s="261" t="s">
        <v>1</v>
      </c>
      <c r="F897" s="262" t="s">
        <v>786</v>
      </c>
      <c r="G897" s="260"/>
      <c r="H897" s="263">
        <v>0.88400000000000001</v>
      </c>
      <c r="I897" s="264"/>
      <c r="J897" s="260"/>
      <c r="K897" s="260"/>
      <c r="L897" s="265"/>
      <c r="M897" s="266"/>
      <c r="N897" s="267"/>
      <c r="O897" s="267"/>
      <c r="P897" s="267"/>
      <c r="Q897" s="267"/>
      <c r="R897" s="267"/>
      <c r="S897" s="267"/>
      <c r="T897" s="268"/>
      <c r="U897" s="14"/>
      <c r="V897" s="14"/>
      <c r="W897" s="14"/>
      <c r="X897" s="14"/>
      <c r="Y897" s="14"/>
      <c r="Z897" s="14"/>
      <c r="AA897" s="14"/>
      <c r="AB897" s="14"/>
      <c r="AC897" s="14"/>
      <c r="AD897" s="14"/>
      <c r="AE897" s="14"/>
      <c r="AT897" s="269" t="s">
        <v>200</v>
      </c>
      <c r="AU897" s="269" t="s">
        <v>82</v>
      </c>
      <c r="AV897" s="14" t="s">
        <v>82</v>
      </c>
      <c r="AW897" s="14" t="s">
        <v>30</v>
      </c>
      <c r="AX897" s="14" t="s">
        <v>73</v>
      </c>
      <c r="AY897" s="269" t="s">
        <v>189</v>
      </c>
    </row>
    <row r="898" s="13" customFormat="1">
      <c r="A898" s="13"/>
      <c r="B898" s="249"/>
      <c r="C898" s="250"/>
      <c r="D898" s="242" t="s">
        <v>200</v>
      </c>
      <c r="E898" s="251" t="s">
        <v>1</v>
      </c>
      <c r="F898" s="252" t="s">
        <v>399</v>
      </c>
      <c r="G898" s="250"/>
      <c r="H898" s="251" t="s">
        <v>1</v>
      </c>
      <c r="I898" s="253"/>
      <c r="J898" s="250"/>
      <c r="K898" s="250"/>
      <c r="L898" s="254"/>
      <c r="M898" s="255"/>
      <c r="N898" s="256"/>
      <c r="O898" s="256"/>
      <c r="P898" s="256"/>
      <c r="Q898" s="256"/>
      <c r="R898" s="256"/>
      <c r="S898" s="256"/>
      <c r="T898" s="257"/>
      <c r="U898" s="13"/>
      <c r="V898" s="13"/>
      <c r="W898" s="13"/>
      <c r="X898" s="13"/>
      <c r="Y898" s="13"/>
      <c r="Z898" s="13"/>
      <c r="AA898" s="13"/>
      <c r="AB898" s="13"/>
      <c r="AC898" s="13"/>
      <c r="AD898" s="13"/>
      <c r="AE898" s="13"/>
      <c r="AT898" s="258" t="s">
        <v>200</v>
      </c>
      <c r="AU898" s="258" t="s">
        <v>82</v>
      </c>
      <c r="AV898" s="13" t="s">
        <v>80</v>
      </c>
      <c r="AW898" s="13" t="s">
        <v>30</v>
      </c>
      <c r="AX898" s="13" t="s">
        <v>73</v>
      </c>
      <c r="AY898" s="258" t="s">
        <v>189</v>
      </c>
    </row>
    <row r="899" s="14" customFormat="1">
      <c r="A899" s="14"/>
      <c r="B899" s="259"/>
      <c r="C899" s="260"/>
      <c r="D899" s="242" t="s">
        <v>200</v>
      </c>
      <c r="E899" s="261" t="s">
        <v>1</v>
      </c>
      <c r="F899" s="262" t="s">
        <v>787</v>
      </c>
      <c r="G899" s="260"/>
      <c r="H899" s="263">
        <v>0.248</v>
      </c>
      <c r="I899" s="264"/>
      <c r="J899" s="260"/>
      <c r="K899" s="260"/>
      <c r="L899" s="265"/>
      <c r="M899" s="266"/>
      <c r="N899" s="267"/>
      <c r="O899" s="267"/>
      <c r="P899" s="267"/>
      <c r="Q899" s="267"/>
      <c r="R899" s="267"/>
      <c r="S899" s="267"/>
      <c r="T899" s="268"/>
      <c r="U899" s="14"/>
      <c r="V899" s="14"/>
      <c r="W899" s="14"/>
      <c r="X899" s="14"/>
      <c r="Y899" s="14"/>
      <c r="Z899" s="14"/>
      <c r="AA899" s="14"/>
      <c r="AB899" s="14"/>
      <c r="AC899" s="14"/>
      <c r="AD899" s="14"/>
      <c r="AE899" s="14"/>
      <c r="AT899" s="269" t="s">
        <v>200</v>
      </c>
      <c r="AU899" s="269" t="s">
        <v>82</v>
      </c>
      <c r="AV899" s="14" t="s">
        <v>82</v>
      </c>
      <c r="AW899" s="14" t="s">
        <v>30</v>
      </c>
      <c r="AX899" s="14" t="s">
        <v>73</v>
      </c>
      <c r="AY899" s="269" t="s">
        <v>189</v>
      </c>
    </row>
    <row r="900" s="16" customFormat="1">
      <c r="A900" s="16"/>
      <c r="B900" s="292"/>
      <c r="C900" s="293"/>
      <c r="D900" s="242" t="s">
        <v>200</v>
      </c>
      <c r="E900" s="294" t="s">
        <v>1</v>
      </c>
      <c r="F900" s="295" t="s">
        <v>290</v>
      </c>
      <c r="G900" s="293"/>
      <c r="H900" s="296">
        <v>7.7089999999999996</v>
      </c>
      <c r="I900" s="297"/>
      <c r="J900" s="293"/>
      <c r="K900" s="293"/>
      <c r="L900" s="298"/>
      <c r="M900" s="299"/>
      <c r="N900" s="300"/>
      <c r="O900" s="300"/>
      <c r="P900" s="300"/>
      <c r="Q900" s="300"/>
      <c r="R900" s="300"/>
      <c r="S900" s="300"/>
      <c r="T900" s="301"/>
      <c r="U900" s="16"/>
      <c r="V900" s="16"/>
      <c r="W900" s="16"/>
      <c r="X900" s="16"/>
      <c r="Y900" s="16"/>
      <c r="Z900" s="16"/>
      <c r="AA900" s="16"/>
      <c r="AB900" s="16"/>
      <c r="AC900" s="16"/>
      <c r="AD900" s="16"/>
      <c r="AE900" s="16"/>
      <c r="AT900" s="302" t="s">
        <v>200</v>
      </c>
      <c r="AU900" s="302" t="s">
        <v>82</v>
      </c>
      <c r="AV900" s="16" t="s">
        <v>214</v>
      </c>
      <c r="AW900" s="16" t="s">
        <v>30</v>
      </c>
      <c r="AX900" s="16" t="s">
        <v>73</v>
      </c>
      <c r="AY900" s="302" t="s">
        <v>189</v>
      </c>
    </row>
    <row r="901" s="13" customFormat="1">
      <c r="A901" s="13"/>
      <c r="B901" s="249"/>
      <c r="C901" s="250"/>
      <c r="D901" s="242" t="s">
        <v>200</v>
      </c>
      <c r="E901" s="251" t="s">
        <v>1</v>
      </c>
      <c r="F901" s="252" t="s">
        <v>352</v>
      </c>
      <c r="G901" s="250"/>
      <c r="H901" s="251" t="s">
        <v>1</v>
      </c>
      <c r="I901" s="253"/>
      <c r="J901" s="250"/>
      <c r="K901" s="250"/>
      <c r="L901" s="254"/>
      <c r="M901" s="255"/>
      <c r="N901" s="256"/>
      <c r="O901" s="256"/>
      <c r="P901" s="256"/>
      <c r="Q901" s="256"/>
      <c r="R901" s="256"/>
      <c r="S901" s="256"/>
      <c r="T901" s="257"/>
      <c r="U901" s="13"/>
      <c r="V901" s="13"/>
      <c r="W901" s="13"/>
      <c r="X901" s="13"/>
      <c r="Y901" s="13"/>
      <c r="Z901" s="13"/>
      <c r="AA901" s="13"/>
      <c r="AB901" s="13"/>
      <c r="AC901" s="13"/>
      <c r="AD901" s="13"/>
      <c r="AE901" s="13"/>
      <c r="AT901" s="258" t="s">
        <v>200</v>
      </c>
      <c r="AU901" s="258" t="s">
        <v>82</v>
      </c>
      <c r="AV901" s="13" t="s">
        <v>80</v>
      </c>
      <c r="AW901" s="13" t="s">
        <v>30</v>
      </c>
      <c r="AX901" s="13" t="s">
        <v>73</v>
      </c>
      <c r="AY901" s="258" t="s">
        <v>189</v>
      </c>
    </row>
    <row r="902" s="13" customFormat="1">
      <c r="A902" s="13"/>
      <c r="B902" s="249"/>
      <c r="C902" s="250"/>
      <c r="D902" s="242" t="s">
        <v>200</v>
      </c>
      <c r="E902" s="251" t="s">
        <v>1</v>
      </c>
      <c r="F902" s="252" t="s">
        <v>788</v>
      </c>
      <c r="G902" s="250"/>
      <c r="H902" s="251" t="s">
        <v>1</v>
      </c>
      <c r="I902" s="253"/>
      <c r="J902" s="250"/>
      <c r="K902" s="250"/>
      <c r="L902" s="254"/>
      <c r="M902" s="255"/>
      <c r="N902" s="256"/>
      <c r="O902" s="256"/>
      <c r="P902" s="256"/>
      <c r="Q902" s="256"/>
      <c r="R902" s="256"/>
      <c r="S902" s="256"/>
      <c r="T902" s="257"/>
      <c r="U902" s="13"/>
      <c r="V902" s="13"/>
      <c r="W902" s="13"/>
      <c r="X902" s="13"/>
      <c r="Y902" s="13"/>
      <c r="Z902" s="13"/>
      <c r="AA902" s="13"/>
      <c r="AB902" s="13"/>
      <c r="AC902" s="13"/>
      <c r="AD902" s="13"/>
      <c r="AE902" s="13"/>
      <c r="AT902" s="258" t="s">
        <v>200</v>
      </c>
      <c r="AU902" s="258" t="s">
        <v>82</v>
      </c>
      <c r="AV902" s="13" t="s">
        <v>80</v>
      </c>
      <c r="AW902" s="13" t="s">
        <v>30</v>
      </c>
      <c r="AX902" s="13" t="s">
        <v>73</v>
      </c>
      <c r="AY902" s="258" t="s">
        <v>189</v>
      </c>
    </row>
    <row r="903" s="14" customFormat="1">
      <c r="A903" s="14"/>
      <c r="B903" s="259"/>
      <c r="C903" s="260"/>
      <c r="D903" s="242" t="s">
        <v>200</v>
      </c>
      <c r="E903" s="261" t="s">
        <v>1</v>
      </c>
      <c r="F903" s="262" t="s">
        <v>789</v>
      </c>
      <c r="G903" s="260"/>
      <c r="H903" s="263">
        <v>3.7440000000000002</v>
      </c>
      <c r="I903" s="264"/>
      <c r="J903" s="260"/>
      <c r="K903" s="260"/>
      <c r="L903" s="265"/>
      <c r="M903" s="266"/>
      <c r="N903" s="267"/>
      <c r="O903" s="267"/>
      <c r="P903" s="267"/>
      <c r="Q903" s="267"/>
      <c r="R903" s="267"/>
      <c r="S903" s="267"/>
      <c r="T903" s="268"/>
      <c r="U903" s="14"/>
      <c r="V903" s="14"/>
      <c r="W903" s="14"/>
      <c r="X903" s="14"/>
      <c r="Y903" s="14"/>
      <c r="Z903" s="14"/>
      <c r="AA903" s="14"/>
      <c r="AB903" s="14"/>
      <c r="AC903" s="14"/>
      <c r="AD903" s="14"/>
      <c r="AE903" s="14"/>
      <c r="AT903" s="269" t="s">
        <v>200</v>
      </c>
      <c r="AU903" s="269" t="s">
        <v>82</v>
      </c>
      <c r="AV903" s="14" t="s">
        <v>82</v>
      </c>
      <c r="AW903" s="14" t="s">
        <v>30</v>
      </c>
      <c r="AX903" s="14" t="s">
        <v>73</v>
      </c>
      <c r="AY903" s="269" t="s">
        <v>189</v>
      </c>
    </row>
    <row r="904" s="13" customFormat="1">
      <c r="A904" s="13"/>
      <c r="B904" s="249"/>
      <c r="C904" s="250"/>
      <c r="D904" s="242" t="s">
        <v>200</v>
      </c>
      <c r="E904" s="251" t="s">
        <v>1</v>
      </c>
      <c r="F904" s="252" t="s">
        <v>408</v>
      </c>
      <c r="G904" s="250"/>
      <c r="H904" s="251" t="s">
        <v>1</v>
      </c>
      <c r="I904" s="253"/>
      <c r="J904" s="250"/>
      <c r="K904" s="250"/>
      <c r="L904" s="254"/>
      <c r="M904" s="255"/>
      <c r="N904" s="256"/>
      <c r="O904" s="256"/>
      <c r="P904" s="256"/>
      <c r="Q904" s="256"/>
      <c r="R904" s="256"/>
      <c r="S904" s="256"/>
      <c r="T904" s="257"/>
      <c r="U904" s="13"/>
      <c r="V904" s="13"/>
      <c r="W904" s="13"/>
      <c r="X904" s="13"/>
      <c r="Y904" s="13"/>
      <c r="Z904" s="13"/>
      <c r="AA904" s="13"/>
      <c r="AB904" s="13"/>
      <c r="AC904" s="13"/>
      <c r="AD904" s="13"/>
      <c r="AE904" s="13"/>
      <c r="AT904" s="258" t="s">
        <v>200</v>
      </c>
      <c r="AU904" s="258" t="s">
        <v>82</v>
      </c>
      <c r="AV904" s="13" t="s">
        <v>80</v>
      </c>
      <c r="AW904" s="13" t="s">
        <v>30</v>
      </c>
      <c r="AX904" s="13" t="s">
        <v>73</v>
      </c>
      <c r="AY904" s="258" t="s">
        <v>189</v>
      </c>
    </row>
    <row r="905" s="14" customFormat="1">
      <c r="A905" s="14"/>
      <c r="B905" s="259"/>
      <c r="C905" s="260"/>
      <c r="D905" s="242" t="s">
        <v>200</v>
      </c>
      <c r="E905" s="261" t="s">
        <v>1</v>
      </c>
      <c r="F905" s="262" t="s">
        <v>790</v>
      </c>
      <c r="G905" s="260"/>
      <c r="H905" s="263">
        <v>1.4550000000000001</v>
      </c>
      <c r="I905" s="264"/>
      <c r="J905" s="260"/>
      <c r="K905" s="260"/>
      <c r="L905" s="265"/>
      <c r="M905" s="266"/>
      <c r="N905" s="267"/>
      <c r="O905" s="267"/>
      <c r="P905" s="267"/>
      <c r="Q905" s="267"/>
      <c r="R905" s="267"/>
      <c r="S905" s="267"/>
      <c r="T905" s="268"/>
      <c r="U905" s="14"/>
      <c r="V905" s="14"/>
      <c r="W905" s="14"/>
      <c r="X905" s="14"/>
      <c r="Y905" s="14"/>
      <c r="Z905" s="14"/>
      <c r="AA905" s="14"/>
      <c r="AB905" s="14"/>
      <c r="AC905" s="14"/>
      <c r="AD905" s="14"/>
      <c r="AE905" s="14"/>
      <c r="AT905" s="269" t="s">
        <v>200</v>
      </c>
      <c r="AU905" s="269" t="s">
        <v>82</v>
      </c>
      <c r="AV905" s="14" t="s">
        <v>82</v>
      </c>
      <c r="AW905" s="14" t="s">
        <v>30</v>
      </c>
      <c r="AX905" s="14" t="s">
        <v>73</v>
      </c>
      <c r="AY905" s="269" t="s">
        <v>189</v>
      </c>
    </row>
    <row r="906" s="13" customFormat="1">
      <c r="A906" s="13"/>
      <c r="B906" s="249"/>
      <c r="C906" s="250"/>
      <c r="D906" s="242" t="s">
        <v>200</v>
      </c>
      <c r="E906" s="251" t="s">
        <v>1</v>
      </c>
      <c r="F906" s="252" t="s">
        <v>401</v>
      </c>
      <c r="G906" s="250"/>
      <c r="H906" s="251" t="s">
        <v>1</v>
      </c>
      <c r="I906" s="253"/>
      <c r="J906" s="250"/>
      <c r="K906" s="250"/>
      <c r="L906" s="254"/>
      <c r="M906" s="255"/>
      <c r="N906" s="256"/>
      <c r="O906" s="256"/>
      <c r="P906" s="256"/>
      <c r="Q906" s="256"/>
      <c r="R906" s="256"/>
      <c r="S906" s="256"/>
      <c r="T906" s="257"/>
      <c r="U906" s="13"/>
      <c r="V906" s="13"/>
      <c r="W906" s="13"/>
      <c r="X906" s="13"/>
      <c r="Y906" s="13"/>
      <c r="Z906" s="13"/>
      <c r="AA906" s="13"/>
      <c r="AB906" s="13"/>
      <c r="AC906" s="13"/>
      <c r="AD906" s="13"/>
      <c r="AE906" s="13"/>
      <c r="AT906" s="258" t="s">
        <v>200</v>
      </c>
      <c r="AU906" s="258" t="s">
        <v>82</v>
      </c>
      <c r="AV906" s="13" t="s">
        <v>80</v>
      </c>
      <c r="AW906" s="13" t="s">
        <v>30</v>
      </c>
      <c r="AX906" s="13" t="s">
        <v>73</v>
      </c>
      <c r="AY906" s="258" t="s">
        <v>189</v>
      </c>
    </row>
    <row r="907" s="14" customFormat="1">
      <c r="A907" s="14"/>
      <c r="B907" s="259"/>
      <c r="C907" s="260"/>
      <c r="D907" s="242" t="s">
        <v>200</v>
      </c>
      <c r="E907" s="261" t="s">
        <v>1</v>
      </c>
      <c r="F907" s="262" t="s">
        <v>791</v>
      </c>
      <c r="G907" s="260"/>
      <c r="H907" s="263">
        <v>0.84499999999999997</v>
      </c>
      <c r="I907" s="264"/>
      <c r="J907" s="260"/>
      <c r="K907" s="260"/>
      <c r="L907" s="265"/>
      <c r="M907" s="266"/>
      <c r="N907" s="267"/>
      <c r="O907" s="267"/>
      <c r="P907" s="267"/>
      <c r="Q907" s="267"/>
      <c r="R907" s="267"/>
      <c r="S907" s="267"/>
      <c r="T907" s="268"/>
      <c r="U907" s="14"/>
      <c r="V907" s="14"/>
      <c r="W907" s="14"/>
      <c r="X907" s="14"/>
      <c r="Y907" s="14"/>
      <c r="Z907" s="14"/>
      <c r="AA907" s="14"/>
      <c r="AB907" s="14"/>
      <c r="AC907" s="14"/>
      <c r="AD907" s="14"/>
      <c r="AE907" s="14"/>
      <c r="AT907" s="269" t="s">
        <v>200</v>
      </c>
      <c r="AU907" s="269" t="s">
        <v>82</v>
      </c>
      <c r="AV907" s="14" t="s">
        <v>82</v>
      </c>
      <c r="AW907" s="14" t="s">
        <v>30</v>
      </c>
      <c r="AX907" s="14" t="s">
        <v>73</v>
      </c>
      <c r="AY907" s="269" t="s">
        <v>189</v>
      </c>
    </row>
    <row r="908" s="13" customFormat="1">
      <c r="A908" s="13"/>
      <c r="B908" s="249"/>
      <c r="C908" s="250"/>
      <c r="D908" s="242" t="s">
        <v>200</v>
      </c>
      <c r="E908" s="251" t="s">
        <v>1</v>
      </c>
      <c r="F908" s="252" t="s">
        <v>403</v>
      </c>
      <c r="G908" s="250"/>
      <c r="H908" s="251" t="s">
        <v>1</v>
      </c>
      <c r="I908" s="253"/>
      <c r="J908" s="250"/>
      <c r="K908" s="250"/>
      <c r="L908" s="254"/>
      <c r="M908" s="255"/>
      <c r="N908" s="256"/>
      <c r="O908" s="256"/>
      <c r="P908" s="256"/>
      <c r="Q908" s="256"/>
      <c r="R908" s="256"/>
      <c r="S908" s="256"/>
      <c r="T908" s="257"/>
      <c r="U908" s="13"/>
      <c r="V908" s="13"/>
      <c r="W908" s="13"/>
      <c r="X908" s="13"/>
      <c r="Y908" s="13"/>
      <c r="Z908" s="13"/>
      <c r="AA908" s="13"/>
      <c r="AB908" s="13"/>
      <c r="AC908" s="13"/>
      <c r="AD908" s="13"/>
      <c r="AE908" s="13"/>
      <c r="AT908" s="258" t="s">
        <v>200</v>
      </c>
      <c r="AU908" s="258" t="s">
        <v>82</v>
      </c>
      <c r="AV908" s="13" t="s">
        <v>80</v>
      </c>
      <c r="AW908" s="13" t="s">
        <v>30</v>
      </c>
      <c r="AX908" s="13" t="s">
        <v>73</v>
      </c>
      <c r="AY908" s="258" t="s">
        <v>189</v>
      </c>
    </row>
    <row r="909" s="14" customFormat="1">
      <c r="A909" s="14"/>
      <c r="B909" s="259"/>
      <c r="C909" s="260"/>
      <c r="D909" s="242" t="s">
        <v>200</v>
      </c>
      <c r="E909" s="261" t="s">
        <v>1</v>
      </c>
      <c r="F909" s="262" t="s">
        <v>792</v>
      </c>
      <c r="G909" s="260"/>
      <c r="H909" s="263">
        <v>0.81599999999999995</v>
      </c>
      <c r="I909" s="264"/>
      <c r="J909" s="260"/>
      <c r="K909" s="260"/>
      <c r="L909" s="265"/>
      <c r="M909" s="266"/>
      <c r="N909" s="267"/>
      <c r="O909" s="267"/>
      <c r="P909" s="267"/>
      <c r="Q909" s="267"/>
      <c r="R909" s="267"/>
      <c r="S909" s="267"/>
      <c r="T909" s="268"/>
      <c r="U909" s="14"/>
      <c r="V909" s="14"/>
      <c r="W909" s="14"/>
      <c r="X909" s="14"/>
      <c r="Y909" s="14"/>
      <c r="Z909" s="14"/>
      <c r="AA909" s="14"/>
      <c r="AB909" s="14"/>
      <c r="AC909" s="14"/>
      <c r="AD909" s="14"/>
      <c r="AE909" s="14"/>
      <c r="AT909" s="269" t="s">
        <v>200</v>
      </c>
      <c r="AU909" s="269" t="s">
        <v>82</v>
      </c>
      <c r="AV909" s="14" t="s">
        <v>82</v>
      </c>
      <c r="AW909" s="14" t="s">
        <v>30</v>
      </c>
      <c r="AX909" s="14" t="s">
        <v>73</v>
      </c>
      <c r="AY909" s="269" t="s">
        <v>189</v>
      </c>
    </row>
    <row r="910" s="16" customFormat="1">
      <c r="A910" s="16"/>
      <c r="B910" s="292"/>
      <c r="C910" s="293"/>
      <c r="D910" s="242" t="s">
        <v>200</v>
      </c>
      <c r="E910" s="294" t="s">
        <v>1</v>
      </c>
      <c r="F910" s="295" t="s">
        <v>290</v>
      </c>
      <c r="G910" s="293"/>
      <c r="H910" s="296">
        <v>6.8600000000000003</v>
      </c>
      <c r="I910" s="297"/>
      <c r="J910" s="293"/>
      <c r="K910" s="293"/>
      <c r="L910" s="298"/>
      <c r="M910" s="299"/>
      <c r="N910" s="300"/>
      <c r="O910" s="300"/>
      <c r="P910" s="300"/>
      <c r="Q910" s="300"/>
      <c r="R910" s="300"/>
      <c r="S910" s="300"/>
      <c r="T910" s="301"/>
      <c r="U910" s="16"/>
      <c r="V910" s="16"/>
      <c r="W910" s="16"/>
      <c r="X910" s="16"/>
      <c r="Y910" s="16"/>
      <c r="Z910" s="16"/>
      <c r="AA910" s="16"/>
      <c r="AB910" s="16"/>
      <c r="AC910" s="16"/>
      <c r="AD910" s="16"/>
      <c r="AE910" s="16"/>
      <c r="AT910" s="302" t="s">
        <v>200</v>
      </c>
      <c r="AU910" s="302" t="s">
        <v>82</v>
      </c>
      <c r="AV910" s="16" t="s">
        <v>214</v>
      </c>
      <c r="AW910" s="16" t="s">
        <v>30</v>
      </c>
      <c r="AX910" s="16" t="s">
        <v>73</v>
      </c>
      <c r="AY910" s="302" t="s">
        <v>189</v>
      </c>
    </row>
    <row r="911" s="13" customFormat="1">
      <c r="A911" s="13"/>
      <c r="B911" s="249"/>
      <c r="C911" s="250"/>
      <c r="D911" s="242" t="s">
        <v>200</v>
      </c>
      <c r="E911" s="251" t="s">
        <v>1</v>
      </c>
      <c r="F911" s="252" t="s">
        <v>405</v>
      </c>
      <c r="G911" s="250"/>
      <c r="H911" s="251" t="s">
        <v>1</v>
      </c>
      <c r="I911" s="253"/>
      <c r="J911" s="250"/>
      <c r="K911" s="250"/>
      <c r="L911" s="254"/>
      <c r="M911" s="255"/>
      <c r="N911" s="256"/>
      <c r="O911" s="256"/>
      <c r="P911" s="256"/>
      <c r="Q911" s="256"/>
      <c r="R911" s="256"/>
      <c r="S911" s="256"/>
      <c r="T911" s="257"/>
      <c r="U911" s="13"/>
      <c r="V911" s="13"/>
      <c r="W911" s="13"/>
      <c r="X911" s="13"/>
      <c r="Y911" s="13"/>
      <c r="Z911" s="13"/>
      <c r="AA911" s="13"/>
      <c r="AB911" s="13"/>
      <c r="AC911" s="13"/>
      <c r="AD911" s="13"/>
      <c r="AE911" s="13"/>
      <c r="AT911" s="258" t="s">
        <v>200</v>
      </c>
      <c r="AU911" s="258" t="s">
        <v>82</v>
      </c>
      <c r="AV911" s="13" t="s">
        <v>80</v>
      </c>
      <c r="AW911" s="13" t="s">
        <v>30</v>
      </c>
      <c r="AX911" s="13" t="s">
        <v>73</v>
      </c>
      <c r="AY911" s="258" t="s">
        <v>189</v>
      </c>
    </row>
    <row r="912" s="13" customFormat="1">
      <c r="A912" s="13"/>
      <c r="B912" s="249"/>
      <c r="C912" s="250"/>
      <c r="D912" s="242" t="s">
        <v>200</v>
      </c>
      <c r="E912" s="251" t="s">
        <v>1</v>
      </c>
      <c r="F912" s="252" t="s">
        <v>393</v>
      </c>
      <c r="G912" s="250"/>
      <c r="H912" s="251" t="s">
        <v>1</v>
      </c>
      <c r="I912" s="253"/>
      <c r="J912" s="250"/>
      <c r="K912" s="250"/>
      <c r="L912" s="254"/>
      <c r="M912" s="255"/>
      <c r="N912" s="256"/>
      <c r="O912" s="256"/>
      <c r="P912" s="256"/>
      <c r="Q912" s="256"/>
      <c r="R912" s="256"/>
      <c r="S912" s="256"/>
      <c r="T912" s="257"/>
      <c r="U912" s="13"/>
      <c r="V912" s="13"/>
      <c r="W912" s="13"/>
      <c r="X912" s="13"/>
      <c r="Y912" s="13"/>
      <c r="Z912" s="13"/>
      <c r="AA912" s="13"/>
      <c r="AB912" s="13"/>
      <c r="AC912" s="13"/>
      <c r="AD912" s="13"/>
      <c r="AE912" s="13"/>
      <c r="AT912" s="258" t="s">
        <v>200</v>
      </c>
      <c r="AU912" s="258" t="s">
        <v>82</v>
      </c>
      <c r="AV912" s="13" t="s">
        <v>80</v>
      </c>
      <c r="AW912" s="13" t="s">
        <v>30</v>
      </c>
      <c r="AX912" s="13" t="s">
        <v>73</v>
      </c>
      <c r="AY912" s="258" t="s">
        <v>189</v>
      </c>
    </row>
    <row r="913" s="14" customFormat="1">
      <c r="A913" s="14"/>
      <c r="B913" s="259"/>
      <c r="C913" s="260"/>
      <c r="D913" s="242" t="s">
        <v>200</v>
      </c>
      <c r="E913" s="261" t="s">
        <v>1</v>
      </c>
      <c r="F913" s="262" t="s">
        <v>793</v>
      </c>
      <c r="G913" s="260"/>
      <c r="H913" s="263">
        <v>1.3640000000000001</v>
      </c>
      <c r="I913" s="264"/>
      <c r="J913" s="260"/>
      <c r="K913" s="260"/>
      <c r="L913" s="265"/>
      <c r="M913" s="266"/>
      <c r="N913" s="267"/>
      <c r="O913" s="267"/>
      <c r="P913" s="267"/>
      <c r="Q913" s="267"/>
      <c r="R913" s="267"/>
      <c r="S913" s="267"/>
      <c r="T913" s="268"/>
      <c r="U913" s="14"/>
      <c r="V913" s="14"/>
      <c r="W913" s="14"/>
      <c r="X913" s="14"/>
      <c r="Y913" s="14"/>
      <c r="Z913" s="14"/>
      <c r="AA913" s="14"/>
      <c r="AB913" s="14"/>
      <c r="AC913" s="14"/>
      <c r="AD913" s="14"/>
      <c r="AE913" s="14"/>
      <c r="AT913" s="269" t="s">
        <v>200</v>
      </c>
      <c r="AU913" s="269" t="s">
        <v>82</v>
      </c>
      <c r="AV913" s="14" t="s">
        <v>82</v>
      </c>
      <c r="AW913" s="14" t="s">
        <v>30</v>
      </c>
      <c r="AX913" s="14" t="s">
        <v>73</v>
      </c>
      <c r="AY913" s="269" t="s">
        <v>189</v>
      </c>
    </row>
    <row r="914" s="13" customFormat="1">
      <c r="A914" s="13"/>
      <c r="B914" s="249"/>
      <c r="C914" s="250"/>
      <c r="D914" s="242" t="s">
        <v>200</v>
      </c>
      <c r="E914" s="251" t="s">
        <v>1</v>
      </c>
      <c r="F914" s="252" t="s">
        <v>338</v>
      </c>
      <c r="G914" s="250"/>
      <c r="H914" s="251" t="s">
        <v>1</v>
      </c>
      <c r="I914" s="253"/>
      <c r="J914" s="250"/>
      <c r="K914" s="250"/>
      <c r="L914" s="254"/>
      <c r="M914" s="255"/>
      <c r="N914" s="256"/>
      <c r="O914" s="256"/>
      <c r="P914" s="256"/>
      <c r="Q914" s="256"/>
      <c r="R914" s="256"/>
      <c r="S914" s="256"/>
      <c r="T914" s="257"/>
      <c r="U914" s="13"/>
      <c r="V914" s="13"/>
      <c r="W914" s="13"/>
      <c r="X914" s="13"/>
      <c r="Y914" s="13"/>
      <c r="Z914" s="13"/>
      <c r="AA914" s="13"/>
      <c r="AB914" s="13"/>
      <c r="AC914" s="13"/>
      <c r="AD914" s="13"/>
      <c r="AE914" s="13"/>
      <c r="AT914" s="258" t="s">
        <v>200</v>
      </c>
      <c r="AU914" s="258" t="s">
        <v>82</v>
      </c>
      <c r="AV914" s="13" t="s">
        <v>80</v>
      </c>
      <c r="AW914" s="13" t="s">
        <v>30</v>
      </c>
      <c r="AX914" s="13" t="s">
        <v>73</v>
      </c>
      <c r="AY914" s="258" t="s">
        <v>189</v>
      </c>
    </row>
    <row r="915" s="13" customFormat="1">
      <c r="A915" s="13"/>
      <c r="B915" s="249"/>
      <c r="C915" s="250"/>
      <c r="D915" s="242" t="s">
        <v>200</v>
      </c>
      <c r="E915" s="251" t="s">
        <v>1</v>
      </c>
      <c r="F915" s="252" t="s">
        <v>788</v>
      </c>
      <c r="G915" s="250"/>
      <c r="H915" s="251" t="s">
        <v>1</v>
      </c>
      <c r="I915" s="253"/>
      <c r="J915" s="250"/>
      <c r="K915" s="250"/>
      <c r="L915" s="254"/>
      <c r="M915" s="255"/>
      <c r="N915" s="256"/>
      <c r="O915" s="256"/>
      <c r="P915" s="256"/>
      <c r="Q915" s="256"/>
      <c r="R915" s="256"/>
      <c r="S915" s="256"/>
      <c r="T915" s="257"/>
      <c r="U915" s="13"/>
      <c r="V915" s="13"/>
      <c r="W915" s="13"/>
      <c r="X915" s="13"/>
      <c r="Y915" s="13"/>
      <c r="Z915" s="13"/>
      <c r="AA915" s="13"/>
      <c r="AB915" s="13"/>
      <c r="AC915" s="13"/>
      <c r="AD915" s="13"/>
      <c r="AE915" s="13"/>
      <c r="AT915" s="258" t="s">
        <v>200</v>
      </c>
      <c r="AU915" s="258" t="s">
        <v>82</v>
      </c>
      <c r="AV915" s="13" t="s">
        <v>80</v>
      </c>
      <c r="AW915" s="13" t="s">
        <v>30</v>
      </c>
      <c r="AX915" s="13" t="s">
        <v>73</v>
      </c>
      <c r="AY915" s="258" t="s">
        <v>189</v>
      </c>
    </row>
    <row r="916" s="14" customFormat="1">
      <c r="A916" s="14"/>
      <c r="B916" s="259"/>
      <c r="C916" s="260"/>
      <c r="D916" s="242" t="s">
        <v>200</v>
      </c>
      <c r="E916" s="261" t="s">
        <v>1</v>
      </c>
      <c r="F916" s="262" t="s">
        <v>794</v>
      </c>
      <c r="G916" s="260"/>
      <c r="H916" s="263">
        <v>8.5</v>
      </c>
      <c r="I916" s="264"/>
      <c r="J916" s="260"/>
      <c r="K916" s="260"/>
      <c r="L916" s="265"/>
      <c r="M916" s="266"/>
      <c r="N916" s="267"/>
      <c r="O916" s="267"/>
      <c r="P916" s="267"/>
      <c r="Q916" s="267"/>
      <c r="R916" s="267"/>
      <c r="S916" s="267"/>
      <c r="T916" s="268"/>
      <c r="U916" s="14"/>
      <c r="V916" s="14"/>
      <c r="W916" s="14"/>
      <c r="X916" s="14"/>
      <c r="Y916" s="14"/>
      <c r="Z916" s="14"/>
      <c r="AA916" s="14"/>
      <c r="AB916" s="14"/>
      <c r="AC916" s="14"/>
      <c r="AD916" s="14"/>
      <c r="AE916" s="14"/>
      <c r="AT916" s="269" t="s">
        <v>200</v>
      </c>
      <c r="AU916" s="269" t="s">
        <v>82</v>
      </c>
      <c r="AV916" s="14" t="s">
        <v>82</v>
      </c>
      <c r="AW916" s="14" t="s">
        <v>30</v>
      </c>
      <c r="AX916" s="14" t="s">
        <v>73</v>
      </c>
      <c r="AY916" s="269" t="s">
        <v>189</v>
      </c>
    </row>
    <row r="917" s="13" customFormat="1">
      <c r="A917" s="13"/>
      <c r="B917" s="249"/>
      <c r="C917" s="250"/>
      <c r="D917" s="242" t="s">
        <v>200</v>
      </c>
      <c r="E917" s="251" t="s">
        <v>1</v>
      </c>
      <c r="F917" s="252" t="s">
        <v>408</v>
      </c>
      <c r="G917" s="250"/>
      <c r="H917" s="251" t="s">
        <v>1</v>
      </c>
      <c r="I917" s="253"/>
      <c r="J917" s="250"/>
      <c r="K917" s="250"/>
      <c r="L917" s="254"/>
      <c r="M917" s="255"/>
      <c r="N917" s="256"/>
      <c r="O917" s="256"/>
      <c r="P917" s="256"/>
      <c r="Q917" s="256"/>
      <c r="R917" s="256"/>
      <c r="S917" s="256"/>
      <c r="T917" s="257"/>
      <c r="U917" s="13"/>
      <c r="V917" s="13"/>
      <c r="W917" s="13"/>
      <c r="X917" s="13"/>
      <c r="Y917" s="13"/>
      <c r="Z917" s="13"/>
      <c r="AA917" s="13"/>
      <c r="AB917" s="13"/>
      <c r="AC917" s="13"/>
      <c r="AD917" s="13"/>
      <c r="AE917" s="13"/>
      <c r="AT917" s="258" t="s">
        <v>200</v>
      </c>
      <c r="AU917" s="258" t="s">
        <v>82</v>
      </c>
      <c r="AV917" s="13" t="s">
        <v>80</v>
      </c>
      <c r="AW917" s="13" t="s">
        <v>30</v>
      </c>
      <c r="AX917" s="13" t="s">
        <v>73</v>
      </c>
      <c r="AY917" s="258" t="s">
        <v>189</v>
      </c>
    </row>
    <row r="918" s="14" customFormat="1">
      <c r="A918" s="14"/>
      <c r="B918" s="259"/>
      <c r="C918" s="260"/>
      <c r="D918" s="242" t="s">
        <v>200</v>
      </c>
      <c r="E918" s="261" t="s">
        <v>1</v>
      </c>
      <c r="F918" s="262" t="s">
        <v>795</v>
      </c>
      <c r="G918" s="260"/>
      <c r="H918" s="263">
        <v>0.56299999999999994</v>
      </c>
      <c r="I918" s="264"/>
      <c r="J918" s="260"/>
      <c r="K918" s="260"/>
      <c r="L918" s="265"/>
      <c r="M918" s="266"/>
      <c r="N918" s="267"/>
      <c r="O918" s="267"/>
      <c r="P918" s="267"/>
      <c r="Q918" s="267"/>
      <c r="R918" s="267"/>
      <c r="S918" s="267"/>
      <c r="T918" s="268"/>
      <c r="U918" s="14"/>
      <c r="V918" s="14"/>
      <c r="W918" s="14"/>
      <c r="X918" s="14"/>
      <c r="Y918" s="14"/>
      <c r="Z918" s="14"/>
      <c r="AA918" s="14"/>
      <c r="AB918" s="14"/>
      <c r="AC918" s="14"/>
      <c r="AD918" s="14"/>
      <c r="AE918" s="14"/>
      <c r="AT918" s="269" t="s">
        <v>200</v>
      </c>
      <c r="AU918" s="269" t="s">
        <v>82</v>
      </c>
      <c r="AV918" s="14" t="s">
        <v>82</v>
      </c>
      <c r="AW918" s="14" t="s">
        <v>30</v>
      </c>
      <c r="AX918" s="14" t="s">
        <v>73</v>
      </c>
      <c r="AY918" s="269" t="s">
        <v>189</v>
      </c>
    </row>
    <row r="919" s="16" customFormat="1">
      <c r="A919" s="16"/>
      <c r="B919" s="292"/>
      <c r="C919" s="293"/>
      <c r="D919" s="242" t="s">
        <v>200</v>
      </c>
      <c r="E919" s="294" t="s">
        <v>1</v>
      </c>
      <c r="F919" s="295" t="s">
        <v>290</v>
      </c>
      <c r="G919" s="293"/>
      <c r="H919" s="296">
        <v>10.427</v>
      </c>
      <c r="I919" s="297"/>
      <c r="J919" s="293"/>
      <c r="K919" s="293"/>
      <c r="L919" s="298"/>
      <c r="M919" s="299"/>
      <c r="N919" s="300"/>
      <c r="O919" s="300"/>
      <c r="P919" s="300"/>
      <c r="Q919" s="300"/>
      <c r="R919" s="300"/>
      <c r="S919" s="300"/>
      <c r="T919" s="301"/>
      <c r="U919" s="16"/>
      <c r="V919" s="16"/>
      <c r="W919" s="16"/>
      <c r="X919" s="16"/>
      <c r="Y919" s="16"/>
      <c r="Z919" s="16"/>
      <c r="AA919" s="16"/>
      <c r="AB919" s="16"/>
      <c r="AC919" s="16"/>
      <c r="AD919" s="16"/>
      <c r="AE919" s="16"/>
      <c r="AT919" s="302" t="s">
        <v>200</v>
      </c>
      <c r="AU919" s="302" t="s">
        <v>82</v>
      </c>
      <c r="AV919" s="16" t="s">
        <v>214</v>
      </c>
      <c r="AW919" s="16" t="s">
        <v>30</v>
      </c>
      <c r="AX919" s="16" t="s">
        <v>73</v>
      </c>
      <c r="AY919" s="302" t="s">
        <v>189</v>
      </c>
    </row>
    <row r="920" s="15" customFormat="1">
      <c r="A920" s="15"/>
      <c r="B920" s="270"/>
      <c r="C920" s="271"/>
      <c r="D920" s="242" t="s">
        <v>200</v>
      </c>
      <c r="E920" s="272" t="s">
        <v>1</v>
      </c>
      <c r="F920" s="273" t="s">
        <v>207</v>
      </c>
      <c r="G920" s="271"/>
      <c r="H920" s="274">
        <v>29.981000000000002</v>
      </c>
      <c r="I920" s="275"/>
      <c r="J920" s="271"/>
      <c r="K920" s="271"/>
      <c r="L920" s="276"/>
      <c r="M920" s="277"/>
      <c r="N920" s="278"/>
      <c r="O920" s="278"/>
      <c r="P920" s="278"/>
      <c r="Q920" s="278"/>
      <c r="R920" s="278"/>
      <c r="S920" s="278"/>
      <c r="T920" s="279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  <c r="AE920" s="15"/>
      <c r="AT920" s="280" t="s">
        <v>200</v>
      </c>
      <c r="AU920" s="280" t="s">
        <v>82</v>
      </c>
      <c r="AV920" s="15" t="s">
        <v>195</v>
      </c>
      <c r="AW920" s="15" t="s">
        <v>30</v>
      </c>
      <c r="AX920" s="15" t="s">
        <v>73</v>
      </c>
      <c r="AY920" s="280" t="s">
        <v>189</v>
      </c>
    </row>
    <row r="921" s="14" customFormat="1">
      <c r="A921" s="14"/>
      <c r="B921" s="259"/>
      <c r="C921" s="260"/>
      <c r="D921" s="242" t="s">
        <v>200</v>
      </c>
      <c r="E921" s="261" t="s">
        <v>1</v>
      </c>
      <c r="F921" s="262" t="s">
        <v>796</v>
      </c>
      <c r="G921" s="260"/>
      <c r="H921" s="263">
        <v>31.48</v>
      </c>
      <c r="I921" s="264"/>
      <c r="J921" s="260"/>
      <c r="K921" s="260"/>
      <c r="L921" s="265"/>
      <c r="M921" s="266"/>
      <c r="N921" s="267"/>
      <c r="O921" s="267"/>
      <c r="P921" s="267"/>
      <c r="Q921" s="267"/>
      <c r="R921" s="267"/>
      <c r="S921" s="267"/>
      <c r="T921" s="268"/>
      <c r="U921" s="14"/>
      <c r="V921" s="14"/>
      <c r="W921" s="14"/>
      <c r="X921" s="14"/>
      <c r="Y921" s="14"/>
      <c r="Z921" s="14"/>
      <c r="AA921" s="14"/>
      <c r="AB921" s="14"/>
      <c r="AC921" s="14"/>
      <c r="AD921" s="14"/>
      <c r="AE921" s="14"/>
      <c r="AT921" s="269" t="s">
        <v>200</v>
      </c>
      <c r="AU921" s="269" t="s">
        <v>82</v>
      </c>
      <c r="AV921" s="14" t="s">
        <v>82</v>
      </c>
      <c r="AW921" s="14" t="s">
        <v>30</v>
      </c>
      <c r="AX921" s="14" t="s">
        <v>80</v>
      </c>
      <c r="AY921" s="269" t="s">
        <v>189</v>
      </c>
    </row>
    <row r="922" s="2" customFormat="1" ht="37.8" customHeight="1">
      <c r="A922" s="39"/>
      <c r="B922" s="40"/>
      <c r="C922" s="228" t="s">
        <v>797</v>
      </c>
      <c r="D922" s="228" t="s">
        <v>191</v>
      </c>
      <c r="E922" s="229" t="s">
        <v>798</v>
      </c>
      <c r="F922" s="230" t="s">
        <v>799</v>
      </c>
      <c r="G922" s="231" t="s">
        <v>301</v>
      </c>
      <c r="H922" s="232">
        <v>228.291</v>
      </c>
      <c r="I922" s="233"/>
      <c r="J922" s="234">
        <f>ROUND(I922*H922,2)</f>
        <v>0</v>
      </c>
      <c r="K922" s="235"/>
      <c r="L922" s="45"/>
      <c r="M922" s="236" t="s">
        <v>1</v>
      </c>
      <c r="N922" s="237" t="s">
        <v>38</v>
      </c>
      <c r="O922" s="92"/>
      <c r="P922" s="238">
        <f>O922*H922</f>
        <v>0</v>
      </c>
      <c r="Q922" s="238">
        <v>0.0073499999999999998</v>
      </c>
      <c r="R922" s="238">
        <f>Q922*H922</f>
        <v>1.6779388499999999</v>
      </c>
      <c r="S922" s="238">
        <v>0</v>
      </c>
      <c r="T922" s="239">
        <f>S922*H922</f>
        <v>0</v>
      </c>
      <c r="U922" s="39"/>
      <c r="V922" s="39"/>
      <c r="W922" s="39"/>
      <c r="X922" s="39"/>
      <c r="Y922" s="39"/>
      <c r="Z922" s="39"/>
      <c r="AA922" s="39"/>
      <c r="AB922" s="39"/>
      <c r="AC922" s="39"/>
      <c r="AD922" s="39"/>
      <c r="AE922" s="39"/>
      <c r="AR922" s="240" t="s">
        <v>195</v>
      </c>
      <c r="AT922" s="240" t="s">
        <v>191</v>
      </c>
      <c r="AU922" s="240" t="s">
        <v>82</v>
      </c>
      <c r="AY922" s="18" t="s">
        <v>189</v>
      </c>
      <c r="BE922" s="241">
        <f>IF(N922="základní",J922,0)</f>
        <v>0</v>
      </c>
      <c r="BF922" s="241">
        <f>IF(N922="snížená",J922,0)</f>
        <v>0</v>
      </c>
      <c r="BG922" s="241">
        <f>IF(N922="zákl. přenesená",J922,0)</f>
        <v>0</v>
      </c>
      <c r="BH922" s="241">
        <f>IF(N922="sníž. přenesená",J922,0)</f>
        <v>0</v>
      </c>
      <c r="BI922" s="241">
        <f>IF(N922="nulová",J922,0)</f>
        <v>0</v>
      </c>
      <c r="BJ922" s="18" t="s">
        <v>80</v>
      </c>
      <c r="BK922" s="241">
        <f>ROUND(I922*H922,2)</f>
        <v>0</v>
      </c>
      <c r="BL922" s="18" t="s">
        <v>195</v>
      </c>
      <c r="BM922" s="240" t="s">
        <v>800</v>
      </c>
    </row>
    <row r="923" s="2" customFormat="1">
      <c r="A923" s="39"/>
      <c r="B923" s="40"/>
      <c r="C923" s="41"/>
      <c r="D923" s="242" t="s">
        <v>197</v>
      </c>
      <c r="E923" s="41"/>
      <c r="F923" s="243" t="s">
        <v>799</v>
      </c>
      <c r="G923" s="41"/>
      <c r="H923" s="41"/>
      <c r="I923" s="244"/>
      <c r="J923" s="41"/>
      <c r="K923" s="41"/>
      <c r="L923" s="45"/>
      <c r="M923" s="245"/>
      <c r="N923" s="246"/>
      <c r="O923" s="92"/>
      <c r="P923" s="92"/>
      <c r="Q923" s="92"/>
      <c r="R923" s="92"/>
      <c r="S923" s="92"/>
      <c r="T923" s="93"/>
      <c r="U923" s="39"/>
      <c r="V923" s="39"/>
      <c r="W923" s="39"/>
      <c r="X923" s="39"/>
      <c r="Y923" s="39"/>
      <c r="Z923" s="39"/>
      <c r="AA923" s="39"/>
      <c r="AB923" s="39"/>
      <c r="AC923" s="39"/>
      <c r="AD923" s="39"/>
      <c r="AE923" s="39"/>
      <c r="AT923" s="18" t="s">
        <v>197</v>
      </c>
      <c r="AU923" s="18" t="s">
        <v>82</v>
      </c>
    </row>
    <row r="924" s="13" customFormat="1">
      <c r="A924" s="13"/>
      <c r="B924" s="249"/>
      <c r="C924" s="250"/>
      <c r="D924" s="242" t="s">
        <v>200</v>
      </c>
      <c r="E924" s="251" t="s">
        <v>1</v>
      </c>
      <c r="F924" s="252" t="s">
        <v>744</v>
      </c>
      <c r="G924" s="250"/>
      <c r="H924" s="251" t="s">
        <v>1</v>
      </c>
      <c r="I924" s="253"/>
      <c r="J924" s="250"/>
      <c r="K924" s="250"/>
      <c r="L924" s="254"/>
      <c r="M924" s="255"/>
      <c r="N924" s="256"/>
      <c r="O924" s="256"/>
      <c r="P924" s="256"/>
      <c r="Q924" s="256"/>
      <c r="R924" s="256"/>
      <c r="S924" s="256"/>
      <c r="T924" s="257"/>
      <c r="U924" s="13"/>
      <c r="V924" s="13"/>
      <c r="W924" s="13"/>
      <c r="X924" s="13"/>
      <c r="Y924" s="13"/>
      <c r="Z924" s="13"/>
      <c r="AA924" s="13"/>
      <c r="AB924" s="13"/>
      <c r="AC924" s="13"/>
      <c r="AD924" s="13"/>
      <c r="AE924" s="13"/>
      <c r="AT924" s="258" t="s">
        <v>200</v>
      </c>
      <c r="AU924" s="258" t="s">
        <v>82</v>
      </c>
      <c r="AV924" s="13" t="s">
        <v>80</v>
      </c>
      <c r="AW924" s="13" t="s">
        <v>30</v>
      </c>
      <c r="AX924" s="13" t="s">
        <v>73</v>
      </c>
      <c r="AY924" s="258" t="s">
        <v>189</v>
      </c>
    </row>
    <row r="925" s="13" customFormat="1">
      <c r="A925" s="13"/>
      <c r="B925" s="249"/>
      <c r="C925" s="250"/>
      <c r="D925" s="242" t="s">
        <v>200</v>
      </c>
      <c r="E925" s="251" t="s">
        <v>1</v>
      </c>
      <c r="F925" s="252" t="s">
        <v>745</v>
      </c>
      <c r="G925" s="250"/>
      <c r="H925" s="251" t="s">
        <v>1</v>
      </c>
      <c r="I925" s="253"/>
      <c r="J925" s="250"/>
      <c r="K925" s="250"/>
      <c r="L925" s="254"/>
      <c r="M925" s="255"/>
      <c r="N925" s="256"/>
      <c r="O925" s="256"/>
      <c r="P925" s="256"/>
      <c r="Q925" s="256"/>
      <c r="R925" s="256"/>
      <c r="S925" s="256"/>
      <c r="T925" s="257"/>
      <c r="U925" s="13"/>
      <c r="V925" s="13"/>
      <c r="W925" s="13"/>
      <c r="X925" s="13"/>
      <c r="Y925" s="13"/>
      <c r="Z925" s="13"/>
      <c r="AA925" s="13"/>
      <c r="AB925" s="13"/>
      <c r="AC925" s="13"/>
      <c r="AD925" s="13"/>
      <c r="AE925" s="13"/>
      <c r="AT925" s="258" t="s">
        <v>200</v>
      </c>
      <c r="AU925" s="258" t="s">
        <v>82</v>
      </c>
      <c r="AV925" s="13" t="s">
        <v>80</v>
      </c>
      <c r="AW925" s="13" t="s">
        <v>30</v>
      </c>
      <c r="AX925" s="13" t="s">
        <v>73</v>
      </c>
      <c r="AY925" s="258" t="s">
        <v>189</v>
      </c>
    </row>
    <row r="926" s="13" customFormat="1">
      <c r="A926" s="13"/>
      <c r="B926" s="249"/>
      <c r="C926" s="250"/>
      <c r="D926" s="242" t="s">
        <v>200</v>
      </c>
      <c r="E926" s="251" t="s">
        <v>1</v>
      </c>
      <c r="F926" s="252" t="s">
        <v>283</v>
      </c>
      <c r="G926" s="250"/>
      <c r="H926" s="251" t="s">
        <v>1</v>
      </c>
      <c r="I926" s="253"/>
      <c r="J926" s="250"/>
      <c r="K926" s="250"/>
      <c r="L926" s="254"/>
      <c r="M926" s="255"/>
      <c r="N926" s="256"/>
      <c r="O926" s="256"/>
      <c r="P926" s="256"/>
      <c r="Q926" s="256"/>
      <c r="R926" s="256"/>
      <c r="S926" s="256"/>
      <c r="T926" s="257"/>
      <c r="U926" s="13"/>
      <c r="V926" s="13"/>
      <c r="W926" s="13"/>
      <c r="X926" s="13"/>
      <c r="Y926" s="13"/>
      <c r="Z926" s="13"/>
      <c r="AA926" s="13"/>
      <c r="AB926" s="13"/>
      <c r="AC926" s="13"/>
      <c r="AD926" s="13"/>
      <c r="AE926" s="13"/>
      <c r="AT926" s="258" t="s">
        <v>200</v>
      </c>
      <c r="AU926" s="258" t="s">
        <v>82</v>
      </c>
      <c r="AV926" s="13" t="s">
        <v>80</v>
      </c>
      <c r="AW926" s="13" t="s">
        <v>30</v>
      </c>
      <c r="AX926" s="13" t="s">
        <v>73</v>
      </c>
      <c r="AY926" s="258" t="s">
        <v>189</v>
      </c>
    </row>
    <row r="927" s="13" customFormat="1">
      <c r="A927" s="13"/>
      <c r="B927" s="249"/>
      <c r="C927" s="250"/>
      <c r="D927" s="242" t="s">
        <v>200</v>
      </c>
      <c r="E927" s="251" t="s">
        <v>1</v>
      </c>
      <c r="F927" s="252" t="s">
        <v>594</v>
      </c>
      <c r="G927" s="250"/>
      <c r="H927" s="251" t="s">
        <v>1</v>
      </c>
      <c r="I927" s="253"/>
      <c r="J927" s="250"/>
      <c r="K927" s="250"/>
      <c r="L927" s="254"/>
      <c r="M927" s="255"/>
      <c r="N927" s="256"/>
      <c r="O927" s="256"/>
      <c r="P927" s="256"/>
      <c r="Q927" s="256"/>
      <c r="R927" s="256"/>
      <c r="S927" s="256"/>
      <c r="T927" s="257"/>
      <c r="U927" s="13"/>
      <c r="V927" s="13"/>
      <c r="W927" s="13"/>
      <c r="X927" s="13"/>
      <c r="Y927" s="13"/>
      <c r="Z927" s="13"/>
      <c r="AA927" s="13"/>
      <c r="AB927" s="13"/>
      <c r="AC927" s="13"/>
      <c r="AD927" s="13"/>
      <c r="AE927" s="13"/>
      <c r="AT927" s="258" t="s">
        <v>200</v>
      </c>
      <c r="AU927" s="258" t="s">
        <v>82</v>
      </c>
      <c r="AV927" s="13" t="s">
        <v>80</v>
      </c>
      <c r="AW927" s="13" t="s">
        <v>30</v>
      </c>
      <c r="AX927" s="13" t="s">
        <v>73</v>
      </c>
      <c r="AY927" s="258" t="s">
        <v>189</v>
      </c>
    </row>
    <row r="928" s="14" customFormat="1">
      <c r="A928" s="14"/>
      <c r="B928" s="259"/>
      <c r="C928" s="260"/>
      <c r="D928" s="242" t="s">
        <v>200</v>
      </c>
      <c r="E928" s="261" t="s">
        <v>1</v>
      </c>
      <c r="F928" s="262" t="s">
        <v>801</v>
      </c>
      <c r="G928" s="260"/>
      <c r="H928" s="263">
        <v>34.200000000000003</v>
      </c>
      <c r="I928" s="264"/>
      <c r="J928" s="260"/>
      <c r="K928" s="260"/>
      <c r="L928" s="265"/>
      <c r="M928" s="266"/>
      <c r="N928" s="267"/>
      <c r="O928" s="267"/>
      <c r="P928" s="267"/>
      <c r="Q928" s="267"/>
      <c r="R928" s="267"/>
      <c r="S928" s="267"/>
      <c r="T928" s="268"/>
      <c r="U928" s="14"/>
      <c r="V928" s="14"/>
      <c r="W928" s="14"/>
      <c r="X928" s="14"/>
      <c r="Y928" s="14"/>
      <c r="Z928" s="14"/>
      <c r="AA928" s="14"/>
      <c r="AB928" s="14"/>
      <c r="AC928" s="14"/>
      <c r="AD928" s="14"/>
      <c r="AE928" s="14"/>
      <c r="AT928" s="269" t="s">
        <v>200</v>
      </c>
      <c r="AU928" s="269" t="s">
        <v>82</v>
      </c>
      <c r="AV928" s="14" t="s">
        <v>82</v>
      </c>
      <c r="AW928" s="14" t="s">
        <v>30</v>
      </c>
      <c r="AX928" s="14" t="s">
        <v>73</v>
      </c>
      <c r="AY928" s="269" t="s">
        <v>189</v>
      </c>
    </row>
    <row r="929" s="13" customFormat="1">
      <c r="A929" s="13"/>
      <c r="B929" s="249"/>
      <c r="C929" s="250"/>
      <c r="D929" s="242" t="s">
        <v>200</v>
      </c>
      <c r="E929" s="251" t="s">
        <v>1</v>
      </c>
      <c r="F929" s="252" t="s">
        <v>369</v>
      </c>
      <c r="G929" s="250"/>
      <c r="H929" s="251" t="s">
        <v>1</v>
      </c>
      <c r="I929" s="253"/>
      <c r="J929" s="250"/>
      <c r="K929" s="250"/>
      <c r="L929" s="254"/>
      <c r="M929" s="255"/>
      <c r="N929" s="256"/>
      <c r="O929" s="256"/>
      <c r="P929" s="256"/>
      <c r="Q929" s="256"/>
      <c r="R929" s="256"/>
      <c r="S929" s="256"/>
      <c r="T929" s="257"/>
      <c r="U929" s="13"/>
      <c r="V929" s="13"/>
      <c r="W929" s="13"/>
      <c r="X929" s="13"/>
      <c r="Y929" s="13"/>
      <c r="Z929" s="13"/>
      <c r="AA929" s="13"/>
      <c r="AB929" s="13"/>
      <c r="AC929" s="13"/>
      <c r="AD929" s="13"/>
      <c r="AE929" s="13"/>
      <c r="AT929" s="258" t="s">
        <v>200</v>
      </c>
      <c r="AU929" s="258" t="s">
        <v>82</v>
      </c>
      <c r="AV929" s="13" t="s">
        <v>80</v>
      </c>
      <c r="AW929" s="13" t="s">
        <v>30</v>
      </c>
      <c r="AX929" s="13" t="s">
        <v>73</v>
      </c>
      <c r="AY929" s="258" t="s">
        <v>189</v>
      </c>
    </row>
    <row r="930" s="14" customFormat="1">
      <c r="A930" s="14"/>
      <c r="B930" s="259"/>
      <c r="C930" s="260"/>
      <c r="D930" s="242" t="s">
        <v>200</v>
      </c>
      <c r="E930" s="261" t="s">
        <v>1</v>
      </c>
      <c r="F930" s="262" t="s">
        <v>802</v>
      </c>
      <c r="G930" s="260"/>
      <c r="H930" s="263">
        <v>-4.1310000000000002</v>
      </c>
      <c r="I930" s="264"/>
      <c r="J930" s="260"/>
      <c r="K930" s="260"/>
      <c r="L930" s="265"/>
      <c r="M930" s="266"/>
      <c r="N930" s="267"/>
      <c r="O930" s="267"/>
      <c r="P930" s="267"/>
      <c r="Q930" s="267"/>
      <c r="R930" s="267"/>
      <c r="S930" s="267"/>
      <c r="T930" s="268"/>
      <c r="U930" s="14"/>
      <c r="V930" s="14"/>
      <c r="W930" s="14"/>
      <c r="X930" s="14"/>
      <c r="Y930" s="14"/>
      <c r="Z930" s="14"/>
      <c r="AA930" s="14"/>
      <c r="AB930" s="14"/>
      <c r="AC930" s="14"/>
      <c r="AD930" s="14"/>
      <c r="AE930" s="14"/>
      <c r="AT930" s="269" t="s">
        <v>200</v>
      </c>
      <c r="AU930" s="269" t="s">
        <v>82</v>
      </c>
      <c r="AV930" s="14" t="s">
        <v>82</v>
      </c>
      <c r="AW930" s="14" t="s">
        <v>30</v>
      </c>
      <c r="AX930" s="14" t="s">
        <v>73</v>
      </c>
      <c r="AY930" s="269" t="s">
        <v>189</v>
      </c>
    </row>
    <row r="931" s="13" customFormat="1">
      <c r="A931" s="13"/>
      <c r="B931" s="249"/>
      <c r="C931" s="250"/>
      <c r="D931" s="242" t="s">
        <v>200</v>
      </c>
      <c r="E931" s="251" t="s">
        <v>1</v>
      </c>
      <c r="F931" s="252" t="s">
        <v>597</v>
      </c>
      <c r="G931" s="250"/>
      <c r="H931" s="251" t="s">
        <v>1</v>
      </c>
      <c r="I931" s="253"/>
      <c r="J931" s="250"/>
      <c r="K931" s="250"/>
      <c r="L931" s="254"/>
      <c r="M931" s="255"/>
      <c r="N931" s="256"/>
      <c r="O931" s="256"/>
      <c r="P931" s="256"/>
      <c r="Q931" s="256"/>
      <c r="R931" s="256"/>
      <c r="S931" s="256"/>
      <c r="T931" s="257"/>
      <c r="U931" s="13"/>
      <c r="V931" s="13"/>
      <c r="W931" s="13"/>
      <c r="X931" s="13"/>
      <c r="Y931" s="13"/>
      <c r="Z931" s="13"/>
      <c r="AA931" s="13"/>
      <c r="AB931" s="13"/>
      <c r="AC931" s="13"/>
      <c r="AD931" s="13"/>
      <c r="AE931" s="13"/>
      <c r="AT931" s="258" t="s">
        <v>200</v>
      </c>
      <c r="AU931" s="258" t="s">
        <v>82</v>
      </c>
      <c r="AV931" s="13" t="s">
        <v>80</v>
      </c>
      <c r="AW931" s="13" t="s">
        <v>30</v>
      </c>
      <c r="AX931" s="13" t="s">
        <v>73</v>
      </c>
      <c r="AY931" s="258" t="s">
        <v>189</v>
      </c>
    </row>
    <row r="932" s="14" customFormat="1">
      <c r="A932" s="14"/>
      <c r="B932" s="259"/>
      <c r="C932" s="260"/>
      <c r="D932" s="242" t="s">
        <v>200</v>
      </c>
      <c r="E932" s="261" t="s">
        <v>1</v>
      </c>
      <c r="F932" s="262" t="s">
        <v>803</v>
      </c>
      <c r="G932" s="260"/>
      <c r="H932" s="263">
        <v>30.329999999999998</v>
      </c>
      <c r="I932" s="264"/>
      <c r="J932" s="260"/>
      <c r="K932" s="260"/>
      <c r="L932" s="265"/>
      <c r="M932" s="266"/>
      <c r="N932" s="267"/>
      <c r="O932" s="267"/>
      <c r="P932" s="267"/>
      <c r="Q932" s="267"/>
      <c r="R932" s="267"/>
      <c r="S932" s="267"/>
      <c r="T932" s="268"/>
      <c r="U932" s="14"/>
      <c r="V932" s="14"/>
      <c r="W932" s="14"/>
      <c r="X932" s="14"/>
      <c r="Y932" s="14"/>
      <c r="Z932" s="14"/>
      <c r="AA932" s="14"/>
      <c r="AB932" s="14"/>
      <c r="AC932" s="14"/>
      <c r="AD932" s="14"/>
      <c r="AE932" s="14"/>
      <c r="AT932" s="269" t="s">
        <v>200</v>
      </c>
      <c r="AU932" s="269" t="s">
        <v>82</v>
      </c>
      <c r="AV932" s="14" t="s">
        <v>82</v>
      </c>
      <c r="AW932" s="14" t="s">
        <v>30</v>
      </c>
      <c r="AX932" s="14" t="s">
        <v>73</v>
      </c>
      <c r="AY932" s="269" t="s">
        <v>189</v>
      </c>
    </row>
    <row r="933" s="13" customFormat="1">
      <c r="A933" s="13"/>
      <c r="B933" s="249"/>
      <c r="C933" s="250"/>
      <c r="D933" s="242" t="s">
        <v>200</v>
      </c>
      <c r="E933" s="251" t="s">
        <v>1</v>
      </c>
      <c r="F933" s="252" t="s">
        <v>369</v>
      </c>
      <c r="G933" s="250"/>
      <c r="H933" s="251" t="s">
        <v>1</v>
      </c>
      <c r="I933" s="253"/>
      <c r="J933" s="250"/>
      <c r="K933" s="250"/>
      <c r="L933" s="254"/>
      <c r="M933" s="255"/>
      <c r="N933" s="256"/>
      <c r="O933" s="256"/>
      <c r="P933" s="256"/>
      <c r="Q933" s="256"/>
      <c r="R933" s="256"/>
      <c r="S933" s="256"/>
      <c r="T933" s="257"/>
      <c r="U933" s="13"/>
      <c r="V933" s="13"/>
      <c r="W933" s="13"/>
      <c r="X933" s="13"/>
      <c r="Y933" s="13"/>
      <c r="Z933" s="13"/>
      <c r="AA933" s="13"/>
      <c r="AB933" s="13"/>
      <c r="AC933" s="13"/>
      <c r="AD933" s="13"/>
      <c r="AE933" s="13"/>
      <c r="AT933" s="258" t="s">
        <v>200</v>
      </c>
      <c r="AU933" s="258" t="s">
        <v>82</v>
      </c>
      <c r="AV933" s="13" t="s">
        <v>80</v>
      </c>
      <c r="AW933" s="13" t="s">
        <v>30</v>
      </c>
      <c r="AX933" s="13" t="s">
        <v>73</v>
      </c>
      <c r="AY933" s="258" t="s">
        <v>189</v>
      </c>
    </row>
    <row r="934" s="14" customFormat="1">
      <c r="A934" s="14"/>
      <c r="B934" s="259"/>
      <c r="C934" s="260"/>
      <c r="D934" s="242" t="s">
        <v>200</v>
      </c>
      <c r="E934" s="261" t="s">
        <v>1</v>
      </c>
      <c r="F934" s="262" t="s">
        <v>804</v>
      </c>
      <c r="G934" s="260"/>
      <c r="H934" s="263">
        <v>-2.48</v>
      </c>
      <c r="I934" s="264"/>
      <c r="J934" s="260"/>
      <c r="K934" s="260"/>
      <c r="L934" s="265"/>
      <c r="M934" s="266"/>
      <c r="N934" s="267"/>
      <c r="O934" s="267"/>
      <c r="P934" s="267"/>
      <c r="Q934" s="267"/>
      <c r="R934" s="267"/>
      <c r="S934" s="267"/>
      <c r="T934" s="268"/>
      <c r="U934" s="14"/>
      <c r="V934" s="14"/>
      <c r="W934" s="14"/>
      <c r="X934" s="14"/>
      <c r="Y934" s="14"/>
      <c r="Z934" s="14"/>
      <c r="AA934" s="14"/>
      <c r="AB934" s="14"/>
      <c r="AC934" s="14"/>
      <c r="AD934" s="14"/>
      <c r="AE934" s="14"/>
      <c r="AT934" s="269" t="s">
        <v>200</v>
      </c>
      <c r="AU934" s="269" t="s">
        <v>82</v>
      </c>
      <c r="AV934" s="14" t="s">
        <v>82</v>
      </c>
      <c r="AW934" s="14" t="s">
        <v>30</v>
      </c>
      <c r="AX934" s="14" t="s">
        <v>73</v>
      </c>
      <c r="AY934" s="269" t="s">
        <v>189</v>
      </c>
    </row>
    <row r="935" s="13" customFormat="1">
      <c r="A935" s="13"/>
      <c r="B935" s="249"/>
      <c r="C935" s="250"/>
      <c r="D935" s="242" t="s">
        <v>200</v>
      </c>
      <c r="E935" s="251" t="s">
        <v>1</v>
      </c>
      <c r="F935" s="252" t="s">
        <v>600</v>
      </c>
      <c r="G935" s="250"/>
      <c r="H935" s="251" t="s">
        <v>1</v>
      </c>
      <c r="I935" s="253"/>
      <c r="J935" s="250"/>
      <c r="K935" s="250"/>
      <c r="L935" s="254"/>
      <c r="M935" s="255"/>
      <c r="N935" s="256"/>
      <c r="O935" s="256"/>
      <c r="P935" s="256"/>
      <c r="Q935" s="256"/>
      <c r="R935" s="256"/>
      <c r="S935" s="256"/>
      <c r="T935" s="257"/>
      <c r="U935" s="13"/>
      <c r="V935" s="13"/>
      <c r="W935" s="13"/>
      <c r="X935" s="13"/>
      <c r="Y935" s="13"/>
      <c r="Z935" s="13"/>
      <c r="AA935" s="13"/>
      <c r="AB935" s="13"/>
      <c r="AC935" s="13"/>
      <c r="AD935" s="13"/>
      <c r="AE935" s="13"/>
      <c r="AT935" s="258" t="s">
        <v>200</v>
      </c>
      <c r="AU935" s="258" t="s">
        <v>82</v>
      </c>
      <c r="AV935" s="13" t="s">
        <v>80</v>
      </c>
      <c r="AW935" s="13" t="s">
        <v>30</v>
      </c>
      <c r="AX935" s="13" t="s">
        <v>73</v>
      </c>
      <c r="AY935" s="258" t="s">
        <v>189</v>
      </c>
    </row>
    <row r="936" s="14" customFormat="1">
      <c r="A936" s="14"/>
      <c r="B936" s="259"/>
      <c r="C936" s="260"/>
      <c r="D936" s="242" t="s">
        <v>200</v>
      </c>
      <c r="E936" s="261" t="s">
        <v>1</v>
      </c>
      <c r="F936" s="262" t="s">
        <v>805</v>
      </c>
      <c r="G936" s="260"/>
      <c r="H936" s="263">
        <v>41.085000000000001</v>
      </c>
      <c r="I936" s="264"/>
      <c r="J936" s="260"/>
      <c r="K936" s="260"/>
      <c r="L936" s="265"/>
      <c r="M936" s="266"/>
      <c r="N936" s="267"/>
      <c r="O936" s="267"/>
      <c r="P936" s="267"/>
      <c r="Q936" s="267"/>
      <c r="R936" s="267"/>
      <c r="S936" s="267"/>
      <c r="T936" s="268"/>
      <c r="U936" s="14"/>
      <c r="V936" s="14"/>
      <c r="W936" s="14"/>
      <c r="X936" s="14"/>
      <c r="Y936" s="14"/>
      <c r="Z936" s="14"/>
      <c r="AA936" s="14"/>
      <c r="AB936" s="14"/>
      <c r="AC936" s="14"/>
      <c r="AD936" s="14"/>
      <c r="AE936" s="14"/>
      <c r="AT936" s="269" t="s">
        <v>200</v>
      </c>
      <c r="AU936" s="269" t="s">
        <v>82</v>
      </c>
      <c r="AV936" s="14" t="s">
        <v>82</v>
      </c>
      <c r="AW936" s="14" t="s">
        <v>30</v>
      </c>
      <c r="AX936" s="14" t="s">
        <v>73</v>
      </c>
      <c r="AY936" s="269" t="s">
        <v>189</v>
      </c>
    </row>
    <row r="937" s="13" customFormat="1">
      <c r="A937" s="13"/>
      <c r="B937" s="249"/>
      <c r="C937" s="250"/>
      <c r="D937" s="242" t="s">
        <v>200</v>
      </c>
      <c r="E937" s="251" t="s">
        <v>1</v>
      </c>
      <c r="F937" s="252" t="s">
        <v>369</v>
      </c>
      <c r="G937" s="250"/>
      <c r="H937" s="251" t="s">
        <v>1</v>
      </c>
      <c r="I937" s="253"/>
      <c r="J937" s="250"/>
      <c r="K937" s="250"/>
      <c r="L937" s="254"/>
      <c r="M937" s="255"/>
      <c r="N937" s="256"/>
      <c r="O937" s="256"/>
      <c r="P937" s="256"/>
      <c r="Q937" s="256"/>
      <c r="R937" s="256"/>
      <c r="S937" s="256"/>
      <c r="T937" s="257"/>
      <c r="U937" s="13"/>
      <c r="V937" s="13"/>
      <c r="W937" s="13"/>
      <c r="X937" s="13"/>
      <c r="Y937" s="13"/>
      <c r="Z937" s="13"/>
      <c r="AA937" s="13"/>
      <c r="AB937" s="13"/>
      <c r="AC937" s="13"/>
      <c r="AD937" s="13"/>
      <c r="AE937" s="13"/>
      <c r="AT937" s="258" t="s">
        <v>200</v>
      </c>
      <c r="AU937" s="258" t="s">
        <v>82</v>
      </c>
      <c r="AV937" s="13" t="s">
        <v>80</v>
      </c>
      <c r="AW937" s="13" t="s">
        <v>30</v>
      </c>
      <c r="AX937" s="13" t="s">
        <v>73</v>
      </c>
      <c r="AY937" s="258" t="s">
        <v>189</v>
      </c>
    </row>
    <row r="938" s="14" customFormat="1">
      <c r="A938" s="14"/>
      <c r="B938" s="259"/>
      <c r="C938" s="260"/>
      <c r="D938" s="242" t="s">
        <v>200</v>
      </c>
      <c r="E938" s="261" t="s">
        <v>1</v>
      </c>
      <c r="F938" s="262" t="s">
        <v>804</v>
      </c>
      <c r="G938" s="260"/>
      <c r="H938" s="263">
        <v>-2.48</v>
      </c>
      <c r="I938" s="264"/>
      <c r="J938" s="260"/>
      <c r="K938" s="260"/>
      <c r="L938" s="265"/>
      <c r="M938" s="266"/>
      <c r="N938" s="267"/>
      <c r="O938" s="267"/>
      <c r="P938" s="267"/>
      <c r="Q938" s="267"/>
      <c r="R938" s="267"/>
      <c r="S938" s="267"/>
      <c r="T938" s="268"/>
      <c r="U938" s="14"/>
      <c r="V938" s="14"/>
      <c r="W938" s="14"/>
      <c r="X938" s="14"/>
      <c r="Y938" s="14"/>
      <c r="Z938" s="14"/>
      <c r="AA938" s="14"/>
      <c r="AB938" s="14"/>
      <c r="AC938" s="14"/>
      <c r="AD938" s="14"/>
      <c r="AE938" s="14"/>
      <c r="AT938" s="269" t="s">
        <v>200</v>
      </c>
      <c r="AU938" s="269" t="s">
        <v>82</v>
      </c>
      <c r="AV938" s="14" t="s">
        <v>82</v>
      </c>
      <c r="AW938" s="14" t="s">
        <v>30</v>
      </c>
      <c r="AX938" s="14" t="s">
        <v>73</v>
      </c>
      <c r="AY938" s="269" t="s">
        <v>189</v>
      </c>
    </row>
    <row r="939" s="13" customFormat="1">
      <c r="A939" s="13"/>
      <c r="B939" s="249"/>
      <c r="C939" s="250"/>
      <c r="D939" s="242" t="s">
        <v>200</v>
      </c>
      <c r="E939" s="251" t="s">
        <v>1</v>
      </c>
      <c r="F939" s="252" t="s">
        <v>603</v>
      </c>
      <c r="G939" s="250"/>
      <c r="H939" s="251" t="s">
        <v>1</v>
      </c>
      <c r="I939" s="253"/>
      <c r="J939" s="250"/>
      <c r="K939" s="250"/>
      <c r="L939" s="254"/>
      <c r="M939" s="255"/>
      <c r="N939" s="256"/>
      <c r="O939" s="256"/>
      <c r="P939" s="256"/>
      <c r="Q939" s="256"/>
      <c r="R939" s="256"/>
      <c r="S939" s="256"/>
      <c r="T939" s="257"/>
      <c r="U939" s="13"/>
      <c r="V939" s="13"/>
      <c r="W939" s="13"/>
      <c r="X939" s="13"/>
      <c r="Y939" s="13"/>
      <c r="Z939" s="13"/>
      <c r="AA939" s="13"/>
      <c r="AB939" s="13"/>
      <c r="AC939" s="13"/>
      <c r="AD939" s="13"/>
      <c r="AE939" s="13"/>
      <c r="AT939" s="258" t="s">
        <v>200</v>
      </c>
      <c r="AU939" s="258" t="s">
        <v>82</v>
      </c>
      <c r="AV939" s="13" t="s">
        <v>80</v>
      </c>
      <c r="AW939" s="13" t="s">
        <v>30</v>
      </c>
      <c r="AX939" s="13" t="s">
        <v>73</v>
      </c>
      <c r="AY939" s="258" t="s">
        <v>189</v>
      </c>
    </row>
    <row r="940" s="14" customFormat="1">
      <c r="A940" s="14"/>
      <c r="B940" s="259"/>
      <c r="C940" s="260"/>
      <c r="D940" s="242" t="s">
        <v>200</v>
      </c>
      <c r="E940" s="261" t="s">
        <v>1</v>
      </c>
      <c r="F940" s="262" t="s">
        <v>806</v>
      </c>
      <c r="G940" s="260"/>
      <c r="H940" s="263">
        <v>28.440000000000001</v>
      </c>
      <c r="I940" s="264"/>
      <c r="J940" s="260"/>
      <c r="K940" s="260"/>
      <c r="L940" s="265"/>
      <c r="M940" s="266"/>
      <c r="N940" s="267"/>
      <c r="O940" s="267"/>
      <c r="P940" s="267"/>
      <c r="Q940" s="267"/>
      <c r="R940" s="267"/>
      <c r="S940" s="267"/>
      <c r="T940" s="268"/>
      <c r="U940" s="14"/>
      <c r="V940" s="14"/>
      <c r="W940" s="14"/>
      <c r="X940" s="14"/>
      <c r="Y940" s="14"/>
      <c r="Z940" s="14"/>
      <c r="AA940" s="14"/>
      <c r="AB940" s="14"/>
      <c r="AC940" s="14"/>
      <c r="AD940" s="14"/>
      <c r="AE940" s="14"/>
      <c r="AT940" s="269" t="s">
        <v>200</v>
      </c>
      <c r="AU940" s="269" t="s">
        <v>82</v>
      </c>
      <c r="AV940" s="14" t="s">
        <v>82</v>
      </c>
      <c r="AW940" s="14" t="s">
        <v>30</v>
      </c>
      <c r="AX940" s="14" t="s">
        <v>73</v>
      </c>
      <c r="AY940" s="269" t="s">
        <v>189</v>
      </c>
    </row>
    <row r="941" s="13" customFormat="1">
      <c r="A941" s="13"/>
      <c r="B941" s="249"/>
      <c r="C941" s="250"/>
      <c r="D941" s="242" t="s">
        <v>200</v>
      </c>
      <c r="E941" s="251" t="s">
        <v>1</v>
      </c>
      <c r="F941" s="252" t="s">
        <v>369</v>
      </c>
      <c r="G941" s="250"/>
      <c r="H941" s="251" t="s">
        <v>1</v>
      </c>
      <c r="I941" s="253"/>
      <c r="J941" s="250"/>
      <c r="K941" s="250"/>
      <c r="L941" s="254"/>
      <c r="M941" s="255"/>
      <c r="N941" s="256"/>
      <c r="O941" s="256"/>
      <c r="P941" s="256"/>
      <c r="Q941" s="256"/>
      <c r="R941" s="256"/>
      <c r="S941" s="256"/>
      <c r="T941" s="257"/>
      <c r="U941" s="13"/>
      <c r="V941" s="13"/>
      <c r="W941" s="13"/>
      <c r="X941" s="13"/>
      <c r="Y941" s="13"/>
      <c r="Z941" s="13"/>
      <c r="AA941" s="13"/>
      <c r="AB941" s="13"/>
      <c r="AC941" s="13"/>
      <c r="AD941" s="13"/>
      <c r="AE941" s="13"/>
      <c r="AT941" s="258" t="s">
        <v>200</v>
      </c>
      <c r="AU941" s="258" t="s">
        <v>82</v>
      </c>
      <c r="AV941" s="13" t="s">
        <v>80</v>
      </c>
      <c r="AW941" s="13" t="s">
        <v>30</v>
      </c>
      <c r="AX941" s="13" t="s">
        <v>73</v>
      </c>
      <c r="AY941" s="258" t="s">
        <v>189</v>
      </c>
    </row>
    <row r="942" s="14" customFormat="1">
      <c r="A942" s="14"/>
      <c r="B942" s="259"/>
      <c r="C942" s="260"/>
      <c r="D942" s="242" t="s">
        <v>200</v>
      </c>
      <c r="E942" s="261" t="s">
        <v>1</v>
      </c>
      <c r="F942" s="262" t="s">
        <v>807</v>
      </c>
      <c r="G942" s="260"/>
      <c r="H942" s="263">
        <v>-2.5800000000000001</v>
      </c>
      <c r="I942" s="264"/>
      <c r="J942" s="260"/>
      <c r="K942" s="260"/>
      <c r="L942" s="265"/>
      <c r="M942" s="266"/>
      <c r="N942" s="267"/>
      <c r="O942" s="267"/>
      <c r="P942" s="267"/>
      <c r="Q942" s="267"/>
      <c r="R942" s="267"/>
      <c r="S942" s="267"/>
      <c r="T942" s="268"/>
      <c r="U942" s="14"/>
      <c r="V942" s="14"/>
      <c r="W942" s="14"/>
      <c r="X942" s="14"/>
      <c r="Y942" s="14"/>
      <c r="Z942" s="14"/>
      <c r="AA942" s="14"/>
      <c r="AB942" s="14"/>
      <c r="AC942" s="14"/>
      <c r="AD942" s="14"/>
      <c r="AE942" s="14"/>
      <c r="AT942" s="269" t="s">
        <v>200</v>
      </c>
      <c r="AU942" s="269" t="s">
        <v>82</v>
      </c>
      <c r="AV942" s="14" t="s">
        <v>82</v>
      </c>
      <c r="AW942" s="14" t="s">
        <v>30</v>
      </c>
      <c r="AX942" s="14" t="s">
        <v>73</v>
      </c>
      <c r="AY942" s="269" t="s">
        <v>189</v>
      </c>
    </row>
    <row r="943" s="13" customFormat="1">
      <c r="A943" s="13"/>
      <c r="B943" s="249"/>
      <c r="C943" s="250"/>
      <c r="D943" s="242" t="s">
        <v>200</v>
      </c>
      <c r="E943" s="251" t="s">
        <v>1</v>
      </c>
      <c r="F943" s="252" t="s">
        <v>605</v>
      </c>
      <c r="G943" s="250"/>
      <c r="H943" s="251" t="s">
        <v>1</v>
      </c>
      <c r="I943" s="253"/>
      <c r="J943" s="250"/>
      <c r="K943" s="250"/>
      <c r="L943" s="254"/>
      <c r="M943" s="255"/>
      <c r="N943" s="256"/>
      <c r="O943" s="256"/>
      <c r="P943" s="256"/>
      <c r="Q943" s="256"/>
      <c r="R943" s="256"/>
      <c r="S943" s="256"/>
      <c r="T943" s="257"/>
      <c r="U943" s="13"/>
      <c r="V943" s="13"/>
      <c r="W943" s="13"/>
      <c r="X943" s="13"/>
      <c r="Y943" s="13"/>
      <c r="Z943" s="13"/>
      <c r="AA943" s="13"/>
      <c r="AB943" s="13"/>
      <c r="AC943" s="13"/>
      <c r="AD943" s="13"/>
      <c r="AE943" s="13"/>
      <c r="AT943" s="258" t="s">
        <v>200</v>
      </c>
      <c r="AU943" s="258" t="s">
        <v>82</v>
      </c>
      <c r="AV943" s="13" t="s">
        <v>80</v>
      </c>
      <c r="AW943" s="13" t="s">
        <v>30</v>
      </c>
      <c r="AX943" s="13" t="s">
        <v>73</v>
      </c>
      <c r="AY943" s="258" t="s">
        <v>189</v>
      </c>
    </row>
    <row r="944" s="14" customFormat="1">
      <c r="A944" s="14"/>
      <c r="B944" s="259"/>
      <c r="C944" s="260"/>
      <c r="D944" s="242" t="s">
        <v>200</v>
      </c>
      <c r="E944" s="261" t="s">
        <v>1</v>
      </c>
      <c r="F944" s="262" t="s">
        <v>808</v>
      </c>
      <c r="G944" s="260"/>
      <c r="H944" s="263">
        <v>37.395000000000003</v>
      </c>
      <c r="I944" s="264"/>
      <c r="J944" s="260"/>
      <c r="K944" s="260"/>
      <c r="L944" s="265"/>
      <c r="M944" s="266"/>
      <c r="N944" s="267"/>
      <c r="O944" s="267"/>
      <c r="P944" s="267"/>
      <c r="Q944" s="267"/>
      <c r="R944" s="267"/>
      <c r="S944" s="267"/>
      <c r="T944" s="268"/>
      <c r="U944" s="14"/>
      <c r="V944" s="14"/>
      <c r="W944" s="14"/>
      <c r="X944" s="14"/>
      <c r="Y944" s="14"/>
      <c r="Z944" s="14"/>
      <c r="AA944" s="14"/>
      <c r="AB944" s="14"/>
      <c r="AC944" s="14"/>
      <c r="AD944" s="14"/>
      <c r="AE944" s="14"/>
      <c r="AT944" s="269" t="s">
        <v>200</v>
      </c>
      <c r="AU944" s="269" t="s">
        <v>82</v>
      </c>
      <c r="AV944" s="14" t="s">
        <v>82</v>
      </c>
      <c r="AW944" s="14" t="s">
        <v>30</v>
      </c>
      <c r="AX944" s="14" t="s">
        <v>73</v>
      </c>
      <c r="AY944" s="269" t="s">
        <v>189</v>
      </c>
    </row>
    <row r="945" s="13" customFormat="1">
      <c r="A945" s="13"/>
      <c r="B945" s="249"/>
      <c r="C945" s="250"/>
      <c r="D945" s="242" t="s">
        <v>200</v>
      </c>
      <c r="E945" s="251" t="s">
        <v>1</v>
      </c>
      <c r="F945" s="252" t="s">
        <v>369</v>
      </c>
      <c r="G945" s="250"/>
      <c r="H945" s="251" t="s">
        <v>1</v>
      </c>
      <c r="I945" s="253"/>
      <c r="J945" s="250"/>
      <c r="K945" s="250"/>
      <c r="L945" s="254"/>
      <c r="M945" s="255"/>
      <c r="N945" s="256"/>
      <c r="O945" s="256"/>
      <c r="P945" s="256"/>
      <c r="Q945" s="256"/>
      <c r="R945" s="256"/>
      <c r="S945" s="256"/>
      <c r="T945" s="257"/>
      <c r="U945" s="13"/>
      <c r="V945" s="13"/>
      <c r="W945" s="13"/>
      <c r="X945" s="13"/>
      <c r="Y945" s="13"/>
      <c r="Z945" s="13"/>
      <c r="AA945" s="13"/>
      <c r="AB945" s="13"/>
      <c r="AC945" s="13"/>
      <c r="AD945" s="13"/>
      <c r="AE945" s="13"/>
      <c r="AT945" s="258" t="s">
        <v>200</v>
      </c>
      <c r="AU945" s="258" t="s">
        <v>82</v>
      </c>
      <c r="AV945" s="13" t="s">
        <v>80</v>
      </c>
      <c r="AW945" s="13" t="s">
        <v>30</v>
      </c>
      <c r="AX945" s="13" t="s">
        <v>73</v>
      </c>
      <c r="AY945" s="258" t="s">
        <v>189</v>
      </c>
    </row>
    <row r="946" s="14" customFormat="1">
      <c r="A946" s="14"/>
      <c r="B946" s="259"/>
      <c r="C946" s="260"/>
      <c r="D946" s="242" t="s">
        <v>200</v>
      </c>
      <c r="E946" s="261" t="s">
        <v>1</v>
      </c>
      <c r="F946" s="262" t="s">
        <v>807</v>
      </c>
      <c r="G946" s="260"/>
      <c r="H946" s="263">
        <v>-2.5800000000000001</v>
      </c>
      <c r="I946" s="264"/>
      <c r="J946" s="260"/>
      <c r="K946" s="260"/>
      <c r="L946" s="265"/>
      <c r="M946" s="266"/>
      <c r="N946" s="267"/>
      <c r="O946" s="267"/>
      <c r="P946" s="267"/>
      <c r="Q946" s="267"/>
      <c r="R946" s="267"/>
      <c r="S946" s="267"/>
      <c r="T946" s="268"/>
      <c r="U946" s="14"/>
      <c r="V946" s="14"/>
      <c r="W946" s="14"/>
      <c r="X946" s="14"/>
      <c r="Y946" s="14"/>
      <c r="Z946" s="14"/>
      <c r="AA946" s="14"/>
      <c r="AB946" s="14"/>
      <c r="AC946" s="14"/>
      <c r="AD946" s="14"/>
      <c r="AE946" s="14"/>
      <c r="AT946" s="269" t="s">
        <v>200</v>
      </c>
      <c r="AU946" s="269" t="s">
        <v>82</v>
      </c>
      <c r="AV946" s="14" t="s">
        <v>82</v>
      </c>
      <c r="AW946" s="14" t="s">
        <v>30</v>
      </c>
      <c r="AX946" s="14" t="s">
        <v>73</v>
      </c>
      <c r="AY946" s="269" t="s">
        <v>189</v>
      </c>
    </row>
    <row r="947" s="13" customFormat="1">
      <c r="A947" s="13"/>
      <c r="B947" s="249"/>
      <c r="C947" s="250"/>
      <c r="D947" s="242" t="s">
        <v>200</v>
      </c>
      <c r="E947" s="251" t="s">
        <v>1</v>
      </c>
      <c r="F947" s="252" t="s">
        <v>809</v>
      </c>
      <c r="G947" s="250"/>
      <c r="H947" s="251" t="s">
        <v>1</v>
      </c>
      <c r="I947" s="253"/>
      <c r="J947" s="250"/>
      <c r="K947" s="250"/>
      <c r="L947" s="254"/>
      <c r="M947" s="255"/>
      <c r="N947" s="256"/>
      <c r="O947" s="256"/>
      <c r="P947" s="256"/>
      <c r="Q947" s="256"/>
      <c r="R947" s="256"/>
      <c r="S947" s="256"/>
      <c r="T947" s="257"/>
      <c r="U947" s="13"/>
      <c r="V947" s="13"/>
      <c r="W947" s="13"/>
      <c r="X947" s="13"/>
      <c r="Y947" s="13"/>
      <c r="Z947" s="13"/>
      <c r="AA947" s="13"/>
      <c r="AB947" s="13"/>
      <c r="AC947" s="13"/>
      <c r="AD947" s="13"/>
      <c r="AE947" s="13"/>
      <c r="AT947" s="258" t="s">
        <v>200</v>
      </c>
      <c r="AU947" s="258" t="s">
        <v>82</v>
      </c>
      <c r="AV947" s="13" t="s">
        <v>80</v>
      </c>
      <c r="AW947" s="13" t="s">
        <v>30</v>
      </c>
      <c r="AX947" s="13" t="s">
        <v>73</v>
      </c>
      <c r="AY947" s="258" t="s">
        <v>189</v>
      </c>
    </row>
    <row r="948" s="14" customFormat="1">
      <c r="A948" s="14"/>
      <c r="B948" s="259"/>
      <c r="C948" s="260"/>
      <c r="D948" s="242" t="s">
        <v>200</v>
      </c>
      <c r="E948" s="261" t="s">
        <v>1</v>
      </c>
      <c r="F948" s="262" t="s">
        <v>810</v>
      </c>
      <c r="G948" s="260"/>
      <c r="H948" s="263">
        <v>36.405000000000001</v>
      </c>
      <c r="I948" s="264"/>
      <c r="J948" s="260"/>
      <c r="K948" s="260"/>
      <c r="L948" s="265"/>
      <c r="M948" s="266"/>
      <c r="N948" s="267"/>
      <c r="O948" s="267"/>
      <c r="P948" s="267"/>
      <c r="Q948" s="267"/>
      <c r="R948" s="267"/>
      <c r="S948" s="267"/>
      <c r="T948" s="268"/>
      <c r="U948" s="14"/>
      <c r="V948" s="14"/>
      <c r="W948" s="14"/>
      <c r="X948" s="14"/>
      <c r="Y948" s="14"/>
      <c r="Z948" s="14"/>
      <c r="AA948" s="14"/>
      <c r="AB948" s="14"/>
      <c r="AC948" s="14"/>
      <c r="AD948" s="14"/>
      <c r="AE948" s="14"/>
      <c r="AT948" s="269" t="s">
        <v>200</v>
      </c>
      <c r="AU948" s="269" t="s">
        <v>82</v>
      </c>
      <c r="AV948" s="14" t="s">
        <v>82</v>
      </c>
      <c r="AW948" s="14" t="s">
        <v>30</v>
      </c>
      <c r="AX948" s="14" t="s">
        <v>73</v>
      </c>
      <c r="AY948" s="269" t="s">
        <v>189</v>
      </c>
    </row>
    <row r="949" s="16" customFormat="1">
      <c r="A949" s="16"/>
      <c r="B949" s="292"/>
      <c r="C949" s="293"/>
      <c r="D949" s="242" t="s">
        <v>200</v>
      </c>
      <c r="E949" s="294" t="s">
        <v>1</v>
      </c>
      <c r="F949" s="295" t="s">
        <v>290</v>
      </c>
      <c r="G949" s="293"/>
      <c r="H949" s="296">
        <v>193.60399999999999</v>
      </c>
      <c r="I949" s="297"/>
      <c r="J949" s="293"/>
      <c r="K949" s="293"/>
      <c r="L949" s="298"/>
      <c r="M949" s="299"/>
      <c r="N949" s="300"/>
      <c r="O949" s="300"/>
      <c r="P949" s="300"/>
      <c r="Q949" s="300"/>
      <c r="R949" s="300"/>
      <c r="S949" s="300"/>
      <c r="T949" s="301"/>
      <c r="U949" s="16"/>
      <c r="V949" s="16"/>
      <c r="W949" s="16"/>
      <c r="X949" s="16"/>
      <c r="Y949" s="16"/>
      <c r="Z949" s="16"/>
      <c r="AA949" s="16"/>
      <c r="AB949" s="16"/>
      <c r="AC949" s="16"/>
      <c r="AD949" s="16"/>
      <c r="AE949" s="16"/>
      <c r="AT949" s="302" t="s">
        <v>200</v>
      </c>
      <c r="AU949" s="302" t="s">
        <v>82</v>
      </c>
      <c r="AV949" s="16" t="s">
        <v>214</v>
      </c>
      <c r="AW949" s="16" t="s">
        <v>30</v>
      </c>
      <c r="AX949" s="16" t="s">
        <v>73</v>
      </c>
      <c r="AY949" s="302" t="s">
        <v>189</v>
      </c>
    </row>
    <row r="950" s="13" customFormat="1">
      <c r="A950" s="13"/>
      <c r="B950" s="249"/>
      <c r="C950" s="250"/>
      <c r="D950" s="242" t="s">
        <v>200</v>
      </c>
      <c r="E950" s="251" t="s">
        <v>1</v>
      </c>
      <c r="F950" s="252" t="s">
        <v>283</v>
      </c>
      <c r="G950" s="250"/>
      <c r="H950" s="251" t="s">
        <v>1</v>
      </c>
      <c r="I950" s="253"/>
      <c r="J950" s="250"/>
      <c r="K950" s="250"/>
      <c r="L950" s="254"/>
      <c r="M950" s="255"/>
      <c r="N950" s="256"/>
      <c r="O950" s="256"/>
      <c r="P950" s="256"/>
      <c r="Q950" s="256"/>
      <c r="R950" s="256"/>
      <c r="S950" s="256"/>
      <c r="T950" s="257"/>
      <c r="U950" s="13"/>
      <c r="V950" s="13"/>
      <c r="W950" s="13"/>
      <c r="X950" s="13"/>
      <c r="Y950" s="13"/>
      <c r="Z950" s="13"/>
      <c r="AA950" s="13"/>
      <c r="AB950" s="13"/>
      <c r="AC950" s="13"/>
      <c r="AD950" s="13"/>
      <c r="AE950" s="13"/>
      <c r="AT950" s="258" t="s">
        <v>200</v>
      </c>
      <c r="AU950" s="258" t="s">
        <v>82</v>
      </c>
      <c r="AV950" s="13" t="s">
        <v>80</v>
      </c>
      <c r="AW950" s="13" t="s">
        <v>30</v>
      </c>
      <c r="AX950" s="13" t="s">
        <v>73</v>
      </c>
      <c r="AY950" s="258" t="s">
        <v>189</v>
      </c>
    </row>
    <row r="951" s="13" customFormat="1">
      <c r="A951" s="13"/>
      <c r="B951" s="249"/>
      <c r="C951" s="250"/>
      <c r="D951" s="242" t="s">
        <v>200</v>
      </c>
      <c r="E951" s="251" t="s">
        <v>1</v>
      </c>
      <c r="F951" s="252" t="s">
        <v>594</v>
      </c>
      <c r="G951" s="250"/>
      <c r="H951" s="251" t="s">
        <v>1</v>
      </c>
      <c r="I951" s="253"/>
      <c r="J951" s="250"/>
      <c r="K951" s="250"/>
      <c r="L951" s="254"/>
      <c r="M951" s="255"/>
      <c r="N951" s="256"/>
      <c r="O951" s="256"/>
      <c r="P951" s="256"/>
      <c r="Q951" s="256"/>
      <c r="R951" s="256"/>
      <c r="S951" s="256"/>
      <c r="T951" s="257"/>
      <c r="U951" s="13"/>
      <c r="V951" s="13"/>
      <c r="W951" s="13"/>
      <c r="X951" s="13"/>
      <c r="Y951" s="13"/>
      <c r="Z951" s="13"/>
      <c r="AA951" s="13"/>
      <c r="AB951" s="13"/>
      <c r="AC951" s="13"/>
      <c r="AD951" s="13"/>
      <c r="AE951" s="13"/>
      <c r="AT951" s="258" t="s">
        <v>200</v>
      </c>
      <c r="AU951" s="258" t="s">
        <v>82</v>
      </c>
      <c r="AV951" s="13" t="s">
        <v>80</v>
      </c>
      <c r="AW951" s="13" t="s">
        <v>30</v>
      </c>
      <c r="AX951" s="13" t="s">
        <v>73</v>
      </c>
      <c r="AY951" s="258" t="s">
        <v>189</v>
      </c>
    </row>
    <row r="952" s="13" customFormat="1">
      <c r="A952" s="13"/>
      <c r="B952" s="249"/>
      <c r="C952" s="250"/>
      <c r="D952" s="242" t="s">
        <v>200</v>
      </c>
      <c r="E952" s="251" t="s">
        <v>1</v>
      </c>
      <c r="F952" s="252" t="s">
        <v>595</v>
      </c>
      <c r="G952" s="250"/>
      <c r="H952" s="251" t="s">
        <v>1</v>
      </c>
      <c r="I952" s="253"/>
      <c r="J952" s="250"/>
      <c r="K952" s="250"/>
      <c r="L952" s="254"/>
      <c r="M952" s="255"/>
      <c r="N952" s="256"/>
      <c r="O952" s="256"/>
      <c r="P952" s="256"/>
      <c r="Q952" s="256"/>
      <c r="R952" s="256"/>
      <c r="S952" s="256"/>
      <c r="T952" s="257"/>
      <c r="U952" s="13"/>
      <c r="V952" s="13"/>
      <c r="W952" s="13"/>
      <c r="X952" s="13"/>
      <c r="Y952" s="13"/>
      <c r="Z952" s="13"/>
      <c r="AA952" s="13"/>
      <c r="AB952" s="13"/>
      <c r="AC952" s="13"/>
      <c r="AD952" s="13"/>
      <c r="AE952" s="13"/>
      <c r="AT952" s="258" t="s">
        <v>200</v>
      </c>
      <c r="AU952" s="258" t="s">
        <v>82</v>
      </c>
      <c r="AV952" s="13" t="s">
        <v>80</v>
      </c>
      <c r="AW952" s="13" t="s">
        <v>30</v>
      </c>
      <c r="AX952" s="13" t="s">
        <v>73</v>
      </c>
      <c r="AY952" s="258" t="s">
        <v>189</v>
      </c>
    </row>
    <row r="953" s="14" customFormat="1">
      <c r="A953" s="14"/>
      <c r="B953" s="259"/>
      <c r="C953" s="260"/>
      <c r="D953" s="242" t="s">
        <v>200</v>
      </c>
      <c r="E953" s="261" t="s">
        <v>1</v>
      </c>
      <c r="F953" s="262" t="s">
        <v>596</v>
      </c>
      <c r="G953" s="260"/>
      <c r="H953" s="263">
        <v>2.8799999999999999</v>
      </c>
      <c r="I953" s="264"/>
      <c r="J953" s="260"/>
      <c r="K953" s="260"/>
      <c r="L953" s="265"/>
      <c r="M953" s="266"/>
      <c r="N953" s="267"/>
      <c r="O953" s="267"/>
      <c r="P953" s="267"/>
      <c r="Q953" s="267"/>
      <c r="R953" s="267"/>
      <c r="S953" s="267"/>
      <c r="T953" s="268"/>
      <c r="U953" s="14"/>
      <c r="V953" s="14"/>
      <c r="W953" s="14"/>
      <c r="X953" s="14"/>
      <c r="Y953" s="14"/>
      <c r="Z953" s="14"/>
      <c r="AA953" s="14"/>
      <c r="AB953" s="14"/>
      <c r="AC953" s="14"/>
      <c r="AD953" s="14"/>
      <c r="AE953" s="14"/>
      <c r="AT953" s="269" t="s">
        <v>200</v>
      </c>
      <c r="AU953" s="269" t="s">
        <v>82</v>
      </c>
      <c r="AV953" s="14" t="s">
        <v>82</v>
      </c>
      <c r="AW953" s="14" t="s">
        <v>30</v>
      </c>
      <c r="AX953" s="14" t="s">
        <v>73</v>
      </c>
      <c r="AY953" s="269" t="s">
        <v>189</v>
      </c>
    </row>
    <row r="954" s="13" customFormat="1">
      <c r="A954" s="13"/>
      <c r="B954" s="249"/>
      <c r="C954" s="250"/>
      <c r="D954" s="242" t="s">
        <v>200</v>
      </c>
      <c r="E954" s="251" t="s">
        <v>1</v>
      </c>
      <c r="F954" s="252" t="s">
        <v>597</v>
      </c>
      <c r="G954" s="250"/>
      <c r="H954" s="251" t="s">
        <v>1</v>
      </c>
      <c r="I954" s="253"/>
      <c r="J954" s="250"/>
      <c r="K954" s="250"/>
      <c r="L954" s="254"/>
      <c r="M954" s="255"/>
      <c r="N954" s="256"/>
      <c r="O954" s="256"/>
      <c r="P954" s="256"/>
      <c r="Q954" s="256"/>
      <c r="R954" s="256"/>
      <c r="S954" s="256"/>
      <c r="T954" s="257"/>
      <c r="U954" s="13"/>
      <c r="V954" s="13"/>
      <c r="W954" s="13"/>
      <c r="X954" s="13"/>
      <c r="Y954" s="13"/>
      <c r="Z954" s="13"/>
      <c r="AA954" s="13"/>
      <c r="AB954" s="13"/>
      <c r="AC954" s="13"/>
      <c r="AD954" s="13"/>
      <c r="AE954" s="13"/>
      <c r="AT954" s="258" t="s">
        <v>200</v>
      </c>
      <c r="AU954" s="258" t="s">
        <v>82</v>
      </c>
      <c r="AV954" s="13" t="s">
        <v>80</v>
      </c>
      <c r="AW954" s="13" t="s">
        <v>30</v>
      </c>
      <c r="AX954" s="13" t="s">
        <v>73</v>
      </c>
      <c r="AY954" s="258" t="s">
        <v>189</v>
      </c>
    </row>
    <row r="955" s="13" customFormat="1">
      <c r="A955" s="13"/>
      <c r="B955" s="249"/>
      <c r="C955" s="250"/>
      <c r="D955" s="242" t="s">
        <v>200</v>
      </c>
      <c r="E955" s="251" t="s">
        <v>1</v>
      </c>
      <c r="F955" s="252" t="s">
        <v>595</v>
      </c>
      <c r="G955" s="250"/>
      <c r="H955" s="251" t="s">
        <v>1</v>
      </c>
      <c r="I955" s="253"/>
      <c r="J955" s="250"/>
      <c r="K955" s="250"/>
      <c r="L955" s="254"/>
      <c r="M955" s="255"/>
      <c r="N955" s="256"/>
      <c r="O955" s="256"/>
      <c r="P955" s="256"/>
      <c r="Q955" s="256"/>
      <c r="R955" s="256"/>
      <c r="S955" s="256"/>
      <c r="T955" s="257"/>
      <c r="U955" s="13"/>
      <c r="V955" s="13"/>
      <c r="W955" s="13"/>
      <c r="X955" s="13"/>
      <c r="Y955" s="13"/>
      <c r="Z955" s="13"/>
      <c r="AA955" s="13"/>
      <c r="AB955" s="13"/>
      <c r="AC955" s="13"/>
      <c r="AD955" s="13"/>
      <c r="AE955" s="13"/>
      <c r="AT955" s="258" t="s">
        <v>200</v>
      </c>
      <c r="AU955" s="258" t="s">
        <v>82</v>
      </c>
      <c r="AV955" s="13" t="s">
        <v>80</v>
      </c>
      <c r="AW955" s="13" t="s">
        <v>30</v>
      </c>
      <c r="AX955" s="13" t="s">
        <v>73</v>
      </c>
      <c r="AY955" s="258" t="s">
        <v>189</v>
      </c>
    </row>
    <row r="956" s="14" customFormat="1">
      <c r="A956" s="14"/>
      <c r="B956" s="259"/>
      <c r="C956" s="260"/>
      <c r="D956" s="242" t="s">
        <v>200</v>
      </c>
      <c r="E956" s="261" t="s">
        <v>1</v>
      </c>
      <c r="F956" s="262" t="s">
        <v>598</v>
      </c>
      <c r="G956" s="260"/>
      <c r="H956" s="263">
        <v>2.976</v>
      </c>
      <c r="I956" s="264"/>
      <c r="J956" s="260"/>
      <c r="K956" s="260"/>
      <c r="L956" s="265"/>
      <c r="M956" s="266"/>
      <c r="N956" s="267"/>
      <c r="O956" s="267"/>
      <c r="P956" s="267"/>
      <c r="Q956" s="267"/>
      <c r="R956" s="267"/>
      <c r="S956" s="267"/>
      <c r="T956" s="268"/>
      <c r="U956" s="14"/>
      <c r="V956" s="14"/>
      <c r="W956" s="14"/>
      <c r="X956" s="14"/>
      <c r="Y956" s="14"/>
      <c r="Z956" s="14"/>
      <c r="AA956" s="14"/>
      <c r="AB956" s="14"/>
      <c r="AC956" s="14"/>
      <c r="AD956" s="14"/>
      <c r="AE956" s="14"/>
      <c r="AT956" s="269" t="s">
        <v>200</v>
      </c>
      <c r="AU956" s="269" t="s">
        <v>82</v>
      </c>
      <c r="AV956" s="14" t="s">
        <v>82</v>
      </c>
      <c r="AW956" s="14" t="s">
        <v>30</v>
      </c>
      <c r="AX956" s="14" t="s">
        <v>73</v>
      </c>
      <c r="AY956" s="269" t="s">
        <v>189</v>
      </c>
    </row>
    <row r="957" s="14" customFormat="1">
      <c r="A957" s="14"/>
      <c r="B957" s="259"/>
      <c r="C957" s="260"/>
      <c r="D957" s="242" t="s">
        <v>200</v>
      </c>
      <c r="E957" s="261" t="s">
        <v>1</v>
      </c>
      <c r="F957" s="262" t="s">
        <v>599</v>
      </c>
      <c r="G957" s="260"/>
      <c r="H957" s="263">
        <v>2.8799999999999999</v>
      </c>
      <c r="I957" s="264"/>
      <c r="J957" s="260"/>
      <c r="K957" s="260"/>
      <c r="L957" s="265"/>
      <c r="M957" s="266"/>
      <c r="N957" s="267"/>
      <c r="O957" s="267"/>
      <c r="P957" s="267"/>
      <c r="Q957" s="267"/>
      <c r="R957" s="267"/>
      <c r="S957" s="267"/>
      <c r="T957" s="268"/>
      <c r="U957" s="14"/>
      <c r="V957" s="14"/>
      <c r="W957" s="14"/>
      <c r="X957" s="14"/>
      <c r="Y957" s="14"/>
      <c r="Z957" s="14"/>
      <c r="AA957" s="14"/>
      <c r="AB957" s="14"/>
      <c r="AC957" s="14"/>
      <c r="AD957" s="14"/>
      <c r="AE957" s="14"/>
      <c r="AT957" s="269" t="s">
        <v>200</v>
      </c>
      <c r="AU957" s="269" t="s">
        <v>82</v>
      </c>
      <c r="AV957" s="14" t="s">
        <v>82</v>
      </c>
      <c r="AW957" s="14" t="s">
        <v>30</v>
      </c>
      <c r="AX957" s="14" t="s">
        <v>73</v>
      </c>
      <c r="AY957" s="269" t="s">
        <v>189</v>
      </c>
    </row>
    <row r="958" s="13" customFormat="1">
      <c r="A958" s="13"/>
      <c r="B958" s="249"/>
      <c r="C958" s="250"/>
      <c r="D958" s="242" t="s">
        <v>200</v>
      </c>
      <c r="E958" s="251" t="s">
        <v>1</v>
      </c>
      <c r="F958" s="252" t="s">
        <v>600</v>
      </c>
      <c r="G958" s="250"/>
      <c r="H958" s="251" t="s">
        <v>1</v>
      </c>
      <c r="I958" s="253"/>
      <c r="J958" s="250"/>
      <c r="K958" s="250"/>
      <c r="L958" s="254"/>
      <c r="M958" s="255"/>
      <c r="N958" s="256"/>
      <c r="O958" s="256"/>
      <c r="P958" s="256"/>
      <c r="Q958" s="256"/>
      <c r="R958" s="256"/>
      <c r="S958" s="256"/>
      <c r="T958" s="257"/>
      <c r="U958" s="13"/>
      <c r="V958" s="13"/>
      <c r="W958" s="13"/>
      <c r="X958" s="13"/>
      <c r="Y958" s="13"/>
      <c r="Z958" s="13"/>
      <c r="AA958" s="13"/>
      <c r="AB958" s="13"/>
      <c r="AC958" s="13"/>
      <c r="AD958" s="13"/>
      <c r="AE958" s="13"/>
      <c r="AT958" s="258" t="s">
        <v>200</v>
      </c>
      <c r="AU958" s="258" t="s">
        <v>82</v>
      </c>
      <c r="AV958" s="13" t="s">
        <v>80</v>
      </c>
      <c r="AW958" s="13" t="s">
        <v>30</v>
      </c>
      <c r="AX958" s="13" t="s">
        <v>73</v>
      </c>
      <c r="AY958" s="258" t="s">
        <v>189</v>
      </c>
    </row>
    <row r="959" s="13" customFormat="1">
      <c r="A959" s="13"/>
      <c r="B959" s="249"/>
      <c r="C959" s="250"/>
      <c r="D959" s="242" t="s">
        <v>200</v>
      </c>
      <c r="E959" s="251" t="s">
        <v>1</v>
      </c>
      <c r="F959" s="252" t="s">
        <v>595</v>
      </c>
      <c r="G959" s="250"/>
      <c r="H959" s="251" t="s">
        <v>1</v>
      </c>
      <c r="I959" s="253"/>
      <c r="J959" s="250"/>
      <c r="K959" s="250"/>
      <c r="L959" s="254"/>
      <c r="M959" s="255"/>
      <c r="N959" s="256"/>
      <c r="O959" s="256"/>
      <c r="P959" s="256"/>
      <c r="Q959" s="256"/>
      <c r="R959" s="256"/>
      <c r="S959" s="256"/>
      <c r="T959" s="257"/>
      <c r="U959" s="13"/>
      <c r="V959" s="13"/>
      <c r="W959" s="13"/>
      <c r="X959" s="13"/>
      <c r="Y959" s="13"/>
      <c r="Z959" s="13"/>
      <c r="AA959" s="13"/>
      <c r="AB959" s="13"/>
      <c r="AC959" s="13"/>
      <c r="AD959" s="13"/>
      <c r="AE959" s="13"/>
      <c r="AT959" s="258" t="s">
        <v>200</v>
      </c>
      <c r="AU959" s="258" t="s">
        <v>82</v>
      </c>
      <c r="AV959" s="13" t="s">
        <v>80</v>
      </c>
      <c r="AW959" s="13" t="s">
        <v>30</v>
      </c>
      <c r="AX959" s="13" t="s">
        <v>73</v>
      </c>
      <c r="AY959" s="258" t="s">
        <v>189</v>
      </c>
    </row>
    <row r="960" s="14" customFormat="1">
      <c r="A960" s="14"/>
      <c r="B960" s="259"/>
      <c r="C960" s="260"/>
      <c r="D960" s="242" t="s">
        <v>200</v>
      </c>
      <c r="E960" s="261" t="s">
        <v>1</v>
      </c>
      <c r="F960" s="262" t="s">
        <v>601</v>
      </c>
      <c r="G960" s="260"/>
      <c r="H960" s="263">
        <v>3.024</v>
      </c>
      <c r="I960" s="264"/>
      <c r="J960" s="260"/>
      <c r="K960" s="260"/>
      <c r="L960" s="265"/>
      <c r="M960" s="266"/>
      <c r="N960" s="267"/>
      <c r="O960" s="267"/>
      <c r="P960" s="267"/>
      <c r="Q960" s="267"/>
      <c r="R960" s="267"/>
      <c r="S960" s="267"/>
      <c r="T960" s="268"/>
      <c r="U960" s="14"/>
      <c r="V960" s="14"/>
      <c r="W960" s="14"/>
      <c r="X960" s="14"/>
      <c r="Y960" s="14"/>
      <c r="Z960" s="14"/>
      <c r="AA960" s="14"/>
      <c r="AB960" s="14"/>
      <c r="AC960" s="14"/>
      <c r="AD960" s="14"/>
      <c r="AE960" s="14"/>
      <c r="AT960" s="269" t="s">
        <v>200</v>
      </c>
      <c r="AU960" s="269" t="s">
        <v>82</v>
      </c>
      <c r="AV960" s="14" t="s">
        <v>82</v>
      </c>
      <c r="AW960" s="14" t="s">
        <v>30</v>
      </c>
      <c r="AX960" s="14" t="s">
        <v>73</v>
      </c>
      <c r="AY960" s="269" t="s">
        <v>189</v>
      </c>
    </row>
    <row r="961" s="14" customFormat="1">
      <c r="A961" s="14"/>
      <c r="B961" s="259"/>
      <c r="C961" s="260"/>
      <c r="D961" s="242" t="s">
        <v>200</v>
      </c>
      <c r="E961" s="261" t="s">
        <v>1</v>
      </c>
      <c r="F961" s="262" t="s">
        <v>602</v>
      </c>
      <c r="G961" s="260"/>
      <c r="H961" s="263">
        <v>3</v>
      </c>
      <c r="I961" s="264"/>
      <c r="J961" s="260"/>
      <c r="K961" s="260"/>
      <c r="L961" s="265"/>
      <c r="M961" s="266"/>
      <c r="N961" s="267"/>
      <c r="O961" s="267"/>
      <c r="P961" s="267"/>
      <c r="Q961" s="267"/>
      <c r="R961" s="267"/>
      <c r="S961" s="267"/>
      <c r="T961" s="268"/>
      <c r="U961" s="14"/>
      <c r="V961" s="14"/>
      <c r="W961" s="14"/>
      <c r="X961" s="14"/>
      <c r="Y961" s="14"/>
      <c r="Z961" s="14"/>
      <c r="AA961" s="14"/>
      <c r="AB961" s="14"/>
      <c r="AC961" s="14"/>
      <c r="AD961" s="14"/>
      <c r="AE961" s="14"/>
      <c r="AT961" s="269" t="s">
        <v>200</v>
      </c>
      <c r="AU961" s="269" t="s">
        <v>82</v>
      </c>
      <c r="AV961" s="14" t="s">
        <v>82</v>
      </c>
      <c r="AW961" s="14" t="s">
        <v>30</v>
      </c>
      <c r="AX961" s="14" t="s">
        <v>73</v>
      </c>
      <c r="AY961" s="269" t="s">
        <v>189</v>
      </c>
    </row>
    <row r="962" s="13" customFormat="1">
      <c r="A962" s="13"/>
      <c r="B962" s="249"/>
      <c r="C962" s="250"/>
      <c r="D962" s="242" t="s">
        <v>200</v>
      </c>
      <c r="E962" s="251" t="s">
        <v>1</v>
      </c>
      <c r="F962" s="252" t="s">
        <v>603</v>
      </c>
      <c r="G962" s="250"/>
      <c r="H962" s="251" t="s">
        <v>1</v>
      </c>
      <c r="I962" s="253"/>
      <c r="J962" s="250"/>
      <c r="K962" s="250"/>
      <c r="L962" s="254"/>
      <c r="M962" s="255"/>
      <c r="N962" s="256"/>
      <c r="O962" s="256"/>
      <c r="P962" s="256"/>
      <c r="Q962" s="256"/>
      <c r="R962" s="256"/>
      <c r="S962" s="256"/>
      <c r="T962" s="257"/>
      <c r="U962" s="13"/>
      <c r="V962" s="13"/>
      <c r="W962" s="13"/>
      <c r="X962" s="13"/>
      <c r="Y962" s="13"/>
      <c r="Z962" s="13"/>
      <c r="AA962" s="13"/>
      <c r="AB962" s="13"/>
      <c r="AC962" s="13"/>
      <c r="AD962" s="13"/>
      <c r="AE962" s="13"/>
      <c r="AT962" s="258" t="s">
        <v>200</v>
      </c>
      <c r="AU962" s="258" t="s">
        <v>82</v>
      </c>
      <c r="AV962" s="13" t="s">
        <v>80</v>
      </c>
      <c r="AW962" s="13" t="s">
        <v>30</v>
      </c>
      <c r="AX962" s="13" t="s">
        <v>73</v>
      </c>
      <c r="AY962" s="258" t="s">
        <v>189</v>
      </c>
    </row>
    <row r="963" s="13" customFormat="1">
      <c r="A963" s="13"/>
      <c r="B963" s="249"/>
      <c r="C963" s="250"/>
      <c r="D963" s="242" t="s">
        <v>200</v>
      </c>
      <c r="E963" s="251" t="s">
        <v>1</v>
      </c>
      <c r="F963" s="252" t="s">
        <v>595</v>
      </c>
      <c r="G963" s="250"/>
      <c r="H963" s="251" t="s">
        <v>1</v>
      </c>
      <c r="I963" s="253"/>
      <c r="J963" s="250"/>
      <c r="K963" s="250"/>
      <c r="L963" s="254"/>
      <c r="M963" s="255"/>
      <c r="N963" s="256"/>
      <c r="O963" s="256"/>
      <c r="P963" s="256"/>
      <c r="Q963" s="256"/>
      <c r="R963" s="256"/>
      <c r="S963" s="256"/>
      <c r="T963" s="257"/>
      <c r="U963" s="13"/>
      <c r="V963" s="13"/>
      <c r="W963" s="13"/>
      <c r="X963" s="13"/>
      <c r="Y963" s="13"/>
      <c r="Z963" s="13"/>
      <c r="AA963" s="13"/>
      <c r="AB963" s="13"/>
      <c r="AC963" s="13"/>
      <c r="AD963" s="13"/>
      <c r="AE963" s="13"/>
      <c r="AT963" s="258" t="s">
        <v>200</v>
      </c>
      <c r="AU963" s="258" t="s">
        <v>82</v>
      </c>
      <c r="AV963" s="13" t="s">
        <v>80</v>
      </c>
      <c r="AW963" s="13" t="s">
        <v>30</v>
      </c>
      <c r="AX963" s="13" t="s">
        <v>73</v>
      </c>
      <c r="AY963" s="258" t="s">
        <v>189</v>
      </c>
    </row>
    <row r="964" s="14" customFormat="1">
      <c r="A964" s="14"/>
      <c r="B964" s="259"/>
      <c r="C964" s="260"/>
      <c r="D964" s="242" t="s">
        <v>200</v>
      </c>
      <c r="E964" s="261" t="s">
        <v>1</v>
      </c>
      <c r="F964" s="262" t="s">
        <v>604</v>
      </c>
      <c r="G964" s="260"/>
      <c r="H964" s="263">
        <v>3.056</v>
      </c>
      <c r="I964" s="264"/>
      <c r="J964" s="260"/>
      <c r="K964" s="260"/>
      <c r="L964" s="265"/>
      <c r="M964" s="266"/>
      <c r="N964" s="267"/>
      <c r="O964" s="267"/>
      <c r="P964" s="267"/>
      <c r="Q964" s="267"/>
      <c r="R964" s="267"/>
      <c r="S964" s="267"/>
      <c r="T964" s="268"/>
      <c r="U964" s="14"/>
      <c r="V964" s="14"/>
      <c r="W964" s="14"/>
      <c r="X964" s="14"/>
      <c r="Y964" s="14"/>
      <c r="Z964" s="14"/>
      <c r="AA964" s="14"/>
      <c r="AB964" s="14"/>
      <c r="AC964" s="14"/>
      <c r="AD964" s="14"/>
      <c r="AE964" s="14"/>
      <c r="AT964" s="269" t="s">
        <v>200</v>
      </c>
      <c r="AU964" s="269" t="s">
        <v>82</v>
      </c>
      <c r="AV964" s="14" t="s">
        <v>82</v>
      </c>
      <c r="AW964" s="14" t="s">
        <v>30</v>
      </c>
      <c r="AX964" s="14" t="s">
        <v>73</v>
      </c>
      <c r="AY964" s="269" t="s">
        <v>189</v>
      </c>
    </row>
    <row r="965" s="14" customFormat="1">
      <c r="A965" s="14"/>
      <c r="B965" s="259"/>
      <c r="C965" s="260"/>
      <c r="D965" s="242" t="s">
        <v>200</v>
      </c>
      <c r="E965" s="261" t="s">
        <v>1</v>
      </c>
      <c r="F965" s="262" t="s">
        <v>602</v>
      </c>
      <c r="G965" s="260"/>
      <c r="H965" s="263">
        <v>3</v>
      </c>
      <c r="I965" s="264"/>
      <c r="J965" s="260"/>
      <c r="K965" s="260"/>
      <c r="L965" s="265"/>
      <c r="M965" s="266"/>
      <c r="N965" s="267"/>
      <c r="O965" s="267"/>
      <c r="P965" s="267"/>
      <c r="Q965" s="267"/>
      <c r="R965" s="267"/>
      <c r="S965" s="267"/>
      <c r="T965" s="268"/>
      <c r="U965" s="14"/>
      <c r="V965" s="14"/>
      <c r="W965" s="14"/>
      <c r="X965" s="14"/>
      <c r="Y965" s="14"/>
      <c r="Z965" s="14"/>
      <c r="AA965" s="14"/>
      <c r="AB965" s="14"/>
      <c r="AC965" s="14"/>
      <c r="AD965" s="14"/>
      <c r="AE965" s="14"/>
      <c r="AT965" s="269" t="s">
        <v>200</v>
      </c>
      <c r="AU965" s="269" t="s">
        <v>82</v>
      </c>
      <c r="AV965" s="14" t="s">
        <v>82</v>
      </c>
      <c r="AW965" s="14" t="s">
        <v>30</v>
      </c>
      <c r="AX965" s="14" t="s">
        <v>73</v>
      </c>
      <c r="AY965" s="269" t="s">
        <v>189</v>
      </c>
    </row>
    <row r="966" s="13" customFormat="1">
      <c r="A966" s="13"/>
      <c r="B966" s="249"/>
      <c r="C966" s="250"/>
      <c r="D966" s="242" t="s">
        <v>200</v>
      </c>
      <c r="E966" s="251" t="s">
        <v>1</v>
      </c>
      <c r="F966" s="252" t="s">
        <v>605</v>
      </c>
      <c r="G966" s="250"/>
      <c r="H966" s="251" t="s">
        <v>1</v>
      </c>
      <c r="I966" s="253"/>
      <c r="J966" s="250"/>
      <c r="K966" s="250"/>
      <c r="L966" s="254"/>
      <c r="M966" s="255"/>
      <c r="N966" s="256"/>
      <c r="O966" s="256"/>
      <c r="P966" s="256"/>
      <c r="Q966" s="256"/>
      <c r="R966" s="256"/>
      <c r="S966" s="256"/>
      <c r="T966" s="257"/>
      <c r="U966" s="13"/>
      <c r="V966" s="13"/>
      <c r="W966" s="13"/>
      <c r="X966" s="13"/>
      <c r="Y966" s="13"/>
      <c r="Z966" s="13"/>
      <c r="AA966" s="13"/>
      <c r="AB966" s="13"/>
      <c r="AC966" s="13"/>
      <c r="AD966" s="13"/>
      <c r="AE966" s="13"/>
      <c r="AT966" s="258" t="s">
        <v>200</v>
      </c>
      <c r="AU966" s="258" t="s">
        <v>82</v>
      </c>
      <c r="AV966" s="13" t="s">
        <v>80</v>
      </c>
      <c r="AW966" s="13" t="s">
        <v>30</v>
      </c>
      <c r="AX966" s="13" t="s">
        <v>73</v>
      </c>
      <c r="AY966" s="258" t="s">
        <v>189</v>
      </c>
    </row>
    <row r="967" s="13" customFormat="1">
      <c r="A967" s="13"/>
      <c r="B967" s="249"/>
      <c r="C967" s="250"/>
      <c r="D967" s="242" t="s">
        <v>200</v>
      </c>
      <c r="E967" s="251" t="s">
        <v>1</v>
      </c>
      <c r="F967" s="252" t="s">
        <v>595</v>
      </c>
      <c r="G967" s="250"/>
      <c r="H967" s="251" t="s">
        <v>1</v>
      </c>
      <c r="I967" s="253"/>
      <c r="J967" s="250"/>
      <c r="K967" s="250"/>
      <c r="L967" s="254"/>
      <c r="M967" s="255"/>
      <c r="N967" s="256"/>
      <c r="O967" s="256"/>
      <c r="P967" s="256"/>
      <c r="Q967" s="256"/>
      <c r="R967" s="256"/>
      <c r="S967" s="256"/>
      <c r="T967" s="257"/>
      <c r="U967" s="13"/>
      <c r="V967" s="13"/>
      <c r="W967" s="13"/>
      <c r="X967" s="13"/>
      <c r="Y967" s="13"/>
      <c r="Z967" s="13"/>
      <c r="AA967" s="13"/>
      <c r="AB967" s="13"/>
      <c r="AC967" s="13"/>
      <c r="AD967" s="13"/>
      <c r="AE967" s="13"/>
      <c r="AT967" s="258" t="s">
        <v>200</v>
      </c>
      <c r="AU967" s="258" t="s">
        <v>82</v>
      </c>
      <c r="AV967" s="13" t="s">
        <v>80</v>
      </c>
      <c r="AW967" s="13" t="s">
        <v>30</v>
      </c>
      <c r="AX967" s="13" t="s">
        <v>73</v>
      </c>
      <c r="AY967" s="258" t="s">
        <v>189</v>
      </c>
    </row>
    <row r="968" s="14" customFormat="1">
      <c r="A968" s="14"/>
      <c r="B968" s="259"/>
      <c r="C968" s="260"/>
      <c r="D968" s="242" t="s">
        <v>200</v>
      </c>
      <c r="E968" s="261" t="s">
        <v>1</v>
      </c>
      <c r="F968" s="262" t="s">
        <v>602</v>
      </c>
      <c r="G968" s="260"/>
      <c r="H968" s="263">
        <v>3</v>
      </c>
      <c r="I968" s="264"/>
      <c r="J968" s="260"/>
      <c r="K968" s="260"/>
      <c r="L968" s="265"/>
      <c r="M968" s="266"/>
      <c r="N968" s="267"/>
      <c r="O968" s="267"/>
      <c r="P968" s="267"/>
      <c r="Q968" s="267"/>
      <c r="R968" s="267"/>
      <c r="S968" s="267"/>
      <c r="T968" s="268"/>
      <c r="U968" s="14"/>
      <c r="V968" s="14"/>
      <c r="W968" s="14"/>
      <c r="X968" s="14"/>
      <c r="Y968" s="14"/>
      <c r="Z968" s="14"/>
      <c r="AA968" s="14"/>
      <c r="AB968" s="14"/>
      <c r="AC968" s="14"/>
      <c r="AD968" s="14"/>
      <c r="AE968" s="14"/>
      <c r="AT968" s="269" t="s">
        <v>200</v>
      </c>
      <c r="AU968" s="269" t="s">
        <v>82</v>
      </c>
      <c r="AV968" s="14" t="s">
        <v>82</v>
      </c>
      <c r="AW968" s="14" t="s">
        <v>30</v>
      </c>
      <c r="AX968" s="14" t="s">
        <v>73</v>
      </c>
      <c r="AY968" s="269" t="s">
        <v>189</v>
      </c>
    </row>
    <row r="969" s="16" customFormat="1">
      <c r="A969" s="16"/>
      <c r="B969" s="292"/>
      <c r="C969" s="293"/>
      <c r="D969" s="242" t="s">
        <v>200</v>
      </c>
      <c r="E969" s="294" t="s">
        <v>1</v>
      </c>
      <c r="F969" s="295" t="s">
        <v>290</v>
      </c>
      <c r="G969" s="293"/>
      <c r="H969" s="296">
        <v>23.816000000000003</v>
      </c>
      <c r="I969" s="297"/>
      <c r="J969" s="293"/>
      <c r="K969" s="293"/>
      <c r="L969" s="298"/>
      <c r="M969" s="299"/>
      <c r="N969" s="300"/>
      <c r="O969" s="300"/>
      <c r="P969" s="300"/>
      <c r="Q969" s="300"/>
      <c r="R969" s="300"/>
      <c r="S969" s="300"/>
      <c r="T969" s="301"/>
      <c r="U969" s="16"/>
      <c r="V969" s="16"/>
      <c r="W969" s="16"/>
      <c r="X969" s="16"/>
      <c r="Y969" s="16"/>
      <c r="Z969" s="16"/>
      <c r="AA969" s="16"/>
      <c r="AB969" s="16"/>
      <c r="AC969" s="16"/>
      <c r="AD969" s="16"/>
      <c r="AE969" s="16"/>
      <c r="AT969" s="302" t="s">
        <v>200</v>
      </c>
      <c r="AU969" s="302" t="s">
        <v>82</v>
      </c>
      <c r="AV969" s="16" t="s">
        <v>214</v>
      </c>
      <c r="AW969" s="16" t="s">
        <v>30</v>
      </c>
      <c r="AX969" s="16" t="s">
        <v>73</v>
      </c>
      <c r="AY969" s="302" t="s">
        <v>189</v>
      </c>
    </row>
    <row r="970" s="15" customFormat="1">
      <c r="A970" s="15"/>
      <c r="B970" s="270"/>
      <c r="C970" s="271"/>
      <c r="D970" s="242" t="s">
        <v>200</v>
      </c>
      <c r="E970" s="272" t="s">
        <v>1</v>
      </c>
      <c r="F970" s="273" t="s">
        <v>207</v>
      </c>
      <c r="G970" s="271"/>
      <c r="H970" s="274">
        <v>217.41999999999999</v>
      </c>
      <c r="I970" s="275"/>
      <c r="J970" s="271"/>
      <c r="K970" s="271"/>
      <c r="L970" s="276"/>
      <c r="M970" s="277"/>
      <c r="N970" s="278"/>
      <c r="O970" s="278"/>
      <c r="P970" s="278"/>
      <c r="Q970" s="278"/>
      <c r="R970" s="278"/>
      <c r="S970" s="278"/>
      <c r="T970" s="279"/>
      <c r="U970" s="15"/>
      <c r="V970" s="15"/>
      <c r="W970" s="15"/>
      <c r="X970" s="15"/>
      <c r="Y970" s="15"/>
      <c r="Z970" s="15"/>
      <c r="AA970" s="15"/>
      <c r="AB970" s="15"/>
      <c r="AC970" s="15"/>
      <c r="AD970" s="15"/>
      <c r="AE970" s="15"/>
      <c r="AT970" s="280" t="s">
        <v>200</v>
      </c>
      <c r="AU970" s="280" t="s">
        <v>82</v>
      </c>
      <c r="AV970" s="15" t="s">
        <v>195</v>
      </c>
      <c r="AW970" s="15" t="s">
        <v>30</v>
      </c>
      <c r="AX970" s="15" t="s">
        <v>73</v>
      </c>
      <c r="AY970" s="280" t="s">
        <v>189</v>
      </c>
    </row>
    <row r="971" s="14" customFormat="1">
      <c r="A971" s="14"/>
      <c r="B971" s="259"/>
      <c r="C971" s="260"/>
      <c r="D971" s="242" t="s">
        <v>200</v>
      </c>
      <c r="E971" s="261" t="s">
        <v>1</v>
      </c>
      <c r="F971" s="262" t="s">
        <v>811</v>
      </c>
      <c r="G971" s="260"/>
      <c r="H971" s="263">
        <v>228.291</v>
      </c>
      <c r="I971" s="264"/>
      <c r="J971" s="260"/>
      <c r="K971" s="260"/>
      <c r="L971" s="265"/>
      <c r="M971" s="266"/>
      <c r="N971" s="267"/>
      <c r="O971" s="267"/>
      <c r="P971" s="267"/>
      <c r="Q971" s="267"/>
      <c r="R971" s="267"/>
      <c r="S971" s="267"/>
      <c r="T971" s="268"/>
      <c r="U971" s="14"/>
      <c r="V971" s="14"/>
      <c r="W971" s="14"/>
      <c r="X971" s="14"/>
      <c r="Y971" s="14"/>
      <c r="Z971" s="14"/>
      <c r="AA971" s="14"/>
      <c r="AB971" s="14"/>
      <c r="AC971" s="14"/>
      <c r="AD971" s="14"/>
      <c r="AE971" s="14"/>
      <c r="AT971" s="269" t="s">
        <v>200</v>
      </c>
      <c r="AU971" s="269" t="s">
        <v>82</v>
      </c>
      <c r="AV971" s="14" t="s">
        <v>82</v>
      </c>
      <c r="AW971" s="14" t="s">
        <v>30</v>
      </c>
      <c r="AX971" s="14" t="s">
        <v>80</v>
      </c>
      <c r="AY971" s="269" t="s">
        <v>189</v>
      </c>
    </row>
    <row r="972" s="2" customFormat="1" ht="44.25" customHeight="1">
      <c r="A972" s="39"/>
      <c r="B972" s="40"/>
      <c r="C972" s="228" t="s">
        <v>812</v>
      </c>
      <c r="D972" s="228" t="s">
        <v>191</v>
      </c>
      <c r="E972" s="229" t="s">
        <v>813</v>
      </c>
      <c r="F972" s="230" t="s">
        <v>814</v>
      </c>
      <c r="G972" s="231" t="s">
        <v>301</v>
      </c>
      <c r="H972" s="232">
        <v>228.291</v>
      </c>
      <c r="I972" s="233"/>
      <c r="J972" s="234">
        <f>ROUND(I972*H972,2)</f>
        <v>0</v>
      </c>
      <c r="K972" s="235"/>
      <c r="L972" s="45"/>
      <c r="M972" s="236" t="s">
        <v>1</v>
      </c>
      <c r="N972" s="237" t="s">
        <v>38</v>
      </c>
      <c r="O972" s="92"/>
      <c r="P972" s="238">
        <f>O972*H972</f>
        <v>0</v>
      </c>
      <c r="Q972" s="238">
        <v>0.029999999999999999</v>
      </c>
      <c r="R972" s="238">
        <f>Q972*H972</f>
        <v>6.8487299999999998</v>
      </c>
      <c r="S972" s="238">
        <v>0</v>
      </c>
      <c r="T972" s="239">
        <f>S972*H972</f>
        <v>0</v>
      </c>
      <c r="U972" s="39"/>
      <c r="V972" s="39"/>
      <c r="W972" s="39"/>
      <c r="X972" s="39"/>
      <c r="Y972" s="39"/>
      <c r="Z972" s="39"/>
      <c r="AA972" s="39"/>
      <c r="AB972" s="39"/>
      <c r="AC972" s="39"/>
      <c r="AD972" s="39"/>
      <c r="AE972" s="39"/>
      <c r="AR972" s="240" t="s">
        <v>195</v>
      </c>
      <c r="AT972" s="240" t="s">
        <v>191</v>
      </c>
      <c r="AU972" s="240" t="s">
        <v>82</v>
      </c>
      <c r="AY972" s="18" t="s">
        <v>189</v>
      </c>
      <c r="BE972" s="241">
        <f>IF(N972="základní",J972,0)</f>
        <v>0</v>
      </c>
      <c r="BF972" s="241">
        <f>IF(N972="snížená",J972,0)</f>
        <v>0</v>
      </c>
      <c r="BG972" s="241">
        <f>IF(N972="zákl. přenesená",J972,0)</f>
        <v>0</v>
      </c>
      <c r="BH972" s="241">
        <f>IF(N972="sníž. přenesená",J972,0)</f>
        <v>0</v>
      </c>
      <c r="BI972" s="241">
        <f>IF(N972="nulová",J972,0)</f>
        <v>0</v>
      </c>
      <c r="BJ972" s="18" t="s">
        <v>80</v>
      </c>
      <c r="BK972" s="241">
        <f>ROUND(I972*H972,2)</f>
        <v>0</v>
      </c>
      <c r="BL972" s="18" t="s">
        <v>195</v>
      </c>
      <c r="BM972" s="240" t="s">
        <v>815</v>
      </c>
    </row>
    <row r="973" s="2" customFormat="1">
      <c r="A973" s="39"/>
      <c r="B973" s="40"/>
      <c r="C973" s="41"/>
      <c r="D973" s="242" t="s">
        <v>197</v>
      </c>
      <c r="E973" s="41"/>
      <c r="F973" s="243" t="s">
        <v>814</v>
      </c>
      <c r="G973" s="41"/>
      <c r="H973" s="41"/>
      <c r="I973" s="244"/>
      <c r="J973" s="41"/>
      <c r="K973" s="41"/>
      <c r="L973" s="45"/>
      <c r="M973" s="245"/>
      <c r="N973" s="246"/>
      <c r="O973" s="92"/>
      <c r="P973" s="92"/>
      <c r="Q973" s="92"/>
      <c r="R973" s="92"/>
      <c r="S973" s="92"/>
      <c r="T973" s="93"/>
      <c r="U973" s="39"/>
      <c r="V973" s="39"/>
      <c r="W973" s="39"/>
      <c r="X973" s="39"/>
      <c r="Y973" s="39"/>
      <c r="Z973" s="39"/>
      <c r="AA973" s="39"/>
      <c r="AB973" s="39"/>
      <c r="AC973" s="39"/>
      <c r="AD973" s="39"/>
      <c r="AE973" s="39"/>
      <c r="AT973" s="18" t="s">
        <v>197</v>
      </c>
      <c r="AU973" s="18" t="s">
        <v>82</v>
      </c>
    </row>
    <row r="974" s="13" customFormat="1">
      <c r="A974" s="13"/>
      <c r="B974" s="249"/>
      <c r="C974" s="250"/>
      <c r="D974" s="242" t="s">
        <v>200</v>
      </c>
      <c r="E974" s="251" t="s">
        <v>1</v>
      </c>
      <c r="F974" s="252" t="s">
        <v>744</v>
      </c>
      <c r="G974" s="250"/>
      <c r="H974" s="251" t="s">
        <v>1</v>
      </c>
      <c r="I974" s="253"/>
      <c r="J974" s="250"/>
      <c r="K974" s="250"/>
      <c r="L974" s="254"/>
      <c r="M974" s="255"/>
      <c r="N974" s="256"/>
      <c r="O974" s="256"/>
      <c r="P974" s="256"/>
      <c r="Q974" s="256"/>
      <c r="R974" s="256"/>
      <c r="S974" s="256"/>
      <c r="T974" s="257"/>
      <c r="U974" s="13"/>
      <c r="V974" s="13"/>
      <c r="W974" s="13"/>
      <c r="X974" s="13"/>
      <c r="Y974" s="13"/>
      <c r="Z974" s="13"/>
      <c r="AA974" s="13"/>
      <c r="AB974" s="13"/>
      <c r="AC974" s="13"/>
      <c r="AD974" s="13"/>
      <c r="AE974" s="13"/>
      <c r="AT974" s="258" t="s">
        <v>200</v>
      </c>
      <c r="AU974" s="258" t="s">
        <v>82</v>
      </c>
      <c r="AV974" s="13" t="s">
        <v>80</v>
      </c>
      <c r="AW974" s="13" t="s">
        <v>30</v>
      </c>
      <c r="AX974" s="13" t="s">
        <v>73</v>
      </c>
      <c r="AY974" s="258" t="s">
        <v>189</v>
      </c>
    </row>
    <row r="975" s="13" customFormat="1">
      <c r="A975" s="13"/>
      <c r="B975" s="249"/>
      <c r="C975" s="250"/>
      <c r="D975" s="242" t="s">
        <v>200</v>
      </c>
      <c r="E975" s="251" t="s">
        <v>1</v>
      </c>
      <c r="F975" s="252" t="s">
        <v>745</v>
      </c>
      <c r="G975" s="250"/>
      <c r="H975" s="251" t="s">
        <v>1</v>
      </c>
      <c r="I975" s="253"/>
      <c r="J975" s="250"/>
      <c r="K975" s="250"/>
      <c r="L975" s="254"/>
      <c r="M975" s="255"/>
      <c r="N975" s="256"/>
      <c r="O975" s="256"/>
      <c r="P975" s="256"/>
      <c r="Q975" s="256"/>
      <c r="R975" s="256"/>
      <c r="S975" s="256"/>
      <c r="T975" s="257"/>
      <c r="U975" s="13"/>
      <c r="V975" s="13"/>
      <c r="W975" s="13"/>
      <c r="X975" s="13"/>
      <c r="Y975" s="13"/>
      <c r="Z975" s="13"/>
      <c r="AA975" s="13"/>
      <c r="AB975" s="13"/>
      <c r="AC975" s="13"/>
      <c r="AD975" s="13"/>
      <c r="AE975" s="13"/>
      <c r="AT975" s="258" t="s">
        <v>200</v>
      </c>
      <c r="AU975" s="258" t="s">
        <v>82</v>
      </c>
      <c r="AV975" s="13" t="s">
        <v>80</v>
      </c>
      <c r="AW975" s="13" t="s">
        <v>30</v>
      </c>
      <c r="AX975" s="13" t="s">
        <v>73</v>
      </c>
      <c r="AY975" s="258" t="s">
        <v>189</v>
      </c>
    </row>
    <row r="976" s="13" customFormat="1">
      <c r="A976" s="13"/>
      <c r="B976" s="249"/>
      <c r="C976" s="250"/>
      <c r="D976" s="242" t="s">
        <v>200</v>
      </c>
      <c r="E976" s="251" t="s">
        <v>1</v>
      </c>
      <c r="F976" s="252" t="s">
        <v>283</v>
      </c>
      <c r="G976" s="250"/>
      <c r="H976" s="251" t="s">
        <v>1</v>
      </c>
      <c r="I976" s="253"/>
      <c r="J976" s="250"/>
      <c r="K976" s="250"/>
      <c r="L976" s="254"/>
      <c r="M976" s="255"/>
      <c r="N976" s="256"/>
      <c r="O976" s="256"/>
      <c r="P976" s="256"/>
      <c r="Q976" s="256"/>
      <c r="R976" s="256"/>
      <c r="S976" s="256"/>
      <c r="T976" s="257"/>
      <c r="U976" s="13"/>
      <c r="V976" s="13"/>
      <c r="W976" s="13"/>
      <c r="X976" s="13"/>
      <c r="Y976" s="13"/>
      <c r="Z976" s="13"/>
      <c r="AA976" s="13"/>
      <c r="AB976" s="13"/>
      <c r="AC976" s="13"/>
      <c r="AD976" s="13"/>
      <c r="AE976" s="13"/>
      <c r="AT976" s="258" t="s">
        <v>200</v>
      </c>
      <c r="AU976" s="258" t="s">
        <v>82</v>
      </c>
      <c r="AV976" s="13" t="s">
        <v>80</v>
      </c>
      <c r="AW976" s="13" t="s">
        <v>30</v>
      </c>
      <c r="AX976" s="13" t="s">
        <v>73</v>
      </c>
      <c r="AY976" s="258" t="s">
        <v>189</v>
      </c>
    </row>
    <row r="977" s="13" customFormat="1">
      <c r="A977" s="13"/>
      <c r="B977" s="249"/>
      <c r="C977" s="250"/>
      <c r="D977" s="242" t="s">
        <v>200</v>
      </c>
      <c r="E977" s="251" t="s">
        <v>1</v>
      </c>
      <c r="F977" s="252" t="s">
        <v>594</v>
      </c>
      <c r="G977" s="250"/>
      <c r="H977" s="251" t="s">
        <v>1</v>
      </c>
      <c r="I977" s="253"/>
      <c r="J977" s="250"/>
      <c r="K977" s="250"/>
      <c r="L977" s="254"/>
      <c r="M977" s="255"/>
      <c r="N977" s="256"/>
      <c r="O977" s="256"/>
      <c r="P977" s="256"/>
      <c r="Q977" s="256"/>
      <c r="R977" s="256"/>
      <c r="S977" s="256"/>
      <c r="T977" s="257"/>
      <c r="U977" s="13"/>
      <c r="V977" s="13"/>
      <c r="W977" s="13"/>
      <c r="X977" s="13"/>
      <c r="Y977" s="13"/>
      <c r="Z977" s="13"/>
      <c r="AA977" s="13"/>
      <c r="AB977" s="13"/>
      <c r="AC977" s="13"/>
      <c r="AD977" s="13"/>
      <c r="AE977" s="13"/>
      <c r="AT977" s="258" t="s">
        <v>200</v>
      </c>
      <c r="AU977" s="258" t="s">
        <v>82</v>
      </c>
      <c r="AV977" s="13" t="s">
        <v>80</v>
      </c>
      <c r="AW977" s="13" t="s">
        <v>30</v>
      </c>
      <c r="AX977" s="13" t="s">
        <v>73</v>
      </c>
      <c r="AY977" s="258" t="s">
        <v>189</v>
      </c>
    </row>
    <row r="978" s="14" customFormat="1">
      <c r="A978" s="14"/>
      <c r="B978" s="259"/>
      <c r="C978" s="260"/>
      <c r="D978" s="242" t="s">
        <v>200</v>
      </c>
      <c r="E978" s="261" t="s">
        <v>1</v>
      </c>
      <c r="F978" s="262" t="s">
        <v>801</v>
      </c>
      <c r="G978" s="260"/>
      <c r="H978" s="263">
        <v>34.200000000000003</v>
      </c>
      <c r="I978" s="264"/>
      <c r="J978" s="260"/>
      <c r="K978" s="260"/>
      <c r="L978" s="265"/>
      <c r="M978" s="266"/>
      <c r="N978" s="267"/>
      <c r="O978" s="267"/>
      <c r="P978" s="267"/>
      <c r="Q978" s="267"/>
      <c r="R978" s="267"/>
      <c r="S978" s="267"/>
      <c r="T978" s="268"/>
      <c r="U978" s="14"/>
      <c r="V978" s="14"/>
      <c r="W978" s="14"/>
      <c r="X978" s="14"/>
      <c r="Y978" s="14"/>
      <c r="Z978" s="14"/>
      <c r="AA978" s="14"/>
      <c r="AB978" s="14"/>
      <c r="AC978" s="14"/>
      <c r="AD978" s="14"/>
      <c r="AE978" s="14"/>
      <c r="AT978" s="269" t="s">
        <v>200</v>
      </c>
      <c r="AU978" s="269" t="s">
        <v>82</v>
      </c>
      <c r="AV978" s="14" t="s">
        <v>82</v>
      </c>
      <c r="AW978" s="14" t="s">
        <v>30</v>
      </c>
      <c r="AX978" s="14" t="s">
        <v>73</v>
      </c>
      <c r="AY978" s="269" t="s">
        <v>189</v>
      </c>
    </row>
    <row r="979" s="13" customFormat="1">
      <c r="A979" s="13"/>
      <c r="B979" s="249"/>
      <c r="C979" s="250"/>
      <c r="D979" s="242" t="s">
        <v>200</v>
      </c>
      <c r="E979" s="251" t="s">
        <v>1</v>
      </c>
      <c r="F979" s="252" t="s">
        <v>369</v>
      </c>
      <c r="G979" s="250"/>
      <c r="H979" s="251" t="s">
        <v>1</v>
      </c>
      <c r="I979" s="253"/>
      <c r="J979" s="250"/>
      <c r="K979" s="250"/>
      <c r="L979" s="254"/>
      <c r="M979" s="255"/>
      <c r="N979" s="256"/>
      <c r="O979" s="256"/>
      <c r="P979" s="256"/>
      <c r="Q979" s="256"/>
      <c r="R979" s="256"/>
      <c r="S979" s="256"/>
      <c r="T979" s="257"/>
      <c r="U979" s="13"/>
      <c r="V979" s="13"/>
      <c r="W979" s="13"/>
      <c r="X979" s="13"/>
      <c r="Y979" s="13"/>
      <c r="Z979" s="13"/>
      <c r="AA979" s="13"/>
      <c r="AB979" s="13"/>
      <c r="AC979" s="13"/>
      <c r="AD979" s="13"/>
      <c r="AE979" s="13"/>
      <c r="AT979" s="258" t="s">
        <v>200</v>
      </c>
      <c r="AU979" s="258" t="s">
        <v>82</v>
      </c>
      <c r="AV979" s="13" t="s">
        <v>80</v>
      </c>
      <c r="AW979" s="13" t="s">
        <v>30</v>
      </c>
      <c r="AX979" s="13" t="s">
        <v>73</v>
      </c>
      <c r="AY979" s="258" t="s">
        <v>189</v>
      </c>
    </row>
    <row r="980" s="14" customFormat="1">
      <c r="A980" s="14"/>
      <c r="B980" s="259"/>
      <c r="C980" s="260"/>
      <c r="D980" s="242" t="s">
        <v>200</v>
      </c>
      <c r="E980" s="261" t="s">
        <v>1</v>
      </c>
      <c r="F980" s="262" t="s">
        <v>802</v>
      </c>
      <c r="G980" s="260"/>
      <c r="H980" s="263">
        <v>-4.1310000000000002</v>
      </c>
      <c r="I980" s="264"/>
      <c r="J980" s="260"/>
      <c r="K980" s="260"/>
      <c r="L980" s="265"/>
      <c r="M980" s="266"/>
      <c r="N980" s="267"/>
      <c r="O980" s="267"/>
      <c r="P980" s="267"/>
      <c r="Q980" s="267"/>
      <c r="R980" s="267"/>
      <c r="S980" s="267"/>
      <c r="T980" s="268"/>
      <c r="U980" s="14"/>
      <c r="V980" s="14"/>
      <c r="W980" s="14"/>
      <c r="X980" s="14"/>
      <c r="Y980" s="14"/>
      <c r="Z980" s="14"/>
      <c r="AA980" s="14"/>
      <c r="AB980" s="14"/>
      <c r="AC980" s="14"/>
      <c r="AD980" s="14"/>
      <c r="AE980" s="14"/>
      <c r="AT980" s="269" t="s">
        <v>200</v>
      </c>
      <c r="AU980" s="269" t="s">
        <v>82</v>
      </c>
      <c r="AV980" s="14" t="s">
        <v>82</v>
      </c>
      <c r="AW980" s="14" t="s">
        <v>30</v>
      </c>
      <c r="AX980" s="14" t="s">
        <v>73</v>
      </c>
      <c r="AY980" s="269" t="s">
        <v>189</v>
      </c>
    </row>
    <row r="981" s="13" customFormat="1">
      <c r="A981" s="13"/>
      <c r="B981" s="249"/>
      <c r="C981" s="250"/>
      <c r="D981" s="242" t="s">
        <v>200</v>
      </c>
      <c r="E981" s="251" t="s">
        <v>1</v>
      </c>
      <c r="F981" s="252" t="s">
        <v>597</v>
      </c>
      <c r="G981" s="250"/>
      <c r="H981" s="251" t="s">
        <v>1</v>
      </c>
      <c r="I981" s="253"/>
      <c r="J981" s="250"/>
      <c r="K981" s="250"/>
      <c r="L981" s="254"/>
      <c r="M981" s="255"/>
      <c r="N981" s="256"/>
      <c r="O981" s="256"/>
      <c r="P981" s="256"/>
      <c r="Q981" s="256"/>
      <c r="R981" s="256"/>
      <c r="S981" s="256"/>
      <c r="T981" s="257"/>
      <c r="U981" s="13"/>
      <c r="V981" s="13"/>
      <c r="W981" s="13"/>
      <c r="X981" s="13"/>
      <c r="Y981" s="13"/>
      <c r="Z981" s="13"/>
      <c r="AA981" s="13"/>
      <c r="AB981" s="13"/>
      <c r="AC981" s="13"/>
      <c r="AD981" s="13"/>
      <c r="AE981" s="13"/>
      <c r="AT981" s="258" t="s">
        <v>200</v>
      </c>
      <c r="AU981" s="258" t="s">
        <v>82</v>
      </c>
      <c r="AV981" s="13" t="s">
        <v>80</v>
      </c>
      <c r="AW981" s="13" t="s">
        <v>30</v>
      </c>
      <c r="AX981" s="13" t="s">
        <v>73</v>
      </c>
      <c r="AY981" s="258" t="s">
        <v>189</v>
      </c>
    </row>
    <row r="982" s="14" customFormat="1">
      <c r="A982" s="14"/>
      <c r="B982" s="259"/>
      <c r="C982" s="260"/>
      <c r="D982" s="242" t="s">
        <v>200</v>
      </c>
      <c r="E982" s="261" t="s">
        <v>1</v>
      </c>
      <c r="F982" s="262" t="s">
        <v>803</v>
      </c>
      <c r="G982" s="260"/>
      <c r="H982" s="263">
        <v>30.329999999999998</v>
      </c>
      <c r="I982" s="264"/>
      <c r="J982" s="260"/>
      <c r="K982" s="260"/>
      <c r="L982" s="265"/>
      <c r="M982" s="266"/>
      <c r="N982" s="267"/>
      <c r="O982" s="267"/>
      <c r="P982" s="267"/>
      <c r="Q982" s="267"/>
      <c r="R982" s="267"/>
      <c r="S982" s="267"/>
      <c r="T982" s="268"/>
      <c r="U982" s="14"/>
      <c r="V982" s="14"/>
      <c r="W982" s="14"/>
      <c r="X982" s="14"/>
      <c r="Y982" s="14"/>
      <c r="Z982" s="14"/>
      <c r="AA982" s="14"/>
      <c r="AB982" s="14"/>
      <c r="AC982" s="14"/>
      <c r="AD982" s="14"/>
      <c r="AE982" s="14"/>
      <c r="AT982" s="269" t="s">
        <v>200</v>
      </c>
      <c r="AU982" s="269" t="s">
        <v>82</v>
      </c>
      <c r="AV982" s="14" t="s">
        <v>82</v>
      </c>
      <c r="AW982" s="14" t="s">
        <v>30</v>
      </c>
      <c r="AX982" s="14" t="s">
        <v>73</v>
      </c>
      <c r="AY982" s="269" t="s">
        <v>189</v>
      </c>
    </row>
    <row r="983" s="13" customFormat="1">
      <c r="A983" s="13"/>
      <c r="B983" s="249"/>
      <c r="C983" s="250"/>
      <c r="D983" s="242" t="s">
        <v>200</v>
      </c>
      <c r="E983" s="251" t="s">
        <v>1</v>
      </c>
      <c r="F983" s="252" t="s">
        <v>369</v>
      </c>
      <c r="G983" s="250"/>
      <c r="H983" s="251" t="s">
        <v>1</v>
      </c>
      <c r="I983" s="253"/>
      <c r="J983" s="250"/>
      <c r="K983" s="250"/>
      <c r="L983" s="254"/>
      <c r="M983" s="255"/>
      <c r="N983" s="256"/>
      <c r="O983" s="256"/>
      <c r="P983" s="256"/>
      <c r="Q983" s="256"/>
      <c r="R983" s="256"/>
      <c r="S983" s="256"/>
      <c r="T983" s="257"/>
      <c r="U983" s="13"/>
      <c r="V983" s="13"/>
      <c r="W983" s="13"/>
      <c r="X983" s="13"/>
      <c r="Y983" s="13"/>
      <c r="Z983" s="13"/>
      <c r="AA983" s="13"/>
      <c r="AB983" s="13"/>
      <c r="AC983" s="13"/>
      <c r="AD983" s="13"/>
      <c r="AE983" s="13"/>
      <c r="AT983" s="258" t="s">
        <v>200</v>
      </c>
      <c r="AU983" s="258" t="s">
        <v>82</v>
      </c>
      <c r="AV983" s="13" t="s">
        <v>80</v>
      </c>
      <c r="AW983" s="13" t="s">
        <v>30</v>
      </c>
      <c r="AX983" s="13" t="s">
        <v>73</v>
      </c>
      <c r="AY983" s="258" t="s">
        <v>189</v>
      </c>
    </row>
    <row r="984" s="14" customFormat="1">
      <c r="A984" s="14"/>
      <c r="B984" s="259"/>
      <c r="C984" s="260"/>
      <c r="D984" s="242" t="s">
        <v>200</v>
      </c>
      <c r="E984" s="261" t="s">
        <v>1</v>
      </c>
      <c r="F984" s="262" t="s">
        <v>804</v>
      </c>
      <c r="G984" s="260"/>
      <c r="H984" s="263">
        <v>-2.48</v>
      </c>
      <c r="I984" s="264"/>
      <c r="J984" s="260"/>
      <c r="K984" s="260"/>
      <c r="L984" s="265"/>
      <c r="M984" s="266"/>
      <c r="N984" s="267"/>
      <c r="O984" s="267"/>
      <c r="P984" s="267"/>
      <c r="Q984" s="267"/>
      <c r="R984" s="267"/>
      <c r="S984" s="267"/>
      <c r="T984" s="268"/>
      <c r="U984" s="14"/>
      <c r="V984" s="14"/>
      <c r="W984" s="14"/>
      <c r="X984" s="14"/>
      <c r="Y984" s="14"/>
      <c r="Z984" s="14"/>
      <c r="AA984" s="14"/>
      <c r="AB984" s="14"/>
      <c r="AC984" s="14"/>
      <c r="AD984" s="14"/>
      <c r="AE984" s="14"/>
      <c r="AT984" s="269" t="s">
        <v>200</v>
      </c>
      <c r="AU984" s="269" t="s">
        <v>82</v>
      </c>
      <c r="AV984" s="14" t="s">
        <v>82</v>
      </c>
      <c r="AW984" s="14" t="s">
        <v>30</v>
      </c>
      <c r="AX984" s="14" t="s">
        <v>73</v>
      </c>
      <c r="AY984" s="269" t="s">
        <v>189</v>
      </c>
    </row>
    <row r="985" s="13" customFormat="1">
      <c r="A985" s="13"/>
      <c r="B985" s="249"/>
      <c r="C985" s="250"/>
      <c r="D985" s="242" t="s">
        <v>200</v>
      </c>
      <c r="E985" s="251" t="s">
        <v>1</v>
      </c>
      <c r="F985" s="252" t="s">
        <v>600</v>
      </c>
      <c r="G985" s="250"/>
      <c r="H985" s="251" t="s">
        <v>1</v>
      </c>
      <c r="I985" s="253"/>
      <c r="J985" s="250"/>
      <c r="K985" s="250"/>
      <c r="L985" s="254"/>
      <c r="M985" s="255"/>
      <c r="N985" s="256"/>
      <c r="O985" s="256"/>
      <c r="P985" s="256"/>
      <c r="Q985" s="256"/>
      <c r="R985" s="256"/>
      <c r="S985" s="256"/>
      <c r="T985" s="257"/>
      <c r="U985" s="13"/>
      <c r="V985" s="13"/>
      <c r="W985" s="13"/>
      <c r="X985" s="13"/>
      <c r="Y985" s="13"/>
      <c r="Z985" s="13"/>
      <c r="AA985" s="13"/>
      <c r="AB985" s="13"/>
      <c r="AC985" s="13"/>
      <c r="AD985" s="13"/>
      <c r="AE985" s="13"/>
      <c r="AT985" s="258" t="s">
        <v>200</v>
      </c>
      <c r="AU985" s="258" t="s">
        <v>82</v>
      </c>
      <c r="AV985" s="13" t="s">
        <v>80</v>
      </c>
      <c r="AW985" s="13" t="s">
        <v>30</v>
      </c>
      <c r="AX985" s="13" t="s">
        <v>73</v>
      </c>
      <c r="AY985" s="258" t="s">
        <v>189</v>
      </c>
    </row>
    <row r="986" s="14" customFormat="1">
      <c r="A986" s="14"/>
      <c r="B986" s="259"/>
      <c r="C986" s="260"/>
      <c r="D986" s="242" t="s">
        <v>200</v>
      </c>
      <c r="E986" s="261" t="s">
        <v>1</v>
      </c>
      <c r="F986" s="262" t="s">
        <v>805</v>
      </c>
      <c r="G986" s="260"/>
      <c r="H986" s="263">
        <v>41.085000000000001</v>
      </c>
      <c r="I986" s="264"/>
      <c r="J986" s="260"/>
      <c r="K986" s="260"/>
      <c r="L986" s="265"/>
      <c r="M986" s="266"/>
      <c r="N986" s="267"/>
      <c r="O986" s="267"/>
      <c r="P986" s="267"/>
      <c r="Q986" s="267"/>
      <c r="R986" s="267"/>
      <c r="S986" s="267"/>
      <c r="T986" s="268"/>
      <c r="U986" s="14"/>
      <c r="V986" s="14"/>
      <c r="W986" s="14"/>
      <c r="X986" s="14"/>
      <c r="Y986" s="14"/>
      <c r="Z986" s="14"/>
      <c r="AA986" s="14"/>
      <c r="AB986" s="14"/>
      <c r="AC986" s="14"/>
      <c r="AD986" s="14"/>
      <c r="AE986" s="14"/>
      <c r="AT986" s="269" t="s">
        <v>200</v>
      </c>
      <c r="AU986" s="269" t="s">
        <v>82</v>
      </c>
      <c r="AV986" s="14" t="s">
        <v>82</v>
      </c>
      <c r="AW986" s="14" t="s">
        <v>30</v>
      </c>
      <c r="AX986" s="14" t="s">
        <v>73</v>
      </c>
      <c r="AY986" s="269" t="s">
        <v>189</v>
      </c>
    </row>
    <row r="987" s="13" customFormat="1">
      <c r="A987" s="13"/>
      <c r="B987" s="249"/>
      <c r="C987" s="250"/>
      <c r="D987" s="242" t="s">
        <v>200</v>
      </c>
      <c r="E987" s="251" t="s">
        <v>1</v>
      </c>
      <c r="F987" s="252" t="s">
        <v>369</v>
      </c>
      <c r="G987" s="250"/>
      <c r="H987" s="251" t="s">
        <v>1</v>
      </c>
      <c r="I987" s="253"/>
      <c r="J987" s="250"/>
      <c r="K987" s="250"/>
      <c r="L987" s="254"/>
      <c r="M987" s="255"/>
      <c r="N987" s="256"/>
      <c r="O987" s="256"/>
      <c r="P987" s="256"/>
      <c r="Q987" s="256"/>
      <c r="R987" s="256"/>
      <c r="S987" s="256"/>
      <c r="T987" s="257"/>
      <c r="U987" s="13"/>
      <c r="V987" s="13"/>
      <c r="W987" s="13"/>
      <c r="X987" s="13"/>
      <c r="Y987" s="13"/>
      <c r="Z987" s="13"/>
      <c r="AA987" s="13"/>
      <c r="AB987" s="13"/>
      <c r="AC987" s="13"/>
      <c r="AD987" s="13"/>
      <c r="AE987" s="13"/>
      <c r="AT987" s="258" t="s">
        <v>200</v>
      </c>
      <c r="AU987" s="258" t="s">
        <v>82</v>
      </c>
      <c r="AV987" s="13" t="s">
        <v>80</v>
      </c>
      <c r="AW987" s="13" t="s">
        <v>30</v>
      </c>
      <c r="AX987" s="13" t="s">
        <v>73</v>
      </c>
      <c r="AY987" s="258" t="s">
        <v>189</v>
      </c>
    </row>
    <row r="988" s="14" customFormat="1">
      <c r="A988" s="14"/>
      <c r="B988" s="259"/>
      <c r="C988" s="260"/>
      <c r="D988" s="242" t="s">
        <v>200</v>
      </c>
      <c r="E988" s="261" t="s">
        <v>1</v>
      </c>
      <c r="F988" s="262" t="s">
        <v>804</v>
      </c>
      <c r="G988" s="260"/>
      <c r="H988" s="263">
        <v>-2.48</v>
      </c>
      <c r="I988" s="264"/>
      <c r="J988" s="260"/>
      <c r="K988" s="260"/>
      <c r="L988" s="265"/>
      <c r="M988" s="266"/>
      <c r="N988" s="267"/>
      <c r="O988" s="267"/>
      <c r="P988" s="267"/>
      <c r="Q988" s="267"/>
      <c r="R988" s="267"/>
      <c r="S988" s="267"/>
      <c r="T988" s="268"/>
      <c r="U988" s="14"/>
      <c r="V988" s="14"/>
      <c r="W988" s="14"/>
      <c r="X988" s="14"/>
      <c r="Y988" s="14"/>
      <c r="Z988" s="14"/>
      <c r="AA988" s="14"/>
      <c r="AB988" s="14"/>
      <c r="AC988" s="14"/>
      <c r="AD988" s="14"/>
      <c r="AE988" s="14"/>
      <c r="AT988" s="269" t="s">
        <v>200</v>
      </c>
      <c r="AU988" s="269" t="s">
        <v>82</v>
      </c>
      <c r="AV988" s="14" t="s">
        <v>82</v>
      </c>
      <c r="AW988" s="14" t="s">
        <v>30</v>
      </c>
      <c r="AX988" s="14" t="s">
        <v>73</v>
      </c>
      <c r="AY988" s="269" t="s">
        <v>189</v>
      </c>
    </row>
    <row r="989" s="13" customFormat="1">
      <c r="A989" s="13"/>
      <c r="B989" s="249"/>
      <c r="C989" s="250"/>
      <c r="D989" s="242" t="s">
        <v>200</v>
      </c>
      <c r="E989" s="251" t="s">
        <v>1</v>
      </c>
      <c r="F989" s="252" t="s">
        <v>603</v>
      </c>
      <c r="G989" s="250"/>
      <c r="H989" s="251" t="s">
        <v>1</v>
      </c>
      <c r="I989" s="253"/>
      <c r="J989" s="250"/>
      <c r="K989" s="250"/>
      <c r="L989" s="254"/>
      <c r="M989" s="255"/>
      <c r="N989" s="256"/>
      <c r="O989" s="256"/>
      <c r="P989" s="256"/>
      <c r="Q989" s="256"/>
      <c r="R989" s="256"/>
      <c r="S989" s="256"/>
      <c r="T989" s="257"/>
      <c r="U989" s="13"/>
      <c r="V989" s="13"/>
      <c r="W989" s="13"/>
      <c r="X989" s="13"/>
      <c r="Y989" s="13"/>
      <c r="Z989" s="13"/>
      <c r="AA989" s="13"/>
      <c r="AB989" s="13"/>
      <c r="AC989" s="13"/>
      <c r="AD989" s="13"/>
      <c r="AE989" s="13"/>
      <c r="AT989" s="258" t="s">
        <v>200</v>
      </c>
      <c r="AU989" s="258" t="s">
        <v>82</v>
      </c>
      <c r="AV989" s="13" t="s">
        <v>80</v>
      </c>
      <c r="AW989" s="13" t="s">
        <v>30</v>
      </c>
      <c r="AX989" s="13" t="s">
        <v>73</v>
      </c>
      <c r="AY989" s="258" t="s">
        <v>189</v>
      </c>
    </row>
    <row r="990" s="14" customFormat="1">
      <c r="A990" s="14"/>
      <c r="B990" s="259"/>
      <c r="C990" s="260"/>
      <c r="D990" s="242" t="s">
        <v>200</v>
      </c>
      <c r="E990" s="261" t="s">
        <v>1</v>
      </c>
      <c r="F990" s="262" t="s">
        <v>806</v>
      </c>
      <c r="G990" s="260"/>
      <c r="H990" s="263">
        <v>28.440000000000001</v>
      </c>
      <c r="I990" s="264"/>
      <c r="J990" s="260"/>
      <c r="K990" s="260"/>
      <c r="L990" s="265"/>
      <c r="M990" s="266"/>
      <c r="N990" s="267"/>
      <c r="O990" s="267"/>
      <c r="P990" s="267"/>
      <c r="Q990" s="267"/>
      <c r="R990" s="267"/>
      <c r="S990" s="267"/>
      <c r="T990" s="268"/>
      <c r="U990" s="14"/>
      <c r="V990" s="14"/>
      <c r="W990" s="14"/>
      <c r="X990" s="14"/>
      <c r="Y990" s="14"/>
      <c r="Z990" s="14"/>
      <c r="AA990" s="14"/>
      <c r="AB990" s="14"/>
      <c r="AC990" s="14"/>
      <c r="AD990" s="14"/>
      <c r="AE990" s="14"/>
      <c r="AT990" s="269" t="s">
        <v>200</v>
      </c>
      <c r="AU990" s="269" t="s">
        <v>82</v>
      </c>
      <c r="AV990" s="14" t="s">
        <v>82</v>
      </c>
      <c r="AW990" s="14" t="s">
        <v>30</v>
      </c>
      <c r="AX990" s="14" t="s">
        <v>73</v>
      </c>
      <c r="AY990" s="269" t="s">
        <v>189</v>
      </c>
    </row>
    <row r="991" s="13" customFormat="1">
      <c r="A991" s="13"/>
      <c r="B991" s="249"/>
      <c r="C991" s="250"/>
      <c r="D991" s="242" t="s">
        <v>200</v>
      </c>
      <c r="E991" s="251" t="s">
        <v>1</v>
      </c>
      <c r="F991" s="252" t="s">
        <v>369</v>
      </c>
      <c r="G991" s="250"/>
      <c r="H991" s="251" t="s">
        <v>1</v>
      </c>
      <c r="I991" s="253"/>
      <c r="J991" s="250"/>
      <c r="K991" s="250"/>
      <c r="L991" s="254"/>
      <c r="M991" s="255"/>
      <c r="N991" s="256"/>
      <c r="O991" s="256"/>
      <c r="P991" s="256"/>
      <c r="Q991" s="256"/>
      <c r="R991" s="256"/>
      <c r="S991" s="256"/>
      <c r="T991" s="257"/>
      <c r="U991" s="13"/>
      <c r="V991" s="13"/>
      <c r="W991" s="13"/>
      <c r="X991" s="13"/>
      <c r="Y991" s="13"/>
      <c r="Z991" s="13"/>
      <c r="AA991" s="13"/>
      <c r="AB991" s="13"/>
      <c r="AC991" s="13"/>
      <c r="AD991" s="13"/>
      <c r="AE991" s="13"/>
      <c r="AT991" s="258" t="s">
        <v>200</v>
      </c>
      <c r="AU991" s="258" t="s">
        <v>82</v>
      </c>
      <c r="AV991" s="13" t="s">
        <v>80</v>
      </c>
      <c r="AW991" s="13" t="s">
        <v>30</v>
      </c>
      <c r="AX991" s="13" t="s">
        <v>73</v>
      </c>
      <c r="AY991" s="258" t="s">
        <v>189</v>
      </c>
    </row>
    <row r="992" s="14" customFormat="1">
      <c r="A992" s="14"/>
      <c r="B992" s="259"/>
      <c r="C992" s="260"/>
      <c r="D992" s="242" t="s">
        <v>200</v>
      </c>
      <c r="E992" s="261" t="s">
        <v>1</v>
      </c>
      <c r="F992" s="262" t="s">
        <v>807</v>
      </c>
      <c r="G992" s="260"/>
      <c r="H992" s="263">
        <v>-2.5800000000000001</v>
      </c>
      <c r="I992" s="264"/>
      <c r="J992" s="260"/>
      <c r="K992" s="260"/>
      <c r="L992" s="265"/>
      <c r="M992" s="266"/>
      <c r="N992" s="267"/>
      <c r="O992" s="267"/>
      <c r="P992" s="267"/>
      <c r="Q992" s="267"/>
      <c r="R992" s="267"/>
      <c r="S992" s="267"/>
      <c r="T992" s="268"/>
      <c r="U992" s="14"/>
      <c r="V992" s="14"/>
      <c r="W992" s="14"/>
      <c r="X992" s="14"/>
      <c r="Y992" s="14"/>
      <c r="Z992" s="14"/>
      <c r="AA992" s="14"/>
      <c r="AB992" s="14"/>
      <c r="AC992" s="14"/>
      <c r="AD992" s="14"/>
      <c r="AE992" s="14"/>
      <c r="AT992" s="269" t="s">
        <v>200</v>
      </c>
      <c r="AU992" s="269" t="s">
        <v>82</v>
      </c>
      <c r="AV992" s="14" t="s">
        <v>82</v>
      </c>
      <c r="AW992" s="14" t="s">
        <v>30</v>
      </c>
      <c r="AX992" s="14" t="s">
        <v>73</v>
      </c>
      <c r="AY992" s="269" t="s">
        <v>189</v>
      </c>
    </row>
    <row r="993" s="13" customFormat="1">
      <c r="A993" s="13"/>
      <c r="B993" s="249"/>
      <c r="C993" s="250"/>
      <c r="D993" s="242" t="s">
        <v>200</v>
      </c>
      <c r="E993" s="251" t="s">
        <v>1</v>
      </c>
      <c r="F993" s="252" t="s">
        <v>605</v>
      </c>
      <c r="G993" s="250"/>
      <c r="H993" s="251" t="s">
        <v>1</v>
      </c>
      <c r="I993" s="253"/>
      <c r="J993" s="250"/>
      <c r="K993" s="250"/>
      <c r="L993" s="254"/>
      <c r="M993" s="255"/>
      <c r="N993" s="256"/>
      <c r="O993" s="256"/>
      <c r="P993" s="256"/>
      <c r="Q993" s="256"/>
      <c r="R993" s="256"/>
      <c r="S993" s="256"/>
      <c r="T993" s="257"/>
      <c r="U993" s="13"/>
      <c r="V993" s="13"/>
      <c r="W993" s="13"/>
      <c r="X993" s="13"/>
      <c r="Y993" s="13"/>
      <c r="Z993" s="13"/>
      <c r="AA993" s="13"/>
      <c r="AB993" s="13"/>
      <c r="AC993" s="13"/>
      <c r="AD993" s="13"/>
      <c r="AE993" s="13"/>
      <c r="AT993" s="258" t="s">
        <v>200</v>
      </c>
      <c r="AU993" s="258" t="s">
        <v>82</v>
      </c>
      <c r="AV993" s="13" t="s">
        <v>80</v>
      </c>
      <c r="AW993" s="13" t="s">
        <v>30</v>
      </c>
      <c r="AX993" s="13" t="s">
        <v>73</v>
      </c>
      <c r="AY993" s="258" t="s">
        <v>189</v>
      </c>
    </row>
    <row r="994" s="14" customFormat="1">
      <c r="A994" s="14"/>
      <c r="B994" s="259"/>
      <c r="C994" s="260"/>
      <c r="D994" s="242" t="s">
        <v>200</v>
      </c>
      <c r="E994" s="261" t="s">
        <v>1</v>
      </c>
      <c r="F994" s="262" t="s">
        <v>808</v>
      </c>
      <c r="G994" s="260"/>
      <c r="H994" s="263">
        <v>37.395000000000003</v>
      </c>
      <c r="I994" s="264"/>
      <c r="J994" s="260"/>
      <c r="K994" s="260"/>
      <c r="L994" s="265"/>
      <c r="M994" s="266"/>
      <c r="N994" s="267"/>
      <c r="O994" s="267"/>
      <c r="P994" s="267"/>
      <c r="Q994" s="267"/>
      <c r="R994" s="267"/>
      <c r="S994" s="267"/>
      <c r="T994" s="268"/>
      <c r="U994" s="14"/>
      <c r="V994" s="14"/>
      <c r="W994" s="14"/>
      <c r="X994" s="14"/>
      <c r="Y994" s="14"/>
      <c r="Z994" s="14"/>
      <c r="AA994" s="14"/>
      <c r="AB994" s="14"/>
      <c r="AC994" s="14"/>
      <c r="AD994" s="14"/>
      <c r="AE994" s="14"/>
      <c r="AT994" s="269" t="s">
        <v>200</v>
      </c>
      <c r="AU994" s="269" t="s">
        <v>82</v>
      </c>
      <c r="AV994" s="14" t="s">
        <v>82</v>
      </c>
      <c r="AW994" s="14" t="s">
        <v>30</v>
      </c>
      <c r="AX994" s="14" t="s">
        <v>73</v>
      </c>
      <c r="AY994" s="269" t="s">
        <v>189</v>
      </c>
    </row>
    <row r="995" s="13" customFormat="1">
      <c r="A995" s="13"/>
      <c r="B995" s="249"/>
      <c r="C995" s="250"/>
      <c r="D995" s="242" t="s">
        <v>200</v>
      </c>
      <c r="E995" s="251" t="s">
        <v>1</v>
      </c>
      <c r="F995" s="252" t="s">
        <v>369</v>
      </c>
      <c r="G995" s="250"/>
      <c r="H995" s="251" t="s">
        <v>1</v>
      </c>
      <c r="I995" s="253"/>
      <c r="J995" s="250"/>
      <c r="K995" s="250"/>
      <c r="L995" s="254"/>
      <c r="M995" s="255"/>
      <c r="N995" s="256"/>
      <c r="O995" s="256"/>
      <c r="P995" s="256"/>
      <c r="Q995" s="256"/>
      <c r="R995" s="256"/>
      <c r="S995" s="256"/>
      <c r="T995" s="257"/>
      <c r="U995" s="13"/>
      <c r="V995" s="13"/>
      <c r="W995" s="13"/>
      <c r="X995" s="13"/>
      <c r="Y995" s="13"/>
      <c r="Z995" s="13"/>
      <c r="AA995" s="13"/>
      <c r="AB995" s="13"/>
      <c r="AC995" s="13"/>
      <c r="AD995" s="13"/>
      <c r="AE995" s="13"/>
      <c r="AT995" s="258" t="s">
        <v>200</v>
      </c>
      <c r="AU995" s="258" t="s">
        <v>82</v>
      </c>
      <c r="AV995" s="13" t="s">
        <v>80</v>
      </c>
      <c r="AW995" s="13" t="s">
        <v>30</v>
      </c>
      <c r="AX995" s="13" t="s">
        <v>73</v>
      </c>
      <c r="AY995" s="258" t="s">
        <v>189</v>
      </c>
    </row>
    <row r="996" s="14" customFormat="1">
      <c r="A996" s="14"/>
      <c r="B996" s="259"/>
      <c r="C996" s="260"/>
      <c r="D996" s="242" t="s">
        <v>200</v>
      </c>
      <c r="E996" s="261" t="s">
        <v>1</v>
      </c>
      <c r="F996" s="262" t="s">
        <v>807</v>
      </c>
      <c r="G996" s="260"/>
      <c r="H996" s="263">
        <v>-2.5800000000000001</v>
      </c>
      <c r="I996" s="264"/>
      <c r="J996" s="260"/>
      <c r="K996" s="260"/>
      <c r="L996" s="265"/>
      <c r="M996" s="266"/>
      <c r="N996" s="267"/>
      <c r="O996" s="267"/>
      <c r="P996" s="267"/>
      <c r="Q996" s="267"/>
      <c r="R996" s="267"/>
      <c r="S996" s="267"/>
      <c r="T996" s="268"/>
      <c r="U996" s="14"/>
      <c r="V996" s="14"/>
      <c r="W996" s="14"/>
      <c r="X996" s="14"/>
      <c r="Y996" s="14"/>
      <c r="Z996" s="14"/>
      <c r="AA996" s="14"/>
      <c r="AB996" s="14"/>
      <c r="AC996" s="14"/>
      <c r="AD996" s="14"/>
      <c r="AE996" s="14"/>
      <c r="AT996" s="269" t="s">
        <v>200</v>
      </c>
      <c r="AU996" s="269" t="s">
        <v>82</v>
      </c>
      <c r="AV996" s="14" t="s">
        <v>82</v>
      </c>
      <c r="AW996" s="14" t="s">
        <v>30</v>
      </c>
      <c r="AX996" s="14" t="s">
        <v>73</v>
      </c>
      <c r="AY996" s="269" t="s">
        <v>189</v>
      </c>
    </row>
    <row r="997" s="13" customFormat="1">
      <c r="A997" s="13"/>
      <c r="B997" s="249"/>
      <c r="C997" s="250"/>
      <c r="D997" s="242" t="s">
        <v>200</v>
      </c>
      <c r="E997" s="251" t="s">
        <v>1</v>
      </c>
      <c r="F997" s="252" t="s">
        <v>809</v>
      </c>
      <c r="G997" s="250"/>
      <c r="H997" s="251" t="s">
        <v>1</v>
      </c>
      <c r="I997" s="253"/>
      <c r="J997" s="250"/>
      <c r="K997" s="250"/>
      <c r="L997" s="254"/>
      <c r="M997" s="255"/>
      <c r="N997" s="256"/>
      <c r="O997" s="256"/>
      <c r="P997" s="256"/>
      <c r="Q997" s="256"/>
      <c r="R997" s="256"/>
      <c r="S997" s="256"/>
      <c r="T997" s="257"/>
      <c r="U997" s="13"/>
      <c r="V997" s="13"/>
      <c r="W997" s="13"/>
      <c r="X997" s="13"/>
      <c r="Y997" s="13"/>
      <c r="Z997" s="13"/>
      <c r="AA997" s="13"/>
      <c r="AB997" s="13"/>
      <c r="AC997" s="13"/>
      <c r="AD997" s="13"/>
      <c r="AE997" s="13"/>
      <c r="AT997" s="258" t="s">
        <v>200</v>
      </c>
      <c r="AU997" s="258" t="s">
        <v>82</v>
      </c>
      <c r="AV997" s="13" t="s">
        <v>80</v>
      </c>
      <c r="AW997" s="13" t="s">
        <v>30</v>
      </c>
      <c r="AX997" s="13" t="s">
        <v>73</v>
      </c>
      <c r="AY997" s="258" t="s">
        <v>189</v>
      </c>
    </row>
    <row r="998" s="14" customFormat="1">
      <c r="A998" s="14"/>
      <c r="B998" s="259"/>
      <c r="C998" s="260"/>
      <c r="D998" s="242" t="s">
        <v>200</v>
      </c>
      <c r="E998" s="261" t="s">
        <v>1</v>
      </c>
      <c r="F998" s="262" t="s">
        <v>810</v>
      </c>
      <c r="G998" s="260"/>
      <c r="H998" s="263">
        <v>36.405000000000001</v>
      </c>
      <c r="I998" s="264"/>
      <c r="J998" s="260"/>
      <c r="K998" s="260"/>
      <c r="L998" s="265"/>
      <c r="M998" s="266"/>
      <c r="N998" s="267"/>
      <c r="O998" s="267"/>
      <c r="P998" s="267"/>
      <c r="Q998" s="267"/>
      <c r="R998" s="267"/>
      <c r="S998" s="267"/>
      <c r="T998" s="268"/>
      <c r="U998" s="14"/>
      <c r="V998" s="14"/>
      <c r="W998" s="14"/>
      <c r="X998" s="14"/>
      <c r="Y998" s="14"/>
      <c r="Z998" s="14"/>
      <c r="AA998" s="14"/>
      <c r="AB998" s="14"/>
      <c r="AC998" s="14"/>
      <c r="AD998" s="14"/>
      <c r="AE998" s="14"/>
      <c r="AT998" s="269" t="s">
        <v>200</v>
      </c>
      <c r="AU998" s="269" t="s">
        <v>82</v>
      </c>
      <c r="AV998" s="14" t="s">
        <v>82</v>
      </c>
      <c r="AW998" s="14" t="s">
        <v>30</v>
      </c>
      <c r="AX998" s="14" t="s">
        <v>73</v>
      </c>
      <c r="AY998" s="269" t="s">
        <v>189</v>
      </c>
    </row>
    <row r="999" s="13" customFormat="1">
      <c r="A999" s="13"/>
      <c r="B999" s="249"/>
      <c r="C999" s="250"/>
      <c r="D999" s="242" t="s">
        <v>200</v>
      </c>
      <c r="E999" s="251" t="s">
        <v>1</v>
      </c>
      <c r="F999" s="252" t="s">
        <v>283</v>
      </c>
      <c r="G999" s="250"/>
      <c r="H999" s="251" t="s">
        <v>1</v>
      </c>
      <c r="I999" s="253"/>
      <c r="J999" s="250"/>
      <c r="K999" s="250"/>
      <c r="L999" s="254"/>
      <c r="M999" s="255"/>
      <c r="N999" s="256"/>
      <c r="O999" s="256"/>
      <c r="P999" s="256"/>
      <c r="Q999" s="256"/>
      <c r="R999" s="256"/>
      <c r="S999" s="256"/>
      <c r="T999" s="257"/>
      <c r="U999" s="13"/>
      <c r="V999" s="13"/>
      <c r="W999" s="13"/>
      <c r="X999" s="13"/>
      <c r="Y999" s="13"/>
      <c r="Z999" s="13"/>
      <c r="AA999" s="13"/>
      <c r="AB999" s="13"/>
      <c r="AC999" s="13"/>
      <c r="AD999" s="13"/>
      <c r="AE999" s="13"/>
      <c r="AT999" s="258" t="s">
        <v>200</v>
      </c>
      <c r="AU999" s="258" t="s">
        <v>82</v>
      </c>
      <c r="AV999" s="13" t="s">
        <v>80</v>
      </c>
      <c r="AW999" s="13" t="s">
        <v>30</v>
      </c>
      <c r="AX999" s="13" t="s">
        <v>73</v>
      </c>
      <c r="AY999" s="258" t="s">
        <v>189</v>
      </c>
    </row>
    <row r="1000" s="13" customFormat="1">
      <c r="A1000" s="13"/>
      <c r="B1000" s="249"/>
      <c r="C1000" s="250"/>
      <c r="D1000" s="242" t="s">
        <v>200</v>
      </c>
      <c r="E1000" s="251" t="s">
        <v>1</v>
      </c>
      <c r="F1000" s="252" t="s">
        <v>594</v>
      </c>
      <c r="G1000" s="250"/>
      <c r="H1000" s="251" t="s">
        <v>1</v>
      </c>
      <c r="I1000" s="253"/>
      <c r="J1000" s="250"/>
      <c r="K1000" s="250"/>
      <c r="L1000" s="254"/>
      <c r="M1000" s="255"/>
      <c r="N1000" s="256"/>
      <c r="O1000" s="256"/>
      <c r="P1000" s="256"/>
      <c r="Q1000" s="256"/>
      <c r="R1000" s="256"/>
      <c r="S1000" s="256"/>
      <c r="T1000" s="257"/>
      <c r="U1000" s="13"/>
      <c r="V1000" s="13"/>
      <c r="W1000" s="13"/>
      <c r="X1000" s="13"/>
      <c r="Y1000" s="13"/>
      <c r="Z1000" s="13"/>
      <c r="AA1000" s="13"/>
      <c r="AB1000" s="13"/>
      <c r="AC1000" s="13"/>
      <c r="AD1000" s="13"/>
      <c r="AE1000" s="13"/>
      <c r="AT1000" s="258" t="s">
        <v>200</v>
      </c>
      <c r="AU1000" s="258" t="s">
        <v>82</v>
      </c>
      <c r="AV1000" s="13" t="s">
        <v>80</v>
      </c>
      <c r="AW1000" s="13" t="s">
        <v>30</v>
      </c>
      <c r="AX1000" s="13" t="s">
        <v>73</v>
      </c>
      <c r="AY1000" s="258" t="s">
        <v>189</v>
      </c>
    </row>
    <row r="1001" s="13" customFormat="1">
      <c r="A1001" s="13"/>
      <c r="B1001" s="249"/>
      <c r="C1001" s="250"/>
      <c r="D1001" s="242" t="s">
        <v>200</v>
      </c>
      <c r="E1001" s="251" t="s">
        <v>1</v>
      </c>
      <c r="F1001" s="252" t="s">
        <v>595</v>
      </c>
      <c r="G1001" s="250"/>
      <c r="H1001" s="251" t="s">
        <v>1</v>
      </c>
      <c r="I1001" s="253"/>
      <c r="J1001" s="250"/>
      <c r="K1001" s="250"/>
      <c r="L1001" s="254"/>
      <c r="M1001" s="255"/>
      <c r="N1001" s="256"/>
      <c r="O1001" s="256"/>
      <c r="P1001" s="256"/>
      <c r="Q1001" s="256"/>
      <c r="R1001" s="256"/>
      <c r="S1001" s="256"/>
      <c r="T1001" s="257"/>
      <c r="U1001" s="13"/>
      <c r="V1001" s="13"/>
      <c r="W1001" s="13"/>
      <c r="X1001" s="13"/>
      <c r="Y1001" s="13"/>
      <c r="Z1001" s="13"/>
      <c r="AA1001" s="13"/>
      <c r="AB1001" s="13"/>
      <c r="AC1001" s="13"/>
      <c r="AD1001" s="13"/>
      <c r="AE1001" s="13"/>
      <c r="AT1001" s="258" t="s">
        <v>200</v>
      </c>
      <c r="AU1001" s="258" t="s">
        <v>82</v>
      </c>
      <c r="AV1001" s="13" t="s">
        <v>80</v>
      </c>
      <c r="AW1001" s="13" t="s">
        <v>30</v>
      </c>
      <c r="AX1001" s="13" t="s">
        <v>73</v>
      </c>
      <c r="AY1001" s="258" t="s">
        <v>189</v>
      </c>
    </row>
    <row r="1002" s="14" customFormat="1">
      <c r="A1002" s="14"/>
      <c r="B1002" s="259"/>
      <c r="C1002" s="260"/>
      <c r="D1002" s="242" t="s">
        <v>200</v>
      </c>
      <c r="E1002" s="261" t="s">
        <v>1</v>
      </c>
      <c r="F1002" s="262" t="s">
        <v>596</v>
      </c>
      <c r="G1002" s="260"/>
      <c r="H1002" s="263">
        <v>2.8799999999999999</v>
      </c>
      <c r="I1002" s="264"/>
      <c r="J1002" s="260"/>
      <c r="K1002" s="260"/>
      <c r="L1002" s="265"/>
      <c r="M1002" s="266"/>
      <c r="N1002" s="267"/>
      <c r="O1002" s="267"/>
      <c r="P1002" s="267"/>
      <c r="Q1002" s="267"/>
      <c r="R1002" s="267"/>
      <c r="S1002" s="267"/>
      <c r="T1002" s="268"/>
      <c r="U1002" s="14"/>
      <c r="V1002" s="14"/>
      <c r="W1002" s="14"/>
      <c r="X1002" s="14"/>
      <c r="Y1002" s="14"/>
      <c r="Z1002" s="14"/>
      <c r="AA1002" s="14"/>
      <c r="AB1002" s="14"/>
      <c r="AC1002" s="14"/>
      <c r="AD1002" s="14"/>
      <c r="AE1002" s="14"/>
      <c r="AT1002" s="269" t="s">
        <v>200</v>
      </c>
      <c r="AU1002" s="269" t="s">
        <v>82</v>
      </c>
      <c r="AV1002" s="14" t="s">
        <v>82</v>
      </c>
      <c r="AW1002" s="14" t="s">
        <v>30</v>
      </c>
      <c r="AX1002" s="14" t="s">
        <v>73</v>
      </c>
      <c r="AY1002" s="269" t="s">
        <v>189</v>
      </c>
    </row>
    <row r="1003" s="13" customFormat="1">
      <c r="A1003" s="13"/>
      <c r="B1003" s="249"/>
      <c r="C1003" s="250"/>
      <c r="D1003" s="242" t="s">
        <v>200</v>
      </c>
      <c r="E1003" s="251" t="s">
        <v>1</v>
      </c>
      <c r="F1003" s="252" t="s">
        <v>597</v>
      </c>
      <c r="G1003" s="250"/>
      <c r="H1003" s="251" t="s">
        <v>1</v>
      </c>
      <c r="I1003" s="253"/>
      <c r="J1003" s="250"/>
      <c r="K1003" s="250"/>
      <c r="L1003" s="254"/>
      <c r="M1003" s="255"/>
      <c r="N1003" s="256"/>
      <c r="O1003" s="256"/>
      <c r="P1003" s="256"/>
      <c r="Q1003" s="256"/>
      <c r="R1003" s="256"/>
      <c r="S1003" s="256"/>
      <c r="T1003" s="257"/>
      <c r="U1003" s="13"/>
      <c r="V1003" s="13"/>
      <c r="W1003" s="13"/>
      <c r="X1003" s="13"/>
      <c r="Y1003" s="13"/>
      <c r="Z1003" s="13"/>
      <c r="AA1003" s="13"/>
      <c r="AB1003" s="13"/>
      <c r="AC1003" s="13"/>
      <c r="AD1003" s="13"/>
      <c r="AE1003" s="13"/>
      <c r="AT1003" s="258" t="s">
        <v>200</v>
      </c>
      <c r="AU1003" s="258" t="s">
        <v>82</v>
      </c>
      <c r="AV1003" s="13" t="s">
        <v>80</v>
      </c>
      <c r="AW1003" s="13" t="s">
        <v>30</v>
      </c>
      <c r="AX1003" s="13" t="s">
        <v>73</v>
      </c>
      <c r="AY1003" s="258" t="s">
        <v>189</v>
      </c>
    </row>
    <row r="1004" s="13" customFormat="1">
      <c r="A1004" s="13"/>
      <c r="B1004" s="249"/>
      <c r="C1004" s="250"/>
      <c r="D1004" s="242" t="s">
        <v>200</v>
      </c>
      <c r="E1004" s="251" t="s">
        <v>1</v>
      </c>
      <c r="F1004" s="252" t="s">
        <v>595</v>
      </c>
      <c r="G1004" s="250"/>
      <c r="H1004" s="251" t="s">
        <v>1</v>
      </c>
      <c r="I1004" s="253"/>
      <c r="J1004" s="250"/>
      <c r="K1004" s="250"/>
      <c r="L1004" s="254"/>
      <c r="M1004" s="255"/>
      <c r="N1004" s="256"/>
      <c r="O1004" s="256"/>
      <c r="P1004" s="256"/>
      <c r="Q1004" s="256"/>
      <c r="R1004" s="256"/>
      <c r="S1004" s="256"/>
      <c r="T1004" s="257"/>
      <c r="U1004" s="13"/>
      <c r="V1004" s="13"/>
      <c r="W1004" s="13"/>
      <c r="X1004" s="13"/>
      <c r="Y1004" s="13"/>
      <c r="Z1004" s="13"/>
      <c r="AA1004" s="13"/>
      <c r="AB1004" s="13"/>
      <c r="AC1004" s="13"/>
      <c r="AD1004" s="13"/>
      <c r="AE1004" s="13"/>
      <c r="AT1004" s="258" t="s">
        <v>200</v>
      </c>
      <c r="AU1004" s="258" t="s">
        <v>82</v>
      </c>
      <c r="AV1004" s="13" t="s">
        <v>80</v>
      </c>
      <c r="AW1004" s="13" t="s">
        <v>30</v>
      </c>
      <c r="AX1004" s="13" t="s">
        <v>73</v>
      </c>
      <c r="AY1004" s="258" t="s">
        <v>189</v>
      </c>
    </row>
    <row r="1005" s="14" customFormat="1">
      <c r="A1005" s="14"/>
      <c r="B1005" s="259"/>
      <c r="C1005" s="260"/>
      <c r="D1005" s="242" t="s">
        <v>200</v>
      </c>
      <c r="E1005" s="261" t="s">
        <v>1</v>
      </c>
      <c r="F1005" s="262" t="s">
        <v>598</v>
      </c>
      <c r="G1005" s="260"/>
      <c r="H1005" s="263">
        <v>2.976</v>
      </c>
      <c r="I1005" s="264"/>
      <c r="J1005" s="260"/>
      <c r="K1005" s="260"/>
      <c r="L1005" s="265"/>
      <c r="M1005" s="266"/>
      <c r="N1005" s="267"/>
      <c r="O1005" s="267"/>
      <c r="P1005" s="267"/>
      <c r="Q1005" s="267"/>
      <c r="R1005" s="267"/>
      <c r="S1005" s="267"/>
      <c r="T1005" s="268"/>
      <c r="U1005" s="14"/>
      <c r="V1005" s="14"/>
      <c r="W1005" s="14"/>
      <c r="X1005" s="14"/>
      <c r="Y1005" s="14"/>
      <c r="Z1005" s="14"/>
      <c r="AA1005" s="14"/>
      <c r="AB1005" s="14"/>
      <c r="AC1005" s="14"/>
      <c r="AD1005" s="14"/>
      <c r="AE1005" s="14"/>
      <c r="AT1005" s="269" t="s">
        <v>200</v>
      </c>
      <c r="AU1005" s="269" t="s">
        <v>82</v>
      </c>
      <c r="AV1005" s="14" t="s">
        <v>82</v>
      </c>
      <c r="AW1005" s="14" t="s">
        <v>30</v>
      </c>
      <c r="AX1005" s="14" t="s">
        <v>73</v>
      </c>
      <c r="AY1005" s="269" t="s">
        <v>189</v>
      </c>
    </row>
    <row r="1006" s="14" customFormat="1">
      <c r="A1006" s="14"/>
      <c r="B1006" s="259"/>
      <c r="C1006" s="260"/>
      <c r="D1006" s="242" t="s">
        <v>200</v>
      </c>
      <c r="E1006" s="261" t="s">
        <v>1</v>
      </c>
      <c r="F1006" s="262" t="s">
        <v>599</v>
      </c>
      <c r="G1006" s="260"/>
      <c r="H1006" s="263">
        <v>2.8799999999999999</v>
      </c>
      <c r="I1006" s="264"/>
      <c r="J1006" s="260"/>
      <c r="K1006" s="260"/>
      <c r="L1006" s="265"/>
      <c r="M1006" s="266"/>
      <c r="N1006" s="267"/>
      <c r="O1006" s="267"/>
      <c r="P1006" s="267"/>
      <c r="Q1006" s="267"/>
      <c r="R1006" s="267"/>
      <c r="S1006" s="267"/>
      <c r="T1006" s="268"/>
      <c r="U1006" s="14"/>
      <c r="V1006" s="14"/>
      <c r="W1006" s="14"/>
      <c r="X1006" s="14"/>
      <c r="Y1006" s="14"/>
      <c r="Z1006" s="14"/>
      <c r="AA1006" s="14"/>
      <c r="AB1006" s="14"/>
      <c r="AC1006" s="14"/>
      <c r="AD1006" s="14"/>
      <c r="AE1006" s="14"/>
      <c r="AT1006" s="269" t="s">
        <v>200</v>
      </c>
      <c r="AU1006" s="269" t="s">
        <v>82</v>
      </c>
      <c r="AV1006" s="14" t="s">
        <v>82</v>
      </c>
      <c r="AW1006" s="14" t="s">
        <v>30</v>
      </c>
      <c r="AX1006" s="14" t="s">
        <v>73</v>
      </c>
      <c r="AY1006" s="269" t="s">
        <v>189</v>
      </c>
    </row>
    <row r="1007" s="13" customFormat="1">
      <c r="A1007" s="13"/>
      <c r="B1007" s="249"/>
      <c r="C1007" s="250"/>
      <c r="D1007" s="242" t="s">
        <v>200</v>
      </c>
      <c r="E1007" s="251" t="s">
        <v>1</v>
      </c>
      <c r="F1007" s="252" t="s">
        <v>600</v>
      </c>
      <c r="G1007" s="250"/>
      <c r="H1007" s="251" t="s">
        <v>1</v>
      </c>
      <c r="I1007" s="253"/>
      <c r="J1007" s="250"/>
      <c r="K1007" s="250"/>
      <c r="L1007" s="254"/>
      <c r="M1007" s="255"/>
      <c r="N1007" s="256"/>
      <c r="O1007" s="256"/>
      <c r="P1007" s="256"/>
      <c r="Q1007" s="256"/>
      <c r="R1007" s="256"/>
      <c r="S1007" s="256"/>
      <c r="T1007" s="257"/>
      <c r="U1007" s="13"/>
      <c r="V1007" s="13"/>
      <c r="W1007" s="13"/>
      <c r="X1007" s="13"/>
      <c r="Y1007" s="13"/>
      <c r="Z1007" s="13"/>
      <c r="AA1007" s="13"/>
      <c r="AB1007" s="13"/>
      <c r="AC1007" s="13"/>
      <c r="AD1007" s="13"/>
      <c r="AE1007" s="13"/>
      <c r="AT1007" s="258" t="s">
        <v>200</v>
      </c>
      <c r="AU1007" s="258" t="s">
        <v>82</v>
      </c>
      <c r="AV1007" s="13" t="s">
        <v>80</v>
      </c>
      <c r="AW1007" s="13" t="s">
        <v>30</v>
      </c>
      <c r="AX1007" s="13" t="s">
        <v>73</v>
      </c>
      <c r="AY1007" s="258" t="s">
        <v>189</v>
      </c>
    </row>
    <row r="1008" s="13" customFormat="1">
      <c r="A1008" s="13"/>
      <c r="B1008" s="249"/>
      <c r="C1008" s="250"/>
      <c r="D1008" s="242" t="s">
        <v>200</v>
      </c>
      <c r="E1008" s="251" t="s">
        <v>1</v>
      </c>
      <c r="F1008" s="252" t="s">
        <v>595</v>
      </c>
      <c r="G1008" s="250"/>
      <c r="H1008" s="251" t="s">
        <v>1</v>
      </c>
      <c r="I1008" s="253"/>
      <c r="J1008" s="250"/>
      <c r="K1008" s="250"/>
      <c r="L1008" s="254"/>
      <c r="M1008" s="255"/>
      <c r="N1008" s="256"/>
      <c r="O1008" s="256"/>
      <c r="P1008" s="256"/>
      <c r="Q1008" s="256"/>
      <c r="R1008" s="256"/>
      <c r="S1008" s="256"/>
      <c r="T1008" s="257"/>
      <c r="U1008" s="13"/>
      <c r="V1008" s="13"/>
      <c r="W1008" s="13"/>
      <c r="X1008" s="13"/>
      <c r="Y1008" s="13"/>
      <c r="Z1008" s="13"/>
      <c r="AA1008" s="13"/>
      <c r="AB1008" s="13"/>
      <c r="AC1008" s="13"/>
      <c r="AD1008" s="13"/>
      <c r="AE1008" s="13"/>
      <c r="AT1008" s="258" t="s">
        <v>200</v>
      </c>
      <c r="AU1008" s="258" t="s">
        <v>82</v>
      </c>
      <c r="AV1008" s="13" t="s">
        <v>80</v>
      </c>
      <c r="AW1008" s="13" t="s">
        <v>30</v>
      </c>
      <c r="AX1008" s="13" t="s">
        <v>73</v>
      </c>
      <c r="AY1008" s="258" t="s">
        <v>189</v>
      </c>
    </row>
    <row r="1009" s="14" customFormat="1">
      <c r="A1009" s="14"/>
      <c r="B1009" s="259"/>
      <c r="C1009" s="260"/>
      <c r="D1009" s="242" t="s">
        <v>200</v>
      </c>
      <c r="E1009" s="261" t="s">
        <v>1</v>
      </c>
      <c r="F1009" s="262" t="s">
        <v>601</v>
      </c>
      <c r="G1009" s="260"/>
      <c r="H1009" s="263">
        <v>3.024</v>
      </c>
      <c r="I1009" s="264"/>
      <c r="J1009" s="260"/>
      <c r="K1009" s="260"/>
      <c r="L1009" s="265"/>
      <c r="M1009" s="266"/>
      <c r="N1009" s="267"/>
      <c r="O1009" s="267"/>
      <c r="P1009" s="267"/>
      <c r="Q1009" s="267"/>
      <c r="R1009" s="267"/>
      <c r="S1009" s="267"/>
      <c r="T1009" s="268"/>
      <c r="U1009" s="14"/>
      <c r="V1009" s="14"/>
      <c r="W1009" s="14"/>
      <c r="X1009" s="14"/>
      <c r="Y1009" s="14"/>
      <c r="Z1009" s="14"/>
      <c r="AA1009" s="14"/>
      <c r="AB1009" s="14"/>
      <c r="AC1009" s="14"/>
      <c r="AD1009" s="14"/>
      <c r="AE1009" s="14"/>
      <c r="AT1009" s="269" t="s">
        <v>200</v>
      </c>
      <c r="AU1009" s="269" t="s">
        <v>82</v>
      </c>
      <c r="AV1009" s="14" t="s">
        <v>82</v>
      </c>
      <c r="AW1009" s="14" t="s">
        <v>30</v>
      </c>
      <c r="AX1009" s="14" t="s">
        <v>73</v>
      </c>
      <c r="AY1009" s="269" t="s">
        <v>189</v>
      </c>
    </row>
    <row r="1010" s="14" customFormat="1">
      <c r="A1010" s="14"/>
      <c r="B1010" s="259"/>
      <c r="C1010" s="260"/>
      <c r="D1010" s="242" t="s">
        <v>200</v>
      </c>
      <c r="E1010" s="261" t="s">
        <v>1</v>
      </c>
      <c r="F1010" s="262" t="s">
        <v>602</v>
      </c>
      <c r="G1010" s="260"/>
      <c r="H1010" s="263">
        <v>3</v>
      </c>
      <c r="I1010" s="264"/>
      <c r="J1010" s="260"/>
      <c r="K1010" s="260"/>
      <c r="L1010" s="265"/>
      <c r="M1010" s="266"/>
      <c r="N1010" s="267"/>
      <c r="O1010" s="267"/>
      <c r="P1010" s="267"/>
      <c r="Q1010" s="267"/>
      <c r="R1010" s="267"/>
      <c r="S1010" s="267"/>
      <c r="T1010" s="268"/>
      <c r="U1010" s="14"/>
      <c r="V1010" s="14"/>
      <c r="W1010" s="14"/>
      <c r="X1010" s="14"/>
      <c r="Y1010" s="14"/>
      <c r="Z1010" s="14"/>
      <c r="AA1010" s="14"/>
      <c r="AB1010" s="14"/>
      <c r="AC1010" s="14"/>
      <c r="AD1010" s="14"/>
      <c r="AE1010" s="14"/>
      <c r="AT1010" s="269" t="s">
        <v>200</v>
      </c>
      <c r="AU1010" s="269" t="s">
        <v>82</v>
      </c>
      <c r="AV1010" s="14" t="s">
        <v>82</v>
      </c>
      <c r="AW1010" s="14" t="s">
        <v>30</v>
      </c>
      <c r="AX1010" s="14" t="s">
        <v>73</v>
      </c>
      <c r="AY1010" s="269" t="s">
        <v>189</v>
      </c>
    </row>
    <row r="1011" s="13" customFormat="1">
      <c r="A1011" s="13"/>
      <c r="B1011" s="249"/>
      <c r="C1011" s="250"/>
      <c r="D1011" s="242" t="s">
        <v>200</v>
      </c>
      <c r="E1011" s="251" t="s">
        <v>1</v>
      </c>
      <c r="F1011" s="252" t="s">
        <v>603</v>
      </c>
      <c r="G1011" s="250"/>
      <c r="H1011" s="251" t="s">
        <v>1</v>
      </c>
      <c r="I1011" s="253"/>
      <c r="J1011" s="250"/>
      <c r="K1011" s="250"/>
      <c r="L1011" s="254"/>
      <c r="M1011" s="255"/>
      <c r="N1011" s="256"/>
      <c r="O1011" s="256"/>
      <c r="P1011" s="256"/>
      <c r="Q1011" s="256"/>
      <c r="R1011" s="256"/>
      <c r="S1011" s="256"/>
      <c r="T1011" s="257"/>
      <c r="U1011" s="13"/>
      <c r="V1011" s="13"/>
      <c r="W1011" s="13"/>
      <c r="X1011" s="13"/>
      <c r="Y1011" s="13"/>
      <c r="Z1011" s="13"/>
      <c r="AA1011" s="13"/>
      <c r="AB1011" s="13"/>
      <c r="AC1011" s="13"/>
      <c r="AD1011" s="13"/>
      <c r="AE1011" s="13"/>
      <c r="AT1011" s="258" t="s">
        <v>200</v>
      </c>
      <c r="AU1011" s="258" t="s">
        <v>82</v>
      </c>
      <c r="AV1011" s="13" t="s">
        <v>80</v>
      </c>
      <c r="AW1011" s="13" t="s">
        <v>30</v>
      </c>
      <c r="AX1011" s="13" t="s">
        <v>73</v>
      </c>
      <c r="AY1011" s="258" t="s">
        <v>189</v>
      </c>
    </row>
    <row r="1012" s="13" customFormat="1">
      <c r="A1012" s="13"/>
      <c r="B1012" s="249"/>
      <c r="C1012" s="250"/>
      <c r="D1012" s="242" t="s">
        <v>200</v>
      </c>
      <c r="E1012" s="251" t="s">
        <v>1</v>
      </c>
      <c r="F1012" s="252" t="s">
        <v>595</v>
      </c>
      <c r="G1012" s="250"/>
      <c r="H1012" s="251" t="s">
        <v>1</v>
      </c>
      <c r="I1012" s="253"/>
      <c r="J1012" s="250"/>
      <c r="K1012" s="250"/>
      <c r="L1012" s="254"/>
      <c r="M1012" s="255"/>
      <c r="N1012" s="256"/>
      <c r="O1012" s="256"/>
      <c r="P1012" s="256"/>
      <c r="Q1012" s="256"/>
      <c r="R1012" s="256"/>
      <c r="S1012" s="256"/>
      <c r="T1012" s="257"/>
      <c r="U1012" s="13"/>
      <c r="V1012" s="13"/>
      <c r="W1012" s="13"/>
      <c r="X1012" s="13"/>
      <c r="Y1012" s="13"/>
      <c r="Z1012" s="13"/>
      <c r="AA1012" s="13"/>
      <c r="AB1012" s="13"/>
      <c r="AC1012" s="13"/>
      <c r="AD1012" s="13"/>
      <c r="AE1012" s="13"/>
      <c r="AT1012" s="258" t="s">
        <v>200</v>
      </c>
      <c r="AU1012" s="258" t="s">
        <v>82</v>
      </c>
      <c r="AV1012" s="13" t="s">
        <v>80</v>
      </c>
      <c r="AW1012" s="13" t="s">
        <v>30</v>
      </c>
      <c r="AX1012" s="13" t="s">
        <v>73</v>
      </c>
      <c r="AY1012" s="258" t="s">
        <v>189</v>
      </c>
    </row>
    <row r="1013" s="14" customFormat="1">
      <c r="A1013" s="14"/>
      <c r="B1013" s="259"/>
      <c r="C1013" s="260"/>
      <c r="D1013" s="242" t="s">
        <v>200</v>
      </c>
      <c r="E1013" s="261" t="s">
        <v>1</v>
      </c>
      <c r="F1013" s="262" t="s">
        <v>604</v>
      </c>
      <c r="G1013" s="260"/>
      <c r="H1013" s="263">
        <v>3.056</v>
      </c>
      <c r="I1013" s="264"/>
      <c r="J1013" s="260"/>
      <c r="K1013" s="260"/>
      <c r="L1013" s="265"/>
      <c r="M1013" s="266"/>
      <c r="N1013" s="267"/>
      <c r="O1013" s="267"/>
      <c r="P1013" s="267"/>
      <c r="Q1013" s="267"/>
      <c r="R1013" s="267"/>
      <c r="S1013" s="267"/>
      <c r="T1013" s="268"/>
      <c r="U1013" s="14"/>
      <c r="V1013" s="14"/>
      <c r="W1013" s="14"/>
      <c r="X1013" s="14"/>
      <c r="Y1013" s="14"/>
      <c r="Z1013" s="14"/>
      <c r="AA1013" s="14"/>
      <c r="AB1013" s="14"/>
      <c r="AC1013" s="14"/>
      <c r="AD1013" s="14"/>
      <c r="AE1013" s="14"/>
      <c r="AT1013" s="269" t="s">
        <v>200</v>
      </c>
      <c r="AU1013" s="269" t="s">
        <v>82</v>
      </c>
      <c r="AV1013" s="14" t="s">
        <v>82</v>
      </c>
      <c r="AW1013" s="14" t="s">
        <v>30</v>
      </c>
      <c r="AX1013" s="14" t="s">
        <v>73</v>
      </c>
      <c r="AY1013" s="269" t="s">
        <v>189</v>
      </c>
    </row>
    <row r="1014" s="14" customFormat="1">
      <c r="A1014" s="14"/>
      <c r="B1014" s="259"/>
      <c r="C1014" s="260"/>
      <c r="D1014" s="242" t="s">
        <v>200</v>
      </c>
      <c r="E1014" s="261" t="s">
        <v>1</v>
      </c>
      <c r="F1014" s="262" t="s">
        <v>602</v>
      </c>
      <c r="G1014" s="260"/>
      <c r="H1014" s="263">
        <v>3</v>
      </c>
      <c r="I1014" s="264"/>
      <c r="J1014" s="260"/>
      <c r="K1014" s="260"/>
      <c r="L1014" s="265"/>
      <c r="M1014" s="266"/>
      <c r="N1014" s="267"/>
      <c r="O1014" s="267"/>
      <c r="P1014" s="267"/>
      <c r="Q1014" s="267"/>
      <c r="R1014" s="267"/>
      <c r="S1014" s="267"/>
      <c r="T1014" s="268"/>
      <c r="U1014" s="14"/>
      <c r="V1014" s="14"/>
      <c r="W1014" s="14"/>
      <c r="X1014" s="14"/>
      <c r="Y1014" s="14"/>
      <c r="Z1014" s="14"/>
      <c r="AA1014" s="14"/>
      <c r="AB1014" s="14"/>
      <c r="AC1014" s="14"/>
      <c r="AD1014" s="14"/>
      <c r="AE1014" s="14"/>
      <c r="AT1014" s="269" t="s">
        <v>200</v>
      </c>
      <c r="AU1014" s="269" t="s">
        <v>82</v>
      </c>
      <c r="AV1014" s="14" t="s">
        <v>82</v>
      </c>
      <c r="AW1014" s="14" t="s">
        <v>30</v>
      </c>
      <c r="AX1014" s="14" t="s">
        <v>73</v>
      </c>
      <c r="AY1014" s="269" t="s">
        <v>189</v>
      </c>
    </row>
    <row r="1015" s="13" customFormat="1">
      <c r="A1015" s="13"/>
      <c r="B1015" s="249"/>
      <c r="C1015" s="250"/>
      <c r="D1015" s="242" t="s">
        <v>200</v>
      </c>
      <c r="E1015" s="251" t="s">
        <v>1</v>
      </c>
      <c r="F1015" s="252" t="s">
        <v>605</v>
      </c>
      <c r="G1015" s="250"/>
      <c r="H1015" s="251" t="s">
        <v>1</v>
      </c>
      <c r="I1015" s="253"/>
      <c r="J1015" s="250"/>
      <c r="K1015" s="250"/>
      <c r="L1015" s="254"/>
      <c r="M1015" s="255"/>
      <c r="N1015" s="256"/>
      <c r="O1015" s="256"/>
      <c r="P1015" s="256"/>
      <c r="Q1015" s="256"/>
      <c r="R1015" s="256"/>
      <c r="S1015" s="256"/>
      <c r="T1015" s="257"/>
      <c r="U1015" s="13"/>
      <c r="V1015" s="13"/>
      <c r="W1015" s="13"/>
      <c r="X1015" s="13"/>
      <c r="Y1015" s="13"/>
      <c r="Z1015" s="13"/>
      <c r="AA1015" s="13"/>
      <c r="AB1015" s="13"/>
      <c r="AC1015" s="13"/>
      <c r="AD1015" s="13"/>
      <c r="AE1015" s="13"/>
      <c r="AT1015" s="258" t="s">
        <v>200</v>
      </c>
      <c r="AU1015" s="258" t="s">
        <v>82</v>
      </c>
      <c r="AV1015" s="13" t="s">
        <v>80</v>
      </c>
      <c r="AW1015" s="13" t="s">
        <v>30</v>
      </c>
      <c r="AX1015" s="13" t="s">
        <v>73</v>
      </c>
      <c r="AY1015" s="258" t="s">
        <v>189</v>
      </c>
    </row>
    <row r="1016" s="13" customFormat="1">
      <c r="A1016" s="13"/>
      <c r="B1016" s="249"/>
      <c r="C1016" s="250"/>
      <c r="D1016" s="242" t="s">
        <v>200</v>
      </c>
      <c r="E1016" s="251" t="s">
        <v>1</v>
      </c>
      <c r="F1016" s="252" t="s">
        <v>595</v>
      </c>
      <c r="G1016" s="250"/>
      <c r="H1016" s="251" t="s">
        <v>1</v>
      </c>
      <c r="I1016" s="253"/>
      <c r="J1016" s="250"/>
      <c r="K1016" s="250"/>
      <c r="L1016" s="254"/>
      <c r="M1016" s="255"/>
      <c r="N1016" s="256"/>
      <c r="O1016" s="256"/>
      <c r="P1016" s="256"/>
      <c r="Q1016" s="256"/>
      <c r="R1016" s="256"/>
      <c r="S1016" s="256"/>
      <c r="T1016" s="257"/>
      <c r="U1016" s="13"/>
      <c r="V1016" s="13"/>
      <c r="W1016" s="13"/>
      <c r="X1016" s="13"/>
      <c r="Y1016" s="13"/>
      <c r="Z1016" s="13"/>
      <c r="AA1016" s="13"/>
      <c r="AB1016" s="13"/>
      <c r="AC1016" s="13"/>
      <c r="AD1016" s="13"/>
      <c r="AE1016" s="13"/>
      <c r="AT1016" s="258" t="s">
        <v>200</v>
      </c>
      <c r="AU1016" s="258" t="s">
        <v>82</v>
      </c>
      <c r="AV1016" s="13" t="s">
        <v>80</v>
      </c>
      <c r="AW1016" s="13" t="s">
        <v>30</v>
      </c>
      <c r="AX1016" s="13" t="s">
        <v>73</v>
      </c>
      <c r="AY1016" s="258" t="s">
        <v>189</v>
      </c>
    </row>
    <row r="1017" s="14" customFormat="1">
      <c r="A1017" s="14"/>
      <c r="B1017" s="259"/>
      <c r="C1017" s="260"/>
      <c r="D1017" s="242" t="s">
        <v>200</v>
      </c>
      <c r="E1017" s="261" t="s">
        <v>1</v>
      </c>
      <c r="F1017" s="262" t="s">
        <v>602</v>
      </c>
      <c r="G1017" s="260"/>
      <c r="H1017" s="263">
        <v>3</v>
      </c>
      <c r="I1017" s="264"/>
      <c r="J1017" s="260"/>
      <c r="K1017" s="260"/>
      <c r="L1017" s="265"/>
      <c r="M1017" s="266"/>
      <c r="N1017" s="267"/>
      <c r="O1017" s="267"/>
      <c r="P1017" s="267"/>
      <c r="Q1017" s="267"/>
      <c r="R1017" s="267"/>
      <c r="S1017" s="267"/>
      <c r="T1017" s="268"/>
      <c r="U1017" s="14"/>
      <c r="V1017" s="14"/>
      <c r="W1017" s="14"/>
      <c r="X1017" s="14"/>
      <c r="Y1017" s="14"/>
      <c r="Z1017" s="14"/>
      <c r="AA1017" s="14"/>
      <c r="AB1017" s="14"/>
      <c r="AC1017" s="14"/>
      <c r="AD1017" s="14"/>
      <c r="AE1017" s="14"/>
      <c r="AT1017" s="269" t="s">
        <v>200</v>
      </c>
      <c r="AU1017" s="269" t="s">
        <v>82</v>
      </c>
      <c r="AV1017" s="14" t="s">
        <v>82</v>
      </c>
      <c r="AW1017" s="14" t="s">
        <v>30</v>
      </c>
      <c r="AX1017" s="14" t="s">
        <v>73</v>
      </c>
      <c r="AY1017" s="269" t="s">
        <v>189</v>
      </c>
    </row>
    <row r="1018" s="15" customFormat="1">
      <c r="A1018" s="15"/>
      <c r="B1018" s="270"/>
      <c r="C1018" s="271"/>
      <c r="D1018" s="242" t="s">
        <v>200</v>
      </c>
      <c r="E1018" s="272" t="s">
        <v>1</v>
      </c>
      <c r="F1018" s="273" t="s">
        <v>207</v>
      </c>
      <c r="G1018" s="271"/>
      <c r="H1018" s="274">
        <v>217.41999999999999</v>
      </c>
      <c r="I1018" s="275"/>
      <c r="J1018" s="271"/>
      <c r="K1018" s="271"/>
      <c r="L1018" s="276"/>
      <c r="M1018" s="277"/>
      <c r="N1018" s="278"/>
      <c r="O1018" s="278"/>
      <c r="P1018" s="278"/>
      <c r="Q1018" s="278"/>
      <c r="R1018" s="278"/>
      <c r="S1018" s="278"/>
      <c r="T1018" s="279"/>
      <c r="U1018" s="15"/>
      <c r="V1018" s="15"/>
      <c r="W1018" s="15"/>
      <c r="X1018" s="15"/>
      <c r="Y1018" s="15"/>
      <c r="Z1018" s="15"/>
      <c r="AA1018" s="15"/>
      <c r="AB1018" s="15"/>
      <c r="AC1018" s="15"/>
      <c r="AD1018" s="15"/>
      <c r="AE1018" s="15"/>
      <c r="AT1018" s="280" t="s">
        <v>200</v>
      </c>
      <c r="AU1018" s="280" t="s">
        <v>82</v>
      </c>
      <c r="AV1018" s="15" t="s">
        <v>195</v>
      </c>
      <c r="AW1018" s="15" t="s">
        <v>30</v>
      </c>
      <c r="AX1018" s="15" t="s">
        <v>73</v>
      </c>
      <c r="AY1018" s="280" t="s">
        <v>189</v>
      </c>
    </row>
    <row r="1019" s="14" customFormat="1">
      <c r="A1019" s="14"/>
      <c r="B1019" s="259"/>
      <c r="C1019" s="260"/>
      <c r="D1019" s="242" t="s">
        <v>200</v>
      </c>
      <c r="E1019" s="261" t="s">
        <v>1</v>
      </c>
      <c r="F1019" s="262" t="s">
        <v>811</v>
      </c>
      <c r="G1019" s="260"/>
      <c r="H1019" s="263">
        <v>228.291</v>
      </c>
      <c r="I1019" s="264"/>
      <c r="J1019" s="260"/>
      <c r="K1019" s="260"/>
      <c r="L1019" s="265"/>
      <c r="M1019" s="266"/>
      <c r="N1019" s="267"/>
      <c r="O1019" s="267"/>
      <c r="P1019" s="267"/>
      <c r="Q1019" s="267"/>
      <c r="R1019" s="267"/>
      <c r="S1019" s="267"/>
      <c r="T1019" s="268"/>
      <c r="U1019" s="14"/>
      <c r="V1019" s="14"/>
      <c r="W1019" s="14"/>
      <c r="X1019" s="14"/>
      <c r="Y1019" s="14"/>
      <c r="Z1019" s="14"/>
      <c r="AA1019" s="14"/>
      <c r="AB1019" s="14"/>
      <c r="AC1019" s="14"/>
      <c r="AD1019" s="14"/>
      <c r="AE1019" s="14"/>
      <c r="AT1019" s="269" t="s">
        <v>200</v>
      </c>
      <c r="AU1019" s="269" t="s">
        <v>82</v>
      </c>
      <c r="AV1019" s="14" t="s">
        <v>82</v>
      </c>
      <c r="AW1019" s="14" t="s">
        <v>30</v>
      </c>
      <c r="AX1019" s="14" t="s">
        <v>80</v>
      </c>
      <c r="AY1019" s="269" t="s">
        <v>189</v>
      </c>
    </row>
    <row r="1020" s="2" customFormat="1" ht="24.15" customHeight="1">
      <c r="A1020" s="39"/>
      <c r="B1020" s="40"/>
      <c r="C1020" s="228" t="s">
        <v>816</v>
      </c>
      <c r="D1020" s="228" t="s">
        <v>191</v>
      </c>
      <c r="E1020" s="229" t="s">
        <v>817</v>
      </c>
      <c r="F1020" s="230" t="s">
        <v>818</v>
      </c>
      <c r="G1020" s="231" t="s">
        <v>301</v>
      </c>
      <c r="H1020" s="232">
        <v>92.891000000000005</v>
      </c>
      <c r="I1020" s="233"/>
      <c r="J1020" s="234">
        <f>ROUND(I1020*H1020,2)</f>
        <v>0</v>
      </c>
      <c r="K1020" s="235"/>
      <c r="L1020" s="45"/>
      <c r="M1020" s="236" t="s">
        <v>1</v>
      </c>
      <c r="N1020" s="237" t="s">
        <v>38</v>
      </c>
      <c r="O1020" s="92"/>
      <c r="P1020" s="238">
        <f>O1020*H1020</f>
        <v>0</v>
      </c>
      <c r="Q1020" s="238">
        <v>0.0073499999999999998</v>
      </c>
      <c r="R1020" s="238">
        <f>Q1020*H1020</f>
        <v>0.68274884999999996</v>
      </c>
      <c r="S1020" s="238">
        <v>0</v>
      </c>
      <c r="T1020" s="239">
        <f>S1020*H1020</f>
        <v>0</v>
      </c>
      <c r="U1020" s="39"/>
      <c r="V1020" s="39"/>
      <c r="W1020" s="39"/>
      <c r="X1020" s="39"/>
      <c r="Y1020" s="39"/>
      <c r="Z1020" s="39"/>
      <c r="AA1020" s="39"/>
      <c r="AB1020" s="39"/>
      <c r="AC1020" s="39"/>
      <c r="AD1020" s="39"/>
      <c r="AE1020" s="39"/>
      <c r="AR1020" s="240" t="s">
        <v>195</v>
      </c>
      <c r="AT1020" s="240" t="s">
        <v>191</v>
      </c>
      <c r="AU1020" s="240" t="s">
        <v>82</v>
      </c>
      <c r="AY1020" s="18" t="s">
        <v>189</v>
      </c>
      <c r="BE1020" s="241">
        <f>IF(N1020="základní",J1020,0)</f>
        <v>0</v>
      </c>
      <c r="BF1020" s="241">
        <f>IF(N1020="snížená",J1020,0)</f>
        <v>0</v>
      </c>
      <c r="BG1020" s="241">
        <f>IF(N1020="zákl. přenesená",J1020,0)</f>
        <v>0</v>
      </c>
      <c r="BH1020" s="241">
        <f>IF(N1020="sníž. přenesená",J1020,0)</f>
        <v>0</v>
      </c>
      <c r="BI1020" s="241">
        <f>IF(N1020="nulová",J1020,0)</f>
        <v>0</v>
      </c>
      <c r="BJ1020" s="18" t="s">
        <v>80</v>
      </c>
      <c r="BK1020" s="241">
        <f>ROUND(I1020*H1020,2)</f>
        <v>0</v>
      </c>
      <c r="BL1020" s="18" t="s">
        <v>195</v>
      </c>
      <c r="BM1020" s="240" t="s">
        <v>819</v>
      </c>
    </row>
    <row r="1021" s="2" customFormat="1">
      <c r="A1021" s="39"/>
      <c r="B1021" s="40"/>
      <c r="C1021" s="41"/>
      <c r="D1021" s="242" t="s">
        <v>197</v>
      </c>
      <c r="E1021" s="41"/>
      <c r="F1021" s="243" t="s">
        <v>818</v>
      </c>
      <c r="G1021" s="41"/>
      <c r="H1021" s="41"/>
      <c r="I1021" s="244"/>
      <c r="J1021" s="41"/>
      <c r="K1021" s="41"/>
      <c r="L1021" s="45"/>
      <c r="M1021" s="245"/>
      <c r="N1021" s="246"/>
      <c r="O1021" s="92"/>
      <c r="P1021" s="92"/>
      <c r="Q1021" s="92"/>
      <c r="R1021" s="92"/>
      <c r="S1021" s="92"/>
      <c r="T1021" s="93"/>
      <c r="U1021" s="39"/>
      <c r="V1021" s="39"/>
      <c r="W1021" s="39"/>
      <c r="X1021" s="39"/>
      <c r="Y1021" s="39"/>
      <c r="Z1021" s="39"/>
      <c r="AA1021" s="39"/>
      <c r="AB1021" s="39"/>
      <c r="AC1021" s="39"/>
      <c r="AD1021" s="39"/>
      <c r="AE1021" s="39"/>
      <c r="AT1021" s="18" t="s">
        <v>197</v>
      </c>
      <c r="AU1021" s="18" t="s">
        <v>82</v>
      </c>
    </row>
    <row r="1022" s="13" customFormat="1">
      <c r="A1022" s="13"/>
      <c r="B1022" s="249"/>
      <c r="C1022" s="250"/>
      <c r="D1022" s="242" t="s">
        <v>200</v>
      </c>
      <c r="E1022" s="251" t="s">
        <v>1</v>
      </c>
      <c r="F1022" s="252" t="s">
        <v>820</v>
      </c>
      <c r="G1022" s="250"/>
      <c r="H1022" s="251" t="s">
        <v>1</v>
      </c>
      <c r="I1022" s="253"/>
      <c r="J1022" s="250"/>
      <c r="K1022" s="250"/>
      <c r="L1022" s="254"/>
      <c r="M1022" s="255"/>
      <c r="N1022" s="256"/>
      <c r="O1022" s="256"/>
      <c r="P1022" s="256"/>
      <c r="Q1022" s="256"/>
      <c r="R1022" s="256"/>
      <c r="S1022" s="256"/>
      <c r="T1022" s="257"/>
      <c r="U1022" s="13"/>
      <c r="V1022" s="13"/>
      <c r="W1022" s="13"/>
      <c r="X1022" s="13"/>
      <c r="Y1022" s="13"/>
      <c r="Z1022" s="13"/>
      <c r="AA1022" s="13"/>
      <c r="AB1022" s="13"/>
      <c r="AC1022" s="13"/>
      <c r="AD1022" s="13"/>
      <c r="AE1022" s="13"/>
      <c r="AT1022" s="258" t="s">
        <v>200</v>
      </c>
      <c r="AU1022" s="258" t="s">
        <v>82</v>
      </c>
      <c r="AV1022" s="13" t="s">
        <v>80</v>
      </c>
      <c r="AW1022" s="13" t="s">
        <v>30</v>
      </c>
      <c r="AX1022" s="13" t="s">
        <v>73</v>
      </c>
      <c r="AY1022" s="258" t="s">
        <v>189</v>
      </c>
    </row>
    <row r="1023" s="13" customFormat="1">
      <c r="A1023" s="13"/>
      <c r="B1023" s="249"/>
      <c r="C1023" s="250"/>
      <c r="D1023" s="242" t="s">
        <v>200</v>
      </c>
      <c r="E1023" s="251" t="s">
        <v>1</v>
      </c>
      <c r="F1023" s="252" t="s">
        <v>821</v>
      </c>
      <c r="G1023" s="250"/>
      <c r="H1023" s="251" t="s">
        <v>1</v>
      </c>
      <c r="I1023" s="253"/>
      <c r="J1023" s="250"/>
      <c r="K1023" s="250"/>
      <c r="L1023" s="254"/>
      <c r="M1023" s="255"/>
      <c r="N1023" s="256"/>
      <c r="O1023" s="256"/>
      <c r="P1023" s="256"/>
      <c r="Q1023" s="256"/>
      <c r="R1023" s="256"/>
      <c r="S1023" s="256"/>
      <c r="T1023" s="257"/>
      <c r="U1023" s="13"/>
      <c r="V1023" s="13"/>
      <c r="W1023" s="13"/>
      <c r="X1023" s="13"/>
      <c r="Y1023" s="13"/>
      <c r="Z1023" s="13"/>
      <c r="AA1023" s="13"/>
      <c r="AB1023" s="13"/>
      <c r="AC1023" s="13"/>
      <c r="AD1023" s="13"/>
      <c r="AE1023" s="13"/>
      <c r="AT1023" s="258" t="s">
        <v>200</v>
      </c>
      <c r="AU1023" s="258" t="s">
        <v>82</v>
      </c>
      <c r="AV1023" s="13" t="s">
        <v>80</v>
      </c>
      <c r="AW1023" s="13" t="s">
        <v>30</v>
      </c>
      <c r="AX1023" s="13" t="s">
        <v>73</v>
      </c>
      <c r="AY1023" s="258" t="s">
        <v>189</v>
      </c>
    </row>
    <row r="1024" s="13" customFormat="1">
      <c r="A1024" s="13"/>
      <c r="B1024" s="249"/>
      <c r="C1024" s="250"/>
      <c r="D1024" s="242" t="s">
        <v>200</v>
      </c>
      <c r="E1024" s="251" t="s">
        <v>1</v>
      </c>
      <c r="F1024" s="252" t="s">
        <v>822</v>
      </c>
      <c r="G1024" s="250"/>
      <c r="H1024" s="251" t="s">
        <v>1</v>
      </c>
      <c r="I1024" s="253"/>
      <c r="J1024" s="250"/>
      <c r="K1024" s="250"/>
      <c r="L1024" s="254"/>
      <c r="M1024" s="255"/>
      <c r="N1024" s="256"/>
      <c r="O1024" s="256"/>
      <c r="P1024" s="256"/>
      <c r="Q1024" s="256"/>
      <c r="R1024" s="256"/>
      <c r="S1024" s="256"/>
      <c r="T1024" s="257"/>
      <c r="U1024" s="13"/>
      <c r="V1024" s="13"/>
      <c r="W1024" s="13"/>
      <c r="X1024" s="13"/>
      <c r="Y1024" s="13"/>
      <c r="Z1024" s="13"/>
      <c r="AA1024" s="13"/>
      <c r="AB1024" s="13"/>
      <c r="AC1024" s="13"/>
      <c r="AD1024" s="13"/>
      <c r="AE1024" s="13"/>
      <c r="AT1024" s="258" t="s">
        <v>200</v>
      </c>
      <c r="AU1024" s="258" t="s">
        <v>82</v>
      </c>
      <c r="AV1024" s="13" t="s">
        <v>80</v>
      </c>
      <c r="AW1024" s="13" t="s">
        <v>30</v>
      </c>
      <c r="AX1024" s="13" t="s">
        <v>73</v>
      </c>
      <c r="AY1024" s="258" t="s">
        <v>189</v>
      </c>
    </row>
    <row r="1025" s="13" customFormat="1">
      <c r="A1025" s="13"/>
      <c r="B1025" s="249"/>
      <c r="C1025" s="250"/>
      <c r="D1025" s="242" t="s">
        <v>200</v>
      </c>
      <c r="E1025" s="251" t="s">
        <v>1</v>
      </c>
      <c r="F1025" s="252" t="s">
        <v>338</v>
      </c>
      <c r="G1025" s="250"/>
      <c r="H1025" s="251" t="s">
        <v>1</v>
      </c>
      <c r="I1025" s="253"/>
      <c r="J1025" s="250"/>
      <c r="K1025" s="250"/>
      <c r="L1025" s="254"/>
      <c r="M1025" s="255"/>
      <c r="N1025" s="256"/>
      <c r="O1025" s="256"/>
      <c r="P1025" s="256"/>
      <c r="Q1025" s="256"/>
      <c r="R1025" s="256"/>
      <c r="S1025" s="256"/>
      <c r="T1025" s="257"/>
      <c r="U1025" s="13"/>
      <c r="V1025" s="13"/>
      <c r="W1025" s="13"/>
      <c r="X1025" s="13"/>
      <c r="Y1025" s="13"/>
      <c r="Z1025" s="13"/>
      <c r="AA1025" s="13"/>
      <c r="AB1025" s="13"/>
      <c r="AC1025" s="13"/>
      <c r="AD1025" s="13"/>
      <c r="AE1025" s="13"/>
      <c r="AT1025" s="258" t="s">
        <v>200</v>
      </c>
      <c r="AU1025" s="258" t="s">
        <v>82</v>
      </c>
      <c r="AV1025" s="13" t="s">
        <v>80</v>
      </c>
      <c r="AW1025" s="13" t="s">
        <v>30</v>
      </c>
      <c r="AX1025" s="13" t="s">
        <v>73</v>
      </c>
      <c r="AY1025" s="258" t="s">
        <v>189</v>
      </c>
    </row>
    <row r="1026" s="13" customFormat="1">
      <c r="A1026" s="13"/>
      <c r="B1026" s="249"/>
      <c r="C1026" s="250"/>
      <c r="D1026" s="242" t="s">
        <v>200</v>
      </c>
      <c r="E1026" s="251" t="s">
        <v>1</v>
      </c>
      <c r="F1026" s="252" t="s">
        <v>823</v>
      </c>
      <c r="G1026" s="250"/>
      <c r="H1026" s="251" t="s">
        <v>1</v>
      </c>
      <c r="I1026" s="253"/>
      <c r="J1026" s="250"/>
      <c r="K1026" s="250"/>
      <c r="L1026" s="254"/>
      <c r="M1026" s="255"/>
      <c r="N1026" s="256"/>
      <c r="O1026" s="256"/>
      <c r="P1026" s="256"/>
      <c r="Q1026" s="256"/>
      <c r="R1026" s="256"/>
      <c r="S1026" s="256"/>
      <c r="T1026" s="257"/>
      <c r="U1026" s="13"/>
      <c r="V1026" s="13"/>
      <c r="W1026" s="13"/>
      <c r="X1026" s="13"/>
      <c r="Y1026" s="13"/>
      <c r="Z1026" s="13"/>
      <c r="AA1026" s="13"/>
      <c r="AB1026" s="13"/>
      <c r="AC1026" s="13"/>
      <c r="AD1026" s="13"/>
      <c r="AE1026" s="13"/>
      <c r="AT1026" s="258" t="s">
        <v>200</v>
      </c>
      <c r="AU1026" s="258" t="s">
        <v>82</v>
      </c>
      <c r="AV1026" s="13" t="s">
        <v>80</v>
      </c>
      <c r="AW1026" s="13" t="s">
        <v>30</v>
      </c>
      <c r="AX1026" s="13" t="s">
        <v>73</v>
      </c>
      <c r="AY1026" s="258" t="s">
        <v>189</v>
      </c>
    </row>
    <row r="1027" s="14" customFormat="1">
      <c r="A1027" s="14"/>
      <c r="B1027" s="259"/>
      <c r="C1027" s="260"/>
      <c r="D1027" s="242" t="s">
        <v>200</v>
      </c>
      <c r="E1027" s="261" t="s">
        <v>1</v>
      </c>
      <c r="F1027" s="262" t="s">
        <v>824</v>
      </c>
      <c r="G1027" s="260"/>
      <c r="H1027" s="263">
        <v>4.6870000000000003</v>
      </c>
      <c r="I1027" s="264"/>
      <c r="J1027" s="260"/>
      <c r="K1027" s="260"/>
      <c r="L1027" s="265"/>
      <c r="M1027" s="266"/>
      <c r="N1027" s="267"/>
      <c r="O1027" s="267"/>
      <c r="P1027" s="267"/>
      <c r="Q1027" s="267"/>
      <c r="R1027" s="267"/>
      <c r="S1027" s="267"/>
      <c r="T1027" s="268"/>
      <c r="U1027" s="14"/>
      <c r="V1027" s="14"/>
      <c r="W1027" s="14"/>
      <c r="X1027" s="14"/>
      <c r="Y1027" s="14"/>
      <c r="Z1027" s="14"/>
      <c r="AA1027" s="14"/>
      <c r="AB1027" s="14"/>
      <c r="AC1027" s="14"/>
      <c r="AD1027" s="14"/>
      <c r="AE1027" s="14"/>
      <c r="AT1027" s="269" t="s">
        <v>200</v>
      </c>
      <c r="AU1027" s="269" t="s">
        <v>82</v>
      </c>
      <c r="AV1027" s="14" t="s">
        <v>82</v>
      </c>
      <c r="AW1027" s="14" t="s">
        <v>30</v>
      </c>
      <c r="AX1027" s="14" t="s">
        <v>73</v>
      </c>
      <c r="AY1027" s="269" t="s">
        <v>189</v>
      </c>
    </row>
    <row r="1028" s="13" customFormat="1">
      <c r="A1028" s="13"/>
      <c r="B1028" s="249"/>
      <c r="C1028" s="250"/>
      <c r="D1028" s="242" t="s">
        <v>200</v>
      </c>
      <c r="E1028" s="251" t="s">
        <v>1</v>
      </c>
      <c r="F1028" s="252" t="s">
        <v>369</v>
      </c>
      <c r="G1028" s="250"/>
      <c r="H1028" s="251" t="s">
        <v>1</v>
      </c>
      <c r="I1028" s="253"/>
      <c r="J1028" s="250"/>
      <c r="K1028" s="250"/>
      <c r="L1028" s="254"/>
      <c r="M1028" s="255"/>
      <c r="N1028" s="256"/>
      <c r="O1028" s="256"/>
      <c r="P1028" s="256"/>
      <c r="Q1028" s="256"/>
      <c r="R1028" s="256"/>
      <c r="S1028" s="256"/>
      <c r="T1028" s="257"/>
      <c r="U1028" s="13"/>
      <c r="V1028" s="13"/>
      <c r="W1028" s="13"/>
      <c r="X1028" s="13"/>
      <c r="Y1028" s="13"/>
      <c r="Z1028" s="13"/>
      <c r="AA1028" s="13"/>
      <c r="AB1028" s="13"/>
      <c r="AC1028" s="13"/>
      <c r="AD1028" s="13"/>
      <c r="AE1028" s="13"/>
      <c r="AT1028" s="258" t="s">
        <v>200</v>
      </c>
      <c r="AU1028" s="258" t="s">
        <v>82</v>
      </c>
      <c r="AV1028" s="13" t="s">
        <v>80</v>
      </c>
      <c r="AW1028" s="13" t="s">
        <v>30</v>
      </c>
      <c r="AX1028" s="13" t="s">
        <v>73</v>
      </c>
      <c r="AY1028" s="258" t="s">
        <v>189</v>
      </c>
    </row>
    <row r="1029" s="14" customFormat="1">
      <c r="A1029" s="14"/>
      <c r="B1029" s="259"/>
      <c r="C1029" s="260"/>
      <c r="D1029" s="242" t="s">
        <v>200</v>
      </c>
      <c r="E1029" s="261" t="s">
        <v>1</v>
      </c>
      <c r="F1029" s="262" t="s">
        <v>825</v>
      </c>
      <c r="G1029" s="260"/>
      <c r="H1029" s="263">
        <v>-1.565</v>
      </c>
      <c r="I1029" s="264"/>
      <c r="J1029" s="260"/>
      <c r="K1029" s="260"/>
      <c r="L1029" s="265"/>
      <c r="M1029" s="266"/>
      <c r="N1029" s="267"/>
      <c r="O1029" s="267"/>
      <c r="P1029" s="267"/>
      <c r="Q1029" s="267"/>
      <c r="R1029" s="267"/>
      <c r="S1029" s="267"/>
      <c r="T1029" s="268"/>
      <c r="U1029" s="14"/>
      <c r="V1029" s="14"/>
      <c r="W1029" s="14"/>
      <c r="X1029" s="14"/>
      <c r="Y1029" s="14"/>
      <c r="Z1029" s="14"/>
      <c r="AA1029" s="14"/>
      <c r="AB1029" s="14"/>
      <c r="AC1029" s="14"/>
      <c r="AD1029" s="14"/>
      <c r="AE1029" s="14"/>
      <c r="AT1029" s="269" t="s">
        <v>200</v>
      </c>
      <c r="AU1029" s="269" t="s">
        <v>82</v>
      </c>
      <c r="AV1029" s="14" t="s">
        <v>82</v>
      </c>
      <c r="AW1029" s="14" t="s">
        <v>30</v>
      </c>
      <c r="AX1029" s="14" t="s">
        <v>73</v>
      </c>
      <c r="AY1029" s="269" t="s">
        <v>189</v>
      </c>
    </row>
    <row r="1030" s="13" customFormat="1">
      <c r="A1030" s="13"/>
      <c r="B1030" s="249"/>
      <c r="C1030" s="250"/>
      <c r="D1030" s="242" t="s">
        <v>200</v>
      </c>
      <c r="E1030" s="251" t="s">
        <v>1</v>
      </c>
      <c r="F1030" s="252" t="s">
        <v>606</v>
      </c>
      <c r="G1030" s="250"/>
      <c r="H1030" s="251" t="s">
        <v>1</v>
      </c>
      <c r="I1030" s="253"/>
      <c r="J1030" s="250"/>
      <c r="K1030" s="250"/>
      <c r="L1030" s="254"/>
      <c r="M1030" s="255"/>
      <c r="N1030" s="256"/>
      <c r="O1030" s="256"/>
      <c r="P1030" s="256"/>
      <c r="Q1030" s="256"/>
      <c r="R1030" s="256"/>
      <c r="S1030" s="256"/>
      <c r="T1030" s="257"/>
      <c r="U1030" s="13"/>
      <c r="V1030" s="13"/>
      <c r="W1030" s="13"/>
      <c r="X1030" s="13"/>
      <c r="Y1030" s="13"/>
      <c r="Z1030" s="13"/>
      <c r="AA1030" s="13"/>
      <c r="AB1030" s="13"/>
      <c r="AC1030" s="13"/>
      <c r="AD1030" s="13"/>
      <c r="AE1030" s="13"/>
      <c r="AT1030" s="258" t="s">
        <v>200</v>
      </c>
      <c r="AU1030" s="258" t="s">
        <v>82</v>
      </c>
      <c r="AV1030" s="13" t="s">
        <v>80</v>
      </c>
      <c r="AW1030" s="13" t="s">
        <v>30</v>
      </c>
      <c r="AX1030" s="13" t="s">
        <v>73</v>
      </c>
      <c r="AY1030" s="258" t="s">
        <v>189</v>
      </c>
    </row>
    <row r="1031" s="14" customFormat="1">
      <c r="A1031" s="14"/>
      <c r="B1031" s="259"/>
      <c r="C1031" s="260"/>
      <c r="D1031" s="242" t="s">
        <v>200</v>
      </c>
      <c r="E1031" s="261" t="s">
        <v>1</v>
      </c>
      <c r="F1031" s="262" t="s">
        <v>826</v>
      </c>
      <c r="G1031" s="260"/>
      <c r="H1031" s="263">
        <v>5.7839999999999998</v>
      </c>
      <c r="I1031" s="264"/>
      <c r="J1031" s="260"/>
      <c r="K1031" s="260"/>
      <c r="L1031" s="265"/>
      <c r="M1031" s="266"/>
      <c r="N1031" s="267"/>
      <c r="O1031" s="267"/>
      <c r="P1031" s="267"/>
      <c r="Q1031" s="267"/>
      <c r="R1031" s="267"/>
      <c r="S1031" s="267"/>
      <c r="T1031" s="268"/>
      <c r="U1031" s="14"/>
      <c r="V1031" s="14"/>
      <c r="W1031" s="14"/>
      <c r="X1031" s="14"/>
      <c r="Y1031" s="14"/>
      <c r="Z1031" s="14"/>
      <c r="AA1031" s="14"/>
      <c r="AB1031" s="14"/>
      <c r="AC1031" s="14"/>
      <c r="AD1031" s="14"/>
      <c r="AE1031" s="14"/>
      <c r="AT1031" s="269" t="s">
        <v>200</v>
      </c>
      <c r="AU1031" s="269" t="s">
        <v>82</v>
      </c>
      <c r="AV1031" s="14" t="s">
        <v>82</v>
      </c>
      <c r="AW1031" s="14" t="s">
        <v>30</v>
      </c>
      <c r="AX1031" s="14" t="s">
        <v>73</v>
      </c>
      <c r="AY1031" s="269" t="s">
        <v>189</v>
      </c>
    </row>
    <row r="1032" s="13" customFormat="1">
      <c r="A1032" s="13"/>
      <c r="B1032" s="249"/>
      <c r="C1032" s="250"/>
      <c r="D1032" s="242" t="s">
        <v>200</v>
      </c>
      <c r="E1032" s="251" t="s">
        <v>1</v>
      </c>
      <c r="F1032" s="252" t="s">
        <v>369</v>
      </c>
      <c r="G1032" s="250"/>
      <c r="H1032" s="251" t="s">
        <v>1</v>
      </c>
      <c r="I1032" s="253"/>
      <c r="J1032" s="250"/>
      <c r="K1032" s="250"/>
      <c r="L1032" s="254"/>
      <c r="M1032" s="255"/>
      <c r="N1032" s="256"/>
      <c r="O1032" s="256"/>
      <c r="P1032" s="256"/>
      <c r="Q1032" s="256"/>
      <c r="R1032" s="256"/>
      <c r="S1032" s="256"/>
      <c r="T1032" s="257"/>
      <c r="U1032" s="13"/>
      <c r="V1032" s="13"/>
      <c r="W1032" s="13"/>
      <c r="X1032" s="13"/>
      <c r="Y1032" s="13"/>
      <c r="Z1032" s="13"/>
      <c r="AA1032" s="13"/>
      <c r="AB1032" s="13"/>
      <c r="AC1032" s="13"/>
      <c r="AD1032" s="13"/>
      <c r="AE1032" s="13"/>
      <c r="AT1032" s="258" t="s">
        <v>200</v>
      </c>
      <c r="AU1032" s="258" t="s">
        <v>82</v>
      </c>
      <c r="AV1032" s="13" t="s">
        <v>80</v>
      </c>
      <c r="AW1032" s="13" t="s">
        <v>30</v>
      </c>
      <c r="AX1032" s="13" t="s">
        <v>73</v>
      </c>
      <c r="AY1032" s="258" t="s">
        <v>189</v>
      </c>
    </row>
    <row r="1033" s="14" customFormat="1">
      <c r="A1033" s="14"/>
      <c r="B1033" s="259"/>
      <c r="C1033" s="260"/>
      <c r="D1033" s="242" t="s">
        <v>200</v>
      </c>
      <c r="E1033" s="261" t="s">
        <v>1</v>
      </c>
      <c r="F1033" s="262" t="s">
        <v>827</v>
      </c>
      <c r="G1033" s="260"/>
      <c r="H1033" s="263">
        <v>-0.28000000000000003</v>
      </c>
      <c r="I1033" s="264"/>
      <c r="J1033" s="260"/>
      <c r="K1033" s="260"/>
      <c r="L1033" s="265"/>
      <c r="M1033" s="266"/>
      <c r="N1033" s="267"/>
      <c r="O1033" s="267"/>
      <c r="P1033" s="267"/>
      <c r="Q1033" s="267"/>
      <c r="R1033" s="267"/>
      <c r="S1033" s="267"/>
      <c r="T1033" s="268"/>
      <c r="U1033" s="14"/>
      <c r="V1033" s="14"/>
      <c r="W1033" s="14"/>
      <c r="X1033" s="14"/>
      <c r="Y1033" s="14"/>
      <c r="Z1033" s="14"/>
      <c r="AA1033" s="14"/>
      <c r="AB1033" s="14"/>
      <c r="AC1033" s="14"/>
      <c r="AD1033" s="14"/>
      <c r="AE1033" s="14"/>
      <c r="AT1033" s="269" t="s">
        <v>200</v>
      </c>
      <c r="AU1033" s="269" t="s">
        <v>82</v>
      </c>
      <c r="AV1033" s="14" t="s">
        <v>82</v>
      </c>
      <c r="AW1033" s="14" t="s">
        <v>30</v>
      </c>
      <c r="AX1033" s="14" t="s">
        <v>73</v>
      </c>
      <c r="AY1033" s="269" t="s">
        <v>189</v>
      </c>
    </row>
    <row r="1034" s="13" customFormat="1">
      <c r="A1034" s="13"/>
      <c r="B1034" s="249"/>
      <c r="C1034" s="250"/>
      <c r="D1034" s="242" t="s">
        <v>200</v>
      </c>
      <c r="E1034" s="251" t="s">
        <v>1</v>
      </c>
      <c r="F1034" s="252" t="s">
        <v>608</v>
      </c>
      <c r="G1034" s="250"/>
      <c r="H1034" s="251" t="s">
        <v>1</v>
      </c>
      <c r="I1034" s="253"/>
      <c r="J1034" s="250"/>
      <c r="K1034" s="250"/>
      <c r="L1034" s="254"/>
      <c r="M1034" s="255"/>
      <c r="N1034" s="256"/>
      <c r="O1034" s="256"/>
      <c r="P1034" s="256"/>
      <c r="Q1034" s="256"/>
      <c r="R1034" s="256"/>
      <c r="S1034" s="256"/>
      <c r="T1034" s="257"/>
      <c r="U1034" s="13"/>
      <c r="V1034" s="13"/>
      <c r="W1034" s="13"/>
      <c r="X1034" s="13"/>
      <c r="Y1034" s="13"/>
      <c r="Z1034" s="13"/>
      <c r="AA1034" s="13"/>
      <c r="AB1034" s="13"/>
      <c r="AC1034" s="13"/>
      <c r="AD1034" s="13"/>
      <c r="AE1034" s="13"/>
      <c r="AT1034" s="258" t="s">
        <v>200</v>
      </c>
      <c r="AU1034" s="258" t="s">
        <v>82</v>
      </c>
      <c r="AV1034" s="13" t="s">
        <v>80</v>
      </c>
      <c r="AW1034" s="13" t="s">
        <v>30</v>
      </c>
      <c r="AX1034" s="13" t="s">
        <v>73</v>
      </c>
      <c r="AY1034" s="258" t="s">
        <v>189</v>
      </c>
    </row>
    <row r="1035" s="14" customFormat="1">
      <c r="A1035" s="14"/>
      <c r="B1035" s="259"/>
      <c r="C1035" s="260"/>
      <c r="D1035" s="242" t="s">
        <v>200</v>
      </c>
      <c r="E1035" s="261" t="s">
        <v>1</v>
      </c>
      <c r="F1035" s="262" t="s">
        <v>828</v>
      </c>
      <c r="G1035" s="260"/>
      <c r="H1035" s="263">
        <v>5.1029999999999998</v>
      </c>
      <c r="I1035" s="264"/>
      <c r="J1035" s="260"/>
      <c r="K1035" s="260"/>
      <c r="L1035" s="265"/>
      <c r="M1035" s="266"/>
      <c r="N1035" s="267"/>
      <c r="O1035" s="267"/>
      <c r="P1035" s="267"/>
      <c r="Q1035" s="267"/>
      <c r="R1035" s="267"/>
      <c r="S1035" s="267"/>
      <c r="T1035" s="268"/>
      <c r="U1035" s="14"/>
      <c r="V1035" s="14"/>
      <c r="W1035" s="14"/>
      <c r="X1035" s="14"/>
      <c r="Y1035" s="14"/>
      <c r="Z1035" s="14"/>
      <c r="AA1035" s="14"/>
      <c r="AB1035" s="14"/>
      <c r="AC1035" s="14"/>
      <c r="AD1035" s="14"/>
      <c r="AE1035" s="14"/>
      <c r="AT1035" s="269" t="s">
        <v>200</v>
      </c>
      <c r="AU1035" s="269" t="s">
        <v>82</v>
      </c>
      <c r="AV1035" s="14" t="s">
        <v>82</v>
      </c>
      <c r="AW1035" s="14" t="s">
        <v>30</v>
      </c>
      <c r="AX1035" s="14" t="s">
        <v>73</v>
      </c>
      <c r="AY1035" s="269" t="s">
        <v>189</v>
      </c>
    </row>
    <row r="1036" s="13" customFormat="1">
      <c r="A1036" s="13"/>
      <c r="B1036" s="249"/>
      <c r="C1036" s="250"/>
      <c r="D1036" s="242" t="s">
        <v>200</v>
      </c>
      <c r="E1036" s="251" t="s">
        <v>1</v>
      </c>
      <c r="F1036" s="252" t="s">
        <v>369</v>
      </c>
      <c r="G1036" s="250"/>
      <c r="H1036" s="251" t="s">
        <v>1</v>
      </c>
      <c r="I1036" s="253"/>
      <c r="J1036" s="250"/>
      <c r="K1036" s="250"/>
      <c r="L1036" s="254"/>
      <c r="M1036" s="255"/>
      <c r="N1036" s="256"/>
      <c r="O1036" s="256"/>
      <c r="P1036" s="256"/>
      <c r="Q1036" s="256"/>
      <c r="R1036" s="256"/>
      <c r="S1036" s="256"/>
      <c r="T1036" s="257"/>
      <c r="U1036" s="13"/>
      <c r="V1036" s="13"/>
      <c r="W1036" s="13"/>
      <c r="X1036" s="13"/>
      <c r="Y1036" s="13"/>
      <c r="Z1036" s="13"/>
      <c r="AA1036" s="13"/>
      <c r="AB1036" s="13"/>
      <c r="AC1036" s="13"/>
      <c r="AD1036" s="13"/>
      <c r="AE1036" s="13"/>
      <c r="AT1036" s="258" t="s">
        <v>200</v>
      </c>
      <c r="AU1036" s="258" t="s">
        <v>82</v>
      </c>
      <c r="AV1036" s="13" t="s">
        <v>80</v>
      </c>
      <c r="AW1036" s="13" t="s">
        <v>30</v>
      </c>
      <c r="AX1036" s="13" t="s">
        <v>73</v>
      </c>
      <c r="AY1036" s="258" t="s">
        <v>189</v>
      </c>
    </row>
    <row r="1037" s="14" customFormat="1">
      <c r="A1037" s="14"/>
      <c r="B1037" s="259"/>
      <c r="C1037" s="260"/>
      <c r="D1037" s="242" t="s">
        <v>200</v>
      </c>
      <c r="E1037" s="261" t="s">
        <v>1</v>
      </c>
      <c r="F1037" s="262" t="s">
        <v>829</v>
      </c>
      <c r="G1037" s="260"/>
      <c r="H1037" s="263">
        <v>-0.63</v>
      </c>
      <c r="I1037" s="264"/>
      <c r="J1037" s="260"/>
      <c r="K1037" s="260"/>
      <c r="L1037" s="265"/>
      <c r="M1037" s="266"/>
      <c r="N1037" s="267"/>
      <c r="O1037" s="267"/>
      <c r="P1037" s="267"/>
      <c r="Q1037" s="267"/>
      <c r="R1037" s="267"/>
      <c r="S1037" s="267"/>
      <c r="T1037" s="268"/>
      <c r="U1037" s="14"/>
      <c r="V1037" s="14"/>
      <c r="W1037" s="14"/>
      <c r="X1037" s="14"/>
      <c r="Y1037" s="14"/>
      <c r="Z1037" s="14"/>
      <c r="AA1037" s="14"/>
      <c r="AB1037" s="14"/>
      <c r="AC1037" s="14"/>
      <c r="AD1037" s="14"/>
      <c r="AE1037" s="14"/>
      <c r="AT1037" s="269" t="s">
        <v>200</v>
      </c>
      <c r="AU1037" s="269" t="s">
        <v>82</v>
      </c>
      <c r="AV1037" s="14" t="s">
        <v>82</v>
      </c>
      <c r="AW1037" s="14" t="s">
        <v>30</v>
      </c>
      <c r="AX1037" s="14" t="s">
        <v>73</v>
      </c>
      <c r="AY1037" s="269" t="s">
        <v>189</v>
      </c>
    </row>
    <row r="1038" s="13" customFormat="1">
      <c r="A1038" s="13"/>
      <c r="B1038" s="249"/>
      <c r="C1038" s="250"/>
      <c r="D1038" s="242" t="s">
        <v>200</v>
      </c>
      <c r="E1038" s="251" t="s">
        <v>1</v>
      </c>
      <c r="F1038" s="252" t="s">
        <v>610</v>
      </c>
      <c r="G1038" s="250"/>
      <c r="H1038" s="251" t="s">
        <v>1</v>
      </c>
      <c r="I1038" s="253"/>
      <c r="J1038" s="250"/>
      <c r="K1038" s="250"/>
      <c r="L1038" s="254"/>
      <c r="M1038" s="255"/>
      <c r="N1038" s="256"/>
      <c r="O1038" s="256"/>
      <c r="P1038" s="256"/>
      <c r="Q1038" s="256"/>
      <c r="R1038" s="256"/>
      <c r="S1038" s="256"/>
      <c r="T1038" s="257"/>
      <c r="U1038" s="13"/>
      <c r="V1038" s="13"/>
      <c r="W1038" s="13"/>
      <c r="X1038" s="13"/>
      <c r="Y1038" s="13"/>
      <c r="Z1038" s="13"/>
      <c r="AA1038" s="13"/>
      <c r="AB1038" s="13"/>
      <c r="AC1038" s="13"/>
      <c r="AD1038" s="13"/>
      <c r="AE1038" s="13"/>
      <c r="AT1038" s="258" t="s">
        <v>200</v>
      </c>
      <c r="AU1038" s="258" t="s">
        <v>82</v>
      </c>
      <c r="AV1038" s="13" t="s">
        <v>80</v>
      </c>
      <c r="AW1038" s="13" t="s">
        <v>30</v>
      </c>
      <c r="AX1038" s="13" t="s">
        <v>73</v>
      </c>
      <c r="AY1038" s="258" t="s">
        <v>189</v>
      </c>
    </row>
    <row r="1039" s="14" customFormat="1">
      <c r="A1039" s="14"/>
      <c r="B1039" s="259"/>
      <c r="C1039" s="260"/>
      <c r="D1039" s="242" t="s">
        <v>200</v>
      </c>
      <c r="E1039" s="261" t="s">
        <v>1</v>
      </c>
      <c r="F1039" s="262" t="s">
        <v>830</v>
      </c>
      <c r="G1039" s="260"/>
      <c r="H1039" s="263">
        <v>2.8420000000000001</v>
      </c>
      <c r="I1039" s="264"/>
      <c r="J1039" s="260"/>
      <c r="K1039" s="260"/>
      <c r="L1039" s="265"/>
      <c r="M1039" s="266"/>
      <c r="N1039" s="267"/>
      <c r="O1039" s="267"/>
      <c r="P1039" s="267"/>
      <c r="Q1039" s="267"/>
      <c r="R1039" s="267"/>
      <c r="S1039" s="267"/>
      <c r="T1039" s="268"/>
      <c r="U1039" s="14"/>
      <c r="V1039" s="14"/>
      <c r="W1039" s="14"/>
      <c r="X1039" s="14"/>
      <c r="Y1039" s="14"/>
      <c r="Z1039" s="14"/>
      <c r="AA1039" s="14"/>
      <c r="AB1039" s="14"/>
      <c r="AC1039" s="14"/>
      <c r="AD1039" s="14"/>
      <c r="AE1039" s="14"/>
      <c r="AT1039" s="269" t="s">
        <v>200</v>
      </c>
      <c r="AU1039" s="269" t="s">
        <v>82</v>
      </c>
      <c r="AV1039" s="14" t="s">
        <v>82</v>
      </c>
      <c r="AW1039" s="14" t="s">
        <v>30</v>
      </c>
      <c r="AX1039" s="14" t="s">
        <v>73</v>
      </c>
      <c r="AY1039" s="269" t="s">
        <v>189</v>
      </c>
    </row>
    <row r="1040" s="13" customFormat="1">
      <c r="A1040" s="13"/>
      <c r="B1040" s="249"/>
      <c r="C1040" s="250"/>
      <c r="D1040" s="242" t="s">
        <v>200</v>
      </c>
      <c r="E1040" s="251" t="s">
        <v>1</v>
      </c>
      <c r="F1040" s="252" t="s">
        <v>369</v>
      </c>
      <c r="G1040" s="250"/>
      <c r="H1040" s="251" t="s">
        <v>1</v>
      </c>
      <c r="I1040" s="253"/>
      <c r="J1040" s="250"/>
      <c r="K1040" s="250"/>
      <c r="L1040" s="254"/>
      <c r="M1040" s="255"/>
      <c r="N1040" s="256"/>
      <c r="O1040" s="256"/>
      <c r="P1040" s="256"/>
      <c r="Q1040" s="256"/>
      <c r="R1040" s="256"/>
      <c r="S1040" s="256"/>
      <c r="T1040" s="257"/>
      <c r="U1040" s="13"/>
      <c r="V1040" s="13"/>
      <c r="W1040" s="13"/>
      <c r="X1040" s="13"/>
      <c r="Y1040" s="13"/>
      <c r="Z1040" s="13"/>
      <c r="AA1040" s="13"/>
      <c r="AB1040" s="13"/>
      <c r="AC1040" s="13"/>
      <c r="AD1040" s="13"/>
      <c r="AE1040" s="13"/>
      <c r="AT1040" s="258" t="s">
        <v>200</v>
      </c>
      <c r="AU1040" s="258" t="s">
        <v>82</v>
      </c>
      <c r="AV1040" s="13" t="s">
        <v>80</v>
      </c>
      <c r="AW1040" s="13" t="s">
        <v>30</v>
      </c>
      <c r="AX1040" s="13" t="s">
        <v>73</v>
      </c>
      <c r="AY1040" s="258" t="s">
        <v>189</v>
      </c>
    </row>
    <row r="1041" s="14" customFormat="1">
      <c r="A1041" s="14"/>
      <c r="B1041" s="259"/>
      <c r="C1041" s="260"/>
      <c r="D1041" s="242" t="s">
        <v>200</v>
      </c>
      <c r="E1041" s="261" t="s">
        <v>1</v>
      </c>
      <c r="F1041" s="262" t="s">
        <v>831</v>
      </c>
      <c r="G1041" s="260"/>
      <c r="H1041" s="263">
        <v>-1.2949999999999999</v>
      </c>
      <c r="I1041" s="264"/>
      <c r="J1041" s="260"/>
      <c r="K1041" s="260"/>
      <c r="L1041" s="265"/>
      <c r="M1041" s="266"/>
      <c r="N1041" s="267"/>
      <c r="O1041" s="267"/>
      <c r="P1041" s="267"/>
      <c r="Q1041" s="267"/>
      <c r="R1041" s="267"/>
      <c r="S1041" s="267"/>
      <c r="T1041" s="268"/>
      <c r="U1041" s="14"/>
      <c r="V1041" s="14"/>
      <c r="W1041" s="14"/>
      <c r="X1041" s="14"/>
      <c r="Y1041" s="14"/>
      <c r="Z1041" s="14"/>
      <c r="AA1041" s="14"/>
      <c r="AB1041" s="14"/>
      <c r="AC1041" s="14"/>
      <c r="AD1041" s="14"/>
      <c r="AE1041" s="14"/>
      <c r="AT1041" s="269" t="s">
        <v>200</v>
      </c>
      <c r="AU1041" s="269" t="s">
        <v>82</v>
      </c>
      <c r="AV1041" s="14" t="s">
        <v>82</v>
      </c>
      <c r="AW1041" s="14" t="s">
        <v>30</v>
      </c>
      <c r="AX1041" s="14" t="s">
        <v>73</v>
      </c>
      <c r="AY1041" s="269" t="s">
        <v>189</v>
      </c>
    </row>
    <row r="1042" s="13" customFormat="1">
      <c r="A1042" s="13"/>
      <c r="B1042" s="249"/>
      <c r="C1042" s="250"/>
      <c r="D1042" s="242" t="s">
        <v>200</v>
      </c>
      <c r="E1042" s="251" t="s">
        <v>1</v>
      </c>
      <c r="F1042" s="252" t="s">
        <v>832</v>
      </c>
      <c r="G1042" s="250"/>
      <c r="H1042" s="251" t="s">
        <v>1</v>
      </c>
      <c r="I1042" s="253"/>
      <c r="J1042" s="250"/>
      <c r="K1042" s="250"/>
      <c r="L1042" s="254"/>
      <c r="M1042" s="255"/>
      <c r="N1042" s="256"/>
      <c r="O1042" s="256"/>
      <c r="P1042" s="256"/>
      <c r="Q1042" s="256"/>
      <c r="R1042" s="256"/>
      <c r="S1042" s="256"/>
      <c r="T1042" s="257"/>
      <c r="U1042" s="13"/>
      <c r="V1042" s="13"/>
      <c r="W1042" s="13"/>
      <c r="X1042" s="13"/>
      <c r="Y1042" s="13"/>
      <c r="Z1042" s="13"/>
      <c r="AA1042" s="13"/>
      <c r="AB1042" s="13"/>
      <c r="AC1042" s="13"/>
      <c r="AD1042" s="13"/>
      <c r="AE1042" s="13"/>
      <c r="AT1042" s="258" t="s">
        <v>200</v>
      </c>
      <c r="AU1042" s="258" t="s">
        <v>82</v>
      </c>
      <c r="AV1042" s="13" t="s">
        <v>80</v>
      </c>
      <c r="AW1042" s="13" t="s">
        <v>30</v>
      </c>
      <c r="AX1042" s="13" t="s">
        <v>73</v>
      </c>
      <c r="AY1042" s="258" t="s">
        <v>189</v>
      </c>
    </row>
    <row r="1043" s="14" customFormat="1">
      <c r="A1043" s="14"/>
      <c r="B1043" s="259"/>
      <c r="C1043" s="260"/>
      <c r="D1043" s="242" t="s">
        <v>200</v>
      </c>
      <c r="E1043" s="261" t="s">
        <v>1</v>
      </c>
      <c r="F1043" s="262" t="s">
        <v>833</v>
      </c>
      <c r="G1043" s="260"/>
      <c r="H1043" s="263">
        <v>6.0899999999999999</v>
      </c>
      <c r="I1043" s="264"/>
      <c r="J1043" s="260"/>
      <c r="K1043" s="260"/>
      <c r="L1043" s="265"/>
      <c r="M1043" s="266"/>
      <c r="N1043" s="267"/>
      <c r="O1043" s="267"/>
      <c r="P1043" s="267"/>
      <c r="Q1043" s="267"/>
      <c r="R1043" s="267"/>
      <c r="S1043" s="267"/>
      <c r="T1043" s="268"/>
      <c r="U1043" s="14"/>
      <c r="V1043" s="14"/>
      <c r="W1043" s="14"/>
      <c r="X1043" s="14"/>
      <c r="Y1043" s="14"/>
      <c r="Z1043" s="14"/>
      <c r="AA1043" s="14"/>
      <c r="AB1043" s="14"/>
      <c r="AC1043" s="14"/>
      <c r="AD1043" s="14"/>
      <c r="AE1043" s="14"/>
      <c r="AT1043" s="269" t="s">
        <v>200</v>
      </c>
      <c r="AU1043" s="269" t="s">
        <v>82</v>
      </c>
      <c r="AV1043" s="14" t="s">
        <v>82</v>
      </c>
      <c r="AW1043" s="14" t="s">
        <v>30</v>
      </c>
      <c r="AX1043" s="14" t="s">
        <v>73</v>
      </c>
      <c r="AY1043" s="269" t="s">
        <v>189</v>
      </c>
    </row>
    <row r="1044" s="13" customFormat="1">
      <c r="A1044" s="13"/>
      <c r="B1044" s="249"/>
      <c r="C1044" s="250"/>
      <c r="D1044" s="242" t="s">
        <v>200</v>
      </c>
      <c r="E1044" s="251" t="s">
        <v>1</v>
      </c>
      <c r="F1044" s="252" t="s">
        <v>369</v>
      </c>
      <c r="G1044" s="250"/>
      <c r="H1044" s="251" t="s">
        <v>1</v>
      </c>
      <c r="I1044" s="253"/>
      <c r="J1044" s="250"/>
      <c r="K1044" s="250"/>
      <c r="L1044" s="254"/>
      <c r="M1044" s="255"/>
      <c r="N1044" s="256"/>
      <c r="O1044" s="256"/>
      <c r="P1044" s="256"/>
      <c r="Q1044" s="256"/>
      <c r="R1044" s="256"/>
      <c r="S1044" s="256"/>
      <c r="T1044" s="257"/>
      <c r="U1044" s="13"/>
      <c r="V1044" s="13"/>
      <c r="W1044" s="13"/>
      <c r="X1044" s="13"/>
      <c r="Y1044" s="13"/>
      <c r="Z1044" s="13"/>
      <c r="AA1044" s="13"/>
      <c r="AB1044" s="13"/>
      <c r="AC1044" s="13"/>
      <c r="AD1044" s="13"/>
      <c r="AE1044" s="13"/>
      <c r="AT1044" s="258" t="s">
        <v>200</v>
      </c>
      <c r="AU1044" s="258" t="s">
        <v>82</v>
      </c>
      <c r="AV1044" s="13" t="s">
        <v>80</v>
      </c>
      <c r="AW1044" s="13" t="s">
        <v>30</v>
      </c>
      <c r="AX1044" s="13" t="s">
        <v>73</v>
      </c>
      <c r="AY1044" s="258" t="s">
        <v>189</v>
      </c>
    </row>
    <row r="1045" s="14" customFormat="1">
      <c r="A1045" s="14"/>
      <c r="B1045" s="259"/>
      <c r="C1045" s="260"/>
      <c r="D1045" s="242" t="s">
        <v>200</v>
      </c>
      <c r="E1045" s="261" t="s">
        <v>1</v>
      </c>
      <c r="F1045" s="262" t="s">
        <v>827</v>
      </c>
      <c r="G1045" s="260"/>
      <c r="H1045" s="263">
        <v>-0.28000000000000003</v>
      </c>
      <c r="I1045" s="264"/>
      <c r="J1045" s="260"/>
      <c r="K1045" s="260"/>
      <c r="L1045" s="265"/>
      <c r="M1045" s="266"/>
      <c r="N1045" s="267"/>
      <c r="O1045" s="267"/>
      <c r="P1045" s="267"/>
      <c r="Q1045" s="267"/>
      <c r="R1045" s="267"/>
      <c r="S1045" s="267"/>
      <c r="T1045" s="268"/>
      <c r="U1045" s="14"/>
      <c r="V1045" s="14"/>
      <c r="W1045" s="14"/>
      <c r="X1045" s="14"/>
      <c r="Y1045" s="14"/>
      <c r="Z1045" s="14"/>
      <c r="AA1045" s="14"/>
      <c r="AB1045" s="14"/>
      <c r="AC1045" s="14"/>
      <c r="AD1045" s="14"/>
      <c r="AE1045" s="14"/>
      <c r="AT1045" s="269" t="s">
        <v>200</v>
      </c>
      <c r="AU1045" s="269" t="s">
        <v>82</v>
      </c>
      <c r="AV1045" s="14" t="s">
        <v>82</v>
      </c>
      <c r="AW1045" s="14" t="s">
        <v>30</v>
      </c>
      <c r="AX1045" s="14" t="s">
        <v>73</v>
      </c>
      <c r="AY1045" s="269" t="s">
        <v>189</v>
      </c>
    </row>
    <row r="1046" s="13" customFormat="1">
      <c r="A1046" s="13"/>
      <c r="B1046" s="249"/>
      <c r="C1046" s="250"/>
      <c r="D1046" s="242" t="s">
        <v>200</v>
      </c>
      <c r="E1046" s="251" t="s">
        <v>1</v>
      </c>
      <c r="F1046" s="252" t="s">
        <v>612</v>
      </c>
      <c r="G1046" s="250"/>
      <c r="H1046" s="251" t="s">
        <v>1</v>
      </c>
      <c r="I1046" s="253"/>
      <c r="J1046" s="250"/>
      <c r="K1046" s="250"/>
      <c r="L1046" s="254"/>
      <c r="M1046" s="255"/>
      <c r="N1046" s="256"/>
      <c r="O1046" s="256"/>
      <c r="P1046" s="256"/>
      <c r="Q1046" s="256"/>
      <c r="R1046" s="256"/>
      <c r="S1046" s="256"/>
      <c r="T1046" s="257"/>
      <c r="U1046" s="13"/>
      <c r="V1046" s="13"/>
      <c r="W1046" s="13"/>
      <c r="X1046" s="13"/>
      <c r="Y1046" s="13"/>
      <c r="Z1046" s="13"/>
      <c r="AA1046" s="13"/>
      <c r="AB1046" s="13"/>
      <c r="AC1046" s="13"/>
      <c r="AD1046" s="13"/>
      <c r="AE1046" s="13"/>
      <c r="AT1046" s="258" t="s">
        <v>200</v>
      </c>
      <c r="AU1046" s="258" t="s">
        <v>82</v>
      </c>
      <c r="AV1046" s="13" t="s">
        <v>80</v>
      </c>
      <c r="AW1046" s="13" t="s">
        <v>30</v>
      </c>
      <c r="AX1046" s="13" t="s">
        <v>73</v>
      </c>
      <c r="AY1046" s="258" t="s">
        <v>189</v>
      </c>
    </row>
    <row r="1047" s="14" customFormat="1">
      <c r="A1047" s="14"/>
      <c r="B1047" s="259"/>
      <c r="C1047" s="260"/>
      <c r="D1047" s="242" t="s">
        <v>200</v>
      </c>
      <c r="E1047" s="261" t="s">
        <v>1</v>
      </c>
      <c r="F1047" s="262" t="s">
        <v>834</v>
      </c>
      <c r="G1047" s="260"/>
      <c r="H1047" s="263">
        <v>7.375</v>
      </c>
      <c r="I1047" s="264"/>
      <c r="J1047" s="260"/>
      <c r="K1047" s="260"/>
      <c r="L1047" s="265"/>
      <c r="M1047" s="266"/>
      <c r="N1047" s="267"/>
      <c r="O1047" s="267"/>
      <c r="P1047" s="267"/>
      <c r="Q1047" s="267"/>
      <c r="R1047" s="267"/>
      <c r="S1047" s="267"/>
      <c r="T1047" s="268"/>
      <c r="U1047" s="14"/>
      <c r="V1047" s="14"/>
      <c r="W1047" s="14"/>
      <c r="X1047" s="14"/>
      <c r="Y1047" s="14"/>
      <c r="Z1047" s="14"/>
      <c r="AA1047" s="14"/>
      <c r="AB1047" s="14"/>
      <c r="AC1047" s="14"/>
      <c r="AD1047" s="14"/>
      <c r="AE1047" s="14"/>
      <c r="AT1047" s="269" t="s">
        <v>200</v>
      </c>
      <c r="AU1047" s="269" t="s">
        <v>82</v>
      </c>
      <c r="AV1047" s="14" t="s">
        <v>82</v>
      </c>
      <c r="AW1047" s="14" t="s">
        <v>30</v>
      </c>
      <c r="AX1047" s="14" t="s">
        <v>73</v>
      </c>
      <c r="AY1047" s="269" t="s">
        <v>189</v>
      </c>
    </row>
    <row r="1048" s="13" customFormat="1">
      <c r="A1048" s="13"/>
      <c r="B1048" s="249"/>
      <c r="C1048" s="250"/>
      <c r="D1048" s="242" t="s">
        <v>200</v>
      </c>
      <c r="E1048" s="251" t="s">
        <v>1</v>
      </c>
      <c r="F1048" s="252" t="s">
        <v>369</v>
      </c>
      <c r="G1048" s="250"/>
      <c r="H1048" s="251" t="s">
        <v>1</v>
      </c>
      <c r="I1048" s="253"/>
      <c r="J1048" s="250"/>
      <c r="K1048" s="250"/>
      <c r="L1048" s="254"/>
      <c r="M1048" s="255"/>
      <c r="N1048" s="256"/>
      <c r="O1048" s="256"/>
      <c r="P1048" s="256"/>
      <c r="Q1048" s="256"/>
      <c r="R1048" s="256"/>
      <c r="S1048" s="256"/>
      <c r="T1048" s="257"/>
      <c r="U1048" s="13"/>
      <c r="V1048" s="13"/>
      <c r="W1048" s="13"/>
      <c r="X1048" s="13"/>
      <c r="Y1048" s="13"/>
      <c r="Z1048" s="13"/>
      <c r="AA1048" s="13"/>
      <c r="AB1048" s="13"/>
      <c r="AC1048" s="13"/>
      <c r="AD1048" s="13"/>
      <c r="AE1048" s="13"/>
      <c r="AT1048" s="258" t="s">
        <v>200</v>
      </c>
      <c r="AU1048" s="258" t="s">
        <v>82</v>
      </c>
      <c r="AV1048" s="13" t="s">
        <v>80</v>
      </c>
      <c r="AW1048" s="13" t="s">
        <v>30</v>
      </c>
      <c r="AX1048" s="13" t="s">
        <v>73</v>
      </c>
      <c r="AY1048" s="258" t="s">
        <v>189</v>
      </c>
    </row>
    <row r="1049" s="14" customFormat="1">
      <c r="A1049" s="14"/>
      <c r="B1049" s="259"/>
      <c r="C1049" s="260"/>
      <c r="D1049" s="242" t="s">
        <v>200</v>
      </c>
      <c r="E1049" s="261" t="s">
        <v>1</v>
      </c>
      <c r="F1049" s="262" t="s">
        <v>827</v>
      </c>
      <c r="G1049" s="260"/>
      <c r="H1049" s="263">
        <v>-0.28000000000000003</v>
      </c>
      <c r="I1049" s="264"/>
      <c r="J1049" s="260"/>
      <c r="K1049" s="260"/>
      <c r="L1049" s="265"/>
      <c r="M1049" s="266"/>
      <c r="N1049" s="267"/>
      <c r="O1049" s="267"/>
      <c r="P1049" s="267"/>
      <c r="Q1049" s="267"/>
      <c r="R1049" s="267"/>
      <c r="S1049" s="267"/>
      <c r="T1049" s="268"/>
      <c r="U1049" s="14"/>
      <c r="V1049" s="14"/>
      <c r="W1049" s="14"/>
      <c r="X1049" s="14"/>
      <c r="Y1049" s="14"/>
      <c r="Z1049" s="14"/>
      <c r="AA1049" s="14"/>
      <c r="AB1049" s="14"/>
      <c r="AC1049" s="14"/>
      <c r="AD1049" s="14"/>
      <c r="AE1049" s="14"/>
      <c r="AT1049" s="269" t="s">
        <v>200</v>
      </c>
      <c r="AU1049" s="269" t="s">
        <v>82</v>
      </c>
      <c r="AV1049" s="14" t="s">
        <v>82</v>
      </c>
      <c r="AW1049" s="14" t="s">
        <v>30</v>
      </c>
      <c r="AX1049" s="14" t="s">
        <v>73</v>
      </c>
      <c r="AY1049" s="269" t="s">
        <v>189</v>
      </c>
    </row>
    <row r="1050" s="13" customFormat="1">
      <c r="A1050" s="13"/>
      <c r="B1050" s="249"/>
      <c r="C1050" s="250"/>
      <c r="D1050" s="242" t="s">
        <v>200</v>
      </c>
      <c r="E1050" s="251" t="s">
        <v>1</v>
      </c>
      <c r="F1050" s="252" t="s">
        <v>615</v>
      </c>
      <c r="G1050" s="250"/>
      <c r="H1050" s="251" t="s">
        <v>1</v>
      </c>
      <c r="I1050" s="253"/>
      <c r="J1050" s="250"/>
      <c r="K1050" s="250"/>
      <c r="L1050" s="254"/>
      <c r="M1050" s="255"/>
      <c r="N1050" s="256"/>
      <c r="O1050" s="256"/>
      <c r="P1050" s="256"/>
      <c r="Q1050" s="256"/>
      <c r="R1050" s="256"/>
      <c r="S1050" s="256"/>
      <c r="T1050" s="257"/>
      <c r="U1050" s="13"/>
      <c r="V1050" s="13"/>
      <c r="W1050" s="13"/>
      <c r="X1050" s="13"/>
      <c r="Y1050" s="13"/>
      <c r="Z1050" s="13"/>
      <c r="AA1050" s="13"/>
      <c r="AB1050" s="13"/>
      <c r="AC1050" s="13"/>
      <c r="AD1050" s="13"/>
      <c r="AE1050" s="13"/>
      <c r="AT1050" s="258" t="s">
        <v>200</v>
      </c>
      <c r="AU1050" s="258" t="s">
        <v>82</v>
      </c>
      <c r="AV1050" s="13" t="s">
        <v>80</v>
      </c>
      <c r="AW1050" s="13" t="s">
        <v>30</v>
      </c>
      <c r="AX1050" s="13" t="s">
        <v>73</v>
      </c>
      <c r="AY1050" s="258" t="s">
        <v>189</v>
      </c>
    </row>
    <row r="1051" s="14" customFormat="1">
      <c r="A1051" s="14"/>
      <c r="B1051" s="259"/>
      <c r="C1051" s="260"/>
      <c r="D1051" s="242" t="s">
        <v>200</v>
      </c>
      <c r="E1051" s="261" t="s">
        <v>1</v>
      </c>
      <c r="F1051" s="262" t="s">
        <v>835</v>
      </c>
      <c r="G1051" s="260"/>
      <c r="H1051" s="263">
        <v>4.5220000000000002</v>
      </c>
      <c r="I1051" s="264"/>
      <c r="J1051" s="260"/>
      <c r="K1051" s="260"/>
      <c r="L1051" s="265"/>
      <c r="M1051" s="266"/>
      <c r="N1051" s="267"/>
      <c r="O1051" s="267"/>
      <c r="P1051" s="267"/>
      <c r="Q1051" s="267"/>
      <c r="R1051" s="267"/>
      <c r="S1051" s="267"/>
      <c r="T1051" s="268"/>
      <c r="U1051" s="14"/>
      <c r="V1051" s="14"/>
      <c r="W1051" s="14"/>
      <c r="X1051" s="14"/>
      <c r="Y1051" s="14"/>
      <c r="Z1051" s="14"/>
      <c r="AA1051" s="14"/>
      <c r="AB1051" s="14"/>
      <c r="AC1051" s="14"/>
      <c r="AD1051" s="14"/>
      <c r="AE1051" s="14"/>
      <c r="AT1051" s="269" t="s">
        <v>200</v>
      </c>
      <c r="AU1051" s="269" t="s">
        <v>82</v>
      </c>
      <c r="AV1051" s="14" t="s">
        <v>82</v>
      </c>
      <c r="AW1051" s="14" t="s">
        <v>30</v>
      </c>
      <c r="AX1051" s="14" t="s">
        <v>73</v>
      </c>
      <c r="AY1051" s="269" t="s">
        <v>189</v>
      </c>
    </row>
    <row r="1052" s="13" customFormat="1">
      <c r="A1052" s="13"/>
      <c r="B1052" s="249"/>
      <c r="C1052" s="250"/>
      <c r="D1052" s="242" t="s">
        <v>200</v>
      </c>
      <c r="E1052" s="251" t="s">
        <v>1</v>
      </c>
      <c r="F1052" s="252" t="s">
        <v>369</v>
      </c>
      <c r="G1052" s="250"/>
      <c r="H1052" s="251" t="s">
        <v>1</v>
      </c>
      <c r="I1052" s="253"/>
      <c r="J1052" s="250"/>
      <c r="K1052" s="250"/>
      <c r="L1052" s="254"/>
      <c r="M1052" s="255"/>
      <c r="N1052" s="256"/>
      <c r="O1052" s="256"/>
      <c r="P1052" s="256"/>
      <c r="Q1052" s="256"/>
      <c r="R1052" s="256"/>
      <c r="S1052" s="256"/>
      <c r="T1052" s="257"/>
      <c r="U1052" s="13"/>
      <c r="V1052" s="13"/>
      <c r="W1052" s="13"/>
      <c r="X1052" s="13"/>
      <c r="Y1052" s="13"/>
      <c r="Z1052" s="13"/>
      <c r="AA1052" s="13"/>
      <c r="AB1052" s="13"/>
      <c r="AC1052" s="13"/>
      <c r="AD1052" s="13"/>
      <c r="AE1052" s="13"/>
      <c r="AT1052" s="258" t="s">
        <v>200</v>
      </c>
      <c r="AU1052" s="258" t="s">
        <v>82</v>
      </c>
      <c r="AV1052" s="13" t="s">
        <v>80</v>
      </c>
      <c r="AW1052" s="13" t="s">
        <v>30</v>
      </c>
      <c r="AX1052" s="13" t="s">
        <v>73</v>
      </c>
      <c r="AY1052" s="258" t="s">
        <v>189</v>
      </c>
    </row>
    <row r="1053" s="14" customFormat="1">
      <c r="A1053" s="14"/>
      <c r="B1053" s="259"/>
      <c r="C1053" s="260"/>
      <c r="D1053" s="242" t="s">
        <v>200</v>
      </c>
      <c r="E1053" s="261" t="s">
        <v>1</v>
      </c>
      <c r="F1053" s="262" t="s">
        <v>836</v>
      </c>
      <c r="G1053" s="260"/>
      <c r="H1053" s="263">
        <v>-0.83999999999999997</v>
      </c>
      <c r="I1053" s="264"/>
      <c r="J1053" s="260"/>
      <c r="K1053" s="260"/>
      <c r="L1053" s="265"/>
      <c r="M1053" s="266"/>
      <c r="N1053" s="267"/>
      <c r="O1053" s="267"/>
      <c r="P1053" s="267"/>
      <c r="Q1053" s="267"/>
      <c r="R1053" s="267"/>
      <c r="S1053" s="267"/>
      <c r="T1053" s="268"/>
      <c r="U1053" s="14"/>
      <c r="V1053" s="14"/>
      <c r="W1053" s="14"/>
      <c r="X1053" s="14"/>
      <c r="Y1053" s="14"/>
      <c r="Z1053" s="14"/>
      <c r="AA1053" s="14"/>
      <c r="AB1053" s="14"/>
      <c r="AC1053" s="14"/>
      <c r="AD1053" s="14"/>
      <c r="AE1053" s="14"/>
      <c r="AT1053" s="269" t="s">
        <v>200</v>
      </c>
      <c r="AU1053" s="269" t="s">
        <v>82</v>
      </c>
      <c r="AV1053" s="14" t="s">
        <v>82</v>
      </c>
      <c r="AW1053" s="14" t="s">
        <v>30</v>
      </c>
      <c r="AX1053" s="14" t="s">
        <v>73</v>
      </c>
      <c r="AY1053" s="269" t="s">
        <v>189</v>
      </c>
    </row>
    <row r="1054" s="13" customFormat="1">
      <c r="A1054" s="13"/>
      <c r="B1054" s="249"/>
      <c r="C1054" s="250"/>
      <c r="D1054" s="242" t="s">
        <v>200</v>
      </c>
      <c r="E1054" s="251" t="s">
        <v>1</v>
      </c>
      <c r="F1054" s="252" t="s">
        <v>837</v>
      </c>
      <c r="G1054" s="250"/>
      <c r="H1054" s="251" t="s">
        <v>1</v>
      </c>
      <c r="I1054" s="253"/>
      <c r="J1054" s="250"/>
      <c r="K1054" s="250"/>
      <c r="L1054" s="254"/>
      <c r="M1054" s="255"/>
      <c r="N1054" s="256"/>
      <c r="O1054" s="256"/>
      <c r="P1054" s="256"/>
      <c r="Q1054" s="256"/>
      <c r="R1054" s="256"/>
      <c r="S1054" s="256"/>
      <c r="T1054" s="257"/>
      <c r="U1054" s="13"/>
      <c r="V1054" s="13"/>
      <c r="W1054" s="13"/>
      <c r="X1054" s="13"/>
      <c r="Y1054" s="13"/>
      <c r="Z1054" s="13"/>
      <c r="AA1054" s="13"/>
      <c r="AB1054" s="13"/>
      <c r="AC1054" s="13"/>
      <c r="AD1054" s="13"/>
      <c r="AE1054" s="13"/>
      <c r="AT1054" s="258" t="s">
        <v>200</v>
      </c>
      <c r="AU1054" s="258" t="s">
        <v>82</v>
      </c>
      <c r="AV1054" s="13" t="s">
        <v>80</v>
      </c>
      <c r="AW1054" s="13" t="s">
        <v>30</v>
      </c>
      <c r="AX1054" s="13" t="s">
        <v>73</v>
      </c>
      <c r="AY1054" s="258" t="s">
        <v>189</v>
      </c>
    </row>
    <row r="1055" s="14" customFormat="1">
      <c r="A1055" s="14"/>
      <c r="B1055" s="259"/>
      <c r="C1055" s="260"/>
      <c r="D1055" s="242" t="s">
        <v>200</v>
      </c>
      <c r="E1055" s="261" t="s">
        <v>1</v>
      </c>
      <c r="F1055" s="262" t="s">
        <v>838</v>
      </c>
      <c r="G1055" s="260"/>
      <c r="H1055" s="263">
        <v>2.4750000000000001</v>
      </c>
      <c r="I1055" s="264"/>
      <c r="J1055" s="260"/>
      <c r="K1055" s="260"/>
      <c r="L1055" s="265"/>
      <c r="M1055" s="266"/>
      <c r="N1055" s="267"/>
      <c r="O1055" s="267"/>
      <c r="P1055" s="267"/>
      <c r="Q1055" s="267"/>
      <c r="R1055" s="267"/>
      <c r="S1055" s="267"/>
      <c r="T1055" s="268"/>
      <c r="U1055" s="14"/>
      <c r="V1055" s="14"/>
      <c r="W1055" s="14"/>
      <c r="X1055" s="14"/>
      <c r="Y1055" s="14"/>
      <c r="Z1055" s="14"/>
      <c r="AA1055" s="14"/>
      <c r="AB1055" s="14"/>
      <c r="AC1055" s="14"/>
      <c r="AD1055" s="14"/>
      <c r="AE1055" s="14"/>
      <c r="AT1055" s="269" t="s">
        <v>200</v>
      </c>
      <c r="AU1055" s="269" t="s">
        <v>82</v>
      </c>
      <c r="AV1055" s="14" t="s">
        <v>82</v>
      </c>
      <c r="AW1055" s="14" t="s">
        <v>30</v>
      </c>
      <c r="AX1055" s="14" t="s">
        <v>73</v>
      </c>
      <c r="AY1055" s="269" t="s">
        <v>189</v>
      </c>
    </row>
    <row r="1056" s="13" customFormat="1">
      <c r="A1056" s="13"/>
      <c r="B1056" s="249"/>
      <c r="C1056" s="250"/>
      <c r="D1056" s="242" t="s">
        <v>200</v>
      </c>
      <c r="E1056" s="251" t="s">
        <v>1</v>
      </c>
      <c r="F1056" s="252" t="s">
        <v>369</v>
      </c>
      <c r="G1056" s="250"/>
      <c r="H1056" s="251" t="s">
        <v>1</v>
      </c>
      <c r="I1056" s="253"/>
      <c r="J1056" s="250"/>
      <c r="K1056" s="250"/>
      <c r="L1056" s="254"/>
      <c r="M1056" s="255"/>
      <c r="N1056" s="256"/>
      <c r="O1056" s="256"/>
      <c r="P1056" s="256"/>
      <c r="Q1056" s="256"/>
      <c r="R1056" s="256"/>
      <c r="S1056" s="256"/>
      <c r="T1056" s="257"/>
      <c r="U1056" s="13"/>
      <c r="V1056" s="13"/>
      <c r="W1056" s="13"/>
      <c r="X1056" s="13"/>
      <c r="Y1056" s="13"/>
      <c r="Z1056" s="13"/>
      <c r="AA1056" s="13"/>
      <c r="AB1056" s="13"/>
      <c r="AC1056" s="13"/>
      <c r="AD1056" s="13"/>
      <c r="AE1056" s="13"/>
      <c r="AT1056" s="258" t="s">
        <v>200</v>
      </c>
      <c r="AU1056" s="258" t="s">
        <v>82</v>
      </c>
      <c r="AV1056" s="13" t="s">
        <v>80</v>
      </c>
      <c r="AW1056" s="13" t="s">
        <v>30</v>
      </c>
      <c r="AX1056" s="13" t="s">
        <v>73</v>
      </c>
      <c r="AY1056" s="258" t="s">
        <v>189</v>
      </c>
    </row>
    <row r="1057" s="14" customFormat="1">
      <c r="A1057" s="14"/>
      <c r="B1057" s="259"/>
      <c r="C1057" s="260"/>
      <c r="D1057" s="242" t="s">
        <v>200</v>
      </c>
      <c r="E1057" s="261" t="s">
        <v>1</v>
      </c>
      <c r="F1057" s="262" t="s">
        <v>839</v>
      </c>
      <c r="G1057" s="260"/>
      <c r="H1057" s="263">
        <v>-0.77000000000000002</v>
      </c>
      <c r="I1057" s="264"/>
      <c r="J1057" s="260"/>
      <c r="K1057" s="260"/>
      <c r="L1057" s="265"/>
      <c r="M1057" s="266"/>
      <c r="N1057" s="267"/>
      <c r="O1057" s="267"/>
      <c r="P1057" s="267"/>
      <c r="Q1057" s="267"/>
      <c r="R1057" s="267"/>
      <c r="S1057" s="267"/>
      <c r="T1057" s="268"/>
      <c r="U1057" s="14"/>
      <c r="V1057" s="14"/>
      <c r="W1057" s="14"/>
      <c r="X1057" s="14"/>
      <c r="Y1057" s="14"/>
      <c r="Z1057" s="14"/>
      <c r="AA1057" s="14"/>
      <c r="AB1057" s="14"/>
      <c r="AC1057" s="14"/>
      <c r="AD1057" s="14"/>
      <c r="AE1057" s="14"/>
      <c r="AT1057" s="269" t="s">
        <v>200</v>
      </c>
      <c r="AU1057" s="269" t="s">
        <v>82</v>
      </c>
      <c r="AV1057" s="14" t="s">
        <v>82</v>
      </c>
      <c r="AW1057" s="14" t="s">
        <v>30</v>
      </c>
      <c r="AX1057" s="14" t="s">
        <v>73</v>
      </c>
      <c r="AY1057" s="269" t="s">
        <v>189</v>
      </c>
    </row>
    <row r="1058" s="13" customFormat="1">
      <c r="A1058" s="13"/>
      <c r="B1058" s="249"/>
      <c r="C1058" s="250"/>
      <c r="D1058" s="242" t="s">
        <v>200</v>
      </c>
      <c r="E1058" s="251" t="s">
        <v>1</v>
      </c>
      <c r="F1058" s="252" t="s">
        <v>618</v>
      </c>
      <c r="G1058" s="250"/>
      <c r="H1058" s="251" t="s">
        <v>1</v>
      </c>
      <c r="I1058" s="253"/>
      <c r="J1058" s="250"/>
      <c r="K1058" s="250"/>
      <c r="L1058" s="254"/>
      <c r="M1058" s="255"/>
      <c r="N1058" s="256"/>
      <c r="O1058" s="256"/>
      <c r="P1058" s="256"/>
      <c r="Q1058" s="256"/>
      <c r="R1058" s="256"/>
      <c r="S1058" s="256"/>
      <c r="T1058" s="257"/>
      <c r="U1058" s="13"/>
      <c r="V1058" s="13"/>
      <c r="W1058" s="13"/>
      <c r="X1058" s="13"/>
      <c r="Y1058" s="13"/>
      <c r="Z1058" s="13"/>
      <c r="AA1058" s="13"/>
      <c r="AB1058" s="13"/>
      <c r="AC1058" s="13"/>
      <c r="AD1058" s="13"/>
      <c r="AE1058" s="13"/>
      <c r="AT1058" s="258" t="s">
        <v>200</v>
      </c>
      <c r="AU1058" s="258" t="s">
        <v>82</v>
      </c>
      <c r="AV1058" s="13" t="s">
        <v>80</v>
      </c>
      <c r="AW1058" s="13" t="s">
        <v>30</v>
      </c>
      <c r="AX1058" s="13" t="s">
        <v>73</v>
      </c>
      <c r="AY1058" s="258" t="s">
        <v>189</v>
      </c>
    </row>
    <row r="1059" s="14" customFormat="1">
      <c r="A1059" s="14"/>
      <c r="B1059" s="259"/>
      <c r="C1059" s="260"/>
      <c r="D1059" s="242" t="s">
        <v>200</v>
      </c>
      <c r="E1059" s="261" t="s">
        <v>1</v>
      </c>
      <c r="F1059" s="262" t="s">
        <v>840</v>
      </c>
      <c r="G1059" s="260"/>
      <c r="H1059" s="263">
        <v>3.3639999999999999</v>
      </c>
      <c r="I1059" s="264"/>
      <c r="J1059" s="260"/>
      <c r="K1059" s="260"/>
      <c r="L1059" s="265"/>
      <c r="M1059" s="266"/>
      <c r="N1059" s="267"/>
      <c r="O1059" s="267"/>
      <c r="P1059" s="267"/>
      <c r="Q1059" s="267"/>
      <c r="R1059" s="267"/>
      <c r="S1059" s="267"/>
      <c r="T1059" s="268"/>
      <c r="U1059" s="14"/>
      <c r="V1059" s="14"/>
      <c r="W1059" s="14"/>
      <c r="X1059" s="14"/>
      <c r="Y1059" s="14"/>
      <c r="Z1059" s="14"/>
      <c r="AA1059" s="14"/>
      <c r="AB1059" s="14"/>
      <c r="AC1059" s="14"/>
      <c r="AD1059" s="14"/>
      <c r="AE1059" s="14"/>
      <c r="AT1059" s="269" t="s">
        <v>200</v>
      </c>
      <c r="AU1059" s="269" t="s">
        <v>82</v>
      </c>
      <c r="AV1059" s="14" t="s">
        <v>82</v>
      </c>
      <c r="AW1059" s="14" t="s">
        <v>30</v>
      </c>
      <c r="AX1059" s="14" t="s">
        <v>73</v>
      </c>
      <c r="AY1059" s="269" t="s">
        <v>189</v>
      </c>
    </row>
    <row r="1060" s="13" customFormat="1">
      <c r="A1060" s="13"/>
      <c r="B1060" s="249"/>
      <c r="C1060" s="250"/>
      <c r="D1060" s="242" t="s">
        <v>200</v>
      </c>
      <c r="E1060" s="251" t="s">
        <v>1</v>
      </c>
      <c r="F1060" s="252" t="s">
        <v>369</v>
      </c>
      <c r="G1060" s="250"/>
      <c r="H1060" s="251" t="s">
        <v>1</v>
      </c>
      <c r="I1060" s="253"/>
      <c r="J1060" s="250"/>
      <c r="K1060" s="250"/>
      <c r="L1060" s="254"/>
      <c r="M1060" s="255"/>
      <c r="N1060" s="256"/>
      <c r="O1060" s="256"/>
      <c r="P1060" s="256"/>
      <c r="Q1060" s="256"/>
      <c r="R1060" s="256"/>
      <c r="S1060" s="256"/>
      <c r="T1060" s="257"/>
      <c r="U1060" s="13"/>
      <c r="V1060" s="13"/>
      <c r="W1060" s="13"/>
      <c r="X1060" s="13"/>
      <c r="Y1060" s="13"/>
      <c r="Z1060" s="13"/>
      <c r="AA1060" s="13"/>
      <c r="AB1060" s="13"/>
      <c r="AC1060" s="13"/>
      <c r="AD1060" s="13"/>
      <c r="AE1060" s="13"/>
      <c r="AT1060" s="258" t="s">
        <v>200</v>
      </c>
      <c r="AU1060" s="258" t="s">
        <v>82</v>
      </c>
      <c r="AV1060" s="13" t="s">
        <v>80</v>
      </c>
      <c r="AW1060" s="13" t="s">
        <v>30</v>
      </c>
      <c r="AX1060" s="13" t="s">
        <v>73</v>
      </c>
      <c r="AY1060" s="258" t="s">
        <v>189</v>
      </c>
    </row>
    <row r="1061" s="14" customFormat="1">
      <c r="A1061" s="14"/>
      <c r="B1061" s="259"/>
      <c r="C1061" s="260"/>
      <c r="D1061" s="242" t="s">
        <v>200</v>
      </c>
      <c r="E1061" s="261" t="s">
        <v>1</v>
      </c>
      <c r="F1061" s="262" t="s">
        <v>841</v>
      </c>
      <c r="G1061" s="260"/>
      <c r="H1061" s="263">
        <v>-0.245</v>
      </c>
      <c r="I1061" s="264"/>
      <c r="J1061" s="260"/>
      <c r="K1061" s="260"/>
      <c r="L1061" s="265"/>
      <c r="M1061" s="266"/>
      <c r="N1061" s="267"/>
      <c r="O1061" s="267"/>
      <c r="P1061" s="267"/>
      <c r="Q1061" s="267"/>
      <c r="R1061" s="267"/>
      <c r="S1061" s="267"/>
      <c r="T1061" s="268"/>
      <c r="U1061" s="14"/>
      <c r="V1061" s="14"/>
      <c r="W1061" s="14"/>
      <c r="X1061" s="14"/>
      <c r="Y1061" s="14"/>
      <c r="Z1061" s="14"/>
      <c r="AA1061" s="14"/>
      <c r="AB1061" s="14"/>
      <c r="AC1061" s="14"/>
      <c r="AD1061" s="14"/>
      <c r="AE1061" s="14"/>
      <c r="AT1061" s="269" t="s">
        <v>200</v>
      </c>
      <c r="AU1061" s="269" t="s">
        <v>82</v>
      </c>
      <c r="AV1061" s="14" t="s">
        <v>82</v>
      </c>
      <c r="AW1061" s="14" t="s">
        <v>30</v>
      </c>
      <c r="AX1061" s="14" t="s">
        <v>73</v>
      </c>
      <c r="AY1061" s="269" t="s">
        <v>189</v>
      </c>
    </row>
    <row r="1062" s="13" customFormat="1">
      <c r="A1062" s="13"/>
      <c r="B1062" s="249"/>
      <c r="C1062" s="250"/>
      <c r="D1062" s="242" t="s">
        <v>200</v>
      </c>
      <c r="E1062" s="251" t="s">
        <v>1</v>
      </c>
      <c r="F1062" s="252" t="s">
        <v>842</v>
      </c>
      <c r="G1062" s="250"/>
      <c r="H1062" s="251" t="s">
        <v>1</v>
      </c>
      <c r="I1062" s="253"/>
      <c r="J1062" s="250"/>
      <c r="K1062" s="250"/>
      <c r="L1062" s="254"/>
      <c r="M1062" s="255"/>
      <c r="N1062" s="256"/>
      <c r="O1062" s="256"/>
      <c r="P1062" s="256"/>
      <c r="Q1062" s="256"/>
      <c r="R1062" s="256"/>
      <c r="S1062" s="256"/>
      <c r="T1062" s="257"/>
      <c r="U1062" s="13"/>
      <c r="V1062" s="13"/>
      <c r="W1062" s="13"/>
      <c r="X1062" s="13"/>
      <c r="Y1062" s="13"/>
      <c r="Z1062" s="13"/>
      <c r="AA1062" s="13"/>
      <c r="AB1062" s="13"/>
      <c r="AC1062" s="13"/>
      <c r="AD1062" s="13"/>
      <c r="AE1062" s="13"/>
      <c r="AT1062" s="258" t="s">
        <v>200</v>
      </c>
      <c r="AU1062" s="258" t="s">
        <v>82</v>
      </c>
      <c r="AV1062" s="13" t="s">
        <v>80</v>
      </c>
      <c r="AW1062" s="13" t="s">
        <v>30</v>
      </c>
      <c r="AX1062" s="13" t="s">
        <v>73</v>
      </c>
      <c r="AY1062" s="258" t="s">
        <v>189</v>
      </c>
    </row>
    <row r="1063" s="14" customFormat="1">
      <c r="A1063" s="14"/>
      <c r="B1063" s="259"/>
      <c r="C1063" s="260"/>
      <c r="D1063" s="242" t="s">
        <v>200</v>
      </c>
      <c r="E1063" s="261" t="s">
        <v>1</v>
      </c>
      <c r="F1063" s="262" t="s">
        <v>843</v>
      </c>
      <c r="G1063" s="260"/>
      <c r="H1063" s="263">
        <v>2.0299999999999998</v>
      </c>
      <c r="I1063" s="264"/>
      <c r="J1063" s="260"/>
      <c r="K1063" s="260"/>
      <c r="L1063" s="265"/>
      <c r="M1063" s="266"/>
      <c r="N1063" s="267"/>
      <c r="O1063" s="267"/>
      <c r="P1063" s="267"/>
      <c r="Q1063" s="267"/>
      <c r="R1063" s="267"/>
      <c r="S1063" s="267"/>
      <c r="T1063" s="268"/>
      <c r="U1063" s="14"/>
      <c r="V1063" s="14"/>
      <c r="W1063" s="14"/>
      <c r="X1063" s="14"/>
      <c r="Y1063" s="14"/>
      <c r="Z1063" s="14"/>
      <c r="AA1063" s="14"/>
      <c r="AB1063" s="14"/>
      <c r="AC1063" s="14"/>
      <c r="AD1063" s="14"/>
      <c r="AE1063" s="14"/>
      <c r="AT1063" s="269" t="s">
        <v>200</v>
      </c>
      <c r="AU1063" s="269" t="s">
        <v>82</v>
      </c>
      <c r="AV1063" s="14" t="s">
        <v>82</v>
      </c>
      <c r="AW1063" s="14" t="s">
        <v>30</v>
      </c>
      <c r="AX1063" s="14" t="s">
        <v>73</v>
      </c>
      <c r="AY1063" s="269" t="s">
        <v>189</v>
      </c>
    </row>
    <row r="1064" s="13" customFormat="1">
      <c r="A1064" s="13"/>
      <c r="B1064" s="249"/>
      <c r="C1064" s="250"/>
      <c r="D1064" s="242" t="s">
        <v>200</v>
      </c>
      <c r="E1064" s="251" t="s">
        <v>1</v>
      </c>
      <c r="F1064" s="252" t="s">
        <v>369</v>
      </c>
      <c r="G1064" s="250"/>
      <c r="H1064" s="251" t="s">
        <v>1</v>
      </c>
      <c r="I1064" s="253"/>
      <c r="J1064" s="250"/>
      <c r="K1064" s="250"/>
      <c r="L1064" s="254"/>
      <c r="M1064" s="255"/>
      <c r="N1064" s="256"/>
      <c r="O1064" s="256"/>
      <c r="P1064" s="256"/>
      <c r="Q1064" s="256"/>
      <c r="R1064" s="256"/>
      <c r="S1064" s="256"/>
      <c r="T1064" s="257"/>
      <c r="U1064" s="13"/>
      <c r="V1064" s="13"/>
      <c r="W1064" s="13"/>
      <c r="X1064" s="13"/>
      <c r="Y1064" s="13"/>
      <c r="Z1064" s="13"/>
      <c r="AA1064" s="13"/>
      <c r="AB1064" s="13"/>
      <c r="AC1064" s="13"/>
      <c r="AD1064" s="13"/>
      <c r="AE1064" s="13"/>
      <c r="AT1064" s="258" t="s">
        <v>200</v>
      </c>
      <c r="AU1064" s="258" t="s">
        <v>82</v>
      </c>
      <c r="AV1064" s="13" t="s">
        <v>80</v>
      </c>
      <c r="AW1064" s="13" t="s">
        <v>30</v>
      </c>
      <c r="AX1064" s="13" t="s">
        <v>73</v>
      </c>
      <c r="AY1064" s="258" t="s">
        <v>189</v>
      </c>
    </row>
    <row r="1065" s="14" customFormat="1">
      <c r="A1065" s="14"/>
      <c r="B1065" s="259"/>
      <c r="C1065" s="260"/>
      <c r="D1065" s="242" t="s">
        <v>200</v>
      </c>
      <c r="E1065" s="261" t="s">
        <v>1</v>
      </c>
      <c r="F1065" s="262" t="s">
        <v>841</v>
      </c>
      <c r="G1065" s="260"/>
      <c r="H1065" s="263">
        <v>-0.245</v>
      </c>
      <c r="I1065" s="264"/>
      <c r="J1065" s="260"/>
      <c r="K1065" s="260"/>
      <c r="L1065" s="265"/>
      <c r="M1065" s="266"/>
      <c r="N1065" s="267"/>
      <c r="O1065" s="267"/>
      <c r="P1065" s="267"/>
      <c r="Q1065" s="267"/>
      <c r="R1065" s="267"/>
      <c r="S1065" s="267"/>
      <c r="T1065" s="268"/>
      <c r="U1065" s="14"/>
      <c r="V1065" s="14"/>
      <c r="W1065" s="14"/>
      <c r="X1065" s="14"/>
      <c r="Y1065" s="14"/>
      <c r="Z1065" s="14"/>
      <c r="AA1065" s="14"/>
      <c r="AB1065" s="14"/>
      <c r="AC1065" s="14"/>
      <c r="AD1065" s="14"/>
      <c r="AE1065" s="14"/>
      <c r="AT1065" s="269" t="s">
        <v>200</v>
      </c>
      <c r="AU1065" s="269" t="s">
        <v>82</v>
      </c>
      <c r="AV1065" s="14" t="s">
        <v>82</v>
      </c>
      <c r="AW1065" s="14" t="s">
        <v>30</v>
      </c>
      <c r="AX1065" s="14" t="s">
        <v>73</v>
      </c>
      <c r="AY1065" s="269" t="s">
        <v>189</v>
      </c>
    </row>
    <row r="1066" s="13" customFormat="1">
      <c r="A1066" s="13"/>
      <c r="B1066" s="249"/>
      <c r="C1066" s="250"/>
      <c r="D1066" s="242" t="s">
        <v>200</v>
      </c>
      <c r="E1066" s="251" t="s">
        <v>1</v>
      </c>
      <c r="F1066" s="252" t="s">
        <v>844</v>
      </c>
      <c r="G1066" s="250"/>
      <c r="H1066" s="251" t="s">
        <v>1</v>
      </c>
      <c r="I1066" s="253"/>
      <c r="J1066" s="250"/>
      <c r="K1066" s="250"/>
      <c r="L1066" s="254"/>
      <c r="M1066" s="255"/>
      <c r="N1066" s="256"/>
      <c r="O1066" s="256"/>
      <c r="P1066" s="256"/>
      <c r="Q1066" s="256"/>
      <c r="R1066" s="256"/>
      <c r="S1066" s="256"/>
      <c r="T1066" s="257"/>
      <c r="U1066" s="13"/>
      <c r="V1066" s="13"/>
      <c r="W1066" s="13"/>
      <c r="X1066" s="13"/>
      <c r="Y1066" s="13"/>
      <c r="Z1066" s="13"/>
      <c r="AA1066" s="13"/>
      <c r="AB1066" s="13"/>
      <c r="AC1066" s="13"/>
      <c r="AD1066" s="13"/>
      <c r="AE1066" s="13"/>
      <c r="AT1066" s="258" t="s">
        <v>200</v>
      </c>
      <c r="AU1066" s="258" t="s">
        <v>82</v>
      </c>
      <c r="AV1066" s="13" t="s">
        <v>80</v>
      </c>
      <c r="AW1066" s="13" t="s">
        <v>30</v>
      </c>
      <c r="AX1066" s="13" t="s">
        <v>73</v>
      </c>
      <c r="AY1066" s="258" t="s">
        <v>189</v>
      </c>
    </row>
    <row r="1067" s="13" customFormat="1">
      <c r="A1067" s="13"/>
      <c r="B1067" s="249"/>
      <c r="C1067" s="250"/>
      <c r="D1067" s="242" t="s">
        <v>200</v>
      </c>
      <c r="E1067" s="251" t="s">
        <v>1</v>
      </c>
      <c r="F1067" s="252" t="s">
        <v>845</v>
      </c>
      <c r="G1067" s="250"/>
      <c r="H1067" s="251" t="s">
        <v>1</v>
      </c>
      <c r="I1067" s="253"/>
      <c r="J1067" s="250"/>
      <c r="K1067" s="250"/>
      <c r="L1067" s="254"/>
      <c r="M1067" s="255"/>
      <c r="N1067" s="256"/>
      <c r="O1067" s="256"/>
      <c r="P1067" s="256"/>
      <c r="Q1067" s="256"/>
      <c r="R1067" s="256"/>
      <c r="S1067" s="256"/>
      <c r="T1067" s="257"/>
      <c r="U1067" s="13"/>
      <c r="V1067" s="13"/>
      <c r="W1067" s="13"/>
      <c r="X1067" s="13"/>
      <c r="Y1067" s="13"/>
      <c r="Z1067" s="13"/>
      <c r="AA1067" s="13"/>
      <c r="AB1067" s="13"/>
      <c r="AC1067" s="13"/>
      <c r="AD1067" s="13"/>
      <c r="AE1067" s="13"/>
      <c r="AT1067" s="258" t="s">
        <v>200</v>
      </c>
      <c r="AU1067" s="258" t="s">
        <v>82</v>
      </c>
      <c r="AV1067" s="13" t="s">
        <v>80</v>
      </c>
      <c r="AW1067" s="13" t="s">
        <v>30</v>
      </c>
      <c r="AX1067" s="13" t="s">
        <v>73</v>
      </c>
      <c r="AY1067" s="258" t="s">
        <v>189</v>
      </c>
    </row>
    <row r="1068" s="13" customFormat="1">
      <c r="A1068" s="13"/>
      <c r="B1068" s="249"/>
      <c r="C1068" s="250"/>
      <c r="D1068" s="242" t="s">
        <v>200</v>
      </c>
      <c r="E1068" s="251" t="s">
        <v>1</v>
      </c>
      <c r="F1068" s="252" t="s">
        <v>338</v>
      </c>
      <c r="G1068" s="250"/>
      <c r="H1068" s="251" t="s">
        <v>1</v>
      </c>
      <c r="I1068" s="253"/>
      <c r="J1068" s="250"/>
      <c r="K1068" s="250"/>
      <c r="L1068" s="254"/>
      <c r="M1068" s="255"/>
      <c r="N1068" s="256"/>
      <c r="O1068" s="256"/>
      <c r="P1068" s="256"/>
      <c r="Q1068" s="256"/>
      <c r="R1068" s="256"/>
      <c r="S1068" s="256"/>
      <c r="T1068" s="257"/>
      <c r="U1068" s="13"/>
      <c r="V1068" s="13"/>
      <c r="W1068" s="13"/>
      <c r="X1068" s="13"/>
      <c r="Y1068" s="13"/>
      <c r="Z1068" s="13"/>
      <c r="AA1068" s="13"/>
      <c r="AB1068" s="13"/>
      <c r="AC1068" s="13"/>
      <c r="AD1068" s="13"/>
      <c r="AE1068" s="13"/>
      <c r="AT1068" s="258" t="s">
        <v>200</v>
      </c>
      <c r="AU1068" s="258" t="s">
        <v>82</v>
      </c>
      <c r="AV1068" s="13" t="s">
        <v>80</v>
      </c>
      <c r="AW1068" s="13" t="s">
        <v>30</v>
      </c>
      <c r="AX1068" s="13" t="s">
        <v>73</v>
      </c>
      <c r="AY1068" s="258" t="s">
        <v>189</v>
      </c>
    </row>
    <row r="1069" s="13" customFormat="1">
      <c r="A1069" s="13"/>
      <c r="B1069" s="249"/>
      <c r="C1069" s="250"/>
      <c r="D1069" s="242" t="s">
        <v>200</v>
      </c>
      <c r="E1069" s="251" t="s">
        <v>1</v>
      </c>
      <c r="F1069" s="252" t="s">
        <v>846</v>
      </c>
      <c r="G1069" s="250"/>
      <c r="H1069" s="251" t="s">
        <v>1</v>
      </c>
      <c r="I1069" s="253"/>
      <c r="J1069" s="250"/>
      <c r="K1069" s="250"/>
      <c r="L1069" s="254"/>
      <c r="M1069" s="255"/>
      <c r="N1069" s="256"/>
      <c r="O1069" s="256"/>
      <c r="P1069" s="256"/>
      <c r="Q1069" s="256"/>
      <c r="R1069" s="256"/>
      <c r="S1069" s="256"/>
      <c r="T1069" s="257"/>
      <c r="U1069" s="13"/>
      <c r="V1069" s="13"/>
      <c r="W1069" s="13"/>
      <c r="X1069" s="13"/>
      <c r="Y1069" s="13"/>
      <c r="Z1069" s="13"/>
      <c r="AA1069" s="13"/>
      <c r="AB1069" s="13"/>
      <c r="AC1069" s="13"/>
      <c r="AD1069" s="13"/>
      <c r="AE1069" s="13"/>
      <c r="AT1069" s="258" t="s">
        <v>200</v>
      </c>
      <c r="AU1069" s="258" t="s">
        <v>82</v>
      </c>
      <c r="AV1069" s="13" t="s">
        <v>80</v>
      </c>
      <c r="AW1069" s="13" t="s">
        <v>30</v>
      </c>
      <c r="AX1069" s="13" t="s">
        <v>73</v>
      </c>
      <c r="AY1069" s="258" t="s">
        <v>189</v>
      </c>
    </row>
    <row r="1070" s="14" customFormat="1">
      <c r="A1070" s="14"/>
      <c r="B1070" s="259"/>
      <c r="C1070" s="260"/>
      <c r="D1070" s="242" t="s">
        <v>200</v>
      </c>
      <c r="E1070" s="261" t="s">
        <v>1</v>
      </c>
      <c r="F1070" s="262" t="s">
        <v>847</v>
      </c>
      <c r="G1070" s="260"/>
      <c r="H1070" s="263">
        <v>1.3500000000000001</v>
      </c>
      <c r="I1070" s="264"/>
      <c r="J1070" s="260"/>
      <c r="K1070" s="260"/>
      <c r="L1070" s="265"/>
      <c r="M1070" s="266"/>
      <c r="N1070" s="267"/>
      <c r="O1070" s="267"/>
      <c r="P1070" s="267"/>
      <c r="Q1070" s="267"/>
      <c r="R1070" s="267"/>
      <c r="S1070" s="267"/>
      <c r="T1070" s="268"/>
      <c r="U1070" s="14"/>
      <c r="V1070" s="14"/>
      <c r="W1070" s="14"/>
      <c r="X1070" s="14"/>
      <c r="Y1070" s="14"/>
      <c r="Z1070" s="14"/>
      <c r="AA1070" s="14"/>
      <c r="AB1070" s="14"/>
      <c r="AC1070" s="14"/>
      <c r="AD1070" s="14"/>
      <c r="AE1070" s="14"/>
      <c r="AT1070" s="269" t="s">
        <v>200</v>
      </c>
      <c r="AU1070" s="269" t="s">
        <v>82</v>
      </c>
      <c r="AV1070" s="14" t="s">
        <v>82</v>
      </c>
      <c r="AW1070" s="14" t="s">
        <v>30</v>
      </c>
      <c r="AX1070" s="14" t="s">
        <v>73</v>
      </c>
      <c r="AY1070" s="269" t="s">
        <v>189</v>
      </c>
    </row>
    <row r="1071" s="13" customFormat="1">
      <c r="A1071" s="13"/>
      <c r="B1071" s="249"/>
      <c r="C1071" s="250"/>
      <c r="D1071" s="242" t="s">
        <v>200</v>
      </c>
      <c r="E1071" s="251" t="s">
        <v>1</v>
      </c>
      <c r="F1071" s="252" t="s">
        <v>848</v>
      </c>
      <c r="G1071" s="250"/>
      <c r="H1071" s="251" t="s">
        <v>1</v>
      </c>
      <c r="I1071" s="253"/>
      <c r="J1071" s="250"/>
      <c r="K1071" s="250"/>
      <c r="L1071" s="254"/>
      <c r="M1071" s="255"/>
      <c r="N1071" s="256"/>
      <c r="O1071" s="256"/>
      <c r="P1071" s="256"/>
      <c r="Q1071" s="256"/>
      <c r="R1071" s="256"/>
      <c r="S1071" s="256"/>
      <c r="T1071" s="257"/>
      <c r="U1071" s="13"/>
      <c r="V1071" s="13"/>
      <c r="W1071" s="13"/>
      <c r="X1071" s="13"/>
      <c r="Y1071" s="13"/>
      <c r="Z1071" s="13"/>
      <c r="AA1071" s="13"/>
      <c r="AB1071" s="13"/>
      <c r="AC1071" s="13"/>
      <c r="AD1071" s="13"/>
      <c r="AE1071" s="13"/>
      <c r="AT1071" s="258" t="s">
        <v>200</v>
      </c>
      <c r="AU1071" s="258" t="s">
        <v>82</v>
      </c>
      <c r="AV1071" s="13" t="s">
        <v>80</v>
      </c>
      <c r="AW1071" s="13" t="s">
        <v>30</v>
      </c>
      <c r="AX1071" s="13" t="s">
        <v>73</v>
      </c>
      <c r="AY1071" s="258" t="s">
        <v>189</v>
      </c>
    </row>
    <row r="1072" s="14" customFormat="1">
      <c r="A1072" s="14"/>
      <c r="B1072" s="259"/>
      <c r="C1072" s="260"/>
      <c r="D1072" s="242" t="s">
        <v>200</v>
      </c>
      <c r="E1072" s="261" t="s">
        <v>1</v>
      </c>
      <c r="F1072" s="262" t="s">
        <v>849</v>
      </c>
      <c r="G1072" s="260"/>
      <c r="H1072" s="263">
        <v>24.024999999999999</v>
      </c>
      <c r="I1072" s="264"/>
      <c r="J1072" s="260"/>
      <c r="K1072" s="260"/>
      <c r="L1072" s="265"/>
      <c r="M1072" s="266"/>
      <c r="N1072" s="267"/>
      <c r="O1072" s="267"/>
      <c r="P1072" s="267"/>
      <c r="Q1072" s="267"/>
      <c r="R1072" s="267"/>
      <c r="S1072" s="267"/>
      <c r="T1072" s="268"/>
      <c r="U1072" s="14"/>
      <c r="V1072" s="14"/>
      <c r="W1072" s="14"/>
      <c r="X1072" s="14"/>
      <c r="Y1072" s="14"/>
      <c r="Z1072" s="14"/>
      <c r="AA1072" s="14"/>
      <c r="AB1072" s="14"/>
      <c r="AC1072" s="14"/>
      <c r="AD1072" s="14"/>
      <c r="AE1072" s="14"/>
      <c r="AT1072" s="269" t="s">
        <v>200</v>
      </c>
      <c r="AU1072" s="269" t="s">
        <v>82</v>
      </c>
      <c r="AV1072" s="14" t="s">
        <v>82</v>
      </c>
      <c r="AW1072" s="14" t="s">
        <v>30</v>
      </c>
      <c r="AX1072" s="14" t="s">
        <v>73</v>
      </c>
      <c r="AY1072" s="269" t="s">
        <v>189</v>
      </c>
    </row>
    <row r="1073" s="13" customFormat="1">
      <c r="A1073" s="13"/>
      <c r="B1073" s="249"/>
      <c r="C1073" s="250"/>
      <c r="D1073" s="242" t="s">
        <v>200</v>
      </c>
      <c r="E1073" s="251" t="s">
        <v>1</v>
      </c>
      <c r="F1073" s="252" t="s">
        <v>595</v>
      </c>
      <c r="G1073" s="250"/>
      <c r="H1073" s="251" t="s">
        <v>1</v>
      </c>
      <c r="I1073" s="253"/>
      <c r="J1073" s="250"/>
      <c r="K1073" s="250"/>
      <c r="L1073" s="254"/>
      <c r="M1073" s="255"/>
      <c r="N1073" s="256"/>
      <c r="O1073" s="256"/>
      <c r="P1073" s="256"/>
      <c r="Q1073" s="256"/>
      <c r="R1073" s="256"/>
      <c r="S1073" s="256"/>
      <c r="T1073" s="257"/>
      <c r="U1073" s="13"/>
      <c r="V1073" s="13"/>
      <c r="W1073" s="13"/>
      <c r="X1073" s="13"/>
      <c r="Y1073" s="13"/>
      <c r="Z1073" s="13"/>
      <c r="AA1073" s="13"/>
      <c r="AB1073" s="13"/>
      <c r="AC1073" s="13"/>
      <c r="AD1073" s="13"/>
      <c r="AE1073" s="13"/>
      <c r="AT1073" s="258" t="s">
        <v>200</v>
      </c>
      <c r="AU1073" s="258" t="s">
        <v>82</v>
      </c>
      <c r="AV1073" s="13" t="s">
        <v>80</v>
      </c>
      <c r="AW1073" s="13" t="s">
        <v>30</v>
      </c>
      <c r="AX1073" s="13" t="s">
        <v>73</v>
      </c>
      <c r="AY1073" s="258" t="s">
        <v>189</v>
      </c>
    </row>
    <row r="1074" s="14" customFormat="1">
      <c r="A1074" s="14"/>
      <c r="B1074" s="259"/>
      <c r="C1074" s="260"/>
      <c r="D1074" s="242" t="s">
        <v>200</v>
      </c>
      <c r="E1074" s="261" t="s">
        <v>1</v>
      </c>
      <c r="F1074" s="262" t="s">
        <v>617</v>
      </c>
      <c r="G1074" s="260"/>
      <c r="H1074" s="263">
        <v>1.4299999999999999</v>
      </c>
      <c r="I1074" s="264"/>
      <c r="J1074" s="260"/>
      <c r="K1074" s="260"/>
      <c r="L1074" s="265"/>
      <c r="M1074" s="266"/>
      <c r="N1074" s="267"/>
      <c r="O1074" s="267"/>
      <c r="P1074" s="267"/>
      <c r="Q1074" s="267"/>
      <c r="R1074" s="267"/>
      <c r="S1074" s="267"/>
      <c r="T1074" s="268"/>
      <c r="U1074" s="14"/>
      <c r="V1074" s="14"/>
      <c r="W1074" s="14"/>
      <c r="X1074" s="14"/>
      <c r="Y1074" s="14"/>
      <c r="Z1074" s="14"/>
      <c r="AA1074" s="14"/>
      <c r="AB1074" s="14"/>
      <c r="AC1074" s="14"/>
      <c r="AD1074" s="14"/>
      <c r="AE1074" s="14"/>
      <c r="AT1074" s="269" t="s">
        <v>200</v>
      </c>
      <c r="AU1074" s="269" t="s">
        <v>82</v>
      </c>
      <c r="AV1074" s="14" t="s">
        <v>82</v>
      </c>
      <c r="AW1074" s="14" t="s">
        <v>30</v>
      </c>
      <c r="AX1074" s="14" t="s">
        <v>73</v>
      </c>
      <c r="AY1074" s="269" t="s">
        <v>189</v>
      </c>
    </row>
    <row r="1075" s="13" customFormat="1">
      <c r="A1075" s="13"/>
      <c r="B1075" s="249"/>
      <c r="C1075" s="250"/>
      <c r="D1075" s="242" t="s">
        <v>200</v>
      </c>
      <c r="E1075" s="251" t="s">
        <v>1</v>
      </c>
      <c r="F1075" s="252" t="s">
        <v>369</v>
      </c>
      <c r="G1075" s="250"/>
      <c r="H1075" s="251" t="s">
        <v>1</v>
      </c>
      <c r="I1075" s="253"/>
      <c r="J1075" s="250"/>
      <c r="K1075" s="250"/>
      <c r="L1075" s="254"/>
      <c r="M1075" s="255"/>
      <c r="N1075" s="256"/>
      <c r="O1075" s="256"/>
      <c r="P1075" s="256"/>
      <c r="Q1075" s="256"/>
      <c r="R1075" s="256"/>
      <c r="S1075" s="256"/>
      <c r="T1075" s="257"/>
      <c r="U1075" s="13"/>
      <c r="V1075" s="13"/>
      <c r="W1075" s="13"/>
      <c r="X1075" s="13"/>
      <c r="Y1075" s="13"/>
      <c r="Z1075" s="13"/>
      <c r="AA1075" s="13"/>
      <c r="AB1075" s="13"/>
      <c r="AC1075" s="13"/>
      <c r="AD1075" s="13"/>
      <c r="AE1075" s="13"/>
      <c r="AT1075" s="258" t="s">
        <v>200</v>
      </c>
      <c r="AU1075" s="258" t="s">
        <v>82</v>
      </c>
      <c r="AV1075" s="13" t="s">
        <v>80</v>
      </c>
      <c r="AW1075" s="13" t="s">
        <v>30</v>
      </c>
      <c r="AX1075" s="13" t="s">
        <v>73</v>
      </c>
      <c r="AY1075" s="258" t="s">
        <v>189</v>
      </c>
    </row>
    <row r="1076" s="14" customFormat="1">
      <c r="A1076" s="14"/>
      <c r="B1076" s="259"/>
      <c r="C1076" s="260"/>
      <c r="D1076" s="242" t="s">
        <v>200</v>
      </c>
      <c r="E1076" s="261" t="s">
        <v>1</v>
      </c>
      <c r="F1076" s="262" t="s">
        <v>850</v>
      </c>
      <c r="G1076" s="260"/>
      <c r="H1076" s="263">
        <v>-3.7189999999999999</v>
      </c>
      <c r="I1076" s="264"/>
      <c r="J1076" s="260"/>
      <c r="K1076" s="260"/>
      <c r="L1076" s="265"/>
      <c r="M1076" s="266"/>
      <c r="N1076" s="267"/>
      <c r="O1076" s="267"/>
      <c r="P1076" s="267"/>
      <c r="Q1076" s="267"/>
      <c r="R1076" s="267"/>
      <c r="S1076" s="267"/>
      <c r="T1076" s="268"/>
      <c r="U1076" s="14"/>
      <c r="V1076" s="14"/>
      <c r="W1076" s="14"/>
      <c r="X1076" s="14"/>
      <c r="Y1076" s="14"/>
      <c r="Z1076" s="14"/>
      <c r="AA1076" s="14"/>
      <c r="AB1076" s="14"/>
      <c r="AC1076" s="14"/>
      <c r="AD1076" s="14"/>
      <c r="AE1076" s="14"/>
      <c r="AT1076" s="269" t="s">
        <v>200</v>
      </c>
      <c r="AU1076" s="269" t="s">
        <v>82</v>
      </c>
      <c r="AV1076" s="14" t="s">
        <v>82</v>
      </c>
      <c r="AW1076" s="14" t="s">
        <v>30</v>
      </c>
      <c r="AX1076" s="14" t="s">
        <v>73</v>
      </c>
      <c r="AY1076" s="269" t="s">
        <v>189</v>
      </c>
    </row>
    <row r="1077" s="13" customFormat="1">
      <c r="A1077" s="13"/>
      <c r="B1077" s="249"/>
      <c r="C1077" s="250"/>
      <c r="D1077" s="242" t="s">
        <v>200</v>
      </c>
      <c r="E1077" s="251" t="s">
        <v>1</v>
      </c>
      <c r="F1077" s="252" t="s">
        <v>851</v>
      </c>
      <c r="G1077" s="250"/>
      <c r="H1077" s="251" t="s">
        <v>1</v>
      </c>
      <c r="I1077" s="253"/>
      <c r="J1077" s="250"/>
      <c r="K1077" s="250"/>
      <c r="L1077" s="254"/>
      <c r="M1077" s="255"/>
      <c r="N1077" s="256"/>
      <c r="O1077" s="256"/>
      <c r="P1077" s="256"/>
      <c r="Q1077" s="256"/>
      <c r="R1077" s="256"/>
      <c r="S1077" s="256"/>
      <c r="T1077" s="257"/>
      <c r="U1077" s="13"/>
      <c r="V1077" s="13"/>
      <c r="W1077" s="13"/>
      <c r="X1077" s="13"/>
      <c r="Y1077" s="13"/>
      <c r="Z1077" s="13"/>
      <c r="AA1077" s="13"/>
      <c r="AB1077" s="13"/>
      <c r="AC1077" s="13"/>
      <c r="AD1077" s="13"/>
      <c r="AE1077" s="13"/>
      <c r="AT1077" s="258" t="s">
        <v>200</v>
      </c>
      <c r="AU1077" s="258" t="s">
        <v>82</v>
      </c>
      <c r="AV1077" s="13" t="s">
        <v>80</v>
      </c>
      <c r="AW1077" s="13" t="s">
        <v>30</v>
      </c>
      <c r="AX1077" s="13" t="s">
        <v>73</v>
      </c>
      <c r="AY1077" s="258" t="s">
        <v>189</v>
      </c>
    </row>
    <row r="1078" s="14" customFormat="1">
      <c r="A1078" s="14"/>
      <c r="B1078" s="259"/>
      <c r="C1078" s="260"/>
      <c r="D1078" s="242" t="s">
        <v>200</v>
      </c>
      <c r="E1078" s="261" t="s">
        <v>1</v>
      </c>
      <c r="F1078" s="262" t="s">
        <v>852</v>
      </c>
      <c r="G1078" s="260"/>
      <c r="H1078" s="263">
        <v>14.5</v>
      </c>
      <c r="I1078" s="264"/>
      <c r="J1078" s="260"/>
      <c r="K1078" s="260"/>
      <c r="L1078" s="265"/>
      <c r="M1078" s="266"/>
      <c r="N1078" s="267"/>
      <c r="O1078" s="267"/>
      <c r="P1078" s="267"/>
      <c r="Q1078" s="267"/>
      <c r="R1078" s="267"/>
      <c r="S1078" s="267"/>
      <c r="T1078" s="268"/>
      <c r="U1078" s="14"/>
      <c r="V1078" s="14"/>
      <c r="W1078" s="14"/>
      <c r="X1078" s="14"/>
      <c r="Y1078" s="14"/>
      <c r="Z1078" s="14"/>
      <c r="AA1078" s="14"/>
      <c r="AB1078" s="14"/>
      <c r="AC1078" s="14"/>
      <c r="AD1078" s="14"/>
      <c r="AE1078" s="14"/>
      <c r="AT1078" s="269" t="s">
        <v>200</v>
      </c>
      <c r="AU1078" s="269" t="s">
        <v>82</v>
      </c>
      <c r="AV1078" s="14" t="s">
        <v>82</v>
      </c>
      <c r="AW1078" s="14" t="s">
        <v>30</v>
      </c>
      <c r="AX1078" s="14" t="s">
        <v>73</v>
      </c>
      <c r="AY1078" s="269" t="s">
        <v>189</v>
      </c>
    </row>
    <row r="1079" s="13" customFormat="1">
      <c r="A1079" s="13"/>
      <c r="B1079" s="249"/>
      <c r="C1079" s="250"/>
      <c r="D1079" s="242" t="s">
        <v>200</v>
      </c>
      <c r="E1079" s="251" t="s">
        <v>1</v>
      </c>
      <c r="F1079" s="252" t="s">
        <v>369</v>
      </c>
      <c r="G1079" s="250"/>
      <c r="H1079" s="251" t="s">
        <v>1</v>
      </c>
      <c r="I1079" s="253"/>
      <c r="J1079" s="250"/>
      <c r="K1079" s="250"/>
      <c r="L1079" s="254"/>
      <c r="M1079" s="255"/>
      <c r="N1079" s="256"/>
      <c r="O1079" s="256"/>
      <c r="P1079" s="256"/>
      <c r="Q1079" s="256"/>
      <c r="R1079" s="256"/>
      <c r="S1079" s="256"/>
      <c r="T1079" s="257"/>
      <c r="U1079" s="13"/>
      <c r="V1079" s="13"/>
      <c r="W1079" s="13"/>
      <c r="X1079" s="13"/>
      <c r="Y1079" s="13"/>
      <c r="Z1079" s="13"/>
      <c r="AA1079" s="13"/>
      <c r="AB1079" s="13"/>
      <c r="AC1079" s="13"/>
      <c r="AD1079" s="13"/>
      <c r="AE1079" s="13"/>
      <c r="AT1079" s="258" t="s">
        <v>200</v>
      </c>
      <c r="AU1079" s="258" t="s">
        <v>82</v>
      </c>
      <c r="AV1079" s="13" t="s">
        <v>80</v>
      </c>
      <c r="AW1079" s="13" t="s">
        <v>30</v>
      </c>
      <c r="AX1079" s="13" t="s">
        <v>73</v>
      </c>
      <c r="AY1079" s="258" t="s">
        <v>189</v>
      </c>
    </row>
    <row r="1080" s="14" customFormat="1">
      <c r="A1080" s="14"/>
      <c r="B1080" s="259"/>
      <c r="C1080" s="260"/>
      <c r="D1080" s="242" t="s">
        <v>200</v>
      </c>
      <c r="E1080" s="261" t="s">
        <v>1</v>
      </c>
      <c r="F1080" s="262" t="s">
        <v>853</v>
      </c>
      <c r="G1080" s="260"/>
      <c r="H1080" s="263">
        <v>-1.379</v>
      </c>
      <c r="I1080" s="264"/>
      <c r="J1080" s="260"/>
      <c r="K1080" s="260"/>
      <c r="L1080" s="265"/>
      <c r="M1080" s="266"/>
      <c r="N1080" s="267"/>
      <c r="O1080" s="267"/>
      <c r="P1080" s="267"/>
      <c r="Q1080" s="267"/>
      <c r="R1080" s="267"/>
      <c r="S1080" s="267"/>
      <c r="T1080" s="268"/>
      <c r="U1080" s="14"/>
      <c r="V1080" s="14"/>
      <c r="W1080" s="14"/>
      <c r="X1080" s="14"/>
      <c r="Y1080" s="14"/>
      <c r="Z1080" s="14"/>
      <c r="AA1080" s="14"/>
      <c r="AB1080" s="14"/>
      <c r="AC1080" s="14"/>
      <c r="AD1080" s="14"/>
      <c r="AE1080" s="14"/>
      <c r="AT1080" s="269" t="s">
        <v>200</v>
      </c>
      <c r="AU1080" s="269" t="s">
        <v>82</v>
      </c>
      <c r="AV1080" s="14" t="s">
        <v>82</v>
      </c>
      <c r="AW1080" s="14" t="s">
        <v>30</v>
      </c>
      <c r="AX1080" s="14" t="s">
        <v>73</v>
      </c>
      <c r="AY1080" s="269" t="s">
        <v>189</v>
      </c>
    </row>
    <row r="1081" s="16" customFormat="1">
      <c r="A1081" s="16"/>
      <c r="B1081" s="292"/>
      <c r="C1081" s="293"/>
      <c r="D1081" s="242" t="s">
        <v>200</v>
      </c>
      <c r="E1081" s="294" t="s">
        <v>1</v>
      </c>
      <c r="F1081" s="295" t="s">
        <v>290</v>
      </c>
      <c r="G1081" s="293"/>
      <c r="H1081" s="296">
        <v>74.048999999999992</v>
      </c>
      <c r="I1081" s="297"/>
      <c r="J1081" s="293"/>
      <c r="K1081" s="293"/>
      <c r="L1081" s="298"/>
      <c r="M1081" s="299"/>
      <c r="N1081" s="300"/>
      <c r="O1081" s="300"/>
      <c r="P1081" s="300"/>
      <c r="Q1081" s="300"/>
      <c r="R1081" s="300"/>
      <c r="S1081" s="300"/>
      <c r="T1081" s="301"/>
      <c r="U1081" s="16"/>
      <c r="V1081" s="16"/>
      <c r="W1081" s="16"/>
      <c r="X1081" s="16"/>
      <c r="Y1081" s="16"/>
      <c r="Z1081" s="16"/>
      <c r="AA1081" s="16"/>
      <c r="AB1081" s="16"/>
      <c r="AC1081" s="16"/>
      <c r="AD1081" s="16"/>
      <c r="AE1081" s="16"/>
      <c r="AT1081" s="302" t="s">
        <v>200</v>
      </c>
      <c r="AU1081" s="302" t="s">
        <v>82</v>
      </c>
      <c r="AV1081" s="16" t="s">
        <v>214</v>
      </c>
      <c r="AW1081" s="16" t="s">
        <v>30</v>
      </c>
      <c r="AX1081" s="16" t="s">
        <v>73</v>
      </c>
      <c r="AY1081" s="302" t="s">
        <v>189</v>
      </c>
    </row>
    <row r="1082" s="13" customFormat="1">
      <c r="A1082" s="13"/>
      <c r="B1082" s="249"/>
      <c r="C1082" s="250"/>
      <c r="D1082" s="242" t="s">
        <v>200</v>
      </c>
      <c r="E1082" s="251" t="s">
        <v>1</v>
      </c>
      <c r="F1082" s="252" t="s">
        <v>338</v>
      </c>
      <c r="G1082" s="250"/>
      <c r="H1082" s="251" t="s">
        <v>1</v>
      </c>
      <c r="I1082" s="253"/>
      <c r="J1082" s="250"/>
      <c r="K1082" s="250"/>
      <c r="L1082" s="254"/>
      <c r="M1082" s="255"/>
      <c r="N1082" s="256"/>
      <c r="O1082" s="256"/>
      <c r="P1082" s="256"/>
      <c r="Q1082" s="256"/>
      <c r="R1082" s="256"/>
      <c r="S1082" s="256"/>
      <c r="T1082" s="257"/>
      <c r="U1082" s="13"/>
      <c r="V1082" s="13"/>
      <c r="W1082" s="13"/>
      <c r="X1082" s="13"/>
      <c r="Y1082" s="13"/>
      <c r="Z1082" s="13"/>
      <c r="AA1082" s="13"/>
      <c r="AB1082" s="13"/>
      <c r="AC1082" s="13"/>
      <c r="AD1082" s="13"/>
      <c r="AE1082" s="13"/>
      <c r="AT1082" s="258" t="s">
        <v>200</v>
      </c>
      <c r="AU1082" s="258" t="s">
        <v>82</v>
      </c>
      <c r="AV1082" s="13" t="s">
        <v>80</v>
      </c>
      <c r="AW1082" s="13" t="s">
        <v>30</v>
      </c>
      <c r="AX1082" s="13" t="s">
        <v>73</v>
      </c>
      <c r="AY1082" s="258" t="s">
        <v>189</v>
      </c>
    </row>
    <row r="1083" s="13" customFormat="1">
      <c r="A1083" s="13"/>
      <c r="B1083" s="249"/>
      <c r="C1083" s="250"/>
      <c r="D1083" s="242" t="s">
        <v>200</v>
      </c>
      <c r="E1083" s="251" t="s">
        <v>1</v>
      </c>
      <c r="F1083" s="252" t="s">
        <v>823</v>
      </c>
      <c r="G1083" s="250"/>
      <c r="H1083" s="251" t="s">
        <v>1</v>
      </c>
      <c r="I1083" s="253"/>
      <c r="J1083" s="250"/>
      <c r="K1083" s="250"/>
      <c r="L1083" s="254"/>
      <c r="M1083" s="255"/>
      <c r="N1083" s="256"/>
      <c r="O1083" s="256"/>
      <c r="P1083" s="256"/>
      <c r="Q1083" s="256"/>
      <c r="R1083" s="256"/>
      <c r="S1083" s="256"/>
      <c r="T1083" s="257"/>
      <c r="U1083" s="13"/>
      <c r="V1083" s="13"/>
      <c r="W1083" s="13"/>
      <c r="X1083" s="13"/>
      <c r="Y1083" s="13"/>
      <c r="Z1083" s="13"/>
      <c r="AA1083" s="13"/>
      <c r="AB1083" s="13"/>
      <c r="AC1083" s="13"/>
      <c r="AD1083" s="13"/>
      <c r="AE1083" s="13"/>
      <c r="AT1083" s="258" t="s">
        <v>200</v>
      </c>
      <c r="AU1083" s="258" t="s">
        <v>82</v>
      </c>
      <c r="AV1083" s="13" t="s">
        <v>80</v>
      </c>
      <c r="AW1083" s="13" t="s">
        <v>30</v>
      </c>
      <c r="AX1083" s="13" t="s">
        <v>73</v>
      </c>
      <c r="AY1083" s="258" t="s">
        <v>189</v>
      </c>
    </row>
    <row r="1084" s="13" customFormat="1">
      <c r="A1084" s="13"/>
      <c r="B1084" s="249"/>
      <c r="C1084" s="250"/>
      <c r="D1084" s="242" t="s">
        <v>200</v>
      </c>
      <c r="E1084" s="251" t="s">
        <v>1</v>
      </c>
      <c r="F1084" s="252" t="s">
        <v>595</v>
      </c>
      <c r="G1084" s="250"/>
      <c r="H1084" s="251" t="s">
        <v>1</v>
      </c>
      <c r="I1084" s="253"/>
      <c r="J1084" s="250"/>
      <c r="K1084" s="250"/>
      <c r="L1084" s="254"/>
      <c r="M1084" s="255"/>
      <c r="N1084" s="256"/>
      <c r="O1084" s="256"/>
      <c r="P1084" s="256"/>
      <c r="Q1084" s="256"/>
      <c r="R1084" s="256"/>
      <c r="S1084" s="256"/>
      <c r="T1084" s="257"/>
      <c r="U1084" s="13"/>
      <c r="V1084" s="13"/>
      <c r="W1084" s="13"/>
      <c r="X1084" s="13"/>
      <c r="Y1084" s="13"/>
      <c r="Z1084" s="13"/>
      <c r="AA1084" s="13"/>
      <c r="AB1084" s="13"/>
      <c r="AC1084" s="13"/>
      <c r="AD1084" s="13"/>
      <c r="AE1084" s="13"/>
      <c r="AT1084" s="258" t="s">
        <v>200</v>
      </c>
      <c r="AU1084" s="258" t="s">
        <v>82</v>
      </c>
      <c r="AV1084" s="13" t="s">
        <v>80</v>
      </c>
      <c r="AW1084" s="13" t="s">
        <v>30</v>
      </c>
      <c r="AX1084" s="13" t="s">
        <v>73</v>
      </c>
      <c r="AY1084" s="258" t="s">
        <v>189</v>
      </c>
    </row>
    <row r="1085" s="14" customFormat="1">
      <c r="A1085" s="14"/>
      <c r="B1085" s="259"/>
      <c r="C1085" s="260"/>
      <c r="D1085" s="242" t="s">
        <v>200</v>
      </c>
      <c r="E1085" s="261" t="s">
        <v>1</v>
      </c>
      <c r="F1085" s="262" t="s">
        <v>854</v>
      </c>
      <c r="G1085" s="260"/>
      <c r="H1085" s="263">
        <v>1.534</v>
      </c>
      <c r="I1085" s="264"/>
      <c r="J1085" s="260"/>
      <c r="K1085" s="260"/>
      <c r="L1085" s="265"/>
      <c r="M1085" s="266"/>
      <c r="N1085" s="267"/>
      <c r="O1085" s="267"/>
      <c r="P1085" s="267"/>
      <c r="Q1085" s="267"/>
      <c r="R1085" s="267"/>
      <c r="S1085" s="267"/>
      <c r="T1085" s="268"/>
      <c r="U1085" s="14"/>
      <c r="V1085" s="14"/>
      <c r="W1085" s="14"/>
      <c r="X1085" s="14"/>
      <c r="Y1085" s="14"/>
      <c r="Z1085" s="14"/>
      <c r="AA1085" s="14"/>
      <c r="AB1085" s="14"/>
      <c r="AC1085" s="14"/>
      <c r="AD1085" s="14"/>
      <c r="AE1085" s="14"/>
      <c r="AT1085" s="269" t="s">
        <v>200</v>
      </c>
      <c r="AU1085" s="269" t="s">
        <v>82</v>
      </c>
      <c r="AV1085" s="14" t="s">
        <v>82</v>
      </c>
      <c r="AW1085" s="14" t="s">
        <v>30</v>
      </c>
      <c r="AX1085" s="14" t="s">
        <v>73</v>
      </c>
      <c r="AY1085" s="269" t="s">
        <v>189</v>
      </c>
    </row>
    <row r="1086" s="13" customFormat="1">
      <c r="A1086" s="13"/>
      <c r="B1086" s="249"/>
      <c r="C1086" s="250"/>
      <c r="D1086" s="242" t="s">
        <v>200</v>
      </c>
      <c r="E1086" s="251" t="s">
        <v>1</v>
      </c>
      <c r="F1086" s="252" t="s">
        <v>606</v>
      </c>
      <c r="G1086" s="250"/>
      <c r="H1086" s="251" t="s">
        <v>1</v>
      </c>
      <c r="I1086" s="253"/>
      <c r="J1086" s="250"/>
      <c r="K1086" s="250"/>
      <c r="L1086" s="254"/>
      <c r="M1086" s="255"/>
      <c r="N1086" s="256"/>
      <c r="O1086" s="256"/>
      <c r="P1086" s="256"/>
      <c r="Q1086" s="256"/>
      <c r="R1086" s="256"/>
      <c r="S1086" s="256"/>
      <c r="T1086" s="257"/>
      <c r="U1086" s="13"/>
      <c r="V1086" s="13"/>
      <c r="W1086" s="13"/>
      <c r="X1086" s="13"/>
      <c r="Y1086" s="13"/>
      <c r="Z1086" s="13"/>
      <c r="AA1086" s="13"/>
      <c r="AB1086" s="13"/>
      <c r="AC1086" s="13"/>
      <c r="AD1086" s="13"/>
      <c r="AE1086" s="13"/>
      <c r="AT1086" s="258" t="s">
        <v>200</v>
      </c>
      <c r="AU1086" s="258" t="s">
        <v>82</v>
      </c>
      <c r="AV1086" s="13" t="s">
        <v>80</v>
      </c>
      <c r="AW1086" s="13" t="s">
        <v>30</v>
      </c>
      <c r="AX1086" s="13" t="s">
        <v>73</v>
      </c>
      <c r="AY1086" s="258" t="s">
        <v>189</v>
      </c>
    </row>
    <row r="1087" s="13" customFormat="1">
      <c r="A1087" s="13"/>
      <c r="B1087" s="249"/>
      <c r="C1087" s="250"/>
      <c r="D1087" s="242" t="s">
        <v>200</v>
      </c>
      <c r="E1087" s="251" t="s">
        <v>1</v>
      </c>
      <c r="F1087" s="252" t="s">
        <v>595</v>
      </c>
      <c r="G1087" s="250"/>
      <c r="H1087" s="251" t="s">
        <v>1</v>
      </c>
      <c r="I1087" s="253"/>
      <c r="J1087" s="250"/>
      <c r="K1087" s="250"/>
      <c r="L1087" s="254"/>
      <c r="M1087" s="255"/>
      <c r="N1087" s="256"/>
      <c r="O1087" s="256"/>
      <c r="P1087" s="256"/>
      <c r="Q1087" s="256"/>
      <c r="R1087" s="256"/>
      <c r="S1087" s="256"/>
      <c r="T1087" s="257"/>
      <c r="U1087" s="13"/>
      <c r="V1087" s="13"/>
      <c r="W1087" s="13"/>
      <c r="X1087" s="13"/>
      <c r="Y1087" s="13"/>
      <c r="Z1087" s="13"/>
      <c r="AA1087" s="13"/>
      <c r="AB1087" s="13"/>
      <c r="AC1087" s="13"/>
      <c r="AD1087" s="13"/>
      <c r="AE1087" s="13"/>
      <c r="AT1087" s="258" t="s">
        <v>200</v>
      </c>
      <c r="AU1087" s="258" t="s">
        <v>82</v>
      </c>
      <c r="AV1087" s="13" t="s">
        <v>80</v>
      </c>
      <c r="AW1087" s="13" t="s">
        <v>30</v>
      </c>
      <c r="AX1087" s="13" t="s">
        <v>73</v>
      </c>
      <c r="AY1087" s="258" t="s">
        <v>189</v>
      </c>
    </row>
    <row r="1088" s="14" customFormat="1">
      <c r="A1088" s="14"/>
      <c r="B1088" s="259"/>
      <c r="C1088" s="260"/>
      <c r="D1088" s="242" t="s">
        <v>200</v>
      </c>
      <c r="E1088" s="261" t="s">
        <v>1</v>
      </c>
      <c r="F1088" s="262" t="s">
        <v>607</v>
      </c>
      <c r="G1088" s="260"/>
      <c r="H1088" s="263">
        <v>1.5489999999999999</v>
      </c>
      <c r="I1088" s="264"/>
      <c r="J1088" s="260"/>
      <c r="K1088" s="260"/>
      <c r="L1088" s="265"/>
      <c r="M1088" s="266"/>
      <c r="N1088" s="267"/>
      <c r="O1088" s="267"/>
      <c r="P1088" s="267"/>
      <c r="Q1088" s="267"/>
      <c r="R1088" s="267"/>
      <c r="S1088" s="267"/>
      <c r="T1088" s="268"/>
      <c r="U1088" s="14"/>
      <c r="V1088" s="14"/>
      <c r="W1088" s="14"/>
      <c r="X1088" s="14"/>
      <c r="Y1088" s="14"/>
      <c r="Z1088" s="14"/>
      <c r="AA1088" s="14"/>
      <c r="AB1088" s="14"/>
      <c r="AC1088" s="14"/>
      <c r="AD1088" s="14"/>
      <c r="AE1088" s="14"/>
      <c r="AT1088" s="269" t="s">
        <v>200</v>
      </c>
      <c r="AU1088" s="269" t="s">
        <v>82</v>
      </c>
      <c r="AV1088" s="14" t="s">
        <v>82</v>
      </c>
      <c r="AW1088" s="14" t="s">
        <v>30</v>
      </c>
      <c r="AX1088" s="14" t="s">
        <v>73</v>
      </c>
      <c r="AY1088" s="269" t="s">
        <v>189</v>
      </c>
    </row>
    <row r="1089" s="13" customFormat="1">
      <c r="A1089" s="13"/>
      <c r="B1089" s="249"/>
      <c r="C1089" s="250"/>
      <c r="D1089" s="242" t="s">
        <v>200</v>
      </c>
      <c r="E1089" s="251" t="s">
        <v>1</v>
      </c>
      <c r="F1089" s="252" t="s">
        <v>608</v>
      </c>
      <c r="G1089" s="250"/>
      <c r="H1089" s="251" t="s">
        <v>1</v>
      </c>
      <c r="I1089" s="253"/>
      <c r="J1089" s="250"/>
      <c r="K1089" s="250"/>
      <c r="L1089" s="254"/>
      <c r="M1089" s="255"/>
      <c r="N1089" s="256"/>
      <c r="O1089" s="256"/>
      <c r="P1089" s="256"/>
      <c r="Q1089" s="256"/>
      <c r="R1089" s="256"/>
      <c r="S1089" s="256"/>
      <c r="T1089" s="257"/>
      <c r="U1089" s="13"/>
      <c r="V1089" s="13"/>
      <c r="W1089" s="13"/>
      <c r="X1089" s="13"/>
      <c r="Y1089" s="13"/>
      <c r="Z1089" s="13"/>
      <c r="AA1089" s="13"/>
      <c r="AB1089" s="13"/>
      <c r="AC1089" s="13"/>
      <c r="AD1089" s="13"/>
      <c r="AE1089" s="13"/>
      <c r="AT1089" s="258" t="s">
        <v>200</v>
      </c>
      <c r="AU1089" s="258" t="s">
        <v>82</v>
      </c>
      <c r="AV1089" s="13" t="s">
        <v>80</v>
      </c>
      <c r="AW1089" s="13" t="s">
        <v>30</v>
      </c>
      <c r="AX1089" s="13" t="s">
        <v>73</v>
      </c>
      <c r="AY1089" s="258" t="s">
        <v>189</v>
      </c>
    </row>
    <row r="1090" s="13" customFormat="1">
      <c r="A1090" s="13"/>
      <c r="B1090" s="249"/>
      <c r="C1090" s="250"/>
      <c r="D1090" s="242" t="s">
        <v>200</v>
      </c>
      <c r="E1090" s="251" t="s">
        <v>1</v>
      </c>
      <c r="F1090" s="252" t="s">
        <v>595</v>
      </c>
      <c r="G1090" s="250"/>
      <c r="H1090" s="251" t="s">
        <v>1</v>
      </c>
      <c r="I1090" s="253"/>
      <c r="J1090" s="250"/>
      <c r="K1090" s="250"/>
      <c r="L1090" s="254"/>
      <c r="M1090" s="255"/>
      <c r="N1090" s="256"/>
      <c r="O1090" s="256"/>
      <c r="P1090" s="256"/>
      <c r="Q1090" s="256"/>
      <c r="R1090" s="256"/>
      <c r="S1090" s="256"/>
      <c r="T1090" s="257"/>
      <c r="U1090" s="13"/>
      <c r="V1090" s="13"/>
      <c r="W1090" s="13"/>
      <c r="X1090" s="13"/>
      <c r="Y1090" s="13"/>
      <c r="Z1090" s="13"/>
      <c r="AA1090" s="13"/>
      <c r="AB1090" s="13"/>
      <c r="AC1090" s="13"/>
      <c r="AD1090" s="13"/>
      <c r="AE1090" s="13"/>
      <c r="AT1090" s="258" t="s">
        <v>200</v>
      </c>
      <c r="AU1090" s="258" t="s">
        <v>82</v>
      </c>
      <c r="AV1090" s="13" t="s">
        <v>80</v>
      </c>
      <c r="AW1090" s="13" t="s">
        <v>30</v>
      </c>
      <c r="AX1090" s="13" t="s">
        <v>73</v>
      </c>
      <c r="AY1090" s="258" t="s">
        <v>189</v>
      </c>
    </row>
    <row r="1091" s="14" customFormat="1">
      <c r="A1091" s="14"/>
      <c r="B1091" s="259"/>
      <c r="C1091" s="260"/>
      <c r="D1091" s="242" t="s">
        <v>200</v>
      </c>
      <c r="E1091" s="261" t="s">
        <v>1</v>
      </c>
      <c r="F1091" s="262" t="s">
        <v>609</v>
      </c>
      <c r="G1091" s="260"/>
      <c r="H1091" s="263">
        <v>2.0800000000000001</v>
      </c>
      <c r="I1091" s="264"/>
      <c r="J1091" s="260"/>
      <c r="K1091" s="260"/>
      <c r="L1091" s="265"/>
      <c r="M1091" s="266"/>
      <c r="N1091" s="267"/>
      <c r="O1091" s="267"/>
      <c r="P1091" s="267"/>
      <c r="Q1091" s="267"/>
      <c r="R1091" s="267"/>
      <c r="S1091" s="267"/>
      <c r="T1091" s="268"/>
      <c r="U1091" s="14"/>
      <c r="V1091" s="14"/>
      <c r="W1091" s="14"/>
      <c r="X1091" s="14"/>
      <c r="Y1091" s="14"/>
      <c r="Z1091" s="14"/>
      <c r="AA1091" s="14"/>
      <c r="AB1091" s="14"/>
      <c r="AC1091" s="14"/>
      <c r="AD1091" s="14"/>
      <c r="AE1091" s="14"/>
      <c r="AT1091" s="269" t="s">
        <v>200</v>
      </c>
      <c r="AU1091" s="269" t="s">
        <v>82</v>
      </c>
      <c r="AV1091" s="14" t="s">
        <v>82</v>
      </c>
      <c r="AW1091" s="14" t="s">
        <v>30</v>
      </c>
      <c r="AX1091" s="14" t="s">
        <v>73</v>
      </c>
      <c r="AY1091" s="269" t="s">
        <v>189</v>
      </c>
    </row>
    <row r="1092" s="13" customFormat="1">
      <c r="A1092" s="13"/>
      <c r="B1092" s="249"/>
      <c r="C1092" s="250"/>
      <c r="D1092" s="242" t="s">
        <v>200</v>
      </c>
      <c r="E1092" s="251" t="s">
        <v>1</v>
      </c>
      <c r="F1092" s="252" t="s">
        <v>610</v>
      </c>
      <c r="G1092" s="250"/>
      <c r="H1092" s="251" t="s">
        <v>1</v>
      </c>
      <c r="I1092" s="253"/>
      <c r="J1092" s="250"/>
      <c r="K1092" s="250"/>
      <c r="L1092" s="254"/>
      <c r="M1092" s="255"/>
      <c r="N1092" s="256"/>
      <c r="O1092" s="256"/>
      <c r="P1092" s="256"/>
      <c r="Q1092" s="256"/>
      <c r="R1092" s="256"/>
      <c r="S1092" s="256"/>
      <c r="T1092" s="257"/>
      <c r="U1092" s="13"/>
      <c r="V1092" s="13"/>
      <c r="W1092" s="13"/>
      <c r="X1092" s="13"/>
      <c r="Y1092" s="13"/>
      <c r="Z1092" s="13"/>
      <c r="AA1092" s="13"/>
      <c r="AB1092" s="13"/>
      <c r="AC1092" s="13"/>
      <c r="AD1092" s="13"/>
      <c r="AE1092" s="13"/>
      <c r="AT1092" s="258" t="s">
        <v>200</v>
      </c>
      <c r="AU1092" s="258" t="s">
        <v>82</v>
      </c>
      <c r="AV1092" s="13" t="s">
        <v>80</v>
      </c>
      <c r="AW1092" s="13" t="s">
        <v>30</v>
      </c>
      <c r="AX1092" s="13" t="s">
        <v>73</v>
      </c>
      <c r="AY1092" s="258" t="s">
        <v>189</v>
      </c>
    </row>
    <row r="1093" s="13" customFormat="1">
      <c r="A1093" s="13"/>
      <c r="B1093" s="249"/>
      <c r="C1093" s="250"/>
      <c r="D1093" s="242" t="s">
        <v>200</v>
      </c>
      <c r="E1093" s="251" t="s">
        <v>1</v>
      </c>
      <c r="F1093" s="252" t="s">
        <v>595</v>
      </c>
      <c r="G1093" s="250"/>
      <c r="H1093" s="251" t="s">
        <v>1</v>
      </c>
      <c r="I1093" s="253"/>
      <c r="J1093" s="250"/>
      <c r="K1093" s="250"/>
      <c r="L1093" s="254"/>
      <c r="M1093" s="255"/>
      <c r="N1093" s="256"/>
      <c r="O1093" s="256"/>
      <c r="P1093" s="256"/>
      <c r="Q1093" s="256"/>
      <c r="R1093" s="256"/>
      <c r="S1093" s="256"/>
      <c r="T1093" s="257"/>
      <c r="U1093" s="13"/>
      <c r="V1093" s="13"/>
      <c r="W1093" s="13"/>
      <c r="X1093" s="13"/>
      <c r="Y1093" s="13"/>
      <c r="Z1093" s="13"/>
      <c r="AA1093" s="13"/>
      <c r="AB1093" s="13"/>
      <c r="AC1093" s="13"/>
      <c r="AD1093" s="13"/>
      <c r="AE1093" s="13"/>
      <c r="AT1093" s="258" t="s">
        <v>200</v>
      </c>
      <c r="AU1093" s="258" t="s">
        <v>82</v>
      </c>
      <c r="AV1093" s="13" t="s">
        <v>80</v>
      </c>
      <c r="AW1093" s="13" t="s">
        <v>30</v>
      </c>
      <c r="AX1093" s="13" t="s">
        <v>73</v>
      </c>
      <c r="AY1093" s="258" t="s">
        <v>189</v>
      </c>
    </row>
    <row r="1094" s="14" customFormat="1">
      <c r="A1094" s="14"/>
      <c r="B1094" s="259"/>
      <c r="C1094" s="260"/>
      <c r="D1094" s="242" t="s">
        <v>200</v>
      </c>
      <c r="E1094" s="261" t="s">
        <v>1</v>
      </c>
      <c r="F1094" s="262" t="s">
        <v>611</v>
      </c>
      <c r="G1094" s="260"/>
      <c r="H1094" s="263">
        <v>1.1299999999999999</v>
      </c>
      <c r="I1094" s="264"/>
      <c r="J1094" s="260"/>
      <c r="K1094" s="260"/>
      <c r="L1094" s="265"/>
      <c r="M1094" s="266"/>
      <c r="N1094" s="267"/>
      <c r="O1094" s="267"/>
      <c r="P1094" s="267"/>
      <c r="Q1094" s="267"/>
      <c r="R1094" s="267"/>
      <c r="S1094" s="267"/>
      <c r="T1094" s="268"/>
      <c r="U1094" s="14"/>
      <c r="V1094" s="14"/>
      <c r="W1094" s="14"/>
      <c r="X1094" s="14"/>
      <c r="Y1094" s="14"/>
      <c r="Z1094" s="14"/>
      <c r="AA1094" s="14"/>
      <c r="AB1094" s="14"/>
      <c r="AC1094" s="14"/>
      <c r="AD1094" s="14"/>
      <c r="AE1094" s="14"/>
      <c r="AT1094" s="269" t="s">
        <v>200</v>
      </c>
      <c r="AU1094" s="269" t="s">
        <v>82</v>
      </c>
      <c r="AV1094" s="14" t="s">
        <v>82</v>
      </c>
      <c r="AW1094" s="14" t="s">
        <v>30</v>
      </c>
      <c r="AX1094" s="14" t="s">
        <v>73</v>
      </c>
      <c r="AY1094" s="269" t="s">
        <v>189</v>
      </c>
    </row>
    <row r="1095" s="13" customFormat="1">
      <c r="A1095" s="13"/>
      <c r="B1095" s="249"/>
      <c r="C1095" s="250"/>
      <c r="D1095" s="242" t="s">
        <v>200</v>
      </c>
      <c r="E1095" s="251" t="s">
        <v>1</v>
      </c>
      <c r="F1095" s="252" t="s">
        <v>612</v>
      </c>
      <c r="G1095" s="250"/>
      <c r="H1095" s="251" t="s">
        <v>1</v>
      </c>
      <c r="I1095" s="253"/>
      <c r="J1095" s="250"/>
      <c r="K1095" s="250"/>
      <c r="L1095" s="254"/>
      <c r="M1095" s="255"/>
      <c r="N1095" s="256"/>
      <c r="O1095" s="256"/>
      <c r="P1095" s="256"/>
      <c r="Q1095" s="256"/>
      <c r="R1095" s="256"/>
      <c r="S1095" s="256"/>
      <c r="T1095" s="257"/>
      <c r="U1095" s="13"/>
      <c r="V1095" s="13"/>
      <c r="W1095" s="13"/>
      <c r="X1095" s="13"/>
      <c r="Y1095" s="13"/>
      <c r="Z1095" s="13"/>
      <c r="AA1095" s="13"/>
      <c r="AB1095" s="13"/>
      <c r="AC1095" s="13"/>
      <c r="AD1095" s="13"/>
      <c r="AE1095" s="13"/>
      <c r="AT1095" s="258" t="s">
        <v>200</v>
      </c>
      <c r="AU1095" s="258" t="s">
        <v>82</v>
      </c>
      <c r="AV1095" s="13" t="s">
        <v>80</v>
      </c>
      <c r="AW1095" s="13" t="s">
        <v>30</v>
      </c>
      <c r="AX1095" s="13" t="s">
        <v>73</v>
      </c>
      <c r="AY1095" s="258" t="s">
        <v>189</v>
      </c>
    </row>
    <row r="1096" s="13" customFormat="1">
      <c r="A1096" s="13"/>
      <c r="B1096" s="249"/>
      <c r="C1096" s="250"/>
      <c r="D1096" s="242" t="s">
        <v>200</v>
      </c>
      <c r="E1096" s="251" t="s">
        <v>1</v>
      </c>
      <c r="F1096" s="252" t="s">
        <v>595</v>
      </c>
      <c r="G1096" s="250"/>
      <c r="H1096" s="251" t="s">
        <v>1</v>
      </c>
      <c r="I1096" s="253"/>
      <c r="J1096" s="250"/>
      <c r="K1096" s="250"/>
      <c r="L1096" s="254"/>
      <c r="M1096" s="255"/>
      <c r="N1096" s="256"/>
      <c r="O1096" s="256"/>
      <c r="P1096" s="256"/>
      <c r="Q1096" s="256"/>
      <c r="R1096" s="256"/>
      <c r="S1096" s="256"/>
      <c r="T1096" s="257"/>
      <c r="U1096" s="13"/>
      <c r="V1096" s="13"/>
      <c r="W1096" s="13"/>
      <c r="X1096" s="13"/>
      <c r="Y1096" s="13"/>
      <c r="Z1096" s="13"/>
      <c r="AA1096" s="13"/>
      <c r="AB1096" s="13"/>
      <c r="AC1096" s="13"/>
      <c r="AD1096" s="13"/>
      <c r="AE1096" s="13"/>
      <c r="AT1096" s="258" t="s">
        <v>200</v>
      </c>
      <c r="AU1096" s="258" t="s">
        <v>82</v>
      </c>
      <c r="AV1096" s="13" t="s">
        <v>80</v>
      </c>
      <c r="AW1096" s="13" t="s">
        <v>30</v>
      </c>
      <c r="AX1096" s="13" t="s">
        <v>73</v>
      </c>
      <c r="AY1096" s="258" t="s">
        <v>189</v>
      </c>
    </row>
    <row r="1097" s="14" customFormat="1">
      <c r="A1097" s="14"/>
      <c r="B1097" s="259"/>
      <c r="C1097" s="260"/>
      <c r="D1097" s="242" t="s">
        <v>200</v>
      </c>
      <c r="E1097" s="261" t="s">
        <v>1</v>
      </c>
      <c r="F1097" s="262" t="s">
        <v>613</v>
      </c>
      <c r="G1097" s="260"/>
      <c r="H1097" s="263">
        <v>0.64800000000000002</v>
      </c>
      <c r="I1097" s="264"/>
      <c r="J1097" s="260"/>
      <c r="K1097" s="260"/>
      <c r="L1097" s="265"/>
      <c r="M1097" s="266"/>
      <c r="N1097" s="267"/>
      <c r="O1097" s="267"/>
      <c r="P1097" s="267"/>
      <c r="Q1097" s="267"/>
      <c r="R1097" s="267"/>
      <c r="S1097" s="267"/>
      <c r="T1097" s="268"/>
      <c r="U1097" s="14"/>
      <c r="V1097" s="14"/>
      <c r="W1097" s="14"/>
      <c r="X1097" s="14"/>
      <c r="Y1097" s="14"/>
      <c r="Z1097" s="14"/>
      <c r="AA1097" s="14"/>
      <c r="AB1097" s="14"/>
      <c r="AC1097" s="14"/>
      <c r="AD1097" s="14"/>
      <c r="AE1097" s="14"/>
      <c r="AT1097" s="269" t="s">
        <v>200</v>
      </c>
      <c r="AU1097" s="269" t="s">
        <v>82</v>
      </c>
      <c r="AV1097" s="14" t="s">
        <v>82</v>
      </c>
      <c r="AW1097" s="14" t="s">
        <v>30</v>
      </c>
      <c r="AX1097" s="14" t="s">
        <v>73</v>
      </c>
      <c r="AY1097" s="269" t="s">
        <v>189</v>
      </c>
    </row>
    <row r="1098" s="14" customFormat="1">
      <c r="A1098" s="14"/>
      <c r="B1098" s="259"/>
      <c r="C1098" s="260"/>
      <c r="D1098" s="242" t="s">
        <v>200</v>
      </c>
      <c r="E1098" s="261" t="s">
        <v>1</v>
      </c>
      <c r="F1098" s="262" t="s">
        <v>855</v>
      </c>
      <c r="G1098" s="260"/>
      <c r="H1098" s="263">
        <v>0.98799999999999999</v>
      </c>
      <c r="I1098" s="264"/>
      <c r="J1098" s="260"/>
      <c r="K1098" s="260"/>
      <c r="L1098" s="265"/>
      <c r="M1098" s="266"/>
      <c r="N1098" s="267"/>
      <c r="O1098" s="267"/>
      <c r="P1098" s="267"/>
      <c r="Q1098" s="267"/>
      <c r="R1098" s="267"/>
      <c r="S1098" s="267"/>
      <c r="T1098" s="268"/>
      <c r="U1098" s="14"/>
      <c r="V1098" s="14"/>
      <c r="W1098" s="14"/>
      <c r="X1098" s="14"/>
      <c r="Y1098" s="14"/>
      <c r="Z1098" s="14"/>
      <c r="AA1098" s="14"/>
      <c r="AB1098" s="14"/>
      <c r="AC1098" s="14"/>
      <c r="AD1098" s="14"/>
      <c r="AE1098" s="14"/>
      <c r="AT1098" s="269" t="s">
        <v>200</v>
      </c>
      <c r="AU1098" s="269" t="s">
        <v>82</v>
      </c>
      <c r="AV1098" s="14" t="s">
        <v>82</v>
      </c>
      <c r="AW1098" s="14" t="s">
        <v>30</v>
      </c>
      <c r="AX1098" s="14" t="s">
        <v>73</v>
      </c>
      <c r="AY1098" s="269" t="s">
        <v>189</v>
      </c>
    </row>
    <row r="1099" s="14" customFormat="1">
      <c r="A1099" s="14"/>
      <c r="B1099" s="259"/>
      <c r="C1099" s="260"/>
      <c r="D1099" s="242" t="s">
        <v>200</v>
      </c>
      <c r="E1099" s="261" t="s">
        <v>1</v>
      </c>
      <c r="F1099" s="262" t="s">
        <v>614</v>
      </c>
      <c r="G1099" s="260"/>
      <c r="H1099" s="263">
        <v>1.8480000000000001</v>
      </c>
      <c r="I1099" s="264"/>
      <c r="J1099" s="260"/>
      <c r="K1099" s="260"/>
      <c r="L1099" s="265"/>
      <c r="M1099" s="266"/>
      <c r="N1099" s="267"/>
      <c r="O1099" s="267"/>
      <c r="P1099" s="267"/>
      <c r="Q1099" s="267"/>
      <c r="R1099" s="267"/>
      <c r="S1099" s="267"/>
      <c r="T1099" s="268"/>
      <c r="U1099" s="14"/>
      <c r="V1099" s="14"/>
      <c r="W1099" s="14"/>
      <c r="X1099" s="14"/>
      <c r="Y1099" s="14"/>
      <c r="Z1099" s="14"/>
      <c r="AA1099" s="14"/>
      <c r="AB1099" s="14"/>
      <c r="AC1099" s="14"/>
      <c r="AD1099" s="14"/>
      <c r="AE1099" s="14"/>
      <c r="AT1099" s="269" t="s">
        <v>200</v>
      </c>
      <c r="AU1099" s="269" t="s">
        <v>82</v>
      </c>
      <c r="AV1099" s="14" t="s">
        <v>82</v>
      </c>
      <c r="AW1099" s="14" t="s">
        <v>30</v>
      </c>
      <c r="AX1099" s="14" t="s">
        <v>73</v>
      </c>
      <c r="AY1099" s="269" t="s">
        <v>189</v>
      </c>
    </row>
    <row r="1100" s="13" customFormat="1">
      <c r="A1100" s="13"/>
      <c r="B1100" s="249"/>
      <c r="C1100" s="250"/>
      <c r="D1100" s="242" t="s">
        <v>200</v>
      </c>
      <c r="E1100" s="251" t="s">
        <v>1</v>
      </c>
      <c r="F1100" s="252" t="s">
        <v>615</v>
      </c>
      <c r="G1100" s="250"/>
      <c r="H1100" s="251" t="s">
        <v>1</v>
      </c>
      <c r="I1100" s="253"/>
      <c r="J1100" s="250"/>
      <c r="K1100" s="250"/>
      <c r="L1100" s="254"/>
      <c r="M1100" s="255"/>
      <c r="N1100" s="256"/>
      <c r="O1100" s="256"/>
      <c r="P1100" s="256"/>
      <c r="Q1100" s="256"/>
      <c r="R1100" s="256"/>
      <c r="S1100" s="256"/>
      <c r="T1100" s="257"/>
      <c r="U1100" s="13"/>
      <c r="V1100" s="13"/>
      <c r="W1100" s="13"/>
      <c r="X1100" s="13"/>
      <c r="Y1100" s="13"/>
      <c r="Z1100" s="13"/>
      <c r="AA1100" s="13"/>
      <c r="AB1100" s="13"/>
      <c r="AC1100" s="13"/>
      <c r="AD1100" s="13"/>
      <c r="AE1100" s="13"/>
      <c r="AT1100" s="258" t="s">
        <v>200</v>
      </c>
      <c r="AU1100" s="258" t="s">
        <v>82</v>
      </c>
      <c r="AV1100" s="13" t="s">
        <v>80</v>
      </c>
      <c r="AW1100" s="13" t="s">
        <v>30</v>
      </c>
      <c r="AX1100" s="13" t="s">
        <v>73</v>
      </c>
      <c r="AY1100" s="258" t="s">
        <v>189</v>
      </c>
    </row>
    <row r="1101" s="13" customFormat="1">
      <c r="A1101" s="13"/>
      <c r="B1101" s="249"/>
      <c r="C1101" s="250"/>
      <c r="D1101" s="242" t="s">
        <v>200</v>
      </c>
      <c r="E1101" s="251" t="s">
        <v>1</v>
      </c>
      <c r="F1101" s="252" t="s">
        <v>595</v>
      </c>
      <c r="G1101" s="250"/>
      <c r="H1101" s="251" t="s">
        <v>1</v>
      </c>
      <c r="I1101" s="253"/>
      <c r="J1101" s="250"/>
      <c r="K1101" s="250"/>
      <c r="L1101" s="254"/>
      <c r="M1101" s="255"/>
      <c r="N1101" s="256"/>
      <c r="O1101" s="256"/>
      <c r="P1101" s="256"/>
      <c r="Q1101" s="256"/>
      <c r="R1101" s="256"/>
      <c r="S1101" s="256"/>
      <c r="T1101" s="257"/>
      <c r="U1101" s="13"/>
      <c r="V1101" s="13"/>
      <c r="W1101" s="13"/>
      <c r="X1101" s="13"/>
      <c r="Y1101" s="13"/>
      <c r="Z1101" s="13"/>
      <c r="AA1101" s="13"/>
      <c r="AB1101" s="13"/>
      <c r="AC1101" s="13"/>
      <c r="AD1101" s="13"/>
      <c r="AE1101" s="13"/>
      <c r="AT1101" s="258" t="s">
        <v>200</v>
      </c>
      <c r="AU1101" s="258" t="s">
        <v>82</v>
      </c>
      <c r="AV1101" s="13" t="s">
        <v>80</v>
      </c>
      <c r="AW1101" s="13" t="s">
        <v>30</v>
      </c>
      <c r="AX1101" s="13" t="s">
        <v>73</v>
      </c>
      <c r="AY1101" s="258" t="s">
        <v>189</v>
      </c>
    </row>
    <row r="1102" s="14" customFormat="1">
      <c r="A1102" s="14"/>
      <c r="B1102" s="259"/>
      <c r="C1102" s="260"/>
      <c r="D1102" s="242" t="s">
        <v>200</v>
      </c>
      <c r="E1102" s="261" t="s">
        <v>1</v>
      </c>
      <c r="F1102" s="262" t="s">
        <v>616</v>
      </c>
      <c r="G1102" s="260"/>
      <c r="H1102" s="263">
        <v>1.782</v>
      </c>
      <c r="I1102" s="264"/>
      <c r="J1102" s="260"/>
      <c r="K1102" s="260"/>
      <c r="L1102" s="265"/>
      <c r="M1102" s="266"/>
      <c r="N1102" s="267"/>
      <c r="O1102" s="267"/>
      <c r="P1102" s="267"/>
      <c r="Q1102" s="267"/>
      <c r="R1102" s="267"/>
      <c r="S1102" s="267"/>
      <c r="T1102" s="268"/>
      <c r="U1102" s="14"/>
      <c r="V1102" s="14"/>
      <c r="W1102" s="14"/>
      <c r="X1102" s="14"/>
      <c r="Y1102" s="14"/>
      <c r="Z1102" s="14"/>
      <c r="AA1102" s="14"/>
      <c r="AB1102" s="14"/>
      <c r="AC1102" s="14"/>
      <c r="AD1102" s="14"/>
      <c r="AE1102" s="14"/>
      <c r="AT1102" s="269" t="s">
        <v>200</v>
      </c>
      <c r="AU1102" s="269" t="s">
        <v>82</v>
      </c>
      <c r="AV1102" s="14" t="s">
        <v>82</v>
      </c>
      <c r="AW1102" s="14" t="s">
        <v>30</v>
      </c>
      <c r="AX1102" s="14" t="s">
        <v>73</v>
      </c>
      <c r="AY1102" s="269" t="s">
        <v>189</v>
      </c>
    </row>
    <row r="1103" s="14" customFormat="1">
      <c r="A1103" s="14"/>
      <c r="B1103" s="259"/>
      <c r="C1103" s="260"/>
      <c r="D1103" s="242" t="s">
        <v>200</v>
      </c>
      <c r="E1103" s="261" t="s">
        <v>1</v>
      </c>
      <c r="F1103" s="262" t="s">
        <v>617</v>
      </c>
      <c r="G1103" s="260"/>
      <c r="H1103" s="263">
        <v>1.4299999999999999</v>
      </c>
      <c r="I1103" s="264"/>
      <c r="J1103" s="260"/>
      <c r="K1103" s="260"/>
      <c r="L1103" s="265"/>
      <c r="M1103" s="266"/>
      <c r="N1103" s="267"/>
      <c r="O1103" s="267"/>
      <c r="P1103" s="267"/>
      <c r="Q1103" s="267"/>
      <c r="R1103" s="267"/>
      <c r="S1103" s="267"/>
      <c r="T1103" s="268"/>
      <c r="U1103" s="14"/>
      <c r="V1103" s="14"/>
      <c r="W1103" s="14"/>
      <c r="X1103" s="14"/>
      <c r="Y1103" s="14"/>
      <c r="Z1103" s="14"/>
      <c r="AA1103" s="14"/>
      <c r="AB1103" s="14"/>
      <c r="AC1103" s="14"/>
      <c r="AD1103" s="14"/>
      <c r="AE1103" s="14"/>
      <c r="AT1103" s="269" t="s">
        <v>200</v>
      </c>
      <c r="AU1103" s="269" t="s">
        <v>82</v>
      </c>
      <c r="AV1103" s="14" t="s">
        <v>82</v>
      </c>
      <c r="AW1103" s="14" t="s">
        <v>30</v>
      </c>
      <c r="AX1103" s="14" t="s">
        <v>73</v>
      </c>
      <c r="AY1103" s="269" t="s">
        <v>189</v>
      </c>
    </row>
    <row r="1104" s="13" customFormat="1">
      <c r="A1104" s="13"/>
      <c r="B1104" s="249"/>
      <c r="C1104" s="250"/>
      <c r="D1104" s="242" t="s">
        <v>200</v>
      </c>
      <c r="E1104" s="251" t="s">
        <v>1</v>
      </c>
      <c r="F1104" s="252" t="s">
        <v>618</v>
      </c>
      <c r="G1104" s="250"/>
      <c r="H1104" s="251" t="s">
        <v>1</v>
      </c>
      <c r="I1104" s="253"/>
      <c r="J1104" s="250"/>
      <c r="K1104" s="250"/>
      <c r="L1104" s="254"/>
      <c r="M1104" s="255"/>
      <c r="N1104" s="256"/>
      <c r="O1104" s="256"/>
      <c r="P1104" s="256"/>
      <c r="Q1104" s="256"/>
      <c r="R1104" s="256"/>
      <c r="S1104" s="256"/>
      <c r="T1104" s="257"/>
      <c r="U1104" s="13"/>
      <c r="V1104" s="13"/>
      <c r="W1104" s="13"/>
      <c r="X1104" s="13"/>
      <c r="Y1104" s="13"/>
      <c r="Z1104" s="13"/>
      <c r="AA1104" s="13"/>
      <c r="AB1104" s="13"/>
      <c r="AC1104" s="13"/>
      <c r="AD1104" s="13"/>
      <c r="AE1104" s="13"/>
      <c r="AT1104" s="258" t="s">
        <v>200</v>
      </c>
      <c r="AU1104" s="258" t="s">
        <v>82</v>
      </c>
      <c r="AV1104" s="13" t="s">
        <v>80</v>
      </c>
      <c r="AW1104" s="13" t="s">
        <v>30</v>
      </c>
      <c r="AX1104" s="13" t="s">
        <v>73</v>
      </c>
      <c r="AY1104" s="258" t="s">
        <v>189</v>
      </c>
    </row>
    <row r="1105" s="13" customFormat="1">
      <c r="A1105" s="13"/>
      <c r="B1105" s="249"/>
      <c r="C1105" s="250"/>
      <c r="D1105" s="242" t="s">
        <v>200</v>
      </c>
      <c r="E1105" s="251" t="s">
        <v>1</v>
      </c>
      <c r="F1105" s="252" t="s">
        <v>595</v>
      </c>
      <c r="G1105" s="250"/>
      <c r="H1105" s="251" t="s">
        <v>1</v>
      </c>
      <c r="I1105" s="253"/>
      <c r="J1105" s="250"/>
      <c r="K1105" s="250"/>
      <c r="L1105" s="254"/>
      <c r="M1105" s="255"/>
      <c r="N1105" s="256"/>
      <c r="O1105" s="256"/>
      <c r="P1105" s="256"/>
      <c r="Q1105" s="256"/>
      <c r="R1105" s="256"/>
      <c r="S1105" s="256"/>
      <c r="T1105" s="257"/>
      <c r="U1105" s="13"/>
      <c r="V1105" s="13"/>
      <c r="W1105" s="13"/>
      <c r="X1105" s="13"/>
      <c r="Y1105" s="13"/>
      <c r="Z1105" s="13"/>
      <c r="AA1105" s="13"/>
      <c r="AB1105" s="13"/>
      <c r="AC1105" s="13"/>
      <c r="AD1105" s="13"/>
      <c r="AE1105" s="13"/>
      <c r="AT1105" s="258" t="s">
        <v>200</v>
      </c>
      <c r="AU1105" s="258" t="s">
        <v>82</v>
      </c>
      <c r="AV1105" s="13" t="s">
        <v>80</v>
      </c>
      <c r="AW1105" s="13" t="s">
        <v>30</v>
      </c>
      <c r="AX1105" s="13" t="s">
        <v>73</v>
      </c>
      <c r="AY1105" s="258" t="s">
        <v>189</v>
      </c>
    </row>
    <row r="1106" s="14" customFormat="1">
      <c r="A1106" s="14"/>
      <c r="B1106" s="259"/>
      <c r="C1106" s="260"/>
      <c r="D1106" s="242" t="s">
        <v>200</v>
      </c>
      <c r="E1106" s="261" t="s">
        <v>1</v>
      </c>
      <c r="F1106" s="262" t="s">
        <v>617</v>
      </c>
      <c r="G1106" s="260"/>
      <c r="H1106" s="263">
        <v>1.4299999999999999</v>
      </c>
      <c r="I1106" s="264"/>
      <c r="J1106" s="260"/>
      <c r="K1106" s="260"/>
      <c r="L1106" s="265"/>
      <c r="M1106" s="266"/>
      <c r="N1106" s="267"/>
      <c r="O1106" s="267"/>
      <c r="P1106" s="267"/>
      <c r="Q1106" s="267"/>
      <c r="R1106" s="267"/>
      <c r="S1106" s="267"/>
      <c r="T1106" s="268"/>
      <c r="U1106" s="14"/>
      <c r="V1106" s="14"/>
      <c r="W1106" s="14"/>
      <c r="X1106" s="14"/>
      <c r="Y1106" s="14"/>
      <c r="Z1106" s="14"/>
      <c r="AA1106" s="14"/>
      <c r="AB1106" s="14"/>
      <c r="AC1106" s="14"/>
      <c r="AD1106" s="14"/>
      <c r="AE1106" s="14"/>
      <c r="AT1106" s="269" t="s">
        <v>200</v>
      </c>
      <c r="AU1106" s="269" t="s">
        <v>82</v>
      </c>
      <c r="AV1106" s="14" t="s">
        <v>82</v>
      </c>
      <c r="AW1106" s="14" t="s">
        <v>30</v>
      </c>
      <c r="AX1106" s="14" t="s">
        <v>73</v>
      </c>
      <c r="AY1106" s="269" t="s">
        <v>189</v>
      </c>
    </row>
    <row r="1107" s="16" customFormat="1">
      <c r="A1107" s="16"/>
      <c r="B1107" s="292"/>
      <c r="C1107" s="293"/>
      <c r="D1107" s="242" t="s">
        <v>200</v>
      </c>
      <c r="E1107" s="294" t="s">
        <v>1</v>
      </c>
      <c r="F1107" s="295" t="s">
        <v>290</v>
      </c>
      <c r="G1107" s="293"/>
      <c r="H1107" s="296">
        <v>14.419000000000001</v>
      </c>
      <c r="I1107" s="297"/>
      <c r="J1107" s="293"/>
      <c r="K1107" s="293"/>
      <c r="L1107" s="298"/>
      <c r="M1107" s="299"/>
      <c r="N1107" s="300"/>
      <c r="O1107" s="300"/>
      <c r="P1107" s="300"/>
      <c r="Q1107" s="300"/>
      <c r="R1107" s="300"/>
      <c r="S1107" s="300"/>
      <c r="T1107" s="301"/>
      <c r="U1107" s="16"/>
      <c r="V1107" s="16"/>
      <c r="W1107" s="16"/>
      <c r="X1107" s="16"/>
      <c r="Y1107" s="16"/>
      <c r="Z1107" s="16"/>
      <c r="AA1107" s="16"/>
      <c r="AB1107" s="16"/>
      <c r="AC1107" s="16"/>
      <c r="AD1107" s="16"/>
      <c r="AE1107" s="16"/>
      <c r="AT1107" s="302" t="s">
        <v>200</v>
      </c>
      <c r="AU1107" s="302" t="s">
        <v>82</v>
      </c>
      <c r="AV1107" s="16" t="s">
        <v>214</v>
      </c>
      <c r="AW1107" s="16" t="s">
        <v>30</v>
      </c>
      <c r="AX1107" s="16" t="s">
        <v>73</v>
      </c>
      <c r="AY1107" s="302" t="s">
        <v>189</v>
      </c>
    </row>
    <row r="1108" s="15" customFormat="1">
      <c r="A1108" s="15"/>
      <c r="B1108" s="270"/>
      <c r="C1108" s="271"/>
      <c r="D1108" s="242" t="s">
        <v>200</v>
      </c>
      <c r="E1108" s="272" t="s">
        <v>1</v>
      </c>
      <c r="F1108" s="273" t="s">
        <v>207</v>
      </c>
      <c r="G1108" s="271"/>
      <c r="H1108" s="274">
        <v>88.468000000000004</v>
      </c>
      <c r="I1108" s="275"/>
      <c r="J1108" s="271"/>
      <c r="K1108" s="271"/>
      <c r="L1108" s="276"/>
      <c r="M1108" s="277"/>
      <c r="N1108" s="278"/>
      <c r="O1108" s="278"/>
      <c r="P1108" s="278"/>
      <c r="Q1108" s="278"/>
      <c r="R1108" s="278"/>
      <c r="S1108" s="278"/>
      <c r="T1108" s="279"/>
      <c r="U1108" s="15"/>
      <c r="V1108" s="15"/>
      <c r="W1108" s="15"/>
      <c r="X1108" s="15"/>
      <c r="Y1108" s="15"/>
      <c r="Z1108" s="15"/>
      <c r="AA1108" s="15"/>
      <c r="AB1108" s="15"/>
      <c r="AC1108" s="15"/>
      <c r="AD1108" s="15"/>
      <c r="AE1108" s="15"/>
      <c r="AT1108" s="280" t="s">
        <v>200</v>
      </c>
      <c r="AU1108" s="280" t="s">
        <v>82</v>
      </c>
      <c r="AV1108" s="15" t="s">
        <v>195</v>
      </c>
      <c r="AW1108" s="15" t="s">
        <v>30</v>
      </c>
      <c r="AX1108" s="15" t="s">
        <v>73</v>
      </c>
      <c r="AY1108" s="280" t="s">
        <v>189</v>
      </c>
    </row>
    <row r="1109" s="14" customFormat="1">
      <c r="A1109" s="14"/>
      <c r="B1109" s="259"/>
      <c r="C1109" s="260"/>
      <c r="D1109" s="242" t="s">
        <v>200</v>
      </c>
      <c r="E1109" s="261" t="s">
        <v>1</v>
      </c>
      <c r="F1109" s="262" t="s">
        <v>856</v>
      </c>
      <c r="G1109" s="260"/>
      <c r="H1109" s="263">
        <v>92.891000000000005</v>
      </c>
      <c r="I1109" s="264"/>
      <c r="J1109" s="260"/>
      <c r="K1109" s="260"/>
      <c r="L1109" s="265"/>
      <c r="M1109" s="266"/>
      <c r="N1109" s="267"/>
      <c r="O1109" s="267"/>
      <c r="P1109" s="267"/>
      <c r="Q1109" s="267"/>
      <c r="R1109" s="267"/>
      <c r="S1109" s="267"/>
      <c r="T1109" s="268"/>
      <c r="U1109" s="14"/>
      <c r="V1109" s="14"/>
      <c r="W1109" s="14"/>
      <c r="X1109" s="14"/>
      <c r="Y1109" s="14"/>
      <c r="Z1109" s="14"/>
      <c r="AA1109" s="14"/>
      <c r="AB1109" s="14"/>
      <c r="AC1109" s="14"/>
      <c r="AD1109" s="14"/>
      <c r="AE1109" s="14"/>
      <c r="AT1109" s="269" t="s">
        <v>200</v>
      </c>
      <c r="AU1109" s="269" t="s">
        <v>82</v>
      </c>
      <c r="AV1109" s="14" t="s">
        <v>82</v>
      </c>
      <c r="AW1109" s="14" t="s">
        <v>30</v>
      </c>
      <c r="AX1109" s="14" t="s">
        <v>80</v>
      </c>
      <c r="AY1109" s="269" t="s">
        <v>189</v>
      </c>
    </row>
    <row r="1110" s="2" customFormat="1" ht="37.8" customHeight="1">
      <c r="A1110" s="39"/>
      <c r="B1110" s="40"/>
      <c r="C1110" s="228" t="s">
        <v>857</v>
      </c>
      <c r="D1110" s="228" t="s">
        <v>191</v>
      </c>
      <c r="E1110" s="229" t="s">
        <v>858</v>
      </c>
      <c r="F1110" s="230" t="s">
        <v>859</v>
      </c>
      <c r="G1110" s="231" t="s">
        <v>301</v>
      </c>
      <c r="H1110" s="232">
        <v>317.964</v>
      </c>
      <c r="I1110" s="233"/>
      <c r="J1110" s="234">
        <f>ROUND(I1110*H1110,2)</f>
        <v>0</v>
      </c>
      <c r="K1110" s="235"/>
      <c r="L1110" s="45"/>
      <c r="M1110" s="236" t="s">
        <v>1</v>
      </c>
      <c r="N1110" s="237" t="s">
        <v>38</v>
      </c>
      <c r="O1110" s="92"/>
      <c r="P1110" s="238">
        <f>O1110*H1110</f>
        <v>0</v>
      </c>
      <c r="Q1110" s="238">
        <v>0.0073499999999999998</v>
      </c>
      <c r="R1110" s="238">
        <f>Q1110*H1110</f>
        <v>2.3370354</v>
      </c>
      <c r="S1110" s="238">
        <v>0</v>
      </c>
      <c r="T1110" s="239">
        <f>S1110*H1110</f>
        <v>0</v>
      </c>
      <c r="U1110" s="39"/>
      <c r="V1110" s="39"/>
      <c r="W1110" s="39"/>
      <c r="X1110" s="39"/>
      <c r="Y1110" s="39"/>
      <c r="Z1110" s="39"/>
      <c r="AA1110" s="39"/>
      <c r="AB1110" s="39"/>
      <c r="AC1110" s="39"/>
      <c r="AD1110" s="39"/>
      <c r="AE1110" s="39"/>
      <c r="AR1110" s="240" t="s">
        <v>195</v>
      </c>
      <c r="AT1110" s="240" t="s">
        <v>191</v>
      </c>
      <c r="AU1110" s="240" t="s">
        <v>82</v>
      </c>
      <c r="AY1110" s="18" t="s">
        <v>189</v>
      </c>
      <c r="BE1110" s="241">
        <f>IF(N1110="základní",J1110,0)</f>
        <v>0</v>
      </c>
      <c r="BF1110" s="241">
        <f>IF(N1110="snížená",J1110,0)</f>
        <v>0</v>
      </c>
      <c r="BG1110" s="241">
        <f>IF(N1110="zákl. přenesená",J1110,0)</f>
        <v>0</v>
      </c>
      <c r="BH1110" s="241">
        <f>IF(N1110="sníž. přenesená",J1110,0)</f>
        <v>0</v>
      </c>
      <c r="BI1110" s="241">
        <f>IF(N1110="nulová",J1110,0)</f>
        <v>0</v>
      </c>
      <c r="BJ1110" s="18" t="s">
        <v>80</v>
      </c>
      <c r="BK1110" s="241">
        <f>ROUND(I1110*H1110,2)</f>
        <v>0</v>
      </c>
      <c r="BL1110" s="18" t="s">
        <v>195</v>
      </c>
      <c r="BM1110" s="240" t="s">
        <v>860</v>
      </c>
    </row>
    <row r="1111" s="2" customFormat="1">
      <c r="A1111" s="39"/>
      <c r="B1111" s="40"/>
      <c r="C1111" s="41"/>
      <c r="D1111" s="242" t="s">
        <v>197</v>
      </c>
      <c r="E1111" s="41"/>
      <c r="F1111" s="243" t="s">
        <v>859</v>
      </c>
      <c r="G1111" s="41"/>
      <c r="H1111" s="41"/>
      <c r="I1111" s="244"/>
      <c r="J1111" s="41"/>
      <c r="K1111" s="41"/>
      <c r="L1111" s="45"/>
      <c r="M1111" s="245"/>
      <c r="N1111" s="246"/>
      <c r="O1111" s="92"/>
      <c r="P1111" s="92"/>
      <c r="Q1111" s="92"/>
      <c r="R1111" s="92"/>
      <c r="S1111" s="92"/>
      <c r="T1111" s="93"/>
      <c r="U1111" s="39"/>
      <c r="V1111" s="39"/>
      <c r="W1111" s="39"/>
      <c r="X1111" s="39"/>
      <c r="Y1111" s="39"/>
      <c r="Z1111" s="39"/>
      <c r="AA1111" s="39"/>
      <c r="AB1111" s="39"/>
      <c r="AC1111" s="39"/>
      <c r="AD1111" s="39"/>
      <c r="AE1111" s="39"/>
      <c r="AT1111" s="18" t="s">
        <v>197</v>
      </c>
      <c r="AU1111" s="18" t="s">
        <v>82</v>
      </c>
    </row>
    <row r="1112" s="13" customFormat="1">
      <c r="A1112" s="13"/>
      <c r="B1112" s="249"/>
      <c r="C1112" s="250"/>
      <c r="D1112" s="242" t="s">
        <v>200</v>
      </c>
      <c r="E1112" s="251" t="s">
        <v>1</v>
      </c>
      <c r="F1112" s="252" t="s">
        <v>757</v>
      </c>
      <c r="G1112" s="250"/>
      <c r="H1112" s="251" t="s">
        <v>1</v>
      </c>
      <c r="I1112" s="253"/>
      <c r="J1112" s="250"/>
      <c r="K1112" s="250"/>
      <c r="L1112" s="254"/>
      <c r="M1112" s="255"/>
      <c r="N1112" s="256"/>
      <c r="O1112" s="256"/>
      <c r="P1112" s="256"/>
      <c r="Q1112" s="256"/>
      <c r="R1112" s="256"/>
      <c r="S1112" s="256"/>
      <c r="T1112" s="257"/>
      <c r="U1112" s="13"/>
      <c r="V1112" s="13"/>
      <c r="W1112" s="13"/>
      <c r="X1112" s="13"/>
      <c r="Y1112" s="13"/>
      <c r="Z1112" s="13"/>
      <c r="AA1112" s="13"/>
      <c r="AB1112" s="13"/>
      <c r="AC1112" s="13"/>
      <c r="AD1112" s="13"/>
      <c r="AE1112" s="13"/>
      <c r="AT1112" s="258" t="s">
        <v>200</v>
      </c>
      <c r="AU1112" s="258" t="s">
        <v>82</v>
      </c>
      <c r="AV1112" s="13" t="s">
        <v>80</v>
      </c>
      <c r="AW1112" s="13" t="s">
        <v>30</v>
      </c>
      <c r="AX1112" s="13" t="s">
        <v>73</v>
      </c>
      <c r="AY1112" s="258" t="s">
        <v>189</v>
      </c>
    </row>
    <row r="1113" s="13" customFormat="1">
      <c r="A1113" s="13"/>
      <c r="B1113" s="249"/>
      <c r="C1113" s="250"/>
      <c r="D1113" s="242" t="s">
        <v>200</v>
      </c>
      <c r="E1113" s="251" t="s">
        <v>1</v>
      </c>
      <c r="F1113" s="252" t="s">
        <v>758</v>
      </c>
      <c r="G1113" s="250"/>
      <c r="H1113" s="251" t="s">
        <v>1</v>
      </c>
      <c r="I1113" s="253"/>
      <c r="J1113" s="250"/>
      <c r="K1113" s="250"/>
      <c r="L1113" s="254"/>
      <c r="M1113" s="255"/>
      <c r="N1113" s="256"/>
      <c r="O1113" s="256"/>
      <c r="P1113" s="256"/>
      <c r="Q1113" s="256"/>
      <c r="R1113" s="256"/>
      <c r="S1113" s="256"/>
      <c r="T1113" s="257"/>
      <c r="U1113" s="13"/>
      <c r="V1113" s="13"/>
      <c r="W1113" s="13"/>
      <c r="X1113" s="13"/>
      <c r="Y1113" s="13"/>
      <c r="Z1113" s="13"/>
      <c r="AA1113" s="13"/>
      <c r="AB1113" s="13"/>
      <c r="AC1113" s="13"/>
      <c r="AD1113" s="13"/>
      <c r="AE1113" s="13"/>
      <c r="AT1113" s="258" t="s">
        <v>200</v>
      </c>
      <c r="AU1113" s="258" t="s">
        <v>82</v>
      </c>
      <c r="AV1113" s="13" t="s">
        <v>80</v>
      </c>
      <c r="AW1113" s="13" t="s">
        <v>30</v>
      </c>
      <c r="AX1113" s="13" t="s">
        <v>73</v>
      </c>
      <c r="AY1113" s="258" t="s">
        <v>189</v>
      </c>
    </row>
    <row r="1114" s="13" customFormat="1">
      <c r="A1114" s="13"/>
      <c r="B1114" s="249"/>
      <c r="C1114" s="250"/>
      <c r="D1114" s="242" t="s">
        <v>200</v>
      </c>
      <c r="E1114" s="251" t="s">
        <v>1</v>
      </c>
      <c r="F1114" s="252" t="s">
        <v>338</v>
      </c>
      <c r="G1114" s="250"/>
      <c r="H1114" s="251" t="s">
        <v>1</v>
      </c>
      <c r="I1114" s="253"/>
      <c r="J1114" s="250"/>
      <c r="K1114" s="250"/>
      <c r="L1114" s="254"/>
      <c r="M1114" s="255"/>
      <c r="N1114" s="256"/>
      <c r="O1114" s="256"/>
      <c r="P1114" s="256"/>
      <c r="Q1114" s="256"/>
      <c r="R1114" s="256"/>
      <c r="S1114" s="256"/>
      <c r="T1114" s="257"/>
      <c r="U1114" s="13"/>
      <c r="V1114" s="13"/>
      <c r="W1114" s="13"/>
      <c r="X1114" s="13"/>
      <c r="Y1114" s="13"/>
      <c r="Z1114" s="13"/>
      <c r="AA1114" s="13"/>
      <c r="AB1114" s="13"/>
      <c r="AC1114" s="13"/>
      <c r="AD1114" s="13"/>
      <c r="AE1114" s="13"/>
      <c r="AT1114" s="258" t="s">
        <v>200</v>
      </c>
      <c r="AU1114" s="258" t="s">
        <v>82</v>
      </c>
      <c r="AV1114" s="13" t="s">
        <v>80</v>
      </c>
      <c r="AW1114" s="13" t="s">
        <v>30</v>
      </c>
      <c r="AX1114" s="13" t="s">
        <v>73</v>
      </c>
      <c r="AY1114" s="258" t="s">
        <v>189</v>
      </c>
    </row>
    <row r="1115" s="13" customFormat="1">
      <c r="A1115" s="13"/>
      <c r="B1115" s="249"/>
      <c r="C1115" s="250"/>
      <c r="D1115" s="242" t="s">
        <v>200</v>
      </c>
      <c r="E1115" s="251" t="s">
        <v>1</v>
      </c>
      <c r="F1115" s="252" t="s">
        <v>823</v>
      </c>
      <c r="G1115" s="250"/>
      <c r="H1115" s="251" t="s">
        <v>1</v>
      </c>
      <c r="I1115" s="253"/>
      <c r="J1115" s="250"/>
      <c r="K1115" s="250"/>
      <c r="L1115" s="254"/>
      <c r="M1115" s="255"/>
      <c r="N1115" s="256"/>
      <c r="O1115" s="256"/>
      <c r="P1115" s="256"/>
      <c r="Q1115" s="256"/>
      <c r="R1115" s="256"/>
      <c r="S1115" s="256"/>
      <c r="T1115" s="257"/>
      <c r="U1115" s="13"/>
      <c r="V1115" s="13"/>
      <c r="W1115" s="13"/>
      <c r="X1115" s="13"/>
      <c r="Y1115" s="13"/>
      <c r="Z1115" s="13"/>
      <c r="AA1115" s="13"/>
      <c r="AB1115" s="13"/>
      <c r="AC1115" s="13"/>
      <c r="AD1115" s="13"/>
      <c r="AE1115" s="13"/>
      <c r="AT1115" s="258" t="s">
        <v>200</v>
      </c>
      <c r="AU1115" s="258" t="s">
        <v>82</v>
      </c>
      <c r="AV1115" s="13" t="s">
        <v>80</v>
      </c>
      <c r="AW1115" s="13" t="s">
        <v>30</v>
      </c>
      <c r="AX1115" s="13" t="s">
        <v>73</v>
      </c>
      <c r="AY1115" s="258" t="s">
        <v>189</v>
      </c>
    </row>
    <row r="1116" s="14" customFormat="1">
      <c r="A1116" s="14"/>
      <c r="B1116" s="259"/>
      <c r="C1116" s="260"/>
      <c r="D1116" s="242" t="s">
        <v>200</v>
      </c>
      <c r="E1116" s="261" t="s">
        <v>1</v>
      </c>
      <c r="F1116" s="262" t="s">
        <v>861</v>
      </c>
      <c r="G1116" s="260"/>
      <c r="H1116" s="263">
        <v>44.186999999999998</v>
      </c>
      <c r="I1116" s="264"/>
      <c r="J1116" s="260"/>
      <c r="K1116" s="260"/>
      <c r="L1116" s="265"/>
      <c r="M1116" s="266"/>
      <c r="N1116" s="267"/>
      <c r="O1116" s="267"/>
      <c r="P1116" s="267"/>
      <c r="Q1116" s="267"/>
      <c r="R1116" s="267"/>
      <c r="S1116" s="267"/>
      <c r="T1116" s="268"/>
      <c r="U1116" s="14"/>
      <c r="V1116" s="14"/>
      <c r="W1116" s="14"/>
      <c r="X1116" s="14"/>
      <c r="Y1116" s="14"/>
      <c r="Z1116" s="14"/>
      <c r="AA1116" s="14"/>
      <c r="AB1116" s="14"/>
      <c r="AC1116" s="14"/>
      <c r="AD1116" s="14"/>
      <c r="AE1116" s="14"/>
      <c r="AT1116" s="269" t="s">
        <v>200</v>
      </c>
      <c r="AU1116" s="269" t="s">
        <v>82</v>
      </c>
      <c r="AV1116" s="14" t="s">
        <v>82</v>
      </c>
      <c r="AW1116" s="14" t="s">
        <v>30</v>
      </c>
      <c r="AX1116" s="14" t="s">
        <v>73</v>
      </c>
      <c r="AY1116" s="269" t="s">
        <v>189</v>
      </c>
    </row>
    <row r="1117" s="13" customFormat="1">
      <c r="A1117" s="13"/>
      <c r="B1117" s="249"/>
      <c r="C1117" s="250"/>
      <c r="D1117" s="242" t="s">
        <v>200</v>
      </c>
      <c r="E1117" s="251" t="s">
        <v>1</v>
      </c>
      <c r="F1117" s="252" t="s">
        <v>369</v>
      </c>
      <c r="G1117" s="250"/>
      <c r="H1117" s="251" t="s">
        <v>1</v>
      </c>
      <c r="I1117" s="253"/>
      <c r="J1117" s="250"/>
      <c r="K1117" s="250"/>
      <c r="L1117" s="254"/>
      <c r="M1117" s="255"/>
      <c r="N1117" s="256"/>
      <c r="O1117" s="256"/>
      <c r="P1117" s="256"/>
      <c r="Q1117" s="256"/>
      <c r="R1117" s="256"/>
      <c r="S1117" s="256"/>
      <c r="T1117" s="257"/>
      <c r="U1117" s="13"/>
      <c r="V1117" s="13"/>
      <c r="W1117" s="13"/>
      <c r="X1117" s="13"/>
      <c r="Y1117" s="13"/>
      <c r="Z1117" s="13"/>
      <c r="AA1117" s="13"/>
      <c r="AB1117" s="13"/>
      <c r="AC1117" s="13"/>
      <c r="AD1117" s="13"/>
      <c r="AE1117" s="13"/>
      <c r="AT1117" s="258" t="s">
        <v>200</v>
      </c>
      <c r="AU1117" s="258" t="s">
        <v>82</v>
      </c>
      <c r="AV1117" s="13" t="s">
        <v>80</v>
      </c>
      <c r="AW1117" s="13" t="s">
        <v>30</v>
      </c>
      <c r="AX1117" s="13" t="s">
        <v>73</v>
      </c>
      <c r="AY1117" s="258" t="s">
        <v>189</v>
      </c>
    </row>
    <row r="1118" s="14" customFormat="1">
      <c r="A1118" s="14"/>
      <c r="B1118" s="259"/>
      <c r="C1118" s="260"/>
      <c r="D1118" s="242" t="s">
        <v>200</v>
      </c>
      <c r="E1118" s="261" t="s">
        <v>1</v>
      </c>
      <c r="F1118" s="262" t="s">
        <v>862</v>
      </c>
      <c r="G1118" s="260"/>
      <c r="H1118" s="263">
        <v>-8.2949999999999999</v>
      </c>
      <c r="I1118" s="264"/>
      <c r="J1118" s="260"/>
      <c r="K1118" s="260"/>
      <c r="L1118" s="265"/>
      <c r="M1118" s="266"/>
      <c r="N1118" s="267"/>
      <c r="O1118" s="267"/>
      <c r="P1118" s="267"/>
      <c r="Q1118" s="267"/>
      <c r="R1118" s="267"/>
      <c r="S1118" s="267"/>
      <c r="T1118" s="268"/>
      <c r="U1118" s="14"/>
      <c r="V1118" s="14"/>
      <c r="W1118" s="14"/>
      <c r="X1118" s="14"/>
      <c r="Y1118" s="14"/>
      <c r="Z1118" s="14"/>
      <c r="AA1118" s="14"/>
      <c r="AB1118" s="14"/>
      <c r="AC1118" s="14"/>
      <c r="AD1118" s="14"/>
      <c r="AE1118" s="14"/>
      <c r="AT1118" s="269" t="s">
        <v>200</v>
      </c>
      <c r="AU1118" s="269" t="s">
        <v>82</v>
      </c>
      <c r="AV1118" s="14" t="s">
        <v>82</v>
      </c>
      <c r="AW1118" s="14" t="s">
        <v>30</v>
      </c>
      <c r="AX1118" s="14" t="s">
        <v>73</v>
      </c>
      <c r="AY1118" s="269" t="s">
        <v>189</v>
      </c>
    </row>
    <row r="1119" s="13" customFormat="1">
      <c r="A1119" s="13"/>
      <c r="B1119" s="249"/>
      <c r="C1119" s="250"/>
      <c r="D1119" s="242" t="s">
        <v>200</v>
      </c>
      <c r="E1119" s="251" t="s">
        <v>1</v>
      </c>
      <c r="F1119" s="252" t="s">
        <v>606</v>
      </c>
      <c r="G1119" s="250"/>
      <c r="H1119" s="251" t="s">
        <v>1</v>
      </c>
      <c r="I1119" s="253"/>
      <c r="J1119" s="250"/>
      <c r="K1119" s="250"/>
      <c r="L1119" s="254"/>
      <c r="M1119" s="255"/>
      <c r="N1119" s="256"/>
      <c r="O1119" s="256"/>
      <c r="P1119" s="256"/>
      <c r="Q1119" s="256"/>
      <c r="R1119" s="256"/>
      <c r="S1119" s="256"/>
      <c r="T1119" s="257"/>
      <c r="U1119" s="13"/>
      <c r="V1119" s="13"/>
      <c r="W1119" s="13"/>
      <c r="X1119" s="13"/>
      <c r="Y1119" s="13"/>
      <c r="Z1119" s="13"/>
      <c r="AA1119" s="13"/>
      <c r="AB1119" s="13"/>
      <c r="AC1119" s="13"/>
      <c r="AD1119" s="13"/>
      <c r="AE1119" s="13"/>
      <c r="AT1119" s="258" t="s">
        <v>200</v>
      </c>
      <c r="AU1119" s="258" t="s">
        <v>82</v>
      </c>
      <c r="AV1119" s="13" t="s">
        <v>80</v>
      </c>
      <c r="AW1119" s="13" t="s">
        <v>30</v>
      </c>
      <c r="AX1119" s="13" t="s">
        <v>73</v>
      </c>
      <c r="AY1119" s="258" t="s">
        <v>189</v>
      </c>
    </row>
    <row r="1120" s="14" customFormat="1">
      <c r="A1120" s="14"/>
      <c r="B1120" s="259"/>
      <c r="C1120" s="260"/>
      <c r="D1120" s="242" t="s">
        <v>200</v>
      </c>
      <c r="E1120" s="261" t="s">
        <v>1</v>
      </c>
      <c r="F1120" s="262" t="s">
        <v>863</v>
      </c>
      <c r="G1120" s="260"/>
      <c r="H1120" s="263">
        <v>54.533000000000001</v>
      </c>
      <c r="I1120" s="264"/>
      <c r="J1120" s="260"/>
      <c r="K1120" s="260"/>
      <c r="L1120" s="265"/>
      <c r="M1120" s="266"/>
      <c r="N1120" s="267"/>
      <c r="O1120" s="267"/>
      <c r="P1120" s="267"/>
      <c r="Q1120" s="267"/>
      <c r="R1120" s="267"/>
      <c r="S1120" s="267"/>
      <c r="T1120" s="268"/>
      <c r="U1120" s="14"/>
      <c r="V1120" s="14"/>
      <c r="W1120" s="14"/>
      <c r="X1120" s="14"/>
      <c r="Y1120" s="14"/>
      <c r="Z1120" s="14"/>
      <c r="AA1120" s="14"/>
      <c r="AB1120" s="14"/>
      <c r="AC1120" s="14"/>
      <c r="AD1120" s="14"/>
      <c r="AE1120" s="14"/>
      <c r="AT1120" s="269" t="s">
        <v>200</v>
      </c>
      <c r="AU1120" s="269" t="s">
        <v>82</v>
      </c>
      <c r="AV1120" s="14" t="s">
        <v>82</v>
      </c>
      <c r="AW1120" s="14" t="s">
        <v>30</v>
      </c>
      <c r="AX1120" s="14" t="s">
        <v>73</v>
      </c>
      <c r="AY1120" s="269" t="s">
        <v>189</v>
      </c>
    </row>
    <row r="1121" s="13" customFormat="1">
      <c r="A1121" s="13"/>
      <c r="B1121" s="249"/>
      <c r="C1121" s="250"/>
      <c r="D1121" s="242" t="s">
        <v>200</v>
      </c>
      <c r="E1121" s="251" t="s">
        <v>1</v>
      </c>
      <c r="F1121" s="252" t="s">
        <v>369</v>
      </c>
      <c r="G1121" s="250"/>
      <c r="H1121" s="251" t="s">
        <v>1</v>
      </c>
      <c r="I1121" s="253"/>
      <c r="J1121" s="250"/>
      <c r="K1121" s="250"/>
      <c r="L1121" s="254"/>
      <c r="M1121" s="255"/>
      <c r="N1121" s="256"/>
      <c r="O1121" s="256"/>
      <c r="P1121" s="256"/>
      <c r="Q1121" s="256"/>
      <c r="R1121" s="256"/>
      <c r="S1121" s="256"/>
      <c r="T1121" s="257"/>
      <c r="U1121" s="13"/>
      <c r="V1121" s="13"/>
      <c r="W1121" s="13"/>
      <c r="X1121" s="13"/>
      <c r="Y1121" s="13"/>
      <c r="Z1121" s="13"/>
      <c r="AA1121" s="13"/>
      <c r="AB1121" s="13"/>
      <c r="AC1121" s="13"/>
      <c r="AD1121" s="13"/>
      <c r="AE1121" s="13"/>
      <c r="AT1121" s="258" t="s">
        <v>200</v>
      </c>
      <c r="AU1121" s="258" t="s">
        <v>82</v>
      </c>
      <c r="AV1121" s="13" t="s">
        <v>80</v>
      </c>
      <c r="AW1121" s="13" t="s">
        <v>30</v>
      </c>
      <c r="AX1121" s="13" t="s">
        <v>73</v>
      </c>
      <c r="AY1121" s="258" t="s">
        <v>189</v>
      </c>
    </row>
    <row r="1122" s="14" customFormat="1">
      <c r="A1122" s="14"/>
      <c r="B1122" s="259"/>
      <c r="C1122" s="260"/>
      <c r="D1122" s="242" t="s">
        <v>200</v>
      </c>
      <c r="E1122" s="261" t="s">
        <v>1</v>
      </c>
      <c r="F1122" s="262" t="s">
        <v>864</v>
      </c>
      <c r="G1122" s="260"/>
      <c r="H1122" s="263">
        <v>-1.6000000000000001</v>
      </c>
      <c r="I1122" s="264"/>
      <c r="J1122" s="260"/>
      <c r="K1122" s="260"/>
      <c r="L1122" s="265"/>
      <c r="M1122" s="266"/>
      <c r="N1122" s="267"/>
      <c r="O1122" s="267"/>
      <c r="P1122" s="267"/>
      <c r="Q1122" s="267"/>
      <c r="R1122" s="267"/>
      <c r="S1122" s="267"/>
      <c r="T1122" s="268"/>
      <c r="U1122" s="14"/>
      <c r="V1122" s="14"/>
      <c r="W1122" s="14"/>
      <c r="X1122" s="14"/>
      <c r="Y1122" s="14"/>
      <c r="Z1122" s="14"/>
      <c r="AA1122" s="14"/>
      <c r="AB1122" s="14"/>
      <c r="AC1122" s="14"/>
      <c r="AD1122" s="14"/>
      <c r="AE1122" s="14"/>
      <c r="AT1122" s="269" t="s">
        <v>200</v>
      </c>
      <c r="AU1122" s="269" t="s">
        <v>82</v>
      </c>
      <c r="AV1122" s="14" t="s">
        <v>82</v>
      </c>
      <c r="AW1122" s="14" t="s">
        <v>30</v>
      </c>
      <c r="AX1122" s="14" t="s">
        <v>73</v>
      </c>
      <c r="AY1122" s="269" t="s">
        <v>189</v>
      </c>
    </row>
    <row r="1123" s="13" customFormat="1">
      <c r="A1123" s="13"/>
      <c r="B1123" s="249"/>
      <c r="C1123" s="250"/>
      <c r="D1123" s="242" t="s">
        <v>200</v>
      </c>
      <c r="E1123" s="251" t="s">
        <v>1</v>
      </c>
      <c r="F1123" s="252" t="s">
        <v>608</v>
      </c>
      <c r="G1123" s="250"/>
      <c r="H1123" s="251" t="s">
        <v>1</v>
      </c>
      <c r="I1123" s="253"/>
      <c r="J1123" s="250"/>
      <c r="K1123" s="250"/>
      <c r="L1123" s="254"/>
      <c r="M1123" s="255"/>
      <c r="N1123" s="256"/>
      <c r="O1123" s="256"/>
      <c r="P1123" s="256"/>
      <c r="Q1123" s="256"/>
      <c r="R1123" s="256"/>
      <c r="S1123" s="256"/>
      <c r="T1123" s="257"/>
      <c r="U1123" s="13"/>
      <c r="V1123" s="13"/>
      <c r="W1123" s="13"/>
      <c r="X1123" s="13"/>
      <c r="Y1123" s="13"/>
      <c r="Z1123" s="13"/>
      <c r="AA1123" s="13"/>
      <c r="AB1123" s="13"/>
      <c r="AC1123" s="13"/>
      <c r="AD1123" s="13"/>
      <c r="AE1123" s="13"/>
      <c r="AT1123" s="258" t="s">
        <v>200</v>
      </c>
      <c r="AU1123" s="258" t="s">
        <v>82</v>
      </c>
      <c r="AV1123" s="13" t="s">
        <v>80</v>
      </c>
      <c r="AW1123" s="13" t="s">
        <v>30</v>
      </c>
      <c r="AX1123" s="13" t="s">
        <v>73</v>
      </c>
      <c r="AY1123" s="258" t="s">
        <v>189</v>
      </c>
    </row>
    <row r="1124" s="14" customFormat="1">
      <c r="A1124" s="14"/>
      <c r="B1124" s="259"/>
      <c r="C1124" s="260"/>
      <c r="D1124" s="242" t="s">
        <v>200</v>
      </c>
      <c r="E1124" s="261" t="s">
        <v>1</v>
      </c>
      <c r="F1124" s="262" t="s">
        <v>865</v>
      </c>
      <c r="G1124" s="260"/>
      <c r="H1124" s="263">
        <v>47.968000000000004</v>
      </c>
      <c r="I1124" s="264"/>
      <c r="J1124" s="260"/>
      <c r="K1124" s="260"/>
      <c r="L1124" s="265"/>
      <c r="M1124" s="266"/>
      <c r="N1124" s="267"/>
      <c r="O1124" s="267"/>
      <c r="P1124" s="267"/>
      <c r="Q1124" s="267"/>
      <c r="R1124" s="267"/>
      <c r="S1124" s="267"/>
      <c r="T1124" s="268"/>
      <c r="U1124" s="14"/>
      <c r="V1124" s="14"/>
      <c r="W1124" s="14"/>
      <c r="X1124" s="14"/>
      <c r="Y1124" s="14"/>
      <c r="Z1124" s="14"/>
      <c r="AA1124" s="14"/>
      <c r="AB1124" s="14"/>
      <c r="AC1124" s="14"/>
      <c r="AD1124" s="14"/>
      <c r="AE1124" s="14"/>
      <c r="AT1124" s="269" t="s">
        <v>200</v>
      </c>
      <c r="AU1124" s="269" t="s">
        <v>82</v>
      </c>
      <c r="AV1124" s="14" t="s">
        <v>82</v>
      </c>
      <c r="AW1124" s="14" t="s">
        <v>30</v>
      </c>
      <c r="AX1124" s="14" t="s">
        <v>73</v>
      </c>
      <c r="AY1124" s="269" t="s">
        <v>189</v>
      </c>
    </row>
    <row r="1125" s="13" customFormat="1">
      <c r="A1125" s="13"/>
      <c r="B1125" s="249"/>
      <c r="C1125" s="250"/>
      <c r="D1125" s="242" t="s">
        <v>200</v>
      </c>
      <c r="E1125" s="251" t="s">
        <v>1</v>
      </c>
      <c r="F1125" s="252" t="s">
        <v>369</v>
      </c>
      <c r="G1125" s="250"/>
      <c r="H1125" s="251" t="s">
        <v>1</v>
      </c>
      <c r="I1125" s="253"/>
      <c r="J1125" s="250"/>
      <c r="K1125" s="250"/>
      <c r="L1125" s="254"/>
      <c r="M1125" s="255"/>
      <c r="N1125" s="256"/>
      <c r="O1125" s="256"/>
      <c r="P1125" s="256"/>
      <c r="Q1125" s="256"/>
      <c r="R1125" s="256"/>
      <c r="S1125" s="256"/>
      <c r="T1125" s="257"/>
      <c r="U1125" s="13"/>
      <c r="V1125" s="13"/>
      <c r="W1125" s="13"/>
      <c r="X1125" s="13"/>
      <c r="Y1125" s="13"/>
      <c r="Z1125" s="13"/>
      <c r="AA1125" s="13"/>
      <c r="AB1125" s="13"/>
      <c r="AC1125" s="13"/>
      <c r="AD1125" s="13"/>
      <c r="AE1125" s="13"/>
      <c r="AT1125" s="258" t="s">
        <v>200</v>
      </c>
      <c r="AU1125" s="258" t="s">
        <v>82</v>
      </c>
      <c r="AV1125" s="13" t="s">
        <v>80</v>
      </c>
      <c r="AW1125" s="13" t="s">
        <v>30</v>
      </c>
      <c r="AX1125" s="13" t="s">
        <v>73</v>
      </c>
      <c r="AY1125" s="258" t="s">
        <v>189</v>
      </c>
    </row>
    <row r="1126" s="14" customFormat="1">
      <c r="A1126" s="14"/>
      <c r="B1126" s="259"/>
      <c r="C1126" s="260"/>
      <c r="D1126" s="242" t="s">
        <v>200</v>
      </c>
      <c r="E1126" s="261" t="s">
        <v>1</v>
      </c>
      <c r="F1126" s="262" t="s">
        <v>866</v>
      </c>
      <c r="G1126" s="260"/>
      <c r="H1126" s="263">
        <v>-3.96</v>
      </c>
      <c r="I1126" s="264"/>
      <c r="J1126" s="260"/>
      <c r="K1126" s="260"/>
      <c r="L1126" s="265"/>
      <c r="M1126" s="266"/>
      <c r="N1126" s="267"/>
      <c r="O1126" s="267"/>
      <c r="P1126" s="267"/>
      <c r="Q1126" s="267"/>
      <c r="R1126" s="267"/>
      <c r="S1126" s="267"/>
      <c r="T1126" s="268"/>
      <c r="U1126" s="14"/>
      <c r="V1126" s="14"/>
      <c r="W1126" s="14"/>
      <c r="X1126" s="14"/>
      <c r="Y1126" s="14"/>
      <c r="Z1126" s="14"/>
      <c r="AA1126" s="14"/>
      <c r="AB1126" s="14"/>
      <c r="AC1126" s="14"/>
      <c r="AD1126" s="14"/>
      <c r="AE1126" s="14"/>
      <c r="AT1126" s="269" t="s">
        <v>200</v>
      </c>
      <c r="AU1126" s="269" t="s">
        <v>82</v>
      </c>
      <c r="AV1126" s="14" t="s">
        <v>82</v>
      </c>
      <c r="AW1126" s="14" t="s">
        <v>30</v>
      </c>
      <c r="AX1126" s="14" t="s">
        <v>73</v>
      </c>
      <c r="AY1126" s="269" t="s">
        <v>189</v>
      </c>
    </row>
    <row r="1127" s="13" customFormat="1">
      <c r="A1127" s="13"/>
      <c r="B1127" s="249"/>
      <c r="C1127" s="250"/>
      <c r="D1127" s="242" t="s">
        <v>200</v>
      </c>
      <c r="E1127" s="251" t="s">
        <v>1</v>
      </c>
      <c r="F1127" s="252" t="s">
        <v>610</v>
      </c>
      <c r="G1127" s="250"/>
      <c r="H1127" s="251" t="s">
        <v>1</v>
      </c>
      <c r="I1127" s="253"/>
      <c r="J1127" s="250"/>
      <c r="K1127" s="250"/>
      <c r="L1127" s="254"/>
      <c r="M1127" s="255"/>
      <c r="N1127" s="256"/>
      <c r="O1127" s="256"/>
      <c r="P1127" s="256"/>
      <c r="Q1127" s="256"/>
      <c r="R1127" s="256"/>
      <c r="S1127" s="256"/>
      <c r="T1127" s="257"/>
      <c r="U1127" s="13"/>
      <c r="V1127" s="13"/>
      <c r="W1127" s="13"/>
      <c r="X1127" s="13"/>
      <c r="Y1127" s="13"/>
      <c r="Z1127" s="13"/>
      <c r="AA1127" s="13"/>
      <c r="AB1127" s="13"/>
      <c r="AC1127" s="13"/>
      <c r="AD1127" s="13"/>
      <c r="AE1127" s="13"/>
      <c r="AT1127" s="258" t="s">
        <v>200</v>
      </c>
      <c r="AU1127" s="258" t="s">
        <v>82</v>
      </c>
      <c r="AV1127" s="13" t="s">
        <v>80</v>
      </c>
      <c r="AW1127" s="13" t="s">
        <v>30</v>
      </c>
      <c r="AX1127" s="13" t="s">
        <v>73</v>
      </c>
      <c r="AY1127" s="258" t="s">
        <v>189</v>
      </c>
    </row>
    <row r="1128" s="14" customFormat="1">
      <c r="A1128" s="14"/>
      <c r="B1128" s="259"/>
      <c r="C1128" s="260"/>
      <c r="D1128" s="242" t="s">
        <v>200</v>
      </c>
      <c r="E1128" s="261" t="s">
        <v>1</v>
      </c>
      <c r="F1128" s="262" t="s">
        <v>867</v>
      </c>
      <c r="G1128" s="260"/>
      <c r="H1128" s="263">
        <v>27.852</v>
      </c>
      <c r="I1128" s="264"/>
      <c r="J1128" s="260"/>
      <c r="K1128" s="260"/>
      <c r="L1128" s="265"/>
      <c r="M1128" s="266"/>
      <c r="N1128" s="267"/>
      <c r="O1128" s="267"/>
      <c r="P1128" s="267"/>
      <c r="Q1128" s="267"/>
      <c r="R1128" s="267"/>
      <c r="S1128" s="267"/>
      <c r="T1128" s="268"/>
      <c r="U1128" s="14"/>
      <c r="V1128" s="14"/>
      <c r="W1128" s="14"/>
      <c r="X1128" s="14"/>
      <c r="Y1128" s="14"/>
      <c r="Z1128" s="14"/>
      <c r="AA1128" s="14"/>
      <c r="AB1128" s="14"/>
      <c r="AC1128" s="14"/>
      <c r="AD1128" s="14"/>
      <c r="AE1128" s="14"/>
      <c r="AT1128" s="269" t="s">
        <v>200</v>
      </c>
      <c r="AU1128" s="269" t="s">
        <v>82</v>
      </c>
      <c r="AV1128" s="14" t="s">
        <v>82</v>
      </c>
      <c r="AW1128" s="14" t="s">
        <v>30</v>
      </c>
      <c r="AX1128" s="14" t="s">
        <v>73</v>
      </c>
      <c r="AY1128" s="269" t="s">
        <v>189</v>
      </c>
    </row>
    <row r="1129" s="13" customFormat="1">
      <c r="A1129" s="13"/>
      <c r="B1129" s="249"/>
      <c r="C1129" s="250"/>
      <c r="D1129" s="242" t="s">
        <v>200</v>
      </c>
      <c r="E1129" s="251" t="s">
        <v>1</v>
      </c>
      <c r="F1129" s="252" t="s">
        <v>369</v>
      </c>
      <c r="G1129" s="250"/>
      <c r="H1129" s="251" t="s">
        <v>1</v>
      </c>
      <c r="I1129" s="253"/>
      <c r="J1129" s="250"/>
      <c r="K1129" s="250"/>
      <c r="L1129" s="254"/>
      <c r="M1129" s="255"/>
      <c r="N1129" s="256"/>
      <c r="O1129" s="256"/>
      <c r="P1129" s="256"/>
      <c r="Q1129" s="256"/>
      <c r="R1129" s="256"/>
      <c r="S1129" s="256"/>
      <c r="T1129" s="257"/>
      <c r="U1129" s="13"/>
      <c r="V1129" s="13"/>
      <c r="W1129" s="13"/>
      <c r="X1129" s="13"/>
      <c r="Y1129" s="13"/>
      <c r="Z1129" s="13"/>
      <c r="AA1129" s="13"/>
      <c r="AB1129" s="13"/>
      <c r="AC1129" s="13"/>
      <c r="AD1129" s="13"/>
      <c r="AE1129" s="13"/>
      <c r="AT1129" s="258" t="s">
        <v>200</v>
      </c>
      <c r="AU1129" s="258" t="s">
        <v>82</v>
      </c>
      <c r="AV1129" s="13" t="s">
        <v>80</v>
      </c>
      <c r="AW1129" s="13" t="s">
        <v>30</v>
      </c>
      <c r="AX1129" s="13" t="s">
        <v>73</v>
      </c>
      <c r="AY1129" s="258" t="s">
        <v>189</v>
      </c>
    </row>
    <row r="1130" s="14" customFormat="1">
      <c r="A1130" s="14"/>
      <c r="B1130" s="259"/>
      <c r="C1130" s="260"/>
      <c r="D1130" s="242" t="s">
        <v>200</v>
      </c>
      <c r="E1130" s="261" t="s">
        <v>1</v>
      </c>
      <c r="F1130" s="262" t="s">
        <v>868</v>
      </c>
      <c r="G1130" s="260"/>
      <c r="H1130" s="263">
        <v>-8.5440000000000005</v>
      </c>
      <c r="I1130" s="264"/>
      <c r="J1130" s="260"/>
      <c r="K1130" s="260"/>
      <c r="L1130" s="265"/>
      <c r="M1130" s="266"/>
      <c r="N1130" s="267"/>
      <c r="O1130" s="267"/>
      <c r="P1130" s="267"/>
      <c r="Q1130" s="267"/>
      <c r="R1130" s="267"/>
      <c r="S1130" s="267"/>
      <c r="T1130" s="268"/>
      <c r="U1130" s="14"/>
      <c r="V1130" s="14"/>
      <c r="W1130" s="14"/>
      <c r="X1130" s="14"/>
      <c r="Y1130" s="14"/>
      <c r="Z1130" s="14"/>
      <c r="AA1130" s="14"/>
      <c r="AB1130" s="14"/>
      <c r="AC1130" s="14"/>
      <c r="AD1130" s="14"/>
      <c r="AE1130" s="14"/>
      <c r="AT1130" s="269" t="s">
        <v>200</v>
      </c>
      <c r="AU1130" s="269" t="s">
        <v>82</v>
      </c>
      <c r="AV1130" s="14" t="s">
        <v>82</v>
      </c>
      <c r="AW1130" s="14" t="s">
        <v>30</v>
      </c>
      <c r="AX1130" s="14" t="s">
        <v>73</v>
      </c>
      <c r="AY1130" s="269" t="s">
        <v>189</v>
      </c>
    </row>
    <row r="1131" s="13" customFormat="1">
      <c r="A1131" s="13"/>
      <c r="B1131" s="249"/>
      <c r="C1131" s="250"/>
      <c r="D1131" s="242" t="s">
        <v>200</v>
      </c>
      <c r="E1131" s="251" t="s">
        <v>1</v>
      </c>
      <c r="F1131" s="252" t="s">
        <v>832</v>
      </c>
      <c r="G1131" s="250"/>
      <c r="H1131" s="251" t="s">
        <v>1</v>
      </c>
      <c r="I1131" s="253"/>
      <c r="J1131" s="250"/>
      <c r="K1131" s="250"/>
      <c r="L1131" s="254"/>
      <c r="M1131" s="255"/>
      <c r="N1131" s="256"/>
      <c r="O1131" s="256"/>
      <c r="P1131" s="256"/>
      <c r="Q1131" s="256"/>
      <c r="R1131" s="256"/>
      <c r="S1131" s="256"/>
      <c r="T1131" s="257"/>
      <c r="U1131" s="13"/>
      <c r="V1131" s="13"/>
      <c r="W1131" s="13"/>
      <c r="X1131" s="13"/>
      <c r="Y1131" s="13"/>
      <c r="Z1131" s="13"/>
      <c r="AA1131" s="13"/>
      <c r="AB1131" s="13"/>
      <c r="AC1131" s="13"/>
      <c r="AD1131" s="13"/>
      <c r="AE1131" s="13"/>
      <c r="AT1131" s="258" t="s">
        <v>200</v>
      </c>
      <c r="AU1131" s="258" t="s">
        <v>82</v>
      </c>
      <c r="AV1131" s="13" t="s">
        <v>80</v>
      </c>
      <c r="AW1131" s="13" t="s">
        <v>30</v>
      </c>
      <c r="AX1131" s="13" t="s">
        <v>73</v>
      </c>
      <c r="AY1131" s="258" t="s">
        <v>189</v>
      </c>
    </row>
    <row r="1132" s="14" customFormat="1">
      <c r="A1132" s="14"/>
      <c r="B1132" s="259"/>
      <c r="C1132" s="260"/>
      <c r="D1132" s="242" t="s">
        <v>200</v>
      </c>
      <c r="E1132" s="261" t="s">
        <v>1</v>
      </c>
      <c r="F1132" s="262" t="s">
        <v>869</v>
      </c>
      <c r="G1132" s="260"/>
      <c r="H1132" s="263">
        <v>60.030000000000001</v>
      </c>
      <c r="I1132" s="264"/>
      <c r="J1132" s="260"/>
      <c r="K1132" s="260"/>
      <c r="L1132" s="265"/>
      <c r="M1132" s="266"/>
      <c r="N1132" s="267"/>
      <c r="O1132" s="267"/>
      <c r="P1132" s="267"/>
      <c r="Q1132" s="267"/>
      <c r="R1132" s="267"/>
      <c r="S1132" s="267"/>
      <c r="T1132" s="268"/>
      <c r="U1132" s="14"/>
      <c r="V1132" s="14"/>
      <c r="W1132" s="14"/>
      <c r="X1132" s="14"/>
      <c r="Y1132" s="14"/>
      <c r="Z1132" s="14"/>
      <c r="AA1132" s="14"/>
      <c r="AB1132" s="14"/>
      <c r="AC1132" s="14"/>
      <c r="AD1132" s="14"/>
      <c r="AE1132" s="14"/>
      <c r="AT1132" s="269" t="s">
        <v>200</v>
      </c>
      <c r="AU1132" s="269" t="s">
        <v>82</v>
      </c>
      <c r="AV1132" s="14" t="s">
        <v>82</v>
      </c>
      <c r="AW1132" s="14" t="s">
        <v>30</v>
      </c>
      <c r="AX1132" s="14" t="s">
        <v>73</v>
      </c>
      <c r="AY1132" s="269" t="s">
        <v>189</v>
      </c>
    </row>
    <row r="1133" s="13" customFormat="1">
      <c r="A1133" s="13"/>
      <c r="B1133" s="249"/>
      <c r="C1133" s="250"/>
      <c r="D1133" s="242" t="s">
        <v>200</v>
      </c>
      <c r="E1133" s="251" t="s">
        <v>1</v>
      </c>
      <c r="F1133" s="252" t="s">
        <v>369</v>
      </c>
      <c r="G1133" s="250"/>
      <c r="H1133" s="251" t="s">
        <v>1</v>
      </c>
      <c r="I1133" s="253"/>
      <c r="J1133" s="250"/>
      <c r="K1133" s="250"/>
      <c r="L1133" s="254"/>
      <c r="M1133" s="255"/>
      <c r="N1133" s="256"/>
      <c r="O1133" s="256"/>
      <c r="P1133" s="256"/>
      <c r="Q1133" s="256"/>
      <c r="R1133" s="256"/>
      <c r="S1133" s="256"/>
      <c r="T1133" s="257"/>
      <c r="U1133" s="13"/>
      <c r="V1133" s="13"/>
      <c r="W1133" s="13"/>
      <c r="X1133" s="13"/>
      <c r="Y1133" s="13"/>
      <c r="Z1133" s="13"/>
      <c r="AA1133" s="13"/>
      <c r="AB1133" s="13"/>
      <c r="AC1133" s="13"/>
      <c r="AD1133" s="13"/>
      <c r="AE1133" s="13"/>
      <c r="AT1133" s="258" t="s">
        <v>200</v>
      </c>
      <c r="AU1133" s="258" t="s">
        <v>82</v>
      </c>
      <c r="AV1133" s="13" t="s">
        <v>80</v>
      </c>
      <c r="AW1133" s="13" t="s">
        <v>30</v>
      </c>
      <c r="AX1133" s="13" t="s">
        <v>73</v>
      </c>
      <c r="AY1133" s="258" t="s">
        <v>189</v>
      </c>
    </row>
    <row r="1134" s="14" customFormat="1">
      <c r="A1134" s="14"/>
      <c r="B1134" s="259"/>
      <c r="C1134" s="260"/>
      <c r="D1134" s="242" t="s">
        <v>200</v>
      </c>
      <c r="E1134" s="261" t="s">
        <v>1</v>
      </c>
      <c r="F1134" s="262" t="s">
        <v>864</v>
      </c>
      <c r="G1134" s="260"/>
      <c r="H1134" s="263">
        <v>-1.6000000000000001</v>
      </c>
      <c r="I1134" s="264"/>
      <c r="J1134" s="260"/>
      <c r="K1134" s="260"/>
      <c r="L1134" s="265"/>
      <c r="M1134" s="266"/>
      <c r="N1134" s="267"/>
      <c r="O1134" s="267"/>
      <c r="P1134" s="267"/>
      <c r="Q1134" s="267"/>
      <c r="R1134" s="267"/>
      <c r="S1134" s="267"/>
      <c r="T1134" s="268"/>
      <c r="U1134" s="14"/>
      <c r="V1134" s="14"/>
      <c r="W1134" s="14"/>
      <c r="X1134" s="14"/>
      <c r="Y1134" s="14"/>
      <c r="Z1134" s="14"/>
      <c r="AA1134" s="14"/>
      <c r="AB1134" s="14"/>
      <c r="AC1134" s="14"/>
      <c r="AD1134" s="14"/>
      <c r="AE1134" s="14"/>
      <c r="AT1134" s="269" t="s">
        <v>200</v>
      </c>
      <c r="AU1134" s="269" t="s">
        <v>82</v>
      </c>
      <c r="AV1134" s="14" t="s">
        <v>82</v>
      </c>
      <c r="AW1134" s="14" t="s">
        <v>30</v>
      </c>
      <c r="AX1134" s="14" t="s">
        <v>73</v>
      </c>
      <c r="AY1134" s="269" t="s">
        <v>189</v>
      </c>
    </row>
    <row r="1135" s="13" customFormat="1">
      <c r="A1135" s="13"/>
      <c r="B1135" s="249"/>
      <c r="C1135" s="250"/>
      <c r="D1135" s="242" t="s">
        <v>200</v>
      </c>
      <c r="E1135" s="251" t="s">
        <v>1</v>
      </c>
      <c r="F1135" s="252" t="s">
        <v>612</v>
      </c>
      <c r="G1135" s="250"/>
      <c r="H1135" s="251" t="s">
        <v>1</v>
      </c>
      <c r="I1135" s="253"/>
      <c r="J1135" s="250"/>
      <c r="K1135" s="250"/>
      <c r="L1135" s="254"/>
      <c r="M1135" s="255"/>
      <c r="N1135" s="256"/>
      <c r="O1135" s="256"/>
      <c r="P1135" s="256"/>
      <c r="Q1135" s="256"/>
      <c r="R1135" s="256"/>
      <c r="S1135" s="256"/>
      <c r="T1135" s="257"/>
      <c r="U1135" s="13"/>
      <c r="V1135" s="13"/>
      <c r="W1135" s="13"/>
      <c r="X1135" s="13"/>
      <c r="Y1135" s="13"/>
      <c r="Z1135" s="13"/>
      <c r="AA1135" s="13"/>
      <c r="AB1135" s="13"/>
      <c r="AC1135" s="13"/>
      <c r="AD1135" s="13"/>
      <c r="AE1135" s="13"/>
      <c r="AT1135" s="258" t="s">
        <v>200</v>
      </c>
      <c r="AU1135" s="258" t="s">
        <v>82</v>
      </c>
      <c r="AV1135" s="13" t="s">
        <v>80</v>
      </c>
      <c r="AW1135" s="13" t="s">
        <v>30</v>
      </c>
      <c r="AX1135" s="13" t="s">
        <v>73</v>
      </c>
      <c r="AY1135" s="258" t="s">
        <v>189</v>
      </c>
    </row>
    <row r="1136" s="14" customFormat="1">
      <c r="A1136" s="14"/>
      <c r="B1136" s="259"/>
      <c r="C1136" s="260"/>
      <c r="D1136" s="242" t="s">
        <v>200</v>
      </c>
      <c r="E1136" s="261" t="s">
        <v>1</v>
      </c>
      <c r="F1136" s="262" t="s">
        <v>870</v>
      </c>
      <c r="G1136" s="260"/>
      <c r="H1136" s="263">
        <v>72.902000000000001</v>
      </c>
      <c r="I1136" s="264"/>
      <c r="J1136" s="260"/>
      <c r="K1136" s="260"/>
      <c r="L1136" s="265"/>
      <c r="M1136" s="266"/>
      <c r="N1136" s="267"/>
      <c r="O1136" s="267"/>
      <c r="P1136" s="267"/>
      <c r="Q1136" s="267"/>
      <c r="R1136" s="267"/>
      <c r="S1136" s="267"/>
      <c r="T1136" s="268"/>
      <c r="U1136" s="14"/>
      <c r="V1136" s="14"/>
      <c r="W1136" s="14"/>
      <c r="X1136" s="14"/>
      <c r="Y1136" s="14"/>
      <c r="Z1136" s="14"/>
      <c r="AA1136" s="14"/>
      <c r="AB1136" s="14"/>
      <c r="AC1136" s="14"/>
      <c r="AD1136" s="14"/>
      <c r="AE1136" s="14"/>
      <c r="AT1136" s="269" t="s">
        <v>200</v>
      </c>
      <c r="AU1136" s="269" t="s">
        <v>82</v>
      </c>
      <c r="AV1136" s="14" t="s">
        <v>82</v>
      </c>
      <c r="AW1136" s="14" t="s">
        <v>30</v>
      </c>
      <c r="AX1136" s="14" t="s">
        <v>73</v>
      </c>
      <c r="AY1136" s="269" t="s">
        <v>189</v>
      </c>
    </row>
    <row r="1137" s="13" customFormat="1">
      <c r="A1137" s="13"/>
      <c r="B1137" s="249"/>
      <c r="C1137" s="250"/>
      <c r="D1137" s="242" t="s">
        <v>200</v>
      </c>
      <c r="E1137" s="251" t="s">
        <v>1</v>
      </c>
      <c r="F1137" s="252" t="s">
        <v>369</v>
      </c>
      <c r="G1137" s="250"/>
      <c r="H1137" s="251" t="s">
        <v>1</v>
      </c>
      <c r="I1137" s="253"/>
      <c r="J1137" s="250"/>
      <c r="K1137" s="250"/>
      <c r="L1137" s="254"/>
      <c r="M1137" s="255"/>
      <c r="N1137" s="256"/>
      <c r="O1137" s="256"/>
      <c r="P1137" s="256"/>
      <c r="Q1137" s="256"/>
      <c r="R1137" s="256"/>
      <c r="S1137" s="256"/>
      <c r="T1137" s="257"/>
      <c r="U1137" s="13"/>
      <c r="V1137" s="13"/>
      <c r="W1137" s="13"/>
      <c r="X1137" s="13"/>
      <c r="Y1137" s="13"/>
      <c r="Z1137" s="13"/>
      <c r="AA1137" s="13"/>
      <c r="AB1137" s="13"/>
      <c r="AC1137" s="13"/>
      <c r="AD1137" s="13"/>
      <c r="AE1137" s="13"/>
      <c r="AT1137" s="258" t="s">
        <v>200</v>
      </c>
      <c r="AU1137" s="258" t="s">
        <v>82</v>
      </c>
      <c r="AV1137" s="13" t="s">
        <v>80</v>
      </c>
      <c r="AW1137" s="13" t="s">
        <v>30</v>
      </c>
      <c r="AX1137" s="13" t="s">
        <v>73</v>
      </c>
      <c r="AY1137" s="258" t="s">
        <v>189</v>
      </c>
    </row>
    <row r="1138" s="14" customFormat="1">
      <c r="A1138" s="14"/>
      <c r="B1138" s="259"/>
      <c r="C1138" s="260"/>
      <c r="D1138" s="242" t="s">
        <v>200</v>
      </c>
      <c r="E1138" s="261" t="s">
        <v>1</v>
      </c>
      <c r="F1138" s="262" t="s">
        <v>871</v>
      </c>
      <c r="G1138" s="260"/>
      <c r="H1138" s="263">
        <v>-7.0209999999999999</v>
      </c>
      <c r="I1138" s="264"/>
      <c r="J1138" s="260"/>
      <c r="K1138" s="260"/>
      <c r="L1138" s="265"/>
      <c r="M1138" s="266"/>
      <c r="N1138" s="267"/>
      <c r="O1138" s="267"/>
      <c r="P1138" s="267"/>
      <c r="Q1138" s="267"/>
      <c r="R1138" s="267"/>
      <c r="S1138" s="267"/>
      <c r="T1138" s="268"/>
      <c r="U1138" s="14"/>
      <c r="V1138" s="14"/>
      <c r="W1138" s="14"/>
      <c r="X1138" s="14"/>
      <c r="Y1138" s="14"/>
      <c r="Z1138" s="14"/>
      <c r="AA1138" s="14"/>
      <c r="AB1138" s="14"/>
      <c r="AC1138" s="14"/>
      <c r="AD1138" s="14"/>
      <c r="AE1138" s="14"/>
      <c r="AT1138" s="269" t="s">
        <v>200</v>
      </c>
      <c r="AU1138" s="269" t="s">
        <v>82</v>
      </c>
      <c r="AV1138" s="14" t="s">
        <v>82</v>
      </c>
      <c r="AW1138" s="14" t="s">
        <v>30</v>
      </c>
      <c r="AX1138" s="14" t="s">
        <v>73</v>
      </c>
      <c r="AY1138" s="269" t="s">
        <v>189</v>
      </c>
    </row>
    <row r="1139" s="13" customFormat="1">
      <c r="A1139" s="13"/>
      <c r="B1139" s="249"/>
      <c r="C1139" s="250"/>
      <c r="D1139" s="242" t="s">
        <v>200</v>
      </c>
      <c r="E1139" s="251" t="s">
        <v>1</v>
      </c>
      <c r="F1139" s="252" t="s">
        <v>615</v>
      </c>
      <c r="G1139" s="250"/>
      <c r="H1139" s="251" t="s">
        <v>1</v>
      </c>
      <c r="I1139" s="253"/>
      <c r="J1139" s="250"/>
      <c r="K1139" s="250"/>
      <c r="L1139" s="254"/>
      <c r="M1139" s="255"/>
      <c r="N1139" s="256"/>
      <c r="O1139" s="256"/>
      <c r="P1139" s="256"/>
      <c r="Q1139" s="256"/>
      <c r="R1139" s="256"/>
      <c r="S1139" s="256"/>
      <c r="T1139" s="257"/>
      <c r="U1139" s="13"/>
      <c r="V1139" s="13"/>
      <c r="W1139" s="13"/>
      <c r="X1139" s="13"/>
      <c r="Y1139" s="13"/>
      <c r="Z1139" s="13"/>
      <c r="AA1139" s="13"/>
      <c r="AB1139" s="13"/>
      <c r="AC1139" s="13"/>
      <c r="AD1139" s="13"/>
      <c r="AE1139" s="13"/>
      <c r="AT1139" s="258" t="s">
        <v>200</v>
      </c>
      <c r="AU1139" s="258" t="s">
        <v>82</v>
      </c>
      <c r="AV1139" s="13" t="s">
        <v>80</v>
      </c>
      <c r="AW1139" s="13" t="s">
        <v>30</v>
      </c>
      <c r="AX1139" s="13" t="s">
        <v>73</v>
      </c>
      <c r="AY1139" s="258" t="s">
        <v>189</v>
      </c>
    </row>
    <row r="1140" s="14" customFormat="1">
      <c r="A1140" s="14"/>
      <c r="B1140" s="259"/>
      <c r="C1140" s="260"/>
      <c r="D1140" s="242" t="s">
        <v>200</v>
      </c>
      <c r="E1140" s="261" t="s">
        <v>1</v>
      </c>
      <c r="F1140" s="262" t="s">
        <v>872</v>
      </c>
      <c r="G1140" s="260"/>
      <c r="H1140" s="263">
        <v>42.893999999999998</v>
      </c>
      <c r="I1140" s="264"/>
      <c r="J1140" s="260"/>
      <c r="K1140" s="260"/>
      <c r="L1140" s="265"/>
      <c r="M1140" s="266"/>
      <c r="N1140" s="267"/>
      <c r="O1140" s="267"/>
      <c r="P1140" s="267"/>
      <c r="Q1140" s="267"/>
      <c r="R1140" s="267"/>
      <c r="S1140" s="267"/>
      <c r="T1140" s="268"/>
      <c r="U1140" s="14"/>
      <c r="V1140" s="14"/>
      <c r="W1140" s="14"/>
      <c r="X1140" s="14"/>
      <c r="Y1140" s="14"/>
      <c r="Z1140" s="14"/>
      <c r="AA1140" s="14"/>
      <c r="AB1140" s="14"/>
      <c r="AC1140" s="14"/>
      <c r="AD1140" s="14"/>
      <c r="AE1140" s="14"/>
      <c r="AT1140" s="269" t="s">
        <v>200</v>
      </c>
      <c r="AU1140" s="269" t="s">
        <v>82</v>
      </c>
      <c r="AV1140" s="14" t="s">
        <v>82</v>
      </c>
      <c r="AW1140" s="14" t="s">
        <v>30</v>
      </c>
      <c r="AX1140" s="14" t="s">
        <v>73</v>
      </c>
      <c r="AY1140" s="269" t="s">
        <v>189</v>
      </c>
    </row>
    <row r="1141" s="13" customFormat="1">
      <c r="A1141" s="13"/>
      <c r="B1141" s="249"/>
      <c r="C1141" s="250"/>
      <c r="D1141" s="242" t="s">
        <v>200</v>
      </c>
      <c r="E1141" s="251" t="s">
        <v>1</v>
      </c>
      <c r="F1141" s="252" t="s">
        <v>369</v>
      </c>
      <c r="G1141" s="250"/>
      <c r="H1141" s="251" t="s">
        <v>1</v>
      </c>
      <c r="I1141" s="253"/>
      <c r="J1141" s="250"/>
      <c r="K1141" s="250"/>
      <c r="L1141" s="254"/>
      <c r="M1141" s="255"/>
      <c r="N1141" s="256"/>
      <c r="O1141" s="256"/>
      <c r="P1141" s="256"/>
      <c r="Q1141" s="256"/>
      <c r="R1141" s="256"/>
      <c r="S1141" s="256"/>
      <c r="T1141" s="257"/>
      <c r="U1141" s="13"/>
      <c r="V1141" s="13"/>
      <c r="W1141" s="13"/>
      <c r="X1141" s="13"/>
      <c r="Y1141" s="13"/>
      <c r="Z1141" s="13"/>
      <c r="AA1141" s="13"/>
      <c r="AB1141" s="13"/>
      <c r="AC1141" s="13"/>
      <c r="AD1141" s="13"/>
      <c r="AE1141" s="13"/>
      <c r="AT1141" s="258" t="s">
        <v>200</v>
      </c>
      <c r="AU1141" s="258" t="s">
        <v>82</v>
      </c>
      <c r="AV1141" s="13" t="s">
        <v>80</v>
      </c>
      <c r="AW1141" s="13" t="s">
        <v>30</v>
      </c>
      <c r="AX1141" s="13" t="s">
        <v>73</v>
      </c>
      <c r="AY1141" s="258" t="s">
        <v>189</v>
      </c>
    </row>
    <row r="1142" s="14" customFormat="1">
      <c r="A1142" s="14"/>
      <c r="B1142" s="259"/>
      <c r="C1142" s="260"/>
      <c r="D1142" s="242" t="s">
        <v>200</v>
      </c>
      <c r="E1142" s="261" t="s">
        <v>1</v>
      </c>
      <c r="F1142" s="262" t="s">
        <v>873</v>
      </c>
      <c r="G1142" s="260"/>
      <c r="H1142" s="263">
        <v>-7.1399999999999997</v>
      </c>
      <c r="I1142" s="264"/>
      <c r="J1142" s="260"/>
      <c r="K1142" s="260"/>
      <c r="L1142" s="265"/>
      <c r="M1142" s="266"/>
      <c r="N1142" s="267"/>
      <c r="O1142" s="267"/>
      <c r="P1142" s="267"/>
      <c r="Q1142" s="267"/>
      <c r="R1142" s="267"/>
      <c r="S1142" s="267"/>
      <c r="T1142" s="268"/>
      <c r="U1142" s="14"/>
      <c r="V1142" s="14"/>
      <c r="W1142" s="14"/>
      <c r="X1142" s="14"/>
      <c r="Y1142" s="14"/>
      <c r="Z1142" s="14"/>
      <c r="AA1142" s="14"/>
      <c r="AB1142" s="14"/>
      <c r="AC1142" s="14"/>
      <c r="AD1142" s="14"/>
      <c r="AE1142" s="14"/>
      <c r="AT1142" s="269" t="s">
        <v>200</v>
      </c>
      <c r="AU1142" s="269" t="s">
        <v>82</v>
      </c>
      <c r="AV1142" s="14" t="s">
        <v>82</v>
      </c>
      <c r="AW1142" s="14" t="s">
        <v>30</v>
      </c>
      <c r="AX1142" s="14" t="s">
        <v>73</v>
      </c>
      <c r="AY1142" s="269" t="s">
        <v>189</v>
      </c>
    </row>
    <row r="1143" s="13" customFormat="1">
      <c r="A1143" s="13"/>
      <c r="B1143" s="249"/>
      <c r="C1143" s="250"/>
      <c r="D1143" s="242" t="s">
        <v>200</v>
      </c>
      <c r="E1143" s="251" t="s">
        <v>1</v>
      </c>
      <c r="F1143" s="252" t="s">
        <v>837</v>
      </c>
      <c r="G1143" s="250"/>
      <c r="H1143" s="251" t="s">
        <v>1</v>
      </c>
      <c r="I1143" s="253"/>
      <c r="J1143" s="250"/>
      <c r="K1143" s="250"/>
      <c r="L1143" s="254"/>
      <c r="M1143" s="255"/>
      <c r="N1143" s="256"/>
      <c r="O1143" s="256"/>
      <c r="P1143" s="256"/>
      <c r="Q1143" s="256"/>
      <c r="R1143" s="256"/>
      <c r="S1143" s="256"/>
      <c r="T1143" s="257"/>
      <c r="U1143" s="13"/>
      <c r="V1143" s="13"/>
      <c r="W1143" s="13"/>
      <c r="X1143" s="13"/>
      <c r="Y1143" s="13"/>
      <c r="Z1143" s="13"/>
      <c r="AA1143" s="13"/>
      <c r="AB1143" s="13"/>
      <c r="AC1143" s="13"/>
      <c r="AD1143" s="13"/>
      <c r="AE1143" s="13"/>
      <c r="AT1143" s="258" t="s">
        <v>200</v>
      </c>
      <c r="AU1143" s="258" t="s">
        <v>82</v>
      </c>
      <c r="AV1143" s="13" t="s">
        <v>80</v>
      </c>
      <c r="AW1143" s="13" t="s">
        <v>30</v>
      </c>
      <c r="AX1143" s="13" t="s">
        <v>73</v>
      </c>
      <c r="AY1143" s="258" t="s">
        <v>189</v>
      </c>
    </row>
    <row r="1144" s="14" customFormat="1">
      <c r="A1144" s="14"/>
      <c r="B1144" s="259"/>
      <c r="C1144" s="260"/>
      <c r="D1144" s="242" t="s">
        <v>200</v>
      </c>
      <c r="E1144" s="261" t="s">
        <v>1</v>
      </c>
      <c r="F1144" s="262" t="s">
        <v>874</v>
      </c>
      <c r="G1144" s="260"/>
      <c r="H1144" s="263">
        <v>23.472000000000001</v>
      </c>
      <c r="I1144" s="264"/>
      <c r="J1144" s="260"/>
      <c r="K1144" s="260"/>
      <c r="L1144" s="265"/>
      <c r="M1144" s="266"/>
      <c r="N1144" s="267"/>
      <c r="O1144" s="267"/>
      <c r="P1144" s="267"/>
      <c r="Q1144" s="267"/>
      <c r="R1144" s="267"/>
      <c r="S1144" s="267"/>
      <c r="T1144" s="268"/>
      <c r="U1144" s="14"/>
      <c r="V1144" s="14"/>
      <c r="W1144" s="14"/>
      <c r="X1144" s="14"/>
      <c r="Y1144" s="14"/>
      <c r="Z1144" s="14"/>
      <c r="AA1144" s="14"/>
      <c r="AB1144" s="14"/>
      <c r="AC1144" s="14"/>
      <c r="AD1144" s="14"/>
      <c r="AE1144" s="14"/>
      <c r="AT1144" s="269" t="s">
        <v>200</v>
      </c>
      <c r="AU1144" s="269" t="s">
        <v>82</v>
      </c>
      <c r="AV1144" s="14" t="s">
        <v>82</v>
      </c>
      <c r="AW1144" s="14" t="s">
        <v>30</v>
      </c>
      <c r="AX1144" s="14" t="s">
        <v>73</v>
      </c>
      <c r="AY1144" s="269" t="s">
        <v>189</v>
      </c>
    </row>
    <row r="1145" s="13" customFormat="1">
      <c r="A1145" s="13"/>
      <c r="B1145" s="249"/>
      <c r="C1145" s="250"/>
      <c r="D1145" s="242" t="s">
        <v>200</v>
      </c>
      <c r="E1145" s="251" t="s">
        <v>1</v>
      </c>
      <c r="F1145" s="252" t="s">
        <v>369</v>
      </c>
      <c r="G1145" s="250"/>
      <c r="H1145" s="251" t="s">
        <v>1</v>
      </c>
      <c r="I1145" s="253"/>
      <c r="J1145" s="250"/>
      <c r="K1145" s="250"/>
      <c r="L1145" s="254"/>
      <c r="M1145" s="255"/>
      <c r="N1145" s="256"/>
      <c r="O1145" s="256"/>
      <c r="P1145" s="256"/>
      <c r="Q1145" s="256"/>
      <c r="R1145" s="256"/>
      <c r="S1145" s="256"/>
      <c r="T1145" s="257"/>
      <c r="U1145" s="13"/>
      <c r="V1145" s="13"/>
      <c r="W1145" s="13"/>
      <c r="X1145" s="13"/>
      <c r="Y1145" s="13"/>
      <c r="Z1145" s="13"/>
      <c r="AA1145" s="13"/>
      <c r="AB1145" s="13"/>
      <c r="AC1145" s="13"/>
      <c r="AD1145" s="13"/>
      <c r="AE1145" s="13"/>
      <c r="AT1145" s="258" t="s">
        <v>200</v>
      </c>
      <c r="AU1145" s="258" t="s">
        <v>82</v>
      </c>
      <c r="AV1145" s="13" t="s">
        <v>80</v>
      </c>
      <c r="AW1145" s="13" t="s">
        <v>30</v>
      </c>
      <c r="AX1145" s="13" t="s">
        <v>73</v>
      </c>
      <c r="AY1145" s="258" t="s">
        <v>189</v>
      </c>
    </row>
    <row r="1146" s="14" customFormat="1">
      <c r="A1146" s="14"/>
      <c r="B1146" s="259"/>
      <c r="C1146" s="260"/>
      <c r="D1146" s="242" t="s">
        <v>200</v>
      </c>
      <c r="E1146" s="261" t="s">
        <v>1</v>
      </c>
      <c r="F1146" s="262" t="s">
        <v>875</v>
      </c>
      <c r="G1146" s="260"/>
      <c r="H1146" s="263">
        <v>-4.4000000000000004</v>
      </c>
      <c r="I1146" s="264"/>
      <c r="J1146" s="260"/>
      <c r="K1146" s="260"/>
      <c r="L1146" s="265"/>
      <c r="M1146" s="266"/>
      <c r="N1146" s="267"/>
      <c r="O1146" s="267"/>
      <c r="P1146" s="267"/>
      <c r="Q1146" s="267"/>
      <c r="R1146" s="267"/>
      <c r="S1146" s="267"/>
      <c r="T1146" s="268"/>
      <c r="U1146" s="14"/>
      <c r="V1146" s="14"/>
      <c r="W1146" s="14"/>
      <c r="X1146" s="14"/>
      <c r="Y1146" s="14"/>
      <c r="Z1146" s="14"/>
      <c r="AA1146" s="14"/>
      <c r="AB1146" s="14"/>
      <c r="AC1146" s="14"/>
      <c r="AD1146" s="14"/>
      <c r="AE1146" s="14"/>
      <c r="AT1146" s="269" t="s">
        <v>200</v>
      </c>
      <c r="AU1146" s="269" t="s">
        <v>82</v>
      </c>
      <c r="AV1146" s="14" t="s">
        <v>82</v>
      </c>
      <c r="AW1146" s="14" t="s">
        <v>30</v>
      </c>
      <c r="AX1146" s="14" t="s">
        <v>73</v>
      </c>
      <c r="AY1146" s="269" t="s">
        <v>189</v>
      </c>
    </row>
    <row r="1147" s="13" customFormat="1">
      <c r="A1147" s="13"/>
      <c r="B1147" s="249"/>
      <c r="C1147" s="250"/>
      <c r="D1147" s="242" t="s">
        <v>200</v>
      </c>
      <c r="E1147" s="251" t="s">
        <v>1</v>
      </c>
      <c r="F1147" s="252" t="s">
        <v>618</v>
      </c>
      <c r="G1147" s="250"/>
      <c r="H1147" s="251" t="s">
        <v>1</v>
      </c>
      <c r="I1147" s="253"/>
      <c r="J1147" s="250"/>
      <c r="K1147" s="250"/>
      <c r="L1147" s="254"/>
      <c r="M1147" s="255"/>
      <c r="N1147" s="256"/>
      <c r="O1147" s="256"/>
      <c r="P1147" s="256"/>
      <c r="Q1147" s="256"/>
      <c r="R1147" s="256"/>
      <c r="S1147" s="256"/>
      <c r="T1147" s="257"/>
      <c r="U1147" s="13"/>
      <c r="V1147" s="13"/>
      <c r="W1147" s="13"/>
      <c r="X1147" s="13"/>
      <c r="Y1147" s="13"/>
      <c r="Z1147" s="13"/>
      <c r="AA1147" s="13"/>
      <c r="AB1147" s="13"/>
      <c r="AC1147" s="13"/>
      <c r="AD1147" s="13"/>
      <c r="AE1147" s="13"/>
      <c r="AT1147" s="258" t="s">
        <v>200</v>
      </c>
      <c r="AU1147" s="258" t="s">
        <v>82</v>
      </c>
      <c r="AV1147" s="13" t="s">
        <v>80</v>
      </c>
      <c r="AW1147" s="13" t="s">
        <v>30</v>
      </c>
      <c r="AX1147" s="13" t="s">
        <v>73</v>
      </c>
      <c r="AY1147" s="258" t="s">
        <v>189</v>
      </c>
    </row>
    <row r="1148" s="14" customFormat="1">
      <c r="A1148" s="14"/>
      <c r="B1148" s="259"/>
      <c r="C1148" s="260"/>
      <c r="D1148" s="242" t="s">
        <v>200</v>
      </c>
      <c r="E1148" s="261" t="s">
        <v>1</v>
      </c>
      <c r="F1148" s="262" t="s">
        <v>876</v>
      </c>
      <c r="G1148" s="260"/>
      <c r="H1148" s="263">
        <v>31.905000000000001</v>
      </c>
      <c r="I1148" s="264"/>
      <c r="J1148" s="260"/>
      <c r="K1148" s="260"/>
      <c r="L1148" s="265"/>
      <c r="M1148" s="266"/>
      <c r="N1148" s="267"/>
      <c r="O1148" s="267"/>
      <c r="P1148" s="267"/>
      <c r="Q1148" s="267"/>
      <c r="R1148" s="267"/>
      <c r="S1148" s="267"/>
      <c r="T1148" s="268"/>
      <c r="U1148" s="14"/>
      <c r="V1148" s="14"/>
      <c r="W1148" s="14"/>
      <c r="X1148" s="14"/>
      <c r="Y1148" s="14"/>
      <c r="Z1148" s="14"/>
      <c r="AA1148" s="14"/>
      <c r="AB1148" s="14"/>
      <c r="AC1148" s="14"/>
      <c r="AD1148" s="14"/>
      <c r="AE1148" s="14"/>
      <c r="AT1148" s="269" t="s">
        <v>200</v>
      </c>
      <c r="AU1148" s="269" t="s">
        <v>82</v>
      </c>
      <c r="AV1148" s="14" t="s">
        <v>82</v>
      </c>
      <c r="AW1148" s="14" t="s">
        <v>30</v>
      </c>
      <c r="AX1148" s="14" t="s">
        <v>73</v>
      </c>
      <c r="AY1148" s="269" t="s">
        <v>189</v>
      </c>
    </row>
    <row r="1149" s="13" customFormat="1">
      <c r="A1149" s="13"/>
      <c r="B1149" s="249"/>
      <c r="C1149" s="250"/>
      <c r="D1149" s="242" t="s">
        <v>200</v>
      </c>
      <c r="E1149" s="251" t="s">
        <v>1</v>
      </c>
      <c r="F1149" s="252" t="s">
        <v>369</v>
      </c>
      <c r="G1149" s="250"/>
      <c r="H1149" s="251" t="s">
        <v>1</v>
      </c>
      <c r="I1149" s="253"/>
      <c r="J1149" s="250"/>
      <c r="K1149" s="250"/>
      <c r="L1149" s="254"/>
      <c r="M1149" s="255"/>
      <c r="N1149" s="256"/>
      <c r="O1149" s="256"/>
      <c r="P1149" s="256"/>
      <c r="Q1149" s="256"/>
      <c r="R1149" s="256"/>
      <c r="S1149" s="256"/>
      <c r="T1149" s="257"/>
      <c r="U1149" s="13"/>
      <c r="V1149" s="13"/>
      <c r="W1149" s="13"/>
      <c r="X1149" s="13"/>
      <c r="Y1149" s="13"/>
      <c r="Z1149" s="13"/>
      <c r="AA1149" s="13"/>
      <c r="AB1149" s="13"/>
      <c r="AC1149" s="13"/>
      <c r="AD1149" s="13"/>
      <c r="AE1149" s="13"/>
      <c r="AT1149" s="258" t="s">
        <v>200</v>
      </c>
      <c r="AU1149" s="258" t="s">
        <v>82</v>
      </c>
      <c r="AV1149" s="13" t="s">
        <v>80</v>
      </c>
      <c r="AW1149" s="13" t="s">
        <v>30</v>
      </c>
      <c r="AX1149" s="13" t="s">
        <v>73</v>
      </c>
      <c r="AY1149" s="258" t="s">
        <v>189</v>
      </c>
    </row>
    <row r="1150" s="14" customFormat="1">
      <c r="A1150" s="14"/>
      <c r="B1150" s="259"/>
      <c r="C1150" s="260"/>
      <c r="D1150" s="242" t="s">
        <v>200</v>
      </c>
      <c r="E1150" s="261" t="s">
        <v>1</v>
      </c>
      <c r="F1150" s="262" t="s">
        <v>877</v>
      </c>
      <c r="G1150" s="260"/>
      <c r="H1150" s="263">
        <v>-3.7400000000000002</v>
      </c>
      <c r="I1150" s="264"/>
      <c r="J1150" s="260"/>
      <c r="K1150" s="260"/>
      <c r="L1150" s="265"/>
      <c r="M1150" s="266"/>
      <c r="N1150" s="267"/>
      <c r="O1150" s="267"/>
      <c r="P1150" s="267"/>
      <c r="Q1150" s="267"/>
      <c r="R1150" s="267"/>
      <c r="S1150" s="267"/>
      <c r="T1150" s="268"/>
      <c r="U1150" s="14"/>
      <c r="V1150" s="14"/>
      <c r="W1150" s="14"/>
      <c r="X1150" s="14"/>
      <c r="Y1150" s="14"/>
      <c r="Z1150" s="14"/>
      <c r="AA1150" s="14"/>
      <c r="AB1150" s="14"/>
      <c r="AC1150" s="14"/>
      <c r="AD1150" s="14"/>
      <c r="AE1150" s="14"/>
      <c r="AT1150" s="269" t="s">
        <v>200</v>
      </c>
      <c r="AU1150" s="269" t="s">
        <v>82</v>
      </c>
      <c r="AV1150" s="14" t="s">
        <v>82</v>
      </c>
      <c r="AW1150" s="14" t="s">
        <v>30</v>
      </c>
      <c r="AX1150" s="14" t="s">
        <v>73</v>
      </c>
      <c r="AY1150" s="269" t="s">
        <v>189</v>
      </c>
    </row>
    <row r="1151" s="13" customFormat="1">
      <c r="A1151" s="13"/>
      <c r="B1151" s="249"/>
      <c r="C1151" s="250"/>
      <c r="D1151" s="242" t="s">
        <v>200</v>
      </c>
      <c r="E1151" s="251" t="s">
        <v>1</v>
      </c>
      <c r="F1151" s="252" t="s">
        <v>842</v>
      </c>
      <c r="G1151" s="250"/>
      <c r="H1151" s="251" t="s">
        <v>1</v>
      </c>
      <c r="I1151" s="253"/>
      <c r="J1151" s="250"/>
      <c r="K1151" s="250"/>
      <c r="L1151" s="254"/>
      <c r="M1151" s="255"/>
      <c r="N1151" s="256"/>
      <c r="O1151" s="256"/>
      <c r="P1151" s="256"/>
      <c r="Q1151" s="256"/>
      <c r="R1151" s="256"/>
      <c r="S1151" s="256"/>
      <c r="T1151" s="257"/>
      <c r="U1151" s="13"/>
      <c r="V1151" s="13"/>
      <c r="W1151" s="13"/>
      <c r="X1151" s="13"/>
      <c r="Y1151" s="13"/>
      <c r="Z1151" s="13"/>
      <c r="AA1151" s="13"/>
      <c r="AB1151" s="13"/>
      <c r="AC1151" s="13"/>
      <c r="AD1151" s="13"/>
      <c r="AE1151" s="13"/>
      <c r="AT1151" s="258" t="s">
        <v>200</v>
      </c>
      <c r="AU1151" s="258" t="s">
        <v>82</v>
      </c>
      <c r="AV1151" s="13" t="s">
        <v>80</v>
      </c>
      <c r="AW1151" s="13" t="s">
        <v>30</v>
      </c>
      <c r="AX1151" s="13" t="s">
        <v>73</v>
      </c>
      <c r="AY1151" s="258" t="s">
        <v>189</v>
      </c>
    </row>
    <row r="1152" s="14" customFormat="1">
      <c r="A1152" s="14"/>
      <c r="B1152" s="259"/>
      <c r="C1152" s="260"/>
      <c r="D1152" s="242" t="s">
        <v>200</v>
      </c>
      <c r="E1152" s="261" t="s">
        <v>1</v>
      </c>
      <c r="F1152" s="262" t="s">
        <v>878</v>
      </c>
      <c r="G1152" s="260"/>
      <c r="H1152" s="263">
        <v>19.256</v>
      </c>
      <c r="I1152" s="264"/>
      <c r="J1152" s="260"/>
      <c r="K1152" s="260"/>
      <c r="L1152" s="265"/>
      <c r="M1152" s="266"/>
      <c r="N1152" s="267"/>
      <c r="O1152" s="267"/>
      <c r="P1152" s="267"/>
      <c r="Q1152" s="267"/>
      <c r="R1152" s="267"/>
      <c r="S1152" s="267"/>
      <c r="T1152" s="268"/>
      <c r="U1152" s="14"/>
      <c r="V1152" s="14"/>
      <c r="W1152" s="14"/>
      <c r="X1152" s="14"/>
      <c r="Y1152" s="14"/>
      <c r="Z1152" s="14"/>
      <c r="AA1152" s="14"/>
      <c r="AB1152" s="14"/>
      <c r="AC1152" s="14"/>
      <c r="AD1152" s="14"/>
      <c r="AE1152" s="14"/>
      <c r="AT1152" s="269" t="s">
        <v>200</v>
      </c>
      <c r="AU1152" s="269" t="s">
        <v>82</v>
      </c>
      <c r="AV1152" s="14" t="s">
        <v>82</v>
      </c>
      <c r="AW1152" s="14" t="s">
        <v>30</v>
      </c>
      <c r="AX1152" s="14" t="s">
        <v>73</v>
      </c>
      <c r="AY1152" s="269" t="s">
        <v>189</v>
      </c>
    </row>
    <row r="1153" s="13" customFormat="1">
      <c r="A1153" s="13"/>
      <c r="B1153" s="249"/>
      <c r="C1153" s="250"/>
      <c r="D1153" s="242" t="s">
        <v>200</v>
      </c>
      <c r="E1153" s="251" t="s">
        <v>1</v>
      </c>
      <c r="F1153" s="252" t="s">
        <v>369</v>
      </c>
      <c r="G1153" s="250"/>
      <c r="H1153" s="251" t="s">
        <v>1</v>
      </c>
      <c r="I1153" s="253"/>
      <c r="J1153" s="250"/>
      <c r="K1153" s="250"/>
      <c r="L1153" s="254"/>
      <c r="M1153" s="255"/>
      <c r="N1153" s="256"/>
      <c r="O1153" s="256"/>
      <c r="P1153" s="256"/>
      <c r="Q1153" s="256"/>
      <c r="R1153" s="256"/>
      <c r="S1153" s="256"/>
      <c r="T1153" s="257"/>
      <c r="U1153" s="13"/>
      <c r="V1153" s="13"/>
      <c r="W1153" s="13"/>
      <c r="X1153" s="13"/>
      <c r="Y1153" s="13"/>
      <c r="Z1153" s="13"/>
      <c r="AA1153" s="13"/>
      <c r="AB1153" s="13"/>
      <c r="AC1153" s="13"/>
      <c r="AD1153" s="13"/>
      <c r="AE1153" s="13"/>
      <c r="AT1153" s="258" t="s">
        <v>200</v>
      </c>
      <c r="AU1153" s="258" t="s">
        <v>82</v>
      </c>
      <c r="AV1153" s="13" t="s">
        <v>80</v>
      </c>
      <c r="AW1153" s="13" t="s">
        <v>30</v>
      </c>
      <c r="AX1153" s="13" t="s">
        <v>73</v>
      </c>
      <c r="AY1153" s="258" t="s">
        <v>189</v>
      </c>
    </row>
    <row r="1154" s="14" customFormat="1">
      <c r="A1154" s="14"/>
      <c r="B1154" s="259"/>
      <c r="C1154" s="260"/>
      <c r="D1154" s="242" t="s">
        <v>200</v>
      </c>
      <c r="E1154" s="261" t="s">
        <v>1</v>
      </c>
      <c r="F1154" s="262" t="s">
        <v>879</v>
      </c>
      <c r="G1154" s="260"/>
      <c r="H1154" s="263">
        <v>-1.3999999999999999</v>
      </c>
      <c r="I1154" s="264"/>
      <c r="J1154" s="260"/>
      <c r="K1154" s="260"/>
      <c r="L1154" s="265"/>
      <c r="M1154" s="266"/>
      <c r="N1154" s="267"/>
      <c r="O1154" s="267"/>
      <c r="P1154" s="267"/>
      <c r="Q1154" s="267"/>
      <c r="R1154" s="267"/>
      <c r="S1154" s="267"/>
      <c r="T1154" s="268"/>
      <c r="U1154" s="14"/>
      <c r="V1154" s="14"/>
      <c r="W1154" s="14"/>
      <c r="X1154" s="14"/>
      <c r="Y1154" s="14"/>
      <c r="Z1154" s="14"/>
      <c r="AA1154" s="14"/>
      <c r="AB1154" s="14"/>
      <c r="AC1154" s="14"/>
      <c r="AD1154" s="14"/>
      <c r="AE1154" s="14"/>
      <c r="AT1154" s="269" t="s">
        <v>200</v>
      </c>
      <c r="AU1154" s="269" t="s">
        <v>82</v>
      </c>
      <c r="AV1154" s="14" t="s">
        <v>82</v>
      </c>
      <c r="AW1154" s="14" t="s">
        <v>30</v>
      </c>
      <c r="AX1154" s="14" t="s">
        <v>73</v>
      </c>
      <c r="AY1154" s="269" t="s">
        <v>189</v>
      </c>
    </row>
    <row r="1155" s="13" customFormat="1">
      <c r="A1155" s="13"/>
      <c r="B1155" s="249"/>
      <c r="C1155" s="250"/>
      <c r="D1155" s="242" t="s">
        <v>200</v>
      </c>
      <c r="E1155" s="251" t="s">
        <v>1</v>
      </c>
      <c r="F1155" s="252" t="s">
        <v>880</v>
      </c>
      <c r="G1155" s="250"/>
      <c r="H1155" s="251" t="s">
        <v>1</v>
      </c>
      <c r="I1155" s="253"/>
      <c r="J1155" s="250"/>
      <c r="K1155" s="250"/>
      <c r="L1155" s="254"/>
      <c r="M1155" s="255"/>
      <c r="N1155" s="256"/>
      <c r="O1155" s="256"/>
      <c r="P1155" s="256"/>
      <c r="Q1155" s="256"/>
      <c r="R1155" s="256"/>
      <c r="S1155" s="256"/>
      <c r="T1155" s="257"/>
      <c r="U1155" s="13"/>
      <c r="V1155" s="13"/>
      <c r="W1155" s="13"/>
      <c r="X1155" s="13"/>
      <c r="Y1155" s="13"/>
      <c r="Z1155" s="13"/>
      <c r="AA1155" s="13"/>
      <c r="AB1155" s="13"/>
      <c r="AC1155" s="13"/>
      <c r="AD1155" s="13"/>
      <c r="AE1155" s="13"/>
      <c r="AT1155" s="258" t="s">
        <v>200</v>
      </c>
      <c r="AU1155" s="258" t="s">
        <v>82</v>
      </c>
      <c r="AV1155" s="13" t="s">
        <v>80</v>
      </c>
      <c r="AW1155" s="13" t="s">
        <v>30</v>
      </c>
      <c r="AX1155" s="13" t="s">
        <v>73</v>
      </c>
      <c r="AY1155" s="258" t="s">
        <v>189</v>
      </c>
    </row>
    <row r="1156" s="14" customFormat="1">
      <c r="A1156" s="14"/>
      <c r="B1156" s="259"/>
      <c r="C1156" s="260"/>
      <c r="D1156" s="242" t="s">
        <v>200</v>
      </c>
      <c r="E1156" s="261" t="s">
        <v>1</v>
      </c>
      <c r="F1156" s="262" t="s">
        <v>881</v>
      </c>
      <c r="G1156" s="260"/>
      <c r="H1156" s="263">
        <v>-38.268999999999998</v>
      </c>
      <c r="I1156" s="264"/>
      <c r="J1156" s="260"/>
      <c r="K1156" s="260"/>
      <c r="L1156" s="265"/>
      <c r="M1156" s="266"/>
      <c r="N1156" s="267"/>
      <c r="O1156" s="267"/>
      <c r="P1156" s="267"/>
      <c r="Q1156" s="267"/>
      <c r="R1156" s="267"/>
      <c r="S1156" s="267"/>
      <c r="T1156" s="268"/>
      <c r="U1156" s="14"/>
      <c r="V1156" s="14"/>
      <c r="W1156" s="14"/>
      <c r="X1156" s="14"/>
      <c r="Y1156" s="14"/>
      <c r="Z1156" s="14"/>
      <c r="AA1156" s="14"/>
      <c r="AB1156" s="14"/>
      <c r="AC1156" s="14"/>
      <c r="AD1156" s="14"/>
      <c r="AE1156" s="14"/>
      <c r="AT1156" s="269" t="s">
        <v>200</v>
      </c>
      <c r="AU1156" s="269" t="s">
        <v>82</v>
      </c>
      <c r="AV1156" s="14" t="s">
        <v>82</v>
      </c>
      <c r="AW1156" s="14" t="s">
        <v>30</v>
      </c>
      <c r="AX1156" s="14" t="s">
        <v>73</v>
      </c>
      <c r="AY1156" s="269" t="s">
        <v>189</v>
      </c>
    </row>
    <row r="1157" s="13" customFormat="1">
      <c r="A1157" s="13"/>
      <c r="B1157" s="249"/>
      <c r="C1157" s="250"/>
      <c r="D1157" s="242" t="s">
        <v>200</v>
      </c>
      <c r="E1157" s="251" t="s">
        <v>1</v>
      </c>
      <c r="F1157" s="252" t="s">
        <v>882</v>
      </c>
      <c r="G1157" s="250"/>
      <c r="H1157" s="251" t="s">
        <v>1</v>
      </c>
      <c r="I1157" s="253"/>
      <c r="J1157" s="250"/>
      <c r="K1157" s="250"/>
      <c r="L1157" s="254"/>
      <c r="M1157" s="255"/>
      <c r="N1157" s="256"/>
      <c r="O1157" s="256"/>
      <c r="P1157" s="256"/>
      <c r="Q1157" s="256"/>
      <c r="R1157" s="256"/>
      <c r="S1157" s="256"/>
      <c r="T1157" s="257"/>
      <c r="U1157" s="13"/>
      <c r="V1157" s="13"/>
      <c r="W1157" s="13"/>
      <c r="X1157" s="13"/>
      <c r="Y1157" s="13"/>
      <c r="Z1157" s="13"/>
      <c r="AA1157" s="13"/>
      <c r="AB1157" s="13"/>
      <c r="AC1157" s="13"/>
      <c r="AD1157" s="13"/>
      <c r="AE1157" s="13"/>
      <c r="AT1157" s="258" t="s">
        <v>200</v>
      </c>
      <c r="AU1157" s="258" t="s">
        <v>82</v>
      </c>
      <c r="AV1157" s="13" t="s">
        <v>80</v>
      </c>
      <c r="AW1157" s="13" t="s">
        <v>30</v>
      </c>
      <c r="AX1157" s="13" t="s">
        <v>73</v>
      </c>
      <c r="AY1157" s="258" t="s">
        <v>189</v>
      </c>
    </row>
    <row r="1158" s="14" customFormat="1">
      <c r="A1158" s="14"/>
      <c r="B1158" s="259"/>
      <c r="C1158" s="260"/>
      <c r="D1158" s="242" t="s">
        <v>200</v>
      </c>
      <c r="E1158" s="261" t="s">
        <v>1</v>
      </c>
      <c r="F1158" s="262" t="s">
        <v>883</v>
      </c>
      <c r="G1158" s="260"/>
      <c r="H1158" s="263">
        <v>-36.207000000000001</v>
      </c>
      <c r="I1158" s="264"/>
      <c r="J1158" s="260"/>
      <c r="K1158" s="260"/>
      <c r="L1158" s="265"/>
      <c r="M1158" s="266"/>
      <c r="N1158" s="267"/>
      <c r="O1158" s="267"/>
      <c r="P1158" s="267"/>
      <c r="Q1158" s="267"/>
      <c r="R1158" s="267"/>
      <c r="S1158" s="267"/>
      <c r="T1158" s="268"/>
      <c r="U1158" s="14"/>
      <c r="V1158" s="14"/>
      <c r="W1158" s="14"/>
      <c r="X1158" s="14"/>
      <c r="Y1158" s="14"/>
      <c r="Z1158" s="14"/>
      <c r="AA1158" s="14"/>
      <c r="AB1158" s="14"/>
      <c r="AC1158" s="14"/>
      <c r="AD1158" s="14"/>
      <c r="AE1158" s="14"/>
      <c r="AT1158" s="269" t="s">
        <v>200</v>
      </c>
      <c r="AU1158" s="269" t="s">
        <v>82</v>
      </c>
      <c r="AV1158" s="14" t="s">
        <v>82</v>
      </c>
      <c r="AW1158" s="14" t="s">
        <v>30</v>
      </c>
      <c r="AX1158" s="14" t="s">
        <v>73</v>
      </c>
      <c r="AY1158" s="269" t="s">
        <v>189</v>
      </c>
    </row>
    <row r="1159" s="15" customFormat="1">
      <c r="A1159" s="15"/>
      <c r="B1159" s="270"/>
      <c r="C1159" s="271"/>
      <c r="D1159" s="242" t="s">
        <v>200</v>
      </c>
      <c r="E1159" s="272" t="s">
        <v>1</v>
      </c>
      <c r="F1159" s="273" t="s">
        <v>207</v>
      </c>
      <c r="G1159" s="271"/>
      <c r="H1159" s="274">
        <v>302.82299999999998</v>
      </c>
      <c r="I1159" s="275"/>
      <c r="J1159" s="271"/>
      <c r="K1159" s="271"/>
      <c r="L1159" s="276"/>
      <c r="M1159" s="277"/>
      <c r="N1159" s="278"/>
      <c r="O1159" s="278"/>
      <c r="P1159" s="278"/>
      <c r="Q1159" s="278"/>
      <c r="R1159" s="278"/>
      <c r="S1159" s="278"/>
      <c r="T1159" s="279"/>
      <c r="U1159" s="15"/>
      <c r="V1159" s="15"/>
      <c r="W1159" s="15"/>
      <c r="X1159" s="15"/>
      <c r="Y1159" s="15"/>
      <c r="Z1159" s="15"/>
      <c r="AA1159" s="15"/>
      <c r="AB1159" s="15"/>
      <c r="AC1159" s="15"/>
      <c r="AD1159" s="15"/>
      <c r="AE1159" s="15"/>
      <c r="AT1159" s="280" t="s">
        <v>200</v>
      </c>
      <c r="AU1159" s="280" t="s">
        <v>82</v>
      </c>
      <c r="AV1159" s="15" t="s">
        <v>195</v>
      </c>
      <c r="AW1159" s="15" t="s">
        <v>30</v>
      </c>
      <c r="AX1159" s="15" t="s">
        <v>73</v>
      </c>
      <c r="AY1159" s="280" t="s">
        <v>189</v>
      </c>
    </row>
    <row r="1160" s="14" customFormat="1">
      <c r="A1160" s="14"/>
      <c r="B1160" s="259"/>
      <c r="C1160" s="260"/>
      <c r="D1160" s="242" t="s">
        <v>200</v>
      </c>
      <c r="E1160" s="261" t="s">
        <v>1</v>
      </c>
      <c r="F1160" s="262" t="s">
        <v>884</v>
      </c>
      <c r="G1160" s="260"/>
      <c r="H1160" s="263">
        <v>317.964</v>
      </c>
      <c r="I1160" s="264"/>
      <c r="J1160" s="260"/>
      <c r="K1160" s="260"/>
      <c r="L1160" s="265"/>
      <c r="M1160" s="266"/>
      <c r="N1160" s="267"/>
      <c r="O1160" s="267"/>
      <c r="P1160" s="267"/>
      <c r="Q1160" s="267"/>
      <c r="R1160" s="267"/>
      <c r="S1160" s="267"/>
      <c r="T1160" s="268"/>
      <c r="U1160" s="14"/>
      <c r="V1160" s="14"/>
      <c r="W1160" s="14"/>
      <c r="X1160" s="14"/>
      <c r="Y1160" s="14"/>
      <c r="Z1160" s="14"/>
      <c r="AA1160" s="14"/>
      <c r="AB1160" s="14"/>
      <c r="AC1160" s="14"/>
      <c r="AD1160" s="14"/>
      <c r="AE1160" s="14"/>
      <c r="AT1160" s="269" t="s">
        <v>200</v>
      </c>
      <c r="AU1160" s="269" t="s">
        <v>82</v>
      </c>
      <c r="AV1160" s="14" t="s">
        <v>82</v>
      </c>
      <c r="AW1160" s="14" t="s">
        <v>30</v>
      </c>
      <c r="AX1160" s="14" t="s">
        <v>80</v>
      </c>
      <c r="AY1160" s="269" t="s">
        <v>189</v>
      </c>
    </row>
    <row r="1161" s="2" customFormat="1" ht="37.8" customHeight="1">
      <c r="A1161" s="39"/>
      <c r="B1161" s="40"/>
      <c r="C1161" s="228" t="s">
        <v>885</v>
      </c>
      <c r="D1161" s="228" t="s">
        <v>191</v>
      </c>
      <c r="E1161" s="229" t="s">
        <v>886</v>
      </c>
      <c r="F1161" s="230" t="s">
        <v>887</v>
      </c>
      <c r="G1161" s="231" t="s">
        <v>301</v>
      </c>
      <c r="H1161" s="232">
        <v>373.28699999999998</v>
      </c>
      <c r="I1161" s="233"/>
      <c r="J1161" s="234">
        <f>ROUND(I1161*H1161,2)</f>
        <v>0</v>
      </c>
      <c r="K1161" s="235"/>
      <c r="L1161" s="45"/>
      <c r="M1161" s="236" t="s">
        <v>1</v>
      </c>
      <c r="N1161" s="237" t="s">
        <v>38</v>
      </c>
      <c r="O1161" s="92"/>
      <c r="P1161" s="238">
        <f>O1161*H1161</f>
        <v>0</v>
      </c>
      <c r="Q1161" s="238">
        <v>0.029999999999999999</v>
      </c>
      <c r="R1161" s="238">
        <f>Q1161*H1161</f>
        <v>11.198609999999999</v>
      </c>
      <c r="S1161" s="238">
        <v>0</v>
      </c>
      <c r="T1161" s="239">
        <f>S1161*H1161</f>
        <v>0</v>
      </c>
      <c r="U1161" s="39"/>
      <c r="V1161" s="39"/>
      <c r="W1161" s="39"/>
      <c r="X1161" s="39"/>
      <c r="Y1161" s="39"/>
      <c r="Z1161" s="39"/>
      <c r="AA1161" s="39"/>
      <c r="AB1161" s="39"/>
      <c r="AC1161" s="39"/>
      <c r="AD1161" s="39"/>
      <c r="AE1161" s="39"/>
      <c r="AR1161" s="240" t="s">
        <v>195</v>
      </c>
      <c r="AT1161" s="240" t="s">
        <v>191</v>
      </c>
      <c r="AU1161" s="240" t="s">
        <v>82</v>
      </c>
      <c r="AY1161" s="18" t="s">
        <v>189</v>
      </c>
      <c r="BE1161" s="241">
        <f>IF(N1161="základní",J1161,0)</f>
        <v>0</v>
      </c>
      <c r="BF1161" s="241">
        <f>IF(N1161="snížená",J1161,0)</f>
        <v>0</v>
      </c>
      <c r="BG1161" s="241">
        <f>IF(N1161="zákl. přenesená",J1161,0)</f>
        <v>0</v>
      </c>
      <c r="BH1161" s="241">
        <f>IF(N1161="sníž. přenesená",J1161,0)</f>
        <v>0</v>
      </c>
      <c r="BI1161" s="241">
        <f>IF(N1161="nulová",J1161,0)</f>
        <v>0</v>
      </c>
      <c r="BJ1161" s="18" t="s">
        <v>80</v>
      </c>
      <c r="BK1161" s="241">
        <f>ROUND(I1161*H1161,2)</f>
        <v>0</v>
      </c>
      <c r="BL1161" s="18" t="s">
        <v>195</v>
      </c>
      <c r="BM1161" s="240" t="s">
        <v>888</v>
      </c>
    </row>
    <row r="1162" s="2" customFormat="1">
      <c r="A1162" s="39"/>
      <c r="B1162" s="40"/>
      <c r="C1162" s="41"/>
      <c r="D1162" s="242" t="s">
        <v>197</v>
      </c>
      <c r="E1162" s="41"/>
      <c r="F1162" s="243" t="s">
        <v>887</v>
      </c>
      <c r="G1162" s="41"/>
      <c r="H1162" s="41"/>
      <c r="I1162" s="244"/>
      <c r="J1162" s="41"/>
      <c r="K1162" s="41"/>
      <c r="L1162" s="45"/>
      <c r="M1162" s="245"/>
      <c r="N1162" s="246"/>
      <c r="O1162" s="92"/>
      <c r="P1162" s="92"/>
      <c r="Q1162" s="92"/>
      <c r="R1162" s="92"/>
      <c r="S1162" s="92"/>
      <c r="T1162" s="93"/>
      <c r="U1162" s="39"/>
      <c r="V1162" s="39"/>
      <c r="W1162" s="39"/>
      <c r="X1162" s="39"/>
      <c r="Y1162" s="39"/>
      <c r="Z1162" s="39"/>
      <c r="AA1162" s="39"/>
      <c r="AB1162" s="39"/>
      <c r="AC1162" s="39"/>
      <c r="AD1162" s="39"/>
      <c r="AE1162" s="39"/>
      <c r="AT1162" s="18" t="s">
        <v>197</v>
      </c>
      <c r="AU1162" s="18" t="s">
        <v>82</v>
      </c>
    </row>
    <row r="1163" s="13" customFormat="1">
      <c r="A1163" s="13"/>
      <c r="B1163" s="249"/>
      <c r="C1163" s="250"/>
      <c r="D1163" s="242" t="s">
        <v>200</v>
      </c>
      <c r="E1163" s="251" t="s">
        <v>1</v>
      </c>
      <c r="F1163" s="252" t="s">
        <v>757</v>
      </c>
      <c r="G1163" s="250"/>
      <c r="H1163" s="251" t="s">
        <v>1</v>
      </c>
      <c r="I1163" s="253"/>
      <c r="J1163" s="250"/>
      <c r="K1163" s="250"/>
      <c r="L1163" s="254"/>
      <c r="M1163" s="255"/>
      <c r="N1163" s="256"/>
      <c r="O1163" s="256"/>
      <c r="P1163" s="256"/>
      <c r="Q1163" s="256"/>
      <c r="R1163" s="256"/>
      <c r="S1163" s="256"/>
      <c r="T1163" s="257"/>
      <c r="U1163" s="13"/>
      <c r="V1163" s="13"/>
      <c r="W1163" s="13"/>
      <c r="X1163" s="13"/>
      <c r="Y1163" s="13"/>
      <c r="Z1163" s="13"/>
      <c r="AA1163" s="13"/>
      <c r="AB1163" s="13"/>
      <c r="AC1163" s="13"/>
      <c r="AD1163" s="13"/>
      <c r="AE1163" s="13"/>
      <c r="AT1163" s="258" t="s">
        <v>200</v>
      </c>
      <c r="AU1163" s="258" t="s">
        <v>82</v>
      </c>
      <c r="AV1163" s="13" t="s">
        <v>80</v>
      </c>
      <c r="AW1163" s="13" t="s">
        <v>30</v>
      </c>
      <c r="AX1163" s="13" t="s">
        <v>73</v>
      </c>
      <c r="AY1163" s="258" t="s">
        <v>189</v>
      </c>
    </row>
    <row r="1164" s="13" customFormat="1">
      <c r="A1164" s="13"/>
      <c r="B1164" s="249"/>
      <c r="C1164" s="250"/>
      <c r="D1164" s="242" t="s">
        <v>200</v>
      </c>
      <c r="E1164" s="251" t="s">
        <v>1</v>
      </c>
      <c r="F1164" s="252" t="s">
        <v>758</v>
      </c>
      <c r="G1164" s="250"/>
      <c r="H1164" s="251" t="s">
        <v>1</v>
      </c>
      <c r="I1164" s="253"/>
      <c r="J1164" s="250"/>
      <c r="K1164" s="250"/>
      <c r="L1164" s="254"/>
      <c r="M1164" s="255"/>
      <c r="N1164" s="256"/>
      <c r="O1164" s="256"/>
      <c r="P1164" s="256"/>
      <c r="Q1164" s="256"/>
      <c r="R1164" s="256"/>
      <c r="S1164" s="256"/>
      <c r="T1164" s="257"/>
      <c r="U1164" s="13"/>
      <c r="V1164" s="13"/>
      <c r="W1164" s="13"/>
      <c r="X1164" s="13"/>
      <c r="Y1164" s="13"/>
      <c r="Z1164" s="13"/>
      <c r="AA1164" s="13"/>
      <c r="AB1164" s="13"/>
      <c r="AC1164" s="13"/>
      <c r="AD1164" s="13"/>
      <c r="AE1164" s="13"/>
      <c r="AT1164" s="258" t="s">
        <v>200</v>
      </c>
      <c r="AU1164" s="258" t="s">
        <v>82</v>
      </c>
      <c r="AV1164" s="13" t="s">
        <v>80</v>
      </c>
      <c r="AW1164" s="13" t="s">
        <v>30</v>
      </c>
      <c r="AX1164" s="13" t="s">
        <v>73</v>
      </c>
      <c r="AY1164" s="258" t="s">
        <v>189</v>
      </c>
    </row>
    <row r="1165" s="13" customFormat="1">
      <c r="A1165" s="13"/>
      <c r="B1165" s="249"/>
      <c r="C1165" s="250"/>
      <c r="D1165" s="242" t="s">
        <v>200</v>
      </c>
      <c r="E1165" s="251" t="s">
        <v>1</v>
      </c>
      <c r="F1165" s="252" t="s">
        <v>338</v>
      </c>
      <c r="G1165" s="250"/>
      <c r="H1165" s="251" t="s">
        <v>1</v>
      </c>
      <c r="I1165" s="253"/>
      <c r="J1165" s="250"/>
      <c r="K1165" s="250"/>
      <c r="L1165" s="254"/>
      <c r="M1165" s="255"/>
      <c r="N1165" s="256"/>
      <c r="O1165" s="256"/>
      <c r="P1165" s="256"/>
      <c r="Q1165" s="256"/>
      <c r="R1165" s="256"/>
      <c r="S1165" s="256"/>
      <c r="T1165" s="257"/>
      <c r="U1165" s="13"/>
      <c r="V1165" s="13"/>
      <c r="W1165" s="13"/>
      <c r="X1165" s="13"/>
      <c r="Y1165" s="13"/>
      <c r="Z1165" s="13"/>
      <c r="AA1165" s="13"/>
      <c r="AB1165" s="13"/>
      <c r="AC1165" s="13"/>
      <c r="AD1165" s="13"/>
      <c r="AE1165" s="13"/>
      <c r="AT1165" s="258" t="s">
        <v>200</v>
      </c>
      <c r="AU1165" s="258" t="s">
        <v>82</v>
      </c>
      <c r="AV1165" s="13" t="s">
        <v>80</v>
      </c>
      <c r="AW1165" s="13" t="s">
        <v>30</v>
      </c>
      <c r="AX1165" s="13" t="s">
        <v>73</v>
      </c>
      <c r="AY1165" s="258" t="s">
        <v>189</v>
      </c>
    </row>
    <row r="1166" s="13" customFormat="1">
      <c r="A1166" s="13"/>
      <c r="B1166" s="249"/>
      <c r="C1166" s="250"/>
      <c r="D1166" s="242" t="s">
        <v>200</v>
      </c>
      <c r="E1166" s="251" t="s">
        <v>1</v>
      </c>
      <c r="F1166" s="252" t="s">
        <v>823</v>
      </c>
      <c r="G1166" s="250"/>
      <c r="H1166" s="251" t="s">
        <v>1</v>
      </c>
      <c r="I1166" s="253"/>
      <c r="J1166" s="250"/>
      <c r="K1166" s="250"/>
      <c r="L1166" s="254"/>
      <c r="M1166" s="255"/>
      <c r="N1166" s="256"/>
      <c r="O1166" s="256"/>
      <c r="P1166" s="256"/>
      <c r="Q1166" s="256"/>
      <c r="R1166" s="256"/>
      <c r="S1166" s="256"/>
      <c r="T1166" s="257"/>
      <c r="U1166" s="13"/>
      <c r="V1166" s="13"/>
      <c r="W1166" s="13"/>
      <c r="X1166" s="13"/>
      <c r="Y1166" s="13"/>
      <c r="Z1166" s="13"/>
      <c r="AA1166" s="13"/>
      <c r="AB1166" s="13"/>
      <c r="AC1166" s="13"/>
      <c r="AD1166" s="13"/>
      <c r="AE1166" s="13"/>
      <c r="AT1166" s="258" t="s">
        <v>200</v>
      </c>
      <c r="AU1166" s="258" t="s">
        <v>82</v>
      </c>
      <c r="AV1166" s="13" t="s">
        <v>80</v>
      </c>
      <c r="AW1166" s="13" t="s">
        <v>30</v>
      </c>
      <c r="AX1166" s="13" t="s">
        <v>73</v>
      </c>
      <c r="AY1166" s="258" t="s">
        <v>189</v>
      </c>
    </row>
    <row r="1167" s="14" customFormat="1">
      <c r="A1167" s="14"/>
      <c r="B1167" s="259"/>
      <c r="C1167" s="260"/>
      <c r="D1167" s="242" t="s">
        <v>200</v>
      </c>
      <c r="E1167" s="261" t="s">
        <v>1</v>
      </c>
      <c r="F1167" s="262" t="s">
        <v>861</v>
      </c>
      <c r="G1167" s="260"/>
      <c r="H1167" s="263">
        <v>44.186999999999998</v>
      </c>
      <c r="I1167" s="264"/>
      <c r="J1167" s="260"/>
      <c r="K1167" s="260"/>
      <c r="L1167" s="265"/>
      <c r="M1167" s="266"/>
      <c r="N1167" s="267"/>
      <c r="O1167" s="267"/>
      <c r="P1167" s="267"/>
      <c r="Q1167" s="267"/>
      <c r="R1167" s="267"/>
      <c r="S1167" s="267"/>
      <c r="T1167" s="268"/>
      <c r="U1167" s="14"/>
      <c r="V1167" s="14"/>
      <c r="W1167" s="14"/>
      <c r="X1167" s="14"/>
      <c r="Y1167" s="14"/>
      <c r="Z1167" s="14"/>
      <c r="AA1167" s="14"/>
      <c r="AB1167" s="14"/>
      <c r="AC1167" s="14"/>
      <c r="AD1167" s="14"/>
      <c r="AE1167" s="14"/>
      <c r="AT1167" s="269" t="s">
        <v>200</v>
      </c>
      <c r="AU1167" s="269" t="s">
        <v>82</v>
      </c>
      <c r="AV1167" s="14" t="s">
        <v>82</v>
      </c>
      <c r="AW1167" s="14" t="s">
        <v>30</v>
      </c>
      <c r="AX1167" s="14" t="s">
        <v>73</v>
      </c>
      <c r="AY1167" s="269" t="s">
        <v>189</v>
      </c>
    </row>
    <row r="1168" s="13" customFormat="1">
      <c r="A1168" s="13"/>
      <c r="B1168" s="249"/>
      <c r="C1168" s="250"/>
      <c r="D1168" s="242" t="s">
        <v>200</v>
      </c>
      <c r="E1168" s="251" t="s">
        <v>1</v>
      </c>
      <c r="F1168" s="252" t="s">
        <v>369</v>
      </c>
      <c r="G1168" s="250"/>
      <c r="H1168" s="251" t="s">
        <v>1</v>
      </c>
      <c r="I1168" s="253"/>
      <c r="J1168" s="250"/>
      <c r="K1168" s="250"/>
      <c r="L1168" s="254"/>
      <c r="M1168" s="255"/>
      <c r="N1168" s="256"/>
      <c r="O1168" s="256"/>
      <c r="P1168" s="256"/>
      <c r="Q1168" s="256"/>
      <c r="R1168" s="256"/>
      <c r="S1168" s="256"/>
      <c r="T1168" s="257"/>
      <c r="U1168" s="13"/>
      <c r="V1168" s="13"/>
      <c r="W1168" s="13"/>
      <c r="X1168" s="13"/>
      <c r="Y1168" s="13"/>
      <c r="Z1168" s="13"/>
      <c r="AA1168" s="13"/>
      <c r="AB1168" s="13"/>
      <c r="AC1168" s="13"/>
      <c r="AD1168" s="13"/>
      <c r="AE1168" s="13"/>
      <c r="AT1168" s="258" t="s">
        <v>200</v>
      </c>
      <c r="AU1168" s="258" t="s">
        <v>82</v>
      </c>
      <c r="AV1168" s="13" t="s">
        <v>80</v>
      </c>
      <c r="AW1168" s="13" t="s">
        <v>30</v>
      </c>
      <c r="AX1168" s="13" t="s">
        <v>73</v>
      </c>
      <c r="AY1168" s="258" t="s">
        <v>189</v>
      </c>
    </row>
    <row r="1169" s="14" customFormat="1">
      <c r="A1169" s="14"/>
      <c r="B1169" s="259"/>
      <c r="C1169" s="260"/>
      <c r="D1169" s="242" t="s">
        <v>200</v>
      </c>
      <c r="E1169" s="261" t="s">
        <v>1</v>
      </c>
      <c r="F1169" s="262" t="s">
        <v>862</v>
      </c>
      <c r="G1169" s="260"/>
      <c r="H1169" s="263">
        <v>-8.2949999999999999</v>
      </c>
      <c r="I1169" s="264"/>
      <c r="J1169" s="260"/>
      <c r="K1169" s="260"/>
      <c r="L1169" s="265"/>
      <c r="M1169" s="266"/>
      <c r="N1169" s="267"/>
      <c r="O1169" s="267"/>
      <c r="P1169" s="267"/>
      <c r="Q1169" s="267"/>
      <c r="R1169" s="267"/>
      <c r="S1169" s="267"/>
      <c r="T1169" s="268"/>
      <c r="U1169" s="14"/>
      <c r="V1169" s="14"/>
      <c r="W1169" s="14"/>
      <c r="X1169" s="14"/>
      <c r="Y1169" s="14"/>
      <c r="Z1169" s="14"/>
      <c r="AA1169" s="14"/>
      <c r="AB1169" s="14"/>
      <c r="AC1169" s="14"/>
      <c r="AD1169" s="14"/>
      <c r="AE1169" s="14"/>
      <c r="AT1169" s="269" t="s">
        <v>200</v>
      </c>
      <c r="AU1169" s="269" t="s">
        <v>82</v>
      </c>
      <c r="AV1169" s="14" t="s">
        <v>82</v>
      </c>
      <c r="AW1169" s="14" t="s">
        <v>30</v>
      </c>
      <c r="AX1169" s="14" t="s">
        <v>73</v>
      </c>
      <c r="AY1169" s="269" t="s">
        <v>189</v>
      </c>
    </row>
    <row r="1170" s="13" customFormat="1">
      <c r="A1170" s="13"/>
      <c r="B1170" s="249"/>
      <c r="C1170" s="250"/>
      <c r="D1170" s="242" t="s">
        <v>200</v>
      </c>
      <c r="E1170" s="251" t="s">
        <v>1</v>
      </c>
      <c r="F1170" s="252" t="s">
        <v>606</v>
      </c>
      <c r="G1170" s="250"/>
      <c r="H1170" s="251" t="s">
        <v>1</v>
      </c>
      <c r="I1170" s="253"/>
      <c r="J1170" s="250"/>
      <c r="K1170" s="250"/>
      <c r="L1170" s="254"/>
      <c r="M1170" s="255"/>
      <c r="N1170" s="256"/>
      <c r="O1170" s="256"/>
      <c r="P1170" s="256"/>
      <c r="Q1170" s="256"/>
      <c r="R1170" s="256"/>
      <c r="S1170" s="256"/>
      <c r="T1170" s="257"/>
      <c r="U1170" s="13"/>
      <c r="V1170" s="13"/>
      <c r="W1170" s="13"/>
      <c r="X1170" s="13"/>
      <c r="Y1170" s="13"/>
      <c r="Z1170" s="13"/>
      <c r="AA1170" s="13"/>
      <c r="AB1170" s="13"/>
      <c r="AC1170" s="13"/>
      <c r="AD1170" s="13"/>
      <c r="AE1170" s="13"/>
      <c r="AT1170" s="258" t="s">
        <v>200</v>
      </c>
      <c r="AU1170" s="258" t="s">
        <v>82</v>
      </c>
      <c r="AV1170" s="13" t="s">
        <v>80</v>
      </c>
      <c r="AW1170" s="13" t="s">
        <v>30</v>
      </c>
      <c r="AX1170" s="13" t="s">
        <v>73</v>
      </c>
      <c r="AY1170" s="258" t="s">
        <v>189</v>
      </c>
    </row>
    <row r="1171" s="14" customFormat="1">
      <c r="A1171" s="14"/>
      <c r="B1171" s="259"/>
      <c r="C1171" s="260"/>
      <c r="D1171" s="242" t="s">
        <v>200</v>
      </c>
      <c r="E1171" s="261" t="s">
        <v>1</v>
      </c>
      <c r="F1171" s="262" t="s">
        <v>863</v>
      </c>
      <c r="G1171" s="260"/>
      <c r="H1171" s="263">
        <v>54.533000000000001</v>
      </c>
      <c r="I1171" s="264"/>
      <c r="J1171" s="260"/>
      <c r="K1171" s="260"/>
      <c r="L1171" s="265"/>
      <c r="M1171" s="266"/>
      <c r="N1171" s="267"/>
      <c r="O1171" s="267"/>
      <c r="P1171" s="267"/>
      <c r="Q1171" s="267"/>
      <c r="R1171" s="267"/>
      <c r="S1171" s="267"/>
      <c r="T1171" s="268"/>
      <c r="U1171" s="14"/>
      <c r="V1171" s="14"/>
      <c r="W1171" s="14"/>
      <c r="X1171" s="14"/>
      <c r="Y1171" s="14"/>
      <c r="Z1171" s="14"/>
      <c r="AA1171" s="14"/>
      <c r="AB1171" s="14"/>
      <c r="AC1171" s="14"/>
      <c r="AD1171" s="14"/>
      <c r="AE1171" s="14"/>
      <c r="AT1171" s="269" t="s">
        <v>200</v>
      </c>
      <c r="AU1171" s="269" t="s">
        <v>82</v>
      </c>
      <c r="AV1171" s="14" t="s">
        <v>82</v>
      </c>
      <c r="AW1171" s="14" t="s">
        <v>30</v>
      </c>
      <c r="AX1171" s="14" t="s">
        <v>73</v>
      </c>
      <c r="AY1171" s="269" t="s">
        <v>189</v>
      </c>
    </row>
    <row r="1172" s="13" customFormat="1">
      <c r="A1172" s="13"/>
      <c r="B1172" s="249"/>
      <c r="C1172" s="250"/>
      <c r="D1172" s="242" t="s">
        <v>200</v>
      </c>
      <c r="E1172" s="251" t="s">
        <v>1</v>
      </c>
      <c r="F1172" s="252" t="s">
        <v>369</v>
      </c>
      <c r="G1172" s="250"/>
      <c r="H1172" s="251" t="s">
        <v>1</v>
      </c>
      <c r="I1172" s="253"/>
      <c r="J1172" s="250"/>
      <c r="K1172" s="250"/>
      <c r="L1172" s="254"/>
      <c r="M1172" s="255"/>
      <c r="N1172" s="256"/>
      <c r="O1172" s="256"/>
      <c r="P1172" s="256"/>
      <c r="Q1172" s="256"/>
      <c r="R1172" s="256"/>
      <c r="S1172" s="256"/>
      <c r="T1172" s="257"/>
      <c r="U1172" s="13"/>
      <c r="V1172" s="13"/>
      <c r="W1172" s="13"/>
      <c r="X1172" s="13"/>
      <c r="Y1172" s="13"/>
      <c r="Z1172" s="13"/>
      <c r="AA1172" s="13"/>
      <c r="AB1172" s="13"/>
      <c r="AC1172" s="13"/>
      <c r="AD1172" s="13"/>
      <c r="AE1172" s="13"/>
      <c r="AT1172" s="258" t="s">
        <v>200</v>
      </c>
      <c r="AU1172" s="258" t="s">
        <v>82</v>
      </c>
      <c r="AV1172" s="13" t="s">
        <v>80</v>
      </c>
      <c r="AW1172" s="13" t="s">
        <v>30</v>
      </c>
      <c r="AX1172" s="13" t="s">
        <v>73</v>
      </c>
      <c r="AY1172" s="258" t="s">
        <v>189</v>
      </c>
    </row>
    <row r="1173" s="14" customFormat="1">
      <c r="A1173" s="14"/>
      <c r="B1173" s="259"/>
      <c r="C1173" s="260"/>
      <c r="D1173" s="242" t="s">
        <v>200</v>
      </c>
      <c r="E1173" s="261" t="s">
        <v>1</v>
      </c>
      <c r="F1173" s="262" t="s">
        <v>864</v>
      </c>
      <c r="G1173" s="260"/>
      <c r="H1173" s="263">
        <v>-1.6000000000000001</v>
      </c>
      <c r="I1173" s="264"/>
      <c r="J1173" s="260"/>
      <c r="K1173" s="260"/>
      <c r="L1173" s="265"/>
      <c r="M1173" s="266"/>
      <c r="N1173" s="267"/>
      <c r="O1173" s="267"/>
      <c r="P1173" s="267"/>
      <c r="Q1173" s="267"/>
      <c r="R1173" s="267"/>
      <c r="S1173" s="267"/>
      <c r="T1173" s="268"/>
      <c r="U1173" s="14"/>
      <c r="V1173" s="14"/>
      <c r="W1173" s="14"/>
      <c r="X1173" s="14"/>
      <c r="Y1173" s="14"/>
      <c r="Z1173" s="14"/>
      <c r="AA1173" s="14"/>
      <c r="AB1173" s="14"/>
      <c r="AC1173" s="14"/>
      <c r="AD1173" s="14"/>
      <c r="AE1173" s="14"/>
      <c r="AT1173" s="269" t="s">
        <v>200</v>
      </c>
      <c r="AU1173" s="269" t="s">
        <v>82</v>
      </c>
      <c r="AV1173" s="14" t="s">
        <v>82</v>
      </c>
      <c r="AW1173" s="14" t="s">
        <v>30</v>
      </c>
      <c r="AX1173" s="14" t="s">
        <v>73</v>
      </c>
      <c r="AY1173" s="269" t="s">
        <v>189</v>
      </c>
    </row>
    <row r="1174" s="13" customFormat="1">
      <c r="A1174" s="13"/>
      <c r="B1174" s="249"/>
      <c r="C1174" s="250"/>
      <c r="D1174" s="242" t="s">
        <v>200</v>
      </c>
      <c r="E1174" s="251" t="s">
        <v>1</v>
      </c>
      <c r="F1174" s="252" t="s">
        <v>608</v>
      </c>
      <c r="G1174" s="250"/>
      <c r="H1174" s="251" t="s">
        <v>1</v>
      </c>
      <c r="I1174" s="253"/>
      <c r="J1174" s="250"/>
      <c r="K1174" s="250"/>
      <c r="L1174" s="254"/>
      <c r="M1174" s="255"/>
      <c r="N1174" s="256"/>
      <c r="O1174" s="256"/>
      <c r="P1174" s="256"/>
      <c r="Q1174" s="256"/>
      <c r="R1174" s="256"/>
      <c r="S1174" s="256"/>
      <c r="T1174" s="257"/>
      <c r="U1174" s="13"/>
      <c r="V1174" s="13"/>
      <c r="W1174" s="13"/>
      <c r="X1174" s="13"/>
      <c r="Y1174" s="13"/>
      <c r="Z1174" s="13"/>
      <c r="AA1174" s="13"/>
      <c r="AB1174" s="13"/>
      <c r="AC1174" s="13"/>
      <c r="AD1174" s="13"/>
      <c r="AE1174" s="13"/>
      <c r="AT1174" s="258" t="s">
        <v>200</v>
      </c>
      <c r="AU1174" s="258" t="s">
        <v>82</v>
      </c>
      <c r="AV1174" s="13" t="s">
        <v>80</v>
      </c>
      <c r="AW1174" s="13" t="s">
        <v>30</v>
      </c>
      <c r="AX1174" s="13" t="s">
        <v>73</v>
      </c>
      <c r="AY1174" s="258" t="s">
        <v>189</v>
      </c>
    </row>
    <row r="1175" s="14" customFormat="1">
      <c r="A1175" s="14"/>
      <c r="B1175" s="259"/>
      <c r="C1175" s="260"/>
      <c r="D1175" s="242" t="s">
        <v>200</v>
      </c>
      <c r="E1175" s="261" t="s">
        <v>1</v>
      </c>
      <c r="F1175" s="262" t="s">
        <v>865</v>
      </c>
      <c r="G1175" s="260"/>
      <c r="H1175" s="263">
        <v>47.968000000000004</v>
      </c>
      <c r="I1175" s="264"/>
      <c r="J1175" s="260"/>
      <c r="K1175" s="260"/>
      <c r="L1175" s="265"/>
      <c r="M1175" s="266"/>
      <c r="N1175" s="267"/>
      <c r="O1175" s="267"/>
      <c r="P1175" s="267"/>
      <c r="Q1175" s="267"/>
      <c r="R1175" s="267"/>
      <c r="S1175" s="267"/>
      <c r="T1175" s="268"/>
      <c r="U1175" s="14"/>
      <c r="V1175" s="14"/>
      <c r="W1175" s="14"/>
      <c r="X1175" s="14"/>
      <c r="Y1175" s="14"/>
      <c r="Z1175" s="14"/>
      <c r="AA1175" s="14"/>
      <c r="AB1175" s="14"/>
      <c r="AC1175" s="14"/>
      <c r="AD1175" s="14"/>
      <c r="AE1175" s="14"/>
      <c r="AT1175" s="269" t="s">
        <v>200</v>
      </c>
      <c r="AU1175" s="269" t="s">
        <v>82</v>
      </c>
      <c r="AV1175" s="14" t="s">
        <v>82</v>
      </c>
      <c r="AW1175" s="14" t="s">
        <v>30</v>
      </c>
      <c r="AX1175" s="14" t="s">
        <v>73</v>
      </c>
      <c r="AY1175" s="269" t="s">
        <v>189</v>
      </c>
    </row>
    <row r="1176" s="13" customFormat="1">
      <c r="A1176" s="13"/>
      <c r="B1176" s="249"/>
      <c r="C1176" s="250"/>
      <c r="D1176" s="242" t="s">
        <v>200</v>
      </c>
      <c r="E1176" s="251" t="s">
        <v>1</v>
      </c>
      <c r="F1176" s="252" t="s">
        <v>369</v>
      </c>
      <c r="G1176" s="250"/>
      <c r="H1176" s="251" t="s">
        <v>1</v>
      </c>
      <c r="I1176" s="253"/>
      <c r="J1176" s="250"/>
      <c r="K1176" s="250"/>
      <c r="L1176" s="254"/>
      <c r="M1176" s="255"/>
      <c r="N1176" s="256"/>
      <c r="O1176" s="256"/>
      <c r="P1176" s="256"/>
      <c r="Q1176" s="256"/>
      <c r="R1176" s="256"/>
      <c r="S1176" s="256"/>
      <c r="T1176" s="257"/>
      <c r="U1176" s="13"/>
      <c r="V1176" s="13"/>
      <c r="W1176" s="13"/>
      <c r="X1176" s="13"/>
      <c r="Y1176" s="13"/>
      <c r="Z1176" s="13"/>
      <c r="AA1176" s="13"/>
      <c r="AB1176" s="13"/>
      <c r="AC1176" s="13"/>
      <c r="AD1176" s="13"/>
      <c r="AE1176" s="13"/>
      <c r="AT1176" s="258" t="s">
        <v>200</v>
      </c>
      <c r="AU1176" s="258" t="s">
        <v>82</v>
      </c>
      <c r="AV1176" s="13" t="s">
        <v>80</v>
      </c>
      <c r="AW1176" s="13" t="s">
        <v>30</v>
      </c>
      <c r="AX1176" s="13" t="s">
        <v>73</v>
      </c>
      <c r="AY1176" s="258" t="s">
        <v>189</v>
      </c>
    </row>
    <row r="1177" s="14" customFormat="1">
      <c r="A1177" s="14"/>
      <c r="B1177" s="259"/>
      <c r="C1177" s="260"/>
      <c r="D1177" s="242" t="s">
        <v>200</v>
      </c>
      <c r="E1177" s="261" t="s">
        <v>1</v>
      </c>
      <c r="F1177" s="262" t="s">
        <v>866</v>
      </c>
      <c r="G1177" s="260"/>
      <c r="H1177" s="263">
        <v>-3.96</v>
      </c>
      <c r="I1177" s="264"/>
      <c r="J1177" s="260"/>
      <c r="K1177" s="260"/>
      <c r="L1177" s="265"/>
      <c r="M1177" s="266"/>
      <c r="N1177" s="267"/>
      <c r="O1177" s="267"/>
      <c r="P1177" s="267"/>
      <c r="Q1177" s="267"/>
      <c r="R1177" s="267"/>
      <c r="S1177" s="267"/>
      <c r="T1177" s="268"/>
      <c r="U1177" s="14"/>
      <c r="V1177" s="14"/>
      <c r="W1177" s="14"/>
      <c r="X1177" s="14"/>
      <c r="Y1177" s="14"/>
      <c r="Z1177" s="14"/>
      <c r="AA1177" s="14"/>
      <c r="AB1177" s="14"/>
      <c r="AC1177" s="14"/>
      <c r="AD1177" s="14"/>
      <c r="AE1177" s="14"/>
      <c r="AT1177" s="269" t="s">
        <v>200</v>
      </c>
      <c r="AU1177" s="269" t="s">
        <v>82</v>
      </c>
      <c r="AV1177" s="14" t="s">
        <v>82</v>
      </c>
      <c r="AW1177" s="14" t="s">
        <v>30</v>
      </c>
      <c r="AX1177" s="14" t="s">
        <v>73</v>
      </c>
      <c r="AY1177" s="269" t="s">
        <v>189</v>
      </c>
    </row>
    <row r="1178" s="13" customFormat="1">
      <c r="A1178" s="13"/>
      <c r="B1178" s="249"/>
      <c r="C1178" s="250"/>
      <c r="D1178" s="242" t="s">
        <v>200</v>
      </c>
      <c r="E1178" s="251" t="s">
        <v>1</v>
      </c>
      <c r="F1178" s="252" t="s">
        <v>610</v>
      </c>
      <c r="G1178" s="250"/>
      <c r="H1178" s="251" t="s">
        <v>1</v>
      </c>
      <c r="I1178" s="253"/>
      <c r="J1178" s="250"/>
      <c r="K1178" s="250"/>
      <c r="L1178" s="254"/>
      <c r="M1178" s="255"/>
      <c r="N1178" s="256"/>
      <c r="O1178" s="256"/>
      <c r="P1178" s="256"/>
      <c r="Q1178" s="256"/>
      <c r="R1178" s="256"/>
      <c r="S1178" s="256"/>
      <c r="T1178" s="257"/>
      <c r="U1178" s="13"/>
      <c r="V1178" s="13"/>
      <c r="W1178" s="13"/>
      <c r="X1178" s="13"/>
      <c r="Y1178" s="13"/>
      <c r="Z1178" s="13"/>
      <c r="AA1178" s="13"/>
      <c r="AB1178" s="13"/>
      <c r="AC1178" s="13"/>
      <c r="AD1178" s="13"/>
      <c r="AE1178" s="13"/>
      <c r="AT1178" s="258" t="s">
        <v>200</v>
      </c>
      <c r="AU1178" s="258" t="s">
        <v>82</v>
      </c>
      <c r="AV1178" s="13" t="s">
        <v>80</v>
      </c>
      <c r="AW1178" s="13" t="s">
        <v>30</v>
      </c>
      <c r="AX1178" s="13" t="s">
        <v>73</v>
      </c>
      <c r="AY1178" s="258" t="s">
        <v>189</v>
      </c>
    </row>
    <row r="1179" s="14" customFormat="1">
      <c r="A1179" s="14"/>
      <c r="B1179" s="259"/>
      <c r="C1179" s="260"/>
      <c r="D1179" s="242" t="s">
        <v>200</v>
      </c>
      <c r="E1179" s="261" t="s">
        <v>1</v>
      </c>
      <c r="F1179" s="262" t="s">
        <v>867</v>
      </c>
      <c r="G1179" s="260"/>
      <c r="H1179" s="263">
        <v>27.852</v>
      </c>
      <c r="I1179" s="264"/>
      <c r="J1179" s="260"/>
      <c r="K1179" s="260"/>
      <c r="L1179" s="265"/>
      <c r="M1179" s="266"/>
      <c r="N1179" s="267"/>
      <c r="O1179" s="267"/>
      <c r="P1179" s="267"/>
      <c r="Q1179" s="267"/>
      <c r="R1179" s="267"/>
      <c r="S1179" s="267"/>
      <c r="T1179" s="268"/>
      <c r="U1179" s="14"/>
      <c r="V1179" s="14"/>
      <c r="W1179" s="14"/>
      <c r="X1179" s="14"/>
      <c r="Y1179" s="14"/>
      <c r="Z1179" s="14"/>
      <c r="AA1179" s="14"/>
      <c r="AB1179" s="14"/>
      <c r="AC1179" s="14"/>
      <c r="AD1179" s="14"/>
      <c r="AE1179" s="14"/>
      <c r="AT1179" s="269" t="s">
        <v>200</v>
      </c>
      <c r="AU1179" s="269" t="s">
        <v>82</v>
      </c>
      <c r="AV1179" s="14" t="s">
        <v>82</v>
      </c>
      <c r="AW1179" s="14" t="s">
        <v>30</v>
      </c>
      <c r="AX1179" s="14" t="s">
        <v>73</v>
      </c>
      <c r="AY1179" s="269" t="s">
        <v>189</v>
      </c>
    </row>
    <row r="1180" s="13" customFormat="1">
      <c r="A1180" s="13"/>
      <c r="B1180" s="249"/>
      <c r="C1180" s="250"/>
      <c r="D1180" s="242" t="s">
        <v>200</v>
      </c>
      <c r="E1180" s="251" t="s">
        <v>1</v>
      </c>
      <c r="F1180" s="252" t="s">
        <v>369</v>
      </c>
      <c r="G1180" s="250"/>
      <c r="H1180" s="251" t="s">
        <v>1</v>
      </c>
      <c r="I1180" s="253"/>
      <c r="J1180" s="250"/>
      <c r="K1180" s="250"/>
      <c r="L1180" s="254"/>
      <c r="M1180" s="255"/>
      <c r="N1180" s="256"/>
      <c r="O1180" s="256"/>
      <c r="P1180" s="256"/>
      <c r="Q1180" s="256"/>
      <c r="R1180" s="256"/>
      <c r="S1180" s="256"/>
      <c r="T1180" s="257"/>
      <c r="U1180" s="13"/>
      <c r="V1180" s="13"/>
      <c r="W1180" s="13"/>
      <c r="X1180" s="13"/>
      <c r="Y1180" s="13"/>
      <c r="Z1180" s="13"/>
      <c r="AA1180" s="13"/>
      <c r="AB1180" s="13"/>
      <c r="AC1180" s="13"/>
      <c r="AD1180" s="13"/>
      <c r="AE1180" s="13"/>
      <c r="AT1180" s="258" t="s">
        <v>200</v>
      </c>
      <c r="AU1180" s="258" t="s">
        <v>82</v>
      </c>
      <c r="AV1180" s="13" t="s">
        <v>80</v>
      </c>
      <c r="AW1180" s="13" t="s">
        <v>30</v>
      </c>
      <c r="AX1180" s="13" t="s">
        <v>73</v>
      </c>
      <c r="AY1180" s="258" t="s">
        <v>189</v>
      </c>
    </row>
    <row r="1181" s="14" customFormat="1">
      <c r="A1181" s="14"/>
      <c r="B1181" s="259"/>
      <c r="C1181" s="260"/>
      <c r="D1181" s="242" t="s">
        <v>200</v>
      </c>
      <c r="E1181" s="261" t="s">
        <v>1</v>
      </c>
      <c r="F1181" s="262" t="s">
        <v>868</v>
      </c>
      <c r="G1181" s="260"/>
      <c r="H1181" s="263">
        <v>-8.5440000000000005</v>
      </c>
      <c r="I1181" s="264"/>
      <c r="J1181" s="260"/>
      <c r="K1181" s="260"/>
      <c r="L1181" s="265"/>
      <c r="M1181" s="266"/>
      <c r="N1181" s="267"/>
      <c r="O1181" s="267"/>
      <c r="P1181" s="267"/>
      <c r="Q1181" s="267"/>
      <c r="R1181" s="267"/>
      <c r="S1181" s="267"/>
      <c r="T1181" s="268"/>
      <c r="U1181" s="14"/>
      <c r="V1181" s="14"/>
      <c r="W1181" s="14"/>
      <c r="X1181" s="14"/>
      <c r="Y1181" s="14"/>
      <c r="Z1181" s="14"/>
      <c r="AA1181" s="14"/>
      <c r="AB1181" s="14"/>
      <c r="AC1181" s="14"/>
      <c r="AD1181" s="14"/>
      <c r="AE1181" s="14"/>
      <c r="AT1181" s="269" t="s">
        <v>200</v>
      </c>
      <c r="AU1181" s="269" t="s">
        <v>82</v>
      </c>
      <c r="AV1181" s="14" t="s">
        <v>82</v>
      </c>
      <c r="AW1181" s="14" t="s">
        <v>30</v>
      </c>
      <c r="AX1181" s="14" t="s">
        <v>73</v>
      </c>
      <c r="AY1181" s="269" t="s">
        <v>189</v>
      </c>
    </row>
    <row r="1182" s="13" customFormat="1">
      <c r="A1182" s="13"/>
      <c r="B1182" s="249"/>
      <c r="C1182" s="250"/>
      <c r="D1182" s="242" t="s">
        <v>200</v>
      </c>
      <c r="E1182" s="251" t="s">
        <v>1</v>
      </c>
      <c r="F1182" s="252" t="s">
        <v>832</v>
      </c>
      <c r="G1182" s="250"/>
      <c r="H1182" s="251" t="s">
        <v>1</v>
      </c>
      <c r="I1182" s="253"/>
      <c r="J1182" s="250"/>
      <c r="K1182" s="250"/>
      <c r="L1182" s="254"/>
      <c r="M1182" s="255"/>
      <c r="N1182" s="256"/>
      <c r="O1182" s="256"/>
      <c r="P1182" s="256"/>
      <c r="Q1182" s="256"/>
      <c r="R1182" s="256"/>
      <c r="S1182" s="256"/>
      <c r="T1182" s="257"/>
      <c r="U1182" s="13"/>
      <c r="V1182" s="13"/>
      <c r="W1182" s="13"/>
      <c r="X1182" s="13"/>
      <c r="Y1182" s="13"/>
      <c r="Z1182" s="13"/>
      <c r="AA1182" s="13"/>
      <c r="AB1182" s="13"/>
      <c r="AC1182" s="13"/>
      <c r="AD1182" s="13"/>
      <c r="AE1182" s="13"/>
      <c r="AT1182" s="258" t="s">
        <v>200</v>
      </c>
      <c r="AU1182" s="258" t="s">
        <v>82</v>
      </c>
      <c r="AV1182" s="13" t="s">
        <v>80</v>
      </c>
      <c r="AW1182" s="13" t="s">
        <v>30</v>
      </c>
      <c r="AX1182" s="13" t="s">
        <v>73</v>
      </c>
      <c r="AY1182" s="258" t="s">
        <v>189</v>
      </c>
    </row>
    <row r="1183" s="14" customFormat="1">
      <c r="A1183" s="14"/>
      <c r="B1183" s="259"/>
      <c r="C1183" s="260"/>
      <c r="D1183" s="242" t="s">
        <v>200</v>
      </c>
      <c r="E1183" s="261" t="s">
        <v>1</v>
      </c>
      <c r="F1183" s="262" t="s">
        <v>869</v>
      </c>
      <c r="G1183" s="260"/>
      <c r="H1183" s="263">
        <v>60.030000000000001</v>
      </c>
      <c r="I1183" s="264"/>
      <c r="J1183" s="260"/>
      <c r="K1183" s="260"/>
      <c r="L1183" s="265"/>
      <c r="M1183" s="266"/>
      <c r="N1183" s="267"/>
      <c r="O1183" s="267"/>
      <c r="P1183" s="267"/>
      <c r="Q1183" s="267"/>
      <c r="R1183" s="267"/>
      <c r="S1183" s="267"/>
      <c r="T1183" s="268"/>
      <c r="U1183" s="14"/>
      <c r="V1183" s="14"/>
      <c r="W1183" s="14"/>
      <c r="X1183" s="14"/>
      <c r="Y1183" s="14"/>
      <c r="Z1183" s="14"/>
      <c r="AA1183" s="14"/>
      <c r="AB1183" s="14"/>
      <c r="AC1183" s="14"/>
      <c r="AD1183" s="14"/>
      <c r="AE1183" s="14"/>
      <c r="AT1183" s="269" t="s">
        <v>200</v>
      </c>
      <c r="AU1183" s="269" t="s">
        <v>82</v>
      </c>
      <c r="AV1183" s="14" t="s">
        <v>82</v>
      </c>
      <c r="AW1183" s="14" t="s">
        <v>30</v>
      </c>
      <c r="AX1183" s="14" t="s">
        <v>73</v>
      </c>
      <c r="AY1183" s="269" t="s">
        <v>189</v>
      </c>
    </row>
    <row r="1184" s="13" customFormat="1">
      <c r="A1184" s="13"/>
      <c r="B1184" s="249"/>
      <c r="C1184" s="250"/>
      <c r="D1184" s="242" t="s">
        <v>200</v>
      </c>
      <c r="E1184" s="251" t="s">
        <v>1</v>
      </c>
      <c r="F1184" s="252" t="s">
        <v>369</v>
      </c>
      <c r="G1184" s="250"/>
      <c r="H1184" s="251" t="s">
        <v>1</v>
      </c>
      <c r="I1184" s="253"/>
      <c r="J1184" s="250"/>
      <c r="K1184" s="250"/>
      <c r="L1184" s="254"/>
      <c r="M1184" s="255"/>
      <c r="N1184" s="256"/>
      <c r="O1184" s="256"/>
      <c r="P1184" s="256"/>
      <c r="Q1184" s="256"/>
      <c r="R1184" s="256"/>
      <c r="S1184" s="256"/>
      <c r="T1184" s="257"/>
      <c r="U1184" s="13"/>
      <c r="V1184" s="13"/>
      <c r="W1184" s="13"/>
      <c r="X1184" s="13"/>
      <c r="Y1184" s="13"/>
      <c r="Z1184" s="13"/>
      <c r="AA1184" s="13"/>
      <c r="AB1184" s="13"/>
      <c r="AC1184" s="13"/>
      <c r="AD1184" s="13"/>
      <c r="AE1184" s="13"/>
      <c r="AT1184" s="258" t="s">
        <v>200</v>
      </c>
      <c r="AU1184" s="258" t="s">
        <v>82</v>
      </c>
      <c r="AV1184" s="13" t="s">
        <v>80</v>
      </c>
      <c r="AW1184" s="13" t="s">
        <v>30</v>
      </c>
      <c r="AX1184" s="13" t="s">
        <v>73</v>
      </c>
      <c r="AY1184" s="258" t="s">
        <v>189</v>
      </c>
    </row>
    <row r="1185" s="14" customFormat="1">
      <c r="A1185" s="14"/>
      <c r="B1185" s="259"/>
      <c r="C1185" s="260"/>
      <c r="D1185" s="242" t="s">
        <v>200</v>
      </c>
      <c r="E1185" s="261" t="s">
        <v>1</v>
      </c>
      <c r="F1185" s="262" t="s">
        <v>864</v>
      </c>
      <c r="G1185" s="260"/>
      <c r="H1185" s="263">
        <v>-1.6000000000000001</v>
      </c>
      <c r="I1185" s="264"/>
      <c r="J1185" s="260"/>
      <c r="K1185" s="260"/>
      <c r="L1185" s="265"/>
      <c r="M1185" s="266"/>
      <c r="N1185" s="267"/>
      <c r="O1185" s="267"/>
      <c r="P1185" s="267"/>
      <c r="Q1185" s="267"/>
      <c r="R1185" s="267"/>
      <c r="S1185" s="267"/>
      <c r="T1185" s="268"/>
      <c r="U1185" s="14"/>
      <c r="V1185" s="14"/>
      <c r="W1185" s="14"/>
      <c r="X1185" s="14"/>
      <c r="Y1185" s="14"/>
      <c r="Z1185" s="14"/>
      <c r="AA1185" s="14"/>
      <c r="AB1185" s="14"/>
      <c r="AC1185" s="14"/>
      <c r="AD1185" s="14"/>
      <c r="AE1185" s="14"/>
      <c r="AT1185" s="269" t="s">
        <v>200</v>
      </c>
      <c r="AU1185" s="269" t="s">
        <v>82</v>
      </c>
      <c r="AV1185" s="14" t="s">
        <v>82</v>
      </c>
      <c r="AW1185" s="14" t="s">
        <v>30</v>
      </c>
      <c r="AX1185" s="14" t="s">
        <v>73</v>
      </c>
      <c r="AY1185" s="269" t="s">
        <v>189</v>
      </c>
    </row>
    <row r="1186" s="13" customFormat="1">
      <c r="A1186" s="13"/>
      <c r="B1186" s="249"/>
      <c r="C1186" s="250"/>
      <c r="D1186" s="242" t="s">
        <v>200</v>
      </c>
      <c r="E1186" s="251" t="s">
        <v>1</v>
      </c>
      <c r="F1186" s="252" t="s">
        <v>612</v>
      </c>
      <c r="G1186" s="250"/>
      <c r="H1186" s="251" t="s">
        <v>1</v>
      </c>
      <c r="I1186" s="253"/>
      <c r="J1186" s="250"/>
      <c r="K1186" s="250"/>
      <c r="L1186" s="254"/>
      <c r="M1186" s="255"/>
      <c r="N1186" s="256"/>
      <c r="O1186" s="256"/>
      <c r="P1186" s="256"/>
      <c r="Q1186" s="256"/>
      <c r="R1186" s="256"/>
      <c r="S1186" s="256"/>
      <c r="T1186" s="257"/>
      <c r="U1186" s="13"/>
      <c r="V1186" s="13"/>
      <c r="W1186" s="13"/>
      <c r="X1186" s="13"/>
      <c r="Y1186" s="13"/>
      <c r="Z1186" s="13"/>
      <c r="AA1186" s="13"/>
      <c r="AB1186" s="13"/>
      <c r="AC1186" s="13"/>
      <c r="AD1186" s="13"/>
      <c r="AE1186" s="13"/>
      <c r="AT1186" s="258" t="s">
        <v>200</v>
      </c>
      <c r="AU1186" s="258" t="s">
        <v>82</v>
      </c>
      <c r="AV1186" s="13" t="s">
        <v>80</v>
      </c>
      <c r="AW1186" s="13" t="s">
        <v>30</v>
      </c>
      <c r="AX1186" s="13" t="s">
        <v>73</v>
      </c>
      <c r="AY1186" s="258" t="s">
        <v>189</v>
      </c>
    </row>
    <row r="1187" s="14" customFormat="1">
      <c r="A1187" s="14"/>
      <c r="B1187" s="259"/>
      <c r="C1187" s="260"/>
      <c r="D1187" s="242" t="s">
        <v>200</v>
      </c>
      <c r="E1187" s="261" t="s">
        <v>1</v>
      </c>
      <c r="F1187" s="262" t="s">
        <v>870</v>
      </c>
      <c r="G1187" s="260"/>
      <c r="H1187" s="263">
        <v>72.902000000000001</v>
      </c>
      <c r="I1187" s="264"/>
      <c r="J1187" s="260"/>
      <c r="K1187" s="260"/>
      <c r="L1187" s="265"/>
      <c r="M1187" s="266"/>
      <c r="N1187" s="267"/>
      <c r="O1187" s="267"/>
      <c r="P1187" s="267"/>
      <c r="Q1187" s="267"/>
      <c r="R1187" s="267"/>
      <c r="S1187" s="267"/>
      <c r="T1187" s="268"/>
      <c r="U1187" s="14"/>
      <c r="V1187" s="14"/>
      <c r="W1187" s="14"/>
      <c r="X1187" s="14"/>
      <c r="Y1187" s="14"/>
      <c r="Z1187" s="14"/>
      <c r="AA1187" s="14"/>
      <c r="AB1187" s="14"/>
      <c r="AC1187" s="14"/>
      <c r="AD1187" s="14"/>
      <c r="AE1187" s="14"/>
      <c r="AT1187" s="269" t="s">
        <v>200</v>
      </c>
      <c r="AU1187" s="269" t="s">
        <v>82</v>
      </c>
      <c r="AV1187" s="14" t="s">
        <v>82</v>
      </c>
      <c r="AW1187" s="14" t="s">
        <v>30</v>
      </c>
      <c r="AX1187" s="14" t="s">
        <v>73</v>
      </c>
      <c r="AY1187" s="269" t="s">
        <v>189</v>
      </c>
    </row>
    <row r="1188" s="13" customFormat="1">
      <c r="A1188" s="13"/>
      <c r="B1188" s="249"/>
      <c r="C1188" s="250"/>
      <c r="D1188" s="242" t="s">
        <v>200</v>
      </c>
      <c r="E1188" s="251" t="s">
        <v>1</v>
      </c>
      <c r="F1188" s="252" t="s">
        <v>369</v>
      </c>
      <c r="G1188" s="250"/>
      <c r="H1188" s="251" t="s">
        <v>1</v>
      </c>
      <c r="I1188" s="253"/>
      <c r="J1188" s="250"/>
      <c r="K1188" s="250"/>
      <c r="L1188" s="254"/>
      <c r="M1188" s="255"/>
      <c r="N1188" s="256"/>
      <c r="O1188" s="256"/>
      <c r="P1188" s="256"/>
      <c r="Q1188" s="256"/>
      <c r="R1188" s="256"/>
      <c r="S1188" s="256"/>
      <c r="T1188" s="257"/>
      <c r="U1188" s="13"/>
      <c r="V1188" s="13"/>
      <c r="W1188" s="13"/>
      <c r="X1188" s="13"/>
      <c r="Y1188" s="13"/>
      <c r="Z1188" s="13"/>
      <c r="AA1188" s="13"/>
      <c r="AB1188" s="13"/>
      <c r="AC1188" s="13"/>
      <c r="AD1188" s="13"/>
      <c r="AE1188" s="13"/>
      <c r="AT1188" s="258" t="s">
        <v>200</v>
      </c>
      <c r="AU1188" s="258" t="s">
        <v>82</v>
      </c>
      <c r="AV1188" s="13" t="s">
        <v>80</v>
      </c>
      <c r="AW1188" s="13" t="s">
        <v>30</v>
      </c>
      <c r="AX1188" s="13" t="s">
        <v>73</v>
      </c>
      <c r="AY1188" s="258" t="s">
        <v>189</v>
      </c>
    </row>
    <row r="1189" s="14" customFormat="1">
      <c r="A1189" s="14"/>
      <c r="B1189" s="259"/>
      <c r="C1189" s="260"/>
      <c r="D1189" s="242" t="s">
        <v>200</v>
      </c>
      <c r="E1189" s="261" t="s">
        <v>1</v>
      </c>
      <c r="F1189" s="262" t="s">
        <v>871</v>
      </c>
      <c r="G1189" s="260"/>
      <c r="H1189" s="263">
        <v>-7.0209999999999999</v>
      </c>
      <c r="I1189" s="264"/>
      <c r="J1189" s="260"/>
      <c r="K1189" s="260"/>
      <c r="L1189" s="265"/>
      <c r="M1189" s="266"/>
      <c r="N1189" s="267"/>
      <c r="O1189" s="267"/>
      <c r="P1189" s="267"/>
      <c r="Q1189" s="267"/>
      <c r="R1189" s="267"/>
      <c r="S1189" s="267"/>
      <c r="T1189" s="268"/>
      <c r="U1189" s="14"/>
      <c r="V1189" s="14"/>
      <c r="W1189" s="14"/>
      <c r="X1189" s="14"/>
      <c r="Y1189" s="14"/>
      <c r="Z1189" s="14"/>
      <c r="AA1189" s="14"/>
      <c r="AB1189" s="14"/>
      <c r="AC1189" s="14"/>
      <c r="AD1189" s="14"/>
      <c r="AE1189" s="14"/>
      <c r="AT1189" s="269" t="s">
        <v>200</v>
      </c>
      <c r="AU1189" s="269" t="s">
        <v>82</v>
      </c>
      <c r="AV1189" s="14" t="s">
        <v>82</v>
      </c>
      <c r="AW1189" s="14" t="s">
        <v>30</v>
      </c>
      <c r="AX1189" s="14" t="s">
        <v>73</v>
      </c>
      <c r="AY1189" s="269" t="s">
        <v>189</v>
      </c>
    </row>
    <row r="1190" s="13" customFormat="1">
      <c r="A1190" s="13"/>
      <c r="B1190" s="249"/>
      <c r="C1190" s="250"/>
      <c r="D1190" s="242" t="s">
        <v>200</v>
      </c>
      <c r="E1190" s="251" t="s">
        <v>1</v>
      </c>
      <c r="F1190" s="252" t="s">
        <v>615</v>
      </c>
      <c r="G1190" s="250"/>
      <c r="H1190" s="251" t="s">
        <v>1</v>
      </c>
      <c r="I1190" s="253"/>
      <c r="J1190" s="250"/>
      <c r="K1190" s="250"/>
      <c r="L1190" s="254"/>
      <c r="M1190" s="255"/>
      <c r="N1190" s="256"/>
      <c r="O1190" s="256"/>
      <c r="P1190" s="256"/>
      <c r="Q1190" s="256"/>
      <c r="R1190" s="256"/>
      <c r="S1190" s="256"/>
      <c r="T1190" s="257"/>
      <c r="U1190" s="13"/>
      <c r="V1190" s="13"/>
      <c r="W1190" s="13"/>
      <c r="X1190" s="13"/>
      <c r="Y1190" s="13"/>
      <c r="Z1190" s="13"/>
      <c r="AA1190" s="13"/>
      <c r="AB1190" s="13"/>
      <c r="AC1190" s="13"/>
      <c r="AD1190" s="13"/>
      <c r="AE1190" s="13"/>
      <c r="AT1190" s="258" t="s">
        <v>200</v>
      </c>
      <c r="AU1190" s="258" t="s">
        <v>82</v>
      </c>
      <c r="AV1190" s="13" t="s">
        <v>80</v>
      </c>
      <c r="AW1190" s="13" t="s">
        <v>30</v>
      </c>
      <c r="AX1190" s="13" t="s">
        <v>73</v>
      </c>
      <c r="AY1190" s="258" t="s">
        <v>189</v>
      </c>
    </row>
    <row r="1191" s="14" customFormat="1">
      <c r="A1191" s="14"/>
      <c r="B1191" s="259"/>
      <c r="C1191" s="260"/>
      <c r="D1191" s="242" t="s">
        <v>200</v>
      </c>
      <c r="E1191" s="261" t="s">
        <v>1</v>
      </c>
      <c r="F1191" s="262" t="s">
        <v>872</v>
      </c>
      <c r="G1191" s="260"/>
      <c r="H1191" s="263">
        <v>42.893999999999998</v>
      </c>
      <c r="I1191" s="264"/>
      <c r="J1191" s="260"/>
      <c r="K1191" s="260"/>
      <c r="L1191" s="265"/>
      <c r="M1191" s="266"/>
      <c r="N1191" s="267"/>
      <c r="O1191" s="267"/>
      <c r="P1191" s="267"/>
      <c r="Q1191" s="267"/>
      <c r="R1191" s="267"/>
      <c r="S1191" s="267"/>
      <c r="T1191" s="268"/>
      <c r="U1191" s="14"/>
      <c r="V1191" s="14"/>
      <c r="W1191" s="14"/>
      <c r="X1191" s="14"/>
      <c r="Y1191" s="14"/>
      <c r="Z1191" s="14"/>
      <c r="AA1191" s="14"/>
      <c r="AB1191" s="14"/>
      <c r="AC1191" s="14"/>
      <c r="AD1191" s="14"/>
      <c r="AE1191" s="14"/>
      <c r="AT1191" s="269" t="s">
        <v>200</v>
      </c>
      <c r="AU1191" s="269" t="s">
        <v>82</v>
      </c>
      <c r="AV1191" s="14" t="s">
        <v>82</v>
      </c>
      <c r="AW1191" s="14" t="s">
        <v>30</v>
      </c>
      <c r="AX1191" s="14" t="s">
        <v>73</v>
      </c>
      <c r="AY1191" s="269" t="s">
        <v>189</v>
      </c>
    </row>
    <row r="1192" s="13" customFormat="1">
      <c r="A1192" s="13"/>
      <c r="B1192" s="249"/>
      <c r="C1192" s="250"/>
      <c r="D1192" s="242" t="s">
        <v>200</v>
      </c>
      <c r="E1192" s="251" t="s">
        <v>1</v>
      </c>
      <c r="F1192" s="252" t="s">
        <v>369</v>
      </c>
      <c r="G1192" s="250"/>
      <c r="H1192" s="251" t="s">
        <v>1</v>
      </c>
      <c r="I1192" s="253"/>
      <c r="J1192" s="250"/>
      <c r="K1192" s="250"/>
      <c r="L1192" s="254"/>
      <c r="M1192" s="255"/>
      <c r="N1192" s="256"/>
      <c r="O1192" s="256"/>
      <c r="P1192" s="256"/>
      <c r="Q1192" s="256"/>
      <c r="R1192" s="256"/>
      <c r="S1192" s="256"/>
      <c r="T1192" s="257"/>
      <c r="U1192" s="13"/>
      <c r="V1192" s="13"/>
      <c r="W1192" s="13"/>
      <c r="X1192" s="13"/>
      <c r="Y1192" s="13"/>
      <c r="Z1192" s="13"/>
      <c r="AA1192" s="13"/>
      <c r="AB1192" s="13"/>
      <c r="AC1192" s="13"/>
      <c r="AD1192" s="13"/>
      <c r="AE1192" s="13"/>
      <c r="AT1192" s="258" t="s">
        <v>200</v>
      </c>
      <c r="AU1192" s="258" t="s">
        <v>82</v>
      </c>
      <c r="AV1192" s="13" t="s">
        <v>80</v>
      </c>
      <c r="AW1192" s="13" t="s">
        <v>30</v>
      </c>
      <c r="AX1192" s="13" t="s">
        <v>73</v>
      </c>
      <c r="AY1192" s="258" t="s">
        <v>189</v>
      </c>
    </row>
    <row r="1193" s="14" customFormat="1">
      <c r="A1193" s="14"/>
      <c r="B1193" s="259"/>
      <c r="C1193" s="260"/>
      <c r="D1193" s="242" t="s">
        <v>200</v>
      </c>
      <c r="E1193" s="261" t="s">
        <v>1</v>
      </c>
      <c r="F1193" s="262" t="s">
        <v>873</v>
      </c>
      <c r="G1193" s="260"/>
      <c r="H1193" s="263">
        <v>-7.1399999999999997</v>
      </c>
      <c r="I1193" s="264"/>
      <c r="J1193" s="260"/>
      <c r="K1193" s="260"/>
      <c r="L1193" s="265"/>
      <c r="M1193" s="266"/>
      <c r="N1193" s="267"/>
      <c r="O1193" s="267"/>
      <c r="P1193" s="267"/>
      <c r="Q1193" s="267"/>
      <c r="R1193" s="267"/>
      <c r="S1193" s="267"/>
      <c r="T1193" s="268"/>
      <c r="U1193" s="14"/>
      <c r="V1193" s="14"/>
      <c r="W1193" s="14"/>
      <c r="X1193" s="14"/>
      <c r="Y1193" s="14"/>
      <c r="Z1193" s="14"/>
      <c r="AA1193" s="14"/>
      <c r="AB1193" s="14"/>
      <c r="AC1193" s="14"/>
      <c r="AD1193" s="14"/>
      <c r="AE1193" s="14"/>
      <c r="AT1193" s="269" t="s">
        <v>200</v>
      </c>
      <c r="AU1193" s="269" t="s">
        <v>82</v>
      </c>
      <c r="AV1193" s="14" t="s">
        <v>82</v>
      </c>
      <c r="AW1193" s="14" t="s">
        <v>30</v>
      </c>
      <c r="AX1193" s="14" t="s">
        <v>73</v>
      </c>
      <c r="AY1193" s="269" t="s">
        <v>189</v>
      </c>
    </row>
    <row r="1194" s="13" customFormat="1">
      <c r="A1194" s="13"/>
      <c r="B1194" s="249"/>
      <c r="C1194" s="250"/>
      <c r="D1194" s="242" t="s">
        <v>200</v>
      </c>
      <c r="E1194" s="251" t="s">
        <v>1</v>
      </c>
      <c r="F1194" s="252" t="s">
        <v>837</v>
      </c>
      <c r="G1194" s="250"/>
      <c r="H1194" s="251" t="s">
        <v>1</v>
      </c>
      <c r="I1194" s="253"/>
      <c r="J1194" s="250"/>
      <c r="K1194" s="250"/>
      <c r="L1194" s="254"/>
      <c r="M1194" s="255"/>
      <c r="N1194" s="256"/>
      <c r="O1194" s="256"/>
      <c r="P1194" s="256"/>
      <c r="Q1194" s="256"/>
      <c r="R1194" s="256"/>
      <c r="S1194" s="256"/>
      <c r="T1194" s="257"/>
      <c r="U1194" s="13"/>
      <c r="V1194" s="13"/>
      <c r="W1194" s="13"/>
      <c r="X1194" s="13"/>
      <c r="Y1194" s="13"/>
      <c r="Z1194" s="13"/>
      <c r="AA1194" s="13"/>
      <c r="AB1194" s="13"/>
      <c r="AC1194" s="13"/>
      <c r="AD1194" s="13"/>
      <c r="AE1194" s="13"/>
      <c r="AT1194" s="258" t="s">
        <v>200</v>
      </c>
      <c r="AU1194" s="258" t="s">
        <v>82</v>
      </c>
      <c r="AV1194" s="13" t="s">
        <v>80</v>
      </c>
      <c r="AW1194" s="13" t="s">
        <v>30</v>
      </c>
      <c r="AX1194" s="13" t="s">
        <v>73</v>
      </c>
      <c r="AY1194" s="258" t="s">
        <v>189</v>
      </c>
    </row>
    <row r="1195" s="14" customFormat="1">
      <c r="A1195" s="14"/>
      <c r="B1195" s="259"/>
      <c r="C1195" s="260"/>
      <c r="D1195" s="242" t="s">
        <v>200</v>
      </c>
      <c r="E1195" s="261" t="s">
        <v>1</v>
      </c>
      <c r="F1195" s="262" t="s">
        <v>874</v>
      </c>
      <c r="G1195" s="260"/>
      <c r="H1195" s="263">
        <v>23.472000000000001</v>
      </c>
      <c r="I1195" s="264"/>
      <c r="J1195" s="260"/>
      <c r="K1195" s="260"/>
      <c r="L1195" s="265"/>
      <c r="M1195" s="266"/>
      <c r="N1195" s="267"/>
      <c r="O1195" s="267"/>
      <c r="P1195" s="267"/>
      <c r="Q1195" s="267"/>
      <c r="R1195" s="267"/>
      <c r="S1195" s="267"/>
      <c r="T1195" s="268"/>
      <c r="U1195" s="14"/>
      <c r="V1195" s="14"/>
      <c r="W1195" s="14"/>
      <c r="X1195" s="14"/>
      <c r="Y1195" s="14"/>
      <c r="Z1195" s="14"/>
      <c r="AA1195" s="14"/>
      <c r="AB1195" s="14"/>
      <c r="AC1195" s="14"/>
      <c r="AD1195" s="14"/>
      <c r="AE1195" s="14"/>
      <c r="AT1195" s="269" t="s">
        <v>200</v>
      </c>
      <c r="AU1195" s="269" t="s">
        <v>82</v>
      </c>
      <c r="AV1195" s="14" t="s">
        <v>82</v>
      </c>
      <c r="AW1195" s="14" t="s">
        <v>30</v>
      </c>
      <c r="AX1195" s="14" t="s">
        <v>73</v>
      </c>
      <c r="AY1195" s="269" t="s">
        <v>189</v>
      </c>
    </row>
    <row r="1196" s="13" customFormat="1">
      <c r="A1196" s="13"/>
      <c r="B1196" s="249"/>
      <c r="C1196" s="250"/>
      <c r="D1196" s="242" t="s">
        <v>200</v>
      </c>
      <c r="E1196" s="251" t="s">
        <v>1</v>
      </c>
      <c r="F1196" s="252" t="s">
        <v>369</v>
      </c>
      <c r="G1196" s="250"/>
      <c r="H1196" s="251" t="s">
        <v>1</v>
      </c>
      <c r="I1196" s="253"/>
      <c r="J1196" s="250"/>
      <c r="K1196" s="250"/>
      <c r="L1196" s="254"/>
      <c r="M1196" s="255"/>
      <c r="N1196" s="256"/>
      <c r="O1196" s="256"/>
      <c r="P1196" s="256"/>
      <c r="Q1196" s="256"/>
      <c r="R1196" s="256"/>
      <c r="S1196" s="256"/>
      <c r="T1196" s="257"/>
      <c r="U1196" s="13"/>
      <c r="V1196" s="13"/>
      <c r="W1196" s="13"/>
      <c r="X1196" s="13"/>
      <c r="Y1196" s="13"/>
      <c r="Z1196" s="13"/>
      <c r="AA1196" s="13"/>
      <c r="AB1196" s="13"/>
      <c r="AC1196" s="13"/>
      <c r="AD1196" s="13"/>
      <c r="AE1196" s="13"/>
      <c r="AT1196" s="258" t="s">
        <v>200</v>
      </c>
      <c r="AU1196" s="258" t="s">
        <v>82</v>
      </c>
      <c r="AV1196" s="13" t="s">
        <v>80</v>
      </c>
      <c r="AW1196" s="13" t="s">
        <v>30</v>
      </c>
      <c r="AX1196" s="13" t="s">
        <v>73</v>
      </c>
      <c r="AY1196" s="258" t="s">
        <v>189</v>
      </c>
    </row>
    <row r="1197" s="14" customFormat="1">
      <c r="A1197" s="14"/>
      <c r="B1197" s="259"/>
      <c r="C1197" s="260"/>
      <c r="D1197" s="242" t="s">
        <v>200</v>
      </c>
      <c r="E1197" s="261" t="s">
        <v>1</v>
      </c>
      <c r="F1197" s="262" t="s">
        <v>875</v>
      </c>
      <c r="G1197" s="260"/>
      <c r="H1197" s="263">
        <v>-4.4000000000000004</v>
      </c>
      <c r="I1197" s="264"/>
      <c r="J1197" s="260"/>
      <c r="K1197" s="260"/>
      <c r="L1197" s="265"/>
      <c r="M1197" s="266"/>
      <c r="N1197" s="267"/>
      <c r="O1197" s="267"/>
      <c r="P1197" s="267"/>
      <c r="Q1197" s="267"/>
      <c r="R1197" s="267"/>
      <c r="S1197" s="267"/>
      <c r="T1197" s="268"/>
      <c r="U1197" s="14"/>
      <c r="V1197" s="14"/>
      <c r="W1197" s="14"/>
      <c r="X1197" s="14"/>
      <c r="Y1197" s="14"/>
      <c r="Z1197" s="14"/>
      <c r="AA1197" s="14"/>
      <c r="AB1197" s="14"/>
      <c r="AC1197" s="14"/>
      <c r="AD1197" s="14"/>
      <c r="AE1197" s="14"/>
      <c r="AT1197" s="269" t="s">
        <v>200</v>
      </c>
      <c r="AU1197" s="269" t="s">
        <v>82</v>
      </c>
      <c r="AV1197" s="14" t="s">
        <v>82</v>
      </c>
      <c r="AW1197" s="14" t="s">
        <v>30</v>
      </c>
      <c r="AX1197" s="14" t="s">
        <v>73</v>
      </c>
      <c r="AY1197" s="269" t="s">
        <v>189</v>
      </c>
    </row>
    <row r="1198" s="13" customFormat="1">
      <c r="A1198" s="13"/>
      <c r="B1198" s="249"/>
      <c r="C1198" s="250"/>
      <c r="D1198" s="242" t="s">
        <v>200</v>
      </c>
      <c r="E1198" s="251" t="s">
        <v>1</v>
      </c>
      <c r="F1198" s="252" t="s">
        <v>618</v>
      </c>
      <c r="G1198" s="250"/>
      <c r="H1198" s="251" t="s">
        <v>1</v>
      </c>
      <c r="I1198" s="253"/>
      <c r="J1198" s="250"/>
      <c r="K1198" s="250"/>
      <c r="L1198" s="254"/>
      <c r="M1198" s="255"/>
      <c r="N1198" s="256"/>
      <c r="O1198" s="256"/>
      <c r="P1198" s="256"/>
      <c r="Q1198" s="256"/>
      <c r="R1198" s="256"/>
      <c r="S1198" s="256"/>
      <c r="T1198" s="257"/>
      <c r="U1198" s="13"/>
      <c r="V1198" s="13"/>
      <c r="W1198" s="13"/>
      <c r="X1198" s="13"/>
      <c r="Y1198" s="13"/>
      <c r="Z1198" s="13"/>
      <c r="AA1198" s="13"/>
      <c r="AB1198" s="13"/>
      <c r="AC1198" s="13"/>
      <c r="AD1198" s="13"/>
      <c r="AE1198" s="13"/>
      <c r="AT1198" s="258" t="s">
        <v>200</v>
      </c>
      <c r="AU1198" s="258" t="s">
        <v>82</v>
      </c>
      <c r="AV1198" s="13" t="s">
        <v>80</v>
      </c>
      <c r="AW1198" s="13" t="s">
        <v>30</v>
      </c>
      <c r="AX1198" s="13" t="s">
        <v>73</v>
      </c>
      <c r="AY1198" s="258" t="s">
        <v>189</v>
      </c>
    </row>
    <row r="1199" s="14" customFormat="1">
      <c r="A1199" s="14"/>
      <c r="B1199" s="259"/>
      <c r="C1199" s="260"/>
      <c r="D1199" s="242" t="s">
        <v>200</v>
      </c>
      <c r="E1199" s="261" t="s">
        <v>1</v>
      </c>
      <c r="F1199" s="262" t="s">
        <v>876</v>
      </c>
      <c r="G1199" s="260"/>
      <c r="H1199" s="263">
        <v>31.905000000000001</v>
      </c>
      <c r="I1199" s="264"/>
      <c r="J1199" s="260"/>
      <c r="K1199" s="260"/>
      <c r="L1199" s="265"/>
      <c r="M1199" s="266"/>
      <c r="N1199" s="267"/>
      <c r="O1199" s="267"/>
      <c r="P1199" s="267"/>
      <c r="Q1199" s="267"/>
      <c r="R1199" s="267"/>
      <c r="S1199" s="267"/>
      <c r="T1199" s="268"/>
      <c r="U1199" s="14"/>
      <c r="V1199" s="14"/>
      <c r="W1199" s="14"/>
      <c r="X1199" s="14"/>
      <c r="Y1199" s="14"/>
      <c r="Z1199" s="14"/>
      <c r="AA1199" s="14"/>
      <c r="AB1199" s="14"/>
      <c r="AC1199" s="14"/>
      <c r="AD1199" s="14"/>
      <c r="AE1199" s="14"/>
      <c r="AT1199" s="269" t="s">
        <v>200</v>
      </c>
      <c r="AU1199" s="269" t="s">
        <v>82</v>
      </c>
      <c r="AV1199" s="14" t="s">
        <v>82</v>
      </c>
      <c r="AW1199" s="14" t="s">
        <v>30</v>
      </c>
      <c r="AX1199" s="14" t="s">
        <v>73</v>
      </c>
      <c r="AY1199" s="269" t="s">
        <v>189</v>
      </c>
    </row>
    <row r="1200" s="13" customFormat="1">
      <c r="A1200" s="13"/>
      <c r="B1200" s="249"/>
      <c r="C1200" s="250"/>
      <c r="D1200" s="242" t="s">
        <v>200</v>
      </c>
      <c r="E1200" s="251" t="s">
        <v>1</v>
      </c>
      <c r="F1200" s="252" t="s">
        <v>369</v>
      </c>
      <c r="G1200" s="250"/>
      <c r="H1200" s="251" t="s">
        <v>1</v>
      </c>
      <c r="I1200" s="253"/>
      <c r="J1200" s="250"/>
      <c r="K1200" s="250"/>
      <c r="L1200" s="254"/>
      <c r="M1200" s="255"/>
      <c r="N1200" s="256"/>
      <c r="O1200" s="256"/>
      <c r="P1200" s="256"/>
      <c r="Q1200" s="256"/>
      <c r="R1200" s="256"/>
      <c r="S1200" s="256"/>
      <c r="T1200" s="257"/>
      <c r="U1200" s="13"/>
      <c r="V1200" s="13"/>
      <c r="W1200" s="13"/>
      <c r="X1200" s="13"/>
      <c r="Y1200" s="13"/>
      <c r="Z1200" s="13"/>
      <c r="AA1200" s="13"/>
      <c r="AB1200" s="13"/>
      <c r="AC1200" s="13"/>
      <c r="AD1200" s="13"/>
      <c r="AE1200" s="13"/>
      <c r="AT1200" s="258" t="s">
        <v>200</v>
      </c>
      <c r="AU1200" s="258" t="s">
        <v>82</v>
      </c>
      <c r="AV1200" s="13" t="s">
        <v>80</v>
      </c>
      <c r="AW1200" s="13" t="s">
        <v>30</v>
      </c>
      <c r="AX1200" s="13" t="s">
        <v>73</v>
      </c>
      <c r="AY1200" s="258" t="s">
        <v>189</v>
      </c>
    </row>
    <row r="1201" s="14" customFormat="1">
      <c r="A1201" s="14"/>
      <c r="B1201" s="259"/>
      <c r="C1201" s="260"/>
      <c r="D1201" s="242" t="s">
        <v>200</v>
      </c>
      <c r="E1201" s="261" t="s">
        <v>1</v>
      </c>
      <c r="F1201" s="262" t="s">
        <v>877</v>
      </c>
      <c r="G1201" s="260"/>
      <c r="H1201" s="263">
        <v>-3.7400000000000002</v>
      </c>
      <c r="I1201" s="264"/>
      <c r="J1201" s="260"/>
      <c r="K1201" s="260"/>
      <c r="L1201" s="265"/>
      <c r="M1201" s="266"/>
      <c r="N1201" s="267"/>
      <c r="O1201" s="267"/>
      <c r="P1201" s="267"/>
      <c r="Q1201" s="267"/>
      <c r="R1201" s="267"/>
      <c r="S1201" s="267"/>
      <c r="T1201" s="268"/>
      <c r="U1201" s="14"/>
      <c r="V1201" s="14"/>
      <c r="W1201" s="14"/>
      <c r="X1201" s="14"/>
      <c r="Y1201" s="14"/>
      <c r="Z1201" s="14"/>
      <c r="AA1201" s="14"/>
      <c r="AB1201" s="14"/>
      <c r="AC1201" s="14"/>
      <c r="AD1201" s="14"/>
      <c r="AE1201" s="14"/>
      <c r="AT1201" s="269" t="s">
        <v>200</v>
      </c>
      <c r="AU1201" s="269" t="s">
        <v>82</v>
      </c>
      <c r="AV1201" s="14" t="s">
        <v>82</v>
      </c>
      <c r="AW1201" s="14" t="s">
        <v>30</v>
      </c>
      <c r="AX1201" s="14" t="s">
        <v>73</v>
      </c>
      <c r="AY1201" s="269" t="s">
        <v>189</v>
      </c>
    </row>
    <row r="1202" s="13" customFormat="1">
      <c r="A1202" s="13"/>
      <c r="B1202" s="249"/>
      <c r="C1202" s="250"/>
      <c r="D1202" s="242" t="s">
        <v>200</v>
      </c>
      <c r="E1202" s="251" t="s">
        <v>1</v>
      </c>
      <c r="F1202" s="252" t="s">
        <v>842</v>
      </c>
      <c r="G1202" s="250"/>
      <c r="H1202" s="251" t="s">
        <v>1</v>
      </c>
      <c r="I1202" s="253"/>
      <c r="J1202" s="250"/>
      <c r="K1202" s="250"/>
      <c r="L1202" s="254"/>
      <c r="M1202" s="255"/>
      <c r="N1202" s="256"/>
      <c r="O1202" s="256"/>
      <c r="P1202" s="256"/>
      <c r="Q1202" s="256"/>
      <c r="R1202" s="256"/>
      <c r="S1202" s="256"/>
      <c r="T1202" s="257"/>
      <c r="U1202" s="13"/>
      <c r="V1202" s="13"/>
      <c r="W1202" s="13"/>
      <c r="X1202" s="13"/>
      <c r="Y1202" s="13"/>
      <c r="Z1202" s="13"/>
      <c r="AA1202" s="13"/>
      <c r="AB1202" s="13"/>
      <c r="AC1202" s="13"/>
      <c r="AD1202" s="13"/>
      <c r="AE1202" s="13"/>
      <c r="AT1202" s="258" t="s">
        <v>200</v>
      </c>
      <c r="AU1202" s="258" t="s">
        <v>82</v>
      </c>
      <c r="AV1202" s="13" t="s">
        <v>80</v>
      </c>
      <c r="AW1202" s="13" t="s">
        <v>30</v>
      </c>
      <c r="AX1202" s="13" t="s">
        <v>73</v>
      </c>
      <c r="AY1202" s="258" t="s">
        <v>189</v>
      </c>
    </row>
    <row r="1203" s="14" customFormat="1">
      <c r="A1203" s="14"/>
      <c r="B1203" s="259"/>
      <c r="C1203" s="260"/>
      <c r="D1203" s="242" t="s">
        <v>200</v>
      </c>
      <c r="E1203" s="261" t="s">
        <v>1</v>
      </c>
      <c r="F1203" s="262" t="s">
        <v>878</v>
      </c>
      <c r="G1203" s="260"/>
      <c r="H1203" s="263">
        <v>19.256</v>
      </c>
      <c r="I1203" s="264"/>
      <c r="J1203" s="260"/>
      <c r="K1203" s="260"/>
      <c r="L1203" s="265"/>
      <c r="M1203" s="266"/>
      <c r="N1203" s="267"/>
      <c r="O1203" s="267"/>
      <c r="P1203" s="267"/>
      <c r="Q1203" s="267"/>
      <c r="R1203" s="267"/>
      <c r="S1203" s="267"/>
      <c r="T1203" s="268"/>
      <c r="U1203" s="14"/>
      <c r="V1203" s="14"/>
      <c r="W1203" s="14"/>
      <c r="X1203" s="14"/>
      <c r="Y1203" s="14"/>
      <c r="Z1203" s="14"/>
      <c r="AA1203" s="14"/>
      <c r="AB1203" s="14"/>
      <c r="AC1203" s="14"/>
      <c r="AD1203" s="14"/>
      <c r="AE1203" s="14"/>
      <c r="AT1203" s="269" t="s">
        <v>200</v>
      </c>
      <c r="AU1203" s="269" t="s">
        <v>82</v>
      </c>
      <c r="AV1203" s="14" t="s">
        <v>82</v>
      </c>
      <c r="AW1203" s="14" t="s">
        <v>30</v>
      </c>
      <c r="AX1203" s="14" t="s">
        <v>73</v>
      </c>
      <c r="AY1203" s="269" t="s">
        <v>189</v>
      </c>
    </row>
    <row r="1204" s="13" customFormat="1">
      <c r="A1204" s="13"/>
      <c r="B1204" s="249"/>
      <c r="C1204" s="250"/>
      <c r="D1204" s="242" t="s">
        <v>200</v>
      </c>
      <c r="E1204" s="251" t="s">
        <v>1</v>
      </c>
      <c r="F1204" s="252" t="s">
        <v>369</v>
      </c>
      <c r="G1204" s="250"/>
      <c r="H1204" s="251" t="s">
        <v>1</v>
      </c>
      <c r="I1204" s="253"/>
      <c r="J1204" s="250"/>
      <c r="K1204" s="250"/>
      <c r="L1204" s="254"/>
      <c r="M1204" s="255"/>
      <c r="N1204" s="256"/>
      <c r="O1204" s="256"/>
      <c r="P1204" s="256"/>
      <c r="Q1204" s="256"/>
      <c r="R1204" s="256"/>
      <c r="S1204" s="256"/>
      <c r="T1204" s="257"/>
      <c r="U1204" s="13"/>
      <c r="V1204" s="13"/>
      <c r="W1204" s="13"/>
      <c r="X1204" s="13"/>
      <c r="Y1204" s="13"/>
      <c r="Z1204" s="13"/>
      <c r="AA1204" s="13"/>
      <c r="AB1204" s="13"/>
      <c r="AC1204" s="13"/>
      <c r="AD1204" s="13"/>
      <c r="AE1204" s="13"/>
      <c r="AT1204" s="258" t="s">
        <v>200</v>
      </c>
      <c r="AU1204" s="258" t="s">
        <v>82</v>
      </c>
      <c r="AV1204" s="13" t="s">
        <v>80</v>
      </c>
      <c r="AW1204" s="13" t="s">
        <v>30</v>
      </c>
      <c r="AX1204" s="13" t="s">
        <v>73</v>
      </c>
      <c r="AY1204" s="258" t="s">
        <v>189</v>
      </c>
    </row>
    <row r="1205" s="14" customFormat="1">
      <c r="A1205" s="14"/>
      <c r="B1205" s="259"/>
      <c r="C1205" s="260"/>
      <c r="D1205" s="242" t="s">
        <v>200</v>
      </c>
      <c r="E1205" s="261" t="s">
        <v>1</v>
      </c>
      <c r="F1205" s="262" t="s">
        <v>879</v>
      </c>
      <c r="G1205" s="260"/>
      <c r="H1205" s="263">
        <v>-1.3999999999999999</v>
      </c>
      <c r="I1205" s="264"/>
      <c r="J1205" s="260"/>
      <c r="K1205" s="260"/>
      <c r="L1205" s="265"/>
      <c r="M1205" s="266"/>
      <c r="N1205" s="267"/>
      <c r="O1205" s="267"/>
      <c r="P1205" s="267"/>
      <c r="Q1205" s="267"/>
      <c r="R1205" s="267"/>
      <c r="S1205" s="267"/>
      <c r="T1205" s="268"/>
      <c r="U1205" s="14"/>
      <c r="V1205" s="14"/>
      <c r="W1205" s="14"/>
      <c r="X1205" s="14"/>
      <c r="Y1205" s="14"/>
      <c r="Z1205" s="14"/>
      <c r="AA1205" s="14"/>
      <c r="AB1205" s="14"/>
      <c r="AC1205" s="14"/>
      <c r="AD1205" s="14"/>
      <c r="AE1205" s="14"/>
      <c r="AT1205" s="269" t="s">
        <v>200</v>
      </c>
      <c r="AU1205" s="269" t="s">
        <v>82</v>
      </c>
      <c r="AV1205" s="14" t="s">
        <v>82</v>
      </c>
      <c r="AW1205" s="14" t="s">
        <v>30</v>
      </c>
      <c r="AX1205" s="14" t="s">
        <v>73</v>
      </c>
      <c r="AY1205" s="269" t="s">
        <v>189</v>
      </c>
    </row>
    <row r="1206" s="13" customFormat="1">
      <c r="A1206" s="13"/>
      <c r="B1206" s="249"/>
      <c r="C1206" s="250"/>
      <c r="D1206" s="242" t="s">
        <v>200</v>
      </c>
      <c r="E1206" s="251" t="s">
        <v>1</v>
      </c>
      <c r="F1206" s="252" t="s">
        <v>882</v>
      </c>
      <c r="G1206" s="250"/>
      <c r="H1206" s="251" t="s">
        <v>1</v>
      </c>
      <c r="I1206" s="253"/>
      <c r="J1206" s="250"/>
      <c r="K1206" s="250"/>
      <c r="L1206" s="254"/>
      <c r="M1206" s="255"/>
      <c r="N1206" s="256"/>
      <c r="O1206" s="256"/>
      <c r="P1206" s="256"/>
      <c r="Q1206" s="256"/>
      <c r="R1206" s="256"/>
      <c r="S1206" s="256"/>
      <c r="T1206" s="257"/>
      <c r="U1206" s="13"/>
      <c r="V1206" s="13"/>
      <c r="W1206" s="13"/>
      <c r="X1206" s="13"/>
      <c r="Y1206" s="13"/>
      <c r="Z1206" s="13"/>
      <c r="AA1206" s="13"/>
      <c r="AB1206" s="13"/>
      <c r="AC1206" s="13"/>
      <c r="AD1206" s="13"/>
      <c r="AE1206" s="13"/>
      <c r="AT1206" s="258" t="s">
        <v>200</v>
      </c>
      <c r="AU1206" s="258" t="s">
        <v>82</v>
      </c>
      <c r="AV1206" s="13" t="s">
        <v>80</v>
      </c>
      <c r="AW1206" s="13" t="s">
        <v>30</v>
      </c>
      <c r="AX1206" s="13" t="s">
        <v>73</v>
      </c>
      <c r="AY1206" s="258" t="s">
        <v>189</v>
      </c>
    </row>
    <row r="1207" s="14" customFormat="1">
      <c r="A1207" s="14"/>
      <c r="B1207" s="259"/>
      <c r="C1207" s="260"/>
      <c r="D1207" s="242" t="s">
        <v>200</v>
      </c>
      <c r="E1207" s="261" t="s">
        <v>1</v>
      </c>
      <c r="F1207" s="262" t="s">
        <v>883</v>
      </c>
      <c r="G1207" s="260"/>
      <c r="H1207" s="263">
        <v>-36.207000000000001</v>
      </c>
      <c r="I1207" s="264"/>
      <c r="J1207" s="260"/>
      <c r="K1207" s="260"/>
      <c r="L1207" s="265"/>
      <c r="M1207" s="266"/>
      <c r="N1207" s="267"/>
      <c r="O1207" s="267"/>
      <c r="P1207" s="267"/>
      <c r="Q1207" s="267"/>
      <c r="R1207" s="267"/>
      <c r="S1207" s="267"/>
      <c r="T1207" s="268"/>
      <c r="U1207" s="14"/>
      <c r="V1207" s="14"/>
      <c r="W1207" s="14"/>
      <c r="X1207" s="14"/>
      <c r="Y1207" s="14"/>
      <c r="Z1207" s="14"/>
      <c r="AA1207" s="14"/>
      <c r="AB1207" s="14"/>
      <c r="AC1207" s="14"/>
      <c r="AD1207" s="14"/>
      <c r="AE1207" s="14"/>
      <c r="AT1207" s="269" t="s">
        <v>200</v>
      </c>
      <c r="AU1207" s="269" t="s">
        <v>82</v>
      </c>
      <c r="AV1207" s="14" t="s">
        <v>82</v>
      </c>
      <c r="AW1207" s="14" t="s">
        <v>30</v>
      </c>
      <c r="AX1207" s="14" t="s">
        <v>73</v>
      </c>
      <c r="AY1207" s="269" t="s">
        <v>189</v>
      </c>
    </row>
    <row r="1208" s="13" customFormat="1">
      <c r="A1208" s="13"/>
      <c r="B1208" s="249"/>
      <c r="C1208" s="250"/>
      <c r="D1208" s="242" t="s">
        <v>200</v>
      </c>
      <c r="E1208" s="251" t="s">
        <v>1</v>
      </c>
      <c r="F1208" s="252" t="s">
        <v>338</v>
      </c>
      <c r="G1208" s="250"/>
      <c r="H1208" s="251" t="s">
        <v>1</v>
      </c>
      <c r="I1208" s="253"/>
      <c r="J1208" s="250"/>
      <c r="K1208" s="250"/>
      <c r="L1208" s="254"/>
      <c r="M1208" s="255"/>
      <c r="N1208" s="256"/>
      <c r="O1208" s="256"/>
      <c r="P1208" s="256"/>
      <c r="Q1208" s="256"/>
      <c r="R1208" s="256"/>
      <c r="S1208" s="256"/>
      <c r="T1208" s="257"/>
      <c r="U1208" s="13"/>
      <c r="V1208" s="13"/>
      <c r="W1208" s="13"/>
      <c r="X1208" s="13"/>
      <c r="Y1208" s="13"/>
      <c r="Z1208" s="13"/>
      <c r="AA1208" s="13"/>
      <c r="AB1208" s="13"/>
      <c r="AC1208" s="13"/>
      <c r="AD1208" s="13"/>
      <c r="AE1208" s="13"/>
      <c r="AT1208" s="258" t="s">
        <v>200</v>
      </c>
      <c r="AU1208" s="258" t="s">
        <v>82</v>
      </c>
      <c r="AV1208" s="13" t="s">
        <v>80</v>
      </c>
      <c r="AW1208" s="13" t="s">
        <v>30</v>
      </c>
      <c r="AX1208" s="13" t="s">
        <v>73</v>
      </c>
      <c r="AY1208" s="258" t="s">
        <v>189</v>
      </c>
    </row>
    <row r="1209" s="13" customFormat="1">
      <c r="A1209" s="13"/>
      <c r="B1209" s="249"/>
      <c r="C1209" s="250"/>
      <c r="D1209" s="242" t="s">
        <v>200</v>
      </c>
      <c r="E1209" s="251" t="s">
        <v>1</v>
      </c>
      <c r="F1209" s="252" t="s">
        <v>823</v>
      </c>
      <c r="G1209" s="250"/>
      <c r="H1209" s="251" t="s">
        <v>1</v>
      </c>
      <c r="I1209" s="253"/>
      <c r="J1209" s="250"/>
      <c r="K1209" s="250"/>
      <c r="L1209" s="254"/>
      <c r="M1209" s="255"/>
      <c r="N1209" s="256"/>
      <c r="O1209" s="256"/>
      <c r="P1209" s="256"/>
      <c r="Q1209" s="256"/>
      <c r="R1209" s="256"/>
      <c r="S1209" s="256"/>
      <c r="T1209" s="257"/>
      <c r="U1209" s="13"/>
      <c r="V1209" s="13"/>
      <c r="W1209" s="13"/>
      <c r="X1209" s="13"/>
      <c r="Y1209" s="13"/>
      <c r="Z1209" s="13"/>
      <c r="AA1209" s="13"/>
      <c r="AB1209" s="13"/>
      <c r="AC1209" s="13"/>
      <c r="AD1209" s="13"/>
      <c r="AE1209" s="13"/>
      <c r="AT1209" s="258" t="s">
        <v>200</v>
      </c>
      <c r="AU1209" s="258" t="s">
        <v>82</v>
      </c>
      <c r="AV1209" s="13" t="s">
        <v>80</v>
      </c>
      <c r="AW1209" s="13" t="s">
        <v>30</v>
      </c>
      <c r="AX1209" s="13" t="s">
        <v>73</v>
      </c>
      <c r="AY1209" s="258" t="s">
        <v>189</v>
      </c>
    </row>
    <row r="1210" s="13" customFormat="1">
      <c r="A1210" s="13"/>
      <c r="B1210" s="249"/>
      <c r="C1210" s="250"/>
      <c r="D1210" s="242" t="s">
        <v>200</v>
      </c>
      <c r="E1210" s="251" t="s">
        <v>1</v>
      </c>
      <c r="F1210" s="252" t="s">
        <v>595</v>
      </c>
      <c r="G1210" s="250"/>
      <c r="H1210" s="251" t="s">
        <v>1</v>
      </c>
      <c r="I1210" s="253"/>
      <c r="J1210" s="250"/>
      <c r="K1210" s="250"/>
      <c r="L1210" s="254"/>
      <c r="M1210" s="255"/>
      <c r="N1210" s="256"/>
      <c r="O1210" s="256"/>
      <c r="P1210" s="256"/>
      <c r="Q1210" s="256"/>
      <c r="R1210" s="256"/>
      <c r="S1210" s="256"/>
      <c r="T1210" s="257"/>
      <c r="U1210" s="13"/>
      <c r="V1210" s="13"/>
      <c r="W1210" s="13"/>
      <c r="X1210" s="13"/>
      <c r="Y1210" s="13"/>
      <c r="Z1210" s="13"/>
      <c r="AA1210" s="13"/>
      <c r="AB1210" s="13"/>
      <c r="AC1210" s="13"/>
      <c r="AD1210" s="13"/>
      <c r="AE1210" s="13"/>
      <c r="AT1210" s="258" t="s">
        <v>200</v>
      </c>
      <c r="AU1210" s="258" t="s">
        <v>82</v>
      </c>
      <c r="AV1210" s="13" t="s">
        <v>80</v>
      </c>
      <c r="AW1210" s="13" t="s">
        <v>30</v>
      </c>
      <c r="AX1210" s="13" t="s">
        <v>73</v>
      </c>
      <c r="AY1210" s="258" t="s">
        <v>189</v>
      </c>
    </row>
    <row r="1211" s="14" customFormat="1">
      <c r="A1211" s="14"/>
      <c r="B1211" s="259"/>
      <c r="C1211" s="260"/>
      <c r="D1211" s="242" t="s">
        <v>200</v>
      </c>
      <c r="E1211" s="261" t="s">
        <v>1</v>
      </c>
      <c r="F1211" s="262" t="s">
        <v>854</v>
      </c>
      <c r="G1211" s="260"/>
      <c r="H1211" s="263">
        <v>1.534</v>
      </c>
      <c r="I1211" s="264"/>
      <c r="J1211" s="260"/>
      <c r="K1211" s="260"/>
      <c r="L1211" s="265"/>
      <c r="M1211" s="266"/>
      <c r="N1211" s="267"/>
      <c r="O1211" s="267"/>
      <c r="P1211" s="267"/>
      <c r="Q1211" s="267"/>
      <c r="R1211" s="267"/>
      <c r="S1211" s="267"/>
      <c r="T1211" s="268"/>
      <c r="U1211" s="14"/>
      <c r="V1211" s="14"/>
      <c r="W1211" s="14"/>
      <c r="X1211" s="14"/>
      <c r="Y1211" s="14"/>
      <c r="Z1211" s="14"/>
      <c r="AA1211" s="14"/>
      <c r="AB1211" s="14"/>
      <c r="AC1211" s="14"/>
      <c r="AD1211" s="14"/>
      <c r="AE1211" s="14"/>
      <c r="AT1211" s="269" t="s">
        <v>200</v>
      </c>
      <c r="AU1211" s="269" t="s">
        <v>82</v>
      </c>
      <c r="AV1211" s="14" t="s">
        <v>82</v>
      </c>
      <c r="AW1211" s="14" t="s">
        <v>30</v>
      </c>
      <c r="AX1211" s="14" t="s">
        <v>73</v>
      </c>
      <c r="AY1211" s="269" t="s">
        <v>189</v>
      </c>
    </row>
    <row r="1212" s="13" customFormat="1">
      <c r="A1212" s="13"/>
      <c r="B1212" s="249"/>
      <c r="C1212" s="250"/>
      <c r="D1212" s="242" t="s">
        <v>200</v>
      </c>
      <c r="E1212" s="251" t="s">
        <v>1</v>
      </c>
      <c r="F1212" s="252" t="s">
        <v>606</v>
      </c>
      <c r="G1212" s="250"/>
      <c r="H1212" s="251" t="s">
        <v>1</v>
      </c>
      <c r="I1212" s="253"/>
      <c r="J1212" s="250"/>
      <c r="K1212" s="250"/>
      <c r="L1212" s="254"/>
      <c r="M1212" s="255"/>
      <c r="N1212" s="256"/>
      <c r="O1212" s="256"/>
      <c r="P1212" s="256"/>
      <c r="Q1212" s="256"/>
      <c r="R1212" s="256"/>
      <c r="S1212" s="256"/>
      <c r="T1212" s="257"/>
      <c r="U1212" s="13"/>
      <c r="V1212" s="13"/>
      <c r="W1212" s="13"/>
      <c r="X1212" s="13"/>
      <c r="Y1212" s="13"/>
      <c r="Z1212" s="13"/>
      <c r="AA1212" s="13"/>
      <c r="AB1212" s="13"/>
      <c r="AC1212" s="13"/>
      <c r="AD1212" s="13"/>
      <c r="AE1212" s="13"/>
      <c r="AT1212" s="258" t="s">
        <v>200</v>
      </c>
      <c r="AU1212" s="258" t="s">
        <v>82</v>
      </c>
      <c r="AV1212" s="13" t="s">
        <v>80</v>
      </c>
      <c r="AW1212" s="13" t="s">
        <v>30</v>
      </c>
      <c r="AX1212" s="13" t="s">
        <v>73</v>
      </c>
      <c r="AY1212" s="258" t="s">
        <v>189</v>
      </c>
    </row>
    <row r="1213" s="13" customFormat="1">
      <c r="A1213" s="13"/>
      <c r="B1213" s="249"/>
      <c r="C1213" s="250"/>
      <c r="D1213" s="242" t="s">
        <v>200</v>
      </c>
      <c r="E1213" s="251" t="s">
        <v>1</v>
      </c>
      <c r="F1213" s="252" t="s">
        <v>595</v>
      </c>
      <c r="G1213" s="250"/>
      <c r="H1213" s="251" t="s">
        <v>1</v>
      </c>
      <c r="I1213" s="253"/>
      <c r="J1213" s="250"/>
      <c r="K1213" s="250"/>
      <c r="L1213" s="254"/>
      <c r="M1213" s="255"/>
      <c r="N1213" s="256"/>
      <c r="O1213" s="256"/>
      <c r="P1213" s="256"/>
      <c r="Q1213" s="256"/>
      <c r="R1213" s="256"/>
      <c r="S1213" s="256"/>
      <c r="T1213" s="257"/>
      <c r="U1213" s="13"/>
      <c r="V1213" s="13"/>
      <c r="W1213" s="13"/>
      <c r="X1213" s="13"/>
      <c r="Y1213" s="13"/>
      <c r="Z1213" s="13"/>
      <c r="AA1213" s="13"/>
      <c r="AB1213" s="13"/>
      <c r="AC1213" s="13"/>
      <c r="AD1213" s="13"/>
      <c r="AE1213" s="13"/>
      <c r="AT1213" s="258" t="s">
        <v>200</v>
      </c>
      <c r="AU1213" s="258" t="s">
        <v>82</v>
      </c>
      <c r="AV1213" s="13" t="s">
        <v>80</v>
      </c>
      <c r="AW1213" s="13" t="s">
        <v>30</v>
      </c>
      <c r="AX1213" s="13" t="s">
        <v>73</v>
      </c>
      <c r="AY1213" s="258" t="s">
        <v>189</v>
      </c>
    </row>
    <row r="1214" s="14" customFormat="1">
      <c r="A1214" s="14"/>
      <c r="B1214" s="259"/>
      <c r="C1214" s="260"/>
      <c r="D1214" s="242" t="s">
        <v>200</v>
      </c>
      <c r="E1214" s="261" t="s">
        <v>1</v>
      </c>
      <c r="F1214" s="262" t="s">
        <v>607</v>
      </c>
      <c r="G1214" s="260"/>
      <c r="H1214" s="263">
        <v>1.5489999999999999</v>
      </c>
      <c r="I1214" s="264"/>
      <c r="J1214" s="260"/>
      <c r="K1214" s="260"/>
      <c r="L1214" s="265"/>
      <c r="M1214" s="266"/>
      <c r="N1214" s="267"/>
      <c r="O1214" s="267"/>
      <c r="P1214" s="267"/>
      <c r="Q1214" s="267"/>
      <c r="R1214" s="267"/>
      <c r="S1214" s="267"/>
      <c r="T1214" s="268"/>
      <c r="U1214" s="14"/>
      <c r="V1214" s="14"/>
      <c r="W1214" s="14"/>
      <c r="X1214" s="14"/>
      <c r="Y1214" s="14"/>
      <c r="Z1214" s="14"/>
      <c r="AA1214" s="14"/>
      <c r="AB1214" s="14"/>
      <c r="AC1214" s="14"/>
      <c r="AD1214" s="14"/>
      <c r="AE1214" s="14"/>
      <c r="AT1214" s="269" t="s">
        <v>200</v>
      </c>
      <c r="AU1214" s="269" t="s">
        <v>82</v>
      </c>
      <c r="AV1214" s="14" t="s">
        <v>82</v>
      </c>
      <c r="AW1214" s="14" t="s">
        <v>30</v>
      </c>
      <c r="AX1214" s="14" t="s">
        <v>73</v>
      </c>
      <c r="AY1214" s="269" t="s">
        <v>189</v>
      </c>
    </row>
    <row r="1215" s="13" customFormat="1">
      <c r="A1215" s="13"/>
      <c r="B1215" s="249"/>
      <c r="C1215" s="250"/>
      <c r="D1215" s="242" t="s">
        <v>200</v>
      </c>
      <c r="E1215" s="251" t="s">
        <v>1</v>
      </c>
      <c r="F1215" s="252" t="s">
        <v>608</v>
      </c>
      <c r="G1215" s="250"/>
      <c r="H1215" s="251" t="s">
        <v>1</v>
      </c>
      <c r="I1215" s="253"/>
      <c r="J1215" s="250"/>
      <c r="K1215" s="250"/>
      <c r="L1215" s="254"/>
      <c r="M1215" s="255"/>
      <c r="N1215" s="256"/>
      <c r="O1215" s="256"/>
      <c r="P1215" s="256"/>
      <c r="Q1215" s="256"/>
      <c r="R1215" s="256"/>
      <c r="S1215" s="256"/>
      <c r="T1215" s="257"/>
      <c r="U1215" s="13"/>
      <c r="V1215" s="13"/>
      <c r="W1215" s="13"/>
      <c r="X1215" s="13"/>
      <c r="Y1215" s="13"/>
      <c r="Z1215" s="13"/>
      <c r="AA1215" s="13"/>
      <c r="AB1215" s="13"/>
      <c r="AC1215" s="13"/>
      <c r="AD1215" s="13"/>
      <c r="AE1215" s="13"/>
      <c r="AT1215" s="258" t="s">
        <v>200</v>
      </c>
      <c r="AU1215" s="258" t="s">
        <v>82</v>
      </c>
      <c r="AV1215" s="13" t="s">
        <v>80</v>
      </c>
      <c r="AW1215" s="13" t="s">
        <v>30</v>
      </c>
      <c r="AX1215" s="13" t="s">
        <v>73</v>
      </c>
      <c r="AY1215" s="258" t="s">
        <v>189</v>
      </c>
    </row>
    <row r="1216" s="13" customFormat="1">
      <c r="A1216" s="13"/>
      <c r="B1216" s="249"/>
      <c r="C1216" s="250"/>
      <c r="D1216" s="242" t="s">
        <v>200</v>
      </c>
      <c r="E1216" s="251" t="s">
        <v>1</v>
      </c>
      <c r="F1216" s="252" t="s">
        <v>595</v>
      </c>
      <c r="G1216" s="250"/>
      <c r="H1216" s="251" t="s">
        <v>1</v>
      </c>
      <c r="I1216" s="253"/>
      <c r="J1216" s="250"/>
      <c r="K1216" s="250"/>
      <c r="L1216" s="254"/>
      <c r="M1216" s="255"/>
      <c r="N1216" s="256"/>
      <c r="O1216" s="256"/>
      <c r="P1216" s="256"/>
      <c r="Q1216" s="256"/>
      <c r="R1216" s="256"/>
      <c r="S1216" s="256"/>
      <c r="T1216" s="257"/>
      <c r="U1216" s="13"/>
      <c r="V1216" s="13"/>
      <c r="W1216" s="13"/>
      <c r="X1216" s="13"/>
      <c r="Y1216" s="13"/>
      <c r="Z1216" s="13"/>
      <c r="AA1216" s="13"/>
      <c r="AB1216" s="13"/>
      <c r="AC1216" s="13"/>
      <c r="AD1216" s="13"/>
      <c r="AE1216" s="13"/>
      <c r="AT1216" s="258" t="s">
        <v>200</v>
      </c>
      <c r="AU1216" s="258" t="s">
        <v>82</v>
      </c>
      <c r="AV1216" s="13" t="s">
        <v>80</v>
      </c>
      <c r="AW1216" s="13" t="s">
        <v>30</v>
      </c>
      <c r="AX1216" s="13" t="s">
        <v>73</v>
      </c>
      <c r="AY1216" s="258" t="s">
        <v>189</v>
      </c>
    </row>
    <row r="1217" s="14" customFormat="1">
      <c r="A1217" s="14"/>
      <c r="B1217" s="259"/>
      <c r="C1217" s="260"/>
      <c r="D1217" s="242" t="s">
        <v>200</v>
      </c>
      <c r="E1217" s="261" t="s">
        <v>1</v>
      </c>
      <c r="F1217" s="262" t="s">
        <v>609</v>
      </c>
      <c r="G1217" s="260"/>
      <c r="H1217" s="263">
        <v>2.0800000000000001</v>
      </c>
      <c r="I1217" s="264"/>
      <c r="J1217" s="260"/>
      <c r="K1217" s="260"/>
      <c r="L1217" s="265"/>
      <c r="M1217" s="266"/>
      <c r="N1217" s="267"/>
      <c r="O1217" s="267"/>
      <c r="P1217" s="267"/>
      <c r="Q1217" s="267"/>
      <c r="R1217" s="267"/>
      <c r="S1217" s="267"/>
      <c r="T1217" s="268"/>
      <c r="U1217" s="14"/>
      <c r="V1217" s="14"/>
      <c r="W1217" s="14"/>
      <c r="X1217" s="14"/>
      <c r="Y1217" s="14"/>
      <c r="Z1217" s="14"/>
      <c r="AA1217" s="14"/>
      <c r="AB1217" s="14"/>
      <c r="AC1217" s="14"/>
      <c r="AD1217" s="14"/>
      <c r="AE1217" s="14"/>
      <c r="AT1217" s="269" t="s">
        <v>200</v>
      </c>
      <c r="AU1217" s="269" t="s">
        <v>82</v>
      </c>
      <c r="AV1217" s="14" t="s">
        <v>82</v>
      </c>
      <c r="AW1217" s="14" t="s">
        <v>30</v>
      </c>
      <c r="AX1217" s="14" t="s">
        <v>73</v>
      </c>
      <c r="AY1217" s="269" t="s">
        <v>189</v>
      </c>
    </row>
    <row r="1218" s="13" customFormat="1">
      <c r="A1218" s="13"/>
      <c r="B1218" s="249"/>
      <c r="C1218" s="250"/>
      <c r="D1218" s="242" t="s">
        <v>200</v>
      </c>
      <c r="E1218" s="251" t="s">
        <v>1</v>
      </c>
      <c r="F1218" s="252" t="s">
        <v>610</v>
      </c>
      <c r="G1218" s="250"/>
      <c r="H1218" s="251" t="s">
        <v>1</v>
      </c>
      <c r="I1218" s="253"/>
      <c r="J1218" s="250"/>
      <c r="K1218" s="250"/>
      <c r="L1218" s="254"/>
      <c r="M1218" s="255"/>
      <c r="N1218" s="256"/>
      <c r="O1218" s="256"/>
      <c r="P1218" s="256"/>
      <c r="Q1218" s="256"/>
      <c r="R1218" s="256"/>
      <c r="S1218" s="256"/>
      <c r="T1218" s="257"/>
      <c r="U1218" s="13"/>
      <c r="V1218" s="13"/>
      <c r="W1218" s="13"/>
      <c r="X1218" s="13"/>
      <c r="Y1218" s="13"/>
      <c r="Z1218" s="13"/>
      <c r="AA1218" s="13"/>
      <c r="AB1218" s="13"/>
      <c r="AC1218" s="13"/>
      <c r="AD1218" s="13"/>
      <c r="AE1218" s="13"/>
      <c r="AT1218" s="258" t="s">
        <v>200</v>
      </c>
      <c r="AU1218" s="258" t="s">
        <v>82</v>
      </c>
      <c r="AV1218" s="13" t="s">
        <v>80</v>
      </c>
      <c r="AW1218" s="13" t="s">
        <v>30</v>
      </c>
      <c r="AX1218" s="13" t="s">
        <v>73</v>
      </c>
      <c r="AY1218" s="258" t="s">
        <v>189</v>
      </c>
    </row>
    <row r="1219" s="13" customFormat="1">
      <c r="A1219" s="13"/>
      <c r="B1219" s="249"/>
      <c r="C1219" s="250"/>
      <c r="D1219" s="242" t="s">
        <v>200</v>
      </c>
      <c r="E1219" s="251" t="s">
        <v>1</v>
      </c>
      <c r="F1219" s="252" t="s">
        <v>595</v>
      </c>
      <c r="G1219" s="250"/>
      <c r="H1219" s="251" t="s">
        <v>1</v>
      </c>
      <c r="I1219" s="253"/>
      <c r="J1219" s="250"/>
      <c r="K1219" s="250"/>
      <c r="L1219" s="254"/>
      <c r="M1219" s="255"/>
      <c r="N1219" s="256"/>
      <c r="O1219" s="256"/>
      <c r="P1219" s="256"/>
      <c r="Q1219" s="256"/>
      <c r="R1219" s="256"/>
      <c r="S1219" s="256"/>
      <c r="T1219" s="257"/>
      <c r="U1219" s="13"/>
      <c r="V1219" s="13"/>
      <c r="W1219" s="13"/>
      <c r="X1219" s="13"/>
      <c r="Y1219" s="13"/>
      <c r="Z1219" s="13"/>
      <c r="AA1219" s="13"/>
      <c r="AB1219" s="13"/>
      <c r="AC1219" s="13"/>
      <c r="AD1219" s="13"/>
      <c r="AE1219" s="13"/>
      <c r="AT1219" s="258" t="s">
        <v>200</v>
      </c>
      <c r="AU1219" s="258" t="s">
        <v>82</v>
      </c>
      <c r="AV1219" s="13" t="s">
        <v>80</v>
      </c>
      <c r="AW1219" s="13" t="s">
        <v>30</v>
      </c>
      <c r="AX1219" s="13" t="s">
        <v>73</v>
      </c>
      <c r="AY1219" s="258" t="s">
        <v>189</v>
      </c>
    </row>
    <row r="1220" s="14" customFormat="1">
      <c r="A1220" s="14"/>
      <c r="B1220" s="259"/>
      <c r="C1220" s="260"/>
      <c r="D1220" s="242" t="s">
        <v>200</v>
      </c>
      <c r="E1220" s="261" t="s">
        <v>1</v>
      </c>
      <c r="F1220" s="262" t="s">
        <v>611</v>
      </c>
      <c r="G1220" s="260"/>
      <c r="H1220" s="263">
        <v>1.1299999999999999</v>
      </c>
      <c r="I1220" s="264"/>
      <c r="J1220" s="260"/>
      <c r="K1220" s="260"/>
      <c r="L1220" s="265"/>
      <c r="M1220" s="266"/>
      <c r="N1220" s="267"/>
      <c r="O1220" s="267"/>
      <c r="P1220" s="267"/>
      <c r="Q1220" s="267"/>
      <c r="R1220" s="267"/>
      <c r="S1220" s="267"/>
      <c r="T1220" s="268"/>
      <c r="U1220" s="14"/>
      <c r="V1220" s="14"/>
      <c r="W1220" s="14"/>
      <c r="X1220" s="14"/>
      <c r="Y1220" s="14"/>
      <c r="Z1220" s="14"/>
      <c r="AA1220" s="14"/>
      <c r="AB1220" s="14"/>
      <c r="AC1220" s="14"/>
      <c r="AD1220" s="14"/>
      <c r="AE1220" s="14"/>
      <c r="AT1220" s="269" t="s">
        <v>200</v>
      </c>
      <c r="AU1220" s="269" t="s">
        <v>82</v>
      </c>
      <c r="AV1220" s="14" t="s">
        <v>82</v>
      </c>
      <c r="AW1220" s="14" t="s">
        <v>30</v>
      </c>
      <c r="AX1220" s="14" t="s">
        <v>73</v>
      </c>
      <c r="AY1220" s="269" t="s">
        <v>189</v>
      </c>
    </row>
    <row r="1221" s="13" customFormat="1">
      <c r="A1221" s="13"/>
      <c r="B1221" s="249"/>
      <c r="C1221" s="250"/>
      <c r="D1221" s="242" t="s">
        <v>200</v>
      </c>
      <c r="E1221" s="251" t="s">
        <v>1</v>
      </c>
      <c r="F1221" s="252" t="s">
        <v>612</v>
      </c>
      <c r="G1221" s="250"/>
      <c r="H1221" s="251" t="s">
        <v>1</v>
      </c>
      <c r="I1221" s="253"/>
      <c r="J1221" s="250"/>
      <c r="K1221" s="250"/>
      <c r="L1221" s="254"/>
      <c r="M1221" s="255"/>
      <c r="N1221" s="256"/>
      <c r="O1221" s="256"/>
      <c r="P1221" s="256"/>
      <c r="Q1221" s="256"/>
      <c r="R1221" s="256"/>
      <c r="S1221" s="256"/>
      <c r="T1221" s="257"/>
      <c r="U1221" s="13"/>
      <c r="V1221" s="13"/>
      <c r="W1221" s="13"/>
      <c r="X1221" s="13"/>
      <c r="Y1221" s="13"/>
      <c r="Z1221" s="13"/>
      <c r="AA1221" s="13"/>
      <c r="AB1221" s="13"/>
      <c r="AC1221" s="13"/>
      <c r="AD1221" s="13"/>
      <c r="AE1221" s="13"/>
      <c r="AT1221" s="258" t="s">
        <v>200</v>
      </c>
      <c r="AU1221" s="258" t="s">
        <v>82</v>
      </c>
      <c r="AV1221" s="13" t="s">
        <v>80</v>
      </c>
      <c r="AW1221" s="13" t="s">
        <v>30</v>
      </c>
      <c r="AX1221" s="13" t="s">
        <v>73</v>
      </c>
      <c r="AY1221" s="258" t="s">
        <v>189</v>
      </c>
    </row>
    <row r="1222" s="13" customFormat="1">
      <c r="A1222" s="13"/>
      <c r="B1222" s="249"/>
      <c r="C1222" s="250"/>
      <c r="D1222" s="242" t="s">
        <v>200</v>
      </c>
      <c r="E1222" s="251" t="s">
        <v>1</v>
      </c>
      <c r="F1222" s="252" t="s">
        <v>595</v>
      </c>
      <c r="G1222" s="250"/>
      <c r="H1222" s="251" t="s">
        <v>1</v>
      </c>
      <c r="I1222" s="253"/>
      <c r="J1222" s="250"/>
      <c r="K1222" s="250"/>
      <c r="L1222" s="254"/>
      <c r="M1222" s="255"/>
      <c r="N1222" s="256"/>
      <c r="O1222" s="256"/>
      <c r="P1222" s="256"/>
      <c r="Q1222" s="256"/>
      <c r="R1222" s="256"/>
      <c r="S1222" s="256"/>
      <c r="T1222" s="257"/>
      <c r="U1222" s="13"/>
      <c r="V1222" s="13"/>
      <c r="W1222" s="13"/>
      <c r="X1222" s="13"/>
      <c r="Y1222" s="13"/>
      <c r="Z1222" s="13"/>
      <c r="AA1222" s="13"/>
      <c r="AB1222" s="13"/>
      <c r="AC1222" s="13"/>
      <c r="AD1222" s="13"/>
      <c r="AE1222" s="13"/>
      <c r="AT1222" s="258" t="s">
        <v>200</v>
      </c>
      <c r="AU1222" s="258" t="s">
        <v>82</v>
      </c>
      <c r="AV1222" s="13" t="s">
        <v>80</v>
      </c>
      <c r="AW1222" s="13" t="s">
        <v>30</v>
      </c>
      <c r="AX1222" s="13" t="s">
        <v>73</v>
      </c>
      <c r="AY1222" s="258" t="s">
        <v>189</v>
      </c>
    </row>
    <row r="1223" s="14" customFormat="1">
      <c r="A1223" s="14"/>
      <c r="B1223" s="259"/>
      <c r="C1223" s="260"/>
      <c r="D1223" s="242" t="s">
        <v>200</v>
      </c>
      <c r="E1223" s="261" t="s">
        <v>1</v>
      </c>
      <c r="F1223" s="262" t="s">
        <v>613</v>
      </c>
      <c r="G1223" s="260"/>
      <c r="H1223" s="263">
        <v>0.64800000000000002</v>
      </c>
      <c r="I1223" s="264"/>
      <c r="J1223" s="260"/>
      <c r="K1223" s="260"/>
      <c r="L1223" s="265"/>
      <c r="M1223" s="266"/>
      <c r="N1223" s="267"/>
      <c r="O1223" s="267"/>
      <c r="P1223" s="267"/>
      <c r="Q1223" s="267"/>
      <c r="R1223" s="267"/>
      <c r="S1223" s="267"/>
      <c r="T1223" s="268"/>
      <c r="U1223" s="14"/>
      <c r="V1223" s="14"/>
      <c r="W1223" s="14"/>
      <c r="X1223" s="14"/>
      <c r="Y1223" s="14"/>
      <c r="Z1223" s="14"/>
      <c r="AA1223" s="14"/>
      <c r="AB1223" s="14"/>
      <c r="AC1223" s="14"/>
      <c r="AD1223" s="14"/>
      <c r="AE1223" s="14"/>
      <c r="AT1223" s="269" t="s">
        <v>200</v>
      </c>
      <c r="AU1223" s="269" t="s">
        <v>82</v>
      </c>
      <c r="AV1223" s="14" t="s">
        <v>82</v>
      </c>
      <c r="AW1223" s="14" t="s">
        <v>30</v>
      </c>
      <c r="AX1223" s="14" t="s">
        <v>73</v>
      </c>
      <c r="AY1223" s="269" t="s">
        <v>189</v>
      </c>
    </row>
    <row r="1224" s="14" customFormat="1">
      <c r="A1224" s="14"/>
      <c r="B1224" s="259"/>
      <c r="C1224" s="260"/>
      <c r="D1224" s="242" t="s">
        <v>200</v>
      </c>
      <c r="E1224" s="261" t="s">
        <v>1</v>
      </c>
      <c r="F1224" s="262" t="s">
        <v>855</v>
      </c>
      <c r="G1224" s="260"/>
      <c r="H1224" s="263">
        <v>0.98799999999999999</v>
      </c>
      <c r="I1224" s="264"/>
      <c r="J1224" s="260"/>
      <c r="K1224" s="260"/>
      <c r="L1224" s="265"/>
      <c r="M1224" s="266"/>
      <c r="N1224" s="267"/>
      <c r="O1224" s="267"/>
      <c r="P1224" s="267"/>
      <c r="Q1224" s="267"/>
      <c r="R1224" s="267"/>
      <c r="S1224" s="267"/>
      <c r="T1224" s="268"/>
      <c r="U1224" s="14"/>
      <c r="V1224" s="14"/>
      <c r="W1224" s="14"/>
      <c r="X1224" s="14"/>
      <c r="Y1224" s="14"/>
      <c r="Z1224" s="14"/>
      <c r="AA1224" s="14"/>
      <c r="AB1224" s="14"/>
      <c r="AC1224" s="14"/>
      <c r="AD1224" s="14"/>
      <c r="AE1224" s="14"/>
      <c r="AT1224" s="269" t="s">
        <v>200</v>
      </c>
      <c r="AU1224" s="269" t="s">
        <v>82</v>
      </c>
      <c r="AV1224" s="14" t="s">
        <v>82</v>
      </c>
      <c r="AW1224" s="14" t="s">
        <v>30</v>
      </c>
      <c r="AX1224" s="14" t="s">
        <v>73</v>
      </c>
      <c r="AY1224" s="269" t="s">
        <v>189</v>
      </c>
    </row>
    <row r="1225" s="14" customFormat="1">
      <c r="A1225" s="14"/>
      <c r="B1225" s="259"/>
      <c r="C1225" s="260"/>
      <c r="D1225" s="242" t="s">
        <v>200</v>
      </c>
      <c r="E1225" s="261" t="s">
        <v>1</v>
      </c>
      <c r="F1225" s="262" t="s">
        <v>614</v>
      </c>
      <c r="G1225" s="260"/>
      <c r="H1225" s="263">
        <v>1.8480000000000001</v>
      </c>
      <c r="I1225" s="264"/>
      <c r="J1225" s="260"/>
      <c r="K1225" s="260"/>
      <c r="L1225" s="265"/>
      <c r="M1225" s="266"/>
      <c r="N1225" s="267"/>
      <c r="O1225" s="267"/>
      <c r="P1225" s="267"/>
      <c r="Q1225" s="267"/>
      <c r="R1225" s="267"/>
      <c r="S1225" s="267"/>
      <c r="T1225" s="268"/>
      <c r="U1225" s="14"/>
      <c r="V1225" s="14"/>
      <c r="W1225" s="14"/>
      <c r="X1225" s="14"/>
      <c r="Y1225" s="14"/>
      <c r="Z1225" s="14"/>
      <c r="AA1225" s="14"/>
      <c r="AB1225" s="14"/>
      <c r="AC1225" s="14"/>
      <c r="AD1225" s="14"/>
      <c r="AE1225" s="14"/>
      <c r="AT1225" s="269" t="s">
        <v>200</v>
      </c>
      <c r="AU1225" s="269" t="s">
        <v>82</v>
      </c>
      <c r="AV1225" s="14" t="s">
        <v>82</v>
      </c>
      <c r="AW1225" s="14" t="s">
        <v>30</v>
      </c>
      <c r="AX1225" s="14" t="s">
        <v>73</v>
      </c>
      <c r="AY1225" s="269" t="s">
        <v>189</v>
      </c>
    </row>
    <row r="1226" s="13" customFormat="1">
      <c r="A1226" s="13"/>
      <c r="B1226" s="249"/>
      <c r="C1226" s="250"/>
      <c r="D1226" s="242" t="s">
        <v>200</v>
      </c>
      <c r="E1226" s="251" t="s">
        <v>1</v>
      </c>
      <c r="F1226" s="252" t="s">
        <v>615</v>
      </c>
      <c r="G1226" s="250"/>
      <c r="H1226" s="251" t="s">
        <v>1</v>
      </c>
      <c r="I1226" s="253"/>
      <c r="J1226" s="250"/>
      <c r="K1226" s="250"/>
      <c r="L1226" s="254"/>
      <c r="M1226" s="255"/>
      <c r="N1226" s="256"/>
      <c r="O1226" s="256"/>
      <c r="P1226" s="256"/>
      <c r="Q1226" s="256"/>
      <c r="R1226" s="256"/>
      <c r="S1226" s="256"/>
      <c r="T1226" s="257"/>
      <c r="U1226" s="13"/>
      <c r="V1226" s="13"/>
      <c r="W1226" s="13"/>
      <c r="X1226" s="13"/>
      <c r="Y1226" s="13"/>
      <c r="Z1226" s="13"/>
      <c r="AA1226" s="13"/>
      <c r="AB1226" s="13"/>
      <c r="AC1226" s="13"/>
      <c r="AD1226" s="13"/>
      <c r="AE1226" s="13"/>
      <c r="AT1226" s="258" t="s">
        <v>200</v>
      </c>
      <c r="AU1226" s="258" t="s">
        <v>82</v>
      </c>
      <c r="AV1226" s="13" t="s">
        <v>80</v>
      </c>
      <c r="AW1226" s="13" t="s">
        <v>30</v>
      </c>
      <c r="AX1226" s="13" t="s">
        <v>73</v>
      </c>
      <c r="AY1226" s="258" t="s">
        <v>189</v>
      </c>
    </row>
    <row r="1227" s="13" customFormat="1">
      <c r="A1227" s="13"/>
      <c r="B1227" s="249"/>
      <c r="C1227" s="250"/>
      <c r="D1227" s="242" t="s">
        <v>200</v>
      </c>
      <c r="E1227" s="251" t="s">
        <v>1</v>
      </c>
      <c r="F1227" s="252" t="s">
        <v>595</v>
      </c>
      <c r="G1227" s="250"/>
      <c r="H1227" s="251" t="s">
        <v>1</v>
      </c>
      <c r="I1227" s="253"/>
      <c r="J1227" s="250"/>
      <c r="K1227" s="250"/>
      <c r="L1227" s="254"/>
      <c r="M1227" s="255"/>
      <c r="N1227" s="256"/>
      <c r="O1227" s="256"/>
      <c r="P1227" s="256"/>
      <c r="Q1227" s="256"/>
      <c r="R1227" s="256"/>
      <c r="S1227" s="256"/>
      <c r="T1227" s="257"/>
      <c r="U1227" s="13"/>
      <c r="V1227" s="13"/>
      <c r="W1227" s="13"/>
      <c r="X1227" s="13"/>
      <c r="Y1227" s="13"/>
      <c r="Z1227" s="13"/>
      <c r="AA1227" s="13"/>
      <c r="AB1227" s="13"/>
      <c r="AC1227" s="13"/>
      <c r="AD1227" s="13"/>
      <c r="AE1227" s="13"/>
      <c r="AT1227" s="258" t="s">
        <v>200</v>
      </c>
      <c r="AU1227" s="258" t="s">
        <v>82</v>
      </c>
      <c r="AV1227" s="13" t="s">
        <v>80</v>
      </c>
      <c r="AW1227" s="13" t="s">
        <v>30</v>
      </c>
      <c r="AX1227" s="13" t="s">
        <v>73</v>
      </c>
      <c r="AY1227" s="258" t="s">
        <v>189</v>
      </c>
    </row>
    <row r="1228" s="14" customFormat="1">
      <c r="A1228" s="14"/>
      <c r="B1228" s="259"/>
      <c r="C1228" s="260"/>
      <c r="D1228" s="242" t="s">
        <v>200</v>
      </c>
      <c r="E1228" s="261" t="s">
        <v>1</v>
      </c>
      <c r="F1228" s="262" t="s">
        <v>616</v>
      </c>
      <c r="G1228" s="260"/>
      <c r="H1228" s="263">
        <v>1.782</v>
      </c>
      <c r="I1228" s="264"/>
      <c r="J1228" s="260"/>
      <c r="K1228" s="260"/>
      <c r="L1228" s="265"/>
      <c r="M1228" s="266"/>
      <c r="N1228" s="267"/>
      <c r="O1228" s="267"/>
      <c r="P1228" s="267"/>
      <c r="Q1228" s="267"/>
      <c r="R1228" s="267"/>
      <c r="S1228" s="267"/>
      <c r="T1228" s="268"/>
      <c r="U1228" s="14"/>
      <c r="V1228" s="14"/>
      <c r="W1228" s="14"/>
      <c r="X1228" s="14"/>
      <c r="Y1228" s="14"/>
      <c r="Z1228" s="14"/>
      <c r="AA1228" s="14"/>
      <c r="AB1228" s="14"/>
      <c r="AC1228" s="14"/>
      <c r="AD1228" s="14"/>
      <c r="AE1228" s="14"/>
      <c r="AT1228" s="269" t="s">
        <v>200</v>
      </c>
      <c r="AU1228" s="269" t="s">
        <v>82</v>
      </c>
      <c r="AV1228" s="14" t="s">
        <v>82</v>
      </c>
      <c r="AW1228" s="14" t="s">
        <v>30</v>
      </c>
      <c r="AX1228" s="14" t="s">
        <v>73</v>
      </c>
      <c r="AY1228" s="269" t="s">
        <v>189</v>
      </c>
    </row>
    <row r="1229" s="14" customFormat="1">
      <c r="A1229" s="14"/>
      <c r="B1229" s="259"/>
      <c r="C1229" s="260"/>
      <c r="D1229" s="242" t="s">
        <v>200</v>
      </c>
      <c r="E1229" s="261" t="s">
        <v>1</v>
      </c>
      <c r="F1229" s="262" t="s">
        <v>617</v>
      </c>
      <c r="G1229" s="260"/>
      <c r="H1229" s="263">
        <v>1.4299999999999999</v>
      </c>
      <c r="I1229" s="264"/>
      <c r="J1229" s="260"/>
      <c r="K1229" s="260"/>
      <c r="L1229" s="265"/>
      <c r="M1229" s="266"/>
      <c r="N1229" s="267"/>
      <c r="O1229" s="267"/>
      <c r="P1229" s="267"/>
      <c r="Q1229" s="267"/>
      <c r="R1229" s="267"/>
      <c r="S1229" s="267"/>
      <c r="T1229" s="268"/>
      <c r="U1229" s="14"/>
      <c r="V1229" s="14"/>
      <c r="W1229" s="14"/>
      <c r="X1229" s="14"/>
      <c r="Y1229" s="14"/>
      <c r="Z1229" s="14"/>
      <c r="AA1229" s="14"/>
      <c r="AB1229" s="14"/>
      <c r="AC1229" s="14"/>
      <c r="AD1229" s="14"/>
      <c r="AE1229" s="14"/>
      <c r="AT1229" s="269" t="s">
        <v>200</v>
      </c>
      <c r="AU1229" s="269" t="s">
        <v>82</v>
      </c>
      <c r="AV1229" s="14" t="s">
        <v>82</v>
      </c>
      <c r="AW1229" s="14" t="s">
        <v>30</v>
      </c>
      <c r="AX1229" s="14" t="s">
        <v>73</v>
      </c>
      <c r="AY1229" s="269" t="s">
        <v>189</v>
      </c>
    </row>
    <row r="1230" s="13" customFormat="1">
      <c r="A1230" s="13"/>
      <c r="B1230" s="249"/>
      <c r="C1230" s="250"/>
      <c r="D1230" s="242" t="s">
        <v>200</v>
      </c>
      <c r="E1230" s="251" t="s">
        <v>1</v>
      </c>
      <c r="F1230" s="252" t="s">
        <v>618</v>
      </c>
      <c r="G1230" s="250"/>
      <c r="H1230" s="251" t="s">
        <v>1</v>
      </c>
      <c r="I1230" s="253"/>
      <c r="J1230" s="250"/>
      <c r="K1230" s="250"/>
      <c r="L1230" s="254"/>
      <c r="M1230" s="255"/>
      <c r="N1230" s="256"/>
      <c r="O1230" s="256"/>
      <c r="P1230" s="256"/>
      <c r="Q1230" s="256"/>
      <c r="R1230" s="256"/>
      <c r="S1230" s="256"/>
      <c r="T1230" s="257"/>
      <c r="U1230" s="13"/>
      <c r="V1230" s="13"/>
      <c r="W1230" s="13"/>
      <c r="X1230" s="13"/>
      <c r="Y1230" s="13"/>
      <c r="Z1230" s="13"/>
      <c r="AA1230" s="13"/>
      <c r="AB1230" s="13"/>
      <c r="AC1230" s="13"/>
      <c r="AD1230" s="13"/>
      <c r="AE1230" s="13"/>
      <c r="AT1230" s="258" t="s">
        <v>200</v>
      </c>
      <c r="AU1230" s="258" t="s">
        <v>82</v>
      </c>
      <c r="AV1230" s="13" t="s">
        <v>80</v>
      </c>
      <c r="AW1230" s="13" t="s">
        <v>30</v>
      </c>
      <c r="AX1230" s="13" t="s">
        <v>73</v>
      </c>
      <c r="AY1230" s="258" t="s">
        <v>189</v>
      </c>
    </row>
    <row r="1231" s="13" customFormat="1">
      <c r="A1231" s="13"/>
      <c r="B1231" s="249"/>
      <c r="C1231" s="250"/>
      <c r="D1231" s="242" t="s">
        <v>200</v>
      </c>
      <c r="E1231" s="251" t="s">
        <v>1</v>
      </c>
      <c r="F1231" s="252" t="s">
        <v>595</v>
      </c>
      <c r="G1231" s="250"/>
      <c r="H1231" s="251" t="s">
        <v>1</v>
      </c>
      <c r="I1231" s="253"/>
      <c r="J1231" s="250"/>
      <c r="K1231" s="250"/>
      <c r="L1231" s="254"/>
      <c r="M1231" s="255"/>
      <c r="N1231" s="256"/>
      <c r="O1231" s="256"/>
      <c r="P1231" s="256"/>
      <c r="Q1231" s="256"/>
      <c r="R1231" s="256"/>
      <c r="S1231" s="256"/>
      <c r="T1231" s="257"/>
      <c r="U1231" s="13"/>
      <c r="V1231" s="13"/>
      <c r="W1231" s="13"/>
      <c r="X1231" s="13"/>
      <c r="Y1231" s="13"/>
      <c r="Z1231" s="13"/>
      <c r="AA1231" s="13"/>
      <c r="AB1231" s="13"/>
      <c r="AC1231" s="13"/>
      <c r="AD1231" s="13"/>
      <c r="AE1231" s="13"/>
      <c r="AT1231" s="258" t="s">
        <v>200</v>
      </c>
      <c r="AU1231" s="258" t="s">
        <v>82</v>
      </c>
      <c r="AV1231" s="13" t="s">
        <v>80</v>
      </c>
      <c r="AW1231" s="13" t="s">
        <v>30</v>
      </c>
      <c r="AX1231" s="13" t="s">
        <v>73</v>
      </c>
      <c r="AY1231" s="258" t="s">
        <v>189</v>
      </c>
    </row>
    <row r="1232" s="14" customFormat="1">
      <c r="A1232" s="14"/>
      <c r="B1232" s="259"/>
      <c r="C1232" s="260"/>
      <c r="D1232" s="242" t="s">
        <v>200</v>
      </c>
      <c r="E1232" s="261" t="s">
        <v>1</v>
      </c>
      <c r="F1232" s="262" t="s">
        <v>617</v>
      </c>
      <c r="G1232" s="260"/>
      <c r="H1232" s="263">
        <v>1.4299999999999999</v>
      </c>
      <c r="I1232" s="264"/>
      <c r="J1232" s="260"/>
      <c r="K1232" s="260"/>
      <c r="L1232" s="265"/>
      <c r="M1232" s="266"/>
      <c r="N1232" s="267"/>
      <c r="O1232" s="267"/>
      <c r="P1232" s="267"/>
      <c r="Q1232" s="267"/>
      <c r="R1232" s="267"/>
      <c r="S1232" s="267"/>
      <c r="T1232" s="268"/>
      <c r="U1232" s="14"/>
      <c r="V1232" s="14"/>
      <c r="W1232" s="14"/>
      <c r="X1232" s="14"/>
      <c r="Y1232" s="14"/>
      <c r="Z1232" s="14"/>
      <c r="AA1232" s="14"/>
      <c r="AB1232" s="14"/>
      <c r="AC1232" s="14"/>
      <c r="AD1232" s="14"/>
      <c r="AE1232" s="14"/>
      <c r="AT1232" s="269" t="s">
        <v>200</v>
      </c>
      <c r="AU1232" s="269" t="s">
        <v>82</v>
      </c>
      <c r="AV1232" s="14" t="s">
        <v>82</v>
      </c>
      <c r="AW1232" s="14" t="s">
        <v>30</v>
      </c>
      <c r="AX1232" s="14" t="s">
        <v>73</v>
      </c>
      <c r="AY1232" s="269" t="s">
        <v>189</v>
      </c>
    </row>
    <row r="1233" s="15" customFormat="1">
      <c r="A1233" s="15"/>
      <c r="B1233" s="270"/>
      <c r="C1233" s="271"/>
      <c r="D1233" s="242" t="s">
        <v>200</v>
      </c>
      <c r="E1233" s="272" t="s">
        <v>1</v>
      </c>
      <c r="F1233" s="273" t="s">
        <v>207</v>
      </c>
      <c r="G1233" s="271"/>
      <c r="H1233" s="274">
        <v>355.51099999999997</v>
      </c>
      <c r="I1233" s="275"/>
      <c r="J1233" s="271"/>
      <c r="K1233" s="271"/>
      <c r="L1233" s="276"/>
      <c r="M1233" s="277"/>
      <c r="N1233" s="278"/>
      <c r="O1233" s="278"/>
      <c r="P1233" s="278"/>
      <c r="Q1233" s="278"/>
      <c r="R1233" s="278"/>
      <c r="S1233" s="278"/>
      <c r="T1233" s="279"/>
      <c r="U1233" s="15"/>
      <c r="V1233" s="15"/>
      <c r="W1233" s="15"/>
      <c r="X1233" s="15"/>
      <c r="Y1233" s="15"/>
      <c r="Z1233" s="15"/>
      <c r="AA1233" s="15"/>
      <c r="AB1233" s="15"/>
      <c r="AC1233" s="15"/>
      <c r="AD1233" s="15"/>
      <c r="AE1233" s="15"/>
      <c r="AT1233" s="280" t="s">
        <v>200</v>
      </c>
      <c r="AU1233" s="280" t="s">
        <v>82</v>
      </c>
      <c r="AV1233" s="15" t="s">
        <v>195</v>
      </c>
      <c r="AW1233" s="15" t="s">
        <v>30</v>
      </c>
      <c r="AX1233" s="15" t="s">
        <v>73</v>
      </c>
      <c r="AY1233" s="280" t="s">
        <v>189</v>
      </c>
    </row>
    <row r="1234" s="14" customFormat="1">
      <c r="A1234" s="14"/>
      <c r="B1234" s="259"/>
      <c r="C1234" s="260"/>
      <c r="D1234" s="242" t="s">
        <v>200</v>
      </c>
      <c r="E1234" s="261" t="s">
        <v>1</v>
      </c>
      <c r="F1234" s="262" t="s">
        <v>889</v>
      </c>
      <c r="G1234" s="260"/>
      <c r="H1234" s="263">
        <v>373.28699999999998</v>
      </c>
      <c r="I1234" s="264"/>
      <c r="J1234" s="260"/>
      <c r="K1234" s="260"/>
      <c r="L1234" s="265"/>
      <c r="M1234" s="266"/>
      <c r="N1234" s="267"/>
      <c r="O1234" s="267"/>
      <c r="P1234" s="267"/>
      <c r="Q1234" s="267"/>
      <c r="R1234" s="267"/>
      <c r="S1234" s="267"/>
      <c r="T1234" s="268"/>
      <c r="U1234" s="14"/>
      <c r="V1234" s="14"/>
      <c r="W1234" s="14"/>
      <c r="X1234" s="14"/>
      <c r="Y1234" s="14"/>
      <c r="Z1234" s="14"/>
      <c r="AA1234" s="14"/>
      <c r="AB1234" s="14"/>
      <c r="AC1234" s="14"/>
      <c r="AD1234" s="14"/>
      <c r="AE1234" s="14"/>
      <c r="AT1234" s="269" t="s">
        <v>200</v>
      </c>
      <c r="AU1234" s="269" t="s">
        <v>82</v>
      </c>
      <c r="AV1234" s="14" t="s">
        <v>82</v>
      </c>
      <c r="AW1234" s="14" t="s">
        <v>30</v>
      </c>
      <c r="AX1234" s="14" t="s">
        <v>80</v>
      </c>
      <c r="AY1234" s="269" t="s">
        <v>189</v>
      </c>
    </row>
    <row r="1235" s="2" customFormat="1" ht="37.8" customHeight="1">
      <c r="A1235" s="39"/>
      <c r="B1235" s="40"/>
      <c r="C1235" s="228" t="s">
        <v>890</v>
      </c>
      <c r="D1235" s="228" t="s">
        <v>191</v>
      </c>
      <c r="E1235" s="229" t="s">
        <v>891</v>
      </c>
      <c r="F1235" s="230" t="s">
        <v>892</v>
      </c>
      <c r="G1235" s="231" t="s">
        <v>301</v>
      </c>
      <c r="H1235" s="232">
        <v>329.38299999999998</v>
      </c>
      <c r="I1235" s="233"/>
      <c r="J1235" s="234">
        <f>ROUND(I1235*H1235,2)</f>
        <v>0</v>
      </c>
      <c r="K1235" s="235"/>
      <c r="L1235" s="45"/>
      <c r="M1235" s="236" t="s">
        <v>1</v>
      </c>
      <c r="N1235" s="237" t="s">
        <v>38</v>
      </c>
      <c r="O1235" s="92"/>
      <c r="P1235" s="238">
        <f>O1235*H1235</f>
        <v>0</v>
      </c>
      <c r="Q1235" s="238">
        <v>0.0030000000000000001</v>
      </c>
      <c r="R1235" s="238">
        <f>Q1235*H1235</f>
        <v>0.98814899999999994</v>
      </c>
      <c r="S1235" s="238">
        <v>0</v>
      </c>
      <c r="T1235" s="239">
        <f>S1235*H1235</f>
        <v>0</v>
      </c>
      <c r="U1235" s="39"/>
      <c r="V1235" s="39"/>
      <c r="W1235" s="39"/>
      <c r="X1235" s="39"/>
      <c r="Y1235" s="39"/>
      <c r="Z1235" s="39"/>
      <c r="AA1235" s="39"/>
      <c r="AB1235" s="39"/>
      <c r="AC1235" s="39"/>
      <c r="AD1235" s="39"/>
      <c r="AE1235" s="39"/>
      <c r="AR1235" s="240" t="s">
        <v>195</v>
      </c>
      <c r="AT1235" s="240" t="s">
        <v>191</v>
      </c>
      <c r="AU1235" s="240" t="s">
        <v>82</v>
      </c>
      <c r="AY1235" s="18" t="s">
        <v>189</v>
      </c>
      <c r="BE1235" s="241">
        <f>IF(N1235="základní",J1235,0)</f>
        <v>0</v>
      </c>
      <c r="BF1235" s="241">
        <f>IF(N1235="snížená",J1235,0)</f>
        <v>0</v>
      </c>
      <c r="BG1235" s="241">
        <f>IF(N1235="zákl. přenesená",J1235,0)</f>
        <v>0</v>
      </c>
      <c r="BH1235" s="241">
        <f>IF(N1235="sníž. přenesená",J1235,0)</f>
        <v>0</v>
      </c>
      <c r="BI1235" s="241">
        <f>IF(N1235="nulová",J1235,0)</f>
        <v>0</v>
      </c>
      <c r="BJ1235" s="18" t="s">
        <v>80</v>
      </c>
      <c r="BK1235" s="241">
        <f>ROUND(I1235*H1235,2)</f>
        <v>0</v>
      </c>
      <c r="BL1235" s="18" t="s">
        <v>195</v>
      </c>
      <c r="BM1235" s="240" t="s">
        <v>893</v>
      </c>
    </row>
    <row r="1236" s="2" customFormat="1">
      <c r="A1236" s="39"/>
      <c r="B1236" s="40"/>
      <c r="C1236" s="41"/>
      <c r="D1236" s="242" t="s">
        <v>197</v>
      </c>
      <c r="E1236" s="41"/>
      <c r="F1236" s="243" t="s">
        <v>892</v>
      </c>
      <c r="G1236" s="41"/>
      <c r="H1236" s="41"/>
      <c r="I1236" s="244"/>
      <c r="J1236" s="41"/>
      <c r="K1236" s="41"/>
      <c r="L1236" s="45"/>
      <c r="M1236" s="245"/>
      <c r="N1236" s="246"/>
      <c r="O1236" s="92"/>
      <c r="P1236" s="92"/>
      <c r="Q1236" s="92"/>
      <c r="R1236" s="92"/>
      <c r="S1236" s="92"/>
      <c r="T1236" s="93"/>
      <c r="U1236" s="39"/>
      <c r="V1236" s="39"/>
      <c r="W1236" s="39"/>
      <c r="X1236" s="39"/>
      <c r="Y1236" s="39"/>
      <c r="Z1236" s="39"/>
      <c r="AA1236" s="39"/>
      <c r="AB1236" s="39"/>
      <c r="AC1236" s="39"/>
      <c r="AD1236" s="39"/>
      <c r="AE1236" s="39"/>
      <c r="AT1236" s="18" t="s">
        <v>197</v>
      </c>
      <c r="AU1236" s="18" t="s">
        <v>82</v>
      </c>
    </row>
    <row r="1237" s="13" customFormat="1">
      <c r="A1237" s="13"/>
      <c r="B1237" s="249"/>
      <c r="C1237" s="250"/>
      <c r="D1237" s="242" t="s">
        <v>200</v>
      </c>
      <c r="E1237" s="251" t="s">
        <v>1</v>
      </c>
      <c r="F1237" s="252" t="s">
        <v>757</v>
      </c>
      <c r="G1237" s="250"/>
      <c r="H1237" s="251" t="s">
        <v>1</v>
      </c>
      <c r="I1237" s="253"/>
      <c r="J1237" s="250"/>
      <c r="K1237" s="250"/>
      <c r="L1237" s="254"/>
      <c r="M1237" s="255"/>
      <c r="N1237" s="256"/>
      <c r="O1237" s="256"/>
      <c r="P1237" s="256"/>
      <c r="Q1237" s="256"/>
      <c r="R1237" s="256"/>
      <c r="S1237" s="256"/>
      <c r="T1237" s="257"/>
      <c r="U1237" s="13"/>
      <c r="V1237" s="13"/>
      <c r="W1237" s="13"/>
      <c r="X1237" s="13"/>
      <c r="Y1237" s="13"/>
      <c r="Z1237" s="13"/>
      <c r="AA1237" s="13"/>
      <c r="AB1237" s="13"/>
      <c r="AC1237" s="13"/>
      <c r="AD1237" s="13"/>
      <c r="AE1237" s="13"/>
      <c r="AT1237" s="258" t="s">
        <v>200</v>
      </c>
      <c r="AU1237" s="258" t="s">
        <v>82</v>
      </c>
      <c r="AV1237" s="13" t="s">
        <v>80</v>
      </c>
      <c r="AW1237" s="13" t="s">
        <v>30</v>
      </c>
      <c r="AX1237" s="13" t="s">
        <v>73</v>
      </c>
      <c r="AY1237" s="258" t="s">
        <v>189</v>
      </c>
    </row>
    <row r="1238" s="13" customFormat="1">
      <c r="A1238" s="13"/>
      <c r="B1238" s="249"/>
      <c r="C1238" s="250"/>
      <c r="D1238" s="242" t="s">
        <v>200</v>
      </c>
      <c r="E1238" s="251" t="s">
        <v>1</v>
      </c>
      <c r="F1238" s="252" t="s">
        <v>894</v>
      </c>
      <c r="G1238" s="250"/>
      <c r="H1238" s="251" t="s">
        <v>1</v>
      </c>
      <c r="I1238" s="253"/>
      <c r="J1238" s="250"/>
      <c r="K1238" s="250"/>
      <c r="L1238" s="254"/>
      <c r="M1238" s="255"/>
      <c r="N1238" s="256"/>
      <c r="O1238" s="256"/>
      <c r="P1238" s="256"/>
      <c r="Q1238" s="256"/>
      <c r="R1238" s="256"/>
      <c r="S1238" s="256"/>
      <c r="T1238" s="257"/>
      <c r="U1238" s="13"/>
      <c r="V1238" s="13"/>
      <c r="W1238" s="13"/>
      <c r="X1238" s="13"/>
      <c r="Y1238" s="13"/>
      <c r="Z1238" s="13"/>
      <c r="AA1238" s="13"/>
      <c r="AB1238" s="13"/>
      <c r="AC1238" s="13"/>
      <c r="AD1238" s="13"/>
      <c r="AE1238" s="13"/>
      <c r="AT1238" s="258" t="s">
        <v>200</v>
      </c>
      <c r="AU1238" s="258" t="s">
        <v>82</v>
      </c>
      <c r="AV1238" s="13" t="s">
        <v>80</v>
      </c>
      <c r="AW1238" s="13" t="s">
        <v>30</v>
      </c>
      <c r="AX1238" s="13" t="s">
        <v>73</v>
      </c>
      <c r="AY1238" s="258" t="s">
        <v>189</v>
      </c>
    </row>
    <row r="1239" s="13" customFormat="1">
      <c r="A1239" s="13"/>
      <c r="B1239" s="249"/>
      <c r="C1239" s="250"/>
      <c r="D1239" s="242" t="s">
        <v>200</v>
      </c>
      <c r="E1239" s="251" t="s">
        <v>1</v>
      </c>
      <c r="F1239" s="252" t="s">
        <v>338</v>
      </c>
      <c r="G1239" s="250"/>
      <c r="H1239" s="251" t="s">
        <v>1</v>
      </c>
      <c r="I1239" s="253"/>
      <c r="J1239" s="250"/>
      <c r="K1239" s="250"/>
      <c r="L1239" s="254"/>
      <c r="M1239" s="255"/>
      <c r="N1239" s="256"/>
      <c r="O1239" s="256"/>
      <c r="P1239" s="256"/>
      <c r="Q1239" s="256"/>
      <c r="R1239" s="256"/>
      <c r="S1239" s="256"/>
      <c r="T1239" s="257"/>
      <c r="U1239" s="13"/>
      <c r="V1239" s="13"/>
      <c r="W1239" s="13"/>
      <c r="X1239" s="13"/>
      <c r="Y1239" s="13"/>
      <c r="Z1239" s="13"/>
      <c r="AA1239" s="13"/>
      <c r="AB1239" s="13"/>
      <c r="AC1239" s="13"/>
      <c r="AD1239" s="13"/>
      <c r="AE1239" s="13"/>
      <c r="AT1239" s="258" t="s">
        <v>200</v>
      </c>
      <c r="AU1239" s="258" t="s">
        <v>82</v>
      </c>
      <c r="AV1239" s="13" t="s">
        <v>80</v>
      </c>
      <c r="AW1239" s="13" t="s">
        <v>30</v>
      </c>
      <c r="AX1239" s="13" t="s">
        <v>73</v>
      </c>
      <c r="AY1239" s="258" t="s">
        <v>189</v>
      </c>
    </row>
    <row r="1240" s="13" customFormat="1">
      <c r="A1240" s="13"/>
      <c r="B1240" s="249"/>
      <c r="C1240" s="250"/>
      <c r="D1240" s="242" t="s">
        <v>200</v>
      </c>
      <c r="E1240" s="251" t="s">
        <v>1</v>
      </c>
      <c r="F1240" s="252" t="s">
        <v>823</v>
      </c>
      <c r="G1240" s="250"/>
      <c r="H1240" s="251" t="s">
        <v>1</v>
      </c>
      <c r="I1240" s="253"/>
      <c r="J1240" s="250"/>
      <c r="K1240" s="250"/>
      <c r="L1240" s="254"/>
      <c r="M1240" s="255"/>
      <c r="N1240" s="256"/>
      <c r="O1240" s="256"/>
      <c r="P1240" s="256"/>
      <c r="Q1240" s="256"/>
      <c r="R1240" s="256"/>
      <c r="S1240" s="256"/>
      <c r="T1240" s="257"/>
      <c r="U1240" s="13"/>
      <c r="V1240" s="13"/>
      <c r="W1240" s="13"/>
      <c r="X1240" s="13"/>
      <c r="Y1240" s="13"/>
      <c r="Z1240" s="13"/>
      <c r="AA1240" s="13"/>
      <c r="AB1240" s="13"/>
      <c r="AC1240" s="13"/>
      <c r="AD1240" s="13"/>
      <c r="AE1240" s="13"/>
      <c r="AT1240" s="258" t="s">
        <v>200</v>
      </c>
      <c r="AU1240" s="258" t="s">
        <v>82</v>
      </c>
      <c r="AV1240" s="13" t="s">
        <v>80</v>
      </c>
      <c r="AW1240" s="13" t="s">
        <v>30</v>
      </c>
      <c r="AX1240" s="13" t="s">
        <v>73</v>
      </c>
      <c r="AY1240" s="258" t="s">
        <v>189</v>
      </c>
    </row>
    <row r="1241" s="13" customFormat="1">
      <c r="A1241" s="13"/>
      <c r="B1241" s="249"/>
      <c r="C1241" s="250"/>
      <c r="D1241" s="242" t="s">
        <v>200</v>
      </c>
      <c r="E1241" s="251" t="s">
        <v>1</v>
      </c>
      <c r="F1241" s="252" t="s">
        <v>595</v>
      </c>
      <c r="G1241" s="250"/>
      <c r="H1241" s="251" t="s">
        <v>1</v>
      </c>
      <c r="I1241" s="253"/>
      <c r="J1241" s="250"/>
      <c r="K1241" s="250"/>
      <c r="L1241" s="254"/>
      <c r="M1241" s="255"/>
      <c r="N1241" s="256"/>
      <c r="O1241" s="256"/>
      <c r="P1241" s="256"/>
      <c r="Q1241" s="256"/>
      <c r="R1241" s="256"/>
      <c r="S1241" s="256"/>
      <c r="T1241" s="257"/>
      <c r="U1241" s="13"/>
      <c r="V1241" s="13"/>
      <c r="W1241" s="13"/>
      <c r="X1241" s="13"/>
      <c r="Y1241" s="13"/>
      <c r="Z1241" s="13"/>
      <c r="AA1241" s="13"/>
      <c r="AB1241" s="13"/>
      <c r="AC1241" s="13"/>
      <c r="AD1241" s="13"/>
      <c r="AE1241" s="13"/>
      <c r="AT1241" s="258" t="s">
        <v>200</v>
      </c>
      <c r="AU1241" s="258" t="s">
        <v>82</v>
      </c>
      <c r="AV1241" s="13" t="s">
        <v>80</v>
      </c>
      <c r="AW1241" s="13" t="s">
        <v>30</v>
      </c>
      <c r="AX1241" s="13" t="s">
        <v>73</v>
      </c>
      <c r="AY1241" s="258" t="s">
        <v>189</v>
      </c>
    </row>
    <row r="1242" s="14" customFormat="1">
      <c r="A1242" s="14"/>
      <c r="B1242" s="259"/>
      <c r="C1242" s="260"/>
      <c r="D1242" s="242" t="s">
        <v>200</v>
      </c>
      <c r="E1242" s="261" t="s">
        <v>1</v>
      </c>
      <c r="F1242" s="262" t="s">
        <v>854</v>
      </c>
      <c r="G1242" s="260"/>
      <c r="H1242" s="263">
        <v>1.534</v>
      </c>
      <c r="I1242" s="264"/>
      <c r="J1242" s="260"/>
      <c r="K1242" s="260"/>
      <c r="L1242" s="265"/>
      <c r="M1242" s="266"/>
      <c r="N1242" s="267"/>
      <c r="O1242" s="267"/>
      <c r="P1242" s="267"/>
      <c r="Q1242" s="267"/>
      <c r="R1242" s="267"/>
      <c r="S1242" s="267"/>
      <c r="T1242" s="268"/>
      <c r="U1242" s="14"/>
      <c r="V1242" s="14"/>
      <c r="W1242" s="14"/>
      <c r="X1242" s="14"/>
      <c r="Y1242" s="14"/>
      <c r="Z1242" s="14"/>
      <c r="AA1242" s="14"/>
      <c r="AB1242" s="14"/>
      <c r="AC1242" s="14"/>
      <c r="AD1242" s="14"/>
      <c r="AE1242" s="14"/>
      <c r="AT1242" s="269" t="s">
        <v>200</v>
      </c>
      <c r="AU1242" s="269" t="s">
        <v>82</v>
      </c>
      <c r="AV1242" s="14" t="s">
        <v>82</v>
      </c>
      <c r="AW1242" s="14" t="s">
        <v>30</v>
      </c>
      <c r="AX1242" s="14" t="s">
        <v>73</v>
      </c>
      <c r="AY1242" s="269" t="s">
        <v>189</v>
      </c>
    </row>
    <row r="1243" s="13" customFormat="1">
      <c r="A1243" s="13"/>
      <c r="B1243" s="249"/>
      <c r="C1243" s="250"/>
      <c r="D1243" s="242" t="s">
        <v>200</v>
      </c>
      <c r="E1243" s="251" t="s">
        <v>1</v>
      </c>
      <c r="F1243" s="252" t="s">
        <v>606</v>
      </c>
      <c r="G1243" s="250"/>
      <c r="H1243" s="251" t="s">
        <v>1</v>
      </c>
      <c r="I1243" s="253"/>
      <c r="J1243" s="250"/>
      <c r="K1243" s="250"/>
      <c r="L1243" s="254"/>
      <c r="M1243" s="255"/>
      <c r="N1243" s="256"/>
      <c r="O1243" s="256"/>
      <c r="P1243" s="256"/>
      <c r="Q1243" s="256"/>
      <c r="R1243" s="256"/>
      <c r="S1243" s="256"/>
      <c r="T1243" s="257"/>
      <c r="U1243" s="13"/>
      <c r="V1243" s="13"/>
      <c r="W1243" s="13"/>
      <c r="X1243" s="13"/>
      <c r="Y1243" s="13"/>
      <c r="Z1243" s="13"/>
      <c r="AA1243" s="13"/>
      <c r="AB1243" s="13"/>
      <c r="AC1243" s="13"/>
      <c r="AD1243" s="13"/>
      <c r="AE1243" s="13"/>
      <c r="AT1243" s="258" t="s">
        <v>200</v>
      </c>
      <c r="AU1243" s="258" t="s">
        <v>82</v>
      </c>
      <c r="AV1243" s="13" t="s">
        <v>80</v>
      </c>
      <c r="AW1243" s="13" t="s">
        <v>30</v>
      </c>
      <c r="AX1243" s="13" t="s">
        <v>73</v>
      </c>
      <c r="AY1243" s="258" t="s">
        <v>189</v>
      </c>
    </row>
    <row r="1244" s="13" customFormat="1">
      <c r="A1244" s="13"/>
      <c r="B1244" s="249"/>
      <c r="C1244" s="250"/>
      <c r="D1244" s="242" t="s">
        <v>200</v>
      </c>
      <c r="E1244" s="251" t="s">
        <v>1</v>
      </c>
      <c r="F1244" s="252" t="s">
        <v>595</v>
      </c>
      <c r="G1244" s="250"/>
      <c r="H1244" s="251" t="s">
        <v>1</v>
      </c>
      <c r="I1244" s="253"/>
      <c r="J1244" s="250"/>
      <c r="K1244" s="250"/>
      <c r="L1244" s="254"/>
      <c r="M1244" s="255"/>
      <c r="N1244" s="256"/>
      <c r="O1244" s="256"/>
      <c r="P1244" s="256"/>
      <c r="Q1244" s="256"/>
      <c r="R1244" s="256"/>
      <c r="S1244" s="256"/>
      <c r="T1244" s="257"/>
      <c r="U1244" s="13"/>
      <c r="V1244" s="13"/>
      <c r="W1244" s="13"/>
      <c r="X1244" s="13"/>
      <c r="Y1244" s="13"/>
      <c r="Z1244" s="13"/>
      <c r="AA1244" s="13"/>
      <c r="AB1244" s="13"/>
      <c r="AC1244" s="13"/>
      <c r="AD1244" s="13"/>
      <c r="AE1244" s="13"/>
      <c r="AT1244" s="258" t="s">
        <v>200</v>
      </c>
      <c r="AU1244" s="258" t="s">
        <v>82</v>
      </c>
      <c r="AV1244" s="13" t="s">
        <v>80</v>
      </c>
      <c r="AW1244" s="13" t="s">
        <v>30</v>
      </c>
      <c r="AX1244" s="13" t="s">
        <v>73</v>
      </c>
      <c r="AY1244" s="258" t="s">
        <v>189</v>
      </c>
    </row>
    <row r="1245" s="14" customFormat="1">
      <c r="A1245" s="14"/>
      <c r="B1245" s="259"/>
      <c r="C1245" s="260"/>
      <c r="D1245" s="242" t="s">
        <v>200</v>
      </c>
      <c r="E1245" s="261" t="s">
        <v>1</v>
      </c>
      <c r="F1245" s="262" t="s">
        <v>607</v>
      </c>
      <c r="G1245" s="260"/>
      <c r="H1245" s="263">
        <v>1.5489999999999999</v>
      </c>
      <c r="I1245" s="264"/>
      <c r="J1245" s="260"/>
      <c r="K1245" s="260"/>
      <c r="L1245" s="265"/>
      <c r="M1245" s="266"/>
      <c r="N1245" s="267"/>
      <c r="O1245" s="267"/>
      <c r="P1245" s="267"/>
      <c r="Q1245" s="267"/>
      <c r="R1245" s="267"/>
      <c r="S1245" s="267"/>
      <c r="T1245" s="268"/>
      <c r="U1245" s="14"/>
      <c r="V1245" s="14"/>
      <c r="W1245" s="14"/>
      <c r="X1245" s="14"/>
      <c r="Y1245" s="14"/>
      <c r="Z1245" s="14"/>
      <c r="AA1245" s="14"/>
      <c r="AB1245" s="14"/>
      <c r="AC1245" s="14"/>
      <c r="AD1245" s="14"/>
      <c r="AE1245" s="14"/>
      <c r="AT1245" s="269" t="s">
        <v>200</v>
      </c>
      <c r="AU1245" s="269" t="s">
        <v>82</v>
      </c>
      <c r="AV1245" s="14" t="s">
        <v>82</v>
      </c>
      <c r="AW1245" s="14" t="s">
        <v>30</v>
      </c>
      <c r="AX1245" s="14" t="s">
        <v>73</v>
      </c>
      <c r="AY1245" s="269" t="s">
        <v>189</v>
      </c>
    </row>
    <row r="1246" s="13" customFormat="1">
      <c r="A1246" s="13"/>
      <c r="B1246" s="249"/>
      <c r="C1246" s="250"/>
      <c r="D1246" s="242" t="s">
        <v>200</v>
      </c>
      <c r="E1246" s="251" t="s">
        <v>1</v>
      </c>
      <c r="F1246" s="252" t="s">
        <v>608</v>
      </c>
      <c r="G1246" s="250"/>
      <c r="H1246" s="251" t="s">
        <v>1</v>
      </c>
      <c r="I1246" s="253"/>
      <c r="J1246" s="250"/>
      <c r="K1246" s="250"/>
      <c r="L1246" s="254"/>
      <c r="M1246" s="255"/>
      <c r="N1246" s="256"/>
      <c r="O1246" s="256"/>
      <c r="P1246" s="256"/>
      <c r="Q1246" s="256"/>
      <c r="R1246" s="256"/>
      <c r="S1246" s="256"/>
      <c r="T1246" s="257"/>
      <c r="U1246" s="13"/>
      <c r="V1246" s="13"/>
      <c r="W1246" s="13"/>
      <c r="X1246" s="13"/>
      <c r="Y1246" s="13"/>
      <c r="Z1246" s="13"/>
      <c r="AA1246" s="13"/>
      <c r="AB1246" s="13"/>
      <c r="AC1246" s="13"/>
      <c r="AD1246" s="13"/>
      <c r="AE1246" s="13"/>
      <c r="AT1246" s="258" t="s">
        <v>200</v>
      </c>
      <c r="AU1246" s="258" t="s">
        <v>82</v>
      </c>
      <c r="AV1246" s="13" t="s">
        <v>80</v>
      </c>
      <c r="AW1246" s="13" t="s">
        <v>30</v>
      </c>
      <c r="AX1246" s="13" t="s">
        <v>73</v>
      </c>
      <c r="AY1246" s="258" t="s">
        <v>189</v>
      </c>
    </row>
    <row r="1247" s="13" customFormat="1">
      <c r="A1247" s="13"/>
      <c r="B1247" s="249"/>
      <c r="C1247" s="250"/>
      <c r="D1247" s="242" t="s">
        <v>200</v>
      </c>
      <c r="E1247" s="251" t="s">
        <v>1</v>
      </c>
      <c r="F1247" s="252" t="s">
        <v>595</v>
      </c>
      <c r="G1247" s="250"/>
      <c r="H1247" s="251" t="s">
        <v>1</v>
      </c>
      <c r="I1247" s="253"/>
      <c r="J1247" s="250"/>
      <c r="K1247" s="250"/>
      <c r="L1247" s="254"/>
      <c r="M1247" s="255"/>
      <c r="N1247" s="256"/>
      <c r="O1247" s="256"/>
      <c r="P1247" s="256"/>
      <c r="Q1247" s="256"/>
      <c r="R1247" s="256"/>
      <c r="S1247" s="256"/>
      <c r="T1247" s="257"/>
      <c r="U1247" s="13"/>
      <c r="V1247" s="13"/>
      <c r="W1247" s="13"/>
      <c r="X1247" s="13"/>
      <c r="Y1247" s="13"/>
      <c r="Z1247" s="13"/>
      <c r="AA1247" s="13"/>
      <c r="AB1247" s="13"/>
      <c r="AC1247" s="13"/>
      <c r="AD1247" s="13"/>
      <c r="AE1247" s="13"/>
      <c r="AT1247" s="258" t="s">
        <v>200</v>
      </c>
      <c r="AU1247" s="258" t="s">
        <v>82</v>
      </c>
      <c r="AV1247" s="13" t="s">
        <v>80</v>
      </c>
      <c r="AW1247" s="13" t="s">
        <v>30</v>
      </c>
      <c r="AX1247" s="13" t="s">
        <v>73</v>
      </c>
      <c r="AY1247" s="258" t="s">
        <v>189</v>
      </c>
    </row>
    <row r="1248" s="14" customFormat="1">
      <c r="A1248" s="14"/>
      <c r="B1248" s="259"/>
      <c r="C1248" s="260"/>
      <c r="D1248" s="242" t="s">
        <v>200</v>
      </c>
      <c r="E1248" s="261" t="s">
        <v>1</v>
      </c>
      <c r="F1248" s="262" t="s">
        <v>609</v>
      </c>
      <c r="G1248" s="260"/>
      <c r="H1248" s="263">
        <v>2.0800000000000001</v>
      </c>
      <c r="I1248" s="264"/>
      <c r="J1248" s="260"/>
      <c r="K1248" s="260"/>
      <c r="L1248" s="265"/>
      <c r="M1248" s="266"/>
      <c r="N1248" s="267"/>
      <c r="O1248" s="267"/>
      <c r="P1248" s="267"/>
      <c r="Q1248" s="267"/>
      <c r="R1248" s="267"/>
      <c r="S1248" s="267"/>
      <c r="T1248" s="268"/>
      <c r="U1248" s="14"/>
      <c r="V1248" s="14"/>
      <c r="W1248" s="14"/>
      <c r="X1248" s="14"/>
      <c r="Y1248" s="14"/>
      <c r="Z1248" s="14"/>
      <c r="AA1248" s="14"/>
      <c r="AB1248" s="14"/>
      <c r="AC1248" s="14"/>
      <c r="AD1248" s="14"/>
      <c r="AE1248" s="14"/>
      <c r="AT1248" s="269" t="s">
        <v>200</v>
      </c>
      <c r="AU1248" s="269" t="s">
        <v>82</v>
      </c>
      <c r="AV1248" s="14" t="s">
        <v>82</v>
      </c>
      <c r="AW1248" s="14" t="s">
        <v>30</v>
      </c>
      <c r="AX1248" s="14" t="s">
        <v>73</v>
      </c>
      <c r="AY1248" s="269" t="s">
        <v>189</v>
      </c>
    </row>
    <row r="1249" s="13" customFormat="1">
      <c r="A1249" s="13"/>
      <c r="B1249" s="249"/>
      <c r="C1249" s="250"/>
      <c r="D1249" s="242" t="s">
        <v>200</v>
      </c>
      <c r="E1249" s="251" t="s">
        <v>1</v>
      </c>
      <c r="F1249" s="252" t="s">
        <v>610</v>
      </c>
      <c r="G1249" s="250"/>
      <c r="H1249" s="251" t="s">
        <v>1</v>
      </c>
      <c r="I1249" s="253"/>
      <c r="J1249" s="250"/>
      <c r="K1249" s="250"/>
      <c r="L1249" s="254"/>
      <c r="M1249" s="255"/>
      <c r="N1249" s="256"/>
      <c r="O1249" s="256"/>
      <c r="P1249" s="256"/>
      <c r="Q1249" s="256"/>
      <c r="R1249" s="256"/>
      <c r="S1249" s="256"/>
      <c r="T1249" s="257"/>
      <c r="U1249" s="13"/>
      <c r="V1249" s="13"/>
      <c r="W1249" s="13"/>
      <c r="X1249" s="13"/>
      <c r="Y1249" s="13"/>
      <c r="Z1249" s="13"/>
      <c r="AA1249" s="13"/>
      <c r="AB1249" s="13"/>
      <c r="AC1249" s="13"/>
      <c r="AD1249" s="13"/>
      <c r="AE1249" s="13"/>
      <c r="AT1249" s="258" t="s">
        <v>200</v>
      </c>
      <c r="AU1249" s="258" t="s">
        <v>82</v>
      </c>
      <c r="AV1249" s="13" t="s">
        <v>80</v>
      </c>
      <c r="AW1249" s="13" t="s">
        <v>30</v>
      </c>
      <c r="AX1249" s="13" t="s">
        <v>73</v>
      </c>
      <c r="AY1249" s="258" t="s">
        <v>189</v>
      </c>
    </row>
    <row r="1250" s="13" customFormat="1">
      <c r="A1250" s="13"/>
      <c r="B1250" s="249"/>
      <c r="C1250" s="250"/>
      <c r="D1250" s="242" t="s">
        <v>200</v>
      </c>
      <c r="E1250" s="251" t="s">
        <v>1</v>
      </c>
      <c r="F1250" s="252" t="s">
        <v>595</v>
      </c>
      <c r="G1250" s="250"/>
      <c r="H1250" s="251" t="s">
        <v>1</v>
      </c>
      <c r="I1250" s="253"/>
      <c r="J1250" s="250"/>
      <c r="K1250" s="250"/>
      <c r="L1250" s="254"/>
      <c r="M1250" s="255"/>
      <c r="N1250" s="256"/>
      <c r="O1250" s="256"/>
      <c r="P1250" s="256"/>
      <c r="Q1250" s="256"/>
      <c r="R1250" s="256"/>
      <c r="S1250" s="256"/>
      <c r="T1250" s="257"/>
      <c r="U1250" s="13"/>
      <c r="V1250" s="13"/>
      <c r="W1250" s="13"/>
      <c r="X1250" s="13"/>
      <c r="Y1250" s="13"/>
      <c r="Z1250" s="13"/>
      <c r="AA1250" s="13"/>
      <c r="AB1250" s="13"/>
      <c r="AC1250" s="13"/>
      <c r="AD1250" s="13"/>
      <c r="AE1250" s="13"/>
      <c r="AT1250" s="258" t="s">
        <v>200</v>
      </c>
      <c r="AU1250" s="258" t="s">
        <v>82</v>
      </c>
      <c r="AV1250" s="13" t="s">
        <v>80</v>
      </c>
      <c r="AW1250" s="13" t="s">
        <v>30</v>
      </c>
      <c r="AX1250" s="13" t="s">
        <v>73</v>
      </c>
      <c r="AY1250" s="258" t="s">
        <v>189</v>
      </c>
    </row>
    <row r="1251" s="14" customFormat="1">
      <c r="A1251" s="14"/>
      <c r="B1251" s="259"/>
      <c r="C1251" s="260"/>
      <c r="D1251" s="242" t="s">
        <v>200</v>
      </c>
      <c r="E1251" s="261" t="s">
        <v>1</v>
      </c>
      <c r="F1251" s="262" t="s">
        <v>611</v>
      </c>
      <c r="G1251" s="260"/>
      <c r="H1251" s="263">
        <v>1.1299999999999999</v>
      </c>
      <c r="I1251" s="264"/>
      <c r="J1251" s="260"/>
      <c r="K1251" s="260"/>
      <c r="L1251" s="265"/>
      <c r="M1251" s="266"/>
      <c r="N1251" s="267"/>
      <c r="O1251" s="267"/>
      <c r="P1251" s="267"/>
      <c r="Q1251" s="267"/>
      <c r="R1251" s="267"/>
      <c r="S1251" s="267"/>
      <c r="T1251" s="268"/>
      <c r="U1251" s="14"/>
      <c r="V1251" s="14"/>
      <c r="W1251" s="14"/>
      <c r="X1251" s="14"/>
      <c r="Y1251" s="14"/>
      <c r="Z1251" s="14"/>
      <c r="AA1251" s="14"/>
      <c r="AB1251" s="14"/>
      <c r="AC1251" s="14"/>
      <c r="AD1251" s="14"/>
      <c r="AE1251" s="14"/>
      <c r="AT1251" s="269" t="s">
        <v>200</v>
      </c>
      <c r="AU1251" s="269" t="s">
        <v>82</v>
      </c>
      <c r="AV1251" s="14" t="s">
        <v>82</v>
      </c>
      <c r="AW1251" s="14" t="s">
        <v>30</v>
      </c>
      <c r="AX1251" s="14" t="s">
        <v>73</v>
      </c>
      <c r="AY1251" s="269" t="s">
        <v>189</v>
      </c>
    </row>
    <row r="1252" s="13" customFormat="1">
      <c r="A1252" s="13"/>
      <c r="B1252" s="249"/>
      <c r="C1252" s="250"/>
      <c r="D1252" s="242" t="s">
        <v>200</v>
      </c>
      <c r="E1252" s="251" t="s">
        <v>1</v>
      </c>
      <c r="F1252" s="252" t="s">
        <v>612</v>
      </c>
      <c r="G1252" s="250"/>
      <c r="H1252" s="251" t="s">
        <v>1</v>
      </c>
      <c r="I1252" s="253"/>
      <c r="J1252" s="250"/>
      <c r="K1252" s="250"/>
      <c r="L1252" s="254"/>
      <c r="M1252" s="255"/>
      <c r="N1252" s="256"/>
      <c r="O1252" s="256"/>
      <c r="P1252" s="256"/>
      <c r="Q1252" s="256"/>
      <c r="R1252" s="256"/>
      <c r="S1252" s="256"/>
      <c r="T1252" s="257"/>
      <c r="U1252" s="13"/>
      <c r="V1252" s="13"/>
      <c r="W1252" s="13"/>
      <c r="X1252" s="13"/>
      <c r="Y1252" s="13"/>
      <c r="Z1252" s="13"/>
      <c r="AA1252" s="13"/>
      <c r="AB1252" s="13"/>
      <c r="AC1252" s="13"/>
      <c r="AD1252" s="13"/>
      <c r="AE1252" s="13"/>
      <c r="AT1252" s="258" t="s">
        <v>200</v>
      </c>
      <c r="AU1252" s="258" t="s">
        <v>82</v>
      </c>
      <c r="AV1252" s="13" t="s">
        <v>80</v>
      </c>
      <c r="AW1252" s="13" t="s">
        <v>30</v>
      </c>
      <c r="AX1252" s="13" t="s">
        <v>73</v>
      </c>
      <c r="AY1252" s="258" t="s">
        <v>189</v>
      </c>
    </row>
    <row r="1253" s="13" customFormat="1">
      <c r="A1253" s="13"/>
      <c r="B1253" s="249"/>
      <c r="C1253" s="250"/>
      <c r="D1253" s="242" t="s">
        <v>200</v>
      </c>
      <c r="E1253" s="251" t="s">
        <v>1</v>
      </c>
      <c r="F1253" s="252" t="s">
        <v>595</v>
      </c>
      <c r="G1253" s="250"/>
      <c r="H1253" s="251" t="s">
        <v>1</v>
      </c>
      <c r="I1253" s="253"/>
      <c r="J1253" s="250"/>
      <c r="K1253" s="250"/>
      <c r="L1253" s="254"/>
      <c r="M1253" s="255"/>
      <c r="N1253" s="256"/>
      <c r="O1253" s="256"/>
      <c r="P1253" s="256"/>
      <c r="Q1253" s="256"/>
      <c r="R1253" s="256"/>
      <c r="S1253" s="256"/>
      <c r="T1253" s="257"/>
      <c r="U1253" s="13"/>
      <c r="V1253" s="13"/>
      <c r="W1253" s="13"/>
      <c r="X1253" s="13"/>
      <c r="Y1253" s="13"/>
      <c r="Z1253" s="13"/>
      <c r="AA1253" s="13"/>
      <c r="AB1253" s="13"/>
      <c r="AC1253" s="13"/>
      <c r="AD1253" s="13"/>
      <c r="AE1253" s="13"/>
      <c r="AT1253" s="258" t="s">
        <v>200</v>
      </c>
      <c r="AU1253" s="258" t="s">
        <v>82</v>
      </c>
      <c r="AV1253" s="13" t="s">
        <v>80</v>
      </c>
      <c r="AW1253" s="13" t="s">
        <v>30</v>
      </c>
      <c r="AX1253" s="13" t="s">
        <v>73</v>
      </c>
      <c r="AY1253" s="258" t="s">
        <v>189</v>
      </c>
    </row>
    <row r="1254" s="14" customFormat="1">
      <c r="A1254" s="14"/>
      <c r="B1254" s="259"/>
      <c r="C1254" s="260"/>
      <c r="D1254" s="242" t="s">
        <v>200</v>
      </c>
      <c r="E1254" s="261" t="s">
        <v>1</v>
      </c>
      <c r="F1254" s="262" t="s">
        <v>613</v>
      </c>
      <c r="G1254" s="260"/>
      <c r="H1254" s="263">
        <v>0.64800000000000002</v>
      </c>
      <c r="I1254" s="264"/>
      <c r="J1254" s="260"/>
      <c r="K1254" s="260"/>
      <c r="L1254" s="265"/>
      <c r="M1254" s="266"/>
      <c r="N1254" s="267"/>
      <c r="O1254" s="267"/>
      <c r="P1254" s="267"/>
      <c r="Q1254" s="267"/>
      <c r="R1254" s="267"/>
      <c r="S1254" s="267"/>
      <c r="T1254" s="268"/>
      <c r="U1254" s="14"/>
      <c r="V1254" s="14"/>
      <c r="W1254" s="14"/>
      <c r="X1254" s="14"/>
      <c r="Y1254" s="14"/>
      <c r="Z1254" s="14"/>
      <c r="AA1254" s="14"/>
      <c r="AB1254" s="14"/>
      <c r="AC1254" s="14"/>
      <c r="AD1254" s="14"/>
      <c r="AE1254" s="14"/>
      <c r="AT1254" s="269" t="s">
        <v>200</v>
      </c>
      <c r="AU1254" s="269" t="s">
        <v>82</v>
      </c>
      <c r="AV1254" s="14" t="s">
        <v>82</v>
      </c>
      <c r="AW1254" s="14" t="s">
        <v>30</v>
      </c>
      <c r="AX1254" s="14" t="s">
        <v>73</v>
      </c>
      <c r="AY1254" s="269" t="s">
        <v>189</v>
      </c>
    </row>
    <row r="1255" s="14" customFormat="1">
      <c r="A1255" s="14"/>
      <c r="B1255" s="259"/>
      <c r="C1255" s="260"/>
      <c r="D1255" s="242" t="s">
        <v>200</v>
      </c>
      <c r="E1255" s="261" t="s">
        <v>1</v>
      </c>
      <c r="F1255" s="262" t="s">
        <v>855</v>
      </c>
      <c r="G1255" s="260"/>
      <c r="H1255" s="263">
        <v>0.98799999999999999</v>
      </c>
      <c r="I1255" s="264"/>
      <c r="J1255" s="260"/>
      <c r="K1255" s="260"/>
      <c r="L1255" s="265"/>
      <c r="M1255" s="266"/>
      <c r="N1255" s="267"/>
      <c r="O1255" s="267"/>
      <c r="P1255" s="267"/>
      <c r="Q1255" s="267"/>
      <c r="R1255" s="267"/>
      <c r="S1255" s="267"/>
      <c r="T1255" s="268"/>
      <c r="U1255" s="14"/>
      <c r="V1255" s="14"/>
      <c r="W1255" s="14"/>
      <c r="X1255" s="14"/>
      <c r="Y1255" s="14"/>
      <c r="Z1255" s="14"/>
      <c r="AA1255" s="14"/>
      <c r="AB1255" s="14"/>
      <c r="AC1255" s="14"/>
      <c r="AD1255" s="14"/>
      <c r="AE1255" s="14"/>
      <c r="AT1255" s="269" t="s">
        <v>200</v>
      </c>
      <c r="AU1255" s="269" t="s">
        <v>82</v>
      </c>
      <c r="AV1255" s="14" t="s">
        <v>82</v>
      </c>
      <c r="AW1255" s="14" t="s">
        <v>30</v>
      </c>
      <c r="AX1255" s="14" t="s">
        <v>73</v>
      </c>
      <c r="AY1255" s="269" t="s">
        <v>189</v>
      </c>
    </row>
    <row r="1256" s="14" customFormat="1">
      <c r="A1256" s="14"/>
      <c r="B1256" s="259"/>
      <c r="C1256" s="260"/>
      <c r="D1256" s="242" t="s">
        <v>200</v>
      </c>
      <c r="E1256" s="261" t="s">
        <v>1</v>
      </c>
      <c r="F1256" s="262" t="s">
        <v>614</v>
      </c>
      <c r="G1256" s="260"/>
      <c r="H1256" s="263">
        <v>1.8480000000000001</v>
      </c>
      <c r="I1256" s="264"/>
      <c r="J1256" s="260"/>
      <c r="K1256" s="260"/>
      <c r="L1256" s="265"/>
      <c r="M1256" s="266"/>
      <c r="N1256" s="267"/>
      <c r="O1256" s="267"/>
      <c r="P1256" s="267"/>
      <c r="Q1256" s="267"/>
      <c r="R1256" s="267"/>
      <c r="S1256" s="267"/>
      <c r="T1256" s="268"/>
      <c r="U1256" s="14"/>
      <c r="V1256" s="14"/>
      <c r="W1256" s="14"/>
      <c r="X1256" s="14"/>
      <c r="Y1256" s="14"/>
      <c r="Z1256" s="14"/>
      <c r="AA1256" s="14"/>
      <c r="AB1256" s="14"/>
      <c r="AC1256" s="14"/>
      <c r="AD1256" s="14"/>
      <c r="AE1256" s="14"/>
      <c r="AT1256" s="269" t="s">
        <v>200</v>
      </c>
      <c r="AU1256" s="269" t="s">
        <v>82</v>
      </c>
      <c r="AV1256" s="14" t="s">
        <v>82</v>
      </c>
      <c r="AW1256" s="14" t="s">
        <v>30</v>
      </c>
      <c r="AX1256" s="14" t="s">
        <v>73</v>
      </c>
      <c r="AY1256" s="269" t="s">
        <v>189</v>
      </c>
    </row>
    <row r="1257" s="13" customFormat="1">
      <c r="A1257" s="13"/>
      <c r="B1257" s="249"/>
      <c r="C1257" s="250"/>
      <c r="D1257" s="242" t="s">
        <v>200</v>
      </c>
      <c r="E1257" s="251" t="s">
        <v>1</v>
      </c>
      <c r="F1257" s="252" t="s">
        <v>615</v>
      </c>
      <c r="G1257" s="250"/>
      <c r="H1257" s="251" t="s">
        <v>1</v>
      </c>
      <c r="I1257" s="253"/>
      <c r="J1257" s="250"/>
      <c r="K1257" s="250"/>
      <c r="L1257" s="254"/>
      <c r="M1257" s="255"/>
      <c r="N1257" s="256"/>
      <c r="O1257" s="256"/>
      <c r="P1257" s="256"/>
      <c r="Q1257" s="256"/>
      <c r="R1257" s="256"/>
      <c r="S1257" s="256"/>
      <c r="T1257" s="257"/>
      <c r="U1257" s="13"/>
      <c r="V1257" s="13"/>
      <c r="W1257" s="13"/>
      <c r="X1257" s="13"/>
      <c r="Y1257" s="13"/>
      <c r="Z1257" s="13"/>
      <c r="AA1257" s="13"/>
      <c r="AB1257" s="13"/>
      <c r="AC1257" s="13"/>
      <c r="AD1257" s="13"/>
      <c r="AE1257" s="13"/>
      <c r="AT1257" s="258" t="s">
        <v>200</v>
      </c>
      <c r="AU1257" s="258" t="s">
        <v>82</v>
      </c>
      <c r="AV1257" s="13" t="s">
        <v>80</v>
      </c>
      <c r="AW1257" s="13" t="s">
        <v>30</v>
      </c>
      <c r="AX1257" s="13" t="s">
        <v>73</v>
      </c>
      <c r="AY1257" s="258" t="s">
        <v>189</v>
      </c>
    </row>
    <row r="1258" s="13" customFormat="1">
      <c r="A1258" s="13"/>
      <c r="B1258" s="249"/>
      <c r="C1258" s="250"/>
      <c r="D1258" s="242" t="s">
        <v>200</v>
      </c>
      <c r="E1258" s="251" t="s">
        <v>1</v>
      </c>
      <c r="F1258" s="252" t="s">
        <v>595</v>
      </c>
      <c r="G1258" s="250"/>
      <c r="H1258" s="251" t="s">
        <v>1</v>
      </c>
      <c r="I1258" s="253"/>
      <c r="J1258" s="250"/>
      <c r="K1258" s="250"/>
      <c r="L1258" s="254"/>
      <c r="M1258" s="255"/>
      <c r="N1258" s="256"/>
      <c r="O1258" s="256"/>
      <c r="P1258" s="256"/>
      <c r="Q1258" s="256"/>
      <c r="R1258" s="256"/>
      <c r="S1258" s="256"/>
      <c r="T1258" s="257"/>
      <c r="U1258" s="13"/>
      <c r="V1258" s="13"/>
      <c r="W1258" s="13"/>
      <c r="X1258" s="13"/>
      <c r="Y1258" s="13"/>
      <c r="Z1258" s="13"/>
      <c r="AA1258" s="13"/>
      <c r="AB1258" s="13"/>
      <c r="AC1258" s="13"/>
      <c r="AD1258" s="13"/>
      <c r="AE1258" s="13"/>
      <c r="AT1258" s="258" t="s">
        <v>200</v>
      </c>
      <c r="AU1258" s="258" t="s">
        <v>82</v>
      </c>
      <c r="AV1258" s="13" t="s">
        <v>80</v>
      </c>
      <c r="AW1258" s="13" t="s">
        <v>30</v>
      </c>
      <c r="AX1258" s="13" t="s">
        <v>73</v>
      </c>
      <c r="AY1258" s="258" t="s">
        <v>189</v>
      </c>
    </row>
    <row r="1259" s="14" customFormat="1">
      <c r="A1259" s="14"/>
      <c r="B1259" s="259"/>
      <c r="C1259" s="260"/>
      <c r="D1259" s="242" t="s">
        <v>200</v>
      </c>
      <c r="E1259" s="261" t="s">
        <v>1</v>
      </c>
      <c r="F1259" s="262" t="s">
        <v>616</v>
      </c>
      <c r="G1259" s="260"/>
      <c r="H1259" s="263">
        <v>1.782</v>
      </c>
      <c r="I1259" s="264"/>
      <c r="J1259" s="260"/>
      <c r="K1259" s="260"/>
      <c r="L1259" s="265"/>
      <c r="M1259" s="266"/>
      <c r="N1259" s="267"/>
      <c r="O1259" s="267"/>
      <c r="P1259" s="267"/>
      <c r="Q1259" s="267"/>
      <c r="R1259" s="267"/>
      <c r="S1259" s="267"/>
      <c r="T1259" s="268"/>
      <c r="U1259" s="14"/>
      <c r="V1259" s="14"/>
      <c r="W1259" s="14"/>
      <c r="X1259" s="14"/>
      <c r="Y1259" s="14"/>
      <c r="Z1259" s="14"/>
      <c r="AA1259" s="14"/>
      <c r="AB1259" s="14"/>
      <c r="AC1259" s="14"/>
      <c r="AD1259" s="14"/>
      <c r="AE1259" s="14"/>
      <c r="AT1259" s="269" t="s">
        <v>200</v>
      </c>
      <c r="AU1259" s="269" t="s">
        <v>82</v>
      </c>
      <c r="AV1259" s="14" t="s">
        <v>82</v>
      </c>
      <c r="AW1259" s="14" t="s">
        <v>30</v>
      </c>
      <c r="AX1259" s="14" t="s">
        <v>73</v>
      </c>
      <c r="AY1259" s="269" t="s">
        <v>189</v>
      </c>
    </row>
    <row r="1260" s="14" customFormat="1">
      <c r="A1260" s="14"/>
      <c r="B1260" s="259"/>
      <c r="C1260" s="260"/>
      <c r="D1260" s="242" t="s">
        <v>200</v>
      </c>
      <c r="E1260" s="261" t="s">
        <v>1</v>
      </c>
      <c r="F1260" s="262" t="s">
        <v>617</v>
      </c>
      <c r="G1260" s="260"/>
      <c r="H1260" s="263">
        <v>1.4299999999999999</v>
      </c>
      <c r="I1260" s="264"/>
      <c r="J1260" s="260"/>
      <c r="K1260" s="260"/>
      <c r="L1260" s="265"/>
      <c r="M1260" s="266"/>
      <c r="N1260" s="267"/>
      <c r="O1260" s="267"/>
      <c r="P1260" s="267"/>
      <c r="Q1260" s="267"/>
      <c r="R1260" s="267"/>
      <c r="S1260" s="267"/>
      <c r="T1260" s="268"/>
      <c r="U1260" s="14"/>
      <c r="V1260" s="14"/>
      <c r="W1260" s="14"/>
      <c r="X1260" s="14"/>
      <c r="Y1260" s="14"/>
      <c r="Z1260" s="14"/>
      <c r="AA1260" s="14"/>
      <c r="AB1260" s="14"/>
      <c r="AC1260" s="14"/>
      <c r="AD1260" s="14"/>
      <c r="AE1260" s="14"/>
      <c r="AT1260" s="269" t="s">
        <v>200</v>
      </c>
      <c r="AU1260" s="269" t="s">
        <v>82</v>
      </c>
      <c r="AV1260" s="14" t="s">
        <v>82</v>
      </c>
      <c r="AW1260" s="14" t="s">
        <v>30</v>
      </c>
      <c r="AX1260" s="14" t="s">
        <v>73</v>
      </c>
      <c r="AY1260" s="269" t="s">
        <v>189</v>
      </c>
    </row>
    <row r="1261" s="13" customFormat="1">
      <c r="A1261" s="13"/>
      <c r="B1261" s="249"/>
      <c r="C1261" s="250"/>
      <c r="D1261" s="242" t="s">
        <v>200</v>
      </c>
      <c r="E1261" s="251" t="s">
        <v>1</v>
      </c>
      <c r="F1261" s="252" t="s">
        <v>618</v>
      </c>
      <c r="G1261" s="250"/>
      <c r="H1261" s="251" t="s">
        <v>1</v>
      </c>
      <c r="I1261" s="253"/>
      <c r="J1261" s="250"/>
      <c r="K1261" s="250"/>
      <c r="L1261" s="254"/>
      <c r="M1261" s="255"/>
      <c r="N1261" s="256"/>
      <c r="O1261" s="256"/>
      <c r="P1261" s="256"/>
      <c r="Q1261" s="256"/>
      <c r="R1261" s="256"/>
      <c r="S1261" s="256"/>
      <c r="T1261" s="257"/>
      <c r="U1261" s="13"/>
      <c r="V1261" s="13"/>
      <c r="W1261" s="13"/>
      <c r="X1261" s="13"/>
      <c r="Y1261" s="13"/>
      <c r="Z1261" s="13"/>
      <c r="AA1261" s="13"/>
      <c r="AB1261" s="13"/>
      <c r="AC1261" s="13"/>
      <c r="AD1261" s="13"/>
      <c r="AE1261" s="13"/>
      <c r="AT1261" s="258" t="s">
        <v>200</v>
      </c>
      <c r="AU1261" s="258" t="s">
        <v>82</v>
      </c>
      <c r="AV1261" s="13" t="s">
        <v>80</v>
      </c>
      <c r="AW1261" s="13" t="s">
        <v>30</v>
      </c>
      <c r="AX1261" s="13" t="s">
        <v>73</v>
      </c>
      <c r="AY1261" s="258" t="s">
        <v>189</v>
      </c>
    </row>
    <row r="1262" s="13" customFormat="1">
      <c r="A1262" s="13"/>
      <c r="B1262" s="249"/>
      <c r="C1262" s="250"/>
      <c r="D1262" s="242" t="s">
        <v>200</v>
      </c>
      <c r="E1262" s="251" t="s">
        <v>1</v>
      </c>
      <c r="F1262" s="252" t="s">
        <v>595</v>
      </c>
      <c r="G1262" s="250"/>
      <c r="H1262" s="251" t="s">
        <v>1</v>
      </c>
      <c r="I1262" s="253"/>
      <c r="J1262" s="250"/>
      <c r="K1262" s="250"/>
      <c r="L1262" s="254"/>
      <c r="M1262" s="255"/>
      <c r="N1262" s="256"/>
      <c r="O1262" s="256"/>
      <c r="P1262" s="256"/>
      <c r="Q1262" s="256"/>
      <c r="R1262" s="256"/>
      <c r="S1262" s="256"/>
      <c r="T1262" s="257"/>
      <c r="U1262" s="13"/>
      <c r="V1262" s="13"/>
      <c r="W1262" s="13"/>
      <c r="X1262" s="13"/>
      <c r="Y1262" s="13"/>
      <c r="Z1262" s="13"/>
      <c r="AA1262" s="13"/>
      <c r="AB1262" s="13"/>
      <c r="AC1262" s="13"/>
      <c r="AD1262" s="13"/>
      <c r="AE1262" s="13"/>
      <c r="AT1262" s="258" t="s">
        <v>200</v>
      </c>
      <c r="AU1262" s="258" t="s">
        <v>82</v>
      </c>
      <c r="AV1262" s="13" t="s">
        <v>80</v>
      </c>
      <c r="AW1262" s="13" t="s">
        <v>30</v>
      </c>
      <c r="AX1262" s="13" t="s">
        <v>73</v>
      </c>
      <c r="AY1262" s="258" t="s">
        <v>189</v>
      </c>
    </row>
    <row r="1263" s="14" customFormat="1">
      <c r="A1263" s="14"/>
      <c r="B1263" s="259"/>
      <c r="C1263" s="260"/>
      <c r="D1263" s="242" t="s">
        <v>200</v>
      </c>
      <c r="E1263" s="261" t="s">
        <v>1</v>
      </c>
      <c r="F1263" s="262" t="s">
        <v>617</v>
      </c>
      <c r="G1263" s="260"/>
      <c r="H1263" s="263">
        <v>1.4299999999999999</v>
      </c>
      <c r="I1263" s="264"/>
      <c r="J1263" s="260"/>
      <c r="K1263" s="260"/>
      <c r="L1263" s="265"/>
      <c r="M1263" s="266"/>
      <c r="N1263" s="267"/>
      <c r="O1263" s="267"/>
      <c r="P1263" s="267"/>
      <c r="Q1263" s="267"/>
      <c r="R1263" s="267"/>
      <c r="S1263" s="267"/>
      <c r="T1263" s="268"/>
      <c r="U1263" s="14"/>
      <c r="V1263" s="14"/>
      <c r="W1263" s="14"/>
      <c r="X1263" s="14"/>
      <c r="Y1263" s="14"/>
      <c r="Z1263" s="14"/>
      <c r="AA1263" s="14"/>
      <c r="AB1263" s="14"/>
      <c r="AC1263" s="14"/>
      <c r="AD1263" s="14"/>
      <c r="AE1263" s="14"/>
      <c r="AT1263" s="269" t="s">
        <v>200</v>
      </c>
      <c r="AU1263" s="269" t="s">
        <v>82</v>
      </c>
      <c r="AV1263" s="14" t="s">
        <v>82</v>
      </c>
      <c r="AW1263" s="14" t="s">
        <v>30</v>
      </c>
      <c r="AX1263" s="14" t="s">
        <v>73</v>
      </c>
      <c r="AY1263" s="269" t="s">
        <v>189</v>
      </c>
    </row>
    <row r="1264" s="16" customFormat="1">
      <c r="A1264" s="16"/>
      <c r="B1264" s="292"/>
      <c r="C1264" s="293"/>
      <c r="D1264" s="242" t="s">
        <v>200</v>
      </c>
      <c r="E1264" s="294" t="s">
        <v>1</v>
      </c>
      <c r="F1264" s="295" t="s">
        <v>290</v>
      </c>
      <c r="G1264" s="293"/>
      <c r="H1264" s="296">
        <v>14.419000000000001</v>
      </c>
      <c r="I1264" s="297"/>
      <c r="J1264" s="293"/>
      <c r="K1264" s="293"/>
      <c r="L1264" s="298"/>
      <c r="M1264" s="299"/>
      <c r="N1264" s="300"/>
      <c r="O1264" s="300"/>
      <c r="P1264" s="300"/>
      <c r="Q1264" s="300"/>
      <c r="R1264" s="300"/>
      <c r="S1264" s="300"/>
      <c r="T1264" s="301"/>
      <c r="U1264" s="16"/>
      <c r="V1264" s="16"/>
      <c r="W1264" s="16"/>
      <c r="X1264" s="16"/>
      <c r="Y1264" s="16"/>
      <c r="Z1264" s="16"/>
      <c r="AA1264" s="16"/>
      <c r="AB1264" s="16"/>
      <c r="AC1264" s="16"/>
      <c r="AD1264" s="16"/>
      <c r="AE1264" s="16"/>
      <c r="AT1264" s="302" t="s">
        <v>200</v>
      </c>
      <c r="AU1264" s="302" t="s">
        <v>82</v>
      </c>
      <c r="AV1264" s="16" t="s">
        <v>214</v>
      </c>
      <c r="AW1264" s="16" t="s">
        <v>30</v>
      </c>
      <c r="AX1264" s="16" t="s">
        <v>73</v>
      </c>
      <c r="AY1264" s="302" t="s">
        <v>189</v>
      </c>
    </row>
    <row r="1265" s="13" customFormat="1">
      <c r="A1265" s="13"/>
      <c r="B1265" s="249"/>
      <c r="C1265" s="250"/>
      <c r="D1265" s="242" t="s">
        <v>200</v>
      </c>
      <c r="E1265" s="251" t="s">
        <v>1</v>
      </c>
      <c r="F1265" s="252" t="s">
        <v>338</v>
      </c>
      <c r="G1265" s="250"/>
      <c r="H1265" s="251" t="s">
        <v>1</v>
      </c>
      <c r="I1265" s="253"/>
      <c r="J1265" s="250"/>
      <c r="K1265" s="250"/>
      <c r="L1265" s="254"/>
      <c r="M1265" s="255"/>
      <c r="N1265" s="256"/>
      <c r="O1265" s="256"/>
      <c r="P1265" s="256"/>
      <c r="Q1265" s="256"/>
      <c r="R1265" s="256"/>
      <c r="S1265" s="256"/>
      <c r="T1265" s="257"/>
      <c r="U1265" s="13"/>
      <c r="V1265" s="13"/>
      <c r="W1265" s="13"/>
      <c r="X1265" s="13"/>
      <c r="Y1265" s="13"/>
      <c r="Z1265" s="13"/>
      <c r="AA1265" s="13"/>
      <c r="AB1265" s="13"/>
      <c r="AC1265" s="13"/>
      <c r="AD1265" s="13"/>
      <c r="AE1265" s="13"/>
      <c r="AT1265" s="258" t="s">
        <v>200</v>
      </c>
      <c r="AU1265" s="258" t="s">
        <v>82</v>
      </c>
      <c r="AV1265" s="13" t="s">
        <v>80</v>
      </c>
      <c r="AW1265" s="13" t="s">
        <v>30</v>
      </c>
      <c r="AX1265" s="13" t="s">
        <v>73</v>
      </c>
      <c r="AY1265" s="258" t="s">
        <v>189</v>
      </c>
    </row>
    <row r="1266" s="13" customFormat="1">
      <c r="A1266" s="13"/>
      <c r="B1266" s="249"/>
      <c r="C1266" s="250"/>
      <c r="D1266" s="242" t="s">
        <v>200</v>
      </c>
      <c r="E1266" s="251" t="s">
        <v>1</v>
      </c>
      <c r="F1266" s="252" t="s">
        <v>823</v>
      </c>
      <c r="G1266" s="250"/>
      <c r="H1266" s="251" t="s">
        <v>1</v>
      </c>
      <c r="I1266" s="253"/>
      <c r="J1266" s="250"/>
      <c r="K1266" s="250"/>
      <c r="L1266" s="254"/>
      <c r="M1266" s="255"/>
      <c r="N1266" s="256"/>
      <c r="O1266" s="256"/>
      <c r="P1266" s="256"/>
      <c r="Q1266" s="256"/>
      <c r="R1266" s="256"/>
      <c r="S1266" s="256"/>
      <c r="T1266" s="257"/>
      <c r="U1266" s="13"/>
      <c r="V1266" s="13"/>
      <c r="W1266" s="13"/>
      <c r="X1266" s="13"/>
      <c r="Y1266" s="13"/>
      <c r="Z1266" s="13"/>
      <c r="AA1266" s="13"/>
      <c r="AB1266" s="13"/>
      <c r="AC1266" s="13"/>
      <c r="AD1266" s="13"/>
      <c r="AE1266" s="13"/>
      <c r="AT1266" s="258" t="s">
        <v>200</v>
      </c>
      <c r="AU1266" s="258" t="s">
        <v>82</v>
      </c>
      <c r="AV1266" s="13" t="s">
        <v>80</v>
      </c>
      <c r="AW1266" s="13" t="s">
        <v>30</v>
      </c>
      <c r="AX1266" s="13" t="s">
        <v>73</v>
      </c>
      <c r="AY1266" s="258" t="s">
        <v>189</v>
      </c>
    </row>
    <row r="1267" s="14" customFormat="1">
      <c r="A1267" s="14"/>
      <c r="B1267" s="259"/>
      <c r="C1267" s="260"/>
      <c r="D1267" s="242" t="s">
        <v>200</v>
      </c>
      <c r="E1267" s="261" t="s">
        <v>1</v>
      </c>
      <c r="F1267" s="262" t="s">
        <v>824</v>
      </c>
      <c r="G1267" s="260"/>
      <c r="H1267" s="263">
        <v>4.6870000000000003</v>
      </c>
      <c r="I1267" s="264"/>
      <c r="J1267" s="260"/>
      <c r="K1267" s="260"/>
      <c r="L1267" s="265"/>
      <c r="M1267" s="266"/>
      <c r="N1267" s="267"/>
      <c r="O1267" s="267"/>
      <c r="P1267" s="267"/>
      <c r="Q1267" s="267"/>
      <c r="R1267" s="267"/>
      <c r="S1267" s="267"/>
      <c r="T1267" s="268"/>
      <c r="U1267" s="14"/>
      <c r="V1267" s="14"/>
      <c r="W1267" s="14"/>
      <c r="X1267" s="14"/>
      <c r="Y1267" s="14"/>
      <c r="Z1267" s="14"/>
      <c r="AA1267" s="14"/>
      <c r="AB1267" s="14"/>
      <c r="AC1267" s="14"/>
      <c r="AD1267" s="14"/>
      <c r="AE1267" s="14"/>
      <c r="AT1267" s="269" t="s">
        <v>200</v>
      </c>
      <c r="AU1267" s="269" t="s">
        <v>82</v>
      </c>
      <c r="AV1267" s="14" t="s">
        <v>82</v>
      </c>
      <c r="AW1267" s="14" t="s">
        <v>30</v>
      </c>
      <c r="AX1267" s="14" t="s">
        <v>73</v>
      </c>
      <c r="AY1267" s="269" t="s">
        <v>189</v>
      </c>
    </row>
    <row r="1268" s="13" customFormat="1">
      <c r="A1268" s="13"/>
      <c r="B1268" s="249"/>
      <c r="C1268" s="250"/>
      <c r="D1268" s="242" t="s">
        <v>200</v>
      </c>
      <c r="E1268" s="251" t="s">
        <v>1</v>
      </c>
      <c r="F1268" s="252" t="s">
        <v>369</v>
      </c>
      <c r="G1268" s="250"/>
      <c r="H1268" s="251" t="s">
        <v>1</v>
      </c>
      <c r="I1268" s="253"/>
      <c r="J1268" s="250"/>
      <c r="K1268" s="250"/>
      <c r="L1268" s="254"/>
      <c r="M1268" s="255"/>
      <c r="N1268" s="256"/>
      <c r="O1268" s="256"/>
      <c r="P1268" s="256"/>
      <c r="Q1268" s="256"/>
      <c r="R1268" s="256"/>
      <c r="S1268" s="256"/>
      <c r="T1268" s="257"/>
      <c r="U1268" s="13"/>
      <c r="V1268" s="13"/>
      <c r="W1268" s="13"/>
      <c r="X1268" s="13"/>
      <c r="Y1268" s="13"/>
      <c r="Z1268" s="13"/>
      <c r="AA1268" s="13"/>
      <c r="AB1268" s="13"/>
      <c r="AC1268" s="13"/>
      <c r="AD1268" s="13"/>
      <c r="AE1268" s="13"/>
      <c r="AT1268" s="258" t="s">
        <v>200</v>
      </c>
      <c r="AU1268" s="258" t="s">
        <v>82</v>
      </c>
      <c r="AV1268" s="13" t="s">
        <v>80</v>
      </c>
      <c r="AW1268" s="13" t="s">
        <v>30</v>
      </c>
      <c r="AX1268" s="13" t="s">
        <v>73</v>
      </c>
      <c r="AY1268" s="258" t="s">
        <v>189</v>
      </c>
    </row>
    <row r="1269" s="14" customFormat="1">
      <c r="A1269" s="14"/>
      <c r="B1269" s="259"/>
      <c r="C1269" s="260"/>
      <c r="D1269" s="242" t="s">
        <v>200</v>
      </c>
      <c r="E1269" s="261" t="s">
        <v>1</v>
      </c>
      <c r="F1269" s="262" t="s">
        <v>825</v>
      </c>
      <c r="G1269" s="260"/>
      <c r="H1269" s="263">
        <v>-1.565</v>
      </c>
      <c r="I1269" s="264"/>
      <c r="J1269" s="260"/>
      <c r="K1269" s="260"/>
      <c r="L1269" s="265"/>
      <c r="M1269" s="266"/>
      <c r="N1269" s="267"/>
      <c r="O1269" s="267"/>
      <c r="P1269" s="267"/>
      <c r="Q1269" s="267"/>
      <c r="R1269" s="267"/>
      <c r="S1269" s="267"/>
      <c r="T1269" s="268"/>
      <c r="U1269" s="14"/>
      <c r="V1269" s="14"/>
      <c r="W1269" s="14"/>
      <c r="X1269" s="14"/>
      <c r="Y1269" s="14"/>
      <c r="Z1269" s="14"/>
      <c r="AA1269" s="14"/>
      <c r="AB1269" s="14"/>
      <c r="AC1269" s="14"/>
      <c r="AD1269" s="14"/>
      <c r="AE1269" s="14"/>
      <c r="AT1269" s="269" t="s">
        <v>200</v>
      </c>
      <c r="AU1269" s="269" t="s">
        <v>82</v>
      </c>
      <c r="AV1269" s="14" t="s">
        <v>82</v>
      </c>
      <c r="AW1269" s="14" t="s">
        <v>30</v>
      </c>
      <c r="AX1269" s="14" t="s">
        <v>73</v>
      </c>
      <c r="AY1269" s="269" t="s">
        <v>189</v>
      </c>
    </row>
    <row r="1270" s="13" customFormat="1">
      <c r="A1270" s="13"/>
      <c r="B1270" s="249"/>
      <c r="C1270" s="250"/>
      <c r="D1270" s="242" t="s">
        <v>200</v>
      </c>
      <c r="E1270" s="251" t="s">
        <v>1</v>
      </c>
      <c r="F1270" s="252" t="s">
        <v>606</v>
      </c>
      <c r="G1270" s="250"/>
      <c r="H1270" s="251" t="s">
        <v>1</v>
      </c>
      <c r="I1270" s="253"/>
      <c r="J1270" s="250"/>
      <c r="K1270" s="250"/>
      <c r="L1270" s="254"/>
      <c r="M1270" s="255"/>
      <c r="N1270" s="256"/>
      <c r="O1270" s="256"/>
      <c r="P1270" s="256"/>
      <c r="Q1270" s="256"/>
      <c r="R1270" s="256"/>
      <c r="S1270" s="256"/>
      <c r="T1270" s="257"/>
      <c r="U1270" s="13"/>
      <c r="V1270" s="13"/>
      <c r="W1270" s="13"/>
      <c r="X1270" s="13"/>
      <c r="Y1270" s="13"/>
      <c r="Z1270" s="13"/>
      <c r="AA1270" s="13"/>
      <c r="AB1270" s="13"/>
      <c r="AC1270" s="13"/>
      <c r="AD1270" s="13"/>
      <c r="AE1270" s="13"/>
      <c r="AT1270" s="258" t="s">
        <v>200</v>
      </c>
      <c r="AU1270" s="258" t="s">
        <v>82</v>
      </c>
      <c r="AV1270" s="13" t="s">
        <v>80</v>
      </c>
      <c r="AW1270" s="13" t="s">
        <v>30</v>
      </c>
      <c r="AX1270" s="13" t="s">
        <v>73</v>
      </c>
      <c r="AY1270" s="258" t="s">
        <v>189</v>
      </c>
    </row>
    <row r="1271" s="14" customFormat="1">
      <c r="A1271" s="14"/>
      <c r="B1271" s="259"/>
      <c r="C1271" s="260"/>
      <c r="D1271" s="242" t="s">
        <v>200</v>
      </c>
      <c r="E1271" s="261" t="s">
        <v>1</v>
      </c>
      <c r="F1271" s="262" t="s">
        <v>826</v>
      </c>
      <c r="G1271" s="260"/>
      <c r="H1271" s="263">
        <v>5.7839999999999998</v>
      </c>
      <c r="I1271" s="264"/>
      <c r="J1271" s="260"/>
      <c r="K1271" s="260"/>
      <c r="L1271" s="265"/>
      <c r="M1271" s="266"/>
      <c r="N1271" s="267"/>
      <c r="O1271" s="267"/>
      <c r="P1271" s="267"/>
      <c r="Q1271" s="267"/>
      <c r="R1271" s="267"/>
      <c r="S1271" s="267"/>
      <c r="T1271" s="268"/>
      <c r="U1271" s="14"/>
      <c r="V1271" s="14"/>
      <c r="W1271" s="14"/>
      <c r="X1271" s="14"/>
      <c r="Y1271" s="14"/>
      <c r="Z1271" s="14"/>
      <c r="AA1271" s="14"/>
      <c r="AB1271" s="14"/>
      <c r="AC1271" s="14"/>
      <c r="AD1271" s="14"/>
      <c r="AE1271" s="14"/>
      <c r="AT1271" s="269" t="s">
        <v>200</v>
      </c>
      <c r="AU1271" s="269" t="s">
        <v>82</v>
      </c>
      <c r="AV1271" s="14" t="s">
        <v>82</v>
      </c>
      <c r="AW1271" s="14" t="s">
        <v>30</v>
      </c>
      <c r="AX1271" s="14" t="s">
        <v>73</v>
      </c>
      <c r="AY1271" s="269" t="s">
        <v>189</v>
      </c>
    </row>
    <row r="1272" s="13" customFormat="1">
      <c r="A1272" s="13"/>
      <c r="B1272" s="249"/>
      <c r="C1272" s="250"/>
      <c r="D1272" s="242" t="s">
        <v>200</v>
      </c>
      <c r="E1272" s="251" t="s">
        <v>1</v>
      </c>
      <c r="F1272" s="252" t="s">
        <v>369</v>
      </c>
      <c r="G1272" s="250"/>
      <c r="H1272" s="251" t="s">
        <v>1</v>
      </c>
      <c r="I1272" s="253"/>
      <c r="J1272" s="250"/>
      <c r="K1272" s="250"/>
      <c r="L1272" s="254"/>
      <c r="M1272" s="255"/>
      <c r="N1272" s="256"/>
      <c r="O1272" s="256"/>
      <c r="P1272" s="256"/>
      <c r="Q1272" s="256"/>
      <c r="R1272" s="256"/>
      <c r="S1272" s="256"/>
      <c r="T1272" s="257"/>
      <c r="U1272" s="13"/>
      <c r="V1272" s="13"/>
      <c r="W1272" s="13"/>
      <c r="X1272" s="13"/>
      <c r="Y1272" s="13"/>
      <c r="Z1272" s="13"/>
      <c r="AA1272" s="13"/>
      <c r="AB1272" s="13"/>
      <c r="AC1272" s="13"/>
      <c r="AD1272" s="13"/>
      <c r="AE1272" s="13"/>
      <c r="AT1272" s="258" t="s">
        <v>200</v>
      </c>
      <c r="AU1272" s="258" t="s">
        <v>82</v>
      </c>
      <c r="AV1272" s="13" t="s">
        <v>80</v>
      </c>
      <c r="AW1272" s="13" t="s">
        <v>30</v>
      </c>
      <c r="AX1272" s="13" t="s">
        <v>73</v>
      </c>
      <c r="AY1272" s="258" t="s">
        <v>189</v>
      </c>
    </row>
    <row r="1273" s="14" customFormat="1">
      <c r="A1273" s="14"/>
      <c r="B1273" s="259"/>
      <c r="C1273" s="260"/>
      <c r="D1273" s="242" t="s">
        <v>200</v>
      </c>
      <c r="E1273" s="261" t="s">
        <v>1</v>
      </c>
      <c r="F1273" s="262" t="s">
        <v>827</v>
      </c>
      <c r="G1273" s="260"/>
      <c r="H1273" s="263">
        <v>-0.28000000000000003</v>
      </c>
      <c r="I1273" s="264"/>
      <c r="J1273" s="260"/>
      <c r="K1273" s="260"/>
      <c r="L1273" s="265"/>
      <c r="M1273" s="266"/>
      <c r="N1273" s="267"/>
      <c r="O1273" s="267"/>
      <c r="P1273" s="267"/>
      <c r="Q1273" s="267"/>
      <c r="R1273" s="267"/>
      <c r="S1273" s="267"/>
      <c r="T1273" s="268"/>
      <c r="U1273" s="14"/>
      <c r="V1273" s="14"/>
      <c r="W1273" s="14"/>
      <c r="X1273" s="14"/>
      <c r="Y1273" s="14"/>
      <c r="Z1273" s="14"/>
      <c r="AA1273" s="14"/>
      <c r="AB1273" s="14"/>
      <c r="AC1273" s="14"/>
      <c r="AD1273" s="14"/>
      <c r="AE1273" s="14"/>
      <c r="AT1273" s="269" t="s">
        <v>200</v>
      </c>
      <c r="AU1273" s="269" t="s">
        <v>82</v>
      </c>
      <c r="AV1273" s="14" t="s">
        <v>82</v>
      </c>
      <c r="AW1273" s="14" t="s">
        <v>30</v>
      </c>
      <c r="AX1273" s="14" t="s">
        <v>73</v>
      </c>
      <c r="AY1273" s="269" t="s">
        <v>189</v>
      </c>
    </row>
    <row r="1274" s="13" customFormat="1">
      <c r="A1274" s="13"/>
      <c r="B1274" s="249"/>
      <c r="C1274" s="250"/>
      <c r="D1274" s="242" t="s">
        <v>200</v>
      </c>
      <c r="E1274" s="251" t="s">
        <v>1</v>
      </c>
      <c r="F1274" s="252" t="s">
        <v>608</v>
      </c>
      <c r="G1274" s="250"/>
      <c r="H1274" s="251" t="s">
        <v>1</v>
      </c>
      <c r="I1274" s="253"/>
      <c r="J1274" s="250"/>
      <c r="K1274" s="250"/>
      <c r="L1274" s="254"/>
      <c r="M1274" s="255"/>
      <c r="N1274" s="256"/>
      <c r="O1274" s="256"/>
      <c r="P1274" s="256"/>
      <c r="Q1274" s="256"/>
      <c r="R1274" s="256"/>
      <c r="S1274" s="256"/>
      <c r="T1274" s="257"/>
      <c r="U1274" s="13"/>
      <c r="V1274" s="13"/>
      <c r="W1274" s="13"/>
      <c r="X1274" s="13"/>
      <c r="Y1274" s="13"/>
      <c r="Z1274" s="13"/>
      <c r="AA1274" s="13"/>
      <c r="AB1274" s="13"/>
      <c r="AC1274" s="13"/>
      <c r="AD1274" s="13"/>
      <c r="AE1274" s="13"/>
      <c r="AT1274" s="258" t="s">
        <v>200</v>
      </c>
      <c r="AU1274" s="258" t="s">
        <v>82</v>
      </c>
      <c r="AV1274" s="13" t="s">
        <v>80</v>
      </c>
      <c r="AW1274" s="13" t="s">
        <v>30</v>
      </c>
      <c r="AX1274" s="13" t="s">
        <v>73</v>
      </c>
      <c r="AY1274" s="258" t="s">
        <v>189</v>
      </c>
    </row>
    <row r="1275" s="14" customFormat="1">
      <c r="A1275" s="14"/>
      <c r="B1275" s="259"/>
      <c r="C1275" s="260"/>
      <c r="D1275" s="242" t="s">
        <v>200</v>
      </c>
      <c r="E1275" s="261" t="s">
        <v>1</v>
      </c>
      <c r="F1275" s="262" t="s">
        <v>828</v>
      </c>
      <c r="G1275" s="260"/>
      <c r="H1275" s="263">
        <v>5.1029999999999998</v>
      </c>
      <c r="I1275" s="264"/>
      <c r="J1275" s="260"/>
      <c r="K1275" s="260"/>
      <c r="L1275" s="265"/>
      <c r="M1275" s="266"/>
      <c r="N1275" s="267"/>
      <c r="O1275" s="267"/>
      <c r="P1275" s="267"/>
      <c r="Q1275" s="267"/>
      <c r="R1275" s="267"/>
      <c r="S1275" s="267"/>
      <c r="T1275" s="268"/>
      <c r="U1275" s="14"/>
      <c r="V1275" s="14"/>
      <c r="W1275" s="14"/>
      <c r="X1275" s="14"/>
      <c r="Y1275" s="14"/>
      <c r="Z1275" s="14"/>
      <c r="AA1275" s="14"/>
      <c r="AB1275" s="14"/>
      <c r="AC1275" s="14"/>
      <c r="AD1275" s="14"/>
      <c r="AE1275" s="14"/>
      <c r="AT1275" s="269" t="s">
        <v>200</v>
      </c>
      <c r="AU1275" s="269" t="s">
        <v>82</v>
      </c>
      <c r="AV1275" s="14" t="s">
        <v>82</v>
      </c>
      <c r="AW1275" s="14" t="s">
        <v>30</v>
      </c>
      <c r="AX1275" s="14" t="s">
        <v>73</v>
      </c>
      <c r="AY1275" s="269" t="s">
        <v>189</v>
      </c>
    </row>
    <row r="1276" s="13" customFormat="1">
      <c r="A1276" s="13"/>
      <c r="B1276" s="249"/>
      <c r="C1276" s="250"/>
      <c r="D1276" s="242" t="s">
        <v>200</v>
      </c>
      <c r="E1276" s="251" t="s">
        <v>1</v>
      </c>
      <c r="F1276" s="252" t="s">
        <v>369</v>
      </c>
      <c r="G1276" s="250"/>
      <c r="H1276" s="251" t="s">
        <v>1</v>
      </c>
      <c r="I1276" s="253"/>
      <c r="J1276" s="250"/>
      <c r="K1276" s="250"/>
      <c r="L1276" s="254"/>
      <c r="M1276" s="255"/>
      <c r="N1276" s="256"/>
      <c r="O1276" s="256"/>
      <c r="P1276" s="256"/>
      <c r="Q1276" s="256"/>
      <c r="R1276" s="256"/>
      <c r="S1276" s="256"/>
      <c r="T1276" s="257"/>
      <c r="U1276" s="13"/>
      <c r="V1276" s="13"/>
      <c r="W1276" s="13"/>
      <c r="X1276" s="13"/>
      <c r="Y1276" s="13"/>
      <c r="Z1276" s="13"/>
      <c r="AA1276" s="13"/>
      <c r="AB1276" s="13"/>
      <c r="AC1276" s="13"/>
      <c r="AD1276" s="13"/>
      <c r="AE1276" s="13"/>
      <c r="AT1276" s="258" t="s">
        <v>200</v>
      </c>
      <c r="AU1276" s="258" t="s">
        <v>82</v>
      </c>
      <c r="AV1276" s="13" t="s">
        <v>80</v>
      </c>
      <c r="AW1276" s="13" t="s">
        <v>30</v>
      </c>
      <c r="AX1276" s="13" t="s">
        <v>73</v>
      </c>
      <c r="AY1276" s="258" t="s">
        <v>189</v>
      </c>
    </row>
    <row r="1277" s="14" customFormat="1">
      <c r="A1277" s="14"/>
      <c r="B1277" s="259"/>
      <c r="C1277" s="260"/>
      <c r="D1277" s="242" t="s">
        <v>200</v>
      </c>
      <c r="E1277" s="261" t="s">
        <v>1</v>
      </c>
      <c r="F1277" s="262" t="s">
        <v>829</v>
      </c>
      <c r="G1277" s="260"/>
      <c r="H1277" s="263">
        <v>-0.63</v>
      </c>
      <c r="I1277" s="264"/>
      <c r="J1277" s="260"/>
      <c r="K1277" s="260"/>
      <c r="L1277" s="265"/>
      <c r="M1277" s="266"/>
      <c r="N1277" s="267"/>
      <c r="O1277" s="267"/>
      <c r="P1277" s="267"/>
      <c r="Q1277" s="267"/>
      <c r="R1277" s="267"/>
      <c r="S1277" s="267"/>
      <c r="T1277" s="268"/>
      <c r="U1277" s="14"/>
      <c r="V1277" s="14"/>
      <c r="W1277" s="14"/>
      <c r="X1277" s="14"/>
      <c r="Y1277" s="14"/>
      <c r="Z1277" s="14"/>
      <c r="AA1277" s="14"/>
      <c r="AB1277" s="14"/>
      <c r="AC1277" s="14"/>
      <c r="AD1277" s="14"/>
      <c r="AE1277" s="14"/>
      <c r="AT1277" s="269" t="s">
        <v>200</v>
      </c>
      <c r="AU1277" s="269" t="s">
        <v>82</v>
      </c>
      <c r="AV1277" s="14" t="s">
        <v>82</v>
      </c>
      <c r="AW1277" s="14" t="s">
        <v>30</v>
      </c>
      <c r="AX1277" s="14" t="s">
        <v>73</v>
      </c>
      <c r="AY1277" s="269" t="s">
        <v>189</v>
      </c>
    </row>
    <row r="1278" s="13" customFormat="1">
      <c r="A1278" s="13"/>
      <c r="B1278" s="249"/>
      <c r="C1278" s="250"/>
      <c r="D1278" s="242" t="s">
        <v>200</v>
      </c>
      <c r="E1278" s="251" t="s">
        <v>1</v>
      </c>
      <c r="F1278" s="252" t="s">
        <v>610</v>
      </c>
      <c r="G1278" s="250"/>
      <c r="H1278" s="251" t="s">
        <v>1</v>
      </c>
      <c r="I1278" s="253"/>
      <c r="J1278" s="250"/>
      <c r="K1278" s="250"/>
      <c r="L1278" s="254"/>
      <c r="M1278" s="255"/>
      <c r="N1278" s="256"/>
      <c r="O1278" s="256"/>
      <c r="P1278" s="256"/>
      <c r="Q1278" s="256"/>
      <c r="R1278" s="256"/>
      <c r="S1278" s="256"/>
      <c r="T1278" s="257"/>
      <c r="U1278" s="13"/>
      <c r="V1278" s="13"/>
      <c r="W1278" s="13"/>
      <c r="X1278" s="13"/>
      <c r="Y1278" s="13"/>
      <c r="Z1278" s="13"/>
      <c r="AA1278" s="13"/>
      <c r="AB1278" s="13"/>
      <c r="AC1278" s="13"/>
      <c r="AD1278" s="13"/>
      <c r="AE1278" s="13"/>
      <c r="AT1278" s="258" t="s">
        <v>200</v>
      </c>
      <c r="AU1278" s="258" t="s">
        <v>82</v>
      </c>
      <c r="AV1278" s="13" t="s">
        <v>80</v>
      </c>
      <c r="AW1278" s="13" t="s">
        <v>30</v>
      </c>
      <c r="AX1278" s="13" t="s">
        <v>73</v>
      </c>
      <c r="AY1278" s="258" t="s">
        <v>189</v>
      </c>
    </row>
    <row r="1279" s="14" customFormat="1">
      <c r="A1279" s="14"/>
      <c r="B1279" s="259"/>
      <c r="C1279" s="260"/>
      <c r="D1279" s="242" t="s">
        <v>200</v>
      </c>
      <c r="E1279" s="261" t="s">
        <v>1</v>
      </c>
      <c r="F1279" s="262" t="s">
        <v>830</v>
      </c>
      <c r="G1279" s="260"/>
      <c r="H1279" s="263">
        <v>2.8420000000000001</v>
      </c>
      <c r="I1279" s="264"/>
      <c r="J1279" s="260"/>
      <c r="K1279" s="260"/>
      <c r="L1279" s="265"/>
      <c r="M1279" s="266"/>
      <c r="N1279" s="267"/>
      <c r="O1279" s="267"/>
      <c r="P1279" s="267"/>
      <c r="Q1279" s="267"/>
      <c r="R1279" s="267"/>
      <c r="S1279" s="267"/>
      <c r="T1279" s="268"/>
      <c r="U1279" s="14"/>
      <c r="V1279" s="14"/>
      <c r="W1279" s="14"/>
      <c r="X1279" s="14"/>
      <c r="Y1279" s="14"/>
      <c r="Z1279" s="14"/>
      <c r="AA1279" s="14"/>
      <c r="AB1279" s="14"/>
      <c r="AC1279" s="14"/>
      <c r="AD1279" s="14"/>
      <c r="AE1279" s="14"/>
      <c r="AT1279" s="269" t="s">
        <v>200</v>
      </c>
      <c r="AU1279" s="269" t="s">
        <v>82</v>
      </c>
      <c r="AV1279" s="14" t="s">
        <v>82</v>
      </c>
      <c r="AW1279" s="14" t="s">
        <v>30</v>
      </c>
      <c r="AX1279" s="14" t="s">
        <v>73</v>
      </c>
      <c r="AY1279" s="269" t="s">
        <v>189</v>
      </c>
    </row>
    <row r="1280" s="13" customFormat="1">
      <c r="A1280" s="13"/>
      <c r="B1280" s="249"/>
      <c r="C1280" s="250"/>
      <c r="D1280" s="242" t="s">
        <v>200</v>
      </c>
      <c r="E1280" s="251" t="s">
        <v>1</v>
      </c>
      <c r="F1280" s="252" t="s">
        <v>369</v>
      </c>
      <c r="G1280" s="250"/>
      <c r="H1280" s="251" t="s">
        <v>1</v>
      </c>
      <c r="I1280" s="253"/>
      <c r="J1280" s="250"/>
      <c r="K1280" s="250"/>
      <c r="L1280" s="254"/>
      <c r="M1280" s="255"/>
      <c r="N1280" s="256"/>
      <c r="O1280" s="256"/>
      <c r="P1280" s="256"/>
      <c r="Q1280" s="256"/>
      <c r="R1280" s="256"/>
      <c r="S1280" s="256"/>
      <c r="T1280" s="257"/>
      <c r="U1280" s="13"/>
      <c r="V1280" s="13"/>
      <c r="W1280" s="13"/>
      <c r="X1280" s="13"/>
      <c r="Y1280" s="13"/>
      <c r="Z1280" s="13"/>
      <c r="AA1280" s="13"/>
      <c r="AB1280" s="13"/>
      <c r="AC1280" s="13"/>
      <c r="AD1280" s="13"/>
      <c r="AE1280" s="13"/>
      <c r="AT1280" s="258" t="s">
        <v>200</v>
      </c>
      <c r="AU1280" s="258" t="s">
        <v>82</v>
      </c>
      <c r="AV1280" s="13" t="s">
        <v>80</v>
      </c>
      <c r="AW1280" s="13" t="s">
        <v>30</v>
      </c>
      <c r="AX1280" s="13" t="s">
        <v>73</v>
      </c>
      <c r="AY1280" s="258" t="s">
        <v>189</v>
      </c>
    </row>
    <row r="1281" s="14" customFormat="1">
      <c r="A1281" s="14"/>
      <c r="B1281" s="259"/>
      <c r="C1281" s="260"/>
      <c r="D1281" s="242" t="s">
        <v>200</v>
      </c>
      <c r="E1281" s="261" t="s">
        <v>1</v>
      </c>
      <c r="F1281" s="262" t="s">
        <v>831</v>
      </c>
      <c r="G1281" s="260"/>
      <c r="H1281" s="263">
        <v>-1.2949999999999999</v>
      </c>
      <c r="I1281" s="264"/>
      <c r="J1281" s="260"/>
      <c r="K1281" s="260"/>
      <c r="L1281" s="265"/>
      <c r="M1281" s="266"/>
      <c r="N1281" s="267"/>
      <c r="O1281" s="267"/>
      <c r="P1281" s="267"/>
      <c r="Q1281" s="267"/>
      <c r="R1281" s="267"/>
      <c r="S1281" s="267"/>
      <c r="T1281" s="268"/>
      <c r="U1281" s="14"/>
      <c r="V1281" s="14"/>
      <c r="W1281" s="14"/>
      <c r="X1281" s="14"/>
      <c r="Y1281" s="14"/>
      <c r="Z1281" s="14"/>
      <c r="AA1281" s="14"/>
      <c r="AB1281" s="14"/>
      <c r="AC1281" s="14"/>
      <c r="AD1281" s="14"/>
      <c r="AE1281" s="14"/>
      <c r="AT1281" s="269" t="s">
        <v>200</v>
      </c>
      <c r="AU1281" s="269" t="s">
        <v>82</v>
      </c>
      <c r="AV1281" s="14" t="s">
        <v>82</v>
      </c>
      <c r="AW1281" s="14" t="s">
        <v>30</v>
      </c>
      <c r="AX1281" s="14" t="s">
        <v>73</v>
      </c>
      <c r="AY1281" s="269" t="s">
        <v>189</v>
      </c>
    </row>
    <row r="1282" s="13" customFormat="1">
      <c r="A1282" s="13"/>
      <c r="B1282" s="249"/>
      <c r="C1282" s="250"/>
      <c r="D1282" s="242" t="s">
        <v>200</v>
      </c>
      <c r="E1282" s="251" t="s">
        <v>1</v>
      </c>
      <c r="F1282" s="252" t="s">
        <v>832</v>
      </c>
      <c r="G1282" s="250"/>
      <c r="H1282" s="251" t="s">
        <v>1</v>
      </c>
      <c r="I1282" s="253"/>
      <c r="J1282" s="250"/>
      <c r="K1282" s="250"/>
      <c r="L1282" s="254"/>
      <c r="M1282" s="255"/>
      <c r="N1282" s="256"/>
      <c r="O1282" s="256"/>
      <c r="P1282" s="256"/>
      <c r="Q1282" s="256"/>
      <c r="R1282" s="256"/>
      <c r="S1282" s="256"/>
      <c r="T1282" s="257"/>
      <c r="U1282" s="13"/>
      <c r="V1282" s="13"/>
      <c r="W1282" s="13"/>
      <c r="X1282" s="13"/>
      <c r="Y1282" s="13"/>
      <c r="Z1282" s="13"/>
      <c r="AA1282" s="13"/>
      <c r="AB1282" s="13"/>
      <c r="AC1282" s="13"/>
      <c r="AD1282" s="13"/>
      <c r="AE1282" s="13"/>
      <c r="AT1282" s="258" t="s">
        <v>200</v>
      </c>
      <c r="AU1282" s="258" t="s">
        <v>82</v>
      </c>
      <c r="AV1282" s="13" t="s">
        <v>80</v>
      </c>
      <c r="AW1282" s="13" t="s">
        <v>30</v>
      </c>
      <c r="AX1282" s="13" t="s">
        <v>73</v>
      </c>
      <c r="AY1282" s="258" t="s">
        <v>189</v>
      </c>
    </row>
    <row r="1283" s="14" customFormat="1">
      <c r="A1283" s="14"/>
      <c r="B1283" s="259"/>
      <c r="C1283" s="260"/>
      <c r="D1283" s="242" t="s">
        <v>200</v>
      </c>
      <c r="E1283" s="261" t="s">
        <v>1</v>
      </c>
      <c r="F1283" s="262" t="s">
        <v>833</v>
      </c>
      <c r="G1283" s="260"/>
      <c r="H1283" s="263">
        <v>6.0899999999999999</v>
      </c>
      <c r="I1283" s="264"/>
      <c r="J1283" s="260"/>
      <c r="K1283" s="260"/>
      <c r="L1283" s="265"/>
      <c r="M1283" s="266"/>
      <c r="N1283" s="267"/>
      <c r="O1283" s="267"/>
      <c r="P1283" s="267"/>
      <c r="Q1283" s="267"/>
      <c r="R1283" s="267"/>
      <c r="S1283" s="267"/>
      <c r="T1283" s="268"/>
      <c r="U1283" s="14"/>
      <c r="V1283" s="14"/>
      <c r="W1283" s="14"/>
      <c r="X1283" s="14"/>
      <c r="Y1283" s="14"/>
      <c r="Z1283" s="14"/>
      <c r="AA1283" s="14"/>
      <c r="AB1283" s="14"/>
      <c r="AC1283" s="14"/>
      <c r="AD1283" s="14"/>
      <c r="AE1283" s="14"/>
      <c r="AT1283" s="269" t="s">
        <v>200</v>
      </c>
      <c r="AU1283" s="269" t="s">
        <v>82</v>
      </c>
      <c r="AV1283" s="14" t="s">
        <v>82</v>
      </c>
      <c r="AW1283" s="14" t="s">
        <v>30</v>
      </c>
      <c r="AX1283" s="14" t="s">
        <v>73</v>
      </c>
      <c r="AY1283" s="269" t="s">
        <v>189</v>
      </c>
    </row>
    <row r="1284" s="13" customFormat="1">
      <c r="A1284" s="13"/>
      <c r="B1284" s="249"/>
      <c r="C1284" s="250"/>
      <c r="D1284" s="242" t="s">
        <v>200</v>
      </c>
      <c r="E1284" s="251" t="s">
        <v>1</v>
      </c>
      <c r="F1284" s="252" t="s">
        <v>369</v>
      </c>
      <c r="G1284" s="250"/>
      <c r="H1284" s="251" t="s">
        <v>1</v>
      </c>
      <c r="I1284" s="253"/>
      <c r="J1284" s="250"/>
      <c r="K1284" s="250"/>
      <c r="L1284" s="254"/>
      <c r="M1284" s="255"/>
      <c r="N1284" s="256"/>
      <c r="O1284" s="256"/>
      <c r="P1284" s="256"/>
      <c r="Q1284" s="256"/>
      <c r="R1284" s="256"/>
      <c r="S1284" s="256"/>
      <c r="T1284" s="257"/>
      <c r="U1284" s="13"/>
      <c r="V1284" s="13"/>
      <c r="W1284" s="13"/>
      <c r="X1284" s="13"/>
      <c r="Y1284" s="13"/>
      <c r="Z1284" s="13"/>
      <c r="AA1284" s="13"/>
      <c r="AB1284" s="13"/>
      <c r="AC1284" s="13"/>
      <c r="AD1284" s="13"/>
      <c r="AE1284" s="13"/>
      <c r="AT1284" s="258" t="s">
        <v>200</v>
      </c>
      <c r="AU1284" s="258" t="s">
        <v>82</v>
      </c>
      <c r="AV1284" s="13" t="s">
        <v>80</v>
      </c>
      <c r="AW1284" s="13" t="s">
        <v>30</v>
      </c>
      <c r="AX1284" s="13" t="s">
        <v>73</v>
      </c>
      <c r="AY1284" s="258" t="s">
        <v>189</v>
      </c>
    </row>
    <row r="1285" s="14" customFormat="1">
      <c r="A1285" s="14"/>
      <c r="B1285" s="259"/>
      <c r="C1285" s="260"/>
      <c r="D1285" s="242" t="s">
        <v>200</v>
      </c>
      <c r="E1285" s="261" t="s">
        <v>1</v>
      </c>
      <c r="F1285" s="262" t="s">
        <v>827</v>
      </c>
      <c r="G1285" s="260"/>
      <c r="H1285" s="263">
        <v>-0.28000000000000003</v>
      </c>
      <c r="I1285" s="264"/>
      <c r="J1285" s="260"/>
      <c r="K1285" s="260"/>
      <c r="L1285" s="265"/>
      <c r="M1285" s="266"/>
      <c r="N1285" s="267"/>
      <c r="O1285" s="267"/>
      <c r="P1285" s="267"/>
      <c r="Q1285" s="267"/>
      <c r="R1285" s="267"/>
      <c r="S1285" s="267"/>
      <c r="T1285" s="268"/>
      <c r="U1285" s="14"/>
      <c r="V1285" s="14"/>
      <c r="W1285" s="14"/>
      <c r="X1285" s="14"/>
      <c r="Y1285" s="14"/>
      <c r="Z1285" s="14"/>
      <c r="AA1285" s="14"/>
      <c r="AB1285" s="14"/>
      <c r="AC1285" s="14"/>
      <c r="AD1285" s="14"/>
      <c r="AE1285" s="14"/>
      <c r="AT1285" s="269" t="s">
        <v>200</v>
      </c>
      <c r="AU1285" s="269" t="s">
        <v>82</v>
      </c>
      <c r="AV1285" s="14" t="s">
        <v>82</v>
      </c>
      <c r="AW1285" s="14" t="s">
        <v>30</v>
      </c>
      <c r="AX1285" s="14" t="s">
        <v>73</v>
      </c>
      <c r="AY1285" s="269" t="s">
        <v>189</v>
      </c>
    </row>
    <row r="1286" s="13" customFormat="1">
      <c r="A1286" s="13"/>
      <c r="B1286" s="249"/>
      <c r="C1286" s="250"/>
      <c r="D1286" s="242" t="s">
        <v>200</v>
      </c>
      <c r="E1286" s="251" t="s">
        <v>1</v>
      </c>
      <c r="F1286" s="252" t="s">
        <v>612</v>
      </c>
      <c r="G1286" s="250"/>
      <c r="H1286" s="251" t="s">
        <v>1</v>
      </c>
      <c r="I1286" s="253"/>
      <c r="J1286" s="250"/>
      <c r="K1286" s="250"/>
      <c r="L1286" s="254"/>
      <c r="M1286" s="255"/>
      <c r="N1286" s="256"/>
      <c r="O1286" s="256"/>
      <c r="P1286" s="256"/>
      <c r="Q1286" s="256"/>
      <c r="R1286" s="256"/>
      <c r="S1286" s="256"/>
      <c r="T1286" s="257"/>
      <c r="U1286" s="13"/>
      <c r="V1286" s="13"/>
      <c r="W1286" s="13"/>
      <c r="X1286" s="13"/>
      <c r="Y1286" s="13"/>
      <c r="Z1286" s="13"/>
      <c r="AA1286" s="13"/>
      <c r="AB1286" s="13"/>
      <c r="AC1286" s="13"/>
      <c r="AD1286" s="13"/>
      <c r="AE1286" s="13"/>
      <c r="AT1286" s="258" t="s">
        <v>200</v>
      </c>
      <c r="AU1286" s="258" t="s">
        <v>82</v>
      </c>
      <c r="AV1286" s="13" t="s">
        <v>80</v>
      </c>
      <c r="AW1286" s="13" t="s">
        <v>30</v>
      </c>
      <c r="AX1286" s="13" t="s">
        <v>73</v>
      </c>
      <c r="AY1286" s="258" t="s">
        <v>189</v>
      </c>
    </row>
    <row r="1287" s="14" customFormat="1">
      <c r="A1287" s="14"/>
      <c r="B1287" s="259"/>
      <c r="C1287" s="260"/>
      <c r="D1287" s="242" t="s">
        <v>200</v>
      </c>
      <c r="E1287" s="261" t="s">
        <v>1</v>
      </c>
      <c r="F1287" s="262" t="s">
        <v>834</v>
      </c>
      <c r="G1287" s="260"/>
      <c r="H1287" s="263">
        <v>7.375</v>
      </c>
      <c r="I1287" s="264"/>
      <c r="J1287" s="260"/>
      <c r="K1287" s="260"/>
      <c r="L1287" s="265"/>
      <c r="M1287" s="266"/>
      <c r="N1287" s="267"/>
      <c r="O1287" s="267"/>
      <c r="P1287" s="267"/>
      <c r="Q1287" s="267"/>
      <c r="R1287" s="267"/>
      <c r="S1287" s="267"/>
      <c r="T1287" s="268"/>
      <c r="U1287" s="14"/>
      <c r="V1287" s="14"/>
      <c r="W1287" s="14"/>
      <c r="X1287" s="14"/>
      <c r="Y1287" s="14"/>
      <c r="Z1287" s="14"/>
      <c r="AA1287" s="14"/>
      <c r="AB1287" s="14"/>
      <c r="AC1287" s="14"/>
      <c r="AD1287" s="14"/>
      <c r="AE1287" s="14"/>
      <c r="AT1287" s="269" t="s">
        <v>200</v>
      </c>
      <c r="AU1287" s="269" t="s">
        <v>82</v>
      </c>
      <c r="AV1287" s="14" t="s">
        <v>82</v>
      </c>
      <c r="AW1287" s="14" t="s">
        <v>30</v>
      </c>
      <c r="AX1287" s="14" t="s">
        <v>73</v>
      </c>
      <c r="AY1287" s="269" t="s">
        <v>189</v>
      </c>
    </row>
    <row r="1288" s="13" customFormat="1">
      <c r="A1288" s="13"/>
      <c r="B1288" s="249"/>
      <c r="C1288" s="250"/>
      <c r="D1288" s="242" t="s">
        <v>200</v>
      </c>
      <c r="E1288" s="251" t="s">
        <v>1</v>
      </c>
      <c r="F1288" s="252" t="s">
        <v>369</v>
      </c>
      <c r="G1288" s="250"/>
      <c r="H1288" s="251" t="s">
        <v>1</v>
      </c>
      <c r="I1288" s="253"/>
      <c r="J1288" s="250"/>
      <c r="K1288" s="250"/>
      <c r="L1288" s="254"/>
      <c r="M1288" s="255"/>
      <c r="N1288" s="256"/>
      <c r="O1288" s="256"/>
      <c r="P1288" s="256"/>
      <c r="Q1288" s="256"/>
      <c r="R1288" s="256"/>
      <c r="S1288" s="256"/>
      <c r="T1288" s="257"/>
      <c r="U1288" s="13"/>
      <c r="V1288" s="13"/>
      <c r="W1288" s="13"/>
      <c r="X1288" s="13"/>
      <c r="Y1288" s="13"/>
      <c r="Z1288" s="13"/>
      <c r="AA1288" s="13"/>
      <c r="AB1288" s="13"/>
      <c r="AC1288" s="13"/>
      <c r="AD1288" s="13"/>
      <c r="AE1288" s="13"/>
      <c r="AT1288" s="258" t="s">
        <v>200</v>
      </c>
      <c r="AU1288" s="258" t="s">
        <v>82</v>
      </c>
      <c r="AV1288" s="13" t="s">
        <v>80</v>
      </c>
      <c r="AW1288" s="13" t="s">
        <v>30</v>
      </c>
      <c r="AX1288" s="13" t="s">
        <v>73</v>
      </c>
      <c r="AY1288" s="258" t="s">
        <v>189</v>
      </c>
    </row>
    <row r="1289" s="14" customFormat="1">
      <c r="A1289" s="14"/>
      <c r="B1289" s="259"/>
      <c r="C1289" s="260"/>
      <c r="D1289" s="242" t="s">
        <v>200</v>
      </c>
      <c r="E1289" s="261" t="s">
        <v>1</v>
      </c>
      <c r="F1289" s="262" t="s">
        <v>827</v>
      </c>
      <c r="G1289" s="260"/>
      <c r="H1289" s="263">
        <v>-0.28000000000000003</v>
      </c>
      <c r="I1289" s="264"/>
      <c r="J1289" s="260"/>
      <c r="K1289" s="260"/>
      <c r="L1289" s="265"/>
      <c r="M1289" s="266"/>
      <c r="N1289" s="267"/>
      <c r="O1289" s="267"/>
      <c r="P1289" s="267"/>
      <c r="Q1289" s="267"/>
      <c r="R1289" s="267"/>
      <c r="S1289" s="267"/>
      <c r="T1289" s="268"/>
      <c r="U1289" s="14"/>
      <c r="V1289" s="14"/>
      <c r="W1289" s="14"/>
      <c r="X1289" s="14"/>
      <c r="Y1289" s="14"/>
      <c r="Z1289" s="14"/>
      <c r="AA1289" s="14"/>
      <c r="AB1289" s="14"/>
      <c r="AC1289" s="14"/>
      <c r="AD1289" s="14"/>
      <c r="AE1289" s="14"/>
      <c r="AT1289" s="269" t="s">
        <v>200</v>
      </c>
      <c r="AU1289" s="269" t="s">
        <v>82</v>
      </c>
      <c r="AV1289" s="14" t="s">
        <v>82</v>
      </c>
      <c r="AW1289" s="14" t="s">
        <v>30</v>
      </c>
      <c r="AX1289" s="14" t="s">
        <v>73</v>
      </c>
      <c r="AY1289" s="269" t="s">
        <v>189</v>
      </c>
    </row>
    <row r="1290" s="13" customFormat="1">
      <c r="A1290" s="13"/>
      <c r="B1290" s="249"/>
      <c r="C1290" s="250"/>
      <c r="D1290" s="242" t="s">
        <v>200</v>
      </c>
      <c r="E1290" s="251" t="s">
        <v>1</v>
      </c>
      <c r="F1290" s="252" t="s">
        <v>615</v>
      </c>
      <c r="G1290" s="250"/>
      <c r="H1290" s="251" t="s">
        <v>1</v>
      </c>
      <c r="I1290" s="253"/>
      <c r="J1290" s="250"/>
      <c r="K1290" s="250"/>
      <c r="L1290" s="254"/>
      <c r="M1290" s="255"/>
      <c r="N1290" s="256"/>
      <c r="O1290" s="256"/>
      <c r="P1290" s="256"/>
      <c r="Q1290" s="256"/>
      <c r="R1290" s="256"/>
      <c r="S1290" s="256"/>
      <c r="T1290" s="257"/>
      <c r="U1290" s="13"/>
      <c r="V1290" s="13"/>
      <c r="W1290" s="13"/>
      <c r="X1290" s="13"/>
      <c r="Y1290" s="13"/>
      <c r="Z1290" s="13"/>
      <c r="AA1290" s="13"/>
      <c r="AB1290" s="13"/>
      <c r="AC1290" s="13"/>
      <c r="AD1290" s="13"/>
      <c r="AE1290" s="13"/>
      <c r="AT1290" s="258" t="s">
        <v>200</v>
      </c>
      <c r="AU1290" s="258" t="s">
        <v>82</v>
      </c>
      <c r="AV1290" s="13" t="s">
        <v>80</v>
      </c>
      <c r="AW1290" s="13" t="s">
        <v>30</v>
      </c>
      <c r="AX1290" s="13" t="s">
        <v>73</v>
      </c>
      <c r="AY1290" s="258" t="s">
        <v>189</v>
      </c>
    </row>
    <row r="1291" s="14" customFormat="1">
      <c r="A1291" s="14"/>
      <c r="B1291" s="259"/>
      <c r="C1291" s="260"/>
      <c r="D1291" s="242" t="s">
        <v>200</v>
      </c>
      <c r="E1291" s="261" t="s">
        <v>1</v>
      </c>
      <c r="F1291" s="262" t="s">
        <v>835</v>
      </c>
      <c r="G1291" s="260"/>
      <c r="H1291" s="263">
        <v>4.5220000000000002</v>
      </c>
      <c r="I1291" s="264"/>
      <c r="J1291" s="260"/>
      <c r="K1291" s="260"/>
      <c r="L1291" s="265"/>
      <c r="M1291" s="266"/>
      <c r="N1291" s="267"/>
      <c r="O1291" s="267"/>
      <c r="P1291" s="267"/>
      <c r="Q1291" s="267"/>
      <c r="R1291" s="267"/>
      <c r="S1291" s="267"/>
      <c r="T1291" s="268"/>
      <c r="U1291" s="14"/>
      <c r="V1291" s="14"/>
      <c r="W1291" s="14"/>
      <c r="X1291" s="14"/>
      <c r="Y1291" s="14"/>
      <c r="Z1291" s="14"/>
      <c r="AA1291" s="14"/>
      <c r="AB1291" s="14"/>
      <c r="AC1291" s="14"/>
      <c r="AD1291" s="14"/>
      <c r="AE1291" s="14"/>
      <c r="AT1291" s="269" t="s">
        <v>200</v>
      </c>
      <c r="AU1291" s="269" t="s">
        <v>82</v>
      </c>
      <c r="AV1291" s="14" t="s">
        <v>82</v>
      </c>
      <c r="AW1291" s="14" t="s">
        <v>30</v>
      </c>
      <c r="AX1291" s="14" t="s">
        <v>73</v>
      </c>
      <c r="AY1291" s="269" t="s">
        <v>189</v>
      </c>
    </row>
    <row r="1292" s="13" customFormat="1">
      <c r="A1292" s="13"/>
      <c r="B1292" s="249"/>
      <c r="C1292" s="250"/>
      <c r="D1292" s="242" t="s">
        <v>200</v>
      </c>
      <c r="E1292" s="251" t="s">
        <v>1</v>
      </c>
      <c r="F1292" s="252" t="s">
        <v>369</v>
      </c>
      <c r="G1292" s="250"/>
      <c r="H1292" s="251" t="s">
        <v>1</v>
      </c>
      <c r="I1292" s="253"/>
      <c r="J1292" s="250"/>
      <c r="K1292" s="250"/>
      <c r="L1292" s="254"/>
      <c r="M1292" s="255"/>
      <c r="N1292" s="256"/>
      <c r="O1292" s="256"/>
      <c r="P1292" s="256"/>
      <c r="Q1292" s="256"/>
      <c r="R1292" s="256"/>
      <c r="S1292" s="256"/>
      <c r="T1292" s="257"/>
      <c r="U1292" s="13"/>
      <c r="V1292" s="13"/>
      <c r="W1292" s="13"/>
      <c r="X1292" s="13"/>
      <c r="Y1292" s="13"/>
      <c r="Z1292" s="13"/>
      <c r="AA1292" s="13"/>
      <c r="AB1292" s="13"/>
      <c r="AC1292" s="13"/>
      <c r="AD1292" s="13"/>
      <c r="AE1292" s="13"/>
      <c r="AT1292" s="258" t="s">
        <v>200</v>
      </c>
      <c r="AU1292" s="258" t="s">
        <v>82</v>
      </c>
      <c r="AV1292" s="13" t="s">
        <v>80</v>
      </c>
      <c r="AW1292" s="13" t="s">
        <v>30</v>
      </c>
      <c r="AX1292" s="13" t="s">
        <v>73</v>
      </c>
      <c r="AY1292" s="258" t="s">
        <v>189</v>
      </c>
    </row>
    <row r="1293" s="14" customFormat="1">
      <c r="A1293" s="14"/>
      <c r="B1293" s="259"/>
      <c r="C1293" s="260"/>
      <c r="D1293" s="242" t="s">
        <v>200</v>
      </c>
      <c r="E1293" s="261" t="s">
        <v>1</v>
      </c>
      <c r="F1293" s="262" t="s">
        <v>836</v>
      </c>
      <c r="G1293" s="260"/>
      <c r="H1293" s="263">
        <v>-0.83999999999999997</v>
      </c>
      <c r="I1293" s="264"/>
      <c r="J1293" s="260"/>
      <c r="K1293" s="260"/>
      <c r="L1293" s="265"/>
      <c r="M1293" s="266"/>
      <c r="N1293" s="267"/>
      <c r="O1293" s="267"/>
      <c r="P1293" s="267"/>
      <c r="Q1293" s="267"/>
      <c r="R1293" s="267"/>
      <c r="S1293" s="267"/>
      <c r="T1293" s="268"/>
      <c r="U1293" s="14"/>
      <c r="V1293" s="14"/>
      <c r="W1293" s="14"/>
      <c r="X1293" s="14"/>
      <c r="Y1293" s="14"/>
      <c r="Z1293" s="14"/>
      <c r="AA1293" s="14"/>
      <c r="AB1293" s="14"/>
      <c r="AC1293" s="14"/>
      <c r="AD1293" s="14"/>
      <c r="AE1293" s="14"/>
      <c r="AT1293" s="269" t="s">
        <v>200</v>
      </c>
      <c r="AU1293" s="269" t="s">
        <v>82</v>
      </c>
      <c r="AV1293" s="14" t="s">
        <v>82</v>
      </c>
      <c r="AW1293" s="14" t="s">
        <v>30</v>
      </c>
      <c r="AX1293" s="14" t="s">
        <v>73</v>
      </c>
      <c r="AY1293" s="269" t="s">
        <v>189</v>
      </c>
    </row>
    <row r="1294" s="13" customFormat="1">
      <c r="A1294" s="13"/>
      <c r="B1294" s="249"/>
      <c r="C1294" s="250"/>
      <c r="D1294" s="242" t="s">
        <v>200</v>
      </c>
      <c r="E1294" s="251" t="s">
        <v>1</v>
      </c>
      <c r="F1294" s="252" t="s">
        <v>837</v>
      </c>
      <c r="G1294" s="250"/>
      <c r="H1294" s="251" t="s">
        <v>1</v>
      </c>
      <c r="I1294" s="253"/>
      <c r="J1294" s="250"/>
      <c r="K1294" s="250"/>
      <c r="L1294" s="254"/>
      <c r="M1294" s="255"/>
      <c r="N1294" s="256"/>
      <c r="O1294" s="256"/>
      <c r="P1294" s="256"/>
      <c r="Q1294" s="256"/>
      <c r="R1294" s="256"/>
      <c r="S1294" s="256"/>
      <c r="T1294" s="257"/>
      <c r="U1294" s="13"/>
      <c r="V1294" s="13"/>
      <c r="W1294" s="13"/>
      <c r="X1294" s="13"/>
      <c r="Y1294" s="13"/>
      <c r="Z1294" s="13"/>
      <c r="AA1294" s="13"/>
      <c r="AB1294" s="13"/>
      <c r="AC1294" s="13"/>
      <c r="AD1294" s="13"/>
      <c r="AE1294" s="13"/>
      <c r="AT1294" s="258" t="s">
        <v>200</v>
      </c>
      <c r="AU1294" s="258" t="s">
        <v>82</v>
      </c>
      <c r="AV1294" s="13" t="s">
        <v>80</v>
      </c>
      <c r="AW1294" s="13" t="s">
        <v>30</v>
      </c>
      <c r="AX1294" s="13" t="s">
        <v>73</v>
      </c>
      <c r="AY1294" s="258" t="s">
        <v>189</v>
      </c>
    </row>
    <row r="1295" s="14" customFormat="1">
      <c r="A1295" s="14"/>
      <c r="B1295" s="259"/>
      <c r="C1295" s="260"/>
      <c r="D1295" s="242" t="s">
        <v>200</v>
      </c>
      <c r="E1295" s="261" t="s">
        <v>1</v>
      </c>
      <c r="F1295" s="262" t="s">
        <v>838</v>
      </c>
      <c r="G1295" s="260"/>
      <c r="H1295" s="263">
        <v>2.4750000000000001</v>
      </c>
      <c r="I1295" s="264"/>
      <c r="J1295" s="260"/>
      <c r="K1295" s="260"/>
      <c r="L1295" s="265"/>
      <c r="M1295" s="266"/>
      <c r="N1295" s="267"/>
      <c r="O1295" s="267"/>
      <c r="P1295" s="267"/>
      <c r="Q1295" s="267"/>
      <c r="R1295" s="267"/>
      <c r="S1295" s="267"/>
      <c r="T1295" s="268"/>
      <c r="U1295" s="14"/>
      <c r="V1295" s="14"/>
      <c r="W1295" s="14"/>
      <c r="X1295" s="14"/>
      <c r="Y1295" s="14"/>
      <c r="Z1295" s="14"/>
      <c r="AA1295" s="14"/>
      <c r="AB1295" s="14"/>
      <c r="AC1295" s="14"/>
      <c r="AD1295" s="14"/>
      <c r="AE1295" s="14"/>
      <c r="AT1295" s="269" t="s">
        <v>200</v>
      </c>
      <c r="AU1295" s="269" t="s">
        <v>82</v>
      </c>
      <c r="AV1295" s="14" t="s">
        <v>82</v>
      </c>
      <c r="AW1295" s="14" t="s">
        <v>30</v>
      </c>
      <c r="AX1295" s="14" t="s">
        <v>73</v>
      </c>
      <c r="AY1295" s="269" t="s">
        <v>189</v>
      </c>
    </row>
    <row r="1296" s="13" customFormat="1">
      <c r="A1296" s="13"/>
      <c r="B1296" s="249"/>
      <c r="C1296" s="250"/>
      <c r="D1296" s="242" t="s">
        <v>200</v>
      </c>
      <c r="E1296" s="251" t="s">
        <v>1</v>
      </c>
      <c r="F1296" s="252" t="s">
        <v>369</v>
      </c>
      <c r="G1296" s="250"/>
      <c r="H1296" s="251" t="s">
        <v>1</v>
      </c>
      <c r="I1296" s="253"/>
      <c r="J1296" s="250"/>
      <c r="K1296" s="250"/>
      <c r="L1296" s="254"/>
      <c r="M1296" s="255"/>
      <c r="N1296" s="256"/>
      <c r="O1296" s="256"/>
      <c r="P1296" s="256"/>
      <c r="Q1296" s="256"/>
      <c r="R1296" s="256"/>
      <c r="S1296" s="256"/>
      <c r="T1296" s="257"/>
      <c r="U1296" s="13"/>
      <c r="V1296" s="13"/>
      <c r="W1296" s="13"/>
      <c r="X1296" s="13"/>
      <c r="Y1296" s="13"/>
      <c r="Z1296" s="13"/>
      <c r="AA1296" s="13"/>
      <c r="AB1296" s="13"/>
      <c r="AC1296" s="13"/>
      <c r="AD1296" s="13"/>
      <c r="AE1296" s="13"/>
      <c r="AT1296" s="258" t="s">
        <v>200</v>
      </c>
      <c r="AU1296" s="258" t="s">
        <v>82</v>
      </c>
      <c r="AV1296" s="13" t="s">
        <v>80</v>
      </c>
      <c r="AW1296" s="13" t="s">
        <v>30</v>
      </c>
      <c r="AX1296" s="13" t="s">
        <v>73</v>
      </c>
      <c r="AY1296" s="258" t="s">
        <v>189</v>
      </c>
    </row>
    <row r="1297" s="14" customFormat="1">
      <c r="A1297" s="14"/>
      <c r="B1297" s="259"/>
      <c r="C1297" s="260"/>
      <c r="D1297" s="242" t="s">
        <v>200</v>
      </c>
      <c r="E1297" s="261" t="s">
        <v>1</v>
      </c>
      <c r="F1297" s="262" t="s">
        <v>839</v>
      </c>
      <c r="G1297" s="260"/>
      <c r="H1297" s="263">
        <v>-0.77000000000000002</v>
      </c>
      <c r="I1297" s="264"/>
      <c r="J1297" s="260"/>
      <c r="K1297" s="260"/>
      <c r="L1297" s="265"/>
      <c r="M1297" s="266"/>
      <c r="N1297" s="267"/>
      <c r="O1297" s="267"/>
      <c r="P1297" s="267"/>
      <c r="Q1297" s="267"/>
      <c r="R1297" s="267"/>
      <c r="S1297" s="267"/>
      <c r="T1297" s="268"/>
      <c r="U1297" s="14"/>
      <c r="V1297" s="14"/>
      <c r="W1297" s="14"/>
      <c r="X1297" s="14"/>
      <c r="Y1297" s="14"/>
      <c r="Z1297" s="14"/>
      <c r="AA1297" s="14"/>
      <c r="AB1297" s="14"/>
      <c r="AC1297" s="14"/>
      <c r="AD1297" s="14"/>
      <c r="AE1297" s="14"/>
      <c r="AT1297" s="269" t="s">
        <v>200</v>
      </c>
      <c r="AU1297" s="269" t="s">
        <v>82</v>
      </c>
      <c r="AV1297" s="14" t="s">
        <v>82</v>
      </c>
      <c r="AW1297" s="14" t="s">
        <v>30</v>
      </c>
      <c r="AX1297" s="14" t="s">
        <v>73</v>
      </c>
      <c r="AY1297" s="269" t="s">
        <v>189</v>
      </c>
    </row>
    <row r="1298" s="13" customFormat="1">
      <c r="A1298" s="13"/>
      <c r="B1298" s="249"/>
      <c r="C1298" s="250"/>
      <c r="D1298" s="242" t="s">
        <v>200</v>
      </c>
      <c r="E1298" s="251" t="s">
        <v>1</v>
      </c>
      <c r="F1298" s="252" t="s">
        <v>618</v>
      </c>
      <c r="G1298" s="250"/>
      <c r="H1298" s="251" t="s">
        <v>1</v>
      </c>
      <c r="I1298" s="253"/>
      <c r="J1298" s="250"/>
      <c r="K1298" s="250"/>
      <c r="L1298" s="254"/>
      <c r="M1298" s="255"/>
      <c r="N1298" s="256"/>
      <c r="O1298" s="256"/>
      <c r="P1298" s="256"/>
      <c r="Q1298" s="256"/>
      <c r="R1298" s="256"/>
      <c r="S1298" s="256"/>
      <c r="T1298" s="257"/>
      <c r="U1298" s="13"/>
      <c r="V1298" s="13"/>
      <c r="W1298" s="13"/>
      <c r="X1298" s="13"/>
      <c r="Y1298" s="13"/>
      <c r="Z1298" s="13"/>
      <c r="AA1298" s="13"/>
      <c r="AB1298" s="13"/>
      <c r="AC1298" s="13"/>
      <c r="AD1298" s="13"/>
      <c r="AE1298" s="13"/>
      <c r="AT1298" s="258" t="s">
        <v>200</v>
      </c>
      <c r="AU1298" s="258" t="s">
        <v>82</v>
      </c>
      <c r="AV1298" s="13" t="s">
        <v>80</v>
      </c>
      <c r="AW1298" s="13" t="s">
        <v>30</v>
      </c>
      <c r="AX1298" s="13" t="s">
        <v>73</v>
      </c>
      <c r="AY1298" s="258" t="s">
        <v>189</v>
      </c>
    </row>
    <row r="1299" s="14" customFormat="1">
      <c r="A1299" s="14"/>
      <c r="B1299" s="259"/>
      <c r="C1299" s="260"/>
      <c r="D1299" s="242" t="s">
        <v>200</v>
      </c>
      <c r="E1299" s="261" t="s">
        <v>1</v>
      </c>
      <c r="F1299" s="262" t="s">
        <v>840</v>
      </c>
      <c r="G1299" s="260"/>
      <c r="H1299" s="263">
        <v>3.3639999999999999</v>
      </c>
      <c r="I1299" s="264"/>
      <c r="J1299" s="260"/>
      <c r="K1299" s="260"/>
      <c r="L1299" s="265"/>
      <c r="M1299" s="266"/>
      <c r="N1299" s="267"/>
      <c r="O1299" s="267"/>
      <c r="P1299" s="267"/>
      <c r="Q1299" s="267"/>
      <c r="R1299" s="267"/>
      <c r="S1299" s="267"/>
      <c r="T1299" s="268"/>
      <c r="U1299" s="14"/>
      <c r="V1299" s="14"/>
      <c r="W1299" s="14"/>
      <c r="X1299" s="14"/>
      <c r="Y1299" s="14"/>
      <c r="Z1299" s="14"/>
      <c r="AA1299" s="14"/>
      <c r="AB1299" s="14"/>
      <c r="AC1299" s="14"/>
      <c r="AD1299" s="14"/>
      <c r="AE1299" s="14"/>
      <c r="AT1299" s="269" t="s">
        <v>200</v>
      </c>
      <c r="AU1299" s="269" t="s">
        <v>82</v>
      </c>
      <c r="AV1299" s="14" t="s">
        <v>82</v>
      </c>
      <c r="AW1299" s="14" t="s">
        <v>30</v>
      </c>
      <c r="AX1299" s="14" t="s">
        <v>73</v>
      </c>
      <c r="AY1299" s="269" t="s">
        <v>189</v>
      </c>
    </row>
    <row r="1300" s="13" customFormat="1">
      <c r="A1300" s="13"/>
      <c r="B1300" s="249"/>
      <c r="C1300" s="250"/>
      <c r="D1300" s="242" t="s">
        <v>200</v>
      </c>
      <c r="E1300" s="251" t="s">
        <v>1</v>
      </c>
      <c r="F1300" s="252" t="s">
        <v>369</v>
      </c>
      <c r="G1300" s="250"/>
      <c r="H1300" s="251" t="s">
        <v>1</v>
      </c>
      <c r="I1300" s="253"/>
      <c r="J1300" s="250"/>
      <c r="K1300" s="250"/>
      <c r="L1300" s="254"/>
      <c r="M1300" s="255"/>
      <c r="N1300" s="256"/>
      <c r="O1300" s="256"/>
      <c r="P1300" s="256"/>
      <c r="Q1300" s="256"/>
      <c r="R1300" s="256"/>
      <c r="S1300" s="256"/>
      <c r="T1300" s="257"/>
      <c r="U1300" s="13"/>
      <c r="V1300" s="13"/>
      <c r="W1300" s="13"/>
      <c r="X1300" s="13"/>
      <c r="Y1300" s="13"/>
      <c r="Z1300" s="13"/>
      <c r="AA1300" s="13"/>
      <c r="AB1300" s="13"/>
      <c r="AC1300" s="13"/>
      <c r="AD1300" s="13"/>
      <c r="AE1300" s="13"/>
      <c r="AT1300" s="258" t="s">
        <v>200</v>
      </c>
      <c r="AU1300" s="258" t="s">
        <v>82</v>
      </c>
      <c r="AV1300" s="13" t="s">
        <v>80</v>
      </c>
      <c r="AW1300" s="13" t="s">
        <v>30</v>
      </c>
      <c r="AX1300" s="13" t="s">
        <v>73</v>
      </c>
      <c r="AY1300" s="258" t="s">
        <v>189</v>
      </c>
    </row>
    <row r="1301" s="14" customFormat="1">
      <c r="A1301" s="14"/>
      <c r="B1301" s="259"/>
      <c r="C1301" s="260"/>
      <c r="D1301" s="242" t="s">
        <v>200</v>
      </c>
      <c r="E1301" s="261" t="s">
        <v>1</v>
      </c>
      <c r="F1301" s="262" t="s">
        <v>841</v>
      </c>
      <c r="G1301" s="260"/>
      <c r="H1301" s="263">
        <v>-0.245</v>
      </c>
      <c r="I1301" s="264"/>
      <c r="J1301" s="260"/>
      <c r="K1301" s="260"/>
      <c r="L1301" s="265"/>
      <c r="M1301" s="266"/>
      <c r="N1301" s="267"/>
      <c r="O1301" s="267"/>
      <c r="P1301" s="267"/>
      <c r="Q1301" s="267"/>
      <c r="R1301" s="267"/>
      <c r="S1301" s="267"/>
      <c r="T1301" s="268"/>
      <c r="U1301" s="14"/>
      <c r="V1301" s="14"/>
      <c r="W1301" s="14"/>
      <c r="X1301" s="14"/>
      <c r="Y1301" s="14"/>
      <c r="Z1301" s="14"/>
      <c r="AA1301" s="14"/>
      <c r="AB1301" s="14"/>
      <c r="AC1301" s="14"/>
      <c r="AD1301" s="14"/>
      <c r="AE1301" s="14"/>
      <c r="AT1301" s="269" t="s">
        <v>200</v>
      </c>
      <c r="AU1301" s="269" t="s">
        <v>82</v>
      </c>
      <c r="AV1301" s="14" t="s">
        <v>82</v>
      </c>
      <c r="AW1301" s="14" t="s">
        <v>30</v>
      </c>
      <c r="AX1301" s="14" t="s">
        <v>73</v>
      </c>
      <c r="AY1301" s="269" t="s">
        <v>189</v>
      </c>
    </row>
    <row r="1302" s="13" customFormat="1">
      <c r="A1302" s="13"/>
      <c r="B1302" s="249"/>
      <c r="C1302" s="250"/>
      <c r="D1302" s="242" t="s">
        <v>200</v>
      </c>
      <c r="E1302" s="251" t="s">
        <v>1</v>
      </c>
      <c r="F1302" s="252" t="s">
        <v>842</v>
      </c>
      <c r="G1302" s="250"/>
      <c r="H1302" s="251" t="s">
        <v>1</v>
      </c>
      <c r="I1302" s="253"/>
      <c r="J1302" s="250"/>
      <c r="K1302" s="250"/>
      <c r="L1302" s="254"/>
      <c r="M1302" s="255"/>
      <c r="N1302" s="256"/>
      <c r="O1302" s="256"/>
      <c r="P1302" s="256"/>
      <c r="Q1302" s="256"/>
      <c r="R1302" s="256"/>
      <c r="S1302" s="256"/>
      <c r="T1302" s="257"/>
      <c r="U1302" s="13"/>
      <c r="V1302" s="13"/>
      <c r="W1302" s="13"/>
      <c r="X1302" s="13"/>
      <c r="Y1302" s="13"/>
      <c r="Z1302" s="13"/>
      <c r="AA1302" s="13"/>
      <c r="AB1302" s="13"/>
      <c r="AC1302" s="13"/>
      <c r="AD1302" s="13"/>
      <c r="AE1302" s="13"/>
      <c r="AT1302" s="258" t="s">
        <v>200</v>
      </c>
      <c r="AU1302" s="258" t="s">
        <v>82</v>
      </c>
      <c r="AV1302" s="13" t="s">
        <v>80</v>
      </c>
      <c r="AW1302" s="13" t="s">
        <v>30</v>
      </c>
      <c r="AX1302" s="13" t="s">
        <v>73</v>
      </c>
      <c r="AY1302" s="258" t="s">
        <v>189</v>
      </c>
    </row>
    <row r="1303" s="14" customFormat="1">
      <c r="A1303" s="14"/>
      <c r="B1303" s="259"/>
      <c r="C1303" s="260"/>
      <c r="D1303" s="242" t="s">
        <v>200</v>
      </c>
      <c r="E1303" s="261" t="s">
        <v>1</v>
      </c>
      <c r="F1303" s="262" t="s">
        <v>843</v>
      </c>
      <c r="G1303" s="260"/>
      <c r="H1303" s="263">
        <v>2.0299999999999998</v>
      </c>
      <c r="I1303" s="264"/>
      <c r="J1303" s="260"/>
      <c r="K1303" s="260"/>
      <c r="L1303" s="265"/>
      <c r="M1303" s="266"/>
      <c r="N1303" s="267"/>
      <c r="O1303" s="267"/>
      <c r="P1303" s="267"/>
      <c r="Q1303" s="267"/>
      <c r="R1303" s="267"/>
      <c r="S1303" s="267"/>
      <c r="T1303" s="268"/>
      <c r="U1303" s="14"/>
      <c r="V1303" s="14"/>
      <c r="W1303" s="14"/>
      <c r="X1303" s="14"/>
      <c r="Y1303" s="14"/>
      <c r="Z1303" s="14"/>
      <c r="AA1303" s="14"/>
      <c r="AB1303" s="14"/>
      <c r="AC1303" s="14"/>
      <c r="AD1303" s="14"/>
      <c r="AE1303" s="14"/>
      <c r="AT1303" s="269" t="s">
        <v>200</v>
      </c>
      <c r="AU1303" s="269" t="s">
        <v>82</v>
      </c>
      <c r="AV1303" s="14" t="s">
        <v>82</v>
      </c>
      <c r="AW1303" s="14" t="s">
        <v>30</v>
      </c>
      <c r="AX1303" s="14" t="s">
        <v>73</v>
      </c>
      <c r="AY1303" s="269" t="s">
        <v>189</v>
      </c>
    </row>
    <row r="1304" s="13" customFormat="1">
      <c r="A1304" s="13"/>
      <c r="B1304" s="249"/>
      <c r="C1304" s="250"/>
      <c r="D1304" s="242" t="s">
        <v>200</v>
      </c>
      <c r="E1304" s="251" t="s">
        <v>1</v>
      </c>
      <c r="F1304" s="252" t="s">
        <v>369</v>
      </c>
      <c r="G1304" s="250"/>
      <c r="H1304" s="251" t="s">
        <v>1</v>
      </c>
      <c r="I1304" s="253"/>
      <c r="J1304" s="250"/>
      <c r="K1304" s="250"/>
      <c r="L1304" s="254"/>
      <c r="M1304" s="255"/>
      <c r="N1304" s="256"/>
      <c r="O1304" s="256"/>
      <c r="P1304" s="256"/>
      <c r="Q1304" s="256"/>
      <c r="R1304" s="256"/>
      <c r="S1304" s="256"/>
      <c r="T1304" s="257"/>
      <c r="U1304" s="13"/>
      <c r="V1304" s="13"/>
      <c r="W1304" s="13"/>
      <c r="X1304" s="13"/>
      <c r="Y1304" s="13"/>
      <c r="Z1304" s="13"/>
      <c r="AA1304" s="13"/>
      <c r="AB1304" s="13"/>
      <c r="AC1304" s="13"/>
      <c r="AD1304" s="13"/>
      <c r="AE1304" s="13"/>
      <c r="AT1304" s="258" t="s">
        <v>200</v>
      </c>
      <c r="AU1304" s="258" t="s">
        <v>82</v>
      </c>
      <c r="AV1304" s="13" t="s">
        <v>80</v>
      </c>
      <c r="AW1304" s="13" t="s">
        <v>30</v>
      </c>
      <c r="AX1304" s="13" t="s">
        <v>73</v>
      </c>
      <c r="AY1304" s="258" t="s">
        <v>189</v>
      </c>
    </row>
    <row r="1305" s="14" customFormat="1">
      <c r="A1305" s="14"/>
      <c r="B1305" s="259"/>
      <c r="C1305" s="260"/>
      <c r="D1305" s="242" t="s">
        <v>200</v>
      </c>
      <c r="E1305" s="261" t="s">
        <v>1</v>
      </c>
      <c r="F1305" s="262" t="s">
        <v>841</v>
      </c>
      <c r="G1305" s="260"/>
      <c r="H1305" s="263">
        <v>-0.245</v>
      </c>
      <c r="I1305" s="264"/>
      <c r="J1305" s="260"/>
      <c r="K1305" s="260"/>
      <c r="L1305" s="265"/>
      <c r="M1305" s="266"/>
      <c r="N1305" s="267"/>
      <c r="O1305" s="267"/>
      <c r="P1305" s="267"/>
      <c r="Q1305" s="267"/>
      <c r="R1305" s="267"/>
      <c r="S1305" s="267"/>
      <c r="T1305" s="268"/>
      <c r="U1305" s="14"/>
      <c r="V1305" s="14"/>
      <c r="W1305" s="14"/>
      <c r="X1305" s="14"/>
      <c r="Y1305" s="14"/>
      <c r="Z1305" s="14"/>
      <c r="AA1305" s="14"/>
      <c r="AB1305" s="14"/>
      <c r="AC1305" s="14"/>
      <c r="AD1305" s="14"/>
      <c r="AE1305" s="14"/>
      <c r="AT1305" s="269" t="s">
        <v>200</v>
      </c>
      <c r="AU1305" s="269" t="s">
        <v>82</v>
      </c>
      <c r="AV1305" s="14" t="s">
        <v>82</v>
      </c>
      <c r="AW1305" s="14" t="s">
        <v>30</v>
      </c>
      <c r="AX1305" s="14" t="s">
        <v>73</v>
      </c>
      <c r="AY1305" s="269" t="s">
        <v>189</v>
      </c>
    </row>
    <row r="1306" s="16" customFormat="1">
      <c r="A1306" s="16"/>
      <c r="B1306" s="292"/>
      <c r="C1306" s="293"/>
      <c r="D1306" s="242" t="s">
        <v>200</v>
      </c>
      <c r="E1306" s="294" t="s">
        <v>1</v>
      </c>
      <c r="F1306" s="295" t="s">
        <v>290</v>
      </c>
      <c r="G1306" s="293"/>
      <c r="H1306" s="296">
        <v>37.841999999999999</v>
      </c>
      <c r="I1306" s="297"/>
      <c r="J1306" s="293"/>
      <c r="K1306" s="293"/>
      <c r="L1306" s="298"/>
      <c r="M1306" s="299"/>
      <c r="N1306" s="300"/>
      <c r="O1306" s="300"/>
      <c r="P1306" s="300"/>
      <c r="Q1306" s="300"/>
      <c r="R1306" s="300"/>
      <c r="S1306" s="300"/>
      <c r="T1306" s="301"/>
      <c r="U1306" s="16"/>
      <c r="V1306" s="16"/>
      <c r="W1306" s="16"/>
      <c r="X1306" s="16"/>
      <c r="Y1306" s="16"/>
      <c r="Z1306" s="16"/>
      <c r="AA1306" s="16"/>
      <c r="AB1306" s="16"/>
      <c r="AC1306" s="16"/>
      <c r="AD1306" s="16"/>
      <c r="AE1306" s="16"/>
      <c r="AT1306" s="302" t="s">
        <v>200</v>
      </c>
      <c r="AU1306" s="302" t="s">
        <v>82</v>
      </c>
      <c r="AV1306" s="16" t="s">
        <v>214</v>
      </c>
      <c r="AW1306" s="16" t="s">
        <v>30</v>
      </c>
      <c r="AX1306" s="16" t="s">
        <v>73</v>
      </c>
      <c r="AY1306" s="302" t="s">
        <v>189</v>
      </c>
    </row>
    <row r="1307" s="13" customFormat="1">
      <c r="A1307" s="13"/>
      <c r="B1307" s="249"/>
      <c r="C1307" s="250"/>
      <c r="D1307" s="242" t="s">
        <v>200</v>
      </c>
      <c r="E1307" s="251" t="s">
        <v>1</v>
      </c>
      <c r="F1307" s="252" t="s">
        <v>757</v>
      </c>
      <c r="G1307" s="250"/>
      <c r="H1307" s="251" t="s">
        <v>1</v>
      </c>
      <c r="I1307" s="253"/>
      <c r="J1307" s="250"/>
      <c r="K1307" s="250"/>
      <c r="L1307" s="254"/>
      <c r="M1307" s="255"/>
      <c r="N1307" s="256"/>
      <c r="O1307" s="256"/>
      <c r="P1307" s="256"/>
      <c r="Q1307" s="256"/>
      <c r="R1307" s="256"/>
      <c r="S1307" s="256"/>
      <c r="T1307" s="257"/>
      <c r="U1307" s="13"/>
      <c r="V1307" s="13"/>
      <c r="W1307" s="13"/>
      <c r="X1307" s="13"/>
      <c r="Y1307" s="13"/>
      <c r="Z1307" s="13"/>
      <c r="AA1307" s="13"/>
      <c r="AB1307" s="13"/>
      <c r="AC1307" s="13"/>
      <c r="AD1307" s="13"/>
      <c r="AE1307" s="13"/>
      <c r="AT1307" s="258" t="s">
        <v>200</v>
      </c>
      <c r="AU1307" s="258" t="s">
        <v>82</v>
      </c>
      <c r="AV1307" s="13" t="s">
        <v>80</v>
      </c>
      <c r="AW1307" s="13" t="s">
        <v>30</v>
      </c>
      <c r="AX1307" s="13" t="s">
        <v>73</v>
      </c>
      <c r="AY1307" s="258" t="s">
        <v>189</v>
      </c>
    </row>
    <row r="1308" s="13" customFormat="1">
      <c r="A1308" s="13"/>
      <c r="B1308" s="249"/>
      <c r="C1308" s="250"/>
      <c r="D1308" s="242" t="s">
        <v>200</v>
      </c>
      <c r="E1308" s="251" t="s">
        <v>1</v>
      </c>
      <c r="F1308" s="252" t="s">
        <v>894</v>
      </c>
      <c r="G1308" s="250"/>
      <c r="H1308" s="251" t="s">
        <v>1</v>
      </c>
      <c r="I1308" s="253"/>
      <c r="J1308" s="250"/>
      <c r="K1308" s="250"/>
      <c r="L1308" s="254"/>
      <c r="M1308" s="255"/>
      <c r="N1308" s="256"/>
      <c r="O1308" s="256"/>
      <c r="P1308" s="256"/>
      <c r="Q1308" s="256"/>
      <c r="R1308" s="256"/>
      <c r="S1308" s="256"/>
      <c r="T1308" s="257"/>
      <c r="U1308" s="13"/>
      <c r="V1308" s="13"/>
      <c r="W1308" s="13"/>
      <c r="X1308" s="13"/>
      <c r="Y1308" s="13"/>
      <c r="Z1308" s="13"/>
      <c r="AA1308" s="13"/>
      <c r="AB1308" s="13"/>
      <c r="AC1308" s="13"/>
      <c r="AD1308" s="13"/>
      <c r="AE1308" s="13"/>
      <c r="AT1308" s="258" t="s">
        <v>200</v>
      </c>
      <c r="AU1308" s="258" t="s">
        <v>82</v>
      </c>
      <c r="AV1308" s="13" t="s">
        <v>80</v>
      </c>
      <c r="AW1308" s="13" t="s">
        <v>30</v>
      </c>
      <c r="AX1308" s="13" t="s">
        <v>73</v>
      </c>
      <c r="AY1308" s="258" t="s">
        <v>189</v>
      </c>
    </row>
    <row r="1309" s="13" customFormat="1">
      <c r="A1309" s="13"/>
      <c r="B1309" s="249"/>
      <c r="C1309" s="250"/>
      <c r="D1309" s="242" t="s">
        <v>200</v>
      </c>
      <c r="E1309" s="251" t="s">
        <v>1</v>
      </c>
      <c r="F1309" s="252" t="s">
        <v>338</v>
      </c>
      <c r="G1309" s="250"/>
      <c r="H1309" s="251" t="s">
        <v>1</v>
      </c>
      <c r="I1309" s="253"/>
      <c r="J1309" s="250"/>
      <c r="K1309" s="250"/>
      <c r="L1309" s="254"/>
      <c r="M1309" s="255"/>
      <c r="N1309" s="256"/>
      <c r="O1309" s="256"/>
      <c r="P1309" s="256"/>
      <c r="Q1309" s="256"/>
      <c r="R1309" s="256"/>
      <c r="S1309" s="256"/>
      <c r="T1309" s="257"/>
      <c r="U1309" s="13"/>
      <c r="V1309" s="13"/>
      <c r="W1309" s="13"/>
      <c r="X1309" s="13"/>
      <c r="Y1309" s="13"/>
      <c r="Z1309" s="13"/>
      <c r="AA1309" s="13"/>
      <c r="AB1309" s="13"/>
      <c r="AC1309" s="13"/>
      <c r="AD1309" s="13"/>
      <c r="AE1309" s="13"/>
      <c r="AT1309" s="258" t="s">
        <v>200</v>
      </c>
      <c r="AU1309" s="258" t="s">
        <v>82</v>
      </c>
      <c r="AV1309" s="13" t="s">
        <v>80</v>
      </c>
      <c r="AW1309" s="13" t="s">
        <v>30</v>
      </c>
      <c r="AX1309" s="13" t="s">
        <v>73</v>
      </c>
      <c r="AY1309" s="258" t="s">
        <v>189</v>
      </c>
    </row>
    <row r="1310" s="13" customFormat="1">
      <c r="A1310" s="13"/>
      <c r="B1310" s="249"/>
      <c r="C1310" s="250"/>
      <c r="D1310" s="242" t="s">
        <v>200</v>
      </c>
      <c r="E1310" s="251" t="s">
        <v>1</v>
      </c>
      <c r="F1310" s="252" t="s">
        <v>823</v>
      </c>
      <c r="G1310" s="250"/>
      <c r="H1310" s="251" t="s">
        <v>1</v>
      </c>
      <c r="I1310" s="253"/>
      <c r="J1310" s="250"/>
      <c r="K1310" s="250"/>
      <c r="L1310" s="254"/>
      <c r="M1310" s="255"/>
      <c r="N1310" s="256"/>
      <c r="O1310" s="256"/>
      <c r="P1310" s="256"/>
      <c r="Q1310" s="256"/>
      <c r="R1310" s="256"/>
      <c r="S1310" s="256"/>
      <c r="T1310" s="257"/>
      <c r="U1310" s="13"/>
      <c r="V1310" s="13"/>
      <c r="W1310" s="13"/>
      <c r="X1310" s="13"/>
      <c r="Y1310" s="13"/>
      <c r="Z1310" s="13"/>
      <c r="AA1310" s="13"/>
      <c r="AB1310" s="13"/>
      <c r="AC1310" s="13"/>
      <c r="AD1310" s="13"/>
      <c r="AE1310" s="13"/>
      <c r="AT1310" s="258" t="s">
        <v>200</v>
      </c>
      <c r="AU1310" s="258" t="s">
        <v>82</v>
      </c>
      <c r="AV1310" s="13" t="s">
        <v>80</v>
      </c>
      <c r="AW1310" s="13" t="s">
        <v>30</v>
      </c>
      <c r="AX1310" s="13" t="s">
        <v>73</v>
      </c>
      <c r="AY1310" s="258" t="s">
        <v>189</v>
      </c>
    </row>
    <row r="1311" s="14" customFormat="1">
      <c r="A1311" s="14"/>
      <c r="B1311" s="259"/>
      <c r="C1311" s="260"/>
      <c r="D1311" s="242" t="s">
        <v>200</v>
      </c>
      <c r="E1311" s="261" t="s">
        <v>1</v>
      </c>
      <c r="F1311" s="262" t="s">
        <v>861</v>
      </c>
      <c r="G1311" s="260"/>
      <c r="H1311" s="263">
        <v>44.186999999999998</v>
      </c>
      <c r="I1311" s="264"/>
      <c r="J1311" s="260"/>
      <c r="K1311" s="260"/>
      <c r="L1311" s="265"/>
      <c r="M1311" s="266"/>
      <c r="N1311" s="267"/>
      <c r="O1311" s="267"/>
      <c r="P1311" s="267"/>
      <c r="Q1311" s="267"/>
      <c r="R1311" s="267"/>
      <c r="S1311" s="267"/>
      <c r="T1311" s="268"/>
      <c r="U1311" s="14"/>
      <c r="V1311" s="14"/>
      <c r="W1311" s="14"/>
      <c r="X1311" s="14"/>
      <c r="Y1311" s="14"/>
      <c r="Z1311" s="14"/>
      <c r="AA1311" s="14"/>
      <c r="AB1311" s="14"/>
      <c r="AC1311" s="14"/>
      <c r="AD1311" s="14"/>
      <c r="AE1311" s="14"/>
      <c r="AT1311" s="269" t="s">
        <v>200</v>
      </c>
      <c r="AU1311" s="269" t="s">
        <v>82</v>
      </c>
      <c r="AV1311" s="14" t="s">
        <v>82</v>
      </c>
      <c r="AW1311" s="14" t="s">
        <v>30</v>
      </c>
      <c r="AX1311" s="14" t="s">
        <v>73</v>
      </c>
      <c r="AY1311" s="269" t="s">
        <v>189</v>
      </c>
    </row>
    <row r="1312" s="13" customFormat="1">
      <c r="A1312" s="13"/>
      <c r="B1312" s="249"/>
      <c r="C1312" s="250"/>
      <c r="D1312" s="242" t="s">
        <v>200</v>
      </c>
      <c r="E1312" s="251" t="s">
        <v>1</v>
      </c>
      <c r="F1312" s="252" t="s">
        <v>369</v>
      </c>
      <c r="G1312" s="250"/>
      <c r="H1312" s="251" t="s">
        <v>1</v>
      </c>
      <c r="I1312" s="253"/>
      <c r="J1312" s="250"/>
      <c r="K1312" s="250"/>
      <c r="L1312" s="254"/>
      <c r="M1312" s="255"/>
      <c r="N1312" s="256"/>
      <c r="O1312" s="256"/>
      <c r="P1312" s="256"/>
      <c r="Q1312" s="256"/>
      <c r="R1312" s="256"/>
      <c r="S1312" s="256"/>
      <c r="T1312" s="257"/>
      <c r="U1312" s="13"/>
      <c r="V1312" s="13"/>
      <c r="W1312" s="13"/>
      <c r="X1312" s="13"/>
      <c r="Y1312" s="13"/>
      <c r="Z1312" s="13"/>
      <c r="AA1312" s="13"/>
      <c r="AB1312" s="13"/>
      <c r="AC1312" s="13"/>
      <c r="AD1312" s="13"/>
      <c r="AE1312" s="13"/>
      <c r="AT1312" s="258" t="s">
        <v>200</v>
      </c>
      <c r="AU1312" s="258" t="s">
        <v>82</v>
      </c>
      <c r="AV1312" s="13" t="s">
        <v>80</v>
      </c>
      <c r="AW1312" s="13" t="s">
        <v>30</v>
      </c>
      <c r="AX1312" s="13" t="s">
        <v>73</v>
      </c>
      <c r="AY1312" s="258" t="s">
        <v>189</v>
      </c>
    </row>
    <row r="1313" s="14" customFormat="1">
      <c r="A1313" s="14"/>
      <c r="B1313" s="259"/>
      <c r="C1313" s="260"/>
      <c r="D1313" s="242" t="s">
        <v>200</v>
      </c>
      <c r="E1313" s="261" t="s">
        <v>1</v>
      </c>
      <c r="F1313" s="262" t="s">
        <v>862</v>
      </c>
      <c r="G1313" s="260"/>
      <c r="H1313" s="263">
        <v>-8.2949999999999999</v>
      </c>
      <c r="I1313" s="264"/>
      <c r="J1313" s="260"/>
      <c r="K1313" s="260"/>
      <c r="L1313" s="265"/>
      <c r="M1313" s="266"/>
      <c r="N1313" s="267"/>
      <c r="O1313" s="267"/>
      <c r="P1313" s="267"/>
      <c r="Q1313" s="267"/>
      <c r="R1313" s="267"/>
      <c r="S1313" s="267"/>
      <c r="T1313" s="268"/>
      <c r="U1313" s="14"/>
      <c r="V1313" s="14"/>
      <c r="W1313" s="14"/>
      <c r="X1313" s="14"/>
      <c r="Y1313" s="14"/>
      <c r="Z1313" s="14"/>
      <c r="AA1313" s="14"/>
      <c r="AB1313" s="14"/>
      <c r="AC1313" s="14"/>
      <c r="AD1313" s="14"/>
      <c r="AE1313" s="14"/>
      <c r="AT1313" s="269" t="s">
        <v>200</v>
      </c>
      <c r="AU1313" s="269" t="s">
        <v>82</v>
      </c>
      <c r="AV1313" s="14" t="s">
        <v>82</v>
      </c>
      <c r="AW1313" s="14" t="s">
        <v>30</v>
      </c>
      <c r="AX1313" s="14" t="s">
        <v>73</v>
      </c>
      <c r="AY1313" s="269" t="s">
        <v>189</v>
      </c>
    </row>
    <row r="1314" s="13" customFormat="1">
      <c r="A1314" s="13"/>
      <c r="B1314" s="249"/>
      <c r="C1314" s="250"/>
      <c r="D1314" s="242" t="s">
        <v>200</v>
      </c>
      <c r="E1314" s="251" t="s">
        <v>1</v>
      </c>
      <c r="F1314" s="252" t="s">
        <v>606</v>
      </c>
      <c r="G1314" s="250"/>
      <c r="H1314" s="251" t="s">
        <v>1</v>
      </c>
      <c r="I1314" s="253"/>
      <c r="J1314" s="250"/>
      <c r="K1314" s="250"/>
      <c r="L1314" s="254"/>
      <c r="M1314" s="255"/>
      <c r="N1314" s="256"/>
      <c r="O1314" s="256"/>
      <c r="P1314" s="256"/>
      <c r="Q1314" s="256"/>
      <c r="R1314" s="256"/>
      <c r="S1314" s="256"/>
      <c r="T1314" s="257"/>
      <c r="U1314" s="13"/>
      <c r="V1314" s="13"/>
      <c r="W1314" s="13"/>
      <c r="X1314" s="13"/>
      <c r="Y1314" s="13"/>
      <c r="Z1314" s="13"/>
      <c r="AA1314" s="13"/>
      <c r="AB1314" s="13"/>
      <c r="AC1314" s="13"/>
      <c r="AD1314" s="13"/>
      <c r="AE1314" s="13"/>
      <c r="AT1314" s="258" t="s">
        <v>200</v>
      </c>
      <c r="AU1314" s="258" t="s">
        <v>82</v>
      </c>
      <c r="AV1314" s="13" t="s">
        <v>80</v>
      </c>
      <c r="AW1314" s="13" t="s">
        <v>30</v>
      </c>
      <c r="AX1314" s="13" t="s">
        <v>73</v>
      </c>
      <c r="AY1314" s="258" t="s">
        <v>189</v>
      </c>
    </row>
    <row r="1315" s="14" customFormat="1">
      <c r="A1315" s="14"/>
      <c r="B1315" s="259"/>
      <c r="C1315" s="260"/>
      <c r="D1315" s="242" t="s">
        <v>200</v>
      </c>
      <c r="E1315" s="261" t="s">
        <v>1</v>
      </c>
      <c r="F1315" s="262" t="s">
        <v>863</v>
      </c>
      <c r="G1315" s="260"/>
      <c r="H1315" s="263">
        <v>54.533000000000001</v>
      </c>
      <c r="I1315" s="264"/>
      <c r="J1315" s="260"/>
      <c r="K1315" s="260"/>
      <c r="L1315" s="265"/>
      <c r="M1315" s="266"/>
      <c r="N1315" s="267"/>
      <c r="O1315" s="267"/>
      <c r="P1315" s="267"/>
      <c r="Q1315" s="267"/>
      <c r="R1315" s="267"/>
      <c r="S1315" s="267"/>
      <c r="T1315" s="268"/>
      <c r="U1315" s="14"/>
      <c r="V1315" s="14"/>
      <c r="W1315" s="14"/>
      <c r="X1315" s="14"/>
      <c r="Y1315" s="14"/>
      <c r="Z1315" s="14"/>
      <c r="AA1315" s="14"/>
      <c r="AB1315" s="14"/>
      <c r="AC1315" s="14"/>
      <c r="AD1315" s="14"/>
      <c r="AE1315" s="14"/>
      <c r="AT1315" s="269" t="s">
        <v>200</v>
      </c>
      <c r="AU1315" s="269" t="s">
        <v>82</v>
      </c>
      <c r="AV1315" s="14" t="s">
        <v>82</v>
      </c>
      <c r="AW1315" s="14" t="s">
        <v>30</v>
      </c>
      <c r="AX1315" s="14" t="s">
        <v>73</v>
      </c>
      <c r="AY1315" s="269" t="s">
        <v>189</v>
      </c>
    </row>
    <row r="1316" s="13" customFormat="1">
      <c r="A1316" s="13"/>
      <c r="B1316" s="249"/>
      <c r="C1316" s="250"/>
      <c r="D1316" s="242" t="s">
        <v>200</v>
      </c>
      <c r="E1316" s="251" t="s">
        <v>1</v>
      </c>
      <c r="F1316" s="252" t="s">
        <v>369</v>
      </c>
      <c r="G1316" s="250"/>
      <c r="H1316" s="251" t="s">
        <v>1</v>
      </c>
      <c r="I1316" s="253"/>
      <c r="J1316" s="250"/>
      <c r="K1316" s="250"/>
      <c r="L1316" s="254"/>
      <c r="M1316" s="255"/>
      <c r="N1316" s="256"/>
      <c r="O1316" s="256"/>
      <c r="P1316" s="256"/>
      <c r="Q1316" s="256"/>
      <c r="R1316" s="256"/>
      <c r="S1316" s="256"/>
      <c r="T1316" s="257"/>
      <c r="U1316" s="13"/>
      <c r="V1316" s="13"/>
      <c r="W1316" s="13"/>
      <c r="X1316" s="13"/>
      <c r="Y1316" s="13"/>
      <c r="Z1316" s="13"/>
      <c r="AA1316" s="13"/>
      <c r="AB1316" s="13"/>
      <c r="AC1316" s="13"/>
      <c r="AD1316" s="13"/>
      <c r="AE1316" s="13"/>
      <c r="AT1316" s="258" t="s">
        <v>200</v>
      </c>
      <c r="AU1316" s="258" t="s">
        <v>82</v>
      </c>
      <c r="AV1316" s="13" t="s">
        <v>80</v>
      </c>
      <c r="AW1316" s="13" t="s">
        <v>30</v>
      </c>
      <c r="AX1316" s="13" t="s">
        <v>73</v>
      </c>
      <c r="AY1316" s="258" t="s">
        <v>189</v>
      </c>
    </row>
    <row r="1317" s="14" customFormat="1">
      <c r="A1317" s="14"/>
      <c r="B1317" s="259"/>
      <c r="C1317" s="260"/>
      <c r="D1317" s="242" t="s">
        <v>200</v>
      </c>
      <c r="E1317" s="261" t="s">
        <v>1</v>
      </c>
      <c r="F1317" s="262" t="s">
        <v>864</v>
      </c>
      <c r="G1317" s="260"/>
      <c r="H1317" s="263">
        <v>-1.6000000000000001</v>
      </c>
      <c r="I1317" s="264"/>
      <c r="J1317" s="260"/>
      <c r="K1317" s="260"/>
      <c r="L1317" s="265"/>
      <c r="M1317" s="266"/>
      <c r="N1317" s="267"/>
      <c r="O1317" s="267"/>
      <c r="P1317" s="267"/>
      <c r="Q1317" s="267"/>
      <c r="R1317" s="267"/>
      <c r="S1317" s="267"/>
      <c r="T1317" s="268"/>
      <c r="U1317" s="14"/>
      <c r="V1317" s="14"/>
      <c r="W1317" s="14"/>
      <c r="X1317" s="14"/>
      <c r="Y1317" s="14"/>
      <c r="Z1317" s="14"/>
      <c r="AA1317" s="14"/>
      <c r="AB1317" s="14"/>
      <c r="AC1317" s="14"/>
      <c r="AD1317" s="14"/>
      <c r="AE1317" s="14"/>
      <c r="AT1317" s="269" t="s">
        <v>200</v>
      </c>
      <c r="AU1317" s="269" t="s">
        <v>82</v>
      </c>
      <c r="AV1317" s="14" t="s">
        <v>82</v>
      </c>
      <c r="AW1317" s="14" t="s">
        <v>30</v>
      </c>
      <c r="AX1317" s="14" t="s">
        <v>73</v>
      </c>
      <c r="AY1317" s="269" t="s">
        <v>189</v>
      </c>
    </row>
    <row r="1318" s="13" customFormat="1">
      <c r="A1318" s="13"/>
      <c r="B1318" s="249"/>
      <c r="C1318" s="250"/>
      <c r="D1318" s="242" t="s">
        <v>200</v>
      </c>
      <c r="E1318" s="251" t="s">
        <v>1</v>
      </c>
      <c r="F1318" s="252" t="s">
        <v>608</v>
      </c>
      <c r="G1318" s="250"/>
      <c r="H1318" s="251" t="s">
        <v>1</v>
      </c>
      <c r="I1318" s="253"/>
      <c r="J1318" s="250"/>
      <c r="K1318" s="250"/>
      <c r="L1318" s="254"/>
      <c r="M1318" s="255"/>
      <c r="N1318" s="256"/>
      <c r="O1318" s="256"/>
      <c r="P1318" s="256"/>
      <c r="Q1318" s="256"/>
      <c r="R1318" s="256"/>
      <c r="S1318" s="256"/>
      <c r="T1318" s="257"/>
      <c r="U1318" s="13"/>
      <c r="V1318" s="13"/>
      <c r="W1318" s="13"/>
      <c r="X1318" s="13"/>
      <c r="Y1318" s="13"/>
      <c r="Z1318" s="13"/>
      <c r="AA1318" s="13"/>
      <c r="AB1318" s="13"/>
      <c r="AC1318" s="13"/>
      <c r="AD1318" s="13"/>
      <c r="AE1318" s="13"/>
      <c r="AT1318" s="258" t="s">
        <v>200</v>
      </c>
      <c r="AU1318" s="258" t="s">
        <v>82</v>
      </c>
      <c r="AV1318" s="13" t="s">
        <v>80</v>
      </c>
      <c r="AW1318" s="13" t="s">
        <v>30</v>
      </c>
      <c r="AX1318" s="13" t="s">
        <v>73</v>
      </c>
      <c r="AY1318" s="258" t="s">
        <v>189</v>
      </c>
    </row>
    <row r="1319" s="14" customFormat="1">
      <c r="A1319" s="14"/>
      <c r="B1319" s="259"/>
      <c r="C1319" s="260"/>
      <c r="D1319" s="242" t="s">
        <v>200</v>
      </c>
      <c r="E1319" s="261" t="s">
        <v>1</v>
      </c>
      <c r="F1319" s="262" t="s">
        <v>865</v>
      </c>
      <c r="G1319" s="260"/>
      <c r="H1319" s="263">
        <v>47.968000000000004</v>
      </c>
      <c r="I1319" s="264"/>
      <c r="J1319" s="260"/>
      <c r="K1319" s="260"/>
      <c r="L1319" s="265"/>
      <c r="M1319" s="266"/>
      <c r="N1319" s="267"/>
      <c r="O1319" s="267"/>
      <c r="P1319" s="267"/>
      <c r="Q1319" s="267"/>
      <c r="R1319" s="267"/>
      <c r="S1319" s="267"/>
      <c r="T1319" s="268"/>
      <c r="U1319" s="14"/>
      <c r="V1319" s="14"/>
      <c r="W1319" s="14"/>
      <c r="X1319" s="14"/>
      <c r="Y1319" s="14"/>
      <c r="Z1319" s="14"/>
      <c r="AA1319" s="14"/>
      <c r="AB1319" s="14"/>
      <c r="AC1319" s="14"/>
      <c r="AD1319" s="14"/>
      <c r="AE1319" s="14"/>
      <c r="AT1319" s="269" t="s">
        <v>200</v>
      </c>
      <c r="AU1319" s="269" t="s">
        <v>82</v>
      </c>
      <c r="AV1319" s="14" t="s">
        <v>82</v>
      </c>
      <c r="AW1319" s="14" t="s">
        <v>30</v>
      </c>
      <c r="AX1319" s="14" t="s">
        <v>73</v>
      </c>
      <c r="AY1319" s="269" t="s">
        <v>189</v>
      </c>
    </row>
    <row r="1320" s="13" customFormat="1">
      <c r="A1320" s="13"/>
      <c r="B1320" s="249"/>
      <c r="C1320" s="250"/>
      <c r="D1320" s="242" t="s">
        <v>200</v>
      </c>
      <c r="E1320" s="251" t="s">
        <v>1</v>
      </c>
      <c r="F1320" s="252" t="s">
        <v>369</v>
      </c>
      <c r="G1320" s="250"/>
      <c r="H1320" s="251" t="s">
        <v>1</v>
      </c>
      <c r="I1320" s="253"/>
      <c r="J1320" s="250"/>
      <c r="K1320" s="250"/>
      <c r="L1320" s="254"/>
      <c r="M1320" s="255"/>
      <c r="N1320" s="256"/>
      <c r="O1320" s="256"/>
      <c r="P1320" s="256"/>
      <c r="Q1320" s="256"/>
      <c r="R1320" s="256"/>
      <c r="S1320" s="256"/>
      <c r="T1320" s="257"/>
      <c r="U1320" s="13"/>
      <c r="V1320" s="13"/>
      <c r="W1320" s="13"/>
      <c r="X1320" s="13"/>
      <c r="Y1320" s="13"/>
      <c r="Z1320" s="13"/>
      <c r="AA1320" s="13"/>
      <c r="AB1320" s="13"/>
      <c r="AC1320" s="13"/>
      <c r="AD1320" s="13"/>
      <c r="AE1320" s="13"/>
      <c r="AT1320" s="258" t="s">
        <v>200</v>
      </c>
      <c r="AU1320" s="258" t="s">
        <v>82</v>
      </c>
      <c r="AV1320" s="13" t="s">
        <v>80</v>
      </c>
      <c r="AW1320" s="13" t="s">
        <v>30</v>
      </c>
      <c r="AX1320" s="13" t="s">
        <v>73</v>
      </c>
      <c r="AY1320" s="258" t="s">
        <v>189</v>
      </c>
    </row>
    <row r="1321" s="14" customFormat="1">
      <c r="A1321" s="14"/>
      <c r="B1321" s="259"/>
      <c r="C1321" s="260"/>
      <c r="D1321" s="242" t="s">
        <v>200</v>
      </c>
      <c r="E1321" s="261" t="s">
        <v>1</v>
      </c>
      <c r="F1321" s="262" t="s">
        <v>866</v>
      </c>
      <c r="G1321" s="260"/>
      <c r="H1321" s="263">
        <v>-3.96</v>
      </c>
      <c r="I1321" s="264"/>
      <c r="J1321" s="260"/>
      <c r="K1321" s="260"/>
      <c r="L1321" s="265"/>
      <c r="M1321" s="266"/>
      <c r="N1321" s="267"/>
      <c r="O1321" s="267"/>
      <c r="P1321" s="267"/>
      <c r="Q1321" s="267"/>
      <c r="R1321" s="267"/>
      <c r="S1321" s="267"/>
      <c r="T1321" s="268"/>
      <c r="U1321" s="14"/>
      <c r="V1321" s="14"/>
      <c r="W1321" s="14"/>
      <c r="X1321" s="14"/>
      <c r="Y1321" s="14"/>
      <c r="Z1321" s="14"/>
      <c r="AA1321" s="14"/>
      <c r="AB1321" s="14"/>
      <c r="AC1321" s="14"/>
      <c r="AD1321" s="14"/>
      <c r="AE1321" s="14"/>
      <c r="AT1321" s="269" t="s">
        <v>200</v>
      </c>
      <c r="AU1321" s="269" t="s">
        <v>82</v>
      </c>
      <c r="AV1321" s="14" t="s">
        <v>82</v>
      </c>
      <c r="AW1321" s="14" t="s">
        <v>30</v>
      </c>
      <c r="AX1321" s="14" t="s">
        <v>73</v>
      </c>
      <c r="AY1321" s="269" t="s">
        <v>189</v>
      </c>
    </row>
    <row r="1322" s="13" customFormat="1">
      <c r="A1322" s="13"/>
      <c r="B1322" s="249"/>
      <c r="C1322" s="250"/>
      <c r="D1322" s="242" t="s">
        <v>200</v>
      </c>
      <c r="E1322" s="251" t="s">
        <v>1</v>
      </c>
      <c r="F1322" s="252" t="s">
        <v>610</v>
      </c>
      <c r="G1322" s="250"/>
      <c r="H1322" s="251" t="s">
        <v>1</v>
      </c>
      <c r="I1322" s="253"/>
      <c r="J1322" s="250"/>
      <c r="K1322" s="250"/>
      <c r="L1322" s="254"/>
      <c r="M1322" s="255"/>
      <c r="N1322" s="256"/>
      <c r="O1322" s="256"/>
      <c r="P1322" s="256"/>
      <c r="Q1322" s="256"/>
      <c r="R1322" s="256"/>
      <c r="S1322" s="256"/>
      <c r="T1322" s="257"/>
      <c r="U1322" s="13"/>
      <c r="V1322" s="13"/>
      <c r="W1322" s="13"/>
      <c r="X1322" s="13"/>
      <c r="Y1322" s="13"/>
      <c r="Z1322" s="13"/>
      <c r="AA1322" s="13"/>
      <c r="AB1322" s="13"/>
      <c r="AC1322" s="13"/>
      <c r="AD1322" s="13"/>
      <c r="AE1322" s="13"/>
      <c r="AT1322" s="258" t="s">
        <v>200</v>
      </c>
      <c r="AU1322" s="258" t="s">
        <v>82</v>
      </c>
      <c r="AV1322" s="13" t="s">
        <v>80</v>
      </c>
      <c r="AW1322" s="13" t="s">
        <v>30</v>
      </c>
      <c r="AX1322" s="13" t="s">
        <v>73</v>
      </c>
      <c r="AY1322" s="258" t="s">
        <v>189</v>
      </c>
    </row>
    <row r="1323" s="14" customFormat="1">
      <c r="A1323" s="14"/>
      <c r="B1323" s="259"/>
      <c r="C1323" s="260"/>
      <c r="D1323" s="242" t="s">
        <v>200</v>
      </c>
      <c r="E1323" s="261" t="s">
        <v>1</v>
      </c>
      <c r="F1323" s="262" t="s">
        <v>867</v>
      </c>
      <c r="G1323" s="260"/>
      <c r="H1323" s="263">
        <v>27.852</v>
      </c>
      <c r="I1323" s="264"/>
      <c r="J1323" s="260"/>
      <c r="K1323" s="260"/>
      <c r="L1323" s="265"/>
      <c r="M1323" s="266"/>
      <c r="N1323" s="267"/>
      <c r="O1323" s="267"/>
      <c r="P1323" s="267"/>
      <c r="Q1323" s="267"/>
      <c r="R1323" s="267"/>
      <c r="S1323" s="267"/>
      <c r="T1323" s="268"/>
      <c r="U1323" s="14"/>
      <c r="V1323" s="14"/>
      <c r="W1323" s="14"/>
      <c r="X1323" s="14"/>
      <c r="Y1323" s="14"/>
      <c r="Z1323" s="14"/>
      <c r="AA1323" s="14"/>
      <c r="AB1323" s="14"/>
      <c r="AC1323" s="14"/>
      <c r="AD1323" s="14"/>
      <c r="AE1323" s="14"/>
      <c r="AT1323" s="269" t="s">
        <v>200</v>
      </c>
      <c r="AU1323" s="269" t="s">
        <v>82</v>
      </c>
      <c r="AV1323" s="14" t="s">
        <v>82</v>
      </c>
      <c r="AW1323" s="14" t="s">
        <v>30</v>
      </c>
      <c r="AX1323" s="14" t="s">
        <v>73</v>
      </c>
      <c r="AY1323" s="269" t="s">
        <v>189</v>
      </c>
    </row>
    <row r="1324" s="13" customFormat="1">
      <c r="A1324" s="13"/>
      <c r="B1324" s="249"/>
      <c r="C1324" s="250"/>
      <c r="D1324" s="242" t="s">
        <v>200</v>
      </c>
      <c r="E1324" s="251" t="s">
        <v>1</v>
      </c>
      <c r="F1324" s="252" t="s">
        <v>369</v>
      </c>
      <c r="G1324" s="250"/>
      <c r="H1324" s="251" t="s">
        <v>1</v>
      </c>
      <c r="I1324" s="253"/>
      <c r="J1324" s="250"/>
      <c r="K1324" s="250"/>
      <c r="L1324" s="254"/>
      <c r="M1324" s="255"/>
      <c r="N1324" s="256"/>
      <c r="O1324" s="256"/>
      <c r="P1324" s="256"/>
      <c r="Q1324" s="256"/>
      <c r="R1324" s="256"/>
      <c r="S1324" s="256"/>
      <c r="T1324" s="257"/>
      <c r="U1324" s="13"/>
      <c r="V1324" s="13"/>
      <c r="W1324" s="13"/>
      <c r="X1324" s="13"/>
      <c r="Y1324" s="13"/>
      <c r="Z1324" s="13"/>
      <c r="AA1324" s="13"/>
      <c r="AB1324" s="13"/>
      <c r="AC1324" s="13"/>
      <c r="AD1324" s="13"/>
      <c r="AE1324" s="13"/>
      <c r="AT1324" s="258" t="s">
        <v>200</v>
      </c>
      <c r="AU1324" s="258" t="s">
        <v>82</v>
      </c>
      <c r="AV1324" s="13" t="s">
        <v>80</v>
      </c>
      <c r="AW1324" s="13" t="s">
        <v>30</v>
      </c>
      <c r="AX1324" s="13" t="s">
        <v>73</v>
      </c>
      <c r="AY1324" s="258" t="s">
        <v>189</v>
      </c>
    </row>
    <row r="1325" s="14" customFormat="1">
      <c r="A1325" s="14"/>
      <c r="B1325" s="259"/>
      <c r="C1325" s="260"/>
      <c r="D1325" s="242" t="s">
        <v>200</v>
      </c>
      <c r="E1325" s="261" t="s">
        <v>1</v>
      </c>
      <c r="F1325" s="262" t="s">
        <v>868</v>
      </c>
      <c r="G1325" s="260"/>
      <c r="H1325" s="263">
        <v>-8.5440000000000005</v>
      </c>
      <c r="I1325" s="264"/>
      <c r="J1325" s="260"/>
      <c r="K1325" s="260"/>
      <c r="L1325" s="265"/>
      <c r="M1325" s="266"/>
      <c r="N1325" s="267"/>
      <c r="O1325" s="267"/>
      <c r="P1325" s="267"/>
      <c r="Q1325" s="267"/>
      <c r="R1325" s="267"/>
      <c r="S1325" s="267"/>
      <c r="T1325" s="268"/>
      <c r="U1325" s="14"/>
      <c r="V1325" s="14"/>
      <c r="W1325" s="14"/>
      <c r="X1325" s="14"/>
      <c r="Y1325" s="14"/>
      <c r="Z1325" s="14"/>
      <c r="AA1325" s="14"/>
      <c r="AB1325" s="14"/>
      <c r="AC1325" s="14"/>
      <c r="AD1325" s="14"/>
      <c r="AE1325" s="14"/>
      <c r="AT1325" s="269" t="s">
        <v>200</v>
      </c>
      <c r="AU1325" s="269" t="s">
        <v>82</v>
      </c>
      <c r="AV1325" s="14" t="s">
        <v>82</v>
      </c>
      <c r="AW1325" s="14" t="s">
        <v>30</v>
      </c>
      <c r="AX1325" s="14" t="s">
        <v>73</v>
      </c>
      <c r="AY1325" s="269" t="s">
        <v>189</v>
      </c>
    </row>
    <row r="1326" s="13" customFormat="1">
      <c r="A1326" s="13"/>
      <c r="B1326" s="249"/>
      <c r="C1326" s="250"/>
      <c r="D1326" s="242" t="s">
        <v>200</v>
      </c>
      <c r="E1326" s="251" t="s">
        <v>1</v>
      </c>
      <c r="F1326" s="252" t="s">
        <v>832</v>
      </c>
      <c r="G1326" s="250"/>
      <c r="H1326" s="251" t="s">
        <v>1</v>
      </c>
      <c r="I1326" s="253"/>
      <c r="J1326" s="250"/>
      <c r="K1326" s="250"/>
      <c r="L1326" s="254"/>
      <c r="M1326" s="255"/>
      <c r="N1326" s="256"/>
      <c r="O1326" s="256"/>
      <c r="P1326" s="256"/>
      <c r="Q1326" s="256"/>
      <c r="R1326" s="256"/>
      <c r="S1326" s="256"/>
      <c r="T1326" s="257"/>
      <c r="U1326" s="13"/>
      <c r="V1326" s="13"/>
      <c r="W1326" s="13"/>
      <c r="X1326" s="13"/>
      <c r="Y1326" s="13"/>
      <c r="Z1326" s="13"/>
      <c r="AA1326" s="13"/>
      <c r="AB1326" s="13"/>
      <c r="AC1326" s="13"/>
      <c r="AD1326" s="13"/>
      <c r="AE1326" s="13"/>
      <c r="AT1326" s="258" t="s">
        <v>200</v>
      </c>
      <c r="AU1326" s="258" t="s">
        <v>82</v>
      </c>
      <c r="AV1326" s="13" t="s">
        <v>80</v>
      </c>
      <c r="AW1326" s="13" t="s">
        <v>30</v>
      </c>
      <c r="AX1326" s="13" t="s">
        <v>73</v>
      </c>
      <c r="AY1326" s="258" t="s">
        <v>189</v>
      </c>
    </row>
    <row r="1327" s="14" customFormat="1">
      <c r="A1327" s="14"/>
      <c r="B1327" s="259"/>
      <c r="C1327" s="260"/>
      <c r="D1327" s="242" t="s">
        <v>200</v>
      </c>
      <c r="E1327" s="261" t="s">
        <v>1</v>
      </c>
      <c r="F1327" s="262" t="s">
        <v>869</v>
      </c>
      <c r="G1327" s="260"/>
      <c r="H1327" s="263">
        <v>60.030000000000001</v>
      </c>
      <c r="I1327" s="264"/>
      <c r="J1327" s="260"/>
      <c r="K1327" s="260"/>
      <c r="L1327" s="265"/>
      <c r="M1327" s="266"/>
      <c r="N1327" s="267"/>
      <c r="O1327" s="267"/>
      <c r="P1327" s="267"/>
      <c r="Q1327" s="267"/>
      <c r="R1327" s="267"/>
      <c r="S1327" s="267"/>
      <c r="T1327" s="268"/>
      <c r="U1327" s="14"/>
      <c r="V1327" s="14"/>
      <c r="W1327" s="14"/>
      <c r="X1327" s="14"/>
      <c r="Y1327" s="14"/>
      <c r="Z1327" s="14"/>
      <c r="AA1327" s="14"/>
      <c r="AB1327" s="14"/>
      <c r="AC1327" s="14"/>
      <c r="AD1327" s="14"/>
      <c r="AE1327" s="14"/>
      <c r="AT1327" s="269" t="s">
        <v>200</v>
      </c>
      <c r="AU1327" s="269" t="s">
        <v>82</v>
      </c>
      <c r="AV1327" s="14" t="s">
        <v>82</v>
      </c>
      <c r="AW1327" s="14" t="s">
        <v>30</v>
      </c>
      <c r="AX1327" s="14" t="s">
        <v>73</v>
      </c>
      <c r="AY1327" s="269" t="s">
        <v>189</v>
      </c>
    </row>
    <row r="1328" s="13" customFormat="1">
      <c r="A1328" s="13"/>
      <c r="B1328" s="249"/>
      <c r="C1328" s="250"/>
      <c r="D1328" s="242" t="s">
        <v>200</v>
      </c>
      <c r="E1328" s="251" t="s">
        <v>1</v>
      </c>
      <c r="F1328" s="252" t="s">
        <v>369</v>
      </c>
      <c r="G1328" s="250"/>
      <c r="H1328" s="251" t="s">
        <v>1</v>
      </c>
      <c r="I1328" s="253"/>
      <c r="J1328" s="250"/>
      <c r="K1328" s="250"/>
      <c r="L1328" s="254"/>
      <c r="M1328" s="255"/>
      <c r="N1328" s="256"/>
      <c r="O1328" s="256"/>
      <c r="P1328" s="256"/>
      <c r="Q1328" s="256"/>
      <c r="R1328" s="256"/>
      <c r="S1328" s="256"/>
      <c r="T1328" s="257"/>
      <c r="U1328" s="13"/>
      <c r="V1328" s="13"/>
      <c r="W1328" s="13"/>
      <c r="X1328" s="13"/>
      <c r="Y1328" s="13"/>
      <c r="Z1328" s="13"/>
      <c r="AA1328" s="13"/>
      <c r="AB1328" s="13"/>
      <c r="AC1328" s="13"/>
      <c r="AD1328" s="13"/>
      <c r="AE1328" s="13"/>
      <c r="AT1328" s="258" t="s">
        <v>200</v>
      </c>
      <c r="AU1328" s="258" t="s">
        <v>82</v>
      </c>
      <c r="AV1328" s="13" t="s">
        <v>80</v>
      </c>
      <c r="AW1328" s="13" t="s">
        <v>30</v>
      </c>
      <c r="AX1328" s="13" t="s">
        <v>73</v>
      </c>
      <c r="AY1328" s="258" t="s">
        <v>189</v>
      </c>
    </row>
    <row r="1329" s="14" customFormat="1">
      <c r="A1329" s="14"/>
      <c r="B1329" s="259"/>
      <c r="C1329" s="260"/>
      <c r="D1329" s="242" t="s">
        <v>200</v>
      </c>
      <c r="E1329" s="261" t="s">
        <v>1</v>
      </c>
      <c r="F1329" s="262" t="s">
        <v>864</v>
      </c>
      <c r="G1329" s="260"/>
      <c r="H1329" s="263">
        <v>-1.6000000000000001</v>
      </c>
      <c r="I1329" s="264"/>
      <c r="J1329" s="260"/>
      <c r="K1329" s="260"/>
      <c r="L1329" s="265"/>
      <c r="M1329" s="266"/>
      <c r="N1329" s="267"/>
      <c r="O1329" s="267"/>
      <c r="P1329" s="267"/>
      <c r="Q1329" s="267"/>
      <c r="R1329" s="267"/>
      <c r="S1329" s="267"/>
      <c r="T1329" s="268"/>
      <c r="U1329" s="14"/>
      <c r="V1329" s="14"/>
      <c r="W1329" s="14"/>
      <c r="X1329" s="14"/>
      <c r="Y1329" s="14"/>
      <c r="Z1329" s="14"/>
      <c r="AA1329" s="14"/>
      <c r="AB1329" s="14"/>
      <c r="AC1329" s="14"/>
      <c r="AD1329" s="14"/>
      <c r="AE1329" s="14"/>
      <c r="AT1329" s="269" t="s">
        <v>200</v>
      </c>
      <c r="AU1329" s="269" t="s">
        <v>82</v>
      </c>
      <c r="AV1329" s="14" t="s">
        <v>82</v>
      </c>
      <c r="AW1329" s="14" t="s">
        <v>30</v>
      </c>
      <c r="AX1329" s="14" t="s">
        <v>73</v>
      </c>
      <c r="AY1329" s="269" t="s">
        <v>189</v>
      </c>
    </row>
    <row r="1330" s="13" customFormat="1">
      <c r="A1330" s="13"/>
      <c r="B1330" s="249"/>
      <c r="C1330" s="250"/>
      <c r="D1330" s="242" t="s">
        <v>200</v>
      </c>
      <c r="E1330" s="251" t="s">
        <v>1</v>
      </c>
      <c r="F1330" s="252" t="s">
        <v>612</v>
      </c>
      <c r="G1330" s="250"/>
      <c r="H1330" s="251" t="s">
        <v>1</v>
      </c>
      <c r="I1330" s="253"/>
      <c r="J1330" s="250"/>
      <c r="K1330" s="250"/>
      <c r="L1330" s="254"/>
      <c r="M1330" s="255"/>
      <c r="N1330" s="256"/>
      <c r="O1330" s="256"/>
      <c r="P1330" s="256"/>
      <c r="Q1330" s="256"/>
      <c r="R1330" s="256"/>
      <c r="S1330" s="256"/>
      <c r="T1330" s="257"/>
      <c r="U1330" s="13"/>
      <c r="V1330" s="13"/>
      <c r="W1330" s="13"/>
      <c r="X1330" s="13"/>
      <c r="Y1330" s="13"/>
      <c r="Z1330" s="13"/>
      <c r="AA1330" s="13"/>
      <c r="AB1330" s="13"/>
      <c r="AC1330" s="13"/>
      <c r="AD1330" s="13"/>
      <c r="AE1330" s="13"/>
      <c r="AT1330" s="258" t="s">
        <v>200</v>
      </c>
      <c r="AU1330" s="258" t="s">
        <v>82</v>
      </c>
      <c r="AV1330" s="13" t="s">
        <v>80</v>
      </c>
      <c r="AW1330" s="13" t="s">
        <v>30</v>
      </c>
      <c r="AX1330" s="13" t="s">
        <v>73</v>
      </c>
      <c r="AY1330" s="258" t="s">
        <v>189</v>
      </c>
    </row>
    <row r="1331" s="14" customFormat="1">
      <c r="A1331" s="14"/>
      <c r="B1331" s="259"/>
      <c r="C1331" s="260"/>
      <c r="D1331" s="242" t="s">
        <v>200</v>
      </c>
      <c r="E1331" s="261" t="s">
        <v>1</v>
      </c>
      <c r="F1331" s="262" t="s">
        <v>870</v>
      </c>
      <c r="G1331" s="260"/>
      <c r="H1331" s="263">
        <v>72.902000000000001</v>
      </c>
      <c r="I1331" s="264"/>
      <c r="J1331" s="260"/>
      <c r="K1331" s="260"/>
      <c r="L1331" s="265"/>
      <c r="M1331" s="266"/>
      <c r="N1331" s="267"/>
      <c r="O1331" s="267"/>
      <c r="P1331" s="267"/>
      <c r="Q1331" s="267"/>
      <c r="R1331" s="267"/>
      <c r="S1331" s="267"/>
      <c r="T1331" s="268"/>
      <c r="U1331" s="14"/>
      <c r="V1331" s="14"/>
      <c r="W1331" s="14"/>
      <c r="X1331" s="14"/>
      <c r="Y1331" s="14"/>
      <c r="Z1331" s="14"/>
      <c r="AA1331" s="14"/>
      <c r="AB1331" s="14"/>
      <c r="AC1331" s="14"/>
      <c r="AD1331" s="14"/>
      <c r="AE1331" s="14"/>
      <c r="AT1331" s="269" t="s">
        <v>200</v>
      </c>
      <c r="AU1331" s="269" t="s">
        <v>82</v>
      </c>
      <c r="AV1331" s="14" t="s">
        <v>82</v>
      </c>
      <c r="AW1331" s="14" t="s">
        <v>30</v>
      </c>
      <c r="AX1331" s="14" t="s">
        <v>73</v>
      </c>
      <c r="AY1331" s="269" t="s">
        <v>189</v>
      </c>
    </row>
    <row r="1332" s="13" customFormat="1">
      <c r="A1332" s="13"/>
      <c r="B1332" s="249"/>
      <c r="C1332" s="250"/>
      <c r="D1332" s="242" t="s">
        <v>200</v>
      </c>
      <c r="E1332" s="251" t="s">
        <v>1</v>
      </c>
      <c r="F1332" s="252" t="s">
        <v>369</v>
      </c>
      <c r="G1332" s="250"/>
      <c r="H1332" s="251" t="s">
        <v>1</v>
      </c>
      <c r="I1332" s="253"/>
      <c r="J1332" s="250"/>
      <c r="K1332" s="250"/>
      <c r="L1332" s="254"/>
      <c r="M1332" s="255"/>
      <c r="N1332" s="256"/>
      <c r="O1332" s="256"/>
      <c r="P1332" s="256"/>
      <c r="Q1332" s="256"/>
      <c r="R1332" s="256"/>
      <c r="S1332" s="256"/>
      <c r="T1332" s="257"/>
      <c r="U1332" s="13"/>
      <c r="V1332" s="13"/>
      <c r="W1332" s="13"/>
      <c r="X1332" s="13"/>
      <c r="Y1332" s="13"/>
      <c r="Z1332" s="13"/>
      <c r="AA1332" s="13"/>
      <c r="AB1332" s="13"/>
      <c r="AC1332" s="13"/>
      <c r="AD1332" s="13"/>
      <c r="AE1332" s="13"/>
      <c r="AT1332" s="258" t="s">
        <v>200</v>
      </c>
      <c r="AU1332" s="258" t="s">
        <v>82</v>
      </c>
      <c r="AV1332" s="13" t="s">
        <v>80</v>
      </c>
      <c r="AW1332" s="13" t="s">
        <v>30</v>
      </c>
      <c r="AX1332" s="13" t="s">
        <v>73</v>
      </c>
      <c r="AY1332" s="258" t="s">
        <v>189</v>
      </c>
    </row>
    <row r="1333" s="14" customFormat="1">
      <c r="A1333" s="14"/>
      <c r="B1333" s="259"/>
      <c r="C1333" s="260"/>
      <c r="D1333" s="242" t="s">
        <v>200</v>
      </c>
      <c r="E1333" s="261" t="s">
        <v>1</v>
      </c>
      <c r="F1333" s="262" t="s">
        <v>871</v>
      </c>
      <c r="G1333" s="260"/>
      <c r="H1333" s="263">
        <v>-7.0209999999999999</v>
      </c>
      <c r="I1333" s="264"/>
      <c r="J1333" s="260"/>
      <c r="K1333" s="260"/>
      <c r="L1333" s="265"/>
      <c r="M1333" s="266"/>
      <c r="N1333" s="267"/>
      <c r="O1333" s="267"/>
      <c r="P1333" s="267"/>
      <c r="Q1333" s="267"/>
      <c r="R1333" s="267"/>
      <c r="S1333" s="267"/>
      <c r="T1333" s="268"/>
      <c r="U1333" s="14"/>
      <c r="V1333" s="14"/>
      <c r="W1333" s="14"/>
      <c r="X1333" s="14"/>
      <c r="Y1333" s="14"/>
      <c r="Z1333" s="14"/>
      <c r="AA1333" s="14"/>
      <c r="AB1333" s="14"/>
      <c r="AC1333" s="14"/>
      <c r="AD1333" s="14"/>
      <c r="AE1333" s="14"/>
      <c r="AT1333" s="269" t="s">
        <v>200</v>
      </c>
      <c r="AU1333" s="269" t="s">
        <v>82</v>
      </c>
      <c r="AV1333" s="14" t="s">
        <v>82</v>
      </c>
      <c r="AW1333" s="14" t="s">
        <v>30</v>
      </c>
      <c r="AX1333" s="14" t="s">
        <v>73</v>
      </c>
      <c r="AY1333" s="269" t="s">
        <v>189</v>
      </c>
    </row>
    <row r="1334" s="13" customFormat="1">
      <c r="A1334" s="13"/>
      <c r="B1334" s="249"/>
      <c r="C1334" s="250"/>
      <c r="D1334" s="242" t="s">
        <v>200</v>
      </c>
      <c r="E1334" s="251" t="s">
        <v>1</v>
      </c>
      <c r="F1334" s="252" t="s">
        <v>615</v>
      </c>
      <c r="G1334" s="250"/>
      <c r="H1334" s="251" t="s">
        <v>1</v>
      </c>
      <c r="I1334" s="253"/>
      <c r="J1334" s="250"/>
      <c r="K1334" s="250"/>
      <c r="L1334" s="254"/>
      <c r="M1334" s="255"/>
      <c r="N1334" s="256"/>
      <c r="O1334" s="256"/>
      <c r="P1334" s="256"/>
      <c r="Q1334" s="256"/>
      <c r="R1334" s="256"/>
      <c r="S1334" s="256"/>
      <c r="T1334" s="257"/>
      <c r="U1334" s="13"/>
      <c r="V1334" s="13"/>
      <c r="W1334" s="13"/>
      <c r="X1334" s="13"/>
      <c r="Y1334" s="13"/>
      <c r="Z1334" s="13"/>
      <c r="AA1334" s="13"/>
      <c r="AB1334" s="13"/>
      <c r="AC1334" s="13"/>
      <c r="AD1334" s="13"/>
      <c r="AE1334" s="13"/>
      <c r="AT1334" s="258" t="s">
        <v>200</v>
      </c>
      <c r="AU1334" s="258" t="s">
        <v>82</v>
      </c>
      <c r="AV1334" s="13" t="s">
        <v>80</v>
      </c>
      <c r="AW1334" s="13" t="s">
        <v>30</v>
      </c>
      <c r="AX1334" s="13" t="s">
        <v>73</v>
      </c>
      <c r="AY1334" s="258" t="s">
        <v>189</v>
      </c>
    </row>
    <row r="1335" s="14" customFormat="1">
      <c r="A1335" s="14"/>
      <c r="B1335" s="259"/>
      <c r="C1335" s="260"/>
      <c r="D1335" s="242" t="s">
        <v>200</v>
      </c>
      <c r="E1335" s="261" t="s">
        <v>1</v>
      </c>
      <c r="F1335" s="262" t="s">
        <v>872</v>
      </c>
      <c r="G1335" s="260"/>
      <c r="H1335" s="263">
        <v>42.893999999999998</v>
      </c>
      <c r="I1335" s="264"/>
      <c r="J1335" s="260"/>
      <c r="K1335" s="260"/>
      <c r="L1335" s="265"/>
      <c r="M1335" s="266"/>
      <c r="N1335" s="267"/>
      <c r="O1335" s="267"/>
      <c r="P1335" s="267"/>
      <c r="Q1335" s="267"/>
      <c r="R1335" s="267"/>
      <c r="S1335" s="267"/>
      <c r="T1335" s="268"/>
      <c r="U1335" s="14"/>
      <c r="V1335" s="14"/>
      <c r="W1335" s="14"/>
      <c r="X1335" s="14"/>
      <c r="Y1335" s="14"/>
      <c r="Z1335" s="14"/>
      <c r="AA1335" s="14"/>
      <c r="AB1335" s="14"/>
      <c r="AC1335" s="14"/>
      <c r="AD1335" s="14"/>
      <c r="AE1335" s="14"/>
      <c r="AT1335" s="269" t="s">
        <v>200</v>
      </c>
      <c r="AU1335" s="269" t="s">
        <v>82</v>
      </c>
      <c r="AV1335" s="14" t="s">
        <v>82</v>
      </c>
      <c r="AW1335" s="14" t="s">
        <v>30</v>
      </c>
      <c r="AX1335" s="14" t="s">
        <v>73</v>
      </c>
      <c r="AY1335" s="269" t="s">
        <v>189</v>
      </c>
    </row>
    <row r="1336" s="13" customFormat="1">
      <c r="A1336" s="13"/>
      <c r="B1336" s="249"/>
      <c r="C1336" s="250"/>
      <c r="D1336" s="242" t="s">
        <v>200</v>
      </c>
      <c r="E1336" s="251" t="s">
        <v>1</v>
      </c>
      <c r="F1336" s="252" t="s">
        <v>369</v>
      </c>
      <c r="G1336" s="250"/>
      <c r="H1336" s="251" t="s">
        <v>1</v>
      </c>
      <c r="I1336" s="253"/>
      <c r="J1336" s="250"/>
      <c r="K1336" s="250"/>
      <c r="L1336" s="254"/>
      <c r="M1336" s="255"/>
      <c r="N1336" s="256"/>
      <c r="O1336" s="256"/>
      <c r="P1336" s="256"/>
      <c r="Q1336" s="256"/>
      <c r="R1336" s="256"/>
      <c r="S1336" s="256"/>
      <c r="T1336" s="257"/>
      <c r="U1336" s="13"/>
      <c r="V1336" s="13"/>
      <c r="W1336" s="13"/>
      <c r="X1336" s="13"/>
      <c r="Y1336" s="13"/>
      <c r="Z1336" s="13"/>
      <c r="AA1336" s="13"/>
      <c r="AB1336" s="13"/>
      <c r="AC1336" s="13"/>
      <c r="AD1336" s="13"/>
      <c r="AE1336" s="13"/>
      <c r="AT1336" s="258" t="s">
        <v>200</v>
      </c>
      <c r="AU1336" s="258" t="s">
        <v>82</v>
      </c>
      <c r="AV1336" s="13" t="s">
        <v>80</v>
      </c>
      <c r="AW1336" s="13" t="s">
        <v>30</v>
      </c>
      <c r="AX1336" s="13" t="s">
        <v>73</v>
      </c>
      <c r="AY1336" s="258" t="s">
        <v>189</v>
      </c>
    </row>
    <row r="1337" s="14" customFormat="1">
      <c r="A1337" s="14"/>
      <c r="B1337" s="259"/>
      <c r="C1337" s="260"/>
      <c r="D1337" s="242" t="s">
        <v>200</v>
      </c>
      <c r="E1337" s="261" t="s">
        <v>1</v>
      </c>
      <c r="F1337" s="262" t="s">
        <v>873</v>
      </c>
      <c r="G1337" s="260"/>
      <c r="H1337" s="263">
        <v>-7.1399999999999997</v>
      </c>
      <c r="I1337" s="264"/>
      <c r="J1337" s="260"/>
      <c r="K1337" s="260"/>
      <c r="L1337" s="265"/>
      <c r="M1337" s="266"/>
      <c r="N1337" s="267"/>
      <c r="O1337" s="267"/>
      <c r="P1337" s="267"/>
      <c r="Q1337" s="267"/>
      <c r="R1337" s="267"/>
      <c r="S1337" s="267"/>
      <c r="T1337" s="268"/>
      <c r="U1337" s="14"/>
      <c r="V1337" s="14"/>
      <c r="W1337" s="14"/>
      <c r="X1337" s="14"/>
      <c r="Y1337" s="14"/>
      <c r="Z1337" s="14"/>
      <c r="AA1337" s="14"/>
      <c r="AB1337" s="14"/>
      <c r="AC1337" s="14"/>
      <c r="AD1337" s="14"/>
      <c r="AE1337" s="14"/>
      <c r="AT1337" s="269" t="s">
        <v>200</v>
      </c>
      <c r="AU1337" s="269" t="s">
        <v>82</v>
      </c>
      <c r="AV1337" s="14" t="s">
        <v>82</v>
      </c>
      <c r="AW1337" s="14" t="s">
        <v>30</v>
      </c>
      <c r="AX1337" s="14" t="s">
        <v>73</v>
      </c>
      <c r="AY1337" s="269" t="s">
        <v>189</v>
      </c>
    </row>
    <row r="1338" s="13" customFormat="1">
      <c r="A1338" s="13"/>
      <c r="B1338" s="249"/>
      <c r="C1338" s="250"/>
      <c r="D1338" s="242" t="s">
        <v>200</v>
      </c>
      <c r="E1338" s="251" t="s">
        <v>1</v>
      </c>
      <c r="F1338" s="252" t="s">
        <v>837</v>
      </c>
      <c r="G1338" s="250"/>
      <c r="H1338" s="251" t="s">
        <v>1</v>
      </c>
      <c r="I1338" s="253"/>
      <c r="J1338" s="250"/>
      <c r="K1338" s="250"/>
      <c r="L1338" s="254"/>
      <c r="M1338" s="255"/>
      <c r="N1338" s="256"/>
      <c r="O1338" s="256"/>
      <c r="P1338" s="256"/>
      <c r="Q1338" s="256"/>
      <c r="R1338" s="256"/>
      <c r="S1338" s="256"/>
      <c r="T1338" s="257"/>
      <c r="U1338" s="13"/>
      <c r="V1338" s="13"/>
      <c r="W1338" s="13"/>
      <c r="X1338" s="13"/>
      <c r="Y1338" s="13"/>
      <c r="Z1338" s="13"/>
      <c r="AA1338" s="13"/>
      <c r="AB1338" s="13"/>
      <c r="AC1338" s="13"/>
      <c r="AD1338" s="13"/>
      <c r="AE1338" s="13"/>
      <c r="AT1338" s="258" t="s">
        <v>200</v>
      </c>
      <c r="AU1338" s="258" t="s">
        <v>82</v>
      </c>
      <c r="AV1338" s="13" t="s">
        <v>80</v>
      </c>
      <c r="AW1338" s="13" t="s">
        <v>30</v>
      </c>
      <c r="AX1338" s="13" t="s">
        <v>73</v>
      </c>
      <c r="AY1338" s="258" t="s">
        <v>189</v>
      </c>
    </row>
    <row r="1339" s="14" customFormat="1">
      <c r="A1339" s="14"/>
      <c r="B1339" s="259"/>
      <c r="C1339" s="260"/>
      <c r="D1339" s="242" t="s">
        <v>200</v>
      </c>
      <c r="E1339" s="261" t="s">
        <v>1</v>
      </c>
      <c r="F1339" s="262" t="s">
        <v>874</v>
      </c>
      <c r="G1339" s="260"/>
      <c r="H1339" s="263">
        <v>23.472000000000001</v>
      </c>
      <c r="I1339" s="264"/>
      <c r="J1339" s="260"/>
      <c r="K1339" s="260"/>
      <c r="L1339" s="265"/>
      <c r="M1339" s="266"/>
      <c r="N1339" s="267"/>
      <c r="O1339" s="267"/>
      <c r="P1339" s="267"/>
      <c r="Q1339" s="267"/>
      <c r="R1339" s="267"/>
      <c r="S1339" s="267"/>
      <c r="T1339" s="268"/>
      <c r="U1339" s="14"/>
      <c r="V1339" s="14"/>
      <c r="W1339" s="14"/>
      <c r="X1339" s="14"/>
      <c r="Y1339" s="14"/>
      <c r="Z1339" s="14"/>
      <c r="AA1339" s="14"/>
      <c r="AB1339" s="14"/>
      <c r="AC1339" s="14"/>
      <c r="AD1339" s="14"/>
      <c r="AE1339" s="14"/>
      <c r="AT1339" s="269" t="s">
        <v>200</v>
      </c>
      <c r="AU1339" s="269" t="s">
        <v>82</v>
      </c>
      <c r="AV1339" s="14" t="s">
        <v>82</v>
      </c>
      <c r="AW1339" s="14" t="s">
        <v>30</v>
      </c>
      <c r="AX1339" s="14" t="s">
        <v>73</v>
      </c>
      <c r="AY1339" s="269" t="s">
        <v>189</v>
      </c>
    </row>
    <row r="1340" s="13" customFormat="1">
      <c r="A1340" s="13"/>
      <c r="B1340" s="249"/>
      <c r="C1340" s="250"/>
      <c r="D1340" s="242" t="s">
        <v>200</v>
      </c>
      <c r="E1340" s="251" t="s">
        <v>1</v>
      </c>
      <c r="F1340" s="252" t="s">
        <v>369</v>
      </c>
      <c r="G1340" s="250"/>
      <c r="H1340" s="251" t="s">
        <v>1</v>
      </c>
      <c r="I1340" s="253"/>
      <c r="J1340" s="250"/>
      <c r="K1340" s="250"/>
      <c r="L1340" s="254"/>
      <c r="M1340" s="255"/>
      <c r="N1340" s="256"/>
      <c r="O1340" s="256"/>
      <c r="P1340" s="256"/>
      <c r="Q1340" s="256"/>
      <c r="R1340" s="256"/>
      <c r="S1340" s="256"/>
      <c r="T1340" s="257"/>
      <c r="U1340" s="13"/>
      <c r="V1340" s="13"/>
      <c r="W1340" s="13"/>
      <c r="X1340" s="13"/>
      <c r="Y1340" s="13"/>
      <c r="Z1340" s="13"/>
      <c r="AA1340" s="13"/>
      <c r="AB1340" s="13"/>
      <c r="AC1340" s="13"/>
      <c r="AD1340" s="13"/>
      <c r="AE1340" s="13"/>
      <c r="AT1340" s="258" t="s">
        <v>200</v>
      </c>
      <c r="AU1340" s="258" t="s">
        <v>82</v>
      </c>
      <c r="AV1340" s="13" t="s">
        <v>80</v>
      </c>
      <c r="AW1340" s="13" t="s">
        <v>30</v>
      </c>
      <c r="AX1340" s="13" t="s">
        <v>73</v>
      </c>
      <c r="AY1340" s="258" t="s">
        <v>189</v>
      </c>
    </row>
    <row r="1341" s="14" customFormat="1">
      <c r="A1341" s="14"/>
      <c r="B1341" s="259"/>
      <c r="C1341" s="260"/>
      <c r="D1341" s="242" t="s">
        <v>200</v>
      </c>
      <c r="E1341" s="261" t="s">
        <v>1</v>
      </c>
      <c r="F1341" s="262" t="s">
        <v>875</v>
      </c>
      <c r="G1341" s="260"/>
      <c r="H1341" s="263">
        <v>-4.4000000000000004</v>
      </c>
      <c r="I1341" s="264"/>
      <c r="J1341" s="260"/>
      <c r="K1341" s="260"/>
      <c r="L1341" s="265"/>
      <c r="M1341" s="266"/>
      <c r="N1341" s="267"/>
      <c r="O1341" s="267"/>
      <c r="P1341" s="267"/>
      <c r="Q1341" s="267"/>
      <c r="R1341" s="267"/>
      <c r="S1341" s="267"/>
      <c r="T1341" s="268"/>
      <c r="U1341" s="14"/>
      <c r="V1341" s="14"/>
      <c r="W1341" s="14"/>
      <c r="X1341" s="14"/>
      <c r="Y1341" s="14"/>
      <c r="Z1341" s="14"/>
      <c r="AA1341" s="14"/>
      <c r="AB1341" s="14"/>
      <c r="AC1341" s="14"/>
      <c r="AD1341" s="14"/>
      <c r="AE1341" s="14"/>
      <c r="AT1341" s="269" t="s">
        <v>200</v>
      </c>
      <c r="AU1341" s="269" t="s">
        <v>82</v>
      </c>
      <c r="AV1341" s="14" t="s">
        <v>82</v>
      </c>
      <c r="AW1341" s="14" t="s">
        <v>30</v>
      </c>
      <c r="AX1341" s="14" t="s">
        <v>73</v>
      </c>
      <c r="AY1341" s="269" t="s">
        <v>189</v>
      </c>
    </row>
    <row r="1342" s="13" customFormat="1">
      <c r="A1342" s="13"/>
      <c r="B1342" s="249"/>
      <c r="C1342" s="250"/>
      <c r="D1342" s="242" t="s">
        <v>200</v>
      </c>
      <c r="E1342" s="251" t="s">
        <v>1</v>
      </c>
      <c r="F1342" s="252" t="s">
        <v>618</v>
      </c>
      <c r="G1342" s="250"/>
      <c r="H1342" s="251" t="s">
        <v>1</v>
      </c>
      <c r="I1342" s="253"/>
      <c r="J1342" s="250"/>
      <c r="K1342" s="250"/>
      <c r="L1342" s="254"/>
      <c r="M1342" s="255"/>
      <c r="N1342" s="256"/>
      <c r="O1342" s="256"/>
      <c r="P1342" s="256"/>
      <c r="Q1342" s="256"/>
      <c r="R1342" s="256"/>
      <c r="S1342" s="256"/>
      <c r="T1342" s="257"/>
      <c r="U1342" s="13"/>
      <c r="V1342" s="13"/>
      <c r="W1342" s="13"/>
      <c r="X1342" s="13"/>
      <c r="Y1342" s="13"/>
      <c r="Z1342" s="13"/>
      <c r="AA1342" s="13"/>
      <c r="AB1342" s="13"/>
      <c r="AC1342" s="13"/>
      <c r="AD1342" s="13"/>
      <c r="AE1342" s="13"/>
      <c r="AT1342" s="258" t="s">
        <v>200</v>
      </c>
      <c r="AU1342" s="258" t="s">
        <v>82</v>
      </c>
      <c r="AV1342" s="13" t="s">
        <v>80</v>
      </c>
      <c r="AW1342" s="13" t="s">
        <v>30</v>
      </c>
      <c r="AX1342" s="13" t="s">
        <v>73</v>
      </c>
      <c r="AY1342" s="258" t="s">
        <v>189</v>
      </c>
    </row>
    <row r="1343" s="14" customFormat="1">
      <c r="A1343" s="14"/>
      <c r="B1343" s="259"/>
      <c r="C1343" s="260"/>
      <c r="D1343" s="242" t="s">
        <v>200</v>
      </c>
      <c r="E1343" s="261" t="s">
        <v>1</v>
      </c>
      <c r="F1343" s="262" t="s">
        <v>876</v>
      </c>
      <c r="G1343" s="260"/>
      <c r="H1343" s="263">
        <v>31.905000000000001</v>
      </c>
      <c r="I1343" s="264"/>
      <c r="J1343" s="260"/>
      <c r="K1343" s="260"/>
      <c r="L1343" s="265"/>
      <c r="M1343" s="266"/>
      <c r="N1343" s="267"/>
      <c r="O1343" s="267"/>
      <c r="P1343" s="267"/>
      <c r="Q1343" s="267"/>
      <c r="R1343" s="267"/>
      <c r="S1343" s="267"/>
      <c r="T1343" s="268"/>
      <c r="U1343" s="14"/>
      <c r="V1343" s="14"/>
      <c r="W1343" s="14"/>
      <c r="X1343" s="14"/>
      <c r="Y1343" s="14"/>
      <c r="Z1343" s="14"/>
      <c r="AA1343" s="14"/>
      <c r="AB1343" s="14"/>
      <c r="AC1343" s="14"/>
      <c r="AD1343" s="14"/>
      <c r="AE1343" s="14"/>
      <c r="AT1343" s="269" t="s">
        <v>200</v>
      </c>
      <c r="AU1343" s="269" t="s">
        <v>82</v>
      </c>
      <c r="AV1343" s="14" t="s">
        <v>82</v>
      </c>
      <c r="AW1343" s="14" t="s">
        <v>30</v>
      </c>
      <c r="AX1343" s="14" t="s">
        <v>73</v>
      </c>
      <c r="AY1343" s="269" t="s">
        <v>189</v>
      </c>
    </row>
    <row r="1344" s="13" customFormat="1">
      <c r="A1344" s="13"/>
      <c r="B1344" s="249"/>
      <c r="C1344" s="250"/>
      <c r="D1344" s="242" t="s">
        <v>200</v>
      </c>
      <c r="E1344" s="251" t="s">
        <v>1</v>
      </c>
      <c r="F1344" s="252" t="s">
        <v>369</v>
      </c>
      <c r="G1344" s="250"/>
      <c r="H1344" s="251" t="s">
        <v>1</v>
      </c>
      <c r="I1344" s="253"/>
      <c r="J1344" s="250"/>
      <c r="K1344" s="250"/>
      <c r="L1344" s="254"/>
      <c r="M1344" s="255"/>
      <c r="N1344" s="256"/>
      <c r="O1344" s="256"/>
      <c r="P1344" s="256"/>
      <c r="Q1344" s="256"/>
      <c r="R1344" s="256"/>
      <c r="S1344" s="256"/>
      <c r="T1344" s="257"/>
      <c r="U1344" s="13"/>
      <c r="V1344" s="13"/>
      <c r="W1344" s="13"/>
      <c r="X1344" s="13"/>
      <c r="Y1344" s="13"/>
      <c r="Z1344" s="13"/>
      <c r="AA1344" s="13"/>
      <c r="AB1344" s="13"/>
      <c r="AC1344" s="13"/>
      <c r="AD1344" s="13"/>
      <c r="AE1344" s="13"/>
      <c r="AT1344" s="258" t="s">
        <v>200</v>
      </c>
      <c r="AU1344" s="258" t="s">
        <v>82</v>
      </c>
      <c r="AV1344" s="13" t="s">
        <v>80</v>
      </c>
      <c r="AW1344" s="13" t="s">
        <v>30</v>
      </c>
      <c r="AX1344" s="13" t="s">
        <v>73</v>
      </c>
      <c r="AY1344" s="258" t="s">
        <v>189</v>
      </c>
    </row>
    <row r="1345" s="14" customFormat="1">
      <c r="A1345" s="14"/>
      <c r="B1345" s="259"/>
      <c r="C1345" s="260"/>
      <c r="D1345" s="242" t="s">
        <v>200</v>
      </c>
      <c r="E1345" s="261" t="s">
        <v>1</v>
      </c>
      <c r="F1345" s="262" t="s">
        <v>877</v>
      </c>
      <c r="G1345" s="260"/>
      <c r="H1345" s="263">
        <v>-3.7400000000000002</v>
      </c>
      <c r="I1345" s="264"/>
      <c r="J1345" s="260"/>
      <c r="K1345" s="260"/>
      <c r="L1345" s="265"/>
      <c r="M1345" s="266"/>
      <c r="N1345" s="267"/>
      <c r="O1345" s="267"/>
      <c r="P1345" s="267"/>
      <c r="Q1345" s="267"/>
      <c r="R1345" s="267"/>
      <c r="S1345" s="267"/>
      <c r="T1345" s="268"/>
      <c r="U1345" s="14"/>
      <c r="V1345" s="14"/>
      <c r="W1345" s="14"/>
      <c r="X1345" s="14"/>
      <c r="Y1345" s="14"/>
      <c r="Z1345" s="14"/>
      <c r="AA1345" s="14"/>
      <c r="AB1345" s="14"/>
      <c r="AC1345" s="14"/>
      <c r="AD1345" s="14"/>
      <c r="AE1345" s="14"/>
      <c r="AT1345" s="269" t="s">
        <v>200</v>
      </c>
      <c r="AU1345" s="269" t="s">
        <v>82</v>
      </c>
      <c r="AV1345" s="14" t="s">
        <v>82</v>
      </c>
      <c r="AW1345" s="14" t="s">
        <v>30</v>
      </c>
      <c r="AX1345" s="14" t="s">
        <v>73</v>
      </c>
      <c r="AY1345" s="269" t="s">
        <v>189</v>
      </c>
    </row>
    <row r="1346" s="13" customFormat="1">
      <c r="A1346" s="13"/>
      <c r="B1346" s="249"/>
      <c r="C1346" s="250"/>
      <c r="D1346" s="242" t="s">
        <v>200</v>
      </c>
      <c r="E1346" s="251" t="s">
        <v>1</v>
      </c>
      <c r="F1346" s="252" t="s">
        <v>842</v>
      </c>
      <c r="G1346" s="250"/>
      <c r="H1346" s="251" t="s">
        <v>1</v>
      </c>
      <c r="I1346" s="253"/>
      <c r="J1346" s="250"/>
      <c r="K1346" s="250"/>
      <c r="L1346" s="254"/>
      <c r="M1346" s="255"/>
      <c r="N1346" s="256"/>
      <c r="O1346" s="256"/>
      <c r="P1346" s="256"/>
      <c r="Q1346" s="256"/>
      <c r="R1346" s="256"/>
      <c r="S1346" s="256"/>
      <c r="T1346" s="257"/>
      <c r="U1346" s="13"/>
      <c r="V1346" s="13"/>
      <c r="W1346" s="13"/>
      <c r="X1346" s="13"/>
      <c r="Y1346" s="13"/>
      <c r="Z1346" s="13"/>
      <c r="AA1346" s="13"/>
      <c r="AB1346" s="13"/>
      <c r="AC1346" s="13"/>
      <c r="AD1346" s="13"/>
      <c r="AE1346" s="13"/>
      <c r="AT1346" s="258" t="s">
        <v>200</v>
      </c>
      <c r="AU1346" s="258" t="s">
        <v>82</v>
      </c>
      <c r="AV1346" s="13" t="s">
        <v>80</v>
      </c>
      <c r="AW1346" s="13" t="s">
        <v>30</v>
      </c>
      <c r="AX1346" s="13" t="s">
        <v>73</v>
      </c>
      <c r="AY1346" s="258" t="s">
        <v>189</v>
      </c>
    </row>
    <row r="1347" s="14" customFormat="1">
      <c r="A1347" s="14"/>
      <c r="B1347" s="259"/>
      <c r="C1347" s="260"/>
      <c r="D1347" s="242" t="s">
        <v>200</v>
      </c>
      <c r="E1347" s="261" t="s">
        <v>1</v>
      </c>
      <c r="F1347" s="262" t="s">
        <v>878</v>
      </c>
      <c r="G1347" s="260"/>
      <c r="H1347" s="263">
        <v>19.256</v>
      </c>
      <c r="I1347" s="264"/>
      <c r="J1347" s="260"/>
      <c r="K1347" s="260"/>
      <c r="L1347" s="265"/>
      <c r="M1347" s="266"/>
      <c r="N1347" s="267"/>
      <c r="O1347" s="267"/>
      <c r="P1347" s="267"/>
      <c r="Q1347" s="267"/>
      <c r="R1347" s="267"/>
      <c r="S1347" s="267"/>
      <c r="T1347" s="268"/>
      <c r="U1347" s="14"/>
      <c r="V1347" s="14"/>
      <c r="W1347" s="14"/>
      <c r="X1347" s="14"/>
      <c r="Y1347" s="14"/>
      <c r="Z1347" s="14"/>
      <c r="AA1347" s="14"/>
      <c r="AB1347" s="14"/>
      <c r="AC1347" s="14"/>
      <c r="AD1347" s="14"/>
      <c r="AE1347" s="14"/>
      <c r="AT1347" s="269" t="s">
        <v>200</v>
      </c>
      <c r="AU1347" s="269" t="s">
        <v>82</v>
      </c>
      <c r="AV1347" s="14" t="s">
        <v>82</v>
      </c>
      <c r="AW1347" s="14" t="s">
        <v>30</v>
      </c>
      <c r="AX1347" s="14" t="s">
        <v>73</v>
      </c>
      <c r="AY1347" s="269" t="s">
        <v>189</v>
      </c>
    </row>
    <row r="1348" s="13" customFormat="1">
      <c r="A1348" s="13"/>
      <c r="B1348" s="249"/>
      <c r="C1348" s="250"/>
      <c r="D1348" s="242" t="s">
        <v>200</v>
      </c>
      <c r="E1348" s="251" t="s">
        <v>1</v>
      </c>
      <c r="F1348" s="252" t="s">
        <v>369</v>
      </c>
      <c r="G1348" s="250"/>
      <c r="H1348" s="251" t="s">
        <v>1</v>
      </c>
      <c r="I1348" s="253"/>
      <c r="J1348" s="250"/>
      <c r="K1348" s="250"/>
      <c r="L1348" s="254"/>
      <c r="M1348" s="255"/>
      <c r="N1348" s="256"/>
      <c r="O1348" s="256"/>
      <c r="P1348" s="256"/>
      <c r="Q1348" s="256"/>
      <c r="R1348" s="256"/>
      <c r="S1348" s="256"/>
      <c r="T1348" s="257"/>
      <c r="U1348" s="13"/>
      <c r="V1348" s="13"/>
      <c r="W1348" s="13"/>
      <c r="X1348" s="13"/>
      <c r="Y1348" s="13"/>
      <c r="Z1348" s="13"/>
      <c r="AA1348" s="13"/>
      <c r="AB1348" s="13"/>
      <c r="AC1348" s="13"/>
      <c r="AD1348" s="13"/>
      <c r="AE1348" s="13"/>
      <c r="AT1348" s="258" t="s">
        <v>200</v>
      </c>
      <c r="AU1348" s="258" t="s">
        <v>82</v>
      </c>
      <c r="AV1348" s="13" t="s">
        <v>80</v>
      </c>
      <c r="AW1348" s="13" t="s">
        <v>30</v>
      </c>
      <c r="AX1348" s="13" t="s">
        <v>73</v>
      </c>
      <c r="AY1348" s="258" t="s">
        <v>189</v>
      </c>
    </row>
    <row r="1349" s="14" customFormat="1">
      <c r="A1349" s="14"/>
      <c r="B1349" s="259"/>
      <c r="C1349" s="260"/>
      <c r="D1349" s="242" t="s">
        <v>200</v>
      </c>
      <c r="E1349" s="261" t="s">
        <v>1</v>
      </c>
      <c r="F1349" s="262" t="s">
        <v>879</v>
      </c>
      <c r="G1349" s="260"/>
      <c r="H1349" s="263">
        <v>-1.3999999999999999</v>
      </c>
      <c r="I1349" s="264"/>
      <c r="J1349" s="260"/>
      <c r="K1349" s="260"/>
      <c r="L1349" s="265"/>
      <c r="M1349" s="266"/>
      <c r="N1349" s="267"/>
      <c r="O1349" s="267"/>
      <c r="P1349" s="267"/>
      <c r="Q1349" s="267"/>
      <c r="R1349" s="267"/>
      <c r="S1349" s="267"/>
      <c r="T1349" s="268"/>
      <c r="U1349" s="14"/>
      <c r="V1349" s="14"/>
      <c r="W1349" s="14"/>
      <c r="X1349" s="14"/>
      <c r="Y1349" s="14"/>
      <c r="Z1349" s="14"/>
      <c r="AA1349" s="14"/>
      <c r="AB1349" s="14"/>
      <c r="AC1349" s="14"/>
      <c r="AD1349" s="14"/>
      <c r="AE1349" s="14"/>
      <c r="AT1349" s="269" t="s">
        <v>200</v>
      </c>
      <c r="AU1349" s="269" t="s">
        <v>82</v>
      </c>
      <c r="AV1349" s="14" t="s">
        <v>82</v>
      </c>
      <c r="AW1349" s="14" t="s">
        <v>30</v>
      </c>
      <c r="AX1349" s="14" t="s">
        <v>73</v>
      </c>
      <c r="AY1349" s="269" t="s">
        <v>189</v>
      </c>
    </row>
    <row r="1350" s="13" customFormat="1">
      <c r="A1350" s="13"/>
      <c r="B1350" s="249"/>
      <c r="C1350" s="250"/>
      <c r="D1350" s="242" t="s">
        <v>200</v>
      </c>
      <c r="E1350" s="251" t="s">
        <v>1</v>
      </c>
      <c r="F1350" s="252" t="s">
        <v>882</v>
      </c>
      <c r="G1350" s="250"/>
      <c r="H1350" s="251" t="s">
        <v>1</v>
      </c>
      <c r="I1350" s="253"/>
      <c r="J1350" s="250"/>
      <c r="K1350" s="250"/>
      <c r="L1350" s="254"/>
      <c r="M1350" s="255"/>
      <c r="N1350" s="256"/>
      <c r="O1350" s="256"/>
      <c r="P1350" s="256"/>
      <c r="Q1350" s="256"/>
      <c r="R1350" s="256"/>
      <c r="S1350" s="256"/>
      <c r="T1350" s="257"/>
      <c r="U1350" s="13"/>
      <c r="V1350" s="13"/>
      <c r="W1350" s="13"/>
      <c r="X1350" s="13"/>
      <c r="Y1350" s="13"/>
      <c r="Z1350" s="13"/>
      <c r="AA1350" s="13"/>
      <c r="AB1350" s="13"/>
      <c r="AC1350" s="13"/>
      <c r="AD1350" s="13"/>
      <c r="AE1350" s="13"/>
      <c r="AT1350" s="258" t="s">
        <v>200</v>
      </c>
      <c r="AU1350" s="258" t="s">
        <v>82</v>
      </c>
      <c r="AV1350" s="13" t="s">
        <v>80</v>
      </c>
      <c r="AW1350" s="13" t="s">
        <v>30</v>
      </c>
      <c r="AX1350" s="13" t="s">
        <v>73</v>
      </c>
      <c r="AY1350" s="258" t="s">
        <v>189</v>
      </c>
    </row>
    <row r="1351" s="14" customFormat="1">
      <c r="A1351" s="14"/>
      <c r="B1351" s="259"/>
      <c r="C1351" s="260"/>
      <c r="D1351" s="242" t="s">
        <v>200</v>
      </c>
      <c r="E1351" s="261" t="s">
        <v>1</v>
      </c>
      <c r="F1351" s="262" t="s">
        <v>883</v>
      </c>
      <c r="G1351" s="260"/>
      <c r="H1351" s="263">
        <v>-36.207000000000001</v>
      </c>
      <c r="I1351" s="264"/>
      <c r="J1351" s="260"/>
      <c r="K1351" s="260"/>
      <c r="L1351" s="265"/>
      <c r="M1351" s="266"/>
      <c r="N1351" s="267"/>
      <c r="O1351" s="267"/>
      <c r="P1351" s="267"/>
      <c r="Q1351" s="267"/>
      <c r="R1351" s="267"/>
      <c r="S1351" s="267"/>
      <c r="T1351" s="268"/>
      <c r="U1351" s="14"/>
      <c r="V1351" s="14"/>
      <c r="W1351" s="14"/>
      <c r="X1351" s="14"/>
      <c r="Y1351" s="14"/>
      <c r="Z1351" s="14"/>
      <c r="AA1351" s="14"/>
      <c r="AB1351" s="14"/>
      <c r="AC1351" s="14"/>
      <c r="AD1351" s="14"/>
      <c r="AE1351" s="14"/>
      <c r="AT1351" s="269" t="s">
        <v>200</v>
      </c>
      <c r="AU1351" s="269" t="s">
        <v>82</v>
      </c>
      <c r="AV1351" s="14" t="s">
        <v>82</v>
      </c>
      <c r="AW1351" s="14" t="s">
        <v>30</v>
      </c>
      <c r="AX1351" s="14" t="s">
        <v>73</v>
      </c>
      <c r="AY1351" s="269" t="s">
        <v>189</v>
      </c>
    </row>
    <row r="1352" s="16" customFormat="1">
      <c r="A1352" s="16"/>
      <c r="B1352" s="292"/>
      <c r="C1352" s="293"/>
      <c r="D1352" s="242" t="s">
        <v>200</v>
      </c>
      <c r="E1352" s="294" t="s">
        <v>1</v>
      </c>
      <c r="F1352" s="295" t="s">
        <v>290</v>
      </c>
      <c r="G1352" s="293"/>
      <c r="H1352" s="296">
        <v>341.09199999999998</v>
      </c>
      <c r="I1352" s="297"/>
      <c r="J1352" s="293"/>
      <c r="K1352" s="293"/>
      <c r="L1352" s="298"/>
      <c r="M1352" s="299"/>
      <c r="N1352" s="300"/>
      <c r="O1352" s="300"/>
      <c r="P1352" s="300"/>
      <c r="Q1352" s="300"/>
      <c r="R1352" s="300"/>
      <c r="S1352" s="300"/>
      <c r="T1352" s="301"/>
      <c r="U1352" s="16"/>
      <c r="V1352" s="16"/>
      <c r="W1352" s="16"/>
      <c r="X1352" s="16"/>
      <c r="Y1352" s="16"/>
      <c r="Z1352" s="16"/>
      <c r="AA1352" s="16"/>
      <c r="AB1352" s="16"/>
      <c r="AC1352" s="16"/>
      <c r="AD1352" s="16"/>
      <c r="AE1352" s="16"/>
      <c r="AT1352" s="302" t="s">
        <v>200</v>
      </c>
      <c r="AU1352" s="302" t="s">
        <v>82</v>
      </c>
      <c r="AV1352" s="16" t="s">
        <v>214</v>
      </c>
      <c r="AW1352" s="16" t="s">
        <v>30</v>
      </c>
      <c r="AX1352" s="16" t="s">
        <v>73</v>
      </c>
      <c r="AY1352" s="302" t="s">
        <v>189</v>
      </c>
    </row>
    <row r="1353" s="15" customFormat="1">
      <c r="A1353" s="15"/>
      <c r="B1353" s="270"/>
      <c r="C1353" s="271"/>
      <c r="D1353" s="242" t="s">
        <v>200</v>
      </c>
      <c r="E1353" s="272" t="s">
        <v>1</v>
      </c>
      <c r="F1353" s="273" t="s">
        <v>207</v>
      </c>
      <c r="G1353" s="271"/>
      <c r="H1353" s="274">
        <v>393.35299999999995</v>
      </c>
      <c r="I1353" s="275"/>
      <c r="J1353" s="271"/>
      <c r="K1353" s="271"/>
      <c r="L1353" s="276"/>
      <c r="M1353" s="277"/>
      <c r="N1353" s="278"/>
      <c r="O1353" s="278"/>
      <c r="P1353" s="278"/>
      <c r="Q1353" s="278"/>
      <c r="R1353" s="278"/>
      <c r="S1353" s="278"/>
      <c r="T1353" s="279"/>
      <c r="U1353" s="15"/>
      <c r="V1353" s="15"/>
      <c r="W1353" s="15"/>
      <c r="X1353" s="15"/>
      <c r="Y1353" s="15"/>
      <c r="Z1353" s="15"/>
      <c r="AA1353" s="15"/>
      <c r="AB1353" s="15"/>
      <c r="AC1353" s="15"/>
      <c r="AD1353" s="15"/>
      <c r="AE1353" s="15"/>
      <c r="AT1353" s="280" t="s">
        <v>200</v>
      </c>
      <c r="AU1353" s="280" t="s">
        <v>82</v>
      </c>
      <c r="AV1353" s="15" t="s">
        <v>195</v>
      </c>
      <c r="AW1353" s="15" t="s">
        <v>30</v>
      </c>
      <c r="AX1353" s="15" t="s">
        <v>73</v>
      </c>
      <c r="AY1353" s="280" t="s">
        <v>189</v>
      </c>
    </row>
    <row r="1354" s="13" customFormat="1">
      <c r="A1354" s="13"/>
      <c r="B1354" s="249"/>
      <c r="C1354" s="250"/>
      <c r="D1354" s="242" t="s">
        <v>200</v>
      </c>
      <c r="E1354" s="251" t="s">
        <v>1</v>
      </c>
      <c r="F1354" s="252" t="s">
        <v>895</v>
      </c>
      <c r="G1354" s="250"/>
      <c r="H1354" s="251" t="s">
        <v>1</v>
      </c>
      <c r="I1354" s="253"/>
      <c r="J1354" s="250"/>
      <c r="K1354" s="250"/>
      <c r="L1354" s="254"/>
      <c r="M1354" s="255"/>
      <c r="N1354" s="256"/>
      <c r="O1354" s="256"/>
      <c r="P1354" s="256"/>
      <c r="Q1354" s="256"/>
      <c r="R1354" s="256"/>
      <c r="S1354" s="256"/>
      <c r="T1354" s="257"/>
      <c r="U1354" s="13"/>
      <c r="V1354" s="13"/>
      <c r="W1354" s="13"/>
      <c r="X1354" s="13"/>
      <c r="Y1354" s="13"/>
      <c r="Z1354" s="13"/>
      <c r="AA1354" s="13"/>
      <c r="AB1354" s="13"/>
      <c r="AC1354" s="13"/>
      <c r="AD1354" s="13"/>
      <c r="AE1354" s="13"/>
      <c r="AT1354" s="258" t="s">
        <v>200</v>
      </c>
      <c r="AU1354" s="258" t="s">
        <v>82</v>
      </c>
      <c r="AV1354" s="13" t="s">
        <v>80</v>
      </c>
      <c r="AW1354" s="13" t="s">
        <v>30</v>
      </c>
      <c r="AX1354" s="13" t="s">
        <v>73</v>
      </c>
      <c r="AY1354" s="258" t="s">
        <v>189</v>
      </c>
    </row>
    <row r="1355" s="14" customFormat="1">
      <c r="A1355" s="14"/>
      <c r="B1355" s="259"/>
      <c r="C1355" s="260"/>
      <c r="D1355" s="242" t="s">
        <v>200</v>
      </c>
      <c r="E1355" s="261" t="s">
        <v>1</v>
      </c>
      <c r="F1355" s="262" t="s">
        <v>896</v>
      </c>
      <c r="G1355" s="260"/>
      <c r="H1355" s="263">
        <v>313.69799999999998</v>
      </c>
      <c r="I1355" s="264"/>
      <c r="J1355" s="260"/>
      <c r="K1355" s="260"/>
      <c r="L1355" s="265"/>
      <c r="M1355" s="266"/>
      <c r="N1355" s="267"/>
      <c r="O1355" s="267"/>
      <c r="P1355" s="267"/>
      <c r="Q1355" s="267"/>
      <c r="R1355" s="267"/>
      <c r="S1355" s="267"/>
      <c r="T1355" s="268"/>
      <c r="U1355" s="14"/>
      <c r="V1355" s="14"/>
      <c r="W1355" s="14"/>
      <c r="X1355" s="14"/>
      <c r="Y1355" s="14"/>
      <c r="Z1355" s="14"/>
      <c r="AA1355" s="14"/>
      <c r="AB1355" s="14"/>
      <c r="AC1355" s="14"/>
      <c r="AD1355" s="14"/>
      <c r="AE1355" s="14"/>
      <c r="AT1355" s="269" t="s">
        <v>200</v>
      </c>
      <c r="AU1355" s="269" t="s">
        <v>82</v>
      </c>
      <c r="AV1355" s="14" t="s">
        <v>82</v>
      </c>
      <c r="AW1355" s="14" t="s">
        <v>30</v>
      </c>
      <c r="AX1355" s="14" t="s">
        <v>73</v>
      </c>
      <c r="AY1355" s="269" t="s">
        <v>189</v>
      </c>
    </row>
    <row r="1356" s="14" customFormat="1">
      <c r="A1356" s="14"/>
      <c r="B1356" s="259"/>
      <c r="C1356" s="260"/>
      <c r="D1356" s="242" t="s">
        <v>200</v>
      </c>
      <c r="E1356" s="261" t="s">
        <v>1</v>
      </c>
      <c r="F1356" s="262" t="s">
        <v>897</v>
      </c>
      <c r="G1356" s="260"/>
      <c r="H1356" s="263">
        <v>329.38299999999998</v>
      </c>
      <c r="I1356" s="264"/>
      <c r="J1356" s="260"/>
      <c r="K1356" s="260"/>
      <c r="L1356" s="265"/>
      <c r="M1356" s="266"/>
      <c r="N1356" s="267"/>
      <c r="O1356" s="267"/>
      <c r="P1356" s="267"/>
      <c r="Q1356" s="267"/>
      <c r="R1356" s="267"/>
      <c r="S1356" s="267"/>
      <c r="T1356" s="268"/>
      <c r="U1356" s="14"/>
      <c r="V1356" s="14"/>
      <c r="W1356" s="14"/>
      <c r="X1356" s="14"/>
      <c r="Y1356" s="14"/>
      <c r="Z1356" s="14"/>
      <c r="AA1356" s="14"/>
      <c r="AB1356" s="14"/>
      <c r="AC1356" s="14"/>
      <c r="AD1356" s="14"/>
      <c r="AE1356" s="14"/>
      <c r="AT1356" s="269" t="s">
        <v>200</v>
      </c>
      <c r="AU1356" s="269" t="s">
        <v>82</v>
      </c>
      <c r="AV1356" s="14" t="s">
        <v>82</v>
      </c>
      <c r="AW1356" s="14" t="s">
        <v>30</v>
      </c>
      <c r="AX1356" s="14" t="s">
        <v>80</v>
      </c>
      <c r="AY1356" s="269" t="s">
        <v>189</v>
      </c>
    </row>
    <row r="1357" s="2" customFormat="1" ht="44.25" customHeight="1">
      <c r="A1357" s="39"/>
      <c r="B1357" s="40"/>
      <c r="C1357" s="228" t="s">
        <v>898</v>
      </c>
      <c r="D1357" s="228" t="s">
        <v>191</v>
      </c>
      <c r="E1357" s="229" t="s">
        <v>899</v>
      </c>
      <c r="F1357" s="230" t="s">
        <v>900</v>
      </c>
      <c r="G1357" s="231" t="s">
        <v>301</v>
      </c>
      <c r="H1357" s="232">
        <v>36.515999999999998</v>
      </c>
      <c r="I1357" s="233"/>
      <c r="J1357" s="234">
        <f>ROUND(I1357*H1357,2)</f>
        <v>0</v>
      </c>
      <c r="K1357" s="235"/>
      <c r="L1357" s="45"/>
      <c r="M1357" s="236" t="s">
        <v>1</v>
      </c>
      <c r="N1357" s="237" t="s">
        <v>38</v>
      </c>
      <c r="O1357" s="92"/>
      <c r="P1357" s="238">
        <f>O1357*H1357</f>
        <v>0</v>
      </c>
      <c r="Q1357" s="238">
        <v>0.029999999999999999</v>
      </c>
      <c r="R1357" s="238">
        <f>Q1357*H1357</f>
        <v>1.09548</v>
      </c>
      <c r="S1357" s="238">
        <v>0</v>
      </c>
      <c r="T1357" s="239">
        <f>S1357*H1357</f>
        <v>0</v>
      </c>
      <c r="U1357" s="39"/>
      <c r="V1357" s="39"/>
      <c r="W1357" s="39"/>
      <c r="X1357" s="39"/>
      <c r="Y1357" s="39"/>
      <c r="Z1357" s="39"/>
      <c r="AA1357" s="39"/>
      <c r="AB1357" s="39"/>
      <c r="AC1357" s="39"/>
      <c r="AD1357" s="39"/>
      <c r="AE1357" s="39"/>
      <c r="AR1357" s="240" t="s">
        <v>195</v>
      </c>
      <c r="AT1357" s="240" t="s">
        <v>191</v>
      </c>
      <c r="AU1357" s="240" t="s">
        <v>82</v>
      </c>
      <c r="AY1357" s="18" t="s">
        <v>189</v>
      </c>
      <c r="BE1357" s="241">
        <f>IF(N1357="základní",J1357,0)</f>
        <v>0</v>
      </c>
      <c r="BF1357" s="241">
        <f>IF(N1357="snížená",J1357,0)</f>
        <v>0</v>
      </c>
      <c r="BG1357" s="241">
        <f>IF(N1357="zákl. přenesená",J1357,0)</f>
        <v>0</v>
      </c>
      <c r="BH1357" s="241">
        <f>IF(N1357="sníž. přenesená",J1357,0)</f>
        <v>0</v>
      </c>
      <c r="BI1357" s="241">
        <f>IF(N1357="nulová",J1357,0)</f>
        <v>0</v>
      </c>
      <c r="BJ1357" s="18" t="s">
        <v>80</v>
      </c>
      <c r="BK1357" s="241">
        <f>ROUND(I1357*H1357,2)</f>
        <v>0</v>
      </c>
      <c r="BL1357" s="18" t="s">
        <v>195</v>
      </c>
      <c r="BM1357" s="240" t="s">
        <v>901</v>
      </c>
    </row>
    <row r="1358" s="2" customFormat="1">
      <c r="A1358" s="39"/>
      <c r="B1358" s="40"/>
      <c r="C1358" s="41"/>
      <c r="D1358" s="242" t="s">
        <v>197</v>
      </c>
      <c r="E1358" s="41"/>
      <c r="F1358" s="243" t="s">
        <v>900</v>
      </c>
      <c r="G1358" s="41"/>
      <c r="H1358" s="41"/>
      <c r="I1358" s="244"/>
      <c r="J1358" s="41"/>
      <c r="K1358" s="41"/>
      <c r="L1358" s="45"/>
      <c r="M1358" s="245"/>
      <c r="N1358" s="246"/>
      <c r="O1358" s="92"/>
      <c r="P1358" s="92"/>
      <c r="Q1358" s="92"/>
      <c r="R1358" s="92"/>
      <c r="S1358" s="92"/>
      <c r="T1358" s="93"/>
      <c r="U1358" s="39"/>
      <c r="V1358" s="39"/>
      <c r="W1358" s="39"/>
      <c r="X1358" s="39"/>
      <c r="Y1358" s="39"/>
      <c r="Z1358" s="39"/>
      <c r="AA1358" s="39"/>
      <c r="AB1358" s="39"/>
      <c r="AC1358" s="39"/>
      <c r="AD1358" s="39"/>
      <c r="AE1358" s="39"/>
      <c r="AT1358" s="18" t="s">
        <v>197</v>
      </c>
      <c r="AU1358" s="18" t="s">
        <v>82</v>
      </c>
    </row>
    <row r="1359" s="13" customFormat="1">
      <c r="A1359" s="13"/>
      <c r="B1359" s="249"/>
      <c r="C1359" s="250"/>
      <c r="D1359" s="242" t="s">
        <v>200</v>
      </c>
      <c r="E1359" s="251" t="s">
        <v>1</v>
      </c>
      <c r="F1359" s="252" t="s">
        <v>844</v>
      </c>
      <c r="G1359" s="250"/>
      <c r="H1359" s="251" t="s">
        <v>1</v>
      </c>
      <c r="I1359" s="253"/>
      <c r="J1359" s="250"/>
      <c r="K1359" s="250"/>
      <c r="L1359" s="254"/>
      <c r="M1359" s="255"/>
      <c r="N1359" s="256"/>
      <c r="O1359" s="256"/>
      <c r="P1359" s="256"/>
      <c r="Q1359" s="256"/>
      <c r="R1359" s="256"/>
      <c r="S1359" s="256"/>
      <c r="T1359" s="257"/>
      <c r="U1359" s="13"/>
      <c r="V1359" s="13"/>
      <c r="W1359" s="13"/>
      <c r="X1359" s="13"/>
      <c r="Y1359" s="13"/>
      <c r="Z1359" s="13"/>
      <c r="AA1359" s="13"/>
      <c r="AB1359" s="13"/>
      <c r="AC1359" s="13"/>
      <c r="AD1359" s="13"/>
      <c r="AE1359" s="13"/>
      <c r="AT1359" s="258" t="s">
        <v>200</v>
      </c>
      <c r="AU1359" s="258" t="s">
        <v>82</v>
      </c>
      <c r="AV1359" s="13" t="s">
        <v>80</v>
      </c>
      <c r="AW1359" s="13" t="s">
        <v>30</v>
      </c>
      <c r="AX1359" s="13" t="s">
        <v>73</v>
      </c>
      <c r="AY1359" s="258" t="s">
        <v>189</v>
      </c>
    </row>
    <row r="1360" s="13" customFormat="1">
      <c r="A1360" s="13"/>
      <c r="B1360" s="249"/>
      <c r="C1360" s="250"/>
      <c r="D1360" s="242" t="s">
        <v>200</v>
      </c>
      <c r="E1360" s="251" t="s">
        <v>1</v>
      </c>
      <c r="F1360" s="252" t="s">
        <v>845</v>
      </c>
      <c r="G1360" s="250"/>
      <c r="H1360" s="251" t="s">
        <v>1</v>
      </c>
      <c r="I1360" s="253"/>
      <c r="J1360" s="250"/>
      <c r="K1360" s="250"/>
      <c r="L1360" s="254"/>
      <c r="M1360" s="255"/>
      <c r="N1360" s="256"/>
      <c r="O1360" s="256"/>
      <c r="P1360" s="256"/>
      <c r="Q1360" s="256"/>
      <c r="R1360" s="256"/>
      <c r="S1360" s="256"/>
      <c r="T1360" s="257"/>
      <c r="U1360" s="13"/>
      <c r="V1360" s="13"/>
      <c r="W1360" s="13"/>
      <c r="X1360" s="13"/>
      <c r="Y1360" s="13"/>
      <c r="Z1360" s="13"/>
      <c r="AA1360" s="13"/>
      <c r="AB1360" s="13"/>
      <c r="AC1360" s="13"/>
      <c r="AD1360" s="13"/>
      <c r="AE1360" s="13"/>
      <c r="AT1360" s="258" t="s">
        <v>200</v>
      </c>
      <c r="AU1360" s="258" t="s">
        <v>82</v>
      </c>
      <c r="AV1360" s="13" t="s">
        <v>80</v>
      </c>
      <c r="AW1360" s="13" t="s">
        <v>30</v>
      </c>
      <c r="AX1360" s="13" t="s">
        <v>73</v>
      </c>
      <c r="AY1360" s="258" t="s">
        <v>189</v>
      </c>
    </row>
    <row r="1361" s="13" customFormat="1">
      <c r="A1361" s="13"/>
      <c r="B1361" s="249"/>
      <c r="C1361" s="250"/>
      <c r="D1361" s="242" t="s">
        <v>200</v>
      </c>
      <c r="E1361" s="251" t="s">
        <v>1</v>
      </c>
      <c r="F1361" s="252" t="s">
        <v>338</v>
      </c>
      <c r="G1361" s="250"/>
      <c r="H1361" s="251" t="s">
        <v>1</v>
      </c>
      <c r="I1361" s="253"/>
      <c r="J1361" s="250"/>
      <c r="K1361" s="250"/>
      <c r="L1361" s="254"/>
      <c r="M1361" s="255"/>
      <c r="N1361" s="256"/>
      <c r="O1361" s="256"/>
      <c r="P1361" s="256"/>
      <c r="Q1361" s="256"/>
      <c r="R1361" s="256"/>
      <c r="S1361" s="256"/>
      <c r="T1361" s="257"/>
      <c r="U1361" s="13"/>
      <c r="V1361" s="13"/>
      <c r="W1361" s="13"/>
      <c r="X1361" s="13"/>
      <c r="Y1361" s="13"/>
      <c r="Z1361" s="13"/>
      <c r="AA1361" s="13"/>
      <c r="AB1361" s="13"/>
      <c r="AC1361" s="13"/>
      <c r="AD1361" s="13"/>
      <c r="AE1361" s="13"/>
      <c r="AT1361" s="258" t="s">
        <v>200</v>
      </c>
      <c r="AU1361" s="258" t="s">
        <v>82</v>
      </c>
      <c r="AV1361" s="13" t="s">
        <v>80</v>
      </c>
      <c r="AW1361" s="13" t="s">
        <v>30</v>
      </c>
      <c r="AX1361" s="13" t="s">
        <v>73</v>
      </c>
      <c r="AY1361" s="258" t="s">
        <v>189</v>
      </c>
    </row>
    <row r="1362" s="13" customFormat="1">
      <c r="A1362" s="13"/>
      <c r="B1362" s="249"/>
      <c r="C1362" s="250"/>
      <c r="D1362" s="242" t="s">
        <v>200</v>
      </c>
      <c r="E1362" s="251" t="s">
        <v>1</v>
      </c>
      <c r="F1362" s="252" t="s">
        <v>846</v>
      </c>
      <c r="G1362" s="250"/>
      <c r="H1362" s="251" t="s">
        <v>1</v>
      </c>
      <c r="I1362" s="253"/>
      <c r="J1362" s="250"/>
      <c r="K1362" s="250"/>
      <c r="L1362" s="254"/>
      <c r="M1362" s="255"/>
      <c r="N1362" s="256"/>
      <c r="O1362" s="256"/>
      <c r="P1362" s="256"/>
      <c r="Q1362" s="256"/>
      <c r="R1362" s="256"/>
      <c r="S1362" s="256"/>
      <c r="T1362" s="257"/>
      <c r="U1362" s="13"/>
      <c r="V1362" s="13"/>
      <c r="W1362" s="13"/>
      <c r="X1362" s="13"/>
      <c r="Y1362" s="13"/>
      <c r="Z1362" s="13"/>
      <c r="AA1362" s="13"/>
      <c r="AB1362" s="13"/>
      <c r="AC1362" s="13"/>
      <c r="AD1362" s="13"/>
      <c r="AE1362" s="13"/>
      <c r="AT1362" s="258" t="s">
        <v>200</v>
      </c>
      <c r="AU1362" s="258" t="s">
        <v>82</v>
      </c>
      <c r="AV1362" s="13" t="s">
        <v>80</v>
      </c>
      <c r="AW1362" s="13" t="s">
        <v>30</v>
      </c>
      <c r="AX1362" s="13" t="s">
        <v>73</v>
      </c>
      <c r="AY1362" s="258" t="s">
        <v>189</v>
      </c>
    </row>
    <row r="1363" s="14" customFormat="1">
      <c r="A1363" s="14"/>
      <c r="B1363" s="259"/>
      <c r="C1363" s="260"/>
      <c r="D1363" s="242" t="s">
        <v>200</v>
      </c>
      <c r="E1363" s="261" t="s">
        <v>1</v>
      </c>
      <c r="F1363" s="262" t="s">
        <v>847</v>
      </c>
      <c r="G1363" s="260"/>
      <c r="H1363" s="263">
        <v>1.3500000000000001</v>
      </c>
      <c r="I1363" s="264"/>
      <c r="J1363" s="260"/>
      <c r="K1363" s="260"/>
      <c r="L1363" s="265"/>
      <c r="M1363" s="266"/>
      <c r="N1363" s="267"/>
      <c r="O1363" s="267"/>
      <c r="P1363" s="267"/>
      <c r="Q1363" s="267"/>
      <c r="R1363" s="267"/>
      <c r="S1363" s="267"/>
      <c r="T1363" s="268"/>
      <c r="U1363" s="14"/>
      <c r="V1363" s="14"/>
      <c r="W1363" s="14"/>
      <c r="X1363" s="14"/>
      <c r="Y1363" s="14"/>
      <c r="Z1363" s="14"/>
      <c r="AA1363" s="14"/>
      <c r="AB1363" s="14"/>
      <c r="AC1363" s="14"/>
      <c r="AD1363" s="14"/>
      <c r="AE1363" s="14"/>
      <c r="AT1363" s="269" t="s">
        <v>200</v>
      </c>
      <c r="AU1363" s="269" t="s">
        <v>82</v>
      </c>
      <c r="AV1363" s="14" t="s">
        <v>82</v>
      </c>
      <c r="AW1363" s="14" t="s">
        <v>30</v>
      </c>
      <c r="AX1363" s="14" t="s">
        <v>73</v>
      </c>
      <c r="AY1363" s="269" t="s">
        <v>189</v>
      </c>
    </row>
    <row r="1364" s="13" customFormat="1">
      <c r="A1364" s="13"/>
      <c r="B1364" s="249"/>
      <c r="C1364" s="250"/>
      <c r="D1364" s="242" t="s">
        <v>200</v>
      </c>
      <c r="E1364" s="251" t="s">
        <v>1</v>
      </c>
      <c r="F1364" s="252" t="s">
        <v>848</v>
      </c>
      <c r="G1364" s="250"/>
      <c r="H1364" s="251" t="s">
        <v>1</v>
      </c>
      <c r="I1364" s="253"/>
      <c r="J1364" s="250"/>
      <c r="K1364" s="250"/>
      <c r="L1364" s="254"/>
      <c r="M1364" s="255"/>
      <c r="N1364" s="256"/>
      <c r="O1364" s="256"/>
      <c r="P1364" s="256"/>
      <c r="Q1364" s="256"/>
      <c r="R1364" s="256"/>
      <c r="S1364" s="256"/>
      <c r="T1364" s="257"/>
      <c r="U1364" s="13"/>
      <c r="V1364" s="13"/>
      <c r="W1364" s="13"/>
      <c r="X1364" s="13"/>
      <c r="Y1364" s="13"/>
      <c r="Z1364" s="13"/>
      <c r="AA1364" s="13"/>
      <c r="AB1364" s="13"/>
      <c r="AC1364" s="13"/>
      <c r="AD1364" s="13"/>
      <c r="AE1364" s="13"/>
      <c r="AT1364" s="258" t="s">
        <v>200</v>
      </c>
      <c r="AU1364" s="258" t="s">
        <v>82</v>
      </c>
      <c r="AV1364" s="13" t="s">
        <v>80</v>
      </c>
      <c r="AW1364" s="13" t="s">
        <v>30</v>
      </c>
      <c r="AX1364" s="13" t="s">
        <v>73</v>
      </c>
      <c r="AY1364" s="258" t="s">
        <v>189</v>
      </c>
    </row>
    <row r="1365" s="14" customFormat="1">
      <c r="A1365" s="14"/>
      <c r="B1365" s="259"/>
      <c r="C1365" s="260"/>
      <c r="D1365" s="242" t="s">
        <v>200</v>
      </c>
      <c r="E1365" s="261" t="s">
        <v>1</v>
      </c>
      <c r="F1365" s="262" t="s">
        <v>849</v>
      </c>
      <c r="G1365" s="260"/>
      <c r="H1365" s="263">
        <v>24.024999999999999</v>
      </c>
      <c r="I1365" s="264"/>
      <c r="J1365" s="260"/>
      <c r="K1365" s="260"/>
      <c r="L1365" s="265"/>
      <c r="M1365" s="266"/>
      <c r="N1365" s="267"/>
      <c r="O1365" s="267"/>
      <c r="P1365" s="267"/>
      <c r="Q1365" s="267"/>
      <c r="R1365" s="267"/>
      <c r="S1365" s="267"/>
      <c r="T1365" s="268"/>
      <c r="U1365" s="14"/>
      <c r="V1365" s="14"/>
      <c r="W1365" s="14"/>
      <c r="X1365" s="14"/>
      <c r="Y1365" s="14"/>
      <c r="Z1365" s="14"/>
      <c r="AA1365" s="14"/>
      <c r="AB1365" s="14"/>
      <c r="AC1365" s="14"/>
      <c r="AD1365" s="14"/>
      <c r="AE1365" s="14"/>
      <c r="AT1365" s="269" t="s">
        <v>200</v>
      </c>
      <c r="AU1365" s="269" t="s">
        <v>82</v>
      </c>
      <c r="AV1365" s="14" t="s">
        <v>82</v>
      </c>
      <c r="AW1365" s="14" t="s">
        <v>30</v>
      </c>
      <c r="AX1365" s="14" t="s">
        <v>73</v>
      </c>
      <c r="AY1365" s="269" t="s">
        <v>189</v>
      </c>
    </row>
    <row r="1366" s="13" customFormat="1">
      <c r="A1366" s="13"/>
      <c r="B1366" s="249"/>
      <c r="C1366" s="250"/>
      <c r="D1366" s="242" t="s">
        <v>200</v>
      </c>
      <c r="E1366" s="251" t="s">
        <v>1</v>
      </c>
      <c r="F1366" s="252" t="s">
        <v>369</v>
      </c>
      <c r="G1366" s="250"/>
      <c r="H1366" s="251" t="s">
        <v>1</v>
      </c>
      <c r="I1366" s="253"/>
      <c r="J1366" s="250"/>
      <c r="K1366" s="250"/>
      <c r="L1366" s="254"/>
      <c r="M1366" s="255"/>
      <c r="N1366" s="256"/>
      <c r="O1366" s="256"/>
      <c r="P1366" s="256"/>
      <c r="Q1366" s="256"/>
      <c r="R1366" s="256"/>
      <c r="S1366" s="256"/>
      <c r="T1366" s="257"/>
      <c r="U1366" s="13"/>
      <c r="V1366" s="13"/>
      <c r="W1366" s="13"/>
      <c r="X1366" s="13"/>
      <c r="Y1366" s="13"/>
      <c r="Z1366" s="13"/>
      <c r="AA1366" s="13"/>
      <c r="AB1366" s="13"/>
      <c r="AC1366" s="13"/>
      <c r="AD1366" s="13"/>
      <c r="AE1366" s="13"/>
      <c r="AT1366" s="258" t="s">
        <v>200</v>
      </c>
      <c r="AU1366" s="258" t="s">
        <v>82</v>
      </c>
      <c r="AV1366" s="13" t="s">
        <v>80</v>
      </c>
      <c r="AW1366" s="13" t="s">
        <v>30</v>
      </c>
      <c r="AX1366" s="13" t="s">
        <v>73</v>
      </c>
      <c r="AY1366" s="258" t="s">
        <v>189</v>
      </c>
    </row>
    <row r="1367" s="14" customFormat="1">
      <c r="A1367" s="14"/>
      <c r="B1367" s="259"/>
      <c r="C1367" s="260"/>
      <c r="D1367" s="242" t="s">
        <v>200</v>
      </c>
      <c r="E1367" s="261" t="s">
        <v>1</v>
      </c>
      <c r="F1367" s="262" t="s">
        <v>850</v>
      </c>
      <c r="G1367" s="260"/>
      <c r="H1367" s="263">
        <v>-3.7189999999999999</v>
      </c>
      <c r="I1367" s="264"/>
      <c r="J1367" s="260"/>
      <c r="K1367" s="260"/>
      <c r="L1367" s="265"/>
      <c r="M1367" s="266"/>
      <c r="N1367" s="267"/>
      <c r="O1367" s="267"/>
      <c r="P1367" s="267"/>
      <c r="Q1367" s="267"/>
      <c r="R1367" s="267"/>
      <c r="S1367" s="267"/>
      <c r="T1367" s="268"/>
      <c r="U1367" s="14"/>
      <c r="V1367" s="14"/>
      <c r="W1367" s="14"/>
      <c r="X1367" s="14"/>
      <c r="Y1367" s="14"/>
      <c r="Z1367" s="14"/>
      <c r="AA1367" s="14"/>
      <c r="AB1367" s="14"/>
      <c r="AC1367" s="14"/>
      <c r="AD1367" s="14"/>
      <c r="AE1367" s="14"/>
      <c r="AT1367" s="269" t="s">
        <v>200</v>
      </c>
      <c r="AU1367" s="269" t="s">
        <v>82</v>
      </c>
      <c r="AV1367" s="14" t="s">
        <v>82</v>
      </c>
      <c r="AW1367" s="14" t="s">
        <v>30</v>
      </c>
      <c r="AX1367" s="14" t="s">
        <v>73</v>
      </c>
      <c r="AY1367" s="269" t="s">
        <v>189</v>
      </c>
    </row>
    <row r="1368" s="13" customFormat="1">
      <c r="A1368" s="13"/>
      <c r="B1368" s="249"/>
      <c r="C1368" s="250"/>
      <c r="D1368" s="242" t="s">
        <v>200</v>
      </c>
      <c r="E1368" s="251" t="s">
        <v>1</v>
      </c>
      <c r="F1368" s="252" t="s">
        <v>851</v>
      </c>
      <c r="G1368" s="250"/>
      <c r="H1368" s="251" t="s">
        <v>1</v>
      </c>
      <c r="I1368" s="253"/>
      <c r="J1368" s="250"/>
      <c r="K1368" s="250"/>
      <c r="L1368" s="254"/>
      <c r="M1368" s="255"/>
      <c r="N1368" s="256"/>
      <c r="O1368" s="256"/>
      <c r="P1368" s="256"/>
      <c r="Q1368" s="256"/>
      <c r="R1368" s="256"/>
      <c r="S1368" s="256"/>
      <c r="T1368" s="257"/>
      <c r="U1368" s="13"/>
      <c r="V1368" s="13"/>
      <c r="W1368" s="13"/>
      <c r="X1368" s="13"/>
      <c r="Y1368" s="13"/>
      <c r="Z1368" s="13"/>
      <c r="AA1368" s="13"/>
      <c r="AB1368" s="13"/>
      <c r="AC1368" s="13"/>
      <c r="AD1368" s="13"/>
      <c r="AE1368" s="13"/>
      <c r="AT1368" s="258" t="s">
        <v>200</v>
      </c>
      <c r="AU1368" s="258" t="s">
        <v>82</v>
      </c>
      <c r="AV1368" s="13" t="s">
        <v>80</v>
      </c>
      <c r="AW1368" s="13" t="s">
        <v>30</v>
      </c>
      <c r="AX1368" s="13" t="s">
        <v>73</v>
      </c>
      <c r="AY1368" s="258" t="s">
        <v>189</v>
      </c>
    </row>
    <row r="1369" s="14" customFormat="1">
      <c r="A1369" s="14"/>
      <c r="B1369" s="259"/>
      <c r="C1369" s="260"/>
      <c r="D1369" s="242" t="s">
        <v>200</v>
      </c>
      <c r="E1369" s="261" t="s">
        <v>1</v>
      </c>
      <c r="F1369" s="262" t="s">
        <v>852</v>
      </c>
      <c r="G1369" s="260"/>
      <c r="H1369" s="263">
        <v>14.5</v>
      </c>
      <c r="I1369" s="264"/>
      <c r="J1369" s="260"/>
      <c r="K1369" s="260"/>
      <c r="L1369" s="265"/>
      <c r="M1369" s="266"/>
      <c r="N1369" s="267"/>
      <c r="O1369" s="267"/>
      <c r="P1369" s="267"/>
      <c r="Q1369" s="267"/>
      <c r="R1369" s="267"/>
      <c r="S1369" s="267"/>
      <c r="T1369" s="268"/>
      <c r="U1369" s="14"/>
      <c r="V1369" s="14"/>
      <c r="W1369" s="14"/>
      <c r="X1369" s="14"/>
      <c r="Y1369" s="14"/>
      <c r="Z1369" s="14"/>
      <c r="AA1369" s="14"/>
      <c r="AB1369" s="14"/>
      <c r="AC1369" s="14"/>
      <c r="AD1369" s="14"/>
      <c r="AE1369" s="14"/>
      <c r="AT1369" s="269" t="s">
        <v>200</v>
      </c>
      <c r="AU1369" s="269" t="s">
        <v>82</v>
      </c>
      <c r="AV1369" s="14" t="s">
        <v>82</v>
      </c>
      <c r="AW1369" s="14" t="s">
        <v>30</v>
      </c>
      <c r="AX1369" s="14" t="s">
        <v>73</v>
      </c>
      <c r="AY1369" s="269" t="s">
        <v>189</v>
      </c>
    </row>
    <row r="1370" s="13" customFormat="1">
      <c r="A1370" s="13"/>
      <c r="B1370" s="249"/>
      <c r="C1370" s="250"/>
      <c r="D1370" s="242" t="s">
        <v>200</v>
      </c>
      <c r="E1370" s="251" t="s">
        <v>1</v>
      </c>
      <c r="F1370" s="252" t="s">
        <v>369</v>
      </c>
      <c r="G1370" s="250"/>
      <c r="H1370" s="251" t="s">
        <v>1</v>
      </c>
      <c r="I1370" s="253"/>
      <c r="J1370" s="250"/>
      <c r="K1370" s="250"/>
      <c r="L1370" s="254"/>
      <c r="M1370" s="255"/>
      <c r="N1370" s="256"/>
      <c r="O1370" s="256"/>
      <c r="P1370" s="256"/>
      <c r="Q1370" s="256"/>
      <c r="R1370" s="256"/>
      <c r="S1370" s="256"/>
      <c r="T1370" s="257"/>
      <c r="U1370" s="13"/>
      <c r="V1370" s="13"/>
      <c r="W1370" s="13"/>
      <c r="X1370" s="13"/>
      <c r="Y1370" s="13"/>
      <c r="Z1370" s="13"/>
      <c r="AA1370" s="13"/>
      <c r="AB1370" s="13"/>
      <c r="AC1370" s="13"/>
      <c r="AD1370" s="13"/>
      <c r="AE1370" s="13"/>
      <c r="AT1370" s="258" t="s">
        <v>200</v>
      </c>
      <c r="AU1370" s="258" t="s">
        <v>82</v>
      </c>
      <c r="AV1370" s="13" t="s">
        <v>80</v>
      </c>
      <c r="AW1370" s="13" t="s">
        <v>30</v>
      </c>
      <c r="AX1370" s="13" t="s">
        <v>73</v>
      </c>
      <c r="AY1370" s="258" t="s">
        <v>189</v>
      </c>
    </row>
    <row r="1371" s="14" customFormat="1">
      <c r="A1371" s="14"/>
      <c r="B1371" s="259"/>
      <c r="C1371" s="260"/>
      <c r="D1371" s="242" t="s">
        <v>200</v>
      </c>
      <c r="E1371" s="261" t="s">
        <v>1</v>
      </c>
      <c r="F1371" s="262" t="s">
        <v>853</v>
      </c>
      <c r="G1371" s="260"/>
      <c r="H1371" s="263">
        <v>-1.379</v>
      </c>
      <c r="I1371" s="264"/>
      <c r="J1371" s="260"/>
      <c r="K1371" s="260"/>
      <c r="L1371" s="265"/>
      <c r="M1371" s="266"/>
      <c r="N1371" s="267"/>
      <c r="O1371" s="267"/>
      <c r="P1371" s="267"/>
      <c r="Q1371" s="267"/>
      <c r="R1371" s="267"/>
      <c r="S1371" s="267"/>
      <c r="T1371" s="268"/>
      <c r="U1371" s="14"/>
      <c r="V1371" s="14"/>
      <c r="W1371" s="14"/>
      <c r="X1371" s="14"/>
      <c r="Y1371" s="14"/>
      <c r="Z1371" s="14"/>
      <c r="AA1371" s="14"/>
      <c r="AB1371" s="14"/>
      <c r="AC1371" s="14"/>
      <c r="AD1371" s="14"/>
      <c r="AE1371" s="14"/>
      <c r="AT1371" s="269" t="s">
        <v>200</v>
      </c>
      <c r="AU1371" s="269" t="s">
        <v>82</v>
      </c>
      <c r="AV1371" s="14" t="s">
        <v>82</v>
      </c>
      <c r="AW1371" s="14" t="s">
        <v>30</v>
      </c>
      <c r="AX1371" s="14" t="s">
        <v>73</v>
      </c>
      <c r="AY1371" s="269" t="s">
        <v>189</v>
      </c>
    </row>
    <row r="1372" s="16" customFormat="1">
      <c r="A1372" s="16"/>
      <c r="B1372" s="292"/>
      <c r="C1372" s="293"/>
      <c r="D1372" s="242" t="s">
        <v>200</v>
      </c>
      <c r="E1372" s="294" t="s">
        <v>1</v>
      </c>
      <c r="F1372" s="295" t="s">
        <v>290</v>
      </c>
      <c r="G1372" s="293"/>
      <c r="H1372" s="296">
        <v>34.777000000000001</v>
      </c>
      <c r="I1372" s="297"/>
      <c r="J1372" s="293"/>
      <c r="K1372" s="293"/>
      <c r="L1372" s="298"/>
      <c r="M1372" s="299"/>
      <c r="N1372" s="300"/>
      <c r="O1372" s="300"/>
      <c r="P1372" s="300"/>
      <c r="Q1372" s="300"/>
      <c r="R1372" s="300"/>
      <c r="S1372" s="300"/>
      <c r="T1372" s="301"/>
      <c r="U1372" s="16"/>
      <c r="V1372" s="16"/>
      <c r="W1372" s="16"/>
      <c r="X1372" s="16"/>
      <c r="Y1372" s="16"/>
      <c r="Z1372" s="16"/>
      <c r="AA1372" s="16"/>
      <c r="AB1372" s="16"/>
      <c r="AC1372" s="16"/>
      <c r="AD1372" s="16"/>
      <c r="AE1372" s="16"/>
      <c r="AT1372" s="302" t="s">
        <v>200</v>
      </c>
      <c r="AU1372" s="302" t="s">
        <v>82</v>
      </c>
      <c r="AV1372" s="16" t="s">
        <v>214</v>
      </c>
      <c r="AW1372" s="16" t="s">
        <v>30</v>
      </c>
      <c r="AX1372" s="16" t="s">
        <v>73</v>
      </c>
      <c r="AY1372" s="302" t="s">
        <v>189</v>
      </c>
    </row>
    <row r="1373" s="15" customFormat="1">
      <c r="A1373" s="15"/>
      <c r="B1373" s="270"/>
      <c r="C1373" s="271"/>
      <c r="D1373" s="242" t="s">
        <v>200</v>
      </c>
      <c r="E1373" s="272" t="s">
        <v>1</v>
      </c>
      <c r="F1373" s="273" t="s">
        <v>207</v>
      </c>
      <c r="G1373" s="271"/>
      <c r="H1373" s="274">
        <v>34.777000000000001</v>
      </c>
      <c r="I1373" s="275"/>
      <c r="J1373" s="271"/>
      <c r="K1373" s="271"/>
      <c r="L1373" s="276"/>
      <c r="M1373" s="277"/>
      <c r="N1373" s="278"/>
      <c r="O1373" s="278"/>
      <c r="P1373" s="278"/>
      <c r="Q1373" s="278"/>
      <c r="R1373" s="278"/>
      <c r="S1373" s="278"/>
      <c r="T1373" s="279"/>
      <c r="U1373" s="15"/>
      <c r="V1373" s="15"/>
      <c r="W1373" s="15"/>
      <c r="X1373" s="15"/>
      <c r="Y1373" s="15"/>
      <c r="Z1373" s="15"/>
      <c r="AA1373" s="15"/>
      <c r="AB1373" s="15"/>
      <c r="AC1373" s="15"/>
      <c r="AD1373" s="15"/>
      <c r="AE1373" s="15"/>
      <c r="AT1373" s="280" t="s">
        <v>200</v>
      </c>
      <c r="AU1373" s="280" t="s">
        <v>82</v>
      </c>
      <c r="AV1373" s="15" t="s">
        <v>195</v>
      </c>
      <c r="AW1373" s="15" t="s">
        <v>30</v>
      </c>
      <c r="AX1373" s="15" t="s">
        <v>73</v>
      </c>
      <c r="AY1373" s="280" t="s">
        <v>189</v>
      </c>
    </row>
    <row r="1374" s="14" customFormat="1">
      <c r="A1374" s="14"/>
      <c r="B1374" s="259"/>
      <c r="C1374" s="260"/>
      <c r="D1374" s="242" t="s">
        <v>200</v>
      </c>
      <c r="E1374" s="261" t="s">
        <v>1</v>
      </c>
      <c r="F1374" s="262" t="s">
        <v>902</v>
      </c>
      <c r="G1374" s="260"/>
      <c r="H1374" s="263">
        <v>36.515999999999998</v>
      </c>
      <c r="I1374" s="264"/>
      <c r="J1374" s="260"/>
      <c r="K1374" s="260"/>
      <c r="L1374" s="265"/>
      <c r="M1374" s="266"/>
      <c r="N1374" s="267"/>
      <c r="O1374" s="267"/>
      <c r="P1374" s="267"/>
      <c r="Q1374" s="267"/>
      <c r="R1374" s="267"/>
      <c r="S1374" s="267"/>
      <c r="T1374" s="268"/>
      <c r="U1374" s="14"/>
      <c r="V1374" s="14"/>
      <c r="W1374" s="14"/>
      <c r="X1374" s="14"/>
      <c r="Y1374" s="14"/>
      <c r="Z1374" s="14"/>
      <c r="AA1374" s="14"/>
      <c r="AB1374" s="14"/>
      <c r="AC1374" s="14"/>
      <c r="AD1374" s="14"/>
      <c r="AE1374" s="14"/>
      <c r="AT1374" s="269" t="s">
        <v>200</v>
      </c>
      <c r="AU1374" s="269" t="s">
        <v>82</v>
      </c>
      <c r="AV1374" s="14" t="s">
        <v>82</v>
      </c>
      <c r="AW1374" s="14" t="s">
        <v>30</v>
      </c>
      <c r="AX1374" s="14" t="s">
        <v>80</v>
      </c>
      <c r="AY1374" s="269" t="s">
        <v>189</v>
      </c>
    </row>
    <row r="1375" s="2" customFormat="1" ht="33" customHeight="1">
      <c r="A1375" s="39"/>
      <c r="B1375" s="40"/>
      <c r="C1375" s="228" t="s">
        <v>903</v>
      </c>
      <c r="D1375" s="228" t="s">
        <v>191</v>
      </c>
      <c r="E1375" s="229" t="s">
        <v>904</v>
      </c>
      <c r="F1375" s="230" t="s">
        <v>905</v>
      </c>
      <c r="G1375" s="231" t="s">
        <v>301</v>
      </c>
      <c r="H1375" s="232">
        <v>127.39400000000001</v>
      </c>
      <c r="I1375" s="233"/>
      <c r="J1375" s="234">
        <f>ROUND(I1375*H1375,2)</f>
        <v>0</v>
      </c>
      <c r="K1375" s="235"/>
      <c r="L1375" s="45"/>
      <c r="M1375" s="236" t="s">
        <v>1</v>
      </c>
      <c r="N1375" s="237" t="s">
        <v>38</v>
      </c>
      <c r="O1375" s="92"/>
      <c r="P1375" s="238">
        <f>O1375*H1375</f>
        <v>0</v>
      </c>
      <c r="Q1375" s="238">
        <v>0.040000000000000001</v>
      </c>
      <c r="R1375" s="238">
        <f>Q1375*H1375</f>
        <v>5.0957600000000003</v>
      </c>
      <c r="S1375" s="238">
        <v>0</v>
      </c>
      <c r="T1375" s="239">
        <f>S1375*H1375</f>
        <v>0</v>
      </c>
      <c r="U1375" s="39"/>
      <c r="V1375" s="39"/>
      <c r="W1375" s="39"/>
      <c r="X1375" s="39"/>
      <c r="Y1375" s="39"/>
      <c r="Z1375" s="39"/>
      <c r="AA1375" s="39"/>
      <c r="AB1375" s="39"/>
      <c r="AC1375" s="39"/>
      <c r="AD1375" s="39"/>
      <c r="AE1375" s="39"/>
      <c r="AR1375" s="240" t="s">
        <v>195</v>
      </c>
      <c r="AT1375" s="240" t="s">
        <v>191</v>
      </c>
      <c r="AU1375" s="240" t="s">
        <v>82</v>
      </c>
      <c r="AY1375" s="18" t="s">
        <v>189</v>
      </c>
      <c r="BE1375" s="241">
        <f>IF(N1375="základní",J1375,0)</f>
        <v>0</v>
      </c>
      <c r="BF1375" s="241">
        <f>IF(N1375="snížená",J1375,0)</f>
        <v>0</v>
      </c>
      <c r="BG1375" s="241">
        <f>IF(N1375="zákl. přenesená",J1375,0)</f>
        <v>0</v>
      </c>
      <c r="BH1375" s="241">
        <f>IF(N1375="sníž. přenesená",J1375,0)</f>
        <v>0</v>
      </c>
      <c r="BI1375" s="241">
        <f>IF(N1375="nulová",J1375,0)</f>
        <v>0</v>
      </c>
      <c r="BJ1375" s="18" t="s">
        <v>80</v>
      </c>
      <c r="BK1375" s="241">
        <f>ROUND(I1375*H1375,2)</f>
        <v>0</v>
      </c>
      <c r="BL1375" s="18" t="s">
        <v>195</v>
      </c>
      <c r="BM1375" s="240" t="s">
        <v>906</v>
      </c>
    </row>
    <row r="1376" s="2" customFormat="1">
      <c r="A1376" s="39"/>
      <c r="B1376" s="40"/>
      <c r="C1376" s="41"/>
      <c r="D1376" s="242" t="s">
        <v>197</v>
      </c>
      <c r="E1376" s="41"/>
      <c r="F1376" s="243" t="s">
        <v>905</v>
      </c>
      <c r="G1376" s="41"/>
      <c r="H1376" s="41"/>
      <c r="I1376" s="244"/>
      <c r="J1376" s="41"/>
      <c r="K1376" s="41"/>
      <c r="L1376" s="45"/>
      <c r="M1376" s="245"/>
      <c r="N1376" s="246"/>
      <c r="O1376" s="92"/>
      <c r="P1376" s="92"/>
      <c r="Q1376" s="92"/>
      <c r="R1376" s="92"/>
      <c r="S1376" s="92"/>
      <c r="T1376" s="93"/>
      <c r="U1376" s="39"/>
      <c r="V1376" s="39"/>
      <c r="W1376" s="39"/>
      <c r="X1376" s="39"/>
      <c r="Y1376" s="39"/>
      <c r="Z1376" s="39"/>
      <c r="AA1376" s="39"/>
      <c r="AB1376" s="39"/>
      <c r="AC1376" s="39"/>
      <c r="AD1376" s="39"/>
      <c r="AE1376" s="39"/>
      <c r="AT1376" s="18" t="s">
        <v>197</v>
      </c>
      <c r="AU1376" s="18" t="s">
        <v>82</v>
      </c>
    </row>
    <row r="1377" s="13" customFormat="1">
      <c r="A1377" s="13"/>
      <c r="B1377" s="249"/>
      <c r="C1377" s="250"/>
      <c r="D1377" s="242" t="s">
        <v>200</v>
      </c>
      <c r="E1377" s="251" t="s">
        <v>1</v>
      </c>
      <c r="F1377" s="252" t="s">
        <v>907</v>
      </c>
      <c r="G1377" s="250"/>
      <c r="H1377" s="251" t="s">
        <v>1</v>
      </c>
      <c r="I1377" s="253"/>
      <c r="J1377" s="250"/>
      <c r="K1377" s="250"/>
      <c r="L1377" s="254"/>
      <c r="M1377" s="255"/>
      <c r="N1377" s="256"/>
      <c r="O1377" s="256"/>
      <c r="P1377" s="256"/>
      <c r="Q1377" s="256"/>
      <c r="R1377" s="256"/>
      <c r="S1377" s="256"/>
      <c r="T1377" s="257"/>
      <c r="U1377" s="13"/>
      <c r="V1377" s="13"/>
      <c r="W1377" s="13"/>
      <c r="X1377" s="13"/>
      <c r="Y1377" s="13"/>
      <c r="Z1377" s="13"/>
      <c r="AA1377" s="13"/>
      <c r="AB1377" s="13"/>
      <c r="AC1377" s="13"/>
      <c r="AD1377" s="13"/>
      <c r="AE1377" s="13"/>
      <c r="AT1377" s="258" t="s">
        <v>200</v>
      </c>
      <c r="AU1377" s="258" t="s">
        <v>82</v>
      </c>
      <c r="AV1377" s="13" t="s">
        <v>80</v>
      </c>
      <c r="AW1377" s="13" t="s">
        <v>30</v>
      </c>
      <c r="AX1377" s="13" t="s">
        <v>73</v>
      </c>
      <c r="AY1377" s="258" t="s">
        <v>189</v>
      </c>
    </row>
    <row r="1378" s="14" customFormat="1">
      <c r="A1378" s="14"/>
      <c r="B1378" s="259"/>
      <c r="C1378" s="260"/>
      <c r="D1378" s="242" t="s">
        <v>200</v>
      </c>
      <c r="E1378" s="261" t="s">
        <v>1</v>
      </c>
      <c r="F1378" s="262" t="s">
        <v>908</v>
      </c>
      <c r="G1378" s="260"/>
      <c r="H1378" s="263">
        <v>75.150000000000006</v>
      </c>
      <c r="I1378" s="264"/>
      <c r="J1378" s="260"/>
      <c r="K1378" s="260"/>
      <c r="L1378" s="265"/>
      <c r="M1378" s="266"/>
      <c r="N1378" s="267"/>
      <c r="O1378" s="267"/>
      <c r="P1378" s="267"/>
      <c r="Q1378" s="267"/>
      <c r="R1378" s="267"/>
      <c r="S1378" s="267"/>
      <c r="T1378" s="268"/>
      <c r="U1378" s="14"/>
      <c r="V1378" s="14"/>
      <c r="W1378" s="14"/>
      <c r="X1378" s="14"/>
      <c r="Y1378" s="14"/>
      <c r="Z1378" s="14"/>
      <c r="AA1378" s="14"/>
      <c r="AB1378" s="14"/>
      <c r="AC1378" s="14"/>
      <c r="AD1378" s="14"/>
      <c r="AE1378" s="14"/>
      <c r="AT1378" s="269" t="s">
        <v>200</v>
      </c>
      <c r="AU1378" s="269" t="s">
        <v>82</v>
      </c>
      <c r="AV1378" s="14" t="s">
        <v>82</v>
      </c>
      <c r="AW1378" s="14" t="s">
        <v>30</v>
      </c>
      <c r="AX1378" s="14" t="s">
        <v>73</v>
      </c>
      <c r="AY1378" s="269" t="s">
        <v>189</v>
      </c>
    </row>
    <row r="1379" s="14" customFormat="1">
      <c r="A1379" s="14"/>
      <c r="B1379" s="259"/>
      <c r="C1379" s="260"/>
      <c r="D1379" s="242" t="s">
        <v>200</v>
      </c>
      <c r="E1379" s="261" t="s">
        <v>1</v>
      </c>
      <c r="F1379" s="262" t="s">
        <v>909</v>
      </c>
      <c r="G1379" s="260"/>
      <c r="H1379" s="263">
        <v>46.177999999999997</v>
      </c>
      <c r="I1379" s="264"/>
      <c r="J1379" s="260"/>
      <c r="K1379" s="260"/>
      <c r="L1379" s="265"/>
      <c r="M1379" s="266"/>
      <c r="N1379" s="267"/>
      <c r="O1379" s="267"/>
      <c r="P1379" s="267"/>
      <c r="Q1379" s="267"/>
      <c r="R1379" s="267"/>
      <c r="S1379" s="267"/>
      <c r="T1379" s="268"/>
      <c r="U1379" s="14"/>
      <c r="V1379" s="14"/>
      <c r="W1379" s="14"/>
      <c r="X1379" s="14"/>
      <c r="Y1379" s="14"/>
      <c r="Z1379" s="14"/>
      <c r="AA1379" s="14"/>
      <c r="AB1379" s="14"/>
      <c r="AC1379" s="14"/>
      <c r="AD1379" s="14"/>
      <c r="AE1379" s="14"/>
      <c r="AT1379" s="269" t="s">
        <v>200</v>
      </c>
      <c r="AU1379" s="269" t="s">
        <v>82</v>
      </c>
      <c r="AV1379" s="14" t="s">
        <v>82</v>
      </c>
      <c r="AW1379" s="14" t="s">
        <v>30</v>
      </c>
      <c r="AX1379" s="14" t="s">
        <v>73</v>
      </c>
      <c r="AY1379" s="269" t="s">
        <v>189</v>
      </c>
    </row>
    <row r="1380" s="15" customFormat="1">
      <c r="A1380" s="15"/>
      <c r="B1380" s="270"/>
      <c r="C1380" s="271"/>
      <c r="D1380" s="242" t="s">
        <v>200</v>
      </c>
      <c r="E1380" s="272" t="s">
        <v>1</v>
      </c>
      <c r="F1380" s="273" t="s">
        <v>207</v>
      </c>
      <c r="G1380" s="271"/>
      <c r="H1380" s="274">
        <v>121.328</v>
      </c>
      <c r="I1380" s="275"/>
      <c r="J1380" s="271"/>
      <c r="K1380" s="271"/>
      <c r="L1380" s="276"/>
      <c r="M1380" s="277"/>
      <c r="N1380" s="278"/>
      <c r="O1380" s="278"/>
      <c r="P1380" s="278"/>
      <c r="Q1380" s="278"/>
      <c r="R1380" s="278"/>
      <c r="S1380" s="278"/>
      <c r="T1380" s="279"/>
      <c r="U1380" s="15"/>
      <c r="V1380" s="15"/>
      <c r="W1380" s="15"/>
      <c r="X1380" s="15"/>
      <c r="Y1380" s="15"/>
      <c r="Z1380" s="15"/>
      <c r="AA1380" s="15"/>
      <c r="AB1380" s="15"/>
      <c r="AC1380" s="15"/>
      <c r="AD1380" s="15"/>
      <c r="AE1380" s="15"/>
      <c r="AT1380" s="280" t="s">
        <v>200</v>
      </c>
      <c r="AU1380" s="280" t="s">
        <v>82</v>
      </c>
      <c r="AV1380" s="15" t="s">
        <v>195</v>
      </c>
      <c r="AW1380" s="15" t="s">
        <v>30</v>
      </c>
      <c r="AX1380" s="15" t="s">
        <v>73</v>
      </c>
      <c r="AY1380" s="280" t="s">
        <v>189</v>
      </c>
    </row>
    <row r="1381" s="14" customFormat="1">
      <c r="A1381" s="14"/>
      <c r="B1381" s="259"/>
      <c r="C1381" s="260"/>
      <c r="D1381" s="242" t="s">
        <v>200</v>
      </c>
      <c r="E1381" s="261" t="s">
        <v>1</v>
      </c>
      <c r="F1381" s="262" t="s">
        <v>910</v>
      </c>
      <c r="G1381" s="260"/>
      <c r="H1381" s="263">
        <v>127.39400000000001</v>
      </c>
      <c r="I1381" s="264"/>
      <c r="J1381" s="260"/>
      <c r="K1381" s="260"/>
      <c r="L1381" s="265"/>
      <c r="M1381" s="266"/>
      <c r="N1381" s="267"/>
      <c r="O1381" s="267"/>
      <c r="P1381" s="267"/>
      <c r="Q1381" s="267"/>
      <c r="R1381" s="267"/>
      <c r="S1381" s="267"/>
      <c r="T1381" s="268"/>
      <c r="U1381" s="14"/>
      <c r="V1381" s="14"/>
      <c r="W1381" s="14"/>
      <c r="X1381" s="14"/>
      <c r="Y1381" s="14"/>
      <c r="Z1381" s="14"/>
      <c r="AA1381" s="14"/>
      <c r="AB1381" s="14"/>
      <c r="AC1381" s="14"/>
      <c r="AD1381" s="14"/>
      <c r="AE1381" s="14"/>
      <c r="AT1381" s="269" t="s">
        <v>200</v>
      </c>
      <c r="AU1381" s="269" t="s">
        <v>82</v>
      </c>
      <c r="AV1381" s="14" t="s">
        <v>82</v>
      </c>
      <c r="AW1381" s="14" t="s">
        <v>30</v>
      </c>
      <c r="AX1381" s="14" t="s">
        <v>80</v>
      </c>
      <c r="AY1381" s="269" t="s">
        <v>189</v>
      </c>
    </row>
    <row r="1382" s="2" customFormat="1" ht="24.15" customHeight="1">
      <c r="A1382" s="39"/>
      <c r="B1382" s="40"/>
      <c r="C1382" s="228" t="s">
        <v>911</v>
      </c>
      <c r="D1382" s="228" t="s">
        <v>191</v>
      </c>
      <c r="E1382" s="229" t="s">
        <v>912</v>
      </c>
      <c r="F1382" s="230" t="s">
        <v>913</v>
      </c>
      <c r="G1382" s="231" t="s">
        <v>301</v>
      </c>
      <c r="H1382" s="232">
        <v>37.448999999999998</v>
      </c>
      <c r="I1382" s="233"/>
      <c r="J1382" s="234">
        <f>ROUND(I1382*H1382,2)</f>
        <v>0</v>
      </c>
      <c r="K1382" s="235"/>
      <c r="L1382" s="45"/>
      <c r="M1382" s="236" t="s">
        <v>1</v>
      </c>
      <c r="N1382" s="237" t="s">
        <v>38</v>
      </c>
      <c r="O1382" s="92"/>
      <c r="P1382" s="238">
        <f>O1382*H1382</f>
        <v>0</v>
      </c>
      <c r="Q1382" s="238">
        <v>0.0073499999999999998</v>
      </c>
      <c r="R1382" s="238">
        <f>Q1382*H1382</f>
        <v>0.27525014999999997</v>
      </c>
      <c r="S1382" s="238">
        <v>0</v>
      </c>
      <c r="T1382" s="239">
        <f>S1382*H1382</f>
        <v>0</v>
      </c>
      <c r="U1382" s="39"/>
      <c r="V1382" s="39"/>
      <c r="W1382" s="39"/>
      <c r="X1382" s="39"/>
      <c r="Y1382" s="39"/>
      <c r="Z1382" s="39"/>
      <c r="AA1382" s="39"/>
      <c r="AB1382" s="39"/>
      <c r="AC1382" s="39"/>
      <c r="AD1382" s="39"/>
      <c r="AE1382" s="39"/>
      <c r="AR1382" s="240" t="s">
        <v>195</v>
      </c>
      <c r="AT1382" s="240" t="s">
        <v>191</v>
      </c>
      <c r="AU1382" s="240" t="s">
        <v>82</v>
      </c>
      <c r="AY1382" s="18" t="s">
        <v>189</v>
      </c>
      <c r="BE1382" s="241">
        <f>IF(N1382="základní",J1382,0)</f>
        <v>0</v>
      </c>
      <c r="BF1382" s="241">
        <f>IF(N1382="snížená",J1382,0)</f>
        <v>0</v>
      </c>
      <c r="BG1382" s="241">
        <f>IF(N1382="zákl. přenesená",J1382,0)</f>
        <v>0</v>
      </c>
      <c r="BH1382" s="241">
        <f>IF(N1382="sníž. přenesená",J1382,0)</f>
        <v>0</v>
      </c>
      <c r="BI1382" s="241">
        <f>IF(N1382="nulová",J1382,0)</f>
        <v>0</v>
      </c>
      <c r="BJ1382" s="18" t="s">
        <v>80</v>
      </c>
      <c r="BK1382" s="241">
        <f>ROUND(I1382*H1382,2)</f>
        <v>0</v>
      </c>
      <c r="BL1382" s="18" t="s">
        <v>195</v>
      </c>
      <c r="BM1382" s="240" t="s">
        <v>914</v>
      </c>
    </row>
    <row r="1383" s="2" customFormat="1">
      <c r="A1383" s="39"/>
      <c r="B1383" s="40"/>
      <c r="C1383" s="41"/>
      <c r="D1383" s="242" t="s">
        <v>197</v>
      </c>
      <c r="E1383" s="41"/>
      <c r="F1383" s="243" t="s">
        <v>913</v>
      </c>
      <c r="G1383" s="41"/>
      <c r="H1383" s="41"/>
      <c r="I1383" s="244"/>
      <c r="J1383" s="41"/>
      <c r="K1383" s="41"/>
      <c r="L1383" s="45"/>
      <c r="M1383" s="245"/>
      <c r="N1383" s="246"/>
      <c r="O1383" s="92"/>
      <c r="P1383" s="92"/>
      <c r="Q1383" s="92"/>
      <c r="R1383" s="92"/>
      <c r="S1383" s="92"/>
      <c r="T1383" s="93"/>
      <c r="U1383" s="39"/>
      <c r="V1383" s="39"/>
      <c r="W1383" s="39"/>
      <c r="X1383" s="39"/>
      <c r="Y1383" s="39"/>
      <c r="Z1383" s="39"/>
      <c r="AA1383" s="39"/>
      <c r="AB1383" s="39"/>
      <c r="AC1383" s="39"/>
      <c r="AD1383" s="39"/>
      <c r="AE1383" s="39"/>
      <c r="AT1383" s="18" t="s">
        <v>197</v>
      </c>
      <c r="AU1383" s="18" t="s">
        <v>82</v>
      </c>
    </row>
    <row r="1384" s="13" customFormat="1">
      <c r="A1384" s="13"/>
      <c r="B1384" s="249"/>
      <c r="C1384" s="250"/>
      <c r="D1384" s="242" t="s">
        <v>200</v>
      </c>
      <c r="E1384" s="251" t="s">
        <v>1</v>
      </c>
      <c r="F1384" s="252" t="s">
        <v>915</v>
      </c>
      <c r="G1384" s="250"/>
      <c r="H1384" s="251" t="s">
        <v>1</v>
      </c>
      <c r="I1384" s="253"/>
      <c r="J1384" s="250"/>
      <c r="K1384" s="250"/>
      <c r="L1384" s="254"/>
      <c r="M1384" s="255"/>
      <c r="N1384" s="256"/>
      <c r="O1384" s="256"/>
      <c r="P1384" s="256"/>
      <c r="Q1384" s="256"/>
      <c r="R1384" s="256"/>
      <c r="S1384" s="256"/>
      <c r="T1384" s="257"/>
      <c r="U1384" s="13"/>
      <c r="V1384" s="13"/>
      <c r="W1384" s="13"/>
      <c r="X1384" s="13"/>
      <c r="Y1384" s="13"/>
      <c r="Z1384" s="13"/>
      <c r="AA1384" s="13"/>
      <c r="AB1384" s="13"/>
      <c r="AC1384" s="13"/>
      <c r="AD1384" s="13"/>
      <c r="AE1384" s="13"/>
      <c r="AT1384" s="258" t="s">
        <v>200</v>
      </c>
      <c r="AU1384" s="258" t="s">
        <v>82</v>
      </c>
      <c r="AV1384" s="13" t="s">
        <v>80</v>
      </c>
      <c r="AW1384" s="13" t="s">
        <v>30</v>
      </c>
      <c r="AX1384" s="13" t="s">
        <v>73</v>
      </c>
      <c r="AY1384" s="258" t="s">
        <v>189</v>
      </c>
    </row>
    <row r="1385" s="13" customFormat="1">
      <c r="A1385" s="13"/>
      <c r="B1385" s="249"/>
      <c r="C1385" s="250"/>
      <c r="D1385" s="242" t="s">
        <v>200</v>
      </c>
      <c r="E1385" s="251" t="s">
        <v>1</v>
      </c>
      <c r="F1385" s="252" t="s">
        <v>916</v>
      </c>
      <c r="G1385" s="250"/>
      <c r="H1385" s="251" t="s">
        <v>1</v>
      </c>
      <c r="I1385" s="253"/>
      <c r="J1385" s="250"/>
      <c r="K1385" s="250"/>
      <c r="L1385" s="254"/>
      <c r="M1385" s="255"/>
      <c r="N1385" s="256"/>
      <c r="O1385" s="256"/>
      <c r="P1385" s="256"/>
      <c r="Q1385" s="256"/>
      <c r="R1385" s="256"/>
      <c r="S1385" s="256"/>
      <c r="T1385" s="257"/>
      <c r="U1385" s="13"/>
      <c r="V1385" s="13"/>
      <c r="W1385" s="13"/>
      <c r="X1385" s="13"/>
      <c r="Y1385" s="13"/>
      <c r="Z1385" s="13"/>
      <c r="AA1385" s="13"/>
      <c r="AB1385" s="13"/>
      <c r="AC1385" s="13"/>
      <c r="AD1385" s="13"/>
      <c r="AE1385" s="13"/>
      <c r="AT1385" s="258" t="s">
        <v>200</v>
      </c>
      <c r="AU1385" s="258" t="s">
        <v>82</v>
      </c>
      <c r="AV1385" s="13" t="s">
        <v>80</v>
      </c>
      <c r="AW1385" s="13" t="s">
        <v>30</v>
      </c>
      <c r="AX1385" s="13" t="s">
        <v>73</v>
      </c>
      <c r="AY1385" s="258" t="s">
        <v>189</v>
      </c>
    </row>
    <row r="1386" s="13" customFormat="1">
      <c r="A1386" s="13"/>
      <c r="B1386" s="249"/>
      <c r="C1386" s="250"/>
      <c r="D1386" s="242" t="s">
        <v>200</v>
      </c>
      <c r="E1386" s="251" t="s">
        <v>1</v>
      </c>
      <c r="F1386" s="252" t="s">
        <v>917</v>
      </c>
      <c r="G1386" s="250"/>
      <c r="H1386" s="251" t="s">
        <v>1</v>
      </c>
      <c r="I1386" s="253"/>
      <c r="J1386" s="250"/>
      <c r="K1386" s="250"/>
      <c r="L1386" s="254"/>
      <c r="M1386" s="255"/>
      <c r="N1386" s="256"/>
      <c r="O1386" s="256"/>
      <c r="P1386" s="256"/>
      <c r="Q1386" s="256"/>
      <c r="R1386" s="256"/>
      <c r="S1386" s="256"/>
      <c r="T1386" s="257"/>
      <c r="U1386" s="13"/>
      <c r="V1386" s="13"/>
      <c r="W1386" s="13"/>
      <c r="X1386" s="13"/>
      <c r="Y1386" s="13"/>
      <c r="Z1386" s="13"/>
      <c r="AA1386" s="13"/>
      <c r="AB1386" s="13"/>
      <c r="AC1386" s="13"/>
      <c r="AD1386" s="13"/>
      <c r="AE1386" s="13"/>
      <c r="AT1386" s="258" t="s">
        <v>200</v>
      </c>
      <c r="AU1386" s="258" t="s">
        <v>82</v>
      </c>
      <c r="AV1386" s="13" t="s">
        <v>80</v>
      </c>
      <c r="AW1386" s="13" t="s">
        <v>30</v>
      </c>
      <c r="AX1386" s="13" t="s">
        <v>73</v>
      </c>
      <c r="AY1386" s="258" t="s">
        <v>189</v>
      </c>
    </row>
    <row r="1387" s="13" customFormat="1">
      <c r="A1387" s="13"/>
      <c r="B1387" s="249"/>
      <c r="C1387" s="250"/>
      <c r="D1387" s="242" t="s">
        <v>200</v>
      </c>
      <c r="E1387" s="251" t="s">
        <v>1</v>
      </c>
      <c r="F1387" s="252" t="s">
        <v>918</v>
      </c>
      <c r="G1387" s="250"/>
      <c r="H1387" s="251" t="s">
        <v>1</v>
      </c>
      <c r="I1387" s="253"/>
      <c r="J1387" s="250"/>
      <c r="K1387" s="250"/>
      <c r="L1387" s="254"/>
      <c r="M1387" s="255"/>
      <c r="N1387" s="256"/>
      <c r="O1387" s="256"/>
      <c r="P1387" s="256"/>
      <c r="Q1387" s="256"/>
      <c r="R1387" s="256"/>
      <c r="S1387" s="256"/>
      <c r="T1387" s="257"/>
      <c r="U1387" s="13"/>
      <c r="V1387" s="13"/>
      <c r="W1387" s="13"/>
      <c r="X1387" s="13"/>
      <c r="Y1387" s="13"/>
      <c r="Z1387" s="13"/>
      <c r="AA1387" s="13"/>
      <c r="AB1387" s="13"/>
      <c r="AC1387" s="13"/>
      <c r="AD1387" s="13"/>
      <c r="AE1387" s="13"/>
      <c r="AT1387" s="258" t="s">
        <v>200</v>
      </c>
      <c r="AU1387" s="258" t="s">
        <v>82</v>
      </c>
      <c r="AV1387" s="13" t="s">
        <v>80</v>
      </c>
      <c r="AW1387" s="13" t="s">
        <v>30</v>
      </c>
      <c r="AX1387" s="13" t="s">
        <v>73</v>
      </c>
      <c r="AY1387" s="258" t="s">
        <v>189</v>
      </c>
    </row>
    <row r="1388" s="14" customFormat="1">
      <c r="A1388" s="14"/>
      <c r="B1388" s="259"/>
      <c r="C1388" s="260"/>
      <c r="D1388" s="242" t="s">
        <v>200</v>
      </c>
      <c r="E1388" s="261" t="s">
        <v>1</v>
      </c>
      <c r="F1388" s="262" t="s">
        <v>919</v>
      </c>
      <c r="G1388" s="260"/>
      <c r="H1388" s="263">
        <v>35.665999999999997</v>
      </c>
      <c r="I1388" s="264"/>
      <c r="J1388" s="260"/>
      <c r="K1388" s="260"/>
      <c r="L1388" s="265"/>
      <c r="M1388" s="266"/>
      <c r="N1388" s="267"/>
      <c r="O1388" s="267"/>
      <c r="P1388" s="267"/>
      <c r="Q1388" s="267"/>
      <c r="R1388" s="267"/>
      <c r="S1388" s="267"/>
      <c r="T1388" s="268"/>
      <c r="U1388" s="14"/>
      <c r="V1388" s="14"/>
      <c r="W1388" s="14"/>
      <c r="X1388" s="14"/>
      <c r="Y1388" s="14"/>
      <c r="Z1388" s="14"/>
      <c r="AA1388" s="14"/>
      <c r="AB1388" s="14"/>
      <c r="AC1388" s="14"/>
      <c r="AD1388" s="14"/>
      <c r="AE1388" s="14"/>
      <c r="AT1388" s="269" t="s">
        <v>200</v>
      </c>
      <c r="AU1388" s="269" t="s">
        <v>82</v>
      </c>
      <c r="AV1388" s="14" t="s">
        <v>82</v>
      </c>
      <c r="AW1388" s="14" t="s">
        <v>30</v>
      </c>
      <c r="AX1388" s="14" t="s">
        <v>73</v>
      </c>
      <c r="AY1388" s="269" t="s">
        <v>189</v>
      </c>
    </row>
    <row r="1389" s="15" customFormat="1">
      <c r="A1389" s="15"/>
      <c r="B1389" s="270"/>
      <c r="C1389" s="271"/>
      <c r="D1389" s="242" t="s">
        <v>200</v>
      </c>
      <c r="E1389" s="272" t="s">
        <v>1</v>
      </c>
      <c r="F1389" s="273" t="s">
        <v>207</v>
      </c>
      <c r="G1389" s="271"/>
      <c r="H1389" s="274">
        <v>35.665999999999997</v>
      </c>
      <c r="I1389" s="275"/>
      <c r="J1389" s="271"/>
      <c r="K1389" s="271"/>
      <c r="L1389" s="276"/>
      <c r="M1389" s="277"/>
      <c r="N1389" s="278"/>
      <c r="O1389" s="278"/>
      <c r="P1389" s="278"/>
      <c r="Q1389" s="278"/>
      <c r="R1389" s="278"/>
      <c r="S1389" s="278"/>
      <c r="T1389" s="279"/>
      <c r="U1389" s="15"/>
      <c r="V1389" s="15"/>
      <c r="W1389" s="15"/>
      <c r="X1389" s="15"/>
      <c r="Y1389" s="15"/>
      <c r="Z1389" s="15"/>
      <c r="AA1389" s="15"/>
      <c r="AB1389" s="15"/>
      <c r="AC1389" s="15"/>
      <c r="AD1389" s="15"/>
      <c r="AE1389" s="15"/>
      <c r="AT1389" s="280" t="s">
        <v>200</v>
      </c>
      <c r="AU1389" s="280" t="s">
        <v>82</v>
      </c>
      <c r="AV1389" s="15" t="s">
        <v>195</v>
      </c>
      <c r="AW1389" s="15" t="s">
        <v>30</v>
      </c>
      <c r="AX1389" s="15" t="s">
        <v>73</v>
      </c>
      <c r="AY1389" s="280" t="s">
        <v>189</v>
      </c>
    </row>
    <row r="1390" s="14" customFormat="1">
      <c r="A1390" s="14"/>
      <c r="B1390" s="259"/>
      <c r="C1390" s="260"/>
      <c r="D1390" s="242" t="s">
        <v>200</v>
      </c>
      <c r="E1390" s="261" t="s">
        <v>1</v>
      </c>
      <c r="F1390" s="262" t="s">
        <v>920</v>
      </c>
      <c r="G1390" s="260"/>
      <c r="H1390" s="263">
        <v>37.448999999999998</v>
      </c>
      <c r="I1390" s="264"/>
      <c r="J1390" s="260"/>
      <c r="K1390" s="260"/>
      <c r="L1390" s="265"/>
      <c r="M1390" s="266"/>
      <c r="N1390" s="267"/>
      <c r="O1390" s="267"/>
      <c r="P1390" s="267"/>
      <c r="Q1390" s="267"/>
      <c r="R1390" s="267"/>
      <c r="S1390" s="267"/>
      <c r="T1390" s="268"/>
      <c r="U1390" s="14"/>
      <c r="V1390" s="14"/>
      <c r="W1390" s="14"/>
      <c r="X1390" s="14"/>
      <c r="Y1390" s="14"/>
      <c r="Z1390" s="14"/>
      <c r="AA1390" s="14"/>
      <c r="AB1390" s="14"/>
      <c r="AC1390" s="14"/>
      <c r="AD1390" s="14"/>
      <c r="AE1390" s="14"/>
      <c r="AT1390" s="269" t="s">
        <v>200</v>
      </c>
      <c r="AU1390" s="269" t="s">
        <v>82</v>
      </c>
      <c r="AV1390" s="14" t="s">
        <v>82</v>
      </c>
      <c r="AW1390" s="14" t="s">
        <v>30</v>
      </c>
      <c r="AX1390" s="14" t="s">
        <v>80</v>
      </c>
      <c r="AY1390" s="269" t="s">
        <v>189</v>
      </c>
    </row>
    <row r="1391" s="2" customFormat="1" ht="37.8" customHeight="1">
      <c r="A1391" s="39"/>
      <c r="B1391" s="40"/>
      <c r="C1391" s="228" t="s">
        <v>921</v>
      </c>
      <c r="D1391" s="228" t="s">
        <v>191</v>
      </c>
      <c r="E1391" s="229" t="s">
        <v>922</v>
      </c>
      <c r="F1391" s="230" t="s">
        <v>923</v>
      </c>
      <c r="G1391" s="231" t="s">
        <v>301</v>
      </c>
      <c r="H1391" s="232">
        <v>491.488</v>
      </c>
      <c r="I1391" s="233"/>
      <c r="J1391" s="234">
        <f>ROUND(I1391*H1391,2)</f>
        <v>0</v>
      </c>
      <c r="K1391" s="235"/>
      <c r="L1391" s="45"/>
      <c r="M1391" s="236" t="s">
        <v>1</v>
      </c>
      <c r="N1391" s="237" t="s">
        <v>38</v>
      </c>
      <c r="O1391" s="92"/>
      <c r="P1391" s="238">
        <f>O1391*H1391</f>
        <v>0</v>
      </c>
      <c r="Q1391" s="238">
        <v>0.0073499999999999998</v>
      </c>
      <c r="R1391" s="238">
        <f>Q1391*H1391</f>
        <v>3.6124367999999998</v>
      </c>
      <c r="S1391" s="238">
        <v>0</v>
      </c>
      <c r="T1391" s="239">
        <f>S1391*H1391</f>
        <v>0</v>
      </c>
      <c r="U1391" s="39"/>
      <c r="V1391" s="39"/>
      <c r="W1391" s="39"/>
      <c r="X1391" s="39"/>
      <c r="Y1391" s="39"/>
      <c r="Z1391" s="39"/>
      <c r="AA1391" s="39"/>
      <c r="AB1391" s="39"/>
      <c r="AC1391" s="39"/>
      <c r="AD1391" s="39"/>
      <c r="AE1391" s="39"/>
      <c r="AR1391" s="240" t="s">
        <v>195</v>
      </c>
      <c r="AT1391" s="240" t="s">
        <v>191</v>
      </c>
      <c r="AU1391" s="240" t="s">
        <v>82</v>
      </c>
      <c r="AY1391" s="18" t="s">
        <v>189</v>
      </c>
      <c r="BE1391" s="241">
        <f>IF(N1391="základní",J1391,0)</f>
        <v>0</v>
      </c>
      <c r="BF1391" s="241">
        <f>IF(N1391="snížená",J1391,0)</f>
        <v>0</v>
      </c>
      <c r="BG1391" s="241">
        <f>IF(N1391="zákl. přenesená",J1391,0)</f>
        <v>0</v>
      </c>
      <c r="BH1391" s="241">
        <f>IF(N1391="sníž. přenesená",J1391,0)</f>
        <v>0</v>
      </c>
      <c r="BI1391" s="241">
        <f>IF(N1391="nulová",J1391,0)</f>
        <v>0</v>
      </c>
      <c r="BJ1391" s="18" t="s">
        <v>80</v>
      </c>
      <c r="BK1391" s="241">
        <f>ROUND(I1391*H1391,2)</f>
        <v>0</v>
      </c>
      <c r="BL1391" s="18" t="s">
        <v>195</v>
      </c>
      <c r="BM1391" s="240" t="s">
        <v>924</v>
      </c>
    </row>
    <row r="1392" s="2" customFormat="1">
      <c r="A1392" s="39"/>
      <c r="B1392" s="40"/>
      <c r="C1392" s="41"/>
      <c r="D1392" s="242" t="s">
        <v>197</v>
      </c>
      <c r="E1392" s="41"/>
      <c r="F1392" s="243" t="s">
        <v>923</v>
      </c>
      <c r="G1392" s="41"/>
      <c r="H1392" s="41"/>
      <c r="I1392" s="244"/>
      <c r="J1392" s="41"/>
      <c r="K1392" s="41"/>
      <c r="L1392" s="45"/>
      <c r="M1392" s="245"/>
      <c r="N1392" s="246"/>
      <c r="O1392" s="92"/>
      <c r="P1392" s="92"/>
      <c r="Q1392" s="92"/>
      <c r="R1392" s="92"/>
      <c r="S1392" s="92"/>
      <c r="T1392" s="93"/>
      <c r="U1392" s="39"/>
      <c r="V1392" s="39"/>
      <c r="W1392" s="39"/>
      <c r="X1392" s="39"/>
      <c r="Y1392" s="39"/>
      <c r="Z1392" s="39"/>
      <c r="AA1392" s="39"/>
      <c r="AB1392" s="39"/>
      <c r="AC1392" s="39"/>
      <c r="AD1392" s="39"/>
      <c r="AE1392" s="39"/>
      <c r="AT1392" s="18" t="s">
        <v>197</v>
      </c>
      <c r="AU1392" s="18" t="s">
        <v>82</v>
      </c>
    </row>
    <row r="1393" s="13" customFormat="1">
      <c r="A1393" s="13"/>
      <c r="B1393" s="249"/>
      <c r="C1393" s="250"/>
      <c r="D1393" s="242" t="s">
        <v>200</v>
      </c>
      <c r="E1393" s="251" t="s">
        <v>1</v>
      </c>
      <c r="F1393" s="252" t="s">
        <v>925</v>
      </c>
      <c r="G1393" s="250"/>
      <c r="H1393" s="251" t="s">
        <v>1</v>
      </c>
      <c r="I1393" s="253"/>
      <c r="J1393" s="250"/>
      <c r="K1393" s="250"/>
      <c r="L1393" s="254"/>
      <c r="M1393" s="255"/>
      <c r="N1393" s="256"/>
      <c r="O1393" s="256"/>
      <c r="P1393" s="256"/>
      <c r="Q1393" s="256"/>
      <c r="R1393" s="256"/>
      <c r="S1393" s="256"/>
      <c r="T1393" s="257"/>
      <c r="U1393" s="13"/>
      <c r="V1393" s="13"/>
      <c r="W1393" s="13"/>
      <c r="X1393" s="13"/>
      <c r="Y1393" s="13"/>
      <c r="Z1393" s="13"/>
      <c r="AA1393" s="13"/>
      <c r="AB1393" s="13"/>
      <c r="AC1393" s="13"/>
      <c r="AD1393" s="13"/>
      <c r="AE1393" s="13"/>
      <c r="AT1393" s="258" t="s">
        <v>200</v>
      </c>
      <c r="AU1393" s="258" t="s">
        <v>82</v>
      </c>
      <c r="AV1393" s="13" t="s">
        <v>80</v>
      </c>
      <c r="AW1393" s="13" t="s">
        <v>30</v>
      </c>
      <c r="AX1393" s="13" t="s">
        <v>73</v>
      </c>
      <c r="AY1393" s="258" t="s">
        <v>189</v>
      </c>
    </row>
    <row r="1394" s="13" customFormat="1">
      <c r="A1394" s="13"/>
      <c r="B1394" s="249"/>
      <c r="C1394" s="250"/>
      <c r="D1394" s="242" t="s">
        <v>200</v>
      </c>
      <c r="E1394" s="251" t="s">
        <v>1</v>
      </c>
      <c r="F1394" s="252" t="s">
        <v>926</v>
      </c>
      <c r="G1394" s="250"/>
      <c r="H1394" s="251" t="s">
        <v>1</v>
      </c>
      <c r="I1394" s="253"/>
      <c r="J1394" s="250"/>
      <c r="K1394" s="250"/>
      <c r="L1394" s="254"/>
      <c r="M1394" s="255"/>
      <c r="N1394" s="256"/>
      <c r="O1394" s="256"/>
      <c r="P1394" s="256"/>
      <c r="Q1394" s="256"/>
      <c r="R1394" s="256"/>
      <c r="S1394" s="256"/>
      <c r="T1394" s="257"/>
      <c r="U1394" s="13"/>
      <c r="V1394" s="13"/>
      <c r="W1394" s="13"/>
      <c r="X1394" s="13"/>
      <c r="Y1394" s="13"/>
      <c r="Z1394" s="13"/>
      <c r="AA1394" s="13"/>
      <c r="AB1394" s="13"/>
      <c r="AC1394" s="13"/>
      <c r="AD1394" s="13"/>
      <c r="AE1394" s="13"/>
      <c r="AT1394" s="258" t="s">
        <v>200</v>
      </c>
      <c r="AU1394" s="258" t="s">
        <v>82</v>
      </c>
      <c r="AV1394" s="13" t="s">
        <v>80</v>
      </c>
      <c r="AW1394" s="13" t="s">
        <v>30</v>
      </c>
      <c r="AX1394" s="13" t="s">
        <v>73</v>
      </c>
      <c r="AY1394" s="258" t="s">
        <v>189</v>
      </c>
    </row>
    <row r="1395" s="13" customFormat="1">
      <c r="A1395" s="13"/>
      <c r="B1395" s="249"/>
      <c r="C1395" s="250"/>
      <c r="D1395" s="242" t="s">
        <v>200</v>
      </c>
      <c r="E1395" s="251" t="s">
        <v>1</v>
      </c>
      <c r="F1395" s="252" t="s">
        <v>927</v>
      </c>
      <c r="G1395" s="250"/>
      <c r="H1395" s="251" t="s">
        <v>1</v>
      </c>
      <c r="I1395" s="253"/>
      <c r="J1395" s="250"/>
      <c r="K1395" s="250"/>
      <c r="L1395" s="254"/>
      <c r="M1395" s="255"/>
      <c r="N1395" s="256"/>
      <c r="O1395" s="256"/>
      <c r="P1395" s="256"/>
      <c r="Q1395" s="256"/>
      <c r="R1395" s="256"/>
      <c r="S1395" s="256"/>
      <c r="T1395" s="257"/>
      <c r="U1395" s="13"/>
      <c r="V1395" s="13"/>
      <c r="W1395" s="13"/>
      <c r="X1395" s="13"/>
      <c r="Y1395" s="13"/>
      <c r="Z1395" s="13"/>
      <c r="AA1395" s="13"/>
      <c r="AB1395" s="13"/>
      <c r="AC1395" s="13"/>
      <c r="AD1395" s="13"/>
      <c r="AE1395" s="13"/>
      <c r="AT1395" s="258" t="s">
        <v>200</v>
      </c>
      <c r="AU1395" s="258" t="s">
        <v>82</v>
      </c>
      <c r="AV1395" s="13" t="s">
        <v>80</v>
      </c>
      <c r="AW1395" s="13" t="s">
        <v>30</v>
      </c>
      <c r="AX1395" s="13" t="s">
        <v>73</v>
      </c>
      <c r="AY1395" s="258" t="s">
        <v>189</v>
      </c>
    </row>
    <row r="1396" s="13" customFormat="1">
      <c r="A1396" s="13"/>
      <c r="B1396" s="249"/>
      <c r="C1396" s="250"/>
      <c r="D1396" s="242" t="s">
        <v>200</v>
      </c>
      <c r="E1396" s="251" t="s">
        <v>1</v>
      </c>
      <c r="F1396" s="252" t="s">
        <v>928</v>
      </c>
      <c r="G1396" s="250"/>
      <c r="H1396" s="251" t="s">
        <v>1</v>
      </c>
      <c r="I1396" s="253"/>
      <c r="J1396" s="250"/>
      <c r="K1396" s="250"/>
      <c r="L1396" s="254"/>
      <c r="M1396" s="255"/>
      <c r="N1396" s="256"/>
      <c r="O1396" s="256"/>
      <c r="P1396" s="256"/>
      <c r="Q1396" s="256"/>
      <c r="R1396" s="256"/>
      <c r="S1396" s="256"/>
      <c r="T1396" s="257"/>
      <c r="U1396" s="13"/>
      <c r="V1396" s="13"/>
      <c r="W1396" s="13"/>
      <c r="X1396" s="13"/>
      <c r="Y1396" s="13"/>
      <c r="Z1396" s="13"/>
      <c r="AA1396" s="13"/>
      <c r="AB1396" s="13"/>
      <c r="AC1396" s="13"/>
      <c r="AD1396" s="13"/>
      <c r="AE1396" s="13"/>
      <c r="AT1396" s="258" t="s">
        <v>200</v>
      </c>
      <c r="AU1396" s="258" t="s">
        <v>82</v>
      </c>
      <c r="AV1396" s="13" t="s">
        <v>80</v>
      </c>
      <c r="AW1396" s="13" t="s">
        <v>30</v>
      </c>
      <c r="AX1396" s="13" t="s">
        <v>73</v>
      </c>
      <c r="AY1396" s="258" t="s">
        <v>189</v>
      </c>
    </row>
    <row r="1397" s="14" customFormat="1">
      <c r="A1397" s="14"/>
      <c r="B1397" s="259"/>
      <c r="C1397" s="260"/>
      <c r="D1397" s="242" t="s">
        <v>200</v>
      </c>
      <c r="E1397" s="261" t="s">
        <v>1</v>
      </c>
      <c r="F1397" s="262" t="s">
        <v>929</v>
      </c>
      <c r="G1397" s="260"/>
      <c r="H1397" s="263">
        <v>79.004000000000005</v>
      </c>
      <c r="I1397" s="264"/>
      <c r="J1397" s="260"/>
      <c r="K1397" s="260"/>
      <c r="L1397" s="265"/>
      <c r="M1397" s="266"/>
      <c r="N1397" s="267"/>
      <c r="O1397" s="267"/>
      <c r="P1397" s="267"/>
      <c r="Q1397" s="267"/>
      <c r="R1397" s="267"/>
      <c r="S1397" s="267"/>
      <c r="T1397" s="268"/>
      <c r="U1397" s="14"/>
      <c r="V1397" s="14"/>
      <c r="W1397" s="14"/>
      <c r="X1397" s="14"/>
      <c r="Y1397" s="14"/>
      <c r="Z1397" s="14"/>
      <c r="AA1397" s="14"/>
      <c r="AB1397" s="14"/>
      <c r="AC1397" s="14"/>
      <c r="AD1397" s="14"/>
      <c r="AE1397" s="14"/>
      <c r="AT1397" s="269" t="s">
        <v>200</v>
      </c>
      <c r="AU1397" s="269" t="s">
        <v>82</v>
      </c>
      <c r="AV1397" s="14" t="s">
        <v>82</v>
      </c>
      <c r="AW1397" s="14" t="s">
        <v>30</v>
      </c>
      <c r="AX1397" s="14" t="s">
        <v>73</v>
      </c>
      <c r="AY1397" s="269" t="s">
        <v>189</v>
      </c>
    </row>
    <row r="1398" s="14" customFormat="1">
      <c r="A1398" s="14"/>
      <c r="B1398" s="259"/>
      <c r="C1398" s="260"/>
      <c r="D1398" s="242" t="s">
        <v>200</v>
      </c>
      <c r="E1398" s="261" t="s">
        <v>1</v>
      </c>
      <c r="F1398" s="262" t="s">
        <v>930</v>
      </c>
      <c r="G1398" s="260"/>
      <c r="H1398" s="263">
        <v>9.2560000000000002</v>
      </c>
      <c r="I1398" s="264"/>
      <c r="J1398" s="260"/>
      <c r="K1398" s="260"/>
      <c r="L1398" s="265"/>
      <c r="M1398" s="266"/>
      <c r="N1398" s="267"/>
      <c r="O1398" s="267"/>
      <c r="P1398" s="267"/>
      <c r="Q1398" s="267"/>
      <c r="R1398" s="267"/>
      <c r="S1398" s="267"/>
      <c r="T1398" s="268"/>
      <c r="U1398" s="14"/>
      <c r="V1398" s="14"/>
      <c r="W1398" s="14"/>
      <c r="X1398" s="14"/>
      <c r="Y1398" s="14"/>
      <c r="Z1398" s="14"/>
      <c r="AA1398" s="14"/>
      <c r="AB1398" s="14"/>
      <c r="AC1398" s="14"/>
      <c r="AD1398" s="14"/>
      <c r="AE1398" s="14"/>
      <c r="AT1398" s="269" t="s">
        <v>200</v>
      </c>
      <c r="AU1398" s="269" t="s">
        <v>82</v>
      </c>
      <c r="AV1398" s="14" t="s">
        <v>82</v>
      </c>
      <c r="AW1398" s="14" t="s">
        <v>30</v>
      </c>
      <c r="AX1398" s="14" t="s">
        <v>73</v>
      </c>
      <c r="AY1398" s="269" t="s">
        <v>189</v>
      </c>
    </row>
    <row r="1399" s="13" customFormat="1">
      <c r="A1399" s="13"/>
      <c r="B1399" s="249"/>
      <c r="C1399" s="250"/>
      <c r="D1399" s="242" t="s">
        <v>200</v>
      </c>
      <c r="E1399" s="251" t="s">
        <v>1</v>
      </c>
      <c r="F1399" s="252" t="s">
        <v>595</v>
      </c>
      <c r="G1399" s="250"/>
      <c r="H1399" s="251" t="s">
        <v>1</v>
      </c>
      <c r="I1399" s="253"/>
      <c r="J1399" s="250"/>
      <c r="K1399" s="250"/>
      <c r="L1399" s="254"/>
      <c r="M1399" s="255"/>
      <c r="N1399" s="256"/>
      <c r="O1399" s="256"/>
      <c r="P1399" s="256"/>
      <c r="Q1399" s="256"/>
      <c r="R1399" s="256"/>
      <c r="S1399" s="256"/>
      <c r="T1399" s="257"/>
      <c r="U1399" s="13"/>
      <c r="V1399" s="13"/>
      <c r="W1399" s="13"/>
      <c r="X1399" s="13"/>
      <c r="Y1399" s="13"/>
      <c r="Z1399" s="13"/>
      <c r="AA1399" s="13"/>
      <c r="AB1399" s="13"/>
      <c r="AC1399" s="13"/>
      <c r="AD1399" s="13"/>
      <c r="AE1399" s="13"/>
      <c r="AT1399" s="258" t="s">
        <v>200</v>
      </c>
      <c r="AU1399" s="258" t="s">
        <v>82</v>
      </c>
      <c r="AV1399" s="13" t="s">
        <v>80</v>
      </c>
      <c r="AW1399" s="13" t="s">
        <v>30</v>
      </c>
      <c r="AX1399" s="13" t="s">
        <v>73</v>
      </c>
      <c r="AY1399" s="258" t="s">
        <v>189</v>
      </c>
    </row>
    <row r="1400" s="14" customFormat="1">
      <c r="A1400" s="14"/>
      <c r="B1400" s="259"/>
      <c r="C1400" s="260"/>
      <c r="D1400" s="242" t="s">
        <v>200</v>
      </c>
      <c r="E1400" s="261" t="s">
        <v>1</v>
      </c>
      <c r="F1400" s="262" t="s">
        <v>931</v>
      </c>
      <c r="G1400" s="260"/>
      <c r="H1400" s="263">
        <v>-0.66400000000000003</v>
      </c>
      <c r="I1400" s="264"/>
      <c r="J1400" s="260"/>
      <c r="K1400" s="260"/>
      <c r="L1400" s="265"/>
      <c r="M1400" s="266"/>
      <c r="N1400" s="267"/>
      <c r="O1400" s="267"/>
      <c r="P1400" s="267"/>
      <c r="Q1400" s="267"/>
      <c r="R1400" s="267"/>
      <c r="S1400" s="267"/>
      <c r="T1400" s="268"/>
      <c r="U1400" s="14"/>
      <c r="V1400" s="14"/>
      <c r="W1400" s="14"/>
      <c r="X1400" s="14"/>
      <c r="Y1400" s="14"/>
      <c r="Z1400" s="14"/>
      <c r="AA1400" s="14"/>
      <c r="AB1400" s="14"/>
      <c r="AC1400" s="14"/>
      <c r="AD1400" s="14"/>
      <c r="AE1400" s="14"/>
      <c r="AT1400" s="269" t="s">
        <v>200</v>
      </c>
      <c r="AU1400" s="269" t="s">
        <v>82</v>
      </c>
      <c r="AV1400" s="14" t="s">
        <v>82</v>
      </c>
      <c r="AW1400" s="14" t="s">
        <v>30</v>
      </c>
      <c r="AX1400" s="14" t="s">
        <v>73</v>
      </c>
      <c r="AY1400" s="269" t="s">
        <v>189</v>
      </c>
    </row>
    <row r="1401" s="13" customFormat="1">
      <c r="A1401" s="13"/>
      <c r="B1401" s="249"/>
      <c r="C1401" s="250"/>
      <c r="D1401" s="242" t="s">
        <v>200</v>
      </c>
      <c r="E1401" s="251" t="s">
        <v>1</v>
      </c>
      <c r="F1401" s="252" t="s">
        <v>932</v>
      </c>
      <c r="G1401" s="250"/>
      <c r="H1401" s="251" t="s">
        <v>1</v>
      </c>
      <c r="I1401" s="253"/>
      <c r="J1401" s="250"/>
      <c r="K1401" s="250"/>
      <c r="L1401" s="254"/>
      <c r="M1401" s="255"/>
      <c r="N1401" s="256"/>
      <c r="O1401" s="256"/>
      <c r="P1401" s="256"/>
      <c r="Q1401" s="256"/>
      <c r="R1401" s="256"/>
      <c r="S1401" s="256"/>
      <c r="T1401" s="257"/>
      <c r="U1401" s="13"/>
      <c r="V1401" s="13"/>
      <c r="W1401" s="13"/>
      <c r="X1401" s="13"/>
      <c r="Y1401" s="13"/>
      <c r="Z1401" s="13"/>
      <c r="AA1401" s="13"/>
      <c r="AB1401" s="13"/>
      <c r="AC1401" s="13"/>
      <c r="AD1401" s="13"/>
      <c r="AE1401" s="13"/>
      <c r="AT1401" s="258" t="s">
        <v>200</v>
      </c>
      <c r="AU1401" s="258" t="s">
        <v>82</v>
      </c>
      <c r="AV1401" s="13" t="s">
        <v>80</v>
      </c>
      <c r="AW1401" s="13" t="s">
        <v>30</v>
      </c>
      <c r="AX1401" s="13" t="s">
        <v>73</v>
      </c>
      <c r="AY1401" s="258" t="s">
        <v>189</v>
      </c>
    </row>
    <row r="1402" s="14" customFormat="1">
      <c r="A1402" s="14"/>
      <c r="B1402" s="259"/>
      <c r="C1402" s="260"/>
      <c r="D1402" s="242" t="s">
        <v>200</v>
      </c>
      <c r="E1402" s="261" t="s">
        <v>1</v>
      </c>
      <c r="F1402" s="262" t="s">
        <v>933</v>
      </c>
      <c r="G1402" s="260"/>
      <c r="H1402" s="263">
        <v>119.312</v>
      </c>
      <c r="I1402" s="264"/>
      <c r="J1402" s="260"/>
      <c r="K1402" s="260"/>
      <c r="L1402" s="265"/>
      <c r="M1402" s="266"/>
      <c r="N1402" s="267"/>
      <c r="O1402" s="267"/>
      <c r="P1402" s="267"/>
      <c r="Q1402" s="267"/>
      <c r="R1402" s="267"/>
      <c r="S1402" s="267"/>
      <c r="T1402" s="268"/>
      <c r="U1402" s="14"/>
      <c r="V1402" s="14"/>
      <c r="W1402" s="14"/>
      <c r="X1402" s="14"/>
      <c r="Y1402" s="14"/>
      <c r="Z1402" s="14"/>
      <c r="AA1402" s="14"/>
      <c r="AB1402" s="14"/>
      <c r="AC1402" s="14"/>
      <c r="AD1402" s="14"/>
      <c r="AE1402" s="14"/>
      <c r="AT1402" s="269" t="s">
        <v>200</v>
      </c>
      <c r="AU1402" s="269" t="s">
        <v>82</v>
      </c>
      <c r="AV1402" s="14" t="s">
        <v>82</v>
      </c>
      <c r="AW1402" s="14" t="s">
        <v>30</v>
      </c>
      <c r="AX1402" s="14" t="s">
        <v>73</v>
      </c>
      <c r="AY1402" s="269" t="s">
        <v>189</v>
      </c>
    </row>
    <row r="1403" s="14" customFormat="1">
      <c r="A1403" s="14"/>
      <c r="B1403" s="259"/>
      <c r="C1403" s="260"/>
      <c r="D1403" s="242" t="s">
        <v>200</v>
      </c>
      <c r="E1403" s="261" t="s">
        <v>1</v>
      </c>
      <c r="F1403" s="262" t="s">
        <v>934</v>
      </c>
      <c r="G1403" s="260"/>
      <c r="H1403" s="263">
        <v>19.651</v>
      </c>
      <c r="I1403" s="264"/>
      <c r="J1403" s="260"/>
      <c r="K1403" s="260"/>
      <c r="L1403" s="265"/>
      <c r="M1403" s="266"/>
      <c r="N1403" s="267"/>
      <c r="O1403" s="267"/>
      <c r="P1403" s="267"/>
      <c r="Q1403" s="267"/>
      <c r="R1403" s="267"/>
      <c r="S1403" s="267"/>
      <c r="T1403" s="268"/>
      <c r="U1403" s="14"/>
      <c r="V1403" s="14"/>
      <c r="W1403" s="14"/>
      <c r="X1403" s="14"/>
      <c r="Y1403" s="14"/>
      <c r="Z1403" s="14"/>
      <c r="AA1403" s="14"/>
      <c r="AB1403" s="14"/>
      <c r="AC1403" s="14"/>
      <c r="AD1403" s="14"/>
      <c r="AE1403" s="14"/>
      <c r="AT1403" s="269" t="s">
        <v>200</v>
      </c>
      <c r="AU1403" s="269" t="s">
        <v>82</v>
      </c>
      <c r="AV1403" s="14" t="s">
        <v>82</v>
      </c>
      <c r="AW1403" s="14" t="s">
        <v>30</v>
      </c>
      <c r="AX1403" s="14" t="s">
        <v>73</v>
      </c>
      <c r="AY1403" s="269" t="s">
        <v>189</v>
      </c>
    </row>
    <row r="1404" s="13" customFormat="1">
      <c r="A1404" s="13"/>
      <c r="B1404" s="249"/>
      <c r="C1404" s="250"/>
      <c r="D1404" s="242" t="s">
        <v>200</v>
      </c>
      <c r="E1404" s="251" t="s">
        <v>1</v>
      </c>
      <c r="F1404" s="252" t="s">
        <v>595</v>
      </c>
      <c r="G1404" s="250"/>
      <c r="H1404" s="251" t="s">
        <v>1</v>
      </c>
      <c r="I1404" s="253"/>
      <c r="J1404" s="250"/>
      <c r="K1404" s="250"/>
      <c r="L1404" s="254"/>
      <c r="M1404" s="255"/>
      <c r="N1404" s="256"/>
      <c r="O1404" s="256"/>
      <c r="P1404" s="256"/>
      <c r="Q1404" s="256"/>
      <c r="R1404" s="256"/>
      <c r="S1404" s="256"/>
      <c r="T1404" s="257"/>
      <c r="U1404" s="13"/>
      <c r="V1404" s="13"/>
      <c r="W1404" s="13"/>
      <c r="X1404" s="13"/>
      <c r="Y1404" s="13"/>
      <c r="Z1404" s="13"/>
      <c r="AA1404" s="13"/>
      <c r="AB1404" s="13"/>
      <c r="AC1404" s="13"/>
      <c r="AD1404" s="13"/>
      <c r="AE1404" s="13"/>
      <c r="AT1404" s="258" t="s">
        <v>200</v>
      </c>
      <c r="AU1404" s="258" t="s">
        <v>82</v>
      </c>
      <c r="AV1404" s="13" t="s">
        <v>80</v>
      </c>
      <c r="AW1404" s="13" t="s">
        <v>30</v>
      </c>
      <c r="AX1404" s="13" t="s">
        <v>73</v>
      </c>
      <c r="AY1404" s="258" t="s">
        <v>189</v>
      </c>
    </row>
    <row r="1405" s="14" customFormat="1">
      <c r="A1405" s="14"/>
      <c r="B1405" s="259"/>
      <c r="C1405" s="260"/>
      <c r="D1405" s="242" t="s">
        <v>200</v>
      </c>
      <c r="E1405" s="261" t="s">
        <v>1</v>
      </c>
      <c r="F1405" s="262" t="s">
        <v>935</v>
      </c>
      <c r="G1405" s="260"/>
      <c r="H1405" s="263">
        <v>2.2210000000000001</v>
      </c>
      <c r="I1405" s="264"/>
      <c r="J1405" s="260"/>
      <c r="K1405" s="260"/>
      <c r="L1405" s="265"/>
      <c r="M1405" s="266"/>
      <c r="N1405" s="267"/>
      <c r="O1405" s="267"/>
      <c r="P1405" s="267"/>
      <c r="Q1405" s="267"/>
      <c r="R1405" s="267"/>
      <c r="S1405" s="267"/>
      <c r="T1405" s="268"/>
      <c r="U1405" s="14"/>
      <c r="V1405" s="14"/>
      <c r="W1405" s="14"/>
      <c r="X1405" s="14"/>
      <c r="Y1405" s="14"/>
      <c r="Z1405" s="14"/>
      <c r="AA1405" s="14"/>
      <c r="AB1405" s="14"/>
      <c r="AC1405" s="14"/>
      <c r="AD1405" s="14"/>
      <c r="AE1405" s="14"/>
      <c r="AT1405" s="269" t="s">
        <v>200</v>
      </c>
      <c r="AU1405" s="269" t="s">
        <v>82</v>
      </c>
      <c r="AV1405" s="14" t="s">
        <v>82</v>
      </c>
      <c r="AW1405" s="14" t="s">
        <v>30</v>
      </c>
      <c r="AX1405" s="14" t="s">
        <v>73</v>
      </c>
      <c r="AY1405" s="269" t="s">
        <v>189</v>
      </c>
    </row>
    <row r="1406" s="14" customFormat="1">
      <c r="A1406" s="14"/>
      <c r="B1406" s="259"/>
      <c r="C1406" s="260"/>
      <c r="D1406" s="242" t="s">
        <v>200</v>
      </c>
      <c r="E1406" s="261" t="s">
        <v>1</v>
      </c>
      <c r="F1406" s="262" t="s">
        <v>936</v>
      </c>
      <c r="G1406" s="260"/>
      <c r="H1406" s="263">
        <v>2.8599999999999999</v>
      </c>
      <c r="I1406" s="264"/>
      <c r="J1406" s="260"/>
      <c r="K1406" s="260"/>
      <c r="L1406" s="265"/>
      <c r="M1406" s="266"/>
      <c r="N1406" s="267"/>
      <c r="O1406" s="267"/>
      <c r="P1406" s="267"/>
      <c r="Q1406" s="267"/>
      <c r="R1406" s="267"/>
      <c r="S1406" s="267"/>
      <c r="T1406" s="268"/>
      <c r="U1406" s="14"/>
      <c r="V1406" s="14"/>
      <c r="W1406" s="14"/>
      <c r="X1406" s="14"/>
      <c r="Y1406" s="14"/>
      <c r="Z1406" s="14"/>
      <c r="AA1406" s="14"/>
      <c r="AB1406" s="14"/>
      <c r="AC1406" s="14"/>
      <c r="AD1406" s="14"/>
      <c r="AE1406" s="14"/>
      <c r="AT1406" s="269" t="s">
        <v>200</v>
      </c>
      <c r="AU1406" s="269" t="s">
        <v>82</v>
      </c>
      <c r="AV1406" s="14" t="s">
        <v>82</v>
      </c>
      <c r="AW1406" s="14" t="s">
        <v>30</v>
      </c>
      <c r="AX1406" s="14" t="s">
        <v>73</v>
      </c>
      <c r="AY1406" s="269" t="s">
        <v>189</v>
      </c>
    </row>
    <row r="1407" s="14" customFormat="1">
      <c r="A1407" s="14"/>
      <c r="B1407" s="259"/>
      <c r="C1407" s="260"/>
      <c r="D1407" s="242" t="s">
        <v>200</v>
      </c>
      <c r="E1407" s="261" t="s">
        <v>1</v>
      </c>
      <c r="F1407" s="262" t="s">
        <v>614</v>
      </c>
      <c r="G1407" s="260"/>
      <c r="H1407" s="263">
        <v>1.8480000000000001</v>
      </c>
      <c r="I1407" s="264"/>
      <c r="J1407" s="260"/>
      <c r="K1407" s="260"/>
      <c r="L1407" s="265"/>
      <c r="M1407" s="266"/>
      <c r="N1407" s="267"/>
      <c r="O1407" s="267"/>
      <c r="P1407" s="267"/>
      <c r="Q1407" s="267"/>
      <c r="R1407" s="267"/>
      <c r="S1407" s="267"/>
      <c r="T1407" s="268"/>
      <c r="U1407" s="14"/>
      <c r="V1407" s="14"/>
      <c r="W1407" s="14"/>
      <c r="X1407" s="14"/>
      <c r="Y1407" s="14"/>
      <c r="Z1407" s="14"/>
      <c r="AA1407" s="14"/>
      <c r="AB1407" s="14"/>
      <c r="AC1407" s="14"/>
      <c r="AD1407" s="14"/>
      <c r="AE1407" s="14"/>
      <c r="AT1407" s="269" t="s">
        <v>200</v>
      </c>
      <c r="AU1407" s="269" t="s">
        <v>82</v>
      </c>
      <c r="AV1407" s="14" t="s">
        <v>82</v>
      </c>
      <c r="AW1407" s="14" t="s">
        <v>30</v>
      </c>
      <c r="AX1407" s="14" t="s">
        <v>73</v>
      </c>
      <c r="AY1407" s="269" t="s">
        <v>189</v>
      </c>
    </row>
    <row r="1408" s="14" customFormat="1">
      <c r="A1408" s="14"/>
      <c r="B1408" s="259"/>
      <c r="C1408" s="260"/>
      <c r="D1408" s="242" t="s">
        <v>200</v>
      </c>
      <c r="E1408" s="261" t="s">
        <v>1</v>
      </c>
      <c r="F1408" s="262" t="s">
        <v>937</v>
      </c>
      <c r="G1408" s="260"/>
      <c r="H1408" s="263">
        <v>0.67100000000000004</v>
      </c>
      <c r="I1408" s="264"/>
      <c r="J1408" s="260"/>
      <c r="K1408" s="260"/>
      <c r="L1408" s="265"/>
      <c r="M1408" s="266"/>
      <c r="N1408" s="267"/>
      <c r="O1408" s="267"/>
      <c r="P1408" s="267"/>
      <c r="Q1408" s="267"/>
      <c r="R1408" s="267"/>
      <c r="S1408" s="267"/>
      <c r="T1408" s="268"/>
      <c r="U1408" s="14"/>
      <c r="V1408" s="14"/>
      <c r="W1408" s="14"/>
      <c r="X1408" s="14"/>
      <c r="Y1408" s="14"/>
      <c r="Z1408" s="14"/>
      <c r="AA1408" s="14"/>
      <c r="AB1408" s="14"/>
      <c r="AC1408" s="14"/>
      <c r="AD1408" s="14"/>
      <c r="AE1408" s="14"/>
      <c r="AT1408" s="269" t="s">
        <v>200</v>
      </c>
      <c r="AU1408" s="269" t="s">
        <v>82</v>
      </c>
      <c r="AV1408" s="14" t="s">
        <v>82</v>
      </c>
      <c r="AW1408" s="14" t="s">
        <v>30</v>
      </c>
      <c r="AX1408" s="14" t="s">
        <v>73</v>
      </c>
      <c r="AY1408" s="269" t="s">
        <v>189</v>
      </c>
    </row>
    <row r="1409" s="14" customFormat="1">
      <c r="A1409" s="14"/>
      <c r="B1409" s="259"/>
      <c r="C1409" s="260"/>
      <c r="D1409" s="242" t="s">
        <v>200</v>
      </c>
      <c r="E1409" s="261" t="s">
        <v>1</v>
      </c>
      <c r="F1409" s="262" t="s">
        <v>938</v>
      </c>
      <c r="G1409" s="260"/>
      <c r="H1409" s="263">
        <v>2.2440000000000002</v>
      </c>
      <c r="I1409" s="264"/>
      <c r="J1409" s="260"/>
      <c r="K1409" s="260"/>
      <c r="L1409" s="265"/>
      <c r="M1409" s="266"/>
      <c r="N1409" s="267"/>
      <c r="O1409" s="267"/>
      <c r="P1409" s="267"/>
      <c r="Q1409" s="267"/>
      <c r="R1409" s="267"/>
      <c r="S1409" s="267"/>
      <c r="T1409" s="268"/>
      <c r="U1409" s="14"/>
      <c r="V1409" s="14"/>
      <c r="W1409" s="14"/>
      <c r="X1409" s="14"/>
      <c r="Y1409" s="14"/>
      <c r="Z1409" s="14"/>
      <c r="AA1409" s="14"/>
      <c r="AB1409" s="14"/>
      <c r="AC1409" s="14"/>
      <c r="AD1409" s="14"/>
      <c r="AE1409" s="14"/>
      <c r="AT1409" s="269" t="s">
        <v>200</v>
      </c>
      <c r="AU1409" s="269" t="s">
        <v>82</v>
      </c>
      <c r="AV1409" s="14" t="s">
        <v>82</v>
      </c>
      <c r="AW1409" s="14" t="s">
        <v>30</v>
      </c>
      <c r="AX1409" s="14" t="s">
        <v>73</v>
      </c>
      <c r="AY1409" s="269" t="s">
        <v>189</v>
      </c>
    </row>
    <row r="1410" s="14" customFormat="1">
      <c r="A1410" s="14"/>
      <c r="B1410" s="259"/>
      <c r="C1410" s="260"/>
      <c r="D1410" s="242" t="s">
        <v>200</v>
      </c>
      <c r="E1410" s="261" t="s">
        <v>1</v>
      </c>
      <c r="F1410" s="262" t="s">
        <v>939</v>
      </c>
      <c r="G1410" s="260"/>
      <c r="H1410" s="263">
        <v>0.496</v>
      </c>
      <c r="I1410" s="264"/>
      <c r="J1410" s="260"/>
      <c r="K1410" s="260"/>
      <c r="L1410" s="265"/>
      <c r="M1410" s="266"/>
      <c r="N1410" s="267"/>
      <c r="O1410" s="267"/>
      <c r="P1410" s="267"/>
      <c r="Q1410" s="267"/>
      <c r="R1410" s="267"/>
      <c r="S1410" s="267"/>
      <c r="T1410" s="268"/>
      <c r="U1410" s="14"/>
      <c r="V1410" s="14"/>
      <c r="W1410" s="14"/>
      <c r="X1410" s="14"/>
      <c r="Y1410" s="14"/>
      <c r="Z1410" s="14"/>
      <c r="AA1410" s="14"/>
      <c r="AB1410" s="14"/>
      <c r="AC1410" s="14"/>
      <c r="AD1410" s="14"/>
      <c r="AE1410" s="14"/>
      <c r="AT1410" s="269" t="s">
        <v>200</v>
      </c>
      <c r="AU1410" s="269" t="s">
        <v>82</v>
      </c>
      <c r="AV1410" s="14" t="s">
        <v>82</v>
      </c>
      <c r="AW1410" s="14" t="s">
        <v>30</v>
      </c>
      <c r="AX1410" s="14" t="s">
        <v>73</v>
      </c>
      <c r="AY1410" s="269" t="s">
        <v>189</v>
      </c>
    </row>
    <row r="1411" s="13" customFormat="1">
      <c r="A1411" s="13"/>
      <c r="B1411" s="249"/>
      <c r="C1411" s="250"/>
      <c r="D1411" s="242" t="s">
        <v>200</v>
      </c>
      <c r="E1411" s="251" t="s">
        <v>1</v>
      </c>
      <c r="F1411" s="252" t="s">
        <v>369</v>
      </c>
      <c r="G1411" s="250"/>
      <c r="H1411" s="251" t="s">
        <v>1</v>
      </c>
      <c r="I1411" s="253"/>
      <c r="J1411" s="250"/>
      <c r="K1411" s="250"/>
      <c r="L1411" s="254"/>
      <c r="M1411" s="255"/>
      <c r="N1411" s="256"/>
      <c r="O1411" s="256"/>
      <c r="P1411" s="256"/>
      <c r="Q1411" s="256"/>
      <c r="R1411" s="256"/>
      <c r="S1411" s="256"/>
      <c r="T1411" s="257"/>
      <c r="U1411" s="13"/>
      <c r="V1411" s="13"/>
      <c r="W1411" s="13"/>
      <c r="X1411" s="13"/>
      <c r="Y1411" s="13"/>
      <c r="Z1411" s="13"/>
      <c r="AA1411" s="13"/>
      <c r="AB1411" s="13"/>
      <c r="AC1411" s="13"/>
      <c r="AD1411" s="13"/>
      <c r="AE1411" s="13"/>
      <c r="AT1411" s="258" t="s">
        <v>200</v>
      </c>
      <c r="AU1411" s="258" t="s">
        <v>82</v>
      </c>
      <c r="AV1411" s="13" t="s">
        <v>80</v>
      </c>
      <c r="AW1411" s="13" t="s">
        <v>30</v>
      </c>
      <c r="AX1411" s="13" t="s">
        <v>73</v>
      </c>
      <c r="AY1411" s="258" t="s">
        <v>189</v>
      </c>
    </row>
    <row r="1412" s="14" customFormat="1">
      <c r="A1412" s="14"/>
      <c r="B1412" s="259"/>
      <c r="C1412" s="260"/>
      <c r="D1412" s="242" t="s">
        <v>200</v>
      </c>
      <c r="E1412" s="261" t="s">
        <v>1</v>
      </c>
      <c r="F1412" s="262" t="s">
        <v>940</v>
      </c>
      <c r="G1412" s="260"/>
      <c r="H1412" s="263">
        <v>-22.736000000000001</v>
      </c>
      <c r="I1412" s="264"/>
      <c r="J1412" s="260"/>
      <c r="K1412" s="260"/>
      <c r="L1412" s="265"/>
      <c r="M1412" s="266"/>
      <c r="N1412" s="267"/>
      <c r="O1412" s="267"/>
      <c r="P1412" s="267"/>
      <c r="Q1412" s="267"/>
      <c r="R1412" s="267"/>
      <c r="S1412" s="267"/>
      <c r="T1412" s="268"/>
      <c r="U1412" s="14"/>
      <c r="V1412" s="14"/>
      <c r="W1412" s="14"/>
      <c r="X1412" s="14"/>
      <c r="Y1412" s="14"/>
      <c r="Z1412" s="14"/>
      <c r="AA1412" s="14"/>
      <c r="AB1412" s="14"/>
      <c r="AC1412" s="14"/>
      <c r="AD1412" s="14"/>
      <c r="AE1412" s="14"/>
      <c r="AT1412" s="269" t="s">
        <v>200</v>
      </c>
      <c r="AU1412" s="269" t="s">
        <v>82</v>
      </c>
      <c r="AV1412" s="14" t="s">
        <v>82</v>
      </c>
      <c r="AW1412" s="14" t="s">
        <v>30</v>
      </c>
      <c r="AX1412" s="14" t="s">
        <v>73</v>
      </c>
      <c r="AY1412" s="269" t="s">
        <v>189</v>
      </c>
    </row>
    <row r="1413" s="13" customFormat="1">
      <c r="A1413" s="13"/>
      <c r="B1413" s="249"/>
      <c r="C1413" s="250"/>
      <c r="D1413" s="242" t="s">
        <v>200</v>
      </c>
      <c r="E1413" s="251" t="s">
        <v>1</v>
      </c>
      <c r="F1413" s="252" t="s">
        <v>941</v>
      </c>
      <c r="G1413" s="250"/>
      <c r="H1413" s="251" t="s">
        <v>1</v>
      </c>
      <c r="I1413" s="253"/>
      <c r="J1413" s="250"/>
      <c r="K1413" s="250"/>
      <c r="L1413" s="254"/>
      <c r="M1413" s="255"/>
      <c r="N1413" s="256"/>
      <c r="O1413" s="256"/>
      <c r="P1413" s="256"/>
      <c r="Q1413" s="256"/>
      <c r="R1413" s="256"/>
      <c r="S1413" s="256"/>
      <c r="T1413" s="257"/>
      <c r="U1413" s="13"/>
      <c r="V1413" s="13"/>
      <c r="W1413" s="13"/>
      <c r="X1413" s="13"/>
      <c r="Y1413" s="13"/>
      <c r="Z1413" s="13"/>
      <c r="AA1413" s="13"/>
      <c r="AB1413" s="13"/>
      <c r="AC1413" s="13"/>
      <c r="AD1413" s="13"/>
      <c r="AE1413" s="13"/>
      <c r="AT1413" s="258" t="s">
        <v>200</v>
      </c>
      <c r="AU1413" s="258" t="s">
        <v>82</v>
      </c>
      <c r="AV1413" s="13" t="s">
        <v>80</v>
      </c>
      <c r="AW1413" s="13" t="s">
        <v>30</v>
      </c>
      <c r="AX1413" s="13" t="s">
        <v>73</v>
      </c>
      <c r="AY1413" s="258" t="s">
        <v>189</v>
      </c>
    </row>
    <row r="1414" s="14" customFormat="1">
      <c r="A1414" s="14"/>
      <c r="B1414" s="259"/>
      <c r="C1414" s="260"/>
      <c r="D1414" s="242" t="s">
        <v>200</v>
      </c>
      <c r="E1414" s="261" t="s">
        <v>1</v>
      </c>
      <c r="F1414" s="262" t="s">
        <v>942</v>
      </c>
      <c r="G1414" s="260"/>
      <c r="H1414" s="263">
        <v>112.107</v>
      </c>
      <c r="I1414" s="264"/>
      <c r="J1414" s="260"/>
      <c r="K1414" s="260"/>
      <c r="L1414" s="265"/>
      <c r="M1414" s="266"/>
      <c r="N1414" s="267"/>
      <c r="O1414" s="267"/>
      <c r="P1414" s="267"/>
      <c r="Q1414" s="267"/>
      <c r="R1414" s="267"/>
      <c r="S1414" s="267"/>
      <c r="T1414" s="268"/>
      <c r="U1414" s="14"/>
      <c r="V1414" s="14"/>
      <c r="W1414" s="14"/>
      <c r="X1414" s="14"/>
      <c r="Y1414" s="14"/>
      <c r="Z1414" s="14"/>
      <c r="AA1414" s="14"/>
      <c r="AB1414" s="14"/>
      <c r="AC1414" s="14"/>
      <c r="AD1414" s="14"/>
      <c r="AE1414" s="14"/>
      <c r="AT1414" s="269" t="s">
        <v>200</v>
      </c>
      <c r="AU1414" s="269" t="s">
        <v>82</v>
      </c>
      <c r="AV1414" s="14" t="s">
        <v>82</v>
      </c>
      <c r="AW1414" s="14" t="s">
        <v>30</v>
      </c>
      <c r="AX1414" s="14" t="s">
        <v>73</v>
      </c>
      <c r="AY1414" s="269" t="s">
        <v>189</v>
      </c>
    </row>
    <row r="1415" s="13" customFormat="1">
      <c r="A1415" s="13"/>
      <c r="B1415" s="249"/>
      <c r="C1415" s="250"/>
      <c r="D1415" s="242" t="s">
        <v>200</v>
      </c>
      <c r="E1415" s="251" t="s">
        <v>1</v>
      </c>
      <c r="F1415" s="252" t="s">
        <v>595</v>
      </c>
      <c r="G1415" s="250"/>
      <c r="H1415" s="251" t="s">
        <v>1</v>
      </c>
      <c r="I1415" s="253"/>
      <c r="J1415" s="250"/>
      <c r="K1415" s="250"/>
      <c r="L1415" s="254"/>
      <c r="M1415" s="255"/>
      <c r="N1415" s="256"/>
      <c r="O1415" s="256"/>
      <c r="P1415" s="256"/>
      <c r="Q1415" s="256"/>
      <c r="R1415" s="256"/>
      <c r="S1415" s="256"/>
      <c r="T1415" s="257"/>
      <c r="U1415" s="13"/>
      <c r="V1415" s="13"/>
      <c r="W1415" s="13"/>
      <c r="X1415" s="13"/>
      <c r="Y1415" s="13"/>
      <c r="Z1415" s="13"/>
      <c r="AA1415" s="13"/>
      <c r="AB1415" s="13"/>
      <c r="AC1415" s="13"/>
      <c r="AD1415" s="13"/>
      <c r="AE1415" s="13"/>
      <c r="AT1415" s="258" t="s">
        <v>200</v>
      </c>
      <c r="AU1415" s="258" t="s">
        <v>82</v>
      </c>
      <c r="AV1415" s="13" t="s">
        <v>80</v>
      </c>
      <c r="AW1415" s="13" t="s">
        <v>30</v>
      </c>
      <c r="AX1415" s="13" t="s">
        <v>73</v>
      </c>
      <c r="AY1415" s="258" t="s">
        <v>189</v>
      </c>
    </row>
    <row r="1416" s="14" customFormat="1">
      <c r="A1416" s="14"/>
      <c r="B1416" s="259"/>
      <c r="C1416" s="260"/>
      <c r="D1416" s="242" t="s">
        <v>200</v>
      </c>
      <c r="E1416" s="261" t="s">
        <v>1</v>
      </c>
      <c r="F1416" s="262" t="s">
        <v>943</v>
      </c>
      <c r="G1416" s="260"/>
      <c r="H1416" s="263">
        <v>0.28499999999999998</v>
      </c>
      <c r="I1416" s="264"/>
      <c r="J1416" s="260"/>
      <c r="K1416" s="260"/>
      <c r="L1416" s="265"/>
      <c r="M1416" s="266"/>
      <c r="N1416" s="267"/>
      <c r="O1416" s="267"/>
      <c r="P1416" s="267"/>
      <c r="Q1416" s="267"/>
      <c r="R1416" s="267"/>
      <c r="S1416" s="267"/>
      <c r="T1416" s="268"/>
      <c r="U1416" s="14"/>
      <c r="V1416" s="14"/>
      <c r="W1416" s="14"/>
      <c r="X1416" s="14"/>
      <c r="Y1416" s="14"/>
      <c r="Z1416" s="14"/>
      <c r="AA1416" s="14"/>
      <c r="AB1416" s="14"/>
      <c r="AC1416" s="14"/>
      <c r="AD1416" s="14"/>
      <c r="AE1416" s="14"/>
      <c r="AT1416" s="269" t="s">
        <v>200</v>
      </c>
      <c r="AU1416" s="269" t="s">
        <v>82</v>
      </c>
      <c r="AV1416" s="14" t="s">
        <v>82</v>
      </c>
      <c r="AW1416" s="14" t="s">
        <v>30</v>
      </c>
      <c r="AX1416" s="14" t="s">
        <v>73</v>
      </c>
      <c r="AY1416" s="269" t="s">
        <v>189</v>
      </c>
    </row>
    <row r="1417" s="13" customFormat="1">
      <c r="A1417" s="13"/>
      <c r="B1417" s="249"/>
      <c r="C1417" s="250"/>
      <c r="D1417" s="242" t="s">
        <v>200</v>
      </c>
      <c r="E1417" s="251" t="s">
        <v>1</v>
      </c>
      <c r="F1417" s="252" t="s">
        <v>369</v>
      </c>
      <c r="G1417" s="250"/>
      <c r="H1417" s="251" t="s">
        <v>1</v>
      </c>
      <c r="I1417" s="253"/>
      <c r="J1417" s="250"/>
      <c r="K1417" s="250"/>
      <c r="L1417" s="254"/>
      <c r="M1417" s="255"/>
      <c r="N1417" s="256"/>
      <c r="O1417" s="256"/>
      <c r="P1417" s="256"/>
      <c r="Q1417" s="256"/>
      <c r="R1417" s="256"/>
      <c r="S1417" s="256"/>
      <c r="T1417" s="257"/>
      <c r="U1417" s="13"/>
      <c r="V1417" s="13"/>
      <c r="W1417" s="13"/>
      <c r="X1417" s="13"/>
      <c r="Y1417" s="13"/>
      <c r="Z1417" s="13"/>
      <c r="AA1417" s="13"/>
      <c r="AB1417" s="13"/>
      <c r="AC1417" s="13"/>
      <c r="AD1417" s="13"/>
      <c r="AE1417" s="13"/>
      <c r="AT1417" s="258" t="s">
        <v>200</v>
      </c>
      <c r="AU1417" s="258" t="s">
        <v>82</v>
      </c>
      <c r="AV1417" s="13" t="s">
        <v>80</v>
      </c>
      <c r="AW1417" s="13" t="s">
        <v>30</v>
      </c>
      <c r="AX1417" s="13" t="s">
        <v>73</v>
      </c>
      <c r="AY1417" s="258" t="s">
        <v>189</v>
      </c>
    </row>
    <row r="1418" s="14" customFormat="1">
      <c r="A1418" s="14"/>
      <c r="B1418" s="259"/>
      <c r="C1418" s="260"/>
      <c r="D1418" s="242" t="s">
        <v>200</v>
      </c>
      <c r="E1418" s="261" t="s">
        <v>1</v>
      </c>
      <c r="F1418" s="262" t="s">
        <v>370</v>
      </c>
      <c r="G1418" s="260"/>
      <c r="H1418" s="263">
        <v>-0.57099999999999995</v>
      </c>
      <c r="I1418" s="264"/>
      <c r="J1418" s="260"/>
      <c r="K1418" s="260"/>
      <c r="L1418" s="265"/>
      <c r="M1418" s="266"/>
      <c r="N1418" s="267"/>
      <c r="O1418" s="267"/>
      <c r="P1418" s="267"/>
      <c r="Q1418" s="267"/>
      <c r="R1418" s="267"/>
      <c r="S1418" s="267"/>
      <c r="T1418" s="268"/>
      <c r="U1418" s="14"/>
      <c r="V1418" s="14"/>
      <c r="W1418" s="14"/>
      <c r="X1418" s="14"/>
      <c r="Y1418" s="14"/>
      <c r="Z1418" s="14"/>
      <c r="AA1418" s="14"/>
      <c r="AB1418" s="14"/>
      <c r="AC1418" s="14"/>
      <c r="AD1418" s="14"/>
      <c r="AE1418" s="14"/>
      <c r="AT1418" s="269" t="s">
        <v>200</v>
      </c>
      <c r="AU1418" s="269" t="s">
        <v>82</v>
      </c>
      <c r="AV1418" s="14" t="s">
        <v>82</v>
      </c>
      <c r="AW1418" s="14" t="s">
        <v>30</v>
      </c>
      <c r="AX1418" s="14" t="s">
        <v>73</v>
      </c>
      <c r="AY1418" s="269" t="s">
        <v>189</v>
      </c>
    </row>
    <row r="1419" s="13" customFormat="1">
      <c r="A1419" s="13"/>
      <c r="B1419" s="249"/>
      <c r="C1419" s="250"/>
      <c r="D1419" s="242" t="s">
        <v>200</v>
      </c>
      <c r="E1419" s="251" t="s">
        <v>1</v>
      </c>
      <c r="F1419" s="252" t="s">
        <v>944</v>
      </c>
      <c r="G1419" s="250"/>
      <c r="H1419" s="251" t="s">
        <v>1</v>
      </c>
      <c r="I1419" s="253"/>
      <c r="J1419" s="250"/>
      <c r="K1419" s="250"/>
      <c r="L1419" s="254"/>
      <c r="M1419" s="255"/>
      <c r="N1419" s="256"/>
      <c r="O1419" s="256"/>
      <c r="P1419" s="256"/>
      <c r="Q1419" s="256"/>
      <c r="R1419" s="256"/>
      <c r="S1419" s="256"/>
      <c r="T1419" s="257"/>
      <c r="U1419" s="13"/>
      <c r="V1419" s="13"/>
      <c r="W1419" s="13"/>
      <c r="X1419" s="13"/>
      <c r="Y1419" s="13"/>
      <c r="Z1419" s="13"/>
      <c r="AA1419" s="13"/>
      <c r="AB1419" s="13"/>
      <c r="AC1419" s="13"/>
      <c r="AD1419" s="13"/>
      <c r="AE1419" s="13"/>
      <c r="AT1419" s="258" t="s">
        <v>200</v>
      </c>
      <c r="AU1419" s="258" t="s">
        <v>82</v>
      </c>
      <c r="AV1419" s="13" t="s">
        <v>80</v>
      </c>
      <c r="AW1419" s="13" t="s">
        <v>30</v>
      </c>
      <c r="AX1419" s="13" t="s">
        <v>73</v>
      </c>
      <c r="AY1419" s="258" t="s">
        <v>189</v>
      </c>
    </row>
    <row r="1420" s="14" customFormat="1">
      <c r="A1420" s="14"/>
      <c r="B1420" s="259"/>
      <c r="C1420" s="260"/>
      <c r="D1420" s="242" t="s">
        <v>200</v>
      </c>
      <c r="E1420" s="261" t="s">
        <v>1</v>
      </c>
      <c r="F1420" s="262" t="s">
        <v>933</v>
      </c>
      <c r="G1420" s="260"/>
      <c r="H1420" s="263">
        <v>119.312</v>
      </c>
      <c r="I1420" s="264"/>
      <c r="J1420" s="260"/>
      <c r="K1420" s="260"/>
      <c r="L1420" s="265"/>
      <c r="M1420" s="266"/>
      <c r="N1420" s="267"/>
      <c r="O1420" s="267"/>
      <c r="P1420" s="267"/>
      <c r="Q1420" s="267"/>
      <c r="R1420" s="267"/>
      <c r="S1420" s="267"/>
      <c r="T1420" s="268"/>
      <c r="U1420" s="14"/>
      <c r="V1420" s="14"/>
      <c r="W1420" s="14"/>
      <c r="X1420" s="14"/>
      <c r="Y1420" s="14"/>
      <c r="Z1420" s="14"/>
      <c r="AA1420" s="14"/>
      <c r="AB1420" s="14"/>
      <c r="AC1420" s="14"/>
      <c r="AD1420" s="14"/>
      <c r="AE1420" s="14"/>
      <c r="AT1420" s="269" t="s">
        <v>200</v>
      </c>
      <c r="AU1420" s="269" t="s">
        <v>82</v>
      </c>
      <c r="AV1420" s="14" t="s">
        <v>82</v>
      </c>
      <c r="AW1420" s="14" t="s">
        <v>30</v>
      </c>
      <c r="AX1420" s="14" t="s">
        <v>73</v>
      </c>
      <c r="AY1420" s="269" t="s">
        <v>189</v>
      </c>
    </row>
    <row r="1421" s="14" customFormat="1">
      <c r="A1421" s="14"/>
      <c r="B1421" s="259"/>
      <c r="C1421" s="260"/>
      <c r="D1421" s="242" t="s">
        <v>200</v>
      </c>
      <c r="E1421" s="261" t="s">
        <v>1</v>
      </c>
      <c r="F1421" s="262" t="s">
        <v>934</v>
      </c>
      <c r="G1421" s="260"/>
      <c r="H1421" s="263">
        <v>19.651</v>
      </c>
      <c r="I1421" s="264"/>
      <c r="J1421" s="260"/>
      <c r="K1421" s="260"/>
      <c r="L1421" s="265"/>
      <c r="M1421" s="266"/>
      <c r="N1421" s="267"/>
      <c r="O1421" s="267"/>
      <c r="P1421" s="267"/>
      <c r="Q1421" s="267"/>
      <c r="R1421" s="267"/>
      <c r="S1421" s="267"/>
      <c r="T1421" s="268"/>
      <c r="U1421" s="14"/>
      <c r="V1421" s="14"/>
      <c r="W1421" s="14"/>
      <c r="X1421" s="14"/>
      <c r="Y1421" s="14"/>
      <c r="Z1421" s="14"/>
      <c r="AA1421" s="14"/>
      <c r="AB1421" s="14"/>
      <c r="AC1421" s="14"/>
      <c r="AD1421" s="14"/>
      <c r="AE1421" s="14"/>
      <c r="AT1421" s="269" t="s">
        <v>200</v>
      </c>
      <c r="AU1421" s="269" t="s">
        <v>82</v>
      </c>
      <c r="AV1421" s="14" t="s">
        <v>82</v>
      </c>
      <c r="AW1421" s="14" t="s">
        <v>30</v>
      </c>
      <c r="AX1421" s="14" t="s">
        <v>73</v>
      </c>
      <c r="AY1421" s="269" t="s">
        <v>189</v>
      </c>
    </row>
    <row r="1422" s="13" customFormat="1">
      <c r="A1422" s="13"/>
      <c r="B1422" s="249"/>
      <c r="C1422" s="250"/>
      <c r="D1422" s="242" t="s">
        <v>200</v>
      </c>
      <c r="E1422" s="251" t="s">
        <v>1</v>
      </c>
      <c r="F1422" s="252" t="s">
        <v>595</v>
      </c>
      <c r="G1422" s="250"/>
      <c r="H1422" s="251" t="s">
        <v>1</v>
      </c>
      <c r="I1422" s="253"/>
      <c r="J1422" s="250"/>
      <c r="K1422" s="250"/>
      <c r="L1422" s="254"/>
      <c r="M1422" s="255"/>
      <c r="N1422" s="256"/>
      <c r="O1422" s="256"/>
      <c r="P1422" s="256"/>
      <c r="Q1422" s="256"/>
      <c r="R1422" s="256"/>
      <c r="S1422" s="256"/>
      <c r="T1422" s="257"/>
      <c r="U1422" s="13"/>
      <c r="V1422" s="13"/>
      <c r="W1422" s="13"/>
      <c r="X1422" s="13"/>
      <c r="Y1422" s="13"/>
      <c r="Z1422" s="13"/>
      <c r="AA1422" s="13"/>
      <c r="AB1422" s="13"/>
      <c r="AC1422" s="13"/>
      <c r="AD1422" s="13"/>
      <c r="AE1422" s="13"/>
      <c r="AT1422" s="258" t="s">
        <v>200</v>
      </c>
      <c r="AU1422" s="258" t="s">
        <v>82</v>
      </c>
      <c r="AV1422" s="13" t="s">
        <v>80</v>
      </c>
      <c r="AW1422" s="13" t="s">
        <v>30</v>
      </c>
      <c r="AX1422" s="13" t="s">
        <v>73</v>
      </c>
      <c r="AY1422" s="258" t="s">
        <v>189</v>
      </c>
    </row>
    <row r="1423" s="14" customFormat="1">
      <c r="A1423" s="14"/>
      <c r="B1423" s="259"/>
      <c r="C1423" s="260"/>
      <c r="D1423" s="242" t="s">
        <v>200</v>
      </c>
      <c r="E1423" s="261" t="s">
        <v>1</v>
      </c>
      <c r="F1423" s="262" t="s">
        <v>945</v>
      </c>
      <c r="G1423" s="260"/>
      <c r="H1423" s="263">
        <v>1.1830000000000001</v>
      </c>
      <c r="I1423" s="264"/>
      <c r="J1423" s="260"/>
      <c r="K1423" s="260"/>
      <c r="L1423" s="265"/>
      <c r="M1423" s="266"/>
      <c r="N1423" s="267"/>
      <c r="O1423" s="267"/>
      <c r="P1423" s="267"/>
      <c r="Q1423" s="267"/>
      <c r="R1423" s="267"/>
      <c r="S1423" s="267"/>
      <c r="T1423" s="268"/>
      <c r="U1423" s="14"/>
      <c r="V1423" s="14"/>
      <c r="W1423" s="14"/>
      <c r="X1423" s="14"/>
      <c r="Y1423" s="14"/>
      <c r="Z1423" s="14"/>
      <c r="AA1423" s="14"/>
      <c r="AB1423" s="14"/>
      <c r="AC1423" s="14"/>
      <c r="AD1423" s="14"/>
      <c r="AE1423" s="14"/>
      <c r="AT1423" s="269" t="s">
        <v>200</v>
      </c>
      <c r="AU1423" s="269" t="s">
        <v>82</v>
      </c>
      <c r="AV1423" s="14" t="s">
        <v>82</v>
      </c>
      <c r="AW1423" s="14" t="s">
        <v>30</v>
      </c>
      <c r="AX1423" s="14" t="s">
        <v>73</v>
      </c>
      <c r="AY1423" s="269" t="s">
        <v>189</v>
      </c>
    </row>
    <row r="1424" s="14" customFormat="1">
      <c r="A1424" s="14"/>
      <c r="B1424" s="259"/>
      <c r="C1424" s="260"/>
      <c r="D1424" s="242" t="s">
        <v>200</v>
      </c>
      <c r="E1424" s="261" t="s">
        <v>1</v>
      </c>
      <c r="F1424" s="262" t="s">
        <v>946</v>
      </c>
      <c r="G1424" s="260"/>
      <c r="H1424" s="263">
        <v>2.0150000000000001</v>
      </c>
      <c r="I1424" s="264"/>
      <c r="J1424" s="260"/>
      <c r="K1424" s="260"/>
      <c r="L1424" s="265"/>
      <c r="M1424" s="266"/>
      <c r="N1424" s="267"/>
      <c r="O1424" s="267"/>
      <c r="P1424" s="267"/>
      <c r="Q1424" s="267"/>
      <c r="R1424" s="267"/>
      <c r="S1424" s="267"/>
      <c r="T1424" s="268"/>
      <c r="U1424" s="14"/>
      <c r="V1424" s="14"/>
      <c r="W1424" s="14"/>
      <c r="X1424" s="14"/>
      <c r="Y1424" s="14"/>
      <c r="Z1424" s="14"/>
      <c r="AA1424" s="14"/>
      <c r="AB1424" s="14"/>
      <c r="AC1424" s="14"/>
      <c r="AD1424" s="14"/>
      <c r="AE1424" s="14"/>
      <c r="AT1424" s="269" t="s">
        <v>200</v>
      </c>
      <c r="AU1424" s="269" t="s">
        <v>82</v>
      </c>
      <c r="AV1424" s="14" t="s">
        <v>82</v>
      </c>
      <c r="AW1424" s="14" t="s">
        <v>30</v>
      </c>
      <c r="AX1424" s="14" t="s">
        <v>73</v>
      </c>
      <c r="AY1424" s="269" t="s">
        <v>189</v>
      </c>
    </row>
    <row r="1425" s="14" customFormat="1">
      <c r="A1425" s="14"/>
      <c r="B1425" s="259"/>
      <c r="C1425" s="260"/>
      <c r="D1425" s="242" t="s">
        <v>200</v>
      </c>
      <c r="E1425" s="261" t="s">
        <v>1</v>
      </c>
      <c r="F1425" s="262" t="s">
        <v>947</v>
      </c>
      <c r="G1425" s="260"/>
      <c r="H1425" s="263">
        <v>4.4880000000000004</v>
      </c>
      <c r="I1425" s="264"/>
      <c r="J1425" s="260"/>
      <c r="K1425" s="260"/>
      <c r="L1425" s="265"/>
      <c r="M1425" s="266"/>
      <c r="N1425" s="267"/>
      <c r="O1425" s="267"/>
      <c r="P1425" s="267"/>
      <c r="Q1425" s="267"/>
      <c r="R1425" s="267"/>
      <c r="S1425" s="267"/>
      <c r="T1425" s="268"/>
      <c r="U1425" s="14"/>
      <c r="V1425" s="14"/>
      <c r="W1425" s="14"/>
      <c r="X1425" s="14"/>
      <c r="Y1425" s="14"/>
      <c r="Z1425" s="14"/>
      <c r="AA1425" s="14"/>
      <c r="AB1425" s="14"/>
      <c r="AC1425" s="14"/>
      <c r="AD1425" s="14"/>
      <c r="AE1425" s="14"/>
      <c r="AT1425" s="269" t="s">
        <v>200</v>
      </c>
      <c r="AU1425" s="269" t="s">
        <v>82</v>
      </c>
      <c r="AV1425" s="14" t="s">
        <v>82</v>
      </c>
      <c r="AW1425" s="14" t="s">
        <v>30</v>
      </c>
      <c r="AX1425" s="14" t="s">
        <v>73</v>
      </c>
      <c r="AY1425" s="269" t="s">
        <v>189</v>
      </c>
    </row>
    <row r="1426" s="13" customFormat="1">
      <c r="A1426" s="13"/>
      <c r="B1426" s="249"/>
      <c r="C1426" s="250"/>
      <c r="D1426" s="242" t="s">
        <v>200</v>
      </c>
      <c r="E1426" s="251" t="s">
        <v>1</v>
      </c>
      <c r="F1426" s="252" t="s">
        <v>369</v>
      </c>
      <c r="G1426" s="250"/>
      <c r="H1426" s="251" t="s">
        <v>1</v>
      </c>
      <c r="I1426" s="253"/>
      <c r="J1426" s="250"/>
      <c r="K1426" s="250"/>
      <c r="L1426" s="254"/>
      <c r="M1426" s="255"/>
      <c r="N1426" s="256"/>
      <c r="O1426" s="256"/>
      <c r="P1426" s="256"/>
      <c r="Q1426" s="256"/>
      <c r="R1426" s="256"/>
      <c r="S1426" s="256"/>
      <c r="T1426" s="257"/>
      <c r="U1426" s="13"/>
      <c r="V1426" s="13"/>
      <c r="W1426" s="13"/>
      <c r="X1426" s="13"/>
      <c r="Y1426" s="13"/>
      <c r="Z1426" s="13"/>
      <c r="AA1426" s="13"/>
      <c r="AB1426" s="13"/>
      <c r="AC1426" s="13"/>
      <c r="AD1426" s="13"/>
      <c r="AE1426" s="13"/>
      <c r="AT1426" s="258" t="s">
        <v>200</v>
      </c>
      <c r="AU1426" s="258" t="s">
        <v>82</v>
      </c>
      <c r="AV1426" s="13" t="s">
        <v>80</v>
      </c>
      <c r="AW1426" s="13" t="s">
        <v>30</v>
      </c>
      <c r="AX1426" s="13" t="s">
        <v>73</v>
      </c>
      <c r="AY1426" s="258" t="s">
        <v>189</v>
      </c>
    </row>
    <row r="1427" s="14" customFormat="1">
      <c r="A1427" s="14"/>
      <c r="B1427" s="259"/>
      <c r="C1427" s="260"/>
      <c r="D1427" s="242" t="s">
        <v>200</v>
      </c>
      <c r="E1427" s="261" t="s">
        <v>1</v>
      </c>
      <c r="F1427" s="262" t="s">
        <v>948</v>
      </c>
      <c r="G1427" s="260"/>
      <c r="H1427" s="263">
        <v>-23.524000000000001</v>
      </c>
      <c r="I1427" s="264"/>
      <c r="J1427" s="260"/>
      <c r="K1427" s="260"/>
      <c r="L1427" s="265"/>
      <c r="M1427" s="266"/>
      <c r="N1427" s="267"/>
      <c r="O1427" s="267"/>
      <c r="P1427" s="267"/>
      <c r="Q1427" s="267"/>
      <c r="R1427" s="267"/>
      <c r="S1427" s="267"/>
      <c r="T1427" s="268"/>
      <c r="U1427" s="14"/>
      <c r="V1427" s="14"/>
      <c r="W1427" s="14"/>
      <c r="X1427" s="14"/>
      <c r="Y1427" s="14"/>
      <c r="Z1427" s="14"/>
      <c r="AA1427" s="14"/>
      <c r="AB1427" s="14"/>
      <c r="AC1427" s="14"/>
      <c r="AD1427" s="14"/>
      <c r="AE1427" s="14"/>
      <c r="AT1427" s="269" t="s">
        <v>200</v>
      </c>
      <c r="AU1427" s="269" t="s">
        <v>82</v>
      </c>
      <c r="AV1427" s="14" t="s">
        <v>82</v>
      </c>
      <c r="AW1427" s="14" t="s">
        <v>30</v>
      </c>
      <c r="AX1427" s="14" t="s">
        <v>73</v>
      </c>
      <c r="AY1427" s="269" t="s">
        <v>189</v>
      </c>
    </row>
    <row r="1428" s="13" customFormat="1">
      <c r="A1428" s="13"/>
      <c r="B1428" s="249"/>
      <c r="C1428" s="250"/>
      <c r="D1428" s="242" t="s">
        <v>200</v>
      </c>
      <c r="E1428" s="251" t="s">
        <v>1</v>
      </c>
      <c r="F1428" s="252" t="s">
        <v>928</v>
      </c>
      <c r="G1428" s="250"/>
      <c r="H1428" s="251" t="s">
        <v>1</v>
      </c>
      <c r="I1428" s="253"/>
      <c r="J1428" s="250"/>
      <c r="K1428" s="250"/>
      <c r="L1428" s="254"/>
      <c r="M1428" s="255"/>
      <c r="N1428" s="256"/>
      <c r="O1428" s="256"/>
      <c r="P1428" s="256"/>
      <c r="Q1428" s="256"/>
      <c r="R1428" s="256"/>
      <c r="S1428" s="256"/>
      <c r="T1428" s="257"/>
      <c r="U1428" s="13"/>
      <c r="V1428" s="13"/>
      <c r="W1428" s="13"/>
      <c r="X1428" s="13"/>
      <c r="Y1428" s="13"/>
      <c r="Z1428" s="13"/>
      <c r="AA1428" s="13"/>
      <c r="AB1428" s="13"/>
      <c r="AC1428" s="13"/>
      <c r="AD1428" s="13"/>
      <c r="AE1428" s="13"/>
      <c r="AT1428" s="258" t="s">
        <v>200</v>
      </c>
      <c r="AU1428" s="258" t="s">
        <v>82</v>
      </c>
      <c r="AV1428" s="13" t="s">
        <v>80</v>
      </c>
      <c r="AW1428" s="13" t="s">
        <v>30</v>
      </c>
      <c r="AX1428" s="13" t="s">
        <v>73</v>
      </c>
      <c r="AY1428" s="258" t="s">
        <v>189</v>
      </c>
    </row>
    <row r="1429" s="13" customFormat="1">
      <c r="A1429" s="13"/>
      <c r="B1429" s="249"/>
      <c r="C1429" s="250"/>
      <c r="D1429" s="242" t="s">
        <v>200</v>
      </c>
      <c r="E1429" s="251" t="s">
        <v>1</v>
      </c>
      <c r="F1429" s="252" t="s">
        <v>595</v>
      </c>
      <c r="G1429" s="250"/>
      <c r="H1429" s="251" t="s">
        <v>1</v>
      </c>
      <c r="I1429" s="253"/>
      <c r="J1429" s="250"/>
      <c r="K1429" s="250"/>
      <c r="L1429" s="254"/>
      <c r="M1429" s="255"/>
      <c r="N1429" s="256"/>
      <c r="O1429" s="256"/>
      <c r="P1429" s="256"/>
      <c r="Q1429" s="256"/>
      <c r="R1429" s="256"/>
      <c r="S1429" s="256"/>
      <c r="T1429" s="257"/>
      <c r="U1429" s="13"/>
      <c r="V1429" s="13"/>
      <c r="W1429" s="13"/>
      <c r="X1429" s="13"/>
      <c r="Y1429" s="13"/>
      <c r="Z1429" s="13"/>
      <c r="AA1429" s="13"/>
      <c r="AB1429" s="13"/>
      <c r="AC1429" s="13"/>
      <c r="AD1429" s="13"/>
      <c r="AE1429" s="13"/>
      <c r="AT1429" s="258" t="s">
        <v>200</v>
      </c>
      <c r="AU1429" s="258" t="s">
        <v>82</v>
      </c>
      <c r="AV1429" s="13" t="s">
        <v>80</v>
      </c>
      <c r="AW1429" s="13" t="s">
        <v>30</v>
      </c>
      <c r="AX1429" s="13" t="s">
        <v>73</v>
      </c>
      <c r="AY1429" s="258" t="s">
        <v>189</v>
      </c>
    </row>
    <row r="1430" s="14" customFormat="1">
      <c r="A1430" s="14"/>
      <c r="B1430" s="259"/>
      <c r="C1430" s="260"/>
      <c r="D1430" s="242" t="s">
        <v>200</v>
      </c>
      <c r="E1430" s="261" t="s">
        <v>1</v>
      </c>
      <c r="F1430" s="262" t="s">
        <v>949</v>
      </c>
      <c r="G1430" s="260"/>
      <c r="H1430" s="263">
        <v>0.66400000000000003</v>
      </c>
      <c r="I1430" s="264"/>
      <c r="J1430" s="260"/>
      <c r="K1430" s="260"/>
      <c r="L1430" s="265"/>
      <c r="M1430" s="266"/>
      <c r="N1430" s="267"/>
      <c r="O1430" s="267"/>
      <c r="P1430" s="267"/>
      <c r="Q1430" s="267"/>
      <c r="R1430" s="267"/>
      <c r="S1430" s="267"/>
      <c r="T1430" s="268"/>
      <c r="U1430" s="14"/>
      <c r="V1430" s="14"/>
      <c r="W1430" s="14"/>
      <c r="X1430" s="14"/>
      <c r="Y1430" s="14"/>
      <c r="Z1430" s="14"/>
      <c r="AA1430" s="14"/>
      <c r="AB1430" s="14"/>
      <c r="AC1430" s="14"/>
      <c r="AD1430" s="14"/>
      <c r="AE1430" s="14"/>
      <c r="AT1430" s="269" t="s">
        <v>200</v>
      </c>
      <c r="AU1430" s="269" t="s">
        <v>82</v>
      </c>
      <c r="AV1430" s="14" t="s">
        <v>82</v>
      </c>
      <c r="AW1430" s="14" t="s">
        <v>30</v>
      </c>
      <c r="AX1430" s="14" t="s">
        <v>73</v>
      </c>
      <c r="AY1430" s="269" t="s">
        <v>189</v>
      </c>
    </row>
    <row r="1431" s="13" customFormat="1">
      <c r="A1431" s="13"/>
      <c r="B1431" s="249"/>
      <c r="C1431" s="250"/>
      <c r="D1431" s="242" t="s">
        <v>200</v>
      </c>
      <c r="E1431" s="251" t="s">
        <v>1</v>
      </c>
      <c r="F1431" s="252" t="s">
        <v>932</v>
      </c>
      <c r="G1431" s="250"/>
      <c r="H1431" s="251" t="s">
        <v>1</v>
      </c>
      <c r="I1431" s="253"/>
      <c r="J1431" s="250"/>
      <c r="K1431" s="250"/>
      <c r="L1431" s="254"/>
      <c r="M1431" s="255"/>
      <c r="N1431" s="256"/>
      <c r="O1431" s="256"/>
      <c r="P1431" s="256"/>
      <c r="Q1431" s="256"/>
      <c r="R1431" s="256"/>
      <c r="S1431" s="256"/>
      <c r="T1431" s="257"/>
      <c r="U1431" s="13"/>
      <c r="V1431" s="13"/>
      <c r="W1431" s="13"/>
      <c r="X1431" s="13"/>
      <c r="Y1431" s="13"/>
      <c r="Z1431" s="13"/>
      <c r="AA1431" s="13"/>
      <c r="AB1431" s="13"/>
      <c r="AC1431" s="13"/>
      <c r="AD1431" s="13"/>
      <c r="AE1431" s="13"/>
      <c r="AT1431" s="258" t="s">
        <v>200</v>
      </c>
      <c r="AU1431" s="258" t="s">
        <v>82</v>
      </c>
      <c r="AV1431" s="13" t="s">
        <v>80</v>
      </c>
      <c r="AW1431" s="13" t="s">
        <v>30</v>
      </c>
      <c r="AX1431" s="13" t="s">
        <v>73</v>
      </c>
      <c r="AY1431" s="258" t="s">
        <v>189</v>
      </c>
    </row>
    <row r="1432" s="13" customFormat="1">
      <c r="A1432" s="13"/>
      <c r="B1432" s="249"/>
      <c r="C1432" s="250"/>
      <c r="D1432" s="242" t="s">
        <v>200</v>
      </c>
      <c r="E1432" s="251" t="s">
        <v>1</v>
      </c>
      <c r="F1432" s="252" t="s">
        <v>595</v>
      </c>
      <c r="G1432" s="250"/>
      <c r="H1432" s="251" t="s">
        <v>1</v>
      </c>
      <c r="I1432" s="253"/>
      <c r="J1432" s="250"/>
      <c r="K1432" s="250"/>
      <c r="L1432" s="254"/>
      <c r="M1432" s="255"/>
      <c r="N1432" s="256"/>
      <c r="O1432" s="256"/>
      <c r="P1432" s="256"/>
      <c r="Q1432" s="256"/>
      <c r="R1432" s="256"/>
      <c r="S1432" s="256"/>
      <c r="T1432" s="257"/>
      <c r="U1432" s="13"/>
      <c r="V1432" s="13"/>
      <c r="W1432" s="13"/>
      <c r="X1432" s="13"/>
      <c r="Y1432" s="13"/>
      <c r="Z1432" s="13"/>
      <c r="AA1432" s="13"/>
      <c r="AB1432" s="13"/>
      <c r="AC1432" s="13"/>
      <c r="AD1432" s="13"/>
      <c r="AE1432" s="13"/>
      <c r="AT1432" s="258" t="s">
        <v>200</v>
      </c>
      <c r="AU1432" s="258" t="s">
        <v>82</v>
      </c>
      <c r="AV1432" s="13" t="s">
        <v>80</v>
      </c>
      <c r="AW1432" s="13" t="s">
        <v>30</v>
      </c>
      <c r="AX1432" s="13" t="s">
        <v>73</v>
      </c>
      <c r="AY1432" s="258" t="s">
        <v>189</v>
      </c>
    </row>
    <row r="1433" s="14" customFormat="1">
      <c r="A1433" s="14"/>
      <c r="B1433" s="259"/>
      <c r="C1433" s="260"/>
      <c r="D1433" s="242" t="s">
        <v>200</v>
      </c>
      <c r="E1433" s="261" t="s">
        <v>1</v>
      </c>
      <c r="F1433" s="262" t="s">
        <v>935</v>
      </c>
      <c r="G1433" s="260"/>
      <c r="H1433" s="263">
        <v>2.2210000000000001</v>
      </c>
      <c r="I1433" s="264"/>
      <c r="J1433" s="260"/>
      <c r="K1433" s="260"/>
      <c r="L1433" s="265"/>
      <c r="M1433" s="266"/>
      <c r="N1433" s="267"/>
      <c r="O1433" s="267"/>
      <c r="P1433" s="267"/>
      <c r="Q1433" s="267"/>
      <c r="R1433" s="267"/>
      <c r="S1433" s="267"/>
      <c r="T1433" s="268"/>
      <c r="U1433" s="14"/>
      <c r="V1433" s="14"/>
      <c r="W1433" s="14"/>
      <c r="X1433" s="14"/>
      <c r="Y1433" s="14"/>
      <c r="Z1433" s="14"/>
      <c r="AA1433" s="14"/>
      <c r="AB1433" s="14"/>
      <c r="AC1433" s="14"/>
      <c r="AD1433" s="14"/>
      <c r="AE1433" s="14"/>
      <c r="AT1433" s="269" t="s">
        <v>200</v>
      </c>
      <c r="AU1433" s="269" t="s">
        <v>82</v>
      </c>
      <c r="AV1433" s="14" t="s">
        <v>82</v>
      </c>
      <c r="AW1433" s="14" t="s">
        <v>30</v>
      </c>
      <c r="AX1433" s="14" t="s">
        <v>73</v>
      </c>
      <c r="AY1433" s="269" t="s">
        <v>189</v>
      </c>
    </row>
    <row r="1434" s="14" customFormat="1">
      <c r="A1434" s="14"/>
      <c r="B1434" s="259"/>
      <c r="C1434" s="260"/>
      <c r="D1434" s="242" t="s">
        <v>200</v>
      </c>
      <c r="E1434" s="261" t="s">
        <v>1</v>
      </c>
      <c r="F1434" s="262" t="s">
        <v>936</v>
      </c>
      <c r="G1434" s="260"/>
      <c r="H1434" s="263">
        <v>2.8599999999999999</v>
      </c>
      <c r="I1434" s="264"/>
      <c r="J1434" s="260"/>
      <c r="K1434" s="260"/>
      <c r="L1434" s="265"/>
      <c r="M1434" s="266"/>
      <c r="N1434" s="267"/>
      <c r="O1434" s="267"/>
      <c r="P1434" s="267"/>
      <c r="Q1434" s="267"/>
      <c r="R1434" s="267"/>
      <c r="S1434" s="267"/>
      <c r="T1434" s="268"/>
      <c r="U1434" s="14"/>
      <c r="V1434" s="14"/>
      <c r="W1434" s="14"/>
      <c r="X1434" s="14"/>
      <c r="Y1434" s="14"/>
      <c r="Z1434" s="14"/>
      <c r="AA1434" s="14"/>
      <c r="AB1434" s="14"/>
      <c r="AC1434" s="14"/>
      <c r="AD1434" s="14"/>
      <c r="AE1434" s="14"/>
      <c r="AT1434" s="269" t="s">
        <v>200</v>
      </c>
      <c r="AU1434" s="269" t="s">
        <v>82</v>
      </c>
      <c r="AV1434" s="14" t="s">
        <v>82</v>
      </c>
      <c r="AW1434" s="14" t="s">
        <v>30</v>
      </c>
      <c r="AX1434" s="14" t="s">
        <v>73</v>
      </c>
      <c r="AY1434" s="269" t="s">
        <v>189</v>
      </c>
    </row>
    <row r="1435" s="14" customFormat="1">
      <c r="A1435" s="14"/>
      <c r="B1435" s="259"/>
      <c r="C1435" s="260"/>
      <c r="D1435" s="242" t="s">
        <v>200</v>
      </c>
      <c r="E1435" s="261" t="s">
        <v>1</v>
      </c>
      <c r="F1435" s="262" t="s">
        <v>614</v>
      </c>
      <c r="G1435" s="260"/>
      <c r="H1435" s="263">
        <v>1.8480000000000001</v>
      </c>
      <c r="I1435" s="264"/>
      <c r="J1435" s="260"/>
      <c r="K1435" s="260"/>
      <c r="L1435" s="265"/>
      <c r="M1435" s="266"/>
      <c r="N1435" s="267"/>
      <c r="O1435" s="267"/>
      <c r="P1435" s="267"/>
      <c r="Q1435" s="267"/>
      <c r="R1435" s="267"/>
      <c r="S1435" s="267"/>
      <c r="T1435" s="268"/>
      <c r="U1435" s="14"/>
      <c r="V1435" s="14"/>
      <c r="W1435" s="14"/>
      <c r="X1435" s="14"/>
      <c r="Y1435" s="14"/>
      <c r="Z1435" s="14"/>
      <c r="AA1435" s="14"/>
      <c r="AB1435" s="14"/>
      <c r="AC1435" s="14"/>
      <c r="AD1435" s="14"/>
      <c r="AE1435" s="14"/>
      <c r="AT1435" s="269" t="s">
        <v>200</v>
      </c>
      <c r="AU1435" s="269" t="s">
        <v>82</v>
      </c>
      <c r="AV1435" s="14" t="s">
        <v>82</v>
      </c>
      <c r="AW1435" s="14" t="s">
        <v>30</v>
      </c>
      <c r="AX1435" s="14" t="s">
        <v>73</v>
      </c>
      <c r="AY1435" s="269" t="s">
        <v>189</v>
      </c>
    </row>
    <row r="1436" s="14" customFormat="1">
      <c r="A1436" s="14"/>
      <c r="B1436" s="259"/>
      <c r="C1436" s="260"/>
      <c r="D1436" s="242" t="s">
        <v>200</v>
      </c>
      <c r="E1436" s="261" t="s">
        <v>1</v>
      </c>
      <c r="F1436" s="262" t="s">
        <v>937</v>
      </c>
      <c r="G1436" s="260"/>
      <c r="H1436" s="263">
        <v>0.67100000000000004</v>
      </c>
      <c r="I1436" s="264"/>
      <c r="J1436" s="260"/>
      <c r="K1436" s="260"/>
      <c r="L1436" s="265"/>
      <c r="M1436" s="266"/>
      <c r="N1436" s="267"/>
      <c r="O1436" s="267"/>
      <c r="P1436" s="267"/>
      <c r="Q1436" s="267"/>
      <c r="R1436" s="267"/>
      <c r="S1436" s="267"/>
      <c r="T1436" s="268"/>
      <c r="U1436" s="14"/>
      <c r="V1436" s="14"/>
      <c r="W1436" s="14"/>
      <c r="X1436" s="14"/>
      <c r="Y1436" s="14"/>
      <c r="Z1436" s="14"/>
      <c r="AA1436" s="14"/>
      <c r="AB1436" s="14"/>
      <c r="AC1436" s="14"/>
      <c r="AD1436" s="14"/>
      <c r="AE1436" s="14"/>
      <c r="AT1436" s="269" t="s">
        <v>200</v>
      </c>
      <c r="AU1436" s="269" t="s">
        <v>82</v>
      </c>
      <c r="AV1436" s="14" t="s">
        <v>82</v>
      </c>
      <c r="AW1436" s="14" t="s">
        <v>30</v>
      </c>
      <c r="AX1436" s="14" t="s">
        <v>73</v>
      </c>
      <c r="AY1436" s="269" t="s">
        <v>189</v>
      </c>
    </row>
    <row r="1437" s="14" customFormat="1">
      <c r="A1437" s="14"/>
      <c r="B1437" s="259"/>
      <c r="C1437" s="260"/>
      <c r="D1437" s="242" t="s">
        <v>200</v>
      </c>
      <c r="E1437" s="261" t="s">
        <v>1</v>
      </c>
      <c r="F1437" s="262" t="s">
        <v>938</v>
      </c>
      <c r="G1437" s="260"/>
      <c r="H1437" s="263">
        <v>2.2440000000000002</v>
      </c>
      <c r="I1437" s="264"/>
      <c r="J1437" s="260"/>
      <c r="K1437" s="260"/>
      <c r="L1437" s="265"/>
      <c r="M1437" s="266"/>
      <c r="N1437" s="267"/>
      <c r="O1437" s="267"/>
      <c r="P1437" s="267"/>
      <c r="Q1437" s="267"/>
      <c r="R1437" s="267"/>
      <c r="S1437" s="267"/>
      <c r="T1437" s="268"/>
      <c r="U1437" s="14"/>
      <c r="V1437" s="14"/>
      <c r="W1437" s="14"/>
      <c r="X1437" s="14"/>
      <c r="Y1437" s="14"/>
      <c r="Z1437" s="14"/>
      <c r="AA1437" s="14"/>
      <c r="AB1437" s="14"/>
      <c r="AC1437" s="14"/>
      <c r="AD1437" s="14"/>
      <c r="AE1437" s="14"/>
      <c r="AT1437" s="269" t="s">
        <v>200</v>
      </c>
      <c r="AU1437" s="269" t="s">
        <v>82</v>
      </c>
      <c r="AV1437" s="14" t="s">
        <v>82</v>
      </c>
      <c r="AW1437" s="14" t="s">
        <v>30</v>
      </c>
      <c r="AX1437" s="14" t="s">
        <v>73</v>
      </c>
      <c r="AY1437" s="269" t="s">
        <v>189</v>
      </c>
    </row>
    <row r="1438" s="14" customFormat="1">
      <c r="A1438" s="14"/>
      <c r="B1438" s="259"/>
      <c r="C1438" s="260"/>
      <c r="D1438" s="242" t="s">
        <v>200</v>
      </c>
      <c r="E1438" s="261" t="s">
        <v>1</v>
      </c>
      <c r="F1438" s="262" t="s">
        <v>939</v>
      </c>
      <c r="G1438" s="260"/>
      <c r="H1438" s="263">
        <v>0.496</v>
      </c>
      <c r="I1438" s="264"/>
      <c r="J1438" s="260"/>
      <c r="K1438" s="260"/>
      <c r="L1438" s="265"/>
      <c r="M1438" s="266"/>
      <c r="N1438" s="267"/>
      <c r="O1438" s="267"/>
      <c r="P1438" s="267"/>
      <c r="Q1438" s="267"/>
      <c r="R1438" s="267"/>
      <c r="S1438" s="267"/>
      <c r="T1438" s="268"/>
      <c r="U1438" s="14"/>
      <c r="V1438" s="14"/>
      <c r="W1438" s="14"/>
      <c r="X1438" s="14"/>
      <c r="Y1438" s="14"/>
      <c r="Z1438" s="14"/>
      <c r="AA1438" s="14"/>
      <c r="AB1438" s="14"/>
      <c r="AC1438" s="14"/>
      <c r="AD1438" s="14"/>
      <c r="AE1438" s="14"/>
      <c r="AT1438" s="269" t="s">
        <v>200</v>
      </c>
      <c r="AU1438" s="269" t="s">
        <v>82</v>
      </c>
      <c r="AV1438" s="14" t="s">
        <v>82</v>
      </c>
      <c r="AW1438" s="14" t="s">
        <v>30</v>
      </c>
      <c r="AX1438" s="14" t="s">
        <v>73</v>
      </c>
      <c r="AY1438" s="269" t="s">
        <v>189</v>
      </c>
    </row>
    <row r="1439" s="13" customFormat="1">
      <c r="A1439" s="13"/>
      <c r="B1439" s="249"/>
      <c r="C1439" s="250"/>
      <c r="D1439" s="242" t="s">
        <v>200</v>
      </c>
      <c r="E1439" s="251" t="s">
        <v>1</v>
      </c>
      <c r="F1439" s="252" t="s">
        <v>941</v>
      </c>
      <c r="G1439" s="250"/>
      <c r="H1439" s="251" t="s">
        <v>1</v>
      </c>
      <c r="I1439" s="253"/>
      <c r="J1439" s="250"/>
      <c r="K1439" s="250"/>
      <c r="L1439" s="254"/>
      <c r="M1439" s="255"/>
      <c r="N1439" s="256"/>
      <c r="O1439" s="256"/>
      <c r="P1439" s="256"/>
      <c r="Q1439" s="256"/>
      <c r="R1439" s="256"/>
      <c r="S1439" s="256"/>
      <c r="T1439" s="257"/>
      <c r="U1439" s="13"/>
      <c r="V1439" s="13"/>
      <c r="W1439" s="13"/>
      <c r="X1439" s="13"/>
      <c r="Y1439" s="13"/>
      <c r="Z1439" s="13"/>
      <c r="AA1439" s="13"/>
      <c r="AB1439" s="13"/>
      <c r="AC1439" s="13"/>
      <c r="AD1439" s="13"/>
      <c r="AE1439" s="13"/>
      <c r="AT1439" s="258" t="s">
        <v>200</v>
      </c>
      <c r="AU1439" s="258" t="s">
        <v>82</v>
      </c>
      <c r="AV1439" s="13" t="s">
        <v>80</v>
      </c>
      <c r="AW1439" s="13" t="s">
        <v>30</v>
      </c>
      <c r="AX1439" s="13" t="s">
        <v>73</v>
      </c>
      <c r="AY1439" s="258" t="s">
        <v>189</v>
      </c>
    </row>
    <row r="1440" s="13" customFormat="1">
      <c r="A1440" s="13"/>
      <c r="B1440" s="249"/>
      <c r="C1440" s="250"/>
      <c r="D1440" s="242" t="s">
        <v>200</v>
      </c>
      <c r="E1440" s="251" t="s">
        <v>1</v>
      </c>
      <c r="F1440" s="252" t="s">
        <v>595</v>
      </c>
      <c r="G1440" s="250"/>
      <c r="H1440" s="251" t="s">
        <v>1</v>
      </c>
      <c r="I1440" s="253"/>
      <c r="J1440" s="250"/>
      <c r="K1440" s="250"/>
      <c r="L1440" s="254"/>
      <c r="M1440" s="255"/>
      <c r="N1440" s="256"/>
      <c r="O1440" s="256"/>
      <c r="P1440" s="256"/>
      <c r="Q1440" s="256"/>
      <c r="R1440" s="256"/>
      <c r="S1440" s="256"/>
      <c r="T1440" s="257"/>
      <c r="U1440" s="13"/>
      <c r="V1440" s="13"/>
      <c r="W1440" s="13"/>
      <c r="X1440" s="13"/>
      <c r="Y1440" s="13"/>
      <c r="Z1440" s="13"/>
      <c r="AA1440" s="13"/>
      <c r="AB1440" s="13"/>
      <c r="AC1440" s="13"/>
      <c r="AD1440" s="13"/>
      <c r="AE1440" s="13"/>
      <c r="AT1440" s="258" t="s">
        <v>200</v>
      </c>
      <c r="AU1440" s="258" t="s">
        <v>82</v>
      </c>
      <c r="AV1440" s="13" t="s">
        <v>80</v>
      </c>
      <c r="AW1440" s="13" t="s">
        <v>30</v>
      </c>
      <c r="AX1440" s="13" t="s">
        <v>73</v>
      </c>
      <c r="AY1440" s="258" t="s">
        <v>189</v>
      </c>
    </row>
    <row r="1441" s="14" customFormat="1">
      <c r="A1441" s="14"/>
      <c r="B1441" s="259"/>
      <c r="C1441" s="260"/>
      <c r="D1441" s="242" t="s">
        <v>200</v>
      </c>
      <c r="E1441" s="261" t="s">
        <v>1</v>
      </c>
      <c r="F1441" s="262" t="s">
        <v>943</v>
      </c>
      <c r="G1441" s="260"/>
      <c r="H1441" s="263">
        <v>0.28499999999999998</v>
      </c>
      <c r="I1441" s="264"/>
      <c r="J1441" s="260"/>
      <c r="K1441" s="260"/>
      <c r="L1441" s="265"/>
      <c r="M1441" s="266"/>
      <c r="N1441" s="267"/>
      <c r="O1441" s="267"/>
      <c r="P1441" s="267"/>
      <c r="Q1441" s="267"/>
      <c r="R1441" s="267"/>
      <c r="S1441" s="267"/>
      <c r="T1441" s="268"/>
      <c r="U1441" s="14"/>
      <c r="V1441" s="14"/>
      <c r="W1441" s="14"/>
      <c r="X1441" s="14"/>
      <c r="Y1441" s="14"/>
      <c r="Z1441" s="14"/>
      <c r="AA1441" s="14"/>
      <c r="AB1441" s="14"/>
      <c r="AC1441" s="14"/>
      <c r="AD1441" s="14"/>
      <c r="AE1441" s="14"/>
      <c r="AT1441" s="269" t="s">
        <v>200</v>
      </c>
      <c r="AU1441" s="269" t="s">
        <v>82</v>
      </c>
      <c r="AV1441" s="14" t="s">
        <v>82</v>
      </c>
      <c r="AW1441" s="14" t="s">
        <v>30</v>
      </c>
      <c r="AX1441" s="14" t="s">
        <v>73</v>
      </c>
      <c r="AY1441" s="269" t="s">
        <v>189</v>
      </c>
    </row>
    <row r="1442" s="13" customFormat="1">
      <c r="A1442" s="13"/>
      <c r="B1442" s="249"/>
      <c r="C1442" s="250"/>
      <c r="D1442" s="242" t="s">
        <v>200</v>
      </c>
      <c r="E1442" s="251" t="s">
        <v>1</v>
      </c>
      <c r="F1442" s="252" t="s">
        <v>944</v>
      </c>
      <c r="G1442" s="250"/>
      <c r="H1442" s="251" t="s">
        <v>1</v>
      </c>
      <c r="I1442" s="253"/>
      <c r="J1442" s="250"/>
      <c r="K1442" s="250"/>
      <c r="L1442" s="254"/>
      <c r="M1442" s="255"/>
      <c r="N1442" s="256"/>
      <c r="O1442" s="256"/>
      <c r="P1442" s="256"/>
      <c r="Q1442" s="256"/>
      <c r="R1442" s="256"/>
      <c r="S1442" s="256"/>
      <c r="T1442" s="257"/>
      <c r="U1442" s="13"/>
      <c r="V1442" s="13"/>
      <c r="W1442" s="13"/>
      <c r="X1442" s="13"/>
      <c r="Y1442" s="13"/>
      <c r="Z1442" s="13"/>
      <c r="AA1442" s="13"/>
      <c r="AB1442" s="13"/>
      <c r="AC1442" s="13"/>
      <c r="AD1442" s="13"/>
      <c r="AE1442" s="13"/>
      <c r="AT1442" s="258" t="s">
        <v>200</v>
      </c>
      <c r="AU1442" s="258" t="s">
        <v>82</v>
      </c>
      <c r="AV1442" s="13" t="s">
        <v>80</v>
      </c>
      <c r="AW1442" s="13" t="s">
        <v>30</v>
      </c>
      <c r="AX1442" s="13" t="s">
        <v>73</v>
      </c>
      <c r="AY1442" s="258" t="s">
        <v>189</v>
      </c>
    </row>
    <row r="1443" s="13" customFormat="1">
      <c r="A1443" s="13"/>
      <c r="B1443" s="249"/>
      <c r="C1443" s="250"/>
      <c r="D1443" s="242" t="s">
        <v>200</v>
      </c>
      <c r="E1443" s="251" t="s">
        <v>1</v>
      </c>
      <c r="F1443" s="252" t="s">
        <v>595</v>
      </c>
      <c r="G1443" s="250"/>
      <c r="H1443" s="251" t="s">
        <v>1</v>
      </c>
      <c r="I1443" s="253"/>
      <c r="J1443" s="250"/>
      <c r="K1443" s="250"/>
      <c r="L1443" s="254"/>
      <c r="M1443" s="255"/>
      <c r="N1443" s="256"/>
      <c r="O1443" s="256"/>
      <c r="P1443" s="256"/>
      <c r="Q1443" s="256"/>
      <c r="R1443" s="256"/>
      <c r="S1443" s="256"/>
      <c r="T1443" s="257"/>
      <c r="U1443" s="13"/>
      <c r="V1443" s="13"/>
      <c r="W1443" s="13"/>
      <c r="X1443" s="13"/>
      <c r="Y1443" s="13"/>
      <c r="Z1443" s="13"/>
      <c r="AA1443" s="13"/>
      <c r="AB1443" s="13"/>
      <c r="AC1443" s="13"/>
      <c r="AD1443" s="13"/>
      <c r="AE1443" s="13"/>
      <c r="AT1443" s="258" t="s">
        <v>200</v>
      </c>
      <c r="AU1443" s="258" t="s">
        <v>82</v>
      </c>
      <c r="AV1443" s="13" t="s">
        <v>80</v>
      </c>
      <c r="AW1443" s="13" t="s">
        <v>30</v>
      </c>
      <c r="AX1443" s="13" t="s">
        <v>73</v>
      </c>
      <c r="AY1443" s="258" t="s">
        <v>189</v>
      </c>
    </row>
    <row r="1444" s="14" customFormat="1">
      <c r="A1444" s="14"/>
      <c r="B1444" s="259"/>
      <c r="C1444" s="260"/>
      <c r="D1444" s="242" t="s">
        <v>200</v>
      </c>
      <c r="E1444" s="261" t="s">
        <v>1</v>
      </c>
      <c r="F1444" s="262" t="s">
        <v>945</v>
      </c>
      <c r="G1444" s="260"/>
      <c r="H1444" s="263">
        <v>1.1830000000000001</v>
      </c>
      <c r="I1444" s="264"/>
      <c r="J1444" s="260"/>
      <c r="K1444" s="260"/>
      <c r="L1444" s="265"/>
      <c r="M1444" s="266"/>
      <c r="N1444" s="267"/>
      <c r="O1444" s="267"/>
      <c r="P1444" s="267"/>
      <c r="Q1444" s="267"/>
      <c r="R1444" s="267"/>
      <c r="S1444" s="267"/>
      <c r="T1444" s="268"/>
      <c r="U1444" s="14"/>
      <c r="V1444" s="14"/>
      <c r="W1444" s="14"/>
      <c r="X1444" s="14"/>
      <c r="Y1444" s="14"/>
      <c r="Z1444" s="14"/>
      <c r="AA1444" s="14"/>
      <c r="AB1444" s="14"/>
      <c r="AC1444" s="14"/>
      <c r="AD1444" s="14"/>
      <c r="AE1444" s="14"/>
      <c r="AT1444" s="269" t="s">
        <v>200</v>
      </c>
      <c r="AU1444" s="269" t="s">
        <v>82</v>
      </c>
      <c r="AV1444" s="14" t="s">
        <v>82</v>
      </c>
      <c r="AW1444" s="14" t="s">
        <v>30</v>
      </c>
      <c r="AX1444" s="14" t="s">
        <v>73</v>
      </c>
      <c r="AY1444" s="269" t="s">
        <v>189</v>
      </c>
    </row>
    <row r="1445" s="14" customFormat="1">
      <c r="A1445" s="14"/>
      <c r="B1445" s="259"/>
      <c r="C1445" s="260"/>
      <c r="D1445" s="242" t="s">
        <v>200</v>
      </c>
      <c r="E1445" s="261" t="s">
        <v>1</v>
      </c>
      <c r="F1445" s="262" t="s">
        <v>946</v>
      </c>
      <c r="G1445" s="260"/>
      <c r="H1445" s="263">
        <v>2.0150000000000001</v>
      </c>
      <c r="I1445" s="264"/>
      <c r="J1445" s="260"/>
      <c r="K1445" s="260"/>
      <c r="L1445" s="265"/>
      <c r="M1445" s="266"/>
      <c r="N1445" s="267"/>
      <c r="O1445" s="267"/>
      <c r="P1445" s="267"/>
      <c r="Q1445" s="267"/>
      <c r="R1445" s="267"/>
      <c r="S1445" s="267"/>
      <c r="T1445" s="268"/>
      <c r="U1445" s="14"/>
      <c r="V1445" s="14"/>
      <c r="W1445" s="14"/>
      <c r="X1445" s="14"/>
      <c r="Y1445" s="14"/>
      <c r="Z1445" s="14"/>
      <c r="AA1445" s="14"/>
      <c r="AB1445" s="14"/>
      <c r="AC1445" s="14"/>
      <c r="AD1445" s="14"/>
      <c r="AE1445" s="14"/>
      <c r="AT1445" s="269" t="s">
        <v>200</v>
      </c>
      <c r="AU1445" s="269" t="s">
        <v>82</v>
      </c>
      <c r="AV1445" s="14" t="s">
        <v>82</v>
      </c>
      <c r="AW1445" s="14" t="s">
        <v>30</v>
      </c>
      <c r="AX1445" s="14" t="s">
        <v>73</v>
      </c>
      <c r="AY1445" s="269" t="s">
        <v>189</v>
      </c>
    </row>
    <row r="1446" s="14" customFormat="1">
      <c r="A1446" s="14"/>
      <c r="B1446" s="259"/>
      <c r="C1446" s="260"/>
      <c r="D1446" s="242" t="s">
        <v>200</v>
      </c>
      <c r="E1446" s="261" t="s">
        <v>1</v>
      </c>
      <c r="F1446" s="262" t="s">
        <v>947</v>
      </c>
      <c r="G1446" s="260"/>
      <c r="H1446" s="263">
        <v>4.4880000000000004</v>
      </c>
      <c r="I1446" s="264"/>
      <c r="J1446" s="260"/>
      <c r="K1446" s="260"/>
      <c r="L1446" s="265"/>
      <c r="M1446" s="266"/>
      <c r="N1446" s="267"/>
      <c r="O1446" s="267"/>
      <c r="P1446" s="267"/>
      <c r="Q1446" s="267"/>
      <c r="R1446" s="267"/>
      <c r="S1446" s="267"/>
      <c r="T1446" s="268"/>
      <c r="U1446" s="14"/>
      <c r="V1446" s="14"/>
      <c r="W1446" s="14"/>
      <c r="X1446" s="14"/>
      <c r="Y1446" s="14"/>
      <c r="Z1446" s="14"/>
      <c r="AA1446" s="14"/>
      <c r="AB1446" s="14"/>
      <c r="AC1446" s="14"/>
      <c r="AD1446" s="14"/>
      <c r="AE1446" s="14"/>
      <c r="AT1446" s="269" t="s">
        <v>200</v>
      </c>
      <c r="AU1446" s="269" t="s">
        <v>82</v>
      </c>
      <c r="AV1446" s="14" t="s">
        <v>82</v>
      </c>
      <c r="AW1446" s="14" t="s">
        <v>30</v>
      </c>
      <c r="AX1446" s="14" t="s">
        <v>73</v>
      </c>
      <c r="AY1446" s="269" t="s">
        <v>189</v>
      </c>
    </row>
    <row r="1447" s="15" customFormat="1">
      <c r="A1447" s="15"/>
      <c r="B1447" s="270"/>
      <c r="C1447" s="271"/>
      <c r="D1447" s="242" t="s">
        <v>200</v>
      </c>
      <c r="E1447" s="272" t="s">
        <v>1</v>
      </c>
      <c r="F1447" s="273" t="s">
        <v>207</v>
      </c>
      <c r="G1447" s="271"/>
      <c r="H1447" s="274">
        <v>468.08400000000012</v>
      </c>
      <c r="I1447" s="275"/>
      <c r="J1447" s="271"/>
      <c r="K1447" s="271"/>
      <c r="L1447" s="276"/>
      <c r="M1447" s="277"/>
      <c r="N1447" s="278"/>
      <c r="O1447" s="278"/>
      <c r="P1447" s="278"/>
      <c r="Q1447" s="278"/>
      <c r="R1447" s="278"/>
      <c r="S1447" s="278"/>
      <c r="T1447" s="279"/>
      <c r="U1447" s="15"/>
      <c r="V1447" s="15"/>
      <c r="W1447" s="15"/>
      <c r="X1447" s="15"/>
      <c r="Y1447" s="15"/>
      <c r="Z1447" s="15"/>
      <c r="AA1447" s="15"/>
      <c r="AB1447" s="15"/>
      <c r="AC1447" s="15"/>
      <c r="AD1447" s="15"/>
      <c r="AE1447" s="15"/>
      <c r="AT1447" s="280" t="s">
        <v>200</v>
      </c>
      <c r="AU1447" s="280" t="s">
        <v>82</v>
      </c>
      <c r="AV1447" s="15" t="s">
        <v>195</v>
      </c>
      <c r="AW1447" s="15" t="s">
        <v>30</v>
      </c>
      <c r="AX1447" s="15" t="s">
        <v>73</v>
      </c>
      <c r="AY1447" s="280" t="s">
        <v>189</v>
      </c>
    </row>
    <row r="1448" s="14" customFormat="1">
      <c r="A1448" s="14"/>
      <c r="B1448" s="259"/>
      <c r="C1448" s="260"/>
      <c r="D1448" s="242" t="s">
        <v>200</v>
      </c>
      <c r="E1448" s="261" t="s">
        <v>1</v>
      </c>
      <c r="F1448" s="262" t="s">
        <v>950</v>
      </c>
      <c r="G1448" s="260"/>
      <c r="H1448" s="263">
        <v>491.488</v>
      </c>
      <c r="I1448" s="264"/>
      <c r="J1448" s="260"/>
      <c r="K1448" s="260"/>
      <c r="L1448" s="265"/>
      <c r="M1448" s="266"/>
      <c r="N1448" s="267"/>
      <c r="O1448" s="267"/>
      <c r="P1448" s="267"/>
      <c r="Q1448" s="267"/>
      <c r="R1448" s="267"/>
      <c r="S1448" s="267"/>
      <c r="T1448" s="268"/>
      <c r="U1448" s="14"/>
      <c r="V1448" s="14"/>
      <c r="W1448" s="14"/>
      <c r="X1448" s="14"/>
      <c r="Y1448" s="14"/>
      <c r="Z1448" s="14"/>
      <c r="AA1448" s="14"/>
      <c r="AB1448" s="14"/>
      <c r="AC1448" s="14"/>
      <c r="AD1448" s="14"/>
      <c r="AE1448" s="14"/>
      <c r="AT1448" s="269" t="s">
        <v>200</v>
      </c>
      <c r="AU1448" s="269" t="s">
        <v>82</v>
      </c>
      <c r="AV1448" s="14" t="s">
        <v>82</v>
      </c>
      <c r="AW1448" s="14" t="s">
        <v>30</v>
      </c>
      <c r="AX1448" s="14" t="s">
        <v>80</v>
      </c>
      <c r="AY1448" s="269" t="s">
        <v>189</v>
      </c>
    </row>
    <row r="1449" s="2" customFormat="1" ht="49.05" customHeight="1">
      <c r="A1449" s="39"/>
      <c r="B1449" s="40"/>
      <c r="C1449" s="228" t="s">
        <v>951</v>
      </c>
      <c r="D1449" s="228" t="s">
        <v>191</v>
      </c>
      <c r="E1449" s="229" t="s">
        <v>952</v>
      </c>
      <c r="F1449" s="230" t="s">
        <v>953</v>
      </c>
      <c r="G1449" s="231" t="s">
        <v>301</v>
      </c>
      <c r="H1449" s="232">
        <v>472.959</v>
      </c>
      <c r="I1449" s="233"/>
      <c r="J1449" s="234">
        <f>ROUND(I1449*H1449,2)</f>
        <v>0</v>
      </c>
      <c r="K1449" s="235"/>
      <c r="L1449" s="45"/>
      <c r="M1449" s="236" t="s">
        <v>1</v>
      </c>
      <c r="N1449" s="237" t="s">
        <v>38</v>
      </c>
      <c r="O1449" s="92"/>
      <c r="P1449" s="238">
        <f>O1449*H1449</f>
        <v>0</v>
      </c>
      <c r="Q1449" s="238">
        <v>0.029999999999999999</v>
      </c>
      <c r="R1449" s="238">
        <f>Q1449*H1449</f>
        <v>14.18877</v>
      </c>
      <c r="S1449" s="238">
        <v>0</v>
      </c>
      <c r="T1449" s="239">
        <f>S1449*H1449</f>
        <v>0</v>
      </c>
      <c r="U1449" s="39"/>
      <c r="V1449" s="39"/>
      <c r="W1449" s="39"/>
      <c r="X1449" s="39"/>
      <c r="Y1449" s="39"/>
      <c r="Z1449" s="39"/>
      <c r="AA1449" s="39"/>
      <c r="AB1449" s="39"/>
      <c r="AC1449" s="39"/>
      <c r="AD1449" s="39"/>
      <c r="AE1449" s="39"/>
      <c r="AR1449" s="240" t="s">
        <v>195</v>
      </c>
      <c r="AT1449" s="240" t="s">
        <v>191</v>
      </c>
      <c r="AU1449" s="240" t="s">
        <v>82</v>
      </c>
      <c r="AY1449" s="18" t="s">
        <v>189</v>
      </c>
      <c r="BE1449" s="241">
        <f>IF(N1449="základní",J1449,0)</f>
        <v>0</v>
      </c>
      <c r="BF1449" s="241">
        <f>IF(N1449="snížená",J1449,0)</f>
        <v>0</v>
      </c>
      <c r="BG1449" s="241">
        <f>IF(N1449="zákl. přenesená",J1449,0)</f>
        <v>0</v>
      </c>
      <c r="BH1449" s="241">
        <f>IF(N1449="sníž. přenesená",J1449,0)</f>
        <v>0</v>
      </c>
      <c r="BI1449" s="241">
        <f>IF(N1449="nulová",J1449,0)</f>
        <v>0</v>
      </c>
      <c r="BJ1449" s="18" t="s">
        <v>80</v>
      </c>
      <c r="BK1449" s="241">
        <f>ROUND(I1449*H1449,2)</f>
        <v>0</v>
      </c>
      <c r="BL1449" s="18" t="s">
        <v>195</v>
      </c>
      <c r="BM1449" s="240" t="s">
        <v>954</v>
      </c>
    </row>
    <row r="1450" s="2" customFormat="1">
      <c r="A1450" s="39"/>
      <c r="B1450" s="40"/>
      <c r="C1450" s="41"/>
      <c r="D1450" s="242" t="s">
        <v>197</v>
      </c>
      <c r="E1450" s="41"/>
      <c r="F1450" s="243" t="s">
        <v>953</v>
      </c>
      <c r="G1450" s="41"/>
      <c r="H1450" s="41"/>
      <c r="I1450" s="244"/>
      <c r="J1450" s="41"/>
      <c r="K1450" s="41"/>
      <c r="L1450" s="45"/>
      <c r="M1450" s="245"/>
      <c r="N1450" s="246"/>
      <c r="O1450" s="92"/>
      <c r="P1450" s="92"/>
      <c r="Q1450" s="92"/>
      <c r="R1450" s="92"/>
      <c r="S1450" s="92"/>
      <c r="T1450" s="93"/>
      <c r="U1450" s="39"/>
      <c r="V1450" s="39"/>
      <c r="W1450" s="39"/>
      <c r="X1450" s="39"/>
      <c r="Y1450" s="39"/>
      <c r="Z1450" s="39"/>
      <c r="AA1450" s="39"/>
      <c r="AB1450" s="39"/>
      <c r="AC1450" s="39"/>
      <c r="AD1450" s="39"/>
      <c r="AE1450" s="39"/>
      <c r="AT1450" s="18" t="s">
        <v>197</v>
      </c>
      <c r="AU1450" s="18" t="s">
        <v>82</v>
      </c>
    </row>
    <row r="1451" s="13" customFormat="1">
      <c r="A1451" s="13"/>
      <c r="B1451" s="249"/>
      <c r="C1451" s="250"/>
      <c r="D1451" s="242" t="s">
        <v>200</v>
      </c>
      <c r="E1451" s="251" t="s">
        <v>1</v>
      </c>
      <c r="F1451" s="252" t="s">
        <v>925</v>
      </c>
      <c r="G1451" s="250"/>
      <c r="H1451" s="251" t="s">
        <v>1</v>
      </c>
      <c r="I1451" s="253"/>
      <c r="J1451" s="250"/>
      <c r="K1451" s="250"/>
      <c r="L1451" s="254"/>
      <c r="M1451" s="255"/>
      <c r="N1451" s="256"/>
      <c r="O1451" s="256"/>
      <c r="P1451" s="256"/>
      <c r="Q1451" s="256"/>
      <c r="R1451" s="256"/>
      <c r="S1451" s="256"/>
      <c r="T1451" s="257"/>
      <c r="U1451" s="13"/>
      <c r="V1451" s="13"/>
      <c r="W1451" s="13"/>
      <c r="X1451" s="13"/>
      <c r="Y1451" s="13"/>
      <c r="Z1451" s="13"/>
      <c r="AA1451" s="13"/>
      <c r="AB1451" s="13"/>
      <c r="AC1451" s="13"/>
      <c r="AD1451" s="13"/>
      <c r="AE1451" s="13"/>
      <c r="AT1451" s="258" t="s">
        <v>200</v>
      </c>
      <c r="AU1451" s="258" t="s">
        <v>82</v>
      </c>
      <c r="AV1451" s="13" t="s">
        <v>80</v>
      </c>
      <c r="AW1451" s="13" t="s">
        <v>30</v>
      </c>
      <c r="AX1451" s="13" t="s">
        <v>73</v>
      </c>
      <c r="AY1451" s="258" t="s">
        <v>189</v>
      </c>
    </row>
    <row r="1452" s="13" customFormat="1">
      <c r="A1452" s="13"/>
      <c r="B1452" s="249"/>
      <c r="C1452" s="250"/>
      <c r="D1452" s="242" t="s">
        <v>200</v>
      </c>
      <c r="E1452" s="251" t="s">
        <v>1</v>
      </c>
      <c r="F1452" s="252" t="s">
        <v>955</v>
      </c>
      <c r="G1452" s="250"/>
      <c r="H1452" s="251" t="s">
        <v>1</v>
      </c>
      <c r="I1452" s="253"/>
      <c r="J1452" s="250"/>
      <c r="K1452" s="250"/>
      <c r="L1452" s="254"/>
      <c r="M1452" s="255"/>
      <c r="N1452" s="256"/>
      <c r="O1452" s="256"/>
      <c r="P1452" s="256"/>
      <c r="Q1452" s="256"/>
      <c r="R1452" s="256"/>
      <c r="S1452" s="256"/>
      <c r="T1452" s="257"/>
      <c r="U1452" s="13"/>
      <c r="V1452" s="13"/>
      <c r="W1452" s="13"/>
      <c r="X1452" s="13"/>
      <c r="Y1452" s="13"/>
      <c r="Z1452" s="13"/>
      <c r="AA1452" s="13"/>
      <c r="AB1452" s="13"/>
      <c r="AC1452" s="13"/>
      <c r="AD1452" s="13"/>
      <c r="AE1452" s="13"/>
      <c r="AT1452" s="258" t="s">
        <v>200</v>
      </c>
      <c r="AU1452" s="258" t="s">
        <v>82</v>
      </c>
      <c r="AV1452" s="13" t="s">
        <v>80</v>
      </c>
      <c r="AW1452" s="13" t="s">
        <v>30</v>
      </c>
      <c r="AX1452" s="13" t="s">
        <v>73</v>
      </c>
      <c r="AY1452" s="258" t="s">
        <v>189</v>
      </c>
    </row>
    <row r="1453" s="13" customFormat="1">
      <c r="A1453" s="13"/>
      <c r="B1453" s="249"/>
      <c r="C1453" s="250"/>
      <c r="D1453" s="242" t="s">
        <v>200</v>
      </c>
      <c r="E1453" s="251" t="s">
        <v>1</v>
      </c>
      <c r="F1453" s="252" t="s">
        <v>927</v>
      </c>
      <c r="G1453" s="250"/>
      <c r="H1453" s="251" t="s">
        <v>1</v>
      </c>
      <c r="I1453" s="253"/>
      <c r="J1453" s="250"/>
      <c r="K1453" s="250"/>
      <c r="L1453" s="254"/>
      <c r="M1453" s="255"/>
      <c r="N1453" s="256"/>
      <c r="O1453" s="256"/>
      <c r="P1453" s="256"/>
      <c r="Q1453" s="256"/>
      <c r="R1453" s="256"/>
      <c r="S1453" s="256"/>
      <c r="T1453" s="257"/>
      <c r="U1453" s="13"/>
      <c r="V1453" s="13"/>
      <c r="W1453" s="13"/>
      <c r="X1453" s="13"/>
      <c r="Y1453" s="13"/>
      <c r="Z1453" s="13"/>
      <c r="AA1453" s="13"/>
      <c r="AB1453" s="13"/>
      <c r="AC1453" s="13"/>
      <c r="AD1453" s="13"/>
      <c r="AE1453" s="13"/>
      <c r="AT1453" s="258" t="s">
        <v>200</v>
      </c>
      <c r="AU1453" s="258" t="s">
        <v>82</v>
      </c>
      <c r="AV1453" s="13" t="s">
        <v>80</v>
      </c>
      <c r="AW1453" s="13" t="s">
        <v>30</v>
      </c>
      <c r="AX1453" s="13" t="s">
        <v>73</v>
      </c>
      <c r="AY1453" s="258" t="s">
        <v>189</v>
      </c>
    </row>
    <row r="1454" s="13" customFormat="1">
      <c r="A1454" s="13"/>
      <c r="B1454" s="249"/>
      <c r="C1454" s="250"/>
      <c r="D1454" s="242" t="s">
        <v>200</v>
      </c>
      <c r="E1454" s="251" t="s">
        <v>1</v>
      </c>
      <c r="F1454" s="252" t="s">
        <v>928</v>
      </c>
      <c r="G1454" s="250"/>
      <c r="H1454" s="251" t="s">
        <v>1</v>
      </c>
      <c r="I1454" s="253"/>
      <c r="J1454" s="250"/>
      <c r="K1454" s="250"/>
      <c r="L1454" s="254"/>
      <c r="M1454" s="255"/>
      <c r="N1454" s="256"/>
      <c r="O1454" s="256"/>
      <c r="P1454" s="256"/>
      <c r="Q1454" s="256"/>
      <c r="R1454" s="256"/>
      <c r="S1454" s="256"/>
      <c r="T1454" s="257"/>
      <c r="U1454" s="13"/>
      <c r="V1454" s="13"/>
      <c r="W1454" s="13"/>
      <c r="X1454" s="13"/>
      <c r="Y1454" s="13"/>
      <c r="Z1454" s="13"/>
      <c r="AA1454" s="13"/>
      <c r="AB1454" s="13"/>
      <c r="AC1454" s="13"/>
      <c r="AD1454" s="13"/>
      <c r="AE1454" s="13"/>
      <c r="AT1454" s="258" t="s">
        <v>200</v>
      </c>
      <c r="AU1454" s="258" t="s">
        <v>82</v>
      </c>
      <c r="AV1454" s="13" t="s">
        <v>80</v>
      </c>
      <c r="AW1454" s="13" t="s">
        <v>30</v>
      </c>
      <c r="AX1454" s="13" t="s">
        <v>73</v>
      </c>
      <c r="AY1454" s="258" t="s">
        <v>189</v>
      </c>
    </row>
    <row r="1455" s="14" customFormat="1">
      <c r="A1455" s="14"/>
      <c r="B1455" s="259"/>
      <c r="C1455" s="260"/>
      <c r="D1455" s="242" t="s">
        <v>200</v>
      </c>
      <c r="E1455" s="261" t="s">
        <v>1</v>
      </c>
      <c r="F1455" s="262" t="s">
        <v>929</v>
      </c>
      <c r="G1455" s="260"/>
      <c r="H1455" s="263">
        <v>79.004000000000005</v>
      </c>
      <c r="I1455" s="264"/>
      <c r="J1455" s="260"/>
      <c r="K1455" s="260"/>
      <c r="L1455" s="265"/>
      <c r="M1455" s="266"/>
      <c r="N1455" s="267"/>
      <c r="O1455" s="267"/>
      <c r="P1455" s="267"/>
      <c r="Q1455" s="267"/>
      <c r="R1455" s="267"/>
      <c r="S1455" s="267"/>
      <c r="T1455" s="268"/>
      <c r="U1455" s="14"/>
      <c r="V1455" s="14"/>
      <c r="W1455" s="14"/>
      <c r="X1455" s="14"/>
      <c r="Y1455" s="14"/>
      <c r="Z1455" s="14"/>
      <c r="AA1455" s="14"/>
      <c r="AB1455" s="14"/>
      <c r="AC1455" s="14"/>
      <c r="AD1455" s="14"/>
      <c r="AE1455" s="14"/>
      <c r="AT1455" s="269" t="s">
        <v>200</v>
      </c>
      <c r="AU1455" s="269" t="s">
        <v>82</v>
      </c>
      <c r="AV1455" s="14" t="s">
        <v>82</v>
      </c>
      <c r="AW1455" s="14" t="s">
        <v>30</v>
      </c>
      <c r="AX1455" s="14" t="s">
        <v>73</v>
      </c>
      <c r="AY1455" s="269" t="s">
        <v>189</v>
      </c>
    </row>
    <row r="1456" s="14" customFormat="1">
      <c r="A1456" s="14"/>
      <c r="B1456" s="259"/>
      <c r="C1456" s="260"/>
      <c r="D1456" s="242" t="s">
        <v>200</v>
      </c>
      <c r="E1456" s="261" t="s">
        <v>1</v>
      </c>
      <c r="F1456" s="262" t="s">
        <v>930</v>
      </c>
      <c r="G1456" s="260"/>
      <c r="H1456" s="263">
        <v>9.2560000000000002</v>
      </c>
      <c r="I1456" s="264"/>
      <c r="J1456" s="260"/>
      <c r="K1456" s="260"/>
      <c r="L1456" s="265"/>
      <c r="M1456" s="266"/>
      <c r="N1456" s="267"/>
      <c r="O1456" s="267"/>
      <c r="P1456" s="267"/>
      <c r="Q1456" s="267"/>
      <c r="R1456" s="267"/>
      <c r="S1456" s="267"/>
      <c r="T1456" s="268"/>
      <c r="U1456" s="14"/>
      <c r="V1456" s="14"/>
      <c r="W1456" s="14"/>
      <c r="X1456" s="14"/>
      <c r="Y1456" s="14"/>
      <c r="Z1456" s="14"/>
      <c r="AA1456" s="14"/>
      <c r="AB1456" s="14"/>
      <c r="AC1456" s="14"/>
      <c r="AD1456" s="14"/>
      <c r="AE1456" s="14"/>
      <c r="AT1456" s="269" t="s">
        <v>200</v>
      </c>
      <c r="AU1456" s="269" t="s">
        <v>82</v>
      </c>
      <c r="AV1456" s="14" t="s">
        <v>82</v>
      </c>
      <c r="AW1456" s="14" t="s">
        <v>30</v>
      </c>
      <c r="AX1456" s="14" t="s">
        <v>73</v>
      </c>
      <c r="AY1456" s="269" t="s">
        <v>189</v>
      </c>
    </row>
    <row r="1457" s="13" customFormat="1">
      <c r="A1457" s="13"/>
      <c r="B1457" s="249"/>
      <c r="C1457" s="250"/>
      <c r="D1457" s="242" t="s">
        <v>200</v>
      </c>
      <c r="E1457" s="251" t="s">
        <v>1</v>
      </c>
      <c r="F1457" s="252" t="s">
        <v>932</v>
      </c>
      <c r="G1457" s="250"/>
      <c r="H1457" s="251" t="s">
        <v>1</v>
      </c>
      <c r="I1457" s="253"/>
      <c r="J1457" s="250"/>
      <c r="K1457" s="250"/>
      <c r="L1457" s="254"/>
      <c r="M1457" s="255"/>
      <c r="N1457" s="256"/>
      <c r="O1457" s="256"/>
      <c r="P1457" s="256"/>
      <c r="Q1457" s="256"/>
      <c r="R1457" s="256"/>
      <c r="S1457" s="256"/>
      <c r="T1457" s="257"/>
      <c r="U1457" s="13"/>
      <c r="V1457" s="13"/>
      <c r="W1457" s="13"/>
      <c r="X1457" s="13"/>
      <c r="Y1457" s="13"/>
      <c r="Z1457" s="13"/>
      <c r="AA1457" s="13"/>
      <c r="AB1457" s="13"/>
      <c r="AC1457" s="13"/>
      <c r="AD1457" s="13"/>
      <c r="AE1457" s="13"/>
      <c r="AT1457" s="258" t="s">
        <v>200</v>
      </c>
      <c r="AU1457" s="258" t="s">
        <v>82</v>
      </c>
      <c r="AV1457" s="13" t="s">
        <v>80</v>
      </c>
      <c r="AW1457" s="13" t="s">
        <v>30</v>
      </c>
      <c r="AX1457" s="13" t="s">
        <v>73</v>
      </c>
      <c r="AY1457" s="258" t="s">
        <v>189</v>
      </c>
    </row>
    <row r="1458" s="14" customFormat="1">
      <c r="A1458" s="14"/>
      <c r="B1458" s="259"/>
      <c r="C1458" s="260"/>
      <c r="D1458" s="242" t="s">
        <v>200</v>
      </c>
      <c r="E1458" s="261" t="s">
        <v>1</v>
      </c>
      <c r="F1458" s="262" t="s">
        <v>933</v>
      </c>
      <c r="G1458" s="260"/>
      <c r="H1458" s="263">
        <v>119.312</v>
      </c>
      <c r="I1458" s="264"/>
      <c r="J1458" s="260"/>
      <c r="K1458" s="260"/>
      <c r="L1458" s="265"/>
      <c r="M1458" s="266"/>
      <c r="N1458" s="267"/>
      <c r="O1458" s="267"/>
      <c r="P1458" s="267"/>
      <c r="Q1458" s="267"/>
      <c r="R1458" s="267"/>
      <c r="S1458" s="267"/>
      <c r="T1458" s="268"/>
      <c r="U1458" s="14"/>
      <c r="V1458" s="14"/>
      <c r="W1458" s="14"/>
      <c r="X1458" s="14"/>
      <c r="Y1458" s="14"/>
      <c r="Z1458" s="14"/>
      <c r="AA1458" s="14"/>
      <c r="AB1458" s="14"/>
      <c r="AC1458" s="14"/>
      <c r="AD1458" s="14"/>
      <c r="AE1458" s="14"/>
      <c r="AT1458" s="269" t="s">
        <v>200</v>
      </c>
      <c r="AU1458" s="269" t="s">
        <v>82</v>
      </c>
      <c r="AV1458" s="14" t="s">
        <v>82</v>
      </c>
      <c r="AW1458" s="14" t="s">
        <v>30</v>
      </c>
      <c r="AX1458" s="14" t="s">
        <v>73</v>
      </c>
      <c r="AY1458" s="269" t="s">
        <v>189</v>
      </c>
    </row>
    <row r="1459" s="14" customFormat="1">
      <c r="A1459" s="14"/>
      <c r="B1459" s="259"/>
      <c r="C1459" s="260"/>
      <c r="D1459" s="242" t="s">
        <v>200</v>
      </c>
      <c r="E1459" s="261" t="s">
        <v>1</v>
      </c>
      <c r="F1459" s="262" t="s">
        <v>934</v>
      </c>
      <c r="G1459" s="260"/>
      <c r="H1459" s="263">
        <v>19.651</v>
      </c>
      <c r="I1459" s="264"/>
      <c r="J1459" s="260"/>
      <c r="K1459" s="260"/>
      <c r="L1459" s="265"/>
      <c r="M1459" s="266"/>
      <c r="N1459" s="267"/>
      <c r="O1459" s="267"/>
      <c r="P1459" s="267"/>
      <c r="Q1459" s="267"/>
      <c r="R1459" s="267"/>
      <c r="S1459" s="267"/>
      <c r="T1459" s="268"/>
      <c r="U1459" s="14"/>
      <c r="V1459" s="14"/>
      <c r="W1459" s="14"/>
      <c r="X1459" s="14"/>
      <c r="Y1459" s="14"/>
      <c r="Z1459" s="14"/>
      <c r="AA1459" s="14"/>
      <c r="AB1459" s="14"/>
      <c r="AC1459" s="14"/>
      <c r="AD1459" s="14"/>
      <c r="AE1459" s="14"/>
      <c r="AT1459" s="269" t="s">
        <v>200</v>
      </c>
      <c r="AU1459" s="269" t="s">
        <v>82</v>
      </c>
      <c r="AV1459" s="14" t="s">
        <v>82</v>
      </c>
      <c r="AW1459" s="14" t="s">
        <v>30</v>
      </c>
      <c r="AX1459" s="14" t="s">
        <v>73</v>
      </c>
      <c r="AY1459" s="269" t="s">
        <v>189</v>
      </c>
    </row>
    <row r="1460" s="13" customFormat="1">
      <c r="A1460" s="13"/>
      <c r="B1460" s="249"/>
      <c r="C1460" s="250"/>
      <c r="D1460" s="242" t="s">
        <v>200</v>
      </c>
      <c r="E1460" s="251" t="s">
        <v>1</v>
      </c>
      <c r="F1460" s="252" t="s">
        <v>369</v>
      </c>
      <c r="G1460" s="250"/>
      <c r="H1460" s="251" t="s">
        <v>1</v>
      </c>
      <c r="I1460" s="253"/>
      <c r="J1460" s="250"/>
      <c r="K1460" s="250"/>
      <c r="L1460" s="254"/>
      <c r="M1460" s="255"/>
      <c r="N1460" s="256"/>
      <c r="O1460" s="256"/>
      <c r="P1460" s="256"/>
      <c r="Q1460" s="256"/>
      <c r="R1460" s="256"/>
      <c r="S1460" s="256"/>
      <c r="T1460" s="257"/>
      <c r="U1460" s="13"/>
      <c r="V1460" s="13"/>
      <c r="W1460" s="13"/>
      <c r="X1460" s="13"/>
      <c r="Y1460" s="13"/>
      <c r="Z1460" s="13"/>
      <c r="AA1460" s="13"/>
      <c r="AB1460" s="13"/>
      <c r="AC1460" s="13"/>
      <c r="AD1460" s="13"/>
      <c r="AE1460" s="13"/>
      <c r="AT1460" s="258" t="s">
        <v>200</v>
      </c>
      <c r="AU1460" s="258" t="s">
        <v>82</v>
      </c>
      <c r="AV1460" s="13" t="s">
        <v>80</v>
      </c>
      <c r="AW1460" s="13" t="s">
        <v>30</v>
      </c>
      <c r="AX1460" s="13" t="s">
        <v>73</v>
      </c>
      <c r="AY1460" s="258" t="s">
        <v>189</v>
      </c>
    </row>
    <row r="1461" s="14" customFormat="1">
      <c r="A1461" s="14"/>
      <c r="B1461" s="259"/>
      <c r="C1461" s="260"/>
      <c r="D1461" s="242" t="s">
        <v>200</v>
      </c>
      <c r="E1461" s="261" t="s">
        <v>1</v>
      </c>
      <c r="F1461" s="262" t="s">
        <v>940</v>
      </c>
      <c r="G1461" s="260"/>
      <c r="H1461" s="263">
        <v>-22.736000000000001</v>
      </c>
      <c r="I1461" s="264"/>
      <c r="J1461" s="260"/>
      <c r="K1461" s="260"/>
      <c r="L1461" s="265"/>
      <c r="M1461" s="266"/>
      <c r="N1461" s="267"/>
      <c r="O1461" s="267"/>
      <c r="P1461" s="267"/>
      <c r="Q1461" s="267"/>
      <c r="R1461" s="267"/>
      <c r="S1461" s="267"/>
      <c r="T1461" s="268"/>
      <c r="U1461" s="14"/>
      <c r="V1461" s="14"/>
      <c r="W1461" s="14"/>
      <c r="X1461" s="14"/>
      <c r="Y1461" s="14"/>
      <c r="Z1461" s="14"/>
      <c r="AA1461" s="14"/>
      <c r="AB1461" s="14"/>
      <c r="AC1461" s="14"/>
      <c r="AD1461" s="14"/>
      <c r="AE1461" s="14"/>
      <c r="AT1461" s="269" t="s">
        <v>200</v>
      </c>
      <c r="AU1461" s="269" t="s">
        <v>82</v>
      </c>
      <c r="AV1461" s="14" t="s">
        <v>82</v>
      </c>
      <c r="AW1461" s="14" t="s">
        <v>30</v>
      </c>
      <c r="AX1461" s="14" t="s">
        <v>73</v>
      </c>
      <c r="AY1461" s="269" t="s">
        <v>189</v>
      </c>
    </row>
    <row r="1462" s="13" customFormat="1">
      <c r="A1462" s="13"/>
      <c r="B1462" s="249"/>
      <c r="C1462" s="250"/>
      <c r="D1462" s="242" t="s">
        <v>200</v>
      </c>
      <c r="E1462" s="251" t="s">
        <v>1</v>
      </c>
      <c r="F1462" s="252" t="s">
        <v>941</v>
      </c>
      <c r="G1462" s="250"/>
      <c r="H1462" s="251" t="s">
        <v>1</v>
      </c>
      <c r="I1462" s="253"/>
      <c r="J1462" s="250"/>
      <c r="K1462" s="250"/>
      <c r="L1462" s="254"/>
      <c r="M1462" s="255"/>
      <c r="N1462" s="256"/>
      <c r="O1462" s="256"/>
      <c r="P1462" s="256"/>
      <c r="Q1462" s="256"/>
      <c r="R1462" s="256"/>
      <c r="S1462" s="256"/>
      <c r="T1462" s="257"/>
      <c r="U1462" s="13"/>
      <c r="V1462" s="13"/>
      <c r="W1462" s="13"/>
      <c r="X1462" s="13"/>
      <c r="Y1462" s="13"/>
      <c r="Z1462" s="13"/>
      <c r="AA1462" s="13"/>
      <c r="AB1462" s="13"/>
      <c r="AC1462" s="13"/>
      <c r="AD1462" s="13"/>
      <c r="AE1462" s="13"/>
      <c r="AT1462" s="258" t="s">
        <v>200</v>
      </c>
      <c r="AU1462" s="258" t="s">
        <v>82</v>
      </c>
      <c r="AV1462" s="13" t="s">
        <v>80</v>
      </c>
      <c r="AW1462" s="13" t="s">
        <v>30</v>
      </c>
      <c r="AX1462" s="13" t="s">
        <v>73</v>
      </c>
      <c r="AY1462" s="258" t="s">
        <v>189</v>
      </c>
    </row>
    <row r="1463" s="14" customFormat="1">
      <c r="A1463" s="14"/>
      <c r="B1463" s="259"/>
      <c r="C1463" s="260"/>
      <c r="D1463" s="242" t="s">
        <v>200</v>
      </c>
      <c r="E1463" s="261" t="s">
        <v>1</v>
      </c>
      <c r="F1463" s="262" t="s">
        <v>942</v>
      </c>
      <c r="G1463" s="260"/>
      <c r="H1463" s="263">
        <v>112.107</v>
      </c>
      <c r="I1463" s="264"/>
      <c r="J1463" s="260"/>
      <c r="K1463" s="260"/>
      <c r="L1463" s="265"/>
      <c r="M1463" s="266"/>
      <c r="N1463" s="267"/>
      <c r="O1463" s="267"/>
      <c r="P1463" s="267"/>
      <c r="Q1463" s="267"/>
      <c r="R1463" s="267"/>
      <c r="S1463" s="267"/>
      <c r="T1463" s="268"/>
      <c r="U1463" s="14"/>
      <c r="V1463" s="14"/>
      <c r="W1463" s="14"/>
      <c r="X1463" s="14"/>
      <c r="Y1463" s="14"/>
      <c r="Z1463" s="14"/>
      <c r="AA1463" s="14"/>
      <c r="AB1463" s="14"/>
      <c r="AC1463" s="14"/>
      <c r="AD1463" s="14"/>
      <c r="AE1463" s="14"/>
      <c r="AT1463" s="269" t="s">
        <v>200</v>
      </c>
      <c r="AU1463" s="269" t="s">
        <v>82</v>
      </c>
      <c r="AV1463" s="14" t="s">
        <v>82</v>
      </c>
      <c r="AW1463" s="14" t="s">
        <v>30</v>
      </c>
      <c r="AX1463" s="14" t="s">
        <v>73</v>
      </c>
      <c r="AY1463" s="269" t="s">
        <v>189</v>
      </c>
    </row>
    <row r="1464" s="13" customFormat="1">
      <c r="A1464" s="13"/>
      <c r="B1464" s="249"/>
      <c r="C1464" s="250"/>
      <c r="D1464" s="242" t="s">
        <v>200</v>
      </c>
      <c r="E1464" s="251" t="s">
        <v>1</v>
      </c>
      <c r="F1464" s="252" t="s">
        <v>369</v>
      </c>
      <c r="G1464" s="250"/>
      <c r="H1464" s="251" t="s">
        <v>1</v>
      </c>
      <c r="I1464" s="253"/>
      <c r="J1464" s="250"/>
      <c r="K1464" s="250"/>
      <c r="L1464" s="254"/>
      <c r="M1464" s="255"/>
      <c r="N1464" s="256"/>
      <c r="O1464" s="256"/>
      <c r="P1464" s="256"/>
      <c r="Q1464" s="256"/>
      <c r="R1464" s="256"/>
      <c r="S1464" s="256"/>
      <c r="T1464" s="257"/>
      <c r="U1464" s="13"/>
      <c r="V1464" s="13"/>
      <c r="W1464" s="13"/>
      <c r="X1464" s="13"/>
      <c r="Y1464" s="13"/>
      <c r="Z1464" s="13"/>
      <c r="AA1464" s="13"/>
      <c r="AB1464" s="13"/>
      <c r="AC1464" s="13"/>
      <c r="AD1464" s="13"/>
      <c r="AE1464" s="13"/>
      <c r="AT1464" s="258" t="s">
        <v>200</v>
      </c>
      <c r="AU1464" s="258" t="s">
        <v>82</v>
      </c>
      <c r="AV1464" s="13" t="s">
        <v>80</v>
      </c>
      <c r="AW1464" s="13" t="s">
        <v>30</v>
      </c>
      <c r="AX1464" s="13" t="s">
        <v>73</v>
      </c>
      <c r="AY1464" s="258" t="s">
        <v>189</v>
      </c>
    </row>
    <row r="1465" s="14" customFormat="1">
      <c r="A1465" s="14"/>
      <c r="B1465" s="259"/>
      <c r="C1465" s="260"/>
      <c r="D1465" s="242" t="s">
        <v>200</v>
      </c>
      <c r="E1465" s="261" t="s">
        <v>1</v>
      </c>
      <c r="F1465" s="262" t="s">
        <v>370</v>
      </c>
      <c r="G1465" s="260"/>
      <c r="H1465" s="263">
        <v>-0.57099999999999995</v>
      </c>
      <c r="I1465" s="264"/>
      <c r="J1465" s="260"/>
      <c r="K1465" s="260"/>
      <c r="L1465" s="265"/>
      <c r="M1465" s="266"/>
      <c r="N1465" s="267"/>
      <c r="O1465" s="267"/>
      <c r="P1465" s="267"/>
      <c r="Q1465" s="267"/>
      <c r="R1465" s="267"/>
      <c r="S1465" s="267"/>
      <c r="T1465" s="268"/>
      <c r="U1465" s="14"/>
      <c r="V1465" s="14"/>
      <c r="W1465" s="14"/>
      <c r="X1465" s="14"/>
      <c r="Y1465" s="14"/>
      <c r="Z1465" s="14"/>
      <c r="AA1465" s="14"/>
      <c r="AB1465" s="14"/>
      <c r="AC1465" s="14"/>
      <c r="AD1465" s="14"/>
      <c r="AE1465" s="14"/>
      <c r="AT1465" s="269" t="s">
        <v>200</v>
      </c>
      <c r="AU1465" s="269" t="s">
        <v>82</v>
      </c>
      <c r="AV1465" s="14" t="s">
        <v>82</v>
      </c>
      <c r="AW1465" s="14" t="s">
        <v>30</v>
      </c>
      <c r="AX1465" s="14" t="s">
        <v>73</v>
      </c>
      <c r="AY1465" s="269" t="s">
        <v>189</v>
      </c>
    </row>
    <row r="1466" s="13" customFormat="1">
      <c r="A1466" s="13"/>
      <c r="B1466" s="249"/>
      <c r="C1466" s="250"/>
      <c r="D1466" s="242" t="s">
        <v>200</v>
      </c>
      <c r="E1466" s="251" t="s">
        <v>1</v>
      </c>
      <c r="F1466" s="252" t="s">
        <v>944</v>
      </c>
      <c r="G1466" s="250"/>
      <c r="H1466" s="251" t="s">
        <v>1</v>
      </c>
      <c r="I1466" s="253"/>
      <c r="J1466" s="250"/>
      <c r="K1466" s="250"/>
      <c r="L1466" s="254"/>
      <c r="M1466" s="255"/>
      <c r="N1466" s="256"/>
      <c r="O1466" s="256"/>
      <c r="P1466" s="256"/>
      <c r="Q1466" s="256"/>
      <c r="R1466" s="256"/>
      <c r="S1466" s="256"/>
      <c r="T1466" s="257"/>
      <c r="U1466" s="13"/>
      <c r="V1466" s="13"/>
      <c r="W1466" s="13"/>
      <c r="X1466" s="13"/>
      <c r="Y1466" s="13"/>
      <c r="Z1466" s="13"/>
      <c r="AA1466" s="13"/>
      <c r="AB1466" s="13"/>
      <c r="AC1466" s="13"/>
      <c r="AD1466" s="13"/>
      <c r="AE1466" s="13"/>
      <c r="AT1466" s="258" t="s">
        <v>200</v>
      </c>
      <c r="AU1466" s="258" t="s">
        <v>82</v>
      </c>
      <c r="AV1466" s="13" t="s">
        <v>80</v>
      </c>
      <c r="AW1466" s="13" t="s">
        <v>30</v>
      </c>
      <c r="AX1466" s="13" t="s">
        <v>73</v>
      </c>
      <c r="AY1466" s="258" t="s">
        <v>189</v>
      </c>
    </row>
    <row r="1467" s="14" customFormat="1">
      <c r="A1467" s="14"/>
      <c r="B1467" s="259"/>
      <c r="C1467" s="260"/>
      <c r="D1467" s="242" t="s">
        <v>200</v>
      </c>
      <c r="E1467" s="261" t="s">
        <v>1</v>
      </c>
      <c r="F1467" s="262" t="s">
        <v>933</v>
      </c>
      <c r="G1467" s="260"/>
      <c r="H1467" s="263">
        <v>119.312</v>
      </c>
      <c r="I1467" s="264"/>
      <c r="J1467" s="260"/>
      <c r="K1467" s="260"/>
      <c r="L1467" s="265"/>
      <c r="M1467" s="266"/>
      <c r="N1467" s="267"/>
      <c r="O1467" s="267"/>
      <c r="P1467" s="267"/>
      <c r="Q1467" s="267"/>
      <c r="R1467" s="267"/>
      <c r="S1467" s="267"/>
      <c r="T1467" s="268"/>
      <c r="U1467" s="14"/>
      <c r="V1467" s="14"/>
      <c r="W1467" s="14"/>
      <c r="X1467" s="14"/>
      <c r="Y1467" s="14"/>
      <c r="Z1467" s="14"/>
      <c r="AA1467" s="14"/>
      <c r="AB1467" s="14"/>
      <c r="AC1467" s="14"/>
      <c r="AD1467" s="14"/>
      <c r="AE1467" s="14"/>
      <c r="AT1467" s="269" t="s">
        <v>200</v>
      </c>
      <c r="AU1467" s="269" t="s">
        <v>82</v>
      </c>
      <c r="AV1467" s="14" t="s">
        <v>82</v>
      </c>
      <c r="AW1467" s="14" t="s">
        <v>30</v>
      </c>
      <c r="AX1467" s="14" t="s">
        <v>73</v>
      </c>
      <c r="AY1467" s="269" t="s">
        <v>189</v>
      </c>
    </row>
    <row r="1468" s="14" customFormat="1">
      <c r="A1468" s="14"/>
      <c r="B1468" s="259"/>
      <c r="C1468" s="260"/>
      <c r="D1468" s="242" t="s">
        <v>200</v>
      </c>
      <c r="E1468" s="261" t="s">
        <v>1</v>
      </c>
      <c r="F1468" s="262" t="s">
        <v>934</v>
      </c>
      <c r="G1468" s="260"/>
      <c r="H1468" s="263">
        <v>19.651</v>
      </c>
      <c r="I1468" s="264"/>
      <c r="J1468" s="260"/>
      <c r="K1468" s="260"/>
      <c r="L1468" s="265"/>
      <c r="M1468" s="266"/>
      <c r="N1468" s="267"/>
      <c r="O1468" s="267"/>
      <c r="P1468" s="267"/>
      <c r="Q1468" s="267"/>
      <c r="R1468" s="267"/>
      <c r="S1468" s="267"/>
      <c r="T1468" s="268"/>
      <c r="U1468" s="14"/>
      <c r="V1468" s="14"/>
      <c r="W1468" s="14"/>
      <c r="X1468" s="14"/>
      <c r="Y1468" s="14"/>
      <c r="Z1468" s="14"/>
      <c r="AA1468" s="14"/>
      <c r="AB1468" s="14"/>
      <c r="AC1468" s="14"/>
      <c r="AD1468" s="14"/>
      <c r="AE1468" s="14"/>
      <c r="AT1468" s="269" t="s">
        <v>200</v>
      </c>
      <c r="AU1468" s="269" t="s">
        <v>82</v>
      </c>
      <c r="AV1468" s="14" t="s">
        <v>82</v>
      </c>
      <c r="AW1468" s="14" t="s">
        <v>30</v>
      </c>
      <c r="AX1468" s="14" t="s">
        <v>73</v>
      </c>
      <c r="AY1468" s="269" t="s">
        <v>189</v>
      </c>
    </row>
    <row r="1469" s="13" customFormat="1">
      <c r="A1469" s="13"/>
      <c r="B1469" s="249"/>
      <c r="C1469" s="250"/>
      <c r="D1469" s="242" t="s">
        <v>200</v>
      </c>
      <c r="E1469" s="251" t="s">
        <v>1</v>
      </c>
      <c r="F1469" s="252" t="s">
        <v>369</v>
      </c>
      <c r="G1469" s="250"/>
      <c r="H1469" s="251" t="s">
        <v>1</v>
      </c>
      <c r="I1469" s="253"/>
      <c r="J1469" s="250"/>
      <c r="K1469" s="250"/>
      <c r="L1469" s="254"/>
      <c r="M1469" s="255"/>
      <c r="N1469" s="256"/>
      <c r="O1469" s="256"/>
      <c r="P1469" s="256"/>
      <c r="Q1469" s="256"/>
      <c r="R1469" s="256"/>
      <c r="S1469" s="256"/>
      <c r="T1469" s="257"/>
      <c r="U1469" s="13"/>
      <c r="V1469" s="13"/>
      <c r="W1469" s="13"/>
      <c r="X1469" s="13"/>
      <c r="Y1469" s="13"/>
      <c r="Z1469" s="13"/>
      <c r="AA1469" s="13"/>
      <c r="AB1469" s="13"/>
      <c r="AC1469" s="13"/>
      <c r="AD1469" s="13"/>
      <c r="AE1469" s="13"/>
      <c r="AT1469" s="258" t="s">
        <v>200</v>
      </c>
      <c r="AU1469" s="258" t="s">
        <v>82</v>
      </c>
      <c r="AV1469" s="13" t="s">
        <v>80</v>
      </c>
      <c r="AW1469" s="13" t="s">
        <v>30</v>
      </c>
      <c r="AX1469" s="13" t="s">
        <v>73</v>
      </c>
      <c r="AY1469" s="258" t="s">
        <v>189</v>
      </c>
    </row>
    <row r="1470" s="14" customFormat="1">
      <c r="A1470" s="14"/>
      <c r="B1470" s="259"/>
      <c r="C1470" s="260"/>
      <c r="D1470" s="242" t="s">
        <v>200</v>
      </c>
      <c r="E1470" s="261" t="s">
        <v>1</v>
      </c>
      <c r="F1470" s="262" t="s">
        <v>948</v>
      </c>
      <c r="G1470" s="260"/>
      <c r="H1470" s="263">
        <v>-23.524000000000001</v>
      </c>
      <c r="I1470" s="264"/>
      <c r="J1470" s="260"/>
      <c r="K1470" s="260"/>
      <c r="L1470" s="265"/>
      <c r="M1470" s="266"/>
      <c r="N1470" s="267"/>
      <c r="O1470" s="267"/>
      <c r="P1470" s="267"/>
      <c r="Q1470" s="267"/>
      <c r="R1470" s="267"/>
      <c r="S1470" s="267"/>
      <c r="T1470" s="268"/>
      <c r="U1470" s="14"/>
      <c r="V1470" s="14"/>
      <c r="W1470" s="14"/>
      <c r="X1470" s="14"/>
      <c r="Y1470" s="14"/>
      <c r="Z1470" s="14"/>
      <c r="AA1470" s="14"/>
      <c r="AB1470" s="14"/>
      <c r="AC1470" s="14"/>
      <c r="AD1470" s="14"/>
      <c r="AE1470" s="14"/>
      <c r="AT1470" s="269" t="s">
        <v>200</v>
      </c>
      <c r="AU1470" s="269" t="s">
        <v>82</v>
      </c>
      <c r="AV1470" s="14" t="s">
        <v>82</v>
      </c>
      <c r="AW1470" s="14" t="s">
        <v>30</v>
      </c>
      <c r="AX1470" s="14" t="s">
        <v>73</v>
      </c>
      <c r="AY1470" s="269" t="s">
        <v>189</v>
      </c>
    </row>
    <row r="1471" s="13" customFormat="1">
      <c r="A1471" s="13"/>
      <c r="B1471" s="249"/>
      <c r="C1471" s="250"/>
      <c r="D1471" s="242" t="s">
        <v>200</v>
      </c>
      <c r="E1471" s="251" t="s">
        <v>1</v>
      </c>
      <c r="F1471" s="252" t="s">
        <v>928</v>
      </c>
      <c r="G1471" s="250"/>
      <c r="H1471" s="251" t="s">
        <v>1</v>
      </c>
      <c r="I1471" s="253"/>
      <c r="J1471" s="250"/>
      <c r="K1471" s="250"/>
      <c r="L1471" s="254"/>
      <c r="M1471" s="255"/>
      <c r="N1471" s="256"/>
      <c r="O1471" s="256"/>
      <c r="P1471" s="256"/>
      <c r="Q1471" s="256"/>
      <c r="R1471" s="256"/>
      <c r="S1471" s="256"/>
      <c r="T1471" s="257"/>
      <c r="U1471" s="13"/>
      <c r="V1471" s="13"/>
      <c r="W1471" s="13"/>
      <c r="X1471" s="13"/>
      <c r="Y1471" s="13"/>
      <c r="Z1471" s="13"/>
      <c r="AA1471" s="13"/>
      <c r="AB1471" s="13"/>
      <c r="AC1471" s="13"/>
      <c r="AD1471" s="13"/>
      <c r="AE1471" s="13"/>
      <c r="AT1471" s="258" t="s">
        <v>200</v>
      </c>
      <c r="AU1471" s="258" t="s">
        <v>82</v>
      </c>
      <c r="AV1471" s="13" t="s">
        <v>80</v>
      </c>
      <c r="AW1471" s="13" t="s">
        <v>30</v>
      </c>
      <c r="AX1471" s="13" t="s">
        <v>73</v>
      </c>
      <c r="AY1471" s="258" t="s">
        <v>189</v>
      </c>
    </row>
    <row r="1472" s="13" customFormat="1">
      <c r="A1472" s="13"/>
      <c r="B1472" s="249"/>
      <c r="C1472" s="250"/>
      <c r="D1472" s="242" t="s">
        <v>200</v>
      </c>
      <c r="E1472" s="251" t="s">
        <v>1</v>
      </c>
      <c r="F1472" s="252" t="s">
        <v>595</v>
      </c>
      <c r="G1472" s="250"/>
      <c r="H1472" s="251" t="s">
        <v>1</v>
      </c>
      <c r="I1472" s="253"/>
      <c r="J1472" s="250"/>
      <c r="K1472" s="250"/>
      <c r="L1472" s="254"/>
      <c r="M1472" s="255"/>
      <c r="N1472" s="256"/>
      <c r="O1472" s="256"/>
      <c r="P1472" s="256"/>
      <c r="Q1472" s="256"/>
      <c r="R1472" s="256"/>
      <c r="S1472" s="256"/>
      <c r="T1472" s="257"/>
      <c r="U1472" s="13"/>
      <c r="V1472" s="13"/>
      <c r="W1472" s="13"/>
      <c r="X1472" s="13"/>
      <c r="Y1472" s="13"/>
      <c r="Z1472" s="13"/>
      <c r="AA1472" s="13"/>
      <c r="AB1472" s="13"/>
      <c r="AC1472" s="13"/>
      <c r="AD1472" s="13"/>
      <c r="AE1472" s="13"/>
      <c r="AT1472" s="258" t="s">
        <v>200</v>
      </c>
      <c r="AU1472" s="258" t="s">
        <v>82</v>
      </c>
      <c r="AV1472" s="13" t="s">
        <v>80</v>
      </c>
      <c r="AW1472" s="13" t="s">
        <v>30</v>
      </c>
      <c r="AX1472" s="13" t="s">
        <v>73</v>
      </c>
      <c r="AY1472" s="258" t="s">
        <v>189</v>
      </c>
    </row>
    <row r="1473" s="14" customFormat="1">
      <c r="A1473" s="14"/>
      <c r="B1473" s="259"/>
      <c r="C1473" s="260"/>
      <c r="D1473" s="242" t="s">
        <v>200</v>
      </c>
      <c r="E1473" s="261" t="s">
        <v>1</v>
      </c>
      <c r="F1473" s="262" t="s">
        <v>949</v>
      </c>
      <c r="G1473" s="260"/>
      <c r="H1473" s="263">
        <v>0.66400000000000003</v>
      </c>
      <c r="I1473" s="264"/>
      <c r="J1473" s="260"/>
      <c r="K1473" s="260"/>
      <c r="L1473" s="265"/>
      <c r="M1473" s="266"/>
      <c r="N1473" s="267"/>
      <c r="O1473" s="267"/>
      <c r="P1473" s="267"/>
      <c r="Q1473" s="267"/>
      <c r="R1473" s="267"/>
      <c r="S1473" s="267"/>
      <c r="T1473" s="268"/>
      <c r="U1473" s="14"/>
      <c r="V1473" s="14"/>
      <c r="W1473" s="14"/>
      <c r="X1473" s="14"/>
      <c r="Y1473" s="14"/>
      <c r="Z1473" s="14"/>
      <c r="AA1473" s="14"/>
      <c r="AB1473" s="14"/>
      <c r="AC1473" s="14"/>
      <c r="AD1473" s="14"/>
      <c r="AE1473" s="14"/>
      <c r="AT1473" s="269" t="s">
        <v>200</v>
      </c>
      <c r="AU1473" s="269" t="s">
        <v>82</v>
      </c>
      <c r="AV1473" s="14" t="s">
        <v>82</v>
      </c>
      <c r="AW1473" s="14" t="s">
        <v>30</v>
      </c>
      <c r="AX1473" s="14" t="s">
        <v>73</v>
      </c>
      <c r="AY1473" s="269" t="s">
        <v>189</v>
      </c>
    </row>
    <row r="1474" s="13" customFormat="1">
      <c r="A1474" s="13"/>
      <c r="B1474" s="249"/>
      <c r="C1474" s="250"/>
      <c r="D1474" s="242" t="s">
        <v>200</v>
      </c>
      <c r="E1474" s="251" t="s">
        <v>1</v>
      </c>
      <c r="F1474" s="252" t="s">
        <v>932</v>
      </c>
      <c r="G1474" s="250"/>
      <c r="H1474" s="251" t="s">
        <v>1</v>
      </c>
      <c r="I1474" s="253"/>
      <c r="J1474" s="250"/>
      <c r="K1474" s="250"/>
      <c r="L1474" s="254"/>
      <c r="M1474" s="255"/>
      <c r="N1474" s="256"/>
      <c r="O1474" s="256"/>
      <c r="P1474" s="256"/>
      <c r="Q1474" s="256"/>
      <c r="R1474" s="256"/>
      <c r="S1474" s="256"/>
      <c r="T1474" s="257"/>
      <c r="U1474" s="13"/>
      <c r="V1474" s="13"/>
      <c r="W1474" s="13"/>
      <c r="X1474" s="13"/>
      <c r="Y1474" s="13"/>
      <c r="Z1474" s="13"/>
      <c r="AA1474" s="13"/>
      <c r="AB1474" s="13"/>
      <c r="AC1474" s="13"/>
      <c r="AD1474" s="13"/>
      <c r="AE1474" s="13"/>
      <c r="AT1474" s="258" t="s">
        <v>200</v>
      </c>
      <c r="AU1474" s="258" t="s">
        <v>82</v>
      </c>
      <c r="AV1474" s="13" t="s">
        <v>80</v>
      </c>
      <c r="AW1474" s="13" t="s">
        <v>30</v>
      </c>
      <c r="AX1474" s="13" t="s">
        <v>73</v>
      </c>
      <c r="AY1474" s="258" t="s">
        <v>189</v>
      </c>
    </row>
    <row r="1475" s="13" customFormat="1">
      <c r="A1475" s="13"/>
      <c r="B1475" s="249"/>
      <c r="C1475" s="250"/>
      <c r="D1475" s="242" t="s">
        <v>200</v>
      </c>
      <c r="E1475" s="251" t="s">
        <v>1</v>
      </c>
      <c r="F1475" s="252" t="s">
        <v>595</v>
      </c>
      <c r="G1475" s="250"/>
      <c r="H1475" s="251" t="s">
        <v>1</v>
      </c>
      <c r="I1475" s="253"/>
      <c r="J1475" s="250"/>
      <c r="K1475" s="250"/>
      <c r="L1475" s="254"/>
      <c r="M1475" s="255"/>
      <c r="N1475" s="256"/>
      <c r="O1475" s="256"/>
      <c r="P1475" s="256"/>
      <c r="Q1475" s="256"/>
      <c r="R1475" s="256"/>
      <c r="S1475" s="256"/>
      <c r="T1475" s="257"/>
      <c r="U1475" s="13"/>
      <c r="V1475" s="13"/>
      <c r="W1475" s="13"/>
      <c r="X1475" s="13"/>
      <c r="Y1475" s="13"/>
      <c r="Z1475" s="13"/>
      <c r="AA1475" s="13"/>
      <c r="AB1475" s="13"/>
      <c r="AC1475" s="13"/>
      <c r="AD1475" s="13"/>
      <c r="AE1475" s="13"/>
      <c r="AT1475" s="258" t="s">
        <v>200</v>
      </c>
      <c r="AU1475" s="258" t="s">
        <v>82</v>
      </c>
      <c r="AV1475" s="13" t="s">
        <v>80</v>
      </c>
      <c r="AW1475" s="13" t="s">
        <v>30</v>
      </c>
      <c r="AX1475" s="13" t="s">
        <v>73</v>
      </c>
      <c r="AY1475" s="258" t="s">
        <v>189</v>
      </c>
    </row>
    <row r="1476" s="14" customFormat="1">
      <c r="A1476" s="14"/>
      <c r="B1476" s="259"/>
      <c r="C1476" s="260"/>
      <c r="D1476" s="242" t="s">
        <v>200</v>
      </c>
      <c r="E1476" s="261" t="s">
        <v>1</v>
      </c>
      <c r="F1476" s="262" t="s">
        <v>935</v>
      </c>
      <c r="G1476" s="260"/>
      <c r="H1476" s="263">
        <v>2.2210000000000001</v>
      </c>
      <c r="I1476" s="264"/>
      <c r="J1476" s="260"/>
      <c r="K1476" s="260"/>
      <c r="L1476" s="265"/>
      <c r="M1476" s="266"/>
      <c r="N1476" s="267"/>
      <c r="O1476" s="267"/>
      <c r="P1476" s="267"/>
      <c r="Q1476" s="267"/>
      <c r="R1476" s="267"/>
      <c r="S1476" s="267"/>
      <c r="T1476" s="268"/>
      <c r="U1476" s="14"/>
      <c r="V1476" s="14"/>
      <c r="W1476" s="14"/>
      <c r="X1476" s="14"/>
      <c r="Y1476" s="14"/>
      <c r="Z1476" s="14"/>
      <c r="AA1476" s="14"/>
      <c r="AB1476" s="14"/>
      <c r="AC1476" s="14"/>
      <c r="AD1476" s="14"/>
      <c r="AE1476" s="14"/>
      <c r="AT1476" s="269" t="s">
        <v>200</v>
      </c>
      <c r="AU1476" s="269" t="s">
        <v>82</v>
      </c>
      <c r="AV1476" s="14" t="s">
        <v>82</v>
      </c>
      <c r="AW1476" s="14" t="s">
        <v>30</v>
      </c>
      <c r="AX1476" s="14" t="s">
        <v>73</v>
      </c>
      <c r="AY1476" s="269" t="s">
        <v>189</v>
      </c>
    </row>
    <row r="1477" s="14" customFormat="1">
      <c r="A1477" s="14"/>
      <c r="B1477" s="259"/>
      <c r="C1477" s="260"/>
      <c r="D1477" s="242" t="s">
        <v>200</v>
      </c>
      <c r="E1477" s="261" t="s">
        <v>1</v>
      </c>
      <c r="F1477" s="262" t="s">
        <v>936</v>
      </c>
      <c r="G1477" s="260"/>
      <c r="H1477" s="263">
        <v>2.8599999999999999</v>
      </c>
      <c r="I1477" s="264"/>
      <c r="J1477" s="260"/>
      <c r="K1477" s="260"/>
      <c r="L1477" s="265"/>
      <c r="M1477" s="266"/>
      <c r="N1477" s="267"/>
      <c r="O1477" s="267"/>
      <c r="P1477" s="267"/>
      <c r="Q1477" s="267"/>
      <c r="R1477" s="267"/>
      <c r="S1477" s="267"/>
      <c r="T1477" s="268"/>
      <c r="U1477" s="14"/>
      <c r="V1477" s="14"/>
      <c r="W1477" s="14"/>
      <c r="X1477" s="14"/>
      <c r="Y1477" s="14"/>
      <c r="Z1477" s="14"/>
      <c r="AA1477" s="14"/>
      <c r="AB1477" s="14"/>
      <c r="AC1477" s="14"/>
      <c r="AD1477" s="14"/>
      <c r="AE1477" s="14"/>
      <c r="AT1477" s="269" t="s">
        <v>200</v>
      </c>
      <c r="AU1477" s="269" t="s">
        <v>82</v>
      </c>
      <c r="AV1477" s="14" t="s">
        <v>82</v>
      </c>
      <c r="AW1477" s="14" t="s">
        <v>30</v>
      </c>
      <c r="AX1477" s="14" t="s">
        <v>73</v>
      </c>
      <c r="AY1477" s="269" t="s">
        <v>189</v>
      </c>
    </row>
    <row r="1478" s="14" customFormat="1">
      <c r="A1478" s="14"/>
      <c r="B1478" s="259"/>
      <c r="C1478" s="260"/>
      <c r="D1478" s="242" t="s">
        <v>200</v>
      </c>
      <c r="E1478" s="261" t="s">
        <v>1</v>
      </c>
      <c r="F1478" s="262" t="s">
        <v>614</v>
      </c>
      <c r="G1478" s="260"/>
      <c r="H1478" s="263">
        <v>1.8480000000000001</v>
      </c>
      <c r="I1478" s="264"/>
      <c r="J1478" s="260"/>
      <c r="K1478" s="260"/>
      <c r="L1478" s="265"/>
      <c r="M1478" s="266"/>
      <c r="N1478" s="267"/>
      <c r="O1478" s="267"/>
      <c r="P1478" s="267"/>
      <c r="Q1478" s="267"/>
      <c r="R1478" s="267"/>
      <c r="S1478" s="267"/>
      <c r="T1478" s="268"/>
      <c r="U1478" s="14"/>
      <c r="V1478" s="14"/>
      <c r="W1478" s="14"/>
      <c r="X1478" s="14"/>
      <c r="Y1478" s="14"/>
      <c r="Z1478" s="14"/>
      <c r="AA1478" s="14"/>
      <c r="AB1478" s="14"/>
      <c r="AC1478" s="14"/>
      <c r="AD1478" s="14"/>
      <c r="AE1478" s="14"/>
      <c r="AT1478" s="269" t="s">
        <v>200</v>
      </c>
      <c r="AU1478" s="269" t="s">
        <v>82</v>
      </c>
      <c r="AV1478" s="14" t="s">
        <v>82</v>
      </c>
      <c r="AW1478" s="14" t="s">
        <v>30</v>
      </c>
      <c r="AX1478" s="14" t="s">
        <v>73</v>
      </c>
      <c r="AY1478" s="269" t="s">
        <v>189</v>
      </c>
    </row>
    <row r="1479" s="14" customFormat="1">
      <c r="A1479" s="14"/>
      <c r="B1479" s="259"/>
      <c r="C1479" s="260"/>
      <c r="D1479" s="242" t="s">
        <v>200</v>
      </c>
      <c r="E1479" s="261" t="s">
        <v>1</v>
      </c>
      <c r="F1479" s="262" t="s">
        <v>937</v>
      </c>
      <c r="G1479" s="260"/>
      <c r="H1479" s="263">
        <v>0.67100000000000004</v>
      </c>
      <c r="I1479" s="264"/>
      <c r="J1479" s="260"/>
      <c r="K1479" s="260"/>
      <c r="L1479" s="265"/>
      <c r="M1479" s="266"/>
      <c r="N1479" s="267"/>
      <c r="O1479" s="267"/>
      <c r="P1479" s="267"/>
      <c r="Q1479" s="267"/>
      <c r="R1479" s="267"/>
      <c r="S1479" s="267"/>
      <c r="T1479" s="268"/>
      <c r="U1479" s="14"/>
      <c r="V1479" s="14"/>
      <c r="W1479" s="14"/>
      <c r="X1479" s="14"/>
      <c r="Y1479" s="14"/>
      <c r="Z1479" s="14"/>
      <c r="AA1479" s="14"/>
      <c r="AB1479" s="14"/>
      <c r="AC1479" s="14"/>
      <c r="AD1479" s="14"/>
      <c r="AE1479" s="14"/>
      <c r="AT1479" s="269" t="s">
        <v>200</v>
      </c>
      <c r="AU1479" s="269" t="s">
        <v>82</v>
      </c>
      <c r="AV1479" s="14" t="s">
        <v>82</v>
      </c>
      <c r="AW1479" s="14" t="s">
        <v>30</v>
      </c>
      <c r="AX1479" s="14" t="s">
        <v>73</v>
      </c>
      <c r="AY1479" s="269" t="s">
        <v>189</v>
      </c>
    </row>
    <row r="1480" s="14" customFormat="1">
      <c r="A1480" s="14"/>
      <c r="B1480" s="259"/>
      <c r="C1480" s="260"/>
      <c r="D1480" s="242" t="s">
        <v>200</v>
      </c>
      <c r="E1480" s="261" t="s">
        <v>1</v>
      </c>
      <c r="F1480" s="262" t="s">
        <v>938</v>
      </c>
      <c r="G1480" s="260"/>
      <c r="H1480" s="263">
        <v>2.2440000000000002</v>
      </c>
      <c r="I1480" s="264"/>
      <c r="J1480" s="260"/>
      <c r="K1480" s="260"/>
      <c r="L1480" s="265"/>
      <c r="M1480" s="266"/>
      <c r="N1480" s="267"/>
      <c r="O1480" s="267"/>
      <c r="P1480" s="267"/>
      <c r="Q1480" s="267"/>
      <c r="R1480" s="267"/>
      <c r="S1480" s="267"/>
      <c r="T1480" s="268"/>
      <c r="U1480" s="14"/>
      <c r="V1480" s="14"/>
      <c r="W1480" s="14"/>
      <c r="X1480" s="14"/>
      <c r="Y1480" s="14"/>
      <c r="Z1480" s="14"/>
      <c r="AA1480" s="14"/>
      <c r="AB1480" s="14"/>
      <c r="AC1480" s="14"/>
      <c r="AD1480" s="14"/>
      <c r="AE1480" s="14"/>
      <c r="AT1480" s="269" t="s">
        <v>200</v>
      </c>
      <c r="AU1480" s="269" t="s">
        <v>82</v>
      </c>
      <c r="AV1480" s="14" t="s">
        <v>82</v>
      </c>
      <c r="AW1480" s="14" t="s">
        <v>30</v>
      </c>
      <c r="AX1480" s="14" t="s">
        <v>73</v>
      </c>
      <c r="AY1480" s="269" t="s">
        <v>189</v>
      </c>
    </row>
    <row r="1481" s="14" customFormat="1">
      <c r="A1481" s="14"/>
      <c r="B1481" s="259"/>
      <c r="C1481" s="260"/>
      <c r="D1481" s="242" t="s">
        <v>200</v>
      </c>
      <c r="E1481" s="261" t="s">
        <v>1</v>
      </c>
      <c r="F1481" s="262" t="s">
        <v>939</v>
      </c>
      <c r="G1481" s="260"/>
      <c r="H1481" s="263">
        <v>0.496</v>
      </c>
      <c r="I1481" s="264"/>
      <c r="J1481" s="260"/>
      <c r="K1481" s="260"/>
      <c r="L1481" s="265"/>
      <c r="M1481" s="266"/>
      <c r="N1481" s="267"/>
      <c r="O1481" s="267"/>
      <c r="P1481" s="267"/>
      <c r="Q1481" s="267"/>
      <c r="R1481" s="267"/>
      <c r="S1481" s="267"/>
      <c r="T1481" s="268"/>
      <c r="U1481" s="14"/>
      <c r="V1481" s="14"/>
      <c r="W1481" s="14"/>
      <c r="X1481" s="14"/>
      <c r="Y1481" s="14"/>
      <c r="Z1481" s="14"/>
      <c r="AA1481" s="14"/>
      <c r="AB1481" s="14"/>
      <c r="AC1481" s="14"/>
      <c r="AD1481" s="14"/>
      <c r="AE1481" s="14"/>
      <c r="AT1481" s="269" t="s">
        <v>200</v>
      </c>
      <c r="AU1481" s="269" t="s">
        <v>82</v>
      </c>
      <c r="AV1481" s="14" t="s">
        <v>82</v>
      </c>
      <c r="AW1481" s="14" t="s">
        <v>30</v>
      </c>
      <c r="AX1481" s="14" t="s">
        <v>73</v>
      </c>
      <c r="AY1481" s="269" t="s">
        <v>189</v>
      </c>
    </row>
    <row r="1482" s="13" customFormat="1">
      <c r="A1482" s="13"/>
      <c r="B1482" s="249"/>
      <c r="C1482" s="250"/>
      <c r="D1482" s="242" t="s">
        <v>200</v>
      </c>
      <c r="E1482" s="251" t="s">
        <v>1</v>
      </c>
      <c r="F1482" s="252" t="s">
        <v>941</v>
      </c>
      <c r="G1482" s="250"/>
      <c r="H1482" s="251" t="s">
        <v>1</v>
      </c>
      <c r="I1482" s="253"/>
      <c r="J1482" s="250"/>
      <c r="K1482" s="250"/>
      <c r="L1482" s="254"/>
      <c r="M1482" s="255"/>
      <c r="N1482" s="256"/>
      <c r="O1482" s="256"/>
      <c r="P1482" s="256"/>
      <c r="Q1482" s="256"/>
      <c r="R1482" s="256"/>
      <c r="S1482" s="256"/>
      <c r="T1482" s="257"/>
      <c r="U1482" s="13"/>
      <c r="V1482" s="13"/>
      <c r="W1482" s="13"/>
      <c r="X1482" s="13"/>
      <c r="Y1482" s="13"/>
      <c r="Z1482" s="13"/>
      <c r="AA1482" s="13"/>
      <c r="AB1482" s="13"/>
      <c r="AC1482" s="13"/>
      <c r="AD1482" s="13"/>
      <c r="AE1482" s="13"/>
      <c r="AT1482" s="258" t="s">
        <v>200</v>
      </c>
      <c r="AU1482" s="258" t="s">
        <v>82</v>
      </c>
      <c r="AV1482" s="13" t="s">
        <v>80</v>
      </c>
      <c r="AW1482" s="13" t="s">
        <v>30</v>
      </c>
      <c r="AX1482" s="13" t="s">
        <v>73</v>
      </c>
      <c r="AY1482" s="258" t="s">
        <v>189</v>
      </c>
    </row>
    <row r="1483" s="13" customFormat="1">
      <c r="A1483" s="13"/>
      <c r="B1483" s="249"/>
      <c r="C1483" s="250"/>
      <c r="D1483" s="242" t="s">
        <v>200</v>
      </c>
      <c r="E1483" s="251" t="s">
        <v>1</v>
      </c>
      <c r="F1483" s="252" t="s">
        <v>595</v>
      </c>
      <c r="G1483" s="250"/>
      <c r="H1483" s="251" t="s">
        <v>1</v>
      </c>
      <c r="I1483" s="253"/>
      <c r="J1483" s="250"/>
      <c r="K1483" s="250"/>
      <c r="L1483" s="254"/>
      <c r="M1483" s="255"/>
      <c r="N1483" s="256"/>
      <c r="O1483" s="256"/>
      <c r="P1483" s="256"/>
      <c r="Q1483" s="256"/>
      <c r="R1483" s="256"/>
      <c r="S1483" s="256"/>
      <c r="T1483" s="257"/>
      <c r="U1483" s="13"/>
      <c r="V1483" s="13"/>
      <c r="W1483" s="13"/>
      <c r="X1483" s="13"/>
      <c r="Y1483" s="13"/>
      <c r="Z1483" s="13"/>
      <c r="AA1483" s="13"/>
      <c r="AB1483" s="13"/>
      <c r="AC1483" s="13"/>
      <c r="AD1483" s="13"/>
      <c r="AE1483" s="13"/>
      <c r="AT1483" s="258" t="s">
        <v>200</v>
      </c>
      <c r="AU1483" s="258" t="s">
        <v>82</v>
      </c>
      <c r="AV1483" s="13" t="s">
        <v>80</v>
      </c>
      <c r="AW1483" s="13" t="s">
        <v>30</v>
      </c>
      <c r="AX1483" s="13" t="s">
        <v>73</v>
      </c>
      <c r="AY1483" s="258" t="s">
        <v>189</v>
      </c>
    </row>
    <row r="1484" s="14" customFormat="1">
      <c r="A1484" s="14"/>
      <c r="B1484" s="259"/>
      <c r="C1484" s="260"/>
      <c r="D1484" s="242" t="s">
        <v>200</v>
      </c>
      <c r="E1484" s="261" t="s">
        <v>1</v>
      </c>
      <c r="F1484" s="262" t="s">
        <v>943</v>
      </c>
      <c r="G1484" s="260"/>
      <c r="H1484" s="263">
        <v>0.28499999999999998</v>
      </c>
      <c r="I1484" s="264"/>
      <c r="J1484" s="260"/>
      <c r="K1484" s="260"/>
      <c r="L1484" s="265"/>
      <c r="M1484" s="266"/>
      <c r="N1484" s="267"/>
      <c r="O1484" s="267"/>
      <c r="P1484" s="267"/>
      <c r="Q1484" s="267"/>
      <c r="R1484" s="267"/>
      <c r="S1484" s="267"/>
      <c r="T1484" s="268"/>
      <c r="U1484" s="14"/>
      <c r="V1484" s="14"/>
      <c r="W1484" s="14"/>
      <c r="X1484" s="14"/>
      <c r="Y1484" s="14"/>
      <c r="Z1484" s="14"/>
      <c r="AA1484" s="14"/>
      <c r="AB1484" s="14"/>
      <c r="AC1484" s="14"/>
      <c r="AD1484" s="14"/>
      <c r="AE1484" s="14"/>
      <c r="AT1484" s="269" t="s">
        <v>200</v>
      </c>
      <c r="AU1484" s="269" t="s">
        <v>82</v>
      </c>
      <c r="AV1484" s="14" t="s">
        <v>82</v>
      </c>
      <c r="AW1484" s="14" t="s">
        <v>30</v>
      </c>
      <c r="AX1484" s="14" t="s">
        <v>73</v>
      </c>
      <c r="AY1484" s="269" t="s">
        <v>189</v>
      </c>
    </row>
    <row r="1485" s="13" customFormat="1">
      <c r="A1485" s="13"/>
      <c r="B1485" s="249"/>
      <c r="C1485" s="250"/>
      <c r="D1485" s="242" t="s">
        <v>200</v>
      </c>
      <c r="E1485" s="251" t="s">
        <v>1</v>
      </c>
      <c r="F1485" s="252" t="s">
        <v>944</v>
      </c>
      <c r="G1485" s="250"/>
      <c r="H1485" s="251" t="s">
        <v>1</v>
      </c>
      <c r="I1485" s="253"/>
      <c r="J1485" s="250"/>
      <c r="K1485" s="250"/>
      <c r="L1485" s="254"/>
      <c r="M1485" s="255"/>
      <c r="N1485" s="256"/>
      <c r="O1485" s="256"/>
      <c r="P1485" s="256"/>
      <c r="Q1485" s="256"/>
      <c r="R1485" s="256"/>
      <c r="S1485" s="256"/>
      <c r="T1485" s="257"/>
      <c r="U1485" s="13"/>
      <c r="V1485" s="13"/>
      <c r="W1485" s="13"/>
      <c r="X1485" s="13"/>
      <c r="Y1485" s="13"/>
      <c r="Z1485" s="13"/>
      <c r="AA1485" s="13"/>
      <c r="AB1485" s="13"/>
      <c r="AC1485" s="13"/>
      <c r="AD1485" s="13"/>
      <c r="AE1485" s="13"/>
      <c r="AT1485" s="258" t="s">
        <v>200</v>
      </c>
      <c r="AU1485" s="258" t="s">
        <v>82</v>
      </c>
      <c r="AV1485" s="13" t="s">
        <v>80</v>
      </c>
      <c r="AW1485" s="13" t="s">
        <v>30</v>
      </c>
      <c r="AX1485" s="13" t="s">
        <v>73</v>
      </c>
      <c r="AY1485" s="258" t="s">
        <v>189</v>
      </c>
    </row>
    <row r="1486" s="13" customFormat="1">
      <c r="A1486" s="13"/>
      <c r="B1486" s="249"/>
      <c r="C1486" s="250"/>
      <c r="D1486" s="242" t="s">
        <v>200</v>
      </c>
      <c r="E1486" s="251" t="s">
        <v>1</v>
      </c>
      <c r="F1486" s="252" t="s">
        <v>595</v>
      </c>
      <c r="G1486" s="250"/>
      <c r="H1486" s="251" t="s">
        <v>1</v>
      </c>
      <c r="I1486" s="253"/>
      <c r="J1486" s="250"/>
      <c r="K1486" s="250"/>
      <c r="L1486" s="254"/>
      <c r="M1486" s="255"/>
      <c r="N1486" s="256"/>
      <c r="O1486" s="256"/>
      <c r="P1486" s="256"/>
      <c r="Q1486" s="256"/>
      <c r="R1486" s="256"/>
      <c r="S1486" s="256"/>
      <c r="T1486" s="257"/>
      <c r="U1486" s="13"/>
      <c r="V1486" s="13"/>
      <c r="W1486" s="13"/>
      <c r="X1486" s="13"/>
      <c r="Y1486" s="13"/>
      <c r="Z1486" s="13"/>
      <c r="AA1486" s="13"/>
      <c r="AB1486" s="13"/>
      <c r="AC1486" s="13"/>
      <c r="AD1486" s="13"/>
      <c r="AE1486" s="13"/>
      <c r="AT1486" s="258" t="s">
        <v>200</v>
      </c>
      <c r="AU1486" s="258" t="s">
        <v>82</v>
      </c>
      <c r="AV1486" s="13" t="s">
        <v>80</v>
      </c>
      <c r="AW1486" s="13" t="s">
        <v>30</v>
      </c>
      <c r="AX1486" s="13" t="s">
        <v>73</v>
      </c>
      <c r="AY1486" s="258" t="s">
        <v>189</v>
      </c>
    </row>
    <row r="1487" s="14" customFormat="1">
      <c r="A1487" s="14"/>
      <c r="B1487" s="259"/>
      <c r="C1487" s="260"/>
      <c r="D1487" s="242" t="s">
        <v>200</v>
      </c>
      <c r="E1487" s="261" t="s">
        <v>1</v>
      </c>
      <c r="F1487" s="262" t="s">
        <v>945</v>
      </c>
      <c r="G1487" s="260"/>
      <c r="H1487" s="263">
        <v>1.1830000000000001</v>
      </c>
      <c r="I1487" s="264"/>
      <c r="J1487" s="260"/>
      <c r="K1487" s="260"/>
      <c r="L1487" s="265"/>
      <c r="M1487" s="266"/>
      <c r="N1487" s="267"/>
      <c r="O1487" s="267"/>
      <c r="P1487" s="267"/>
      <c r="Q1487" s="267"/>
      <c r="R1487" s="267"/>
      <c r="S1487" s="267"/>
      <c r="T1487" s="268"/>
      <c r="U1487" s="14"/>
      <c r="V1487" s="14"/>
      <c r="W1487" s="14"/>
      <c r="X1487" s="14"/>
      <c r="Y1487" s="14"/>
      <c r="Z1487" s="14"/>
      <c r="AA1487" s="14"/>
      <c r="AB1487" s="14"/>
      <c r="AC1487" s="14"/>
      <c r="AD1487" s="14"/>
      <c r="AE1487" s="14"/>
      <c r="AT1487" s="269" t="s">
        <v>200</v>
      </c>
      <c r="AU1487" s="269" t="s">
        <v>82</v>
      </c>
      <c r="AV1487" s="14" t="s">
        <v>82</v>
      </c>
      <c r="AW1487" s="14" t="s">
        <v>30</v>
      </c>
      <c r="AX1487" s="14" t="s">
        <v>73</v>
      </c>
      <c r="AY1487" s="269" t="s">
        <v>189</v>
      </c>
    </row>
    <row r="1488" s="14" customFormat="1">
      <c r="A1488" s="14"/>
      <c r="B1488" s="259"/>
      <c r="C1488" s="260"/>
      <c r="D1488" s="242" t="s">
        <v>200</v>
      </c>
      <c r="E1488" s="261" t="s">
        <v>1</v>
      </c>
      <c r="F1488" s="262" t="s">
        <v>946</v>
      </c>
      <c r="G1488" s="260"/>
      <c r="H1488" s="263">
        <v>2.0150000000000001</v>
      </c>
      <c r="I1488" s="264"/>
      <c r="J1488" s="260"/>
      <c r="K1488" s="260"/>
      <c r="L1488" s="265"/>
      <c r="M1488" s="266"/>
      <c r="N1488" s="267"/>
      <c r="O1488" s="267"/>
      <c r="P1488" s="267"/>
      <c r="Q1488" s="267"/>
      <c r="R1488" s="267"/>
      <c r="S1488" s="267"/>
      <c r="T1488" s="268"/>
      <c r="U1488" s="14"/>
      <c r="V1488" s="14"/>
      <c r="W1488" s="14"/>
      <c r="X1488" s="14"/>
      <c r="Y1488" s="14"/>
      <c r="Z1488" s="14"/>
      <c r="AA1488" s="14"/>
      <c r="AB1488" s="14"/>
      <c r="AC1488" s="14"/>
      <c r="AD1488" s="14"/>
      <c r="AE1488" s="14"/>
      <c r="AT1488" s="269" t="s">
        <v>200</v>
      </c>
      <c r="AU1488" s="269" t="s">
        <v>82</v>
      </c>
      <c r="AV1488" s="14" t="s">
        <v>82</v>
      </c>
      <c r="AW1488" s="14" t="s">
        <v>30</v>
      </c>
      <c r="AX1488" s="14" t="s">
        <v>73</v>
      </c>
      <c r="AY1488" s="269" t="s">
        <v>189</v>
      </c>
    </row>
    <row r="1489" s="14" customFormat="1">
      <c r="A1489" s="14"/>
      <c r="B1489" s="259"/>
      <c r="C1489" s="260"/>
      <c r="D1489" s="242" t="s">
        <v>200</v>
      </c>
      <c r="E1489" s="261" t="s">
        <v>1</v>
      </c>
      <c r="F1489" s="262" t="s">
        <v>947</v>
      </c>
      <c r="G1489" s="260"/>
      <c r="H1489" s="263">
        <v>4.4880000000000004</v>
      </c>
      <c r="I1489" s="264"/>
      <c r="J1489" s="260"/>
      <c r="K1489" s="260"/>
      <c r="L1489" s="265"/>
      <c r="M1489" s="266"/>
      <c r="N1489" s="267"/>
      <c r="O1489" s="267"/>
      <c r="P1489" s="267"/>
      <c r="Q1489" s="267"/>
      <c r="R1489" s="267"/>
      <c r="S1489" s="267"/>
      <c r="T1489" s="268"/>
      <c r="U1489" s="14"/>
      <c r="V1489" s="14"/>
      <c r="W1489" s="14"/>
      <c r="X1489" s="14"/>
      <c r="Y1489" s="14"/>
      <c r="Z1489" s="14"/>
      <c r="AA1489" s="14"/>
      <c r="AB1489" s="14"/>
      <c r="AC1489" s="14"/>
      <c r="AD1489" s="14"/>
      <c r="AE1489" s="14"/>
      <c r="AT1489" s="269" t="s">
        <v>200</v>
      </c>
      <c r="AU1489" s="269" t="s">
        <v>82</v>
      </c>
      <c r="AV1489" s="14" t="s">
        <v>82</v>
      </c>
      <c r="AW1489" s="14" t="s">
        <v>30</v>
      </c>
      <c r="AX1489" s="14" t="s">
        <v>73</v>
      </c>
      <c r="AY1489" s="269" t="s">
        <v>189</v>
      </c>
    </row>
    <row r="1490" s="15" customFormat="1">
      <c r="A1490" s="15"/>
      <c r="B1490" s="270"/>
      <c r="C1490" s="271"/>
      <c r="D1490" s="242" t="s">
        <v>200</v>
      </c>
      <c r="E1490" s="272" t="s">
        <v>1</v>
      </c>
      <c r="F1490" s="273" t="s">
        <v>207</v>
      </c>
      <c r="G1490" s="271"/>
      <c r="H1490" s="274">
        <v>450.43700000000007</v>
      </c>
      <c r="I1490" s="275"/>
      <c r="J1490" s="271"/>
      <c r="K1490" s="271"/>
      <c r="L1490" s="276"/>
      <c r="M1490" s="277"/>
      <c r="N1490" s="278"/>
      <c r="O1490" s="278"/>
      <c r="P1490" s="278"/>
      <c r="Q1490" s="278"/>
      <c r="R1490" s="278"/>
      <c r="S1490" s="278"/>
      <c r="T1490" s="279"/>
      <c r="U1490" s="15"/>
      <c r="V1490" s="15"/>
      <c r="W1490" s="15"/>
      <c r="X1490" s="15"/>
      <c r="Y1490" s="15"/>
      <c r="Z1490" s="15"/>
      <c r="AA1490" s="15"/>
      <c r="AB1490" s="15"/>
      <c r="AC1490" s="15"/>
      <c r="AD1490" s="15"/>
      <c r="AE1490" s="15"/>
      <c r="AT1490" s="280" t="s">
        <v>200</v>
      </c>
      <c r="AU1490" s="280" t="s">
        <v>82</v>
      </c>
      <c r="AV1490" s="15" t="s">
        <v>195</v>
      </c>
      <c r="AW1490" s="15" t="s">
        <v>30</v>
      </c>
      <c r="AX1490" s="15" t="s">
        <v>73</v>
      </c>
      <c r="AY1490" s="280" t="s">
        <v>189</v>
      </c>
    </row>
    <row r="1491" s="14" customFormat="1">
      <c r="A1491" s="14"/>
      <c r="B1491" s="259"/>
      <c r="C1491" s="260"/>
      <c r="D1491" s="242" t="s">
        <v>200</v>
      </c>
      <c r="E1491" s="261" t="s">
        <v>1</v>
      </c>
      <c r="F1491" s="262" t="s">
        <v>956</v>
      </c>
      <c r="G1491" s="260"/>
      <c r="H1491" s="263">
        <v>472.959</v>
      </c>
      <c r="I1491" s="264"/>
      <c r="J1491" s="260"/>
      <c r="K1491" s="260"/>
      <c r="L1491" s="265"/>
      <c r="M1491" s="266"/>
      <c r="N1491" s="267"/>
      <c r="O1491" s="267"/>
      <c r="P1491" s="267"/>
      <c r="Q1491" s="267"/>
      <c r="R1491" s="267"/>
      <c r="S1491" s="267"/>
      <c r="T1491" s="268"/>
      <c r="U1491" s="14"/>
      <c r="V1491" s="14"/>
      <c r="W1491" s="14"/>
      <c r="X1491" s="14"/>
      <c r="Y1491" s="14"/>
      <c r="Z1491" s="14"/>
      <c r="AA1491" s="14"/>
      <c r="AB1491" s="14"/>
      <c r="AC1491" s="14"/>
      <c r="AD1491" s="14"/>
      <c r="AE1491" s="14"/>
      <c r="AT1491" s="269" t="s">
        <v>200</v>
      </c>
      <c r="AU1491" s="269" t="s">
        <v>82</v>
      </c>
      <c r="AV1491" s="14" t="s">
        <v>82</v>
      </c>
      <c r="AW1491" s="14" t="s">
        <v>30</v>
      </c>
      <c r="AX1491" s="14" t="s">
        <v>80</v>
      </c>
      <c r="AY1491" s="269" t="s">
        <v>189</v>
      </c>
    </row>
    <row r="1492" s="2" customFormat="1" ht="44.25" customHeight="1">
      <c r="A1492" s="39"/>
      <c r="B1492" s="40"/>
      <c r="C1492" s="228" t="s">
        <v>957</v>
      </c>
      <c r="D1492" s="228" t="s">
        <v>191</v>
      </c>
      <c r="E1492" s="229" t="s">
        <v>958</v>
      </c>
      <c r="F1492" s="230" t="s">
        <v>959</v>
      </c>
      <c r="G1492" s="231" t="s">
        <v>301</v>
      </c>
      <c r="H1492" s="232">
        <v>92.718999999999994</v>
      </c>
      <c r="I1492" s="233"/>
      <c r="J1492" s="234">
        <f>ROUND(I1492*H1492,2)</f>
        <v>0</v>
      </c>
      <c r="K1492" s="235"/>
      <c r="L1492" s="45"/>
      <c r="M1492" s="236" t="s">
        <v>1</v>
      </c>
      <c r="N1492" s="237" t="s">
        <v>38</v>
      </c>
      <c r="O1492" s="92"/>
      <c r="P1492" s="238">
        <f>O1492*H1492</f>
        <v>0</v>
      </c>
      <c r="Q1492" s="238">
        <v>0.0064999999999999997</v>
      </c>
      <c r="R1492" s="238">
        <f>Q1492*H1492</f>
        <v>0.60267349999999997</v>
      </c>
      <c r="S1492" s="238">
        <v>0</v>
      </c>
      <c r="T1492" s="239">
        <f>S1492*H1492</f>
        <v>0</v>
      </c>
      <c r="U1492" s="39"/>
      <c r="V1492" s="39"/>
      <c r="W1492" s="39"/>
      <c r="X1492" s="39"/>
      <c r="Y1492" s="39"/>
      <c r="Z1492" s="39"/>
      <c r="AA1492" s="39"/>
      <c r="AB1492" s="39"/>
      <c r="AC1492" s="39"/>
      <c r="AD1492" s="39"/>
      <c r="AE1492" s="39"/>
      <c r="AR1492" s="240" t="s">
        <v>195</v>
      </c>
      <c r="AT1492" s="240" t="s">
        <v>191</v>
      </c>
      <c r="AU1492" s="240" t="s">
        <v>82</v>
      </c>
      <c r="AY1492" s="18" t="s">
        <v>189</v>
      </c>
      <c r="BE1492" s="241">
        <f>IF(N1492="základní",J1492,0)</f>
        <v>0</v>
      </c>
      <c r="BF1492" s="241">
        <f>IF(N1492="snížená",J1492,0)</f>
        <v>0</v>
      </c>
      <c r="BG1492" s="241">
        <f>IF(N1492="zákl. přenesená",J1492,0)</f>
        <v>0</v>
      </c>
      <c r="BH1492" s="241">
        <f>IF(N1492="sníž. přenesená",J1492,0)</f>
        <v>0</v>
      </c>
      <c r="BI1492" s="241">
        <f>IF(N1492="nulová",J1492,0)</f>
        <v>0</v>
      </c>
      <c r="BJ1492" s="18" t="s">
        <v>80</v>
      </c>
      <c r="BK1492" s="241">
        <f>ROUND(I1492*H1492,2)</f>
        <v>0</v>
      </c>
      <c r="BL1492" s="18" t="s">
        <v>195</v>
      </c>
      <c r="BM1492" s="240" t="s">
        <v>960</v>
      </c>
    </row>
    <row r="1493" s="2" customFormat="1">
      <c r="A1493" s="39"/>
      <c r="B1493" s="40"/>
      <c r="C1493" s="41"/>
      <c r="D1493" s="242" t="s">
        <v>197</v>
      </c>
      <c r="E1493" s="41"/>
      <c r="F1493" s="243" t="s">
        <v>959</v>
      </c>
      <c r="G1493" s="41"/>
      <c r="H1493" s="41"/>
      <c r="I1493" s="244"/>
      <c r="J1493" s="41"/>
      <c r="K1493" s="41"/>
      <c r="L1493" s="45"/>
      <c r="M1493" s="245"/>
      <c r="N1493" s="246"/>
      <c r="O1493" s="92"/>
      <c r="P1493" s="92"/>
      <c r="Q1493" s="92"/>
      <c r="R1493" s="92"/>
      <c r="S1493" s="92"/>
      <c r="T1493" s="93"/>
      <c r="U1493" s="39"/>
      <c r="V1493" s="39"/>
      <c r="W1493" s="39"/>
      <c r="X1493" s="39"/>
      <c r="Y1493" s="39"/>
      <c r="Z1493" s="39"/>
      <c r="AA1493" s="39"/>
      <c r="AB1493" s="39"/>
      <c r="AC1493" s="39"/>
      <c r="AD1493" s="39"/>
      <c r="AE1493" s="39"/>
      <c r="AT1493" s="18" t="s">
        <v>197</v>
      </c>
      <c r="AU1493" s="18" t="s">
        <v>82</v>
      </c>
    </row>
    <row r="1494" s="13" customFormat="1">
      <c r="A1494" s="13"/>
      <c r="B1494" s="249"/>
      <c r="C1494" s="250"/>
      <c r="D1494" s="242" t="s">
        <v>200</v>
      </c>
      <c r="E1494" s="251" t="s">
        <v>1</v>
      </c>
      <c r="F1494" s="252" t="s">
        <v>304</v>
      </c>
      <c r="G1494" s="250"/>
      <c r="H1494" s="251" t="s">
        <v>1</v>
      </c>
      <c r="I1494" s="253"/>
      <c r="J1494" s="250"/>
      <c r="K1494" s="250"/>
      <c r="L1494" s="254"/>
      <c r="M1494" s="255"/>
      <c r="N1494" s="256"/>
      <c r="O1494" s="256"/>
      <c r="P1494" s="256"/>
      <c r="Q1494" s="256"/>
      <c r="R1494" s="256"/>
      <c r="S1494" s="256"/>
      <c r="T1494" s="257"/>
      <c r="U1494" s="13"/>
      <c r="V1494" s="13"/>
      <c r="W1494" s="13"/>
      <c r="X1494" s="13"/>
      <c r="Y1494" s="13"/>
      <c r="Z1494" s="13"/>
      <c r="AA1494" s="13"/>
      <c r="AB1494" s="13"/>
      <c r="AC1494" s="13"/>
      <c r="AD1494" s="13"/>
      <c r="AE1494" s="13"/>
      <c r="AT1494" s="258" t="s">
        <v>200</v>
      </c>
      <c r="AU1494" s="258" t="s">
        <v>82</v>
      </c>
      <c r="AV1494" s="13" t="s">
        <v>80</v>
      </c>
      <c r="AW1494" s="13" t="s">
        <v>30</v>
      </c>
      <c r="AX1494" s="13" t="s">
        <v>73</v>
      </c>
      <c r="AY1494" s="258" t="s">
        <v>189</v>
      </c>
    </row>
    <row r="1495" s="13" customFormat="1">
      <c r="A1495" s="13"/>
      <c r="B1495" s="249"/>
      <c r="C1495" s="250"/>
      <c r="D1495" s="242" t="s">
        <v>200</v>
      </c>
      <c r="E1495" s="251" t="s">
        <v>1</v>
      </c>
      <c r="F1495" s="252" t="s">
        <v>201</v>
      </c>
      <c r="G1495" s="250"/>
      <c r="H1495" s="251" t="s">
        <v>1</v>
      </c>
      <c r="I1495" s="253"/>
      <c r="J1495" s="250"/>
      <c r="K1495" s="250"/>
      <c r="L1495" s="254"/>
      <c r="M1495" s="255"/>
      <c r="N1495" s="256"/>
      <c r="O1495" s="256"/>
      <c r="P1495" s="256"/>
      <c r="Q1495" s="256"/>
      <c r="R1495" s="256"/>
      <c r="S1495" s="256"/>
      <c r="T1495" s="257"/>
      <c r="U1495" s="13"/>
      <c r="V1495" s="13"/>
      <c r="W1495" s="13"/>
      <c r="X1495" s="13"/>
      <c r="Y1495" s="13"/>
      <c r="Z1495" s="13"/>
      <c r="AA1495" s="13"/>
      <c r="AB1495" s="13"/>
      <c r="AC1495" s="13"/>
      <c r="AD1495" s="13"/>
      <c r="AE1495" s="13"/>
      <c r="AT1495" s="258" t="s">
        <v>200</v>
      </c>
      <c r="AU1495" s="258" t="s">
        <v>82</v>
      </c>
      <c r="AV1495" s="13" t="s">
        <v>80</v>
      </c>
      <c r="AW1495" s="13" t="s">
        <v>30</v>
      </c>
      <c r="AX1495" s="13" t="s">
        <v>73</v>
      </c>
      <c r="AY1495" s="258" t="s">
        <v>189</v>
      </c>
    </row>
    <row r="1496" s="14" customFormat="1">
      <c r="A1496" s="14"/>
      <c r="B1496" s="259"/>
      <c r="C1496" s="260"/>
      <c r="D1496" s="242" t="s">
        <v>200</v>
      </c>
      <c r="E1496" s="261" t="s">
        <v>1</v>
      </c>
      <c r="F1496" s="262" t="s">
        <v>305</v>
      </c>
      <c r="G1496" s="260"/>
      <c r="H1496" s="263">
        <v>88.304000000000002</v>
      </c>
      <c r="I1496" s="264"/>
      <c r="J1496" s="260"/>
      <c r="K1496" s="260"/>
      <c r="L1496" s="265"/>
      <c r="M1496" s="266"/>
      <c r="N1496" s="267"/>
      <c r="O1496" s="267"/>
      <c r="P1496" s="267"/>
      <c r="Q1496" s="267"/>
      <c r="R1496" s="267"/>
      <c r="S1496" s="267"/>
      <c r="T1496" s="268"/>
      <c r="U1496" s="14"/>
      <c r="V1496" s="14"/>
      <c r="W1496" s="14"/>
      <c r="X1496" s="14"/>
      <c r="Y1496" s="14"/>
      <c r="Z1496" s="14"/>
      <c r="AA1496" s="14"/>
      <c r="AB1496" s="14"/>
      <c r="AC1496" s="14"/>
      <c r="AD1496" s="14"/>
      <c r="AE1496" s="14"/>
      <c r="AT1496" s="269" t="s">
        <v>200</v>
      </c>
      <c r="AU1496" s="269" t="s">
        <v>82</v>
      </c>
      <c r="AV1496" s="14" t="s">
        <v>82</v>
      </c>
      <c r="AW1496" s="14" t="s">
        <v>30</v>
      </c>
      <c r="AX1496" s="14" t="s">
        <v>73</v>
      </c>
      <c r="AY1496" s="269" t="s">
        <v>189</v>
      </c>
    </row>
    <row r="1497" s="15" customFormat="1">
      <c r="A1497" s="15"/>
      <c r="B1497" s="270"/>
      <c r="C1497" s="271"/>
      <c r="D1497" s="242" t="s">
        <v>200</v>
      </c>
      <c r="E1497" s="272" t="s">
        <v>1</v>
      </c>
      <c r="F1497" s="273" t="s">
        <v>207</v>
      </c>
      <c r="G1497" s="271"/>
      <c r="H1497" s="274">
        <v>88.304000000000002</v>
      </c>
      <c r="I1497" s="275"/>
      <c r="J1497" s="271"/>
      <c r="K1497" s="271"/>
      <c r="L1497" s="276"/>
      <c r="M1497" s="277"/>
      <c r="N1497" s="278"/>
      <c r="O1497" s="278"/>
      <c r="P1497" s="278"/>
      <c r="Q1497" s="278"/>
      <c r="R1497" s="278"/>
      <c r="S1497" s="278"/>
      <c r="T1497" s="279"/>
      <c r="U1497" s="15"/>
      <c r="V1497" s="15"/>
      <c r="W1497" s="15"/>
      <c r="X1497" s="15"/>
      <c r="Y1497" s="15"/>
      <c r="Z1497" s="15"/>
      <c r="AA1497" s="15"/>
      <c r="AB1497" s="15"/>
      <c r="AC1497" s="15"/>
      <c r="AD1497" s="15"/>
      <c r="AE1497" s="15"/>
      <c r="AT1497" s="280" t="s">
        <v>200</v>
      </c>
      <c r="AU1497" s="280" t="s">
        <v>82</v>
      </c>
      <c r="AV1497" s="15" t="s">
        <v>195</v>
      </c>
      <c r="AW1497" s="15" t="s">
        <v>30</v>
      </c>
      <c r="AX1497" s="15" t="s">
        <v>73</v>
      </c>
      <c r="AY1497" s="280" t="s">
        <v>189</v>
      </c>
    </row>
    <row r="1498" s="14" customFormat="1">
      <c r="A1498" s="14"/>
      <c r="B1498" s="259"/>
      <c r="C1498" s="260"/>
      <c r="D1498" s="242" t="s">
        <v>200</v>
      </c>
      <c r="E1498" s="261" t="s">
        <v>1</v>
      </c>
      <c r="F1498" s="262" t="s">
        <v>961</v>
      </c>
      <c r="G1498" s="260"/>
      <c r="H1498" s="263">
        <v>92.718999999999994</v>
      </c>
      <c r="I1498" s="264"/>
      <c r="J1498" s="260"/>
      <c r="K1498" s="260"/>
      <c r="L1498" s="265"/>
      <c r="M1498" s="266"/>
      <c r="N1498" s="267"/>
      <c r="O1498" s="267"/>
      <c r="P1498" s="267"/>
      <c r="Q1498" s="267"/>
      <c r="R1498" s="267"/>
      <c r="S1498" s="267"/>
      <c r="T1498" s="268"/>
      <c r="U1498" s="14"/>
      <c r="V1498" s="14"/>
      <c r="W1498" s="14"/>
      <c r="X1498" s="14"/>
      <c r="Y1498" s="14"/>
      <c r="Z1498" s="14"/>
      <c r="AA1498" s="14"/>
      <c r="AB1498" s="14"/>
      <c r="AC1498" s="14"/>
      <c r="AD1498" s="14"/>
      <c r="AE1498" s="14"/>
      <c r="AT1498" s="269" t="s">
        <v>200</v>
      </c>
      <c r="AU1498" s="269" t="s">
        <v>82</v>
      </c>
      <c r="AV1498" s="14" t="s">
        <v>82</v>
      </c>
      <c r="AW1498" s="14" t="s">
        <v>30</v>
      </c>
      <c r="AX1498" s="14" t="s">
        <v>80</v>
      </c>
      <c r="AY1498" s="269" t="s">
        <v>189</v>
      </c>
    </row>
    <row r="1499" s="2" customFormat="1" ht="24.15" customHeight="1">
      <c r="A1499" s="39"/>
      <c r="B1499" s="40"/>
      <c r="C1499" s="228" t="s">
        <v>962</v>
      </c>
      <c r="D1499" s="228" t="s">
        <v>191</v>
      </c>
      <c r="E1499" s="229" t="s">
        <v>963</v>
      </c>
      <c r="F1499" s="230" t="s">
        <v>964</v>
      </c>
      <c r="G1499" s="231" t="s">
        <v>301</v>
      </c>
      <c r="H1499" s="232">
        <v>484.86399999999998</v>
      </c>
      <c r="I1499" s="233"/>
      <c r="J1499" s="234">
        <f>ROUND(I1499*H1499,2)</f>
        <v>0</v>
      </c>
      <c r="K1499" s="235"/>
      <c r="L1499" s="45"/>
      <c r="M1499" s="236" t="s">
        <v>1</v>
      </c>
      <c r="N1499" s="237" t="s">
        <v>38</v>
      </c>
      <c r="O1499" s="92"/>
      <c r="P1499" s="238">
        <f>O1499*H1499</f>
        <v>0</v>
      </c>
      <c r="Q1499" s="238">
        <v>0.00348</v>
      </c>
      <c r="R1499" s="238">
        <f>Q1499*H1499</f>
        <v>1.68732672</v>
      </c>
      <c r="S1499" s="238">
        <v>0</v>
      </c>
      <c r="T1499" s="239">
        <f>S1499*H1499</f>
        <v>0</v>
      </c>
      <c r="U1499" s="39"/>
      <c r="V1499" s="39"/>
      <c r="W1499" s="39"/>
      <c r="X1499" s="39"/>
      <c r="Y1499" s="39"/>
      <c r="Z1499" s="39"/>
      <c r="AA1499" s="39"/>
      <c r="AB1499" s="39"/>
      <c r="AC1499" s="39"/>
      <c r="AD1499" s="39"/>
      <c r="AE1499" s="39"/>
      <c r="AR1499" s="240" t="s">
        <v>195</v>
      </c>
      <c r="AT1499" s="240" t="s">
        <v>191</v>
      </c>
      <c r="AU1499" s="240" t="s">
        <v>82</v>
      </c>
      <c r="AY1499" s="18" t="s">
        <v>189</v>
      </c>
      <c r="BE1499" s="241">
        <f>IF(N1499="základní",J1499,0)</f>
        <v>0</v>
      </c>
      <c r="BF1499" s="241">
        <f>IF(N1499="snížená",J1499,0)</f>
        <v>0</v>
      </c>
      <c r="BG1499" s="241">
        <f>IF(N1499="zákl. přenesená",J1499,0)</f>
        <v>0</v>
      </c>
      <c r="BH1499" s="241">
        <f>IF(N1499="sníž. přenesená",J1499,0)</f>
        <v>0</v>
      </c>
      <c r="BI1499" s="241">
        <f>IF(N1499="nulová",J1499,0)</f>
        <v>0</v>
      </c>
      <c r="BJ1499" s="18" t="s">
        <v>80</v>
      </c>
      <c r="BK1499" s="241">
        <f>ROUND(I1499*H1499,2)</f>
        <v>0</v>
      </c>
      <c r="BL1499" s="18" t="s">
        <v>195</v>
      </c>
      <c r="BM1499" s="240" t="s">
        <v>965</v>
      </c>
    </row>
    <row r="1500" s="2" customFormat="1">
      <c r="A1500" s="39"/>
      <c r="B1500" s="40"/>
      <c r="C1500" s="41"/>
      <c r="D1500" s="242" t="s">
        <v>197</v>
      </c>
      <c r="E1500" s="41"/>
      <c r="F1500" s="243" t="s">
        <v>964</v>
      </c>
      <c r="G1500" s="41"/>
      <c r="H1500" s="41"/>
      <c r="I1500" s="244"/>
      <c r="J1500" s="41"/>
      <c r="K1500" s="41"/>
      <c r="L1500" s="45"/>
      <c r="M1500" s="245"/>
      <c r="N1500" s="246"/>
      <c r="O1500" s="92"/>
      <c r="P1500" s="92"/>
      <c r="Q1500" s="92"/>
      <c r="R1500" s="92"/>
      <c r="S1500" s="92"/>
      <c r="T1500" s="93"/>
      <c r="U1500" s="39"/>
      <c r="V1500" s="39"/>
      <c r="W1500" s="39"/>
      <c r="X1500" s="39"/>
      <c r="Y1500" s="39"/>
      <c r="Z1500" s="39"/>
      <c r="AA1500" s="39"/>
      <c r="AB1500" s="39"/>
      <c r="AC1500" s="39"/>
      <c r="AD1500" s="39"/>
      <c r="AE1500" s="39"/>
      <c r="AT1500" s="18" t="s">
        <v>197</v>
      </c>
      <c r="AU1500" s="18" t="s">
        <v>82</v>
      </c>
    </row>
    <row r="1501" s="2" customFormat="1">
      <c r="A1501" s="39"/>
      <c r="B1501" s="40"/>
      <c r="C1501" s="41"/>
      <c r="D1501" s="247" t="s">
        <v>198</v>
      </c>
      <c r="E1501" s="41"/>
      <c r="F1501" s="248" t="s">
        <v>966</v>
      </c>
      <c r="G1501" s="41"/>
      <c r="H1501" s="41"/>
      <c r="I1501" s="244"/>
      <c r="J1501" s="41"/>
      <c r="K1501" s="41"/>
      <c r="L1501" s="45"/>
      <c r="M1501" s="245"/>
      <c r="N1501" s="246"/>
      <c r="O1501" s="92"/>
      <c r="P1501" s="92"/>
      <c r="Q1501" s="92"/>
      <c r="R1501" s="92"/>
      <c r="S1501" s="92"/>
      <c r="T1501" s="93"/>
      <c r="U1501" s="39"/>
      <c r="V1501" s="39"/>
      <c r="W1501" s="39"/>
      <c r="X1501" s="39"/>
      <c r="Y1501" s="39"/>
      <c r="Z1501" s="39"/>
      <c r="AA1501" s="39"/>
      <c r="AB1501" s="39"/>
      <c r="AC1501" s="39"/>
      <c r="AD1501" s="39"/>
      <c r="AE1501" s="39"/>
      <c r="AT1501" s="18" t="s">
        <v>198</v>
      </c>
      <c r="AU1501" s="18" t="s">
        <v>82</v>
      </c>
    </row>
    <row r="1502" s="2" customFormat="1" ht="49.05" customHeight="1">
      <c r="A1502" s="39"/>
      <c r="B1502" s="40"/>
      <c r="C1502" s="228" t="s">
        <v>967</v>
      </c>
      <c r="D1502" s="228" t="s">
        <v>191</v>
      </c>
      <c r="E1502" s="229" t="s">
        <v>968</v>
      </c>
      <c r="F1502" s="230" t="s">
        <v>969</v>
      </c>
      <c r="G1502" s="231" t="s">
        <v>301</v>
      </c>
      <c r="H1502" s="232">
        <v>9.7550000000000008</v>
      </c>
      <c r="I1502" s="233"/>
      <c r="J1502" s="234">
        <f>ROUND(I1502*H1502,2)</f>
        <v>0</v>
      </c>
      <c r="K1502" s="235"/>
      <c r="L1502" s="45"/>
      <c r="M1502" s="236" t="s">
        <v>1</v>
      </c>
      <c r="N1502" s="237" t="s">
        <v>38</v>
      </c>
      <c r="O1502" s="92"/>
      <c r="P1502" s="238">
        <f>O1502*H1502</f>
        <v>0</v>
      </c>
      <c r="Q1502" s="238">
        <v>0</v>
      </c>
      <c r="R1502" s="238">
        <f>Q1502*H1502</f>
        <v>0</v>
      </c>
      <c r="S1502" s="238">
        <v>0</v>
      </c>
      <c r="T1502" s="239">
        <f>S1502*H1502</f>
        <v>0</v>
      </c>
      <c r="U1502" s="39"/>
      <c r="V1502" s="39"/>
      <c r="W1502" s="39"/>
      <c r="X1502" s="39"/>
      <c r="Y1502" s="39"/>
      <c r="Z1502" s="39"/>
      <c r="AA1502" s="39"/>
      <c r="AB1502" s="39"/>
      <c r="AC1502" s="39"/>
      <c r="AD1502" s="39"/>
      <c r="AE1502" s="39"/>
      <c r="AR1502" s="240" t="s">
        <v>195</v>
      </c>
      <c r="AT1502" s="240" t="s">
        <v>191</v>
      </c>
      <c r="AU1502" s="240" t="s">
        <v>82</v>
      </c>
      <c r="AY1502" s="18" t="s">
        <v>189</v>
      </c>
      <c r="BE1502" s="241">
        <f>IF(N1502="základní",J1502,0)</f>
        <v>0</v>
      </c>
      <c r="BF1502" s="241">
        <f>IF(N1502="snížená",J1502,0)</f>
        <v>0</v>
      </c>
      <c r="BG1502" s="241">
        <f>IF(N1502="zákl. přenesená",J1502,0)</f>
        <v>0</v>
      </c>
      <c r="BH1502" s="241">
        <f>IF(N1502="sníž. přenesená",J1502,0)</f>
        <v>0</v>
      </c>
      <c r="BI1502" s="241">
        <f>IF(N1502="nulová",J1502,0)</f>
        <v>0</v>
      </c>
      <c r="BJ1502" s="18" t="s">
        <v>80</v>
      </c>
      <c r="BK1502" s="241">
        <f>ROUND(I1502*H1502,2)</f>
        <v>0</v>
      </c>
      <c r="BL1502" s="18" t="s">
        <v>195</v>
      </c>
      <c r="BM1502" s="240" t="s">
        <v>970</v>
      </c>
    </row>
    <row r="1503" s="2" customFormat="1">
      <c r="A1503" s="39"/>
      <c r="B1503" s="40"/>
      <c r="C1503" s="41"/>
      <c r="D1503" s="242" t="s">
        <v>197</v>
      </c>
      <c r="E1503" s="41"/>
      <c r="F1503" s="243" t="s">
        <v>969</v>
      </c>
      <c r="G1503" s="41"/>
      <c r="H1503" s="41"/>
      <c r="I1503" s="244"/>
      <c r="J1503" s="41"/>
      <c r="K1503" s="41"/>
      <c r="L1503" s="45"/>
      <c r="M1503" s="245"/>
      <c r="N1503" s="246"/>
      <c r="O1503" s="92"/>
      <c r="P1503" s="92"/>
      <c r="Q1503" s="92"/>
      <c r="R1503" s="92"/>
      <c r="S1503" s="92"/>
      <c r="T1503" s="93"/>
      <c r="U1503" s="39"/>
      <c r="V1503" s="39"/>
      <c r="W1503" s="39"/>
      <c r="X1503" s="39"/>
      <c r="Y1503" s="39"/>
      <c r="Z1503" s="39"/>
      <c r="AA1503" s="39"/>
      <c r="AB1503" s="39"/>
      <c r="AC1503" s="39"/>
      <c r="AD1503" s="39"/>
      <c r="AE1503" s="39"/>
      <c r="AT1503" s="18" t="s">
        <v>197</v>
      </c>
      <c r="AU1503" s="18" t="s">
        <v>82</v>
      </c>
    </row>
    <row r="1504" s="13" customFormat="1">
      <c r="A1504" s="13"/>
      <c r="B1504" s="249"/>
      <c r="C1504" s="250"/>
      <c r="D1504" s="242" t="s">
        <v>200</v>
      </c>
      <c r="E1504" s="251" t="s">
        <v>1</v>
      </c>
      <c r="F1504" s="252" t="s">
        <v>971</v>
      </c>
      <c r="G1504" s="250"/>
      <c r="H1504" s="251" t="s">
        <v>1</v>
      </c>
      <c r="I1504" s="253"/>
      <c r="J1504" s="250"/>
      <c r="K1504" s="250"/>
      <c r="L1504" s="254"/>
      <c r="M1504" s="255"/>
      <c r="N1504" s="256"/>
      <c r="O1504" s="256"/>
      <c r="P1504" s="256"/>
      <c r="Q1504" s="256"/>
      <c r="R1504" s="256"/>
      <c r="S1504" s="256"/>
      <c r="T1504" s="257"/>
      <c r="U1504" s="13"/>
      <c r="V1504" s="13"/>
      <c r="W1504" s="13"/>
      <c r="X1504" s="13"/>
      <c r="Y1504" s="13"/>
      <c r="Z1504" s="13"/>
      <c r="AA1504" s="13"/>
      <c r="AB1504" s="13"/>
      <c r="AC1504" s="13"/>
      <c r="AD1504" s="13"/>
      <c r="AE1504" s="13"/>
      <c r="AT1504" s="258" t="s">
        <v>200</v>
      </c>
      <c r="AU1504" s="258" t="s">
        <v>82</v>
      </c>
      <c r="AV1504" s="13" t="s">
        <v>80</v>
      </c>
      <c r="AW1504" s="13" t="s">
        <v>30</v>
      </c>
      <c r="AX1504" s="13" t="s">
        <v>73</v>
      </c>
      <c r="AY1504" s="258" t="s">
        <v>189</v>
      </c>
    </row>
    <row r="1505" s="13" customFormat="1">
      <c r="A1505" s="13"/>
      <c r="B1505" s="249"/>
      <c r="C1505" s="250"/>
      <c r="D1505" s="242" t="s">
        <v>200</v>
      </c>
      <c r="E1505" s="251" t="s">
        <v>1</v>
      </c>
      <c r="F1505" s="252" t="s">
        <v>972</v>
      </c>
      <c r="G1505" s="250"/>
      <c r="H1505" s="251" t="s">
        <v>1</v>
      </c>
      <c r="I1505" s="253"/>
      <c r="J1505" s="250"/>
      <c r="K1505" s="250"/>
      <c r="L1505" s="254"/>
      <c r="M1505" s="255"/>
      <c r="N1505" s="256"/>
      <c r="O1505" s="256"/>
      <c r="P1505" s="256"/>
      <c r="Q1505" s="256"/>
      <c r="R1505" s="256"/>
      <c r="S1505" s="256"/>
      <c r="T1505" s="257"/>
      <c r="U1505" s="13"/>
      <c r="V1505" s="13"/>
      <c r="W1505" s="13"/>
      <c r="X1505" s="13"/>
      <c r="Y1505" s="13"/>
      <c r="Z1505" s="13"/>
      <c r="AA1505" s="13"/>
      <c r="AB1505" s="13"/>
      <c r="AC1505" s="13"/>
      <c r="AD1505" s="13"/>
      <c r="AE1505" s="13"/>
      <c r="AT1505" s="258" t="s">
        <v>200</v>
      </c>
      <c r="AU1505" s="258" t="s">
        <v>82</v>
      </c>
      <c r="AV1505" s="13" t="s">
        <v>80</v>
      </c>
      <c r="AW1505" s="13" t="s">
        <v>30</v>
      </c>
      <c r="AX1505" s="13" t="s">
        <v>73</v>
      </c>
      <c r="AY1505" s="258" t="s">
        <v>189</v>
      </c>
    </row>
    <row r="1506" s="13" customFormat="1">
      <c r="A1506" s="13"/>
      <c r="B1506" s="249"/>
      <c r="C1506" s="250"/>
      <c r="D1506" s="242" t="s">
        <v>200</v>
      </c>
      <c r="E1506" s="251" t="s">
        <v>1</v>
      </c>
      <c r="F1506" s="252" t="s">
        <v>973</v>
      </c>
      <c r="G1506" s="250"/>
      <c r="H1506" s="251" t="s">
        <v>1</v>
      </c>
      <c r="I1506" s="253"/>
      <c r="J1506" s="250"/>
      <c r="K1506" s="250"/>
      <c r="L1506" s="254"/>
      <c r="M1506" s="255"/>
      <c r="N1506" s="256"/>
      <c r="O1506" s="256"/>
      <c r="P1506" s="256"/>
      <c r="Q1506" s="256"/>
      <c r="R1506" s="256"/>
      <c r="S1506" s="256"/>
      <c r="T1506" s="257"/>
      <c r="U1506" s="13"/>
      <c r="V1506" s="13"/>
      <c r="W1506" s="13"/>
      <c r="X1506" s="13"/>
      <c r="Y1506" s="13"/>
      <c r="Z1506" s="13"/>
      <c r="AA1506" s="13"/>
      <c r="AB1506" s="13"/>
      <c r="AC1506" s="13"/>
      <c r="AD1506" s="13"/>
      <c r="AE1506" s="13"/>
      <c r="AT1506" s="258" t="s">
        <v>200</v>
      </c>
      <c r="AU1506" s="258" t="s">
        <v>82</v>
      </c>
      <c r="AV1506" s="13" t="s">
        <v>80</v>
      </c>
      <c r="AW1506" s="13" t="s">
        <v>30</v>
      </c>
      <c r="AX1506" s="13" t="s">
        <v>73</v>
      </c>
      <c r="AY1506" s="258" t="s">
        <v>189</v>
      </c>
    </row>
    <row r="1507" s="14" customFormat="1">
      <c r="A1507" s="14"/>
      <c r="B1507" s="259"/>
      <c r="C1507" s="260"/>
      <c r="D1507" s="242" t="s">
        <v>200</v>
      </c>
      <c r="E1507" s="261" t="s">
        <v>1</v>
      </c>
      <c r="F1507" s="262" t="s">
        <v>974</v>
      </c>
      <c r="G1507" s="260"/>
      <c r="H1507" s="263">
        <v>9.2899999999999991</v>
      </c>
      <c r="I1507" s="264"/>
      <c r="J1507" s="260"/>
      <c r="K1507" s="260"/>
      <c r="L1507" s="265"/>
      <c r="M1507" s="266"/>
      <c r="N1507" s="267"/>
      <c r="O1507" s="267"/>
      <c r="P1507" s="267"/>
      <c r="Q1507" s="267"/>
      <c r="R1507" s="267"/>
      <c r="S1507" s="267"/>
      <c r="T1507" s="268"/>
      <c r="U1507" s="14"/>
      <c r="V1507" s="14"/>
      <c r="W1507" s="14"/>
      <c r="X1507" s="14"/>
      <c r="Y1507" s="14"/>
      <c r="Z1507" s="14"/>
      <c r="AA1507" s="14"/>
      <c r="AB1507" s="14"/>
      <c r="AC1507" s="14"/>
      <c r="AD1507" s="14"/>
      <c r="AE1507" s="14"/>
      <c r="AT1507" s="269" t="s">
        <v>200</v>
      </c>
      <c r="AU1507" s="269" t="s">
        <v>82</v>
      </c>
      <c r="AV1507" s="14" t="s">
        <v>82</v>
      </c>
      <c r="AW1507" s="14" t="s">
        <v>30</v>
      </c>
      <c r="AX1507" s="14" t="s">
        <v>73</v>
      </c>
      <c r="AY1507" s="269" t="s">
        <v>189</v>
      </c>
    </row>
    <row r="1508" s="15" customFormat="1">
      <c r="A1508" s="15"/>
      <c r="B1508" s="270"/>
      <c r="C1508" s="271"/>
      <c r="D1508" s="242" t="s">
        <v>200</v>
      </c>
      <c r="E1508" s="272" t="s">
        <v>1</v>
      </c>
      <c r="F1508" s="273" t="s">
        <v>207</v>
      </c>
      <c r="G1508" s="271"/>
      <c r="H1508" s="274">
        <v>9.2899999999999991</v>
      </c>
      <c r="I1508" s="275"/>
      <c r="J1508" s="271"/>
      <c r="K1508" s="271"/>
      <c r="L1508" s="276"/>
      <c r="M1508" s="277"/>
      <c r="N1508" s="278"/>
      <c r="O1508" s="278"/>
      <c r="P1508" s="278"/>
      <c r="Q1508" s="278"/>
      <c r="R1508" s="278"/>
      <c r="S1508" s="278"/>
      <c r="T1508" s="279"/>
      <c r="U1508" s="15"/>
      <c r="V1508" s="15"/>
      <c r="W1508" s="15"/>
      <c r="X1508" s="15"/>
      <c r="Y1508" s="15"/>
      <c r="Z1508" s="15"/>
      <c r="AA1508" s="15"/>
      <c r="AB1508" s="15"/>
      <c r="AC1508" s="15"/>
      <c r="AD1508" s="15"/>
      <c r="AE1508" s="15"/>
      <c r="AT1508" s="280" t="s">
        <v>200</v>
      </c>
      <c r="AU1508" s="280" t="s">
        <v>82</v>
      </c>
      <c r="AV1508" s="15" t="s">
        <v>195</v>
      </c>
      <c r="AW1508" s="15" t="s">
        <v>30</v>
      </c>
      <c r="AX1508" s="15" t="s">
        <v>73</v>
      </c>
      <c r="AY1508" s="280" t="s">
        <v>189</v>
      </c>
    </row>
    <row r="1509" s="14" customFormat="1">
      <c r="A1509" s="14"/>
      <c r="B1509" s="259"/>
      <c r="C1509" s="260"/>
      <c r="D1509" s="242" t="s">
        <v>200</v>
      </c>
      <c r="E1509" s="261" t="s">
        <v>1</v>
      </c>
      <c r="F1509" s="262" t="s">
        <v>975</v>
      </c>
      <c r="G1509" s="260"/>
      <c r="H1509" s="263">
        <v>9.7550000000000008</v>
      </c>
      <c r="I1509" s="264"/>
      <c r="J1509" s="260"/>
      <c r="K1509" s="260"/>
      <c r="L1509" s="265"/>
      <c r="M1509" s="266"/>
      <c r="N1509" s="267"/>
      <c r="O1509" s="267"/>
      <c r="P1509" s="267"/>
      <c r="Q1509" s="267"/>
      <c r="R1509" s="267"/>
      <c r="S1509" s="267"/>
      <c r="T1509" s="268"/>
      <c r="U1509" s="14"/>
      <c r="V1509" s="14"/>
      <c r="W1509" s="14"/>
      <c r="X1509" s="14"/>
      <c r="Y1509" s="14"/>
      <c r="Z1509" s="14"/>
      <c r="AA1509" s="14"/>
      <c r="AB1509" s="14"/>
      <c r="AC1509" s="14"/>
      <c r="AD1509" s="14"/>
      <c r="AE1509" s="14"/>
      <c r="AT1509" s="269" t="s">
        <v>200</v>
      </c>
      <c r="AU1509" s="269" t="s">
        <v>82</v>
      </c>
      <c r="AV1509" s="14" t="s">
        <v>82</v>
      </c>
      <c r="AW1509" s="14" t="s">
        <v>30</v>
      </c>
      <c r="AX1509" s="14" t="s">
        <v>80</v>
      </c>
      <c r="AY1509" s="269" t="s">
        <v>189</v>
      </c>
    </row>
    <row r="1510" s="2" customFormat="1" ht="16.5" customHeight="1">
      <c r="A1510" s="39"/>
      <c r="B1510" s="40"/>
      <c r="C1510" s="228" t="s">
        <v>976</v>
      </c>
      <c r="D1510" s="228" t="s">
        <v>191</v>
      </c>
      <c r="E1510" s="229" t="s">
        <v>977</v>
      </c>
      <c r="F1510" s="230" t="s">
        <v>978</v>
      </c>
      <c r="G1510" s="231" t="s">
        <v>301</v>
      </c>
      <c r="H1510" s="232">
        <v>31.48</v>
      </c>
      <c r="I1510" s="233"/>
      <c r="J1510" s="234">
        <f>ROUND(I1510*H1510,2)</f>
        <v>0</v>
      </c>
      <c r="K1510" s="235"/>
      <c r="L1510" s="45"/>
      <c r="M1510" s="236" t="s">
        <v>1</v>
      </c>
      <c r="N1510" s="237" t="s">
        <v>38</v>
      </c>
      <c r="O1510" s="92"/>
      <c r="P1510" s="238">
        <f>O1510*H1510</f>
        <v>0</v>
      </c>
      <c r="Q1510" s="238">
        <v>0.000852</v>
      </c>
      <c r="R1510" s="238">
        <f>Q1510*H1510</f>
        <v>0.026820960000000001</v>
      </c>
      <c r="S1510" s="238">
        <v>0</v>
      </c>
      <c r="T1510" s="239">
        <f>S1510*H1510</f>
        <v>0</v>
      </c>
      <c r="U1510" s="39"/>
      <c r="V1510" s="39"/>
      <c r="W1510" s="39"/>
      <c r="X1510" s="39"/>
      <c r="Y1510" s="39"/>
      <c r="Z1510" s="39"/>
      <c r="AA1510" s="39"/>
      <c r="AB1510" s="39"/>
      <c r="AC1510" s="39"/>
      <c r="AD1510" s="39"/>
      <c r="AE1510" s="39"/>
      <c r="AR1510" s="240" t="s">
        <v>195</v>
      </c>
      <c r="AT1510" s="240" t="s">
        <v>191</v>
      </c>
      <c r="AU1510" s="240" t="s">
        <v>82</v>
      </c>
      <c r="AY1510" s="18" t="s">
        <v>189</v>
      </c>
      <c r="BE1510" s="241">
        <f>IF(N1510="základní",J1510,0)</f>
        <v>0</v>
      </c>
      <c r="BF1510" s="241">
        <f>IF(N1510="snížená",J1510,0)</f>
        <v>0</v>
      </c>
      <c r="BG1510" s="241">
        <f>IF(N1510="zákl. přenesená",J1510,0)</f>
        <v>0</v>
      </c>
      <c r="BH1510" s="241">
        <f>IF(N1510="sníž. přenesená",J1510,0)</f>
        <v>0</v>
      </c>
      <c r="BI1510" s="241">
        <f>IF(N1510="nulová",J1510,0)</f>
        <v>0</v>
      </c>
      <c r="BJ1510" s="18" t="s">
        <v>80</v>
      </c>
      <c r="BK1510" s="241">
        <f>ROUND(I1510*H1510,2)</f>
        <v>0</v>
      </c>
      <c r="BL1510" s="18" t="s">
        <v>195</v>
      </c>
      <c r="BM1510" s="240" t="s">
        <v>979</v>
      </c>
    </row>
    <row r="1511" s="2" customFormat="1">
      <c r="A1511" s="39"/>
      <c r="B1511" s="40"/>
      <c r="C1511" s="41"/>
      <c r="D1511" s="242" t="s">
        <v>197</v>
      </c>
      <c r="E1511" s="41"/>
      <c r="F1511" s="243" t="s">
        <v>978</v>
      </c>
      <c r="G1511" s="41"/>
      <c r="H1511" s="41"/>
      <c r="I1511" s="244"/>
      <c r="J1511" s="41"/>
      <c r="K1511" s="41"/>
      <c r="L1511" s="45"/>
      <c r="M1511" s="245"/>
      <c r="N1511" s="246"/>
      <c r="O1511" s="92"/>
      <c r="P1511" s="92"/>
      <c r="Q1511" s="92"/>
      <c r="R1511" s="92"/>
      <c r="S1511" s="92"/>
      <c r="T1511" s="93"/>
      <c r="U1511" s="39"/>
      <c r="V1511" s="39"/>
      <c r="W1511" s="39"/>
      <c r="X1511" s="39"/>
      <c r="Y1511" s="39"/>
      <c r="Z1511" s="39"/>
      <c r="AA1511" s="39"/>
      <c r="AB1511" s="39"/>
      <c r="AC1511" s="39"/>
      <c r="AD1511" s="39"/>
      <c r="AE1511" s="39"/>
      <c r="AT1511" s="18" t="s">
        <v>197</v>
      </c>
      <c r="AU1511" s="18" t="s">
        <v>82</v>
      </c>
    </row>
    <row r="1512" s="2" customFormat="1">
      <c r="A1512" s="39"/>
      <c r="B1512" s="40"/>
      <c r="C1512" s="41"/>
      <c r="D1512" s="247" t="s">
        <v>198</v>
      </c>
      <c r="E1512" s="41"/>
      <c r="F1512" s="248" t="s">
        <v>980</v>
      </c>
      <c r="G1512" s="41"/>
      <c r="H1512" s="41"/>
      <c r="I1512" s="244"/>
      <c r="J1512" s="41"/>
      <c r="K1512" s="41"/>
      <c r="L1512" s="45"/>
      <c r="M1512" s="245"/>
      <c r="N1512" s="246"/>
      <c r="O1512" s="92"/>
      <c r="P1512" s="92"/>
      <c r="Q1512" s="92"/>
      <c r="R1512" s="92"/>
      <c r="S1512" s="92"/>
      <c r="T1512" s="93"/>
      <c r="U1512" s="39"/>
      <c r="V1512" s="39"/>
      <c r="W1512" s="39"/>
      <c r="X1512" s="39"/>
      <c r="Y1512" s="39"/>
      <c r="Z1512" s="39"/>
      <c r="AA1512" s="39"/>
      <c r="AB1512" s="39"/>
      <c r="AC1512" s="39"/>
      <c r="AD1512" s="39"/>
      <c r="AE1512" s="39"/>
      <c r="AT1512" s="18" t="s">
        <v>198</v>
      </c>
      <c r="AU1512" s="18" t="s">
        <v>82</v>
      </c>
    </row>
    <row r="1513" s="13" customFormat="1">
      <c r="A1513" s="13"/>
      <c r="B1513" s="249"/>
      <c r="C1513" s="250"/>
      <c r="D1513" s="242" t="s">
        <v>200</v>
      </c>
      <c r="E1513" s="251" t="s">
        <v>1</v>
      </c>
      <c r="F1513" s="252" t="s">
        <v>779</v>
      </c>
      <c r="G1513" s="250"/>
      <c r="H1513" s="251" t="s">
        <v>1</v>
      </c>
      <c r="I1513" s="253"/>
      <c r="J1513" s="250"/>
      <c r="K1513" s="250"/>
      <c r="L1513" s="254"/>
      <c r="M1513" s="255"/>
      <c r="N1513" s="256"/>
      <c r="O1513" s="256"/>
      <c r="P1513" s="256"/>
      <c r="Q1513" s="256"/>
      <c r="R1513" s="256"/>
      <c r="S1513" s="256"/>
      <c r="T1513" s="257"/>
      <c r="U1513" s="13"/>
      <c r="V1513" s="13"/>
      <c r="W1513" s="13"/>
      <c r="X1513" s="13"/>
      <c r="Y1513" s="13"/>
      <c r="Z1513" s="13"/>
      <c r="AA1513" s="13"/>
      <c r="AB1513" s="13"/>
      <c r="AC1513" s="13"/>
      <c r="AD1513" s="13"/>
      <c r="AE1513" s="13"/>
      <c r="AT1513" s="258" t="s">
        <v>200</v>
      </c>
      <c r="AU1513" s="258" t="s">
        <v>82</v>
      </c>
      <c r="AV1513" s="13" t="s">
        <v>80</v>
      </c>
      <c r="AW1513" s="13" t="s">
        <v>30</v>
      </c>
      <c r="AX1513" s="13" t="s">
        <v>73</v>
      </c>
      <c r="AY1513" s="258" t="s">
        <v>189</v>
      </c>
    </row>
    <row r="1514" s="13" customFormat="1">
      <c r="A1514" s="13"/>
      <c r="B1514" s="249"/>
      <c r="C1514" s="250"/>
      <c r="D1514" s="242" t="s">
        <v>200</v>
      </c>
      <c r="E1514" s="251" t="s">
        <v>1</v>
      </c>
      <c r="F1514" s="252" t="s">
        <v>446</v>
      </c>
      <c r="G1514" s="250"/>
      <c r="H1514" s="251" t="s">
        <v>1</v>
      </c>
      <c r="I1514" s="253"/>
      <c r="J1514" s="250"/>
      <c r="K1514" s="250"/>
      <c r="L1514" s="254"/>
      <c r="M1514" s="255"/>
      <c r="N1514" s="256"/>
      <c r="O1514" s="256"/>
      <c r="P1514" s="256"/>
      <c r="Q1514" s="256"/>
      <c r="R1514" s="256"/>
      <c r="S1514" s="256"/>
      <c r="T1514" s="257"/>
      <c r="U1514" s="13"/>
      <c r="V1514" s="13"/>
      <c r="W1514" s="13"/>
      <c r="X1514" s="13"/>
      <c r="Y1514" s="13"/>
      <c r="Z1514" s="13"/>
      <c r="AA1514" s="13"/>
      <c r="AB1514" s="13"/>
      <c r="AC1514" s="13"/>
      <c r="AD1514" s="13"/>
      <c r="AE1514" s="13"/>
      <c r="AT1514" s="258" t="s">
        <v>200</v>
      </c>
      <c r="AU1514" s="258" t="s">
        <v>82</v>
      </c>
      <c r="AV1514" s="13" t="s">
        <v>80</v>
      </c>
      <c r="AW1514" s="13" t="s">
        <v>30</v>
      </c>
      <c r="AX1514" s="13" t="s">
        <v>73</v>
      </c>
      <c r="AY1514" s="258" t="s">
        <v>189</v>
      </c>
    </row>
    <row r="1515" s="13" customFormat="1">
      <c r="A1515" s="13"/>
      <c r="B1515" s="249"/>
      <c r="C1515" s="250"/>
      <c r="D1515" s="242" t="s">
        <v>200</v>
      </c>
      <c r="E1515" s="251" t="s">
        <v>1</v>
      </c>
      <c r="F1515" s="252" t="s">
        <v>416</v>
      </c>
      <c r="G1515" s="250"/>
      <c r="H1515" s="251" t="s">
        <v>1</v>
      </c>
      <c r="I1515" s="253"/>
      <c r="J1515" s="250"/>
      <c r="K1515" s="250"/>
      <c r="L1515" s="254"/>
      <c r="M1515" s="255"/>
      <c r="N1515" s="256"/>
      <c r="O1515" s="256"/>
      <c r="P1515" s="256"/>
      <c r="Q1515" s="256"/>
      <c r="R1515" s="256"/>
      <c r="S1515" s="256"/>
      <c r="T1515" s="257"/>
      <c r="U1515" s="13"/>
      <c r="V1515" s="13"/>
      <c r="W1515" s="13"/>
      <c r="X1515" s="13"/>
      <c r="Y1515" s="13"/>
      <c r="Z1515" s="13"/>
      <c r="AA1515" s="13"/>
      <c r="AB1515" s="13"/>
      <c r="AC1515" s="13"/>
      <c r="AD1515" s="13"/>
      <c r="AE1515" s="13"/>
      <c r="AT1515" s="258" t="s">
        <v>200</v>
      </c>
      <c r="AU1515" s="258" t="s">
        <v>82</v>
      </c>
      <c r="AV1515" s="13" t="s">
        <v>80</v>
      </c>
      <c r="AW1515" s="13" t="s">
        <v>30</v>
      </c>
      <c r="AX1515" s="13" t="s">
        <v>73</v>
      </c>
      <c r="AY1515" s="258" t="s">
        <v>189</v>
      </c>
    </row>
    <row r="1516" s="14" customFormat="1">
      <c r="A1516" s="14"/>
      <c r="B1516" s="259"/>
      <c r="C1516" s="260"/>
      <c r="D1516" s="242" t="s">
        <v>200</v>
      </c>
      <c r="E1516" s="261" t="s">
        <v>1</v>
      </c>
      <c r="F1516" s="262" t="s">
        <v>780</v>
      </c>
      <c r="G1516" s="260"/>
      <c r="H1516" s="263">
        <v>3.6850000000000001</v>
      </c>
      <c r="I1516" s="264"/>
      <c r="J1516" s="260"/>
      <c r="K1516" s="260"/>
      <c r="L1516" s="265"/>
      <c r="M1516" s="266"/>
      <c r="N1516" s="267"/>
      <c r="O1516" s="267"/>
      <c r="P1516" s="267"/>
      <c r="Q1516" s="267"/>
      <c r="R1516" s="267"/>
      <c r="S1516" s="267"/>
      <c r="T1516" s="268"/>
      <c r="U1516" s="14"/>
      <c r="V1516" s="14"/>
      <c r="W1516" s="14"/>
      <c r="X1516" s="14"/>
      <c r="Y1516" s="14"/>
      <c r="Z1516" s="14"/>
      <c r="AA1516" s="14"/>
      <c r="AB1516" s="14"/>
      <c r="AC1516" s="14"/>
      <c r="AD1516" s="14"/>
      <c r="AE1516" s="14"/>
      <c r="AT1516" s="269" t="s">
        <v>200</v>
      </c>
      <c r="AU1516" s="269" t="s">
        <v>82</v>
      </c>
      <c r="AV1516" s="14" t="s">
        <v>82</v>
      </c>
      <c r="AW1516" s="14" t="s">
        <v>30</v>
      </c>
      <c r="AX1516" s="14" t="s">
        <v>73</v>
      </c>
      <c r="AY1516" s="269" t="s">
        <v>189</v>
      </c>
    </row>
    <row r="1517" s="13" customFormat="1">
      <c r="A1517" s="13"/>
      <c r="B1517" s="249"/>
      <c r="C1517" s="250"/>
      <c r="D1517" s="242" t="s">
        <v>200</v>
      </c>
      <c r="E1517" s="251" t="s">
        <v>1</v>
      </c>
      <c r="F1517" s="252" t="s">
        <v>418</v>
      </c>
      <c r="G1517" s="250"/>
      <c r="H1517" s="251" t="s">
        <v>1</v>
      </c>
      <c r="I1517" s="253"/>
      <c r="J1517" s="250"/>
      <c r="K1517" s="250"/>
      <c r="L1517" s="254"/>
      <c r="M1517" s="255"/>
      <c r="N1517" s="256"/>
      <c r="O1517" s="256"/>
      <c r="P1517" s="256"/>
      <c r="Q1517" s="256"/>
      <c r="R1517" s="256"/>
      <c r="S1517" s="256"/>
      <c r="T1517" s="257"/>
      <c r="U1517" s="13"/>
      <c r="V1517" s="13"/>
      <c r="W1517" s="13"/>
      <c r="X1517" s="13"/>
      <c r="Y1517" s="13"/>
      <c r="Z1517" s="13"/>
      <c r="AA1517" s="13"/>
      <c r="AB1517" s="13"/>
      <c r="AC1517" s="13"/>
      <c r="AD1517" s="13"/>
      <c r="AE1517" s="13"/>
      <c r="AT1517" s="258" t="s">
        <v>200</v>
      </c>
      <c r="AU1517" s="258" t="s">
        <v>82</v>
      </c>
      <c r="AV1517" s="13" t="s">
        <v>80</v>
      </c>
      <c r="AW1517" s="13" t="s">
        <v>30</v>
      </c>
      <c r="AX1517" s="13" t="s">
        <v>73</v>
      </c>
      <c r="AY1517" s="258" t="s">
        <v>189</v>
      </c>
    </row>
    <row r="1518" s="14" customFormat="1">
      <c r="A1518" s="14"/>
      <c r="B1518" s="259"/>
      <c r="C1518" s="260"/>
      <c r="D1518" s="242" t="s">
        <v>200</v>
      </c>
      <c r="E1518" s="261" t="s">
        <v>1</v>
      </c>
      <c r="F1518" s="262" t="s">
        <v>781</v>
      </c>
      <c r="G1518" s="260"/>
      <c r="H1518" s="263">
        <v>1.3</v>
      </c>
      <c r="I1518" s="264"/>
      <c r="J1518" s="260"/>
      <c r="K1518" s="260"/>
      <c r="L1518" s="265"/>
      <c r="M1518" s="266"/>
      <c r="N1518" s="267"/>
      <c r="O1518" s="267"/>
      <c r="P1518" s="267"/>
      <c r="Q1518" s="267"/>
      <c r="R1518" s="267"/>
      <c r="S1518" s="267"/>
      <c r="T1518" s="268"/>
      <c r="U1518" s="14"/>
      <c r="V1518" s="14"/>
      <c r="W1518" s="14"/>
      <c r="X1518" s="14"/>
      <c r="Y1518" s="14"/>
      <c r="Z1518" s="14"/>
      <c r="AA1518" s="14"/>
      <c r="AB1518" s="14"/>
      <c r="AC1518" s="14"/>
      <c r="AD1518" s="14"/>
      <c r="AE1518" s="14"/>
      <c r="AT1518" s="269" t="s">
        <v>200</v>
      </c>
      <c r="AU1518" s="269" t="s">
        <v>82</v>
      </c>
      <c r="AV1518" s="14" t="s">
        <v>82</v>
      </c>
      <c r="AW1518" s="14" t="s">
        <v>30</v>
      </c>
      <c r="AX1518" s="14" t="s">
        <v>73</v>
      </c>
      <c r="AY1518" s="269" t="s">
        <v>189</v>
      </c>
    </row>
    <row r="1519" s="16" customFormat="1">
      <c r="A1519" s="16"/>
      <c r="B1519" s="292"/>
      <c r="C1519" s="293"/>
      <c r="D1519" s="242" t="s">
        <v>200</v>
      </c>
      <c r="E1519" s="294" t="s">
        <v>1</v>
      </c>
      <c r="F1519" s="295" t="s">
        <v>290</v>
      </c>
      <c r="G1519" s="293"/>
      <c r="H1519" s="296">
        <v>4.9850000000000003</v>
      </c>
      <c r="I1519" s="297"/>
      <c r="J1519" s="293"/>
      <c r="K1519" s="293"/>
      <c r="L1519" s="298"/>
      <c r="M1519" s="299"/>
      <c r="N1519" s="300"/>
      <c r="O1519" s="300"/>
      <c r="P1519" s="300"/>
      <c r="Q1519" s="300"/>
      <c r="R1519" s="300"/>
      <c r="S1519" s="300"/>
      <c r="T1519" s="301"/>
      <c r="U1519" s="16"/>
      <c r="V1519" s="16"/>
      <c r="W1519" s="16"/>
      <c r="X1519" s="16"/>
      <c r="Y1519" s="16"/>
      <c r="Z1519" s="16"/>
      <c r="AA1519" s="16"/>
      <c r="AB1519" s="16"/>
      <c r="AC1519" s="16"/>
      <c r="AD1519" s="16"/>
      <c r="AE1519" s="16"/>
      <c r="AT1519" s="302" t="s">
        <v>200</v>
      </c>
      <c r="AU1519" s="302" t="s">
        <v>82</v>
      </c>
      <c r="AV1519" s="16" t="s">
        <v>214</v>
      </c>
      <c r="AW1519" s="16" t="s">
        <v>30</v>
      </c>
      <c r="AX1519" s="16" t="s">
        <v>73</v>
      </c>
      <c r="AY1519" s="302" t="s">
        <v>189</v>
      </c>
    </row>
    <row r="1520" s="13" customFormat="1">
      <c r="A1520" s="13"/>
      <c r="B1520" s="249"/>
      <c r="C1520" s="250"/>
      <c r="D1520" s="242" t="s">
        <v>200</v>
      </c>
      <c r="E1520" s="251" t="s">
        <v>1</v>
      </c>
      <c r="F1520" s="252" t="s">
        <v>338</v>
      </c>
      <c r="G1520" s="250"/>
      <c r="H1520" s="251" t="s">
        <v>1</v>
      </c>
      <c r="I1520" s="253"/>
      <c r="J1520" s="250"/>
      <c r="K1520" s="250"/>
      <c r="L1520" s="254"/>
      <c r="M1520" s="255"/>
      <c r="N1520" s="256"/>
      <c r="O1520" s="256"/>
      <c r="P1520" s="256"/>
      <c r="Q1520" s="256"/>
      <c r="R1520" s="256"/>
      <c r="S1520" s="256"/>
      <c r="T1520" s="257"/>
      <c r="U1520" s="13"/>
      <c r="V1520" s="13"/>
      <c r="W1520" s="13"/>
      <c r="X1520" s="13"/>
      <c r="Y1520" s="13"/>
      <c r="Z1520" s="13"/>
      <c r="AA1520" s="13"/>
      <c r="AB1520" s="13"/>
      <c r="AC1520" s="13"/>
      <c r="AD1520" s="13"/>
      <c r="AE1520" s="13"/>
      <c r="AT1520" s="258" t="s">
        <v>200</v>
      </c>
      <c r="AU1520" s="258" t="s">
        <v>82</v>
      </c>
      <c r="AV1520" s="13" t="s">
        <v>80</v>
      </c>
      <c r="AW1520" s="13" t="s">
        <v>30</v>
      </c>
      <c r="AX1520" s="13" t="s">
        <v>73</v>
      </c>
      <c r="AY1520" s="258" t="s">
        <v>189</v>
      </c>
    </row>
    <row r="1521" s="13" customFormat="1">
      <c r="A1521" s="13"/>
      <c r="B1521" s="249"/>
      <c r="C1521" s="250"/>
      <c r="D1521" s="242" t="s">
        <v>200</v>
      </c>
      <c r="E1521" s="251" t="s">
        <v>1</v>
      </c>
      <c r="F1521" s="252" t="s">
        <v>393</v>
      </c>
      <c r="G1521" s="250"/>
      <c r="H1521" s="251" t="s">
        <v>1</v>
      </c>
      <c r="I1521" s="253"/>
      <c r="J1521" s="250"/>
      <c r="K1521" s="250"/>
      <c r="L1521" s="254"/>
      <c r="M1521" s="255"/>
      <c r="N1521" s="256"/>
      <c r="O1521" s="256"/>
      <c r="P1521" s="256"/>
      <c r="Q1521" s="256"/>
      <c r="R1521" s="256"/>
      <c r="S1521" s="256"/>
      <c r="T1521" s="257"/>
      <c r="U1521" s="13"/>
      <c r="V1521" s="13"/>
      <c r="W1521" s="13"/>
      <c r="X1521" s="13"/>
      <c r="Y1521" s="13"/>
      <c r="Z1521" s="13"/>
      <c r="AA1521" s="13"/>
      <c r="AB1521" s="13"/>
      <c r="AC1521" s="13"/>
      <c r="AD1521" s="13"/>
      <c r="AE1521" s="13"/>
      <c r="AT1521" s="258" t="s">
        <v>200</v>
      </c>
      <c r="AU1521" s="258" t="s">
        <v>82</v>
      </c>
      <c r="AV1521" s="13" t="s">
        <v>80</v>
      </c>
      <c r="AW1521" s="13" t="s">
        <v>30</v>
      </c>
      <c r="AX1521" s="13" t="s">
        <v>73</v>
      </c>
      <c r="AY1521" s="258" t="s">
        <v>189</v>
      </c>
    </row>
    <row r="1522" s="14" customFormat="1">
      <c r="A1522" s="14"/>
      <c r="B1522" s="259"/>
      <c r="C1522" s="260"/>
      <c r="D1522" s="242" t="s">
        <v>200</v>
      </c>
      <c r="E1522" s="261" t="s">
        <v>1</v>
      </c>
      <c r="F1522" s="262" t="s">
        <v>782</v>
      </c>
      <c r="G1522" s="260"/>
      <c r="H1522" s="263">
        <v>1.05</v>
      </c>
      <c r="I1522" s="264"/>
      <c r="J1522" s="260"/>
      <c r="K1522" s="260"/>
      <c r="L1522" s="265"/>
      <c r="M1522" s="266"/>
      <c r="N1522" s="267"/>
      <c r="O1522" s="267"/>
      <c r="P1522" s="267"/>
      <c r="Q1522" s="267"/>
      <c r="R1522" s="267"/>
      <c r="S1522" s="267"/>
      <c r="T1522" s="268"/>
      <c r="U1522" s="14"/>
      <c r="V1522" s="14"/>
      <c r="W1522" s="14"/>
      <c r="X1522" s="14"/>
      <c r="Y1522" s="14"/>
      <c r="Z1522" s="14"/>
      <c r="AA1522" s="14"/>
      <c r="AB1522" s="14"/>
      <c r="AC1522" s="14"/>
      <c r="AD1522" s="14"/>
      <c r="AE1522" s="14"/>
      <c r="AT1522" s="269" t="s">
        <v>200</v>
      </c>
      <c r="AU1522" s="269" t="s">
        <v>82</v>
      </c>
      <c r="AV1522" s="14" t="s">
        <v>82</v>
      </c>
      <c r="AW1522" s="14" t="s">
        <v>30</v>
      </c>
      <c r="AX1522" s="14" t="s">
        <v>73</v>
      </c>
      <c r="AY1522" s="269" t="s">
        <v>189</v>
      </c>
    </row>
    <row r="1523" s="13" customFormat="1">
      <c r="A1523" s="13"/>
      <c r="B1523" s="249"/>
      <c r="C1523" s="250"/>
      <c r="D1523" s="242" t="s">
        <v>200</v>
      </c>
      <c r="E1523" s="251" t="s">
        <v>1</v>
      </c>
      <c r="F1523" s="252" t="s">
        <v>408</v>
      </c>
      <c r="G1523" s="250"/>
      <c r="H1523" s="251" t="s">
        <v>1</v>
      </c>
      <c r="I1523" s="253"/>
      <c r="J1523" s="250"/>
      <c r="K1523" s="250"/>
      <c r="L1523" s="254"/>
      <c r="M1523" s="255"/>
      <c r="N1523" s="256"/>
      <c r="O1523" s="256"/>
      <c r="P1523" s="256"/>
      <c r="Q1523" s="256"/>
      <c r="R1523" s="256"/>
      <c r="S1523" s="256"/>
      <c r="T1523" s="257"/>
      <c r="U1523" s="13"/>
      <c r="V1523" s="13"/>
      <c r="W1523" s="13"/>
      <c r="X1523" s="13"/>
      <c r="Y1523" s="13"/>
      <c r="Z1523" s="13"/>
      <c r="AA1523" s="13"/>
      <c r="AB1523" s="13"/>
      <c r="AC1523" s="13"/>
      <c r="AD1523" s="13"/>
      <c r="AE1523" s="13"/>
      <c r="AT1523" s="258" t="s">
        <v>200</v>
      </c>
      <c r="AU1523" s="258" t="s">
        <v>82</v>
      </c>
      <c r="AV1523" s="13" t="s">
        <v>80</v>
      </c>
      <c r="AW1523" s="13" t="s">
        <v>30</v>
      </c>
      <c r="AX1523" s="13" t="s">
        <v>73</v>
      </c>
      <c r="AY1523" s="258" t="s">
        <v>189</v>
      </c>
    </row>
    <row r="1524" s="14" customFormat="1">
      <c r="A1524" s="14"/>
      <c r="B1524" s="259"/>
      <c r="C1524" s="260"/>
      <c r="D1524" s="242" t="s">
        <v>200</v>
      </c>
      <c r="E1524" s="261" t="s">
        <v>1</v>
      </c>
      <c r="F1524" s="262" t="s">
        <v>783</v>
      </c>
      <c r="G1524" s="260"/>
      <c r="H1524" s="263">
        <v>3.7200000000000002</v>
      </c>
      <c r="I1524" s="264"/>
      <c r="J1524" s="260"/>
      <c r="K1524" s="260"/>
      <c r="L1524" s="265"/>
      <c r="M1524" s="266"/>
      <c r="N1524" s="267"/>
      <c r="O1524" s="267"/>
      <c r="P1524" s="267"/>
      <c r="Q1524" s="267"/>
      <c r="R1524" s="267"/>
      <c r="S1524" s="267"/>
      <c r="T1524" s="268"/>
      <c r="U1524" s="14"/>
      <c r="V1524" s="14"/>
      <c r="W1524" s="14"/>
      <c r="X1524" s="14"/>
      <c r="Y1524" s="14"/>
      <c r="Z1524" s="14"/>
      <c r="AA1524" s="14"/>
      <c r="AB1524" s="14"/>
      <c r="AC1524" s="14"/>
      <c r="AD1524" s="14"/>
      <c r="AE1524" s="14"/>
      <c r="AT1524" s="269" t="s">
        <v>200</v>
      </c>
      <c r="AU1524" s="269" t="s">
        <v>82</v>
      </c>
      <c r="AV1524" s="14" t="s">
        <v>82</v>
      </c>
      <c r="AW1524" s="14" t="s">
        <v>30</v>
      </c>
      <c r="AX1524" s="14" t="s">
        <v>73</v>
      </c>
      <c r="AY1524" s="269" t="s">
        <v>189</v>
      </c>
    </row>
    <row r="1525" s="13" customFormat="1">
      <c r="A1525" s="13"/>
      <c r="B1525" s="249"/>
      <c r="C1525" s="250"/>
      <c r="D1525" s="242" t="s">
        <v>200</v>
      </c>
      <c r="E1525" s="251" t="s">
        <v>1</v>
      </c>
      <c r="F1525" s="252" t="s">
        <v>401</v>
      </c>
      <c r="G1525" s="250"/>
      <c r="H1525" s="251" t="s">
        <v>1</v>
      </c>
      <c r="I1525" s="253"/>
      <c r="J1525" s="250"/>
      <c r="K1525" s="250"/>
      <c r="L1525" s="254"/>
      <c r="M1525" s="255"/>
      <c r="N1525" s="256"/>
      <c r="O1525" s="256"/>
      <c r="P1525" s="256"/>
      <c r="Q1525" s="256"/>
      <c r="R1525" s="256"/>
      <c r="S1525" s="256"/>
      <c r="T1525" s="257"/>
      <c r="U1525" s="13"/>
      <c r="V1525" s="13"/>
      <c r="W1525" s="13"/>
      <c r="X1525" s="13"/>
      <c r="Y1525" s="13"/>
      <c r="Z1525" s="13"/>
      <c r="AA1525" s="13"/>
      <c r="AB1525" s="13"/>
      <c r="AC1525" s="13"/>
      <c r="AD1525" s="13"/>
      <c r="AE1525" s="13"/>
      <c r="AT1525" s="258" t="s">
        <v>200</v>
      </c>
      <c r="AU1525" s="258" t="s">
        <v>82</v>
      </c>
      <c r="AV1525" s="13" t="s">
        <v>80</v>
      </c>
      <c r="AW1525" s="13" t="s">
        <v>30</v>
      </c>
      <c r="AX1525" s="13" t="s">
        <v>73</v>
      </c>
      <c r="AY1525" s="258" t="s">
        <v>189</v>
      </c>
    </row>
    <row r="1526" s="14" customFormat="1">
      <c r="A1526" s="14"/>
      <c r="B1526" s="259"/>
      <c r="C1526" s="260"/>
      <c r="D1526" s="242" t="s">
        <v>200</v>
      </c>
      <c r="E1526" s="261" t="s">
        <v>1</v>
      </c>
      <c r="F1526" s="262" t="s">
        <v>784</v>
      </c>
      <c r="G1526" s="260"/>
      <c r="H1526" s="263">
        <v>0.83199999999999996</v>
      </c>
      <c r="I1526" s="264"/>
      <c r="J1526" s="260"/>
      <c r="K1526" s="260"/>
      <c r="L1526" s="265"/>
      <c r="M1526" s="266"/>
      <c r="N1526" s="267"/>
      <c r="O1526" s="267"/>
      <c r="P1526" s="267"/>
      <c r="Q1526" s="267"/>
      <c r="R1526" s="267"/>
      <c r="S1526" s="267"/>
      <c r="T1526" s="268"/>
      <c r="U1526" s="14"/>
      <c r="V1526" s="14"/>
      <c r="W1526" s="14"/>
      <c r="X1526" s="14"/>
      <c r="Y1526" s="14"/>
      <c r="Z1526" s="14"/>
      <c r="AA1526" s="14"/>
      <c r="AB1526" s="14"/>
      <c r="AC1526" s="14"/>
      <c r="AD1526" s="14"/>
      <c r="AE1526" s="14"/>
      <c r="AT1526" s="269" t="s">
        <v>200</v>
      </c>
      <c r="AU1526" s="269" t="s">
        <v>82</v>
      </c>
      <c r="AV1526" s="14" t="s">
        <v>82</v>
      </c>
      <c r="AW1526" s="14" t="s">
        <v>30</v>
      </c>
      <c r="AX1526" s="14" t="s">
        <v>73</v>
      </c>
      <c r="AY1526" s="269" t="s">
        <v>189</v>
      </c>
    </row>
    <row r="1527" s="13" customFormat="1">
      <c r="A1527" s="13"/>
      <c r="B1527" s="249"/>
      <c r="C1527" s="250"/>
      <c r="D1527" s="242" t="s">
        <v>200</v>
      </c>
      <c r="E1527" s="251" t="s">
        <v>1</v>
      </c>
      <c r="F1527" s="252" t="s">
        <v>395</v>
      </c>
      <c r="G1527" s="250"/>
      <c r="H1527" s="251" t="s">
        <v>1</v>
      </c>
      <c r="I1527" s="253"/>
      <c r="J1527" s="250"/>
      <c r="K1527" s="250"/>
      <c r="L1527" s="254"/>
      <c r="M1527" s="255"/>
      <c r="N1527" s="256"/>
      <c r="O1527" s="256"/>
      <c r="P1527" s="256"/>
      <c r="Q1527" s="256"/>
      <c r="R1527" s="256"/>
      <c r="S1527" s="256"/>
      <c r="T1527" s="257"/>
      <c r="U1527" s="13"/>
      <c r="V1527" s="13"/>
      <c r="W1527" s="13"/>
      <c r="X1527" s="13"/>
      <c r="Y1527" s="13"/>
      <c r="Z1527" s="13"/>
      <c r="AA1527" s="13"/>
      <c r="AB1527" s="13"/>
      <c r="AC1527" s="13"/>
      <c r="AD1527" s="13"/>
      <c r="AE1527" s="13"/>
      <c r="AT1527" s="258" t="s">
        <v>200</v>
      </c>
      <c r="AU1527" s="258" t="s">
        <v>82</v>
      </c>
      <c r="AV1527" s="13" t="s">
        <v>80</v>
      </c>
      <c r="AW1527" s="13" t="s">
        <v>30</v>
      </c>
      <c r="AX1527" s="13" t="s">
        <v>73</v>
      </c>
      <c r="AY1527" s="258" t="s">
        <v>189</v>
      </c>
    </row>
    <row r="1528" s="14" customFormat="1">
      <c r="A1528" s="14"/>
      <c r="B1528" s="259"/>
      <c r="C1528" s="260"/>
      <c r="D1528" s="242" t="s">
        <v>200</v>
      </c>
      <c r="E1528" s="261" t="s">
        <v>1</v>
      </c>
      <c r="F1528" s="262" t="s">
        <v>785</v>
      </c>
      <c r="G1528" s="260"/>
      <c r="H1528" s="263">
        <v>0.97499999999999998</v>
      </c>
      <c r="I1528" s="264"/>
      <c r="J1528" s="260"/>
      <c r="K1528" s="260"/>
      <c r="L1528" s="265"/>
      <c r="M1528" s="266"/>
      <c r="N1528" s="267"/>
      <c r="O1528" s="267"/>
      <c r="P1528" s="267"/>
      <c r="Q1528" s="267"/>
      <c r="R1528" s="267"/>
      <c r="S1528" s="267"/>
      <c r="T1528" s="268"/>
      <c r="U1528" s="14"/>
      <c r="V1528" s="14"/>
      <c r="W1528" s="14"/>
      <c r="X1528" s="14"/>
      <c r="Y1528" s="14"/>
      <c r="Z1528" s="14"/>
      <c r="AA1528" s="14"/>
      <c r="AB1528" s="14"/>
      <c r="AC1528" s="14"/>
      <c r="AD1528" s="14"/>
      <c r="AE1528" s="14"/>
      <c r="AT1528" s="269" t="s">
        <v>200</v>
      </c>
      <c r="AU1528" s="269" t="s">
        <v>82</v>
      </c>
      <c r="AV1528" s="14" t="s">
        <v>82</v>
      </c>
      <c r="AW1528" s="14" t="s">
        <v>30</v>
      </c>
      <c r="AX1528" s="14" t="s">
        <v>73</v>
      </c>
      <c r="AY1528" s="269" t="s">
        <v>189</v>
      </c>
    </row>
    <row r="1529" s="13" customFormat="1">
      <c r="A1529" s="13"/>
      <c r="B1529" s="249"/>
      <c r="C1529" s="250"/>
      <c r="D1529" s="242" t="s">
        <v>200</v>
      </c>
      <c r="E1529" s="251" t="s">
        <v>1</v>
      </c>
      <c r="F1529" s="252" t="s">
        <v>397</v>
      </c>
      <c r="G1529" s="250"/>
      <c r="H1529" s="251" t="s">
        <v>1</v>
      </c>
      <c r="I1529" s="253"/>
      <c r="J1529" s="250"/>
      <c r="K1529" s="250"/>
      <c r="L1529" s="254"/>
      <c r="M1529" s="255"/>
      <c r="N1529" s="256"/>
      <c r="O1529" s="256"/>
      <c r="P1529" s="256"/>
      <c r="Q1529" s="256"/>
      <c r="R1529" s="256"/>
      <c r="S1529" s="256"/>
      <c r="T1529" s="257"/>
      <c r="U1529" s="13"/>
      <c r="V1529" s="13"/>
      <c r="W1529" s="13"/>
      <c r="X1529" s="13"/>
      <c r="Y1529" s="13"/>
      <c r="Z1529" s="13"/>
      <c r="AA1529" s="13"/>
      <c r="AB1529" s="13"/>
      <c r="AC1529" s="13"/>
      <c r="AD1529" s="13"/>
      <c r="AE1529" s="13"/>
      <c r="AT1529" s="258" t="s">
        <v>200</v>
      </c>
      <c r="AU1529" s="258" t="s">
        <v>82</v>
      </c>
      <c r="AV1529" s="13" t="s">
        <v>80</v>
      </c>
      <c r="AW1529" s="13" t="s">
        <v>30</v>
      </c>
      <c r="AX1529" s="13" t="s">
        <v>73</v>
      </c>
      <c r="AY1529" s="258" t="s">
        <v>189</v>
      </c>
    </row>
    <row r="1530" s="14" customFormat="1">
      <c r="A1530" s="14"/>
      <c r="B1530" s="259"/>
      <c r="C1530" s="260"/>
      <c r="D1530" s="242" t="s">
        <v>200</v>
      </c>
      <c r="E1530" s="261" t="s">
        <v>1</v>
      </c>
      <c r="F1530" s="262" t="s">
        <v>786</v>
      </c>
      <c r="G1530" s="260"/>
      <c r="H1530" s="263">
        <v>0.88400000000000001</v>
      </c>
      <c r="I1530" s="264"/>
      <c r="J1530" s="260"/>
      <c r="K1530" s="260"/>
      <c r="L1530" s="265"/>
      <c r="M1530" s="266"/>
      <c r="N1530" s="267"/>
      <c r="O1530" s="267"/>
      <c r="P1530" s="267"/>
      <c r="Q1530" s="267"/>
      <c r="R1530" s="267"/>
      <c r="S1530" s="267"/>
      <c r="T1530" s="268"/>
      <c r="U1530" s="14"/>
      <c r="V1530" s="14"/>
      <c r="W1530" s="14"/>
      <c r="X1530" s="14"/>
      <c r="Y1530" s="14"/>
      <c r="Z1530" s="14"/>
      <c r="AA1530" s="14"/>
      <c r="AB1530" s="14"/>
      <c r="AC1530" s="14"/>
      <c r="AD1530" s="14"/>
      <c r="AE1530" s="14"/>
      <c r="AT1530" s="269" t="s">
        <v>200</v>
      </c>
      <c r="AU1530" s="269" t="s">
        <v>82</v>
      </c>
      <c r="AV1530" s="14" t="s">
        <v>82</v>
      </c>
      <c r="AW1530" s="14" t="s">
        <v>30</v>
      </c>
      <c r="AX1530" s="14" t="s">
        <v>73</v>
      </c>
      <c r="AY1530" s="269" t="s">
        <v>189</v>
      </c>
    </row>
    <row r="1531" s="13" customFormat="1">
      <c r="A1531" s="13"/>
      <c r="B1531" s="249"/>
      <c r="C1531" s="250"/>
      <c r="D1531" s="242" t="s">
        <v>200</v>
      </c>
      <c r="E1531" s="251" t="s">
        <v>1</v>
      </c>
      <c r="F1531" s="252" t="s">
        <v>399</v>
      </c>
      <c r="G1531" s="250"/>
      <c r="H1531" s="251" t="s">
        <v>1</v>
      </c>
      <c r="I1531" s="253"/>
      <c r="J1531" s="250"/>
      <c r="K1531" s="250"/>
      <c r="L1531" s="254"/>
      <c r="M1531" s="255"/>
      <c r="N1531" s="256"/>
      <c r="O1531" s="256"/>
      <c r="P1531" s="256"/>
      <c r="Q1531" s="256"/>
      <c r="R1531" s="256"/>
      <c r="S1531" s="256"/>
      <c r="T1531" s="257"/>
      <c r="U1531" s="13"/>
      <c r="V1531" s="13"/>
      <c r="W1531" s="13"/>
      <c r="X1531" s="13"/>
      <c r="Y1531" s="13"/>
      <c r="Z1531" s="13"/>
      <c r="AA1531" s="13"/>
      <c r="AB1531" s="13"/>
      <c r="AC1531" s="13"/>
      <c r="AD1531" s="13"/>
      <c r="AE1531" s="13"/>
      <c r="AT1531" s="258" t="s">
        <v>200</v>
      </c>
      <c r="AU1531" s="258" t="s">
        <v>82</v>
      </c>
      <c r="AV1531" s="13" t="s">
        <v>80</v>
      </c>
      <c r="AW1531" s="13" t="s">
        <v>30</v>
      </c>
      <c r="AX1531" s="13" t="s">
        <v>73</v>
      </c>
      <c r="AY1531" s="258" t="s">
        <v>189</v>
      </c>
    </row>
    <row r="1532" s="14" customFormat="1">
      <c r="A1532" s="14"/>
      <c r="B1532" s="259"/>
      <c r="C1532" s="260"/>
      <c r="D1532" s="242" t="s">
        <v>200</v>
      </c>
      <c r="E1532" s="261" t="s">
        <v>1</v>
      </c>
      <c r="F1532" s="262" t="s">
        <v>787</v>
      </c>
      <c r="G1532" s="260"/>
      <c r="H1532" s="263">
        <v>0.248</v>
      </c>
      <c r="I1532" s="264"/>
      <c r="J1532" s="260"/>
      <c r="K1532" s="260"/>
      <c r="L1532" s="265"/>
      <c r="M1532" s="266"/>
      <c r="N1532" s="267"/>
      <c r="O1532" s="267"/>
      <c r="P1532" s="267"/>
      <c r="Q1532" s="267"/>
      <c r="R1532" s="267"/>
      <c r="S1532" s="267"/>
      <c r="T1532" s="268"/>
      <c r="U1532" s="14"/>
      <c r="V1532" s="14"/>
      <c r="W1532" s="14"/>
      <c r="X1532" s="14"/>
      <c r="Y1532" s="14"/>
      <c r="Z1532" s="14"/>
      <c r="AA1532" s="14"/>
      <c r="AB1532" s="14"/>
      <c r="AC1532" s="14"/>
      <c r="AD1532" s="14"/>
      <c r="AE1532" s="14"/>
      <c r="AT1532" s="269" t="s">
        <v>200</v>
      </c>
      <c r="AU1532" s="269" t="s">
        <v>82</v>
      </c>
      <c r="AV1532" s="14" t="s">
        <v>82</v>
      </c>
      <c r="AW1532" s="14" t="s">
        <v>30</v>
      </c>
      <c r="AX1532" s="14" t="s">
        <v>73</v>
      </c>
      <c r="AY1532" s="269" t="s">
        <v>189</v>
      </c>
    </row>
    <row r="1533" s="16" customFormat="1">
      <c r="A1533" s="16"/>
      <c r="B1533" s="292"/>
      <c r="C1533" s="293"/>
      <c r="D1533" s="242" t="s">
        <v>200</v>
      </c>
      <c r="E1533" s="294" t="s">
        <v>1</v>
      </c>
      <c r="F1533" s="295" t="s">
        <v>290</v>
      </c>
      <c r="G1533" s="293"/>
      <c r="H1533" s="296">
        <v>7.7089999999999996</v>
      </c>
      <c r="I1533" s="297"/>
      <c r="J1533" s="293"/>
      <c r="K1533" s="293"/>
      <c r="L1533" s="298"/>
      <c r="M1533" s="299"/>
      <c r="N1533" s="300"/>
      <c r="O1533" s="300"/>
      <c r="P1533" s="300"/>
      <c r="Q1533" s="300"/>
      <c r="R1533" s="300"/>
      <c r="S1533" s="300"/>
      <c r="T1533" s="301"/>
      <c r="U1533" s="16"/>
      <c r="V1533" s="16"/>
      <c r="W1533" s="16"/>
      <c r="X1533" s="16"/>
      <c r="Y1533" s="16"/>
      <c r="Z1533" s="16"/>
      <c r="AA1533" s="16"/>
      <c r="AB1533" s="16"/>
      <c r="AC1533" s="16"/>
      <c r="AD1533" s="16"/>
      <c r="AE1533" s="16"/>
      <c r="AT1533" s="302" t="s">
        <v>200</v>
      </c>
      <c r="AU1533" s="302" t="s">
        <v>82</v>
      </c>
      <c r="AV1533" s="16" t="s">
        <v>214</v>
      </c>
      <c r="AW1533" s="16" t="s">
        <v>30</v>
      </c>
      <c r="AX1533" s="16" t="s">
        <v>73</v>
      </c>
      <c r="AY1533" s="302" t="s">
        <v>189</v>
      </c>
    </row>
    <row r="1534" s="13" customFormat="1">
      <c r="A1534" s="13"/>
      <c r="B1534" s="249"/>
      <c r="C1534" s="250"/>
      <c r="D1534" s="242" t="s">
        <v>200</v>
      </c>
      <c r="E1534" s="251" t="s">
        <v>1</v>
      </c>
      <c r="F1534" s="252" t="s">
        <v>352</v>
      </c>
      <c r="G1534" s="250"/>
      <c r="H1534" s="251" t="s">
        <v>1</v>
      </c>
      <c r="I1534" s="253"/>
      <c r="J1534" s="250"/>
      <c r="K1534" s="250"/>
      <c r="L1534" s="254"/>
      <c r="M1534" s="255"/>
      <c r="N1534" s="256"/>
      <c r="O1534" s="256"/>
      <c r="P1534" s="256"/>
      <c r="Q1534" s="256"/>
      <c r="R1534" s="256"/>
      <c r="S1534" s="256"/>
      <c r="T1534" s="257"/>
      <c r="U1534" s="13"/>
      <c r="V1534" s="13"/>
      <c r="W1534" s="13"/>
      <c r="X1534" s="13"/>
      <c r="Y1534" s="13"/>
      <c r="Z1534" s="13"/>
      <c r="AA1534" s="13"/>
      <c r="AB1534" s="13"/>
      <c r="AC1534" s="13"/>
      <c r="AD1534" s="13"/>
      <c r="AE1534" s="13"/>
      <c r="AT1534" s="258" t="s">
        <v>200</v>
      </c>
      <c r="AU1534" s="258" t="s">
        <v>82</v>
      </c>
      <c r="AV1534" s="13" t="s">
        <v>80</v>
      </c>
      <c r="AW1534" s="13" t="s">
        <v>30</v>
      </c>
      <c r="AX1534" s="13" t="s">
        <v>73</v>
      </c>
      <c r="AY1534" s="258" t="s">
        <v>189</v>
      </c>
    </row>
    <row r="1535" s="13" customFormat="1">
      <c r="A1535" s="13"/>
      <c r="B1535" s="249"/>
      <c r="C1535" s="250"/>
      <c r="D1535" s="242" t="s">
        <v>200</v>
      </c>
      <c r="E1535" s="251" t="s">
        <v>1</v>
      </c>
      <c r="F1535" s="252" t="s">
        <v>788</v>
      </c>
      <c r="G1535" s="250"/>
      <c r="H1535" s="251" t="s">
        <v>1</v>
      </c>
      <c r="I1535" s="253"/>
      <c r="J1535" s="250"/>
      <c r="K1535" s="250"/>
      <c r="L1535" s="254"/>
      <c r="M1535" s="255"/>
      <c r="N1535" s="256"/>
      <c r="O1535" s="256"/>
      <c r="P1535" s="256"/>
      <c r="Q1535" s="256"/>
      <c r="R1535" s="256"/>
      <c r="S1535" s="256"/>
      <c r="T1535" s="257"/>
      <c r="U1535" s="13"/>
      <c r="V1535" s="13"/>
      <c r="W1535" s="13"/>
      <c r="X1535" s="13"/>
      <c r="Y1535" s="13"/>
      <c r="Z1535" s="13"/>
      <c r="AA1535" s="13"/>
      <c r="AB1535" s="13"/>
      <c r="AC1535" s="13"/>
      <c r="AD1535" s="13"/>
      <c r="AE1535" s="13"/>
      <c r="AT1535" s="258" t="s">
        <v>200</v>
      </c>
      <c r="AU1535" s="258" t="s">
        <v>82</v>
      </c>
      <c r="AV1535" s="13" t="s">
        <v>80</v>
      </c>
      <c r="AW1535" s="13" t="s">
        <v>30</v>
      </c>
      <c r="AX1535" s="13" t="s">
        <v>73</v>
      </c>
      <c r="AY1535" s="258" t="s">
        <v>189</v>
      </c>
    </row>
    <row r="1536" s="14" customFormat="1">
      <c r="A1536" s="14"/>
      <c r="B1536" s="259"/>
      <c r="C1536" s="260"/>
      <c r="D1536" s="242" t="s">
        <v>200</v>
      </c>
      <c r="E1536" s="261" t="s">
        <v>1</v>
      </c>
      <c r="F1536" s="262" t="s">
        <v>789</v>
      </c>
      <c r="G1536" s="260"/>
      <c r="H1536" s="263">
        <v>3.7440000000000002</v>
      </c>
      <c r="I1536" s="264"/>
      <c r="J1536" s="260"/>
      <c r="K1536" s="260"/>
      <c r="L1536" s="265"/>
      <c r="M1536" s="266"/>
      <c r="N1536" s="267"/>
      <c r="O1536" s="267"/>
      <c r="P1536" s="267"/>
      <c r="Q1536" s="267"/>
      <c r="R1536" s="267"/>
      <c r="S1536" s="267"/>
      <c r="T1536" s="268"/>
      <c r="U1536" s="14"/>
      <c r="V1536" s="14"/>
      <c r="W1536" s="14"/>
      <c r="X1536" s="14"/>
      <c r="Y1536" s="14"/>
      <c r="Z1536" s="14"/>
      <c r="AA1536" s="14"/>
      <c r="AB1536" s="14"/>
      <c r="AC1536" s="14"/>
      <c r="AD1536" s="14"/>
      <c r="AE1536" s="14"/>
      <c r="AT1536" s="269" t="s">
        <v>200</v>
      </c>
      <c r="AU1536" s="269" t="s">
        <v>82</v>
      </c>
      <c r="AV1536" s="14" t="s">
        <v>82</v>
      </c>
      <c r="AW1536" s="14" t="s">
        <v>30</v>
      </c>
      <c r="AX1536" s="14" t="s">
        <v>73</v>
      </c>
      <c r="AY1536" s="269" t="s">
        <v>189</v>
      </c>
    </row>
    <row r="1537" s="13" customFormat="1">
      <c r="A1537" s="13"/>
      <c r="B1537" s="249"/>
      <c r="C1537" s="250"/>
      <c r="D1537" s="242" t="s">
        <v>200</v>
      </c>
      <c r="E1537" s="251" t="s">
        <v>1</v>
      </c>
      <c r="F1537" s="252" t="s">
        <v>408</v>
      </c>
      <c r="G1537" s="250"/>
      <c r="H1537" s="251" t="s">
        <v>1</v>
      </c>
      <c r="I1537" s="253"/>
      <c r="J1537" s="250"/>
      <c r="K1537" s="250"/>
      <c r="L1537" s="254"/>
      <c r="M1537" s="255"/>
      <c r="N1537" s="256"/>
      <c r="O1537" s="256"/>
      <c r="P1537" s="256"/>
      <c r="Q1537" s="256"/>
      <c r="R1537" s="256"/>
      <c r="S1537" s="256"/>
      <c r="T1537" s="257"/>
      <c r="U1537" s="13"/>
      <c r="V1537" s="13"/>
      <c r="W1537" s="13"/>
      <c r="X1537" s="13"/>
      <c r="Y1537" s="13"/>
      <c r="Z1537" s="13"/>
      <c r="AA1537" s="13"/>
      <c r="AB1537" s="13"/>
      <c r="AC1537" s="13"/>
      <c r="AD1537" s="13"/>
      <c r="AE1537" s="13"/>
      <c r="AT1537" s="258" t="s">
        <v>200</v>
      </c>
      <c r="AU1537" s="258" t="s">
        <v>82</v>
      </c>
      <c r="AV1537" s="13" t="s">
        <v>80</v>
      </c>
      <c r="AW1537" s="13" t="s">
        <v>30</v>
      </c>
      <c r="AX1537" s="13" t="s">
        <v>73</v>
      </c>
      <c r="AY1537" s="258" t="s">
        <v>189</v>
      </c>
    </row>
    <row r="1538" s="14" customFormat="1">
      <c r="A1538" s="14"/>
      <c r="B1538" s="259"/>
      <c r="C1538" s="260"/>
      <c r="D1538" s="242" t="s">
        <v>200</v>
      </c>
      <c r="E1538" s="261" t="s">
        <v>1</v>
      </c>
      <c r="F1538" s="262" t="s">
        <v>790</v>
      </c>
      <c r="G1538" s="260"/>
      <c r="H1538" s="263">
        <v>1.4550000000000001</v>
      </c>
      <c r="I1538" s="264"/>
      <c r="J1538" s="260"/>
      <c r="K1538" s="260"/>
      <c r="L1538" s="265"/>
      <c r="M1538" s="266"/>
      <c r="N1538" s="267"/>
      <c r="O1538" s="267"/>
      <c r="P1538" s="267"/>
      <c r="Q1538" s="267"/>
      <c r="R1538" s="267"/>
      <c r="S1538" s="267"/>
      <c r="T1538" s="268"/>
      <c r="U1538" s="14"/>
      <c r="V1538" s="14"/>
      <c r="W1538" s="14"/>
      <c r="X1538" s="14"/>
      <c r="Y1538" s="14"/>
      <c r="Z1538" s="14"/>
      <c r="AA1538" s="14"/>
      <c r="AB1538" s="14"/>
      <c r="AC1538" s="14"/>
      <c r="AD1538" s="14"/>
      <c r="AE1538" s="14"/>
      <c r="AT1538" s="269" t="s">
        <v>200</v>
      </c>
      <c r="AU1538" s="269" t="s">
        <v>82</v>
      </c>
      <c r="AV1538" s="14" t="s">
        <v>82</v>
      </c>
      <c r="AW1538" s="14" t="s">
        <v>30</v>
      </c>
      <c r="AX1538" s="14" t="s">
        <v>73</v>
      </c>
      <c r="AY1538" s="269" t="s">
        <v>189</v>
      </c>
    </row>
    <row r="1539" s="13" customFormat="1">
      <c r="A1539" s="13"/>
      <c r="B1539" s="249"/>
      <c r="C1539" s="250"/>
      <c r="D1539" s="242" t="s">
        <v>200</v>
      </c>
      <c r="E1539" s="251" t="s">
        <v>1</v>
      </c>
      <c r="F1539" s="252" t="s">
        <v>401</v>
      </c>
      <c r="G1539" s="250"/>
      <c r="H1539" s="251" t="s">
        <v>1</v>
      </c>
      <c r="I1539" s="253"/>
      <c r="J1539" s="250"/>
      <c r="K1539" s="250"/>
      <c r="L1539" s="254"/>
      <c r="M1539" s="255"/>
      <c r="N1539" s="256"/>
      <c r="O1539" s="256"/>
      <c r="P1539" s="256"/>
      <c r="Q1539" s="256"/>
      <c r="R1539" s="256"/>
      <c r="S1539" s="256"/>
      <c r="T1539" s="257"/>
      <c r="U1539" s="13"/>
      <c r="V1539" s="13"/>
      <c r="W1539" s="13"/>
      <c r="X1539" s="13"/>
      <c r="Y1539" s="13"/>
      <c r="Z1539" s="13"/>
      <c r="AA1539" s="13"/>
      <c r="AB1539" s="13"/>
      <c r="AC1539" s="13"/>
      <c r="AD1539" s="13"/>
      <c r="AE1539" s="13"/>
      <c r="AT1539" s="258" t="s">
        <v>200</v>
      </c>
      <c r="AU1539" s="258" t="s">
        <v>82</v>
      </c>
      <c r="AV1539" s="13" t="s">
        <v>80</v>
      </c>
      <c r="AW1539" s="13" t="s">
        <v>30</v>
      </c>
      <c r="AX1539" s="13" t="s">
        <v>73</v>
      </c>
      <c r="AY1539" s="258" t="s">
        <v>189</v>
      </c>
    </row>
    <row r="1540" s="14" customFormat="1">
      <c r="A1540" s="14"/>
      <c r="B1540" s="259"/>
      <c r="C1540" s="260"/>
      <c r="D1540" s="242" t="s">
        <v>200</v>
      </c>
      <c r="E1540" s="261" t="s">
        <v>1</v>
      </c>
      <c r="F1540" s="262" t="s">
        <v>791</v>
      </c>
      <c r="G1540" s="260"/>
      <c r="H1540" s="263">
        <v>0.84499999999999997</v>
      </c>
      <c r="I1540" s="264"/>
      <c r="J1540" s="260"/>
      <c r="K1540" s="260"/>
      <c r="L1540" s="265"/>
      <c r="M1540" s="266"/>
      <c r="N1540" s="267"/>
      <c r="O1540" s="267"/>
      <c r="P1540" s="267"/>
      <c r="Q1540" s="267"/>
      <c r="R1540" s="267"/>
      <c r="S1540" s="267"/>
      <c r="T1540" s="268"/>
      <c r="U1540" s="14"/>
      <c r="V1540" s="14"/>
      <c r="W1540" s="14"/>
      <c r="X1540" s="14"/>
      <c r="Y1540" s="14"/>
      <c r="Z1540" s="14"/>
      <c r="AA1540" s="14"/>
      <c r="AB1540" s="14"/>
      <c r="AC1540" s="14"/>
      <c r="AD1540" s="14"/>
      <c r="AE1540" s="14"/>
      <c r="AT1540" s="269" t="s">
        <v>200</v>
      </c>
      <c r="AU1540" s="269" t="s">
        <v>82</v>
      </c>
      <c r="AV1540" s="14" t="s">
        <v>82</v>
      </c>
      <c r="AW1540" s="14" t="s">
        <v>30</v>
      </c>
      <c r="AX1540" s="14" t="s">
        <v>73</v>
      </c>
      <c r="AY1540" s="269" t="s">
        <v>189</v>
      </c>
    </row>
    <row r="1541" s="13" customFormat="1">
      <c r="A1541" s="13"/>
      <c r="B1541" s="249"/>
      <c r="C1541" s="250"/>
      <c r="D1541" s="242" t="s">
        <v>200</v>
      </c>
      <c r="E1541" s="251" t="s">
        <v>1</v>
      </c>
      <c r="F1541" s="252" t="s">
        <v>403</v>
      </c>
      <c r="G1541" s="250"/>
      <c r="H1541" s="251" t="s">
        <v>1</v>
      </c>
      <c r="I1541" s="253"/>
      <c r="J1541" s="250"/>
      <c r="K1541" s="250"/>
      <c r="L1541" s="254"/>
      <c r="M1541" s="255"/>
      <c r="N1541" s="256"/>
      <c r="O1541" s="256"/>
      <c r="P1541" s="256"/>
      <c r="Q1541" s="256"/>
      <c r="R1541" s="256"/>
      <c r="S1541" s="256"/>
      <c r="T1541" s="257"/>
      <c r="U1541" s="13"/>
      <c r="V1541" s="13"/>
      <c r="W1541" s="13"/>
      <c r="X1541" s="13"/>
      <c r="Y1541" s="13"/>
      <c r="Z1541" s="13"/>
      <c r="AA1541" s="13"/>
      <c r="AB1541" s="13"/>
      <c r="AC1541" s="13"/>
      <c r="AD1541" s="13"/>
      <c r="AE1541" s="13"/>
      <c r="AT1541" s="258" t="s">
        <v>200</v>
      </c>
      <c r="AU1541" s="258" t="s">
        <v>82</v>
      </c>
      <c r="AV1541" s="13" t="s">
        <v>80</v>
      </c>
      <c r="AW1541" s="13" t="s">
        <v>30</v>
      </c>
      <c r="AX1541" s="13" t="s">
        <v>73</v>
      </c>
      <c r="AY1541" s="258" t="s">
        <v>189</v>
      </c>
    </row>
    <row r="1542" s="14" customFormat="1">
      <c r="A1542" s="14"/>
      <c r="B1542" s="259"/>
      <c r="C1542" s="260"/>
      <c r="D1542" s="242" t="s">
        <v>200</v>
      </c>
      <c r="E1542" s="261" t="s">
        <v>1</v>
      </c>
      <c r="F1542" s="262" t="s">
        <v>792</v>
      </c>
      <c r="G1542" s="260"/>
      <c r="H1542" s="263">
        <v>0.81599999999999995</v>
      </c>
      <c r="I1542" s="264"/>
      <c r="J1542" s="260"/>
      <c r="K1542" s="260"/>
      <c r="L1542" s="265"/>
      <c r="M1542" s="266"/>
      <c r="N1542" s="267"/>
      <c r="O1542" s="267"/>
      <c r="P1542" s="267"/>
      <c r="Q1542" s="267"/>
      <c r="R1542" s="267"/>
      <c r="S1542" s="267"/>
      <c r="T1542" s="268"/>
      <c r="U1542" s="14"/>
      <c r="V1542" s="14"/>
      <c r="W1542" s="14"/>
      <c r="X1542" s="14"/>
      <c r="Y1542" s="14"/>
      <c r="Z1542" s="14"/>
      <c r="AA1542" s="14"/>
      <c r="AB1542" s="14"/>
      <c r="AC1542" s="14"/>
      <c r="AD1542" s="14"/>
      <c r="AE1542" s="14"/>
      <c r="AT1542" s="269" t="s">
        <v>200</v>
      </c>
      <c r="AU1542" s="269" t="s">
        <v>82</v>
      </c>
      <c r="AV1542" s="14" t="s">
        <v>82</v>
      </c>
      <c r="AW1542" s="14" t="s">
        <v>30</v>
      </c>
      <c r="AX1542" s="14" t="s">
        <v>73</v>
      </c>
      <c r="AY1542" s="269" t="s">
        <v>189</v>
      </c>
    </row>
    <row r="1543" s="16" customFormat="1">
      <c r="A1543" s="16"/>
      <c r="B1543" s="292"/>
      <c r="C1543" s="293"/>
      <c r="D1543" s="242" t="s">
        <v>200</v>
      </c>
      <c r="E1543" s="294" t="s">
        <v>1</v>
      </c>
      <c r="F1543" s="295" t="s">
        <v>290</v>
      </c>
      <c r="G1543" s="293"/>
      <c r="H1543" s="296">
        <v>6.8600000000000003</v>
      </c>
      <c r="I1543" s="297"/>
      <c r="J1543" s="293"/>
      <c r="K1543" s="293"/>
      <c r="L1543" s="298"/>
      <c r="M1543" s="299"/>
      <c r="N1543" s="300"/>
      <c r="O1543" s="300"/>
      <c r="P1543" s="300"/>
      <c r="Q1543" s="300"/>
      <c r="R1543" s="300"/>
      <c r="S1543" s="300"/>
      <c r="T1543" s="301"/>
      <c r="U1543" s="16"/>
      <c r="V1543" s="16"/>
      <c r="W1543" s="16"/>
      <c r="X1543" s="16"/>
      <c r="Y1543" s="16"/>
      <c r="Z1543" s="16"/>
      <c r="AA1543" s="16"/>
      <c r="AB1543" s="16"/>
      <c r="AC1543" s="16"/>
      <c r="AD1543" s="16"/>
      <c r="AE1543" s="16"/>
      <c r="AT1543" s="302" t="s">
        <v>200</v>
      </c>
      <c r="AU1543" s="302" t="s">
        <v>82</v>
      </c>
      <c r="AV1543" s="16" t="s">
        <v>214</v>
      </c>
      <c r="AW1543" s="16" t="s">
        <v>30</v>
      </c>
      <c r="AX1543" s="16" t="s">
        <v>73</v>
      </c>
      <c r="AY1543" s="302" t="s">
        <v>189</v>
      </c>
    </row>
    <row r="1544" s="13" customFormat="1">
      <c r="A1544" s="13"/>
      <c r="B1544" s="249"/>
      <c r="C1544" s="250"/>
      <c r="D1544" s="242" t="s">
        <v>200</v>
      </c>
      <c r="E1544" s="251" t="s">
        <v>1</v>
      </c>
      <c r="F1544" s="252" t="s">
        <v>405</v>
      </c>
      <c r="G1544" s="250"/>
      <c r="H1544" s="251" t="s">
        <v>1</v>
      </c>
      <c r="I1544" s="253"/>
      <c r="J1544" s="250"/>
      <c r="K1544" s="250"/>
      <c r="L1544" s="254"/>
      <c r="M1544" s="255"/>
      <c r="N1544" s="256"/>
      <c r="O1544" s="256"/>
      <c r="P1544" s="256"/>
      <c r="Q1544" s="256"/>
      <c r="R1544" s="256"/>
      <c r="S1544" s="256"/>
      <c r="T1544" s="257"/>
      <c r="U1544" s="13"/>
      <c r="V1544" s="13"/>
      <c r="W1544" s="13"/>
      <c r="X1544" s="13"/>
      <c r="Y1544" s="13"/>
      <c r="Z1544" s="13"/>
      <c r="AA1544" s="13"/>
      <c r="AB1544" s="13"/>
      <c r="AC1544" s="13"/>
      <c r="AD1544" s="13"/>
      <c r="AE1544" s="13"/>
      <c r="AT1544" s="258" t="s">
        <v>200</v>
      </c>
      <c r="AU1544" s="258" t="s">
        <v>82</v>
      </c>
      <c r="AV1544" s="13" t="s">
        <v>80</v>
      </c>
      <c r="AW1544" s="13" t="s">
        <v>30</v>
      </c>
      <c r="AX1544" s="13" t="s">
        <v>73</v>
      </c>
      <c r="AY1544" s="258" t="s">
        <v>189</v>
      </c>
    </row>
    <row r="1545" s="13" customFormat="1">
      <c r="A1545" s="13"/>
      <c r="B1545" s="249"/>
      <c r="C1545" s="250"/>
      <c r="D1545" s="242" t="s">
        <v>200</v>
      </c>
      <c r="E1545" s="251" t="s">
        <v>1</v>
      </c>
      <c r="F1545" s="252" t="s">
        <v>393</v>
      </c>
      <c r="G1545" s="250"/>
      <c r="H1545" s="251" t="s">
        <v>1</v>
      </c>
      <c r="I1545" s="253"/>
      <c r="J1545" s="250"/>
      <c r="K1545" s="250"/>
      <c r="L1545" s="254"/>
      <c r="M1545" s="255"/>
      <c r="N1545" s="256"/>
      <c r="O1545" s="256"/>
      <c r="P1545" s="256"/>
      <c r="Q1545" s="256"/>
      <c r="R1545" s="256"/>
      <c r="S1545" s="256"/>
      <c r="T1545" s="257"/>
      <c r="U1545" s="13"/>
      <c r="V1545" s="13"/>
      <c r="W1545" s="13"/>
      <c r="X1545" s="13"/>
      <c r="Y1545" s="13"/>
      <c r="Z1545" s="13"/>
      <c r="AA1545" s="13"/>
      <c r="AB1545" s="13"/>
      <c r="AC1545" s="13"/>
      <c r="AD1545" s="13"/>
      <c r="AE1545" s="13"/>
      <c r="AT1545" s="258" t="s">
        <v>200</v>
      </c>
      <c r="AU1545" s="258" t="s">
        <v>82</v>
      </c>
      <c r="AV1545" s="13" t="s">
        <v>80</v>
      </c>
      <c r="AW1545" s="13" t="s">
        <v>30</v>
      </c>
      <c r="AX1545" s="13" t="s">
        <v>73</v>
      </c>
      <c r="AY1545" s="258" t="s">
        <v>189</v>
      </c>
    </row>
    <row r="1546" s="14" customFormat="1">
      <c r="A1546" s="14"/>
      <c r="B1546" s="259"/>
      <c r="C1546" s="260"/>
      <c r="D1546" s="242" t="s">
        <v>200</v>
      </c>
      <c r="E1546" s="261" t="s">
        <v>1</v>
      </c>
      <c r="F1546" s="262" t="s">
        <v>793</v>
      </c>
      <c r="G1546" s="260"/>
      <c r="H1546" s="263">
        <v>1.3640000000000001</v>
      </c>
      <c r="I1546" s="264"/>
      <c r="J1546" s="260"/>
      <c r="K1546" s="260"/>
      <c r="L1546" s="265"/>
      <c r="M1546" s="266"/>
      <c r="N1546" s="267"/>
      <c r="O1546" s="267"/>
      <c r="P1546" s="267"/>
      <c r="Q1546" s="267"/>
      <c r="R1546" s="267"/>
      <c r="S1546" s="267"/>
      <c r="T1546" s="268"/>
      <c r="U1546" s="14"/>
      <c r="V1546" s="14"/>
      <c r="W1546" s="14"/>
      <c r="X1546" s="14"/>
      <c r="Y1546" s="14"/>
      <c r="Z1546" s="14"/>
      <c r="AA1546" s="14"/>
      <c r="AB1546" s="14"/>
      <c r="AC1546" s="14"/>
      <c r="AD1546" s="14"/>
      <c r="AE1546" s="14"/>
      <c r="AT1546" s="269" t="s">
        <v>200</v>
      </c>
      <c r="AU1546" s="269" t="s">
        <v>82</v>
      </c>
      <c r="AV1546" s="14" t="s">
        <v>82</v>
      </c>
      <c r="AW1546" s="14" t="s">
        <v>30</v>
      </c>
      <c r="AX1546" s="14" t="s">
        <v>73</v>
      </c>
      <c r="AY1546" s="269" t="s">
        <v>189</v>
      </c>
    </row>
    <row r="1547" s="13" customFormat="1">
      <c r="A1547" s="13"/>
      <c r="B1547" s="249"/>
      <c r="C1547" s="250"/>
      <c r="D1547" s="242" t="s">
        <v>200</v>
      </c>
      <c r="E1547" s="251" t="s">
        <v>1</v>
      </c>
      <c r="F1547" s="252" t="s">
        <v>338</v>
      </c>
      <c r="G1547" s="250"/>
      <c r="H1547" s="251" t="s">
        <v>1</v>
      </c>
      <c r="I1547" s="253"/>
      <c r="J1547" s="250"/>
      <c r="K1547" s="250"/>
      <c r="L1547" s="254"/>
      <c r="M1547" s="255"/>
      <c r="N1547" s="256"/>
      <c r="O1547" s="256"/>
      <c r="P1547" s="256"/>
      <c r="Q1547" s="256"/>
      <c r="R1547" s="256"/>
      <c r="S1547" s="256"/>
      <c r="T1547" s="257"/>
      <c r="U1547" s="13"/>
      <c r="V1547" s="13"/>
      <c r="W1547" s="13"/>
      <c r="X1547" s="13"/>
      <c r="Y1547" s="13"/>
      <c r="Z1547" s="13"/>
      <c r="AA1547" s="13"/>
      <c r="AB1547" s="13"/>
      <c r="AC1547" s="13"/>
      <c r="AD1547" s="13"/>
      <c r="AE1547" s="13"/>
      <c r="AT1547" s="258" t="s">
        <v>200</v>
      </c>
      <c r="AU1547" s="258" t="s">
        <v>82</v>
      </c>
      <c r="AV1547" s="13" t="s">
        <v>80</v>
      </c>
      <c r="AW1547" s="13" t="s">
        <v>30</v>
      </c>
      <c r="AX1547" s="13" t="s">
        <v>73</v>
      </c>
      <c r="AY1547" s="258" t="s">
        <v>189</v>
      </c>
    </row>
    <row r="1548" s="13" customFormat="1">
      <c r="A1548" s="13"/>
      <c r="B1548" s="249"/>
      <c r="C1548" s="250"/>
      <c r="D1548" s="242" t="s">
        <v>200</v>
      </c>
      <c r="E1548" s="251" t="s">
        <v>1</v>
      </c>
      <c r="F1548" s="252" t="s">
        <v>788</v>
      </c>
      <c r="G1548" s="250"/>
      <c r="H1548" s="251" t="s">
        <v>1</v>
      </c>
      <c r="I1548" s="253"/>
      <c r="J1548" s="250"/>
      <c r="K1548" s="250"/>
      <c r="L1548" s="254"/>
      <c r="M1548" s="255"/>
      <c r="N1548" s="256"/>
      <c r="O1548" s="256"/>
      <c r="P1548" s="256"/>
      <c r="Q1548" s="256"/>
      <c r="R1548" s="256"/>
      <c r="S1548" s="256"/>
      <c r="T1548" s="257"/>
      <c r="U1548" s="13"/>
      <c r="V1548" s="13"/>
      <c r="W1548" s="13"/>
      <c r="X1548" s="13"/>
      <c r="Y1548" s="13"/>
      <c r="Z1548" s="13"/>
      <c r="AA1548" s="13"/>
      <c r="AB1548" s="13"/>
      <c r="AC1548" s="13"/>
      <c r="AD1548" s="13"/>
      <c r="AE1548" s="13"/>
      <c r="AT1548" s="258" t="s">
        <v>200</v>
      </c>
      <c r="AU1548" s="258" t="s">
        <v>82</v>
      </c>
      <c r="AV1548" s="13" t="s">
        <v>80</v>
      </c>
      <c r="AW1548" s="13" t="s">
        <v>30</v>
      </c>
      <c r="AX1548" s="13" t="s">
        <v>73</v>
      </c>
      <c r="AY1548" s="258" t="s">
        <v>189</v>
      </c>
    </row>
    <row r="1549" s="14" customFormat="1">
      <c r="A1549" s="14"/>
      <c r="B1549" s="259"/>
      <c r="C1549" s="260"/>
      <c r="D1549" s="242" t="s">
        <v>200</v>
      </c>
      <c r="E1549" s="261" t="s">
        <v>1</v>
      </c>
      <c r="F1549" s="262" t="s">
        <v>794</v>
      </c>
      <c r="G1549" s="260"/>
      <c r="H1549" s="263">
        <v>8.5</v>
      </c>
      <c r="I1549" s="264"/>
      <c r="J1549" s="260"/>
      <c r="K1549" s="260"/>
      <c r="L1549" s="265"/>
      <c r="M1549" s="266"/>
      <c r="N1549" s="267"/>
      <c r="O1549" s="267"/>
      <c r="P1549" s="267"/>
      <c r="Q1549" s="267"/>
      <c r="R1549" s="267"/>
      <c r="S1549" s="267"/>
      <c r="T1549" s="268"/>
      <c r="U1549" s="14"/>
      <c r="V1549" s="14"/>
      <c r="W1549" s="14"/>
      <c r="X1549" s="14"/>
      <c r="Y1549" s="14"/>
      <c r="Z1549" s="14"/>
      <c r="AA1549" s="14"/>
      <c r="AB1549" s="14"/>
      <c r="AC1549" s="14"/>
      <c r="AD1549" s="14"/>
      <c r="AE1549" s="14"/>
      <c r="AT1549" s="269" t="s">
        <v>200</v>
      </c>
      <c r="AU1549" s="269" t="s">
        <v>82</v>
      </c>
      <c r="AV1549" s="14" t="s">
        <v>82</v>
      </c>
      <c r="AW1549" s="14" t="s">
        <v>30</v>
      </c>
      <c r="AX1549" s="14" t="s">
        <v>73</v>
      </c>
      <c r="AY1549" s="269" t="s">
        <v>189</v>
      </c>
    </row>
    <row r="1550" s="13" customFormat="1">
      <c r="A1550" s="13"/>
      <c r="B1550" s="249"/>
      <c r="C1550" s="250"/>
      <c r="D1550" s="242" t="s">
        <v>200</v>
      </c>
      <c r="E1550" s="251" t="s">
        <v>1</v>
      </c>
      <c r="F1550" s="252" t="s">
        <v>408</v>
      </c>
      <c r="G1550" s="250"/>
      <c r="H1550" s="251" t="s">
        <v>1</v>
      </c>
      <c r="I1550" s="253"/>
      <c r="J1550" s="250"/>
      <c r="K1550" s="250"/>
      <c r="L1550" s="254"/>
      <c r="M1550" s="255"/>
      <c r="N1550" s="256"/>
      <c r="O1550" s="256"/>
      <c r="P1550" s="256"/>
      <c r="Q1550" s="256"/>
      <c r="R1550" s="256"/>
      <c r="S1550" s="256"/>
      <c r="T1550" s="257"/>
      <c r="U1550" s="13"/>
      <c r="V1550" s="13"/>
      <c r="W1550" s="13"/>
      <c r="X1550" s="13"/>
      <c r="Y1550" s="13"/>
      <c r="Z1550" s="13"/>
      <c r="AA1550" s="13"/>
      <c r="AB1550" s="13"/>
      <c r="AC1550" s="13"/>
      <c r="AD1550" s="13"/>
      <c r="AE1550" s="13"/>
      <c r="AT1550" s="258" t="s">
        <v>200</v>
      </c>
      <c r="AU1550" s="258" t="s">
        <v>82</v>
      </c>
      <c r="AV1550" s="13" t="s">
        <v>80</v>
      </c>
      <c r="AW1550" s="13" t="s">
        <v>30</v>
      </c>
      <c r="AX1550" s="13" t="s">
        <v>73</v>
      </c>
      <c r="AY1550" s="258" t="s">
        <v>189</v>
      </c>
    </row>
    <row r="1551" s="14" customFormat="1">
      <c r="A1551" s="14"/>
      <c r="B1551" s="259"/>
      <c r="C1551" s="260"/>
      <c r="D1551" s="242" t="s">
        <v>200</v>
      </c>
      <c r="E1551" s="261" t="s">
        <v>1</v>
      </c>
      <c r="F1551" s="262" t="s">
        <v>795</v>
      </c>
      <c r="G1551" s="260"/>
      <c r="H1551" s="263">
        <v>0.56299999999999994</v>
      </c>
      <c r="I1551" s="264"/>
      <c r="J1551" s="260"/>
      <c r="K1551" s="260"/>
      <c r="L1551" s="265"/>
      <c r="M1551" s="266"/>
      <c r="N1551" s="267"/>
      <c r="O1551" s="267"/>
      <c r="P1551" s="267"/>
      <c r="Q1551" s="267"/>
      <c r="R1551" s="267"/>
      <c r="S1551" s="267"/>
      <c r="T1551" s="268"/>
      <c r="U1551" s="14"/>
      <c r="V1551" s="14"/>
      <c r="W1551" s="14"/>
      <c r="X1551" s="14"/>
      <c r="Y1551" s="14"/>
      <c r="Z1551" s="14"/>
      <c r="AA1551" s="14"/>
      <c r="AB1551" s="14"/>
      <c r="AC1551" s="14"/>
      <c r="AD1551" s="14"/>
      <c r="AE1551" s="14"/>
      <c r="AT1551" s="269" t="s">
        <v>200</v>
      </c>
      <c r="AU1551" s="269" t="s">
        <v>82</v>
      </c>
      <c r="AV1551" s="14" t="s">
        <v>82</v>
      </c>
      <c r="AW1551" s="14" t="s">
        <v>30</v>
      </c>
      <c r="AX1551" s="14" t="s">
        <v>73</v>
      </c>
      <c r="AY1551" s="269" t="s">
        <v>189</v>
      </c>
    </row>
    <row r="1552" s="16" customFormat="1">
      <c r="A1552" s="16"/>
      <c r="B1552" s="292"/>
      <c r="C1552" s="293"/>
      <c r="D1552" s="242" t="s">
        <v>200</v>
      </c>
      <c r="E1552" s="294" t="s">
        <v>1</v>
      </c>
      <c r="F1552" s="295" t="s">
        <v>290</v>
      </c>
      <c r="G1552" s="293"/>
      <c r="H1552" s="296">
        <v>10.427</v>
      </c>
      <c r="I1552" s="297"/>
      <c r="J1552" s="293"/>
      <c r="K1552" s="293"/>
      <c r="L1552" s="298"/>
      <c r="M1552" s="299"/>
      <c r="N1552" s="300"/>
      <c r="O1552" s="300"/>
      <c r="P1552" s="300"/>
      <c r="Q1552" s="300"/>
      <c r="R1552" s="300"/>
      <c r="S1552" s="300"/>
      <c r="T1552" s="301"/>
      <c r="U1552" s="16"/>
      <c r="V1552" s="16"/>
      <c r="W1552" s="16"/>
      <c r="X1552" s="16"/>
      <c r="Y1552" s="16"/>
      <c r="Z1552" s="16"/>
      <c r="AA1552" s="16"/>
      <c r="AB1552" s="16"/>
      <c r="AC1552" s="16"/>
      <c r="AD1552" s="16"/>
      <c r="AE1552" s="16"/>
      <c r="AT1552" s="302" t="s">
        <v>200</v>
      </c>
      <c r="AU1552" s="302" t="s">
        <v>82</v>
      </c>
      <c r="AV1552" s="16" t="s">
        <v>214</v>
      </c>
      <c r="AW1552" s="16" t="s">
        <v>30</v>
      </c>
      <c r="AX1552" s="16" t="s">
        <v>73</v>
      </c>
      <c r="AY1552" s="302" t="s">
        <v>189</v>
      </c>
    </row>
    <row r="1553" s="15" customFormat="1">
      <c r="A1553" s="15"/>
      <c r="B1553" s="270"/>
      <c r="C1553" s="271"/>
      <c r="D1553" s="242" t="s">
        <v>200</v>
      </c>
      <c r="E1553" s="272" t="s">
        <v>1</v>
      </c>
      <c r="F1553" s="273" t="s">
        <v>207</v>
      </c>
      <c r="G1553" s="271"/>
      <c r="H1553" s="274">
        <v>29.981000000000002</v>
      </c>
      <c r="I1553" s="275"/>
      <c r="J1553" s="271"/>
      <c r="K1553" s="271"/>
      <c r="L1553" s="276"/>
      <c r="M1553" s="277"/>
      <c r="N1553" s="278"/>
      <c r="O1553" s="278"/>
      <c r="P1553" s="278"/>
      <c r="Q1553" s="278"/>
      <c r="R1553" s="278"/>
      <c r="S1553" s="278"/>
      <c r="T1553" s="279"/>
      <c r="U1553" s="15"/>
      <c r="V1553" s="15"/>
      <c r="W1553" s="15"/>
      <c r="X1553" s="15"/>
      <c r="Y1553" s="15"/>
      <c r="Z1553" s="15"/>
      <c r="AA1553" s="15"/>
      <c r="AB1553" s="15"/>
      <c r="AC1553" s="15"/>
      <c r="AD1553" s="15"/>
      <c r="AE1553" s="15"/>
      <c r="AT1553" s="280" t="s">
        <v>200</v>
      </c>
      <c r="AU1553" s="280" t="s">
        <v>82</v>
      </c>
      <c r="AV1553" s="15" t="s">
        <v>195</v>
      </c>
      <c r="AW1553" s="15" t="s">
        <v>30</v>
      </c>
      <c r="AX1553" s="15" t="s">
        <v>73</v>
      </c>
      <c r="AY1553" s="280" t="s">
        <v>189</v>
      </c>
    </row>
    <row r="1554" s="14" customFormat="1">
      <c r="A1554" s="14"/>
      <c r="B1554" s="259"/>
      <c r="C1554" s="260"/>
      <c r="D1554" s="242" t="s">
        <v>200</v>
      </c>
      <c r="E1554" s="261" t="s">
        <v>1</v>
      </c>
      <c r="F1554" s="262" t="s">
        <v>796</v>
      </c>
      <c r="G1554" s="260"/>
      <c r="H1554" s="263">
        <v>31.48</v>
      </c>
      <c r="I1554" s="264"/>
      <c r="J1554" s="260"/>
      <c r="K1554" s="260"/>
      <c r="L1554" s="265"/>
      <c r="M1554" s="266"/>
      <c r="N1554" s="267"/>
      <c r="O1554" s="267"/>
      <c r="P1554" s="267"/>
      <c r="Q1554" s="267"/>
      <c r="R1554" s="267"/>
      <c r="S1554" s="267"/>
      <c r="T1554" s="268"/>
      <c r="U1554" s="14"/>
      <c r="V1554" s="14"/>
      <c r="W1554" s="14"/>
      <c r="X1554" s="14"/>
      <c r="Y1554" s="14"/>
      <c r="Z1554" s="14"/>
      <c r="AA1554" s="14"/>
      <c r="AB1554" s="14"/>
      <c r="AC1554" s="14"/>
      <c r="AD1554" s="14"/>
      <c r="AE1554" s="14"/>
      <c r="AT1554" s="269" t="s">
        <v>200</v>
      </c>
      <c r="AU1554" s="269" t="s">
        <v>82</v>
      </c>
      <c r="AV1554" s="14" t="s">
        <v>82</v>
      </c>
      <c r="AW1554" s="14" t="s">
        <v>30</v>
      </c>
      <c r="AX1554" s="14" t="s">
        <v>80</v>
      </c>
      <c r="AY1554" s="269" t="s">
        <v>189</v>
      </c>
    </row>
    <row r="1555" s="2" customFormat="1" ht="24.15" customHeight="1">
      <c r="A1555" s="39"/>
      <c r="B1555" s="40"/>
      <c r="C1555" s="228" t="s">
        <v>981</v>
      </c>
      <c r="D1555" s="228" t="s">
        <v>191</v>
      </c>
      <c r="E1555" s="229" t="s">
        <v>982</v>
      </c>
      <c r="F1555" s="230" t="s">
        <v>983</v>
      </c>
      <c r="G1555" s="231" t="s">
        <v>466</v>
      </c>
      <c r="H1555" s="232">
        <v>184.28</v>
      </c>
      <c r="I1555" s="233"/>
      <c r="J1555" s="234">
        <f>ROUND(I1555*H1555,2)</f>
        <v>0</v>
      </c>
      <c r="K1555" s="235"/>
      <c r="L1555" s="45"/>
      <c r="M1555" s="236" t="s">
        <v>1</v>
      </c>
      <c r="N1555" s="237" t="s">
        <v>38</v>
      </c>
      <c r="O1555" s="92"/>
      <c r="P1555" s="238">
        <f>O1555*H1555</f>
        <v>0</v>
      </c>
      <c r="Q1555" s="238">
        <v>0</v>
      </c>
      <c r="R1555" s="238">
        <f>Q1555*H1555</f>
        <v>0</v>
      </c>
      <c r="S1555" s="238">
        <v>0</v>
      </c>
      <c r="T1555" s="239">
        <f>S1555*H1555</f>
        <v>0</v>
      </c>
      <c r="U1555" s="39"/>
      <c r="V1555" s="39"/>
      <c r="W1555" s="39"/>
      <c r="X1555" s="39"/>
      <c r="Y1555" s="39"/>
      <c r="Z1555" s="39"/>
      <c r="AA1555" s="39"/>
      <c r="AB1555" s="39"/>
      <c r="AC1555" s="39"/>
      <c r="AD1555" s="39"/>
      <c r="AE1555" s="39"/>
      <c r="AR1555" s="240" t="s">
        <v>195</v>
      </c>
      <c r="AT1555" s="240" t="s">
        <v>191</v>
      </c>
      <c r="AU1555" s="240" t="s">
        <v>82</v>
      </c>
      <c r="AY1555" s="18" t="s">
        <v>189</v>
      </c>
      <c r="BE1555" s="241">
        <f>IF(N1555="základní",J1555,0)</f>
        <v>0</v>
      </c>
      <c r="BF1555" s="241">
        <f>IF(N1555="snížená",J1555,0)</f>
        <v>0</v>
      </c>
      <c r="BG1555" s="241">
        <f>IF(N1555="zákl. přenesená",J1555,0)</f>
        <v>0</v>
      </c>
      <c r="BH1555" s="241">
        <f>IF(N1555="sníž. přenesená",J1555,0)</f>
        <v>0</v>
      </c>
      <c r="BI1555" s="241">
        <f>IF(N1555="nulová",J1555,0)</f>
        <v>0</v>
      </c>
      <c r="BJ1555" s="18" t="s">
        <v>80</v>
      </c>
      <c r="BK1555" s="241">
        <f>ROUND(I1555*H1555,2)</f>
        <v>0</v>
      </c>
      <c r="BL1555" s="18" t="s">
        <v>195</v>
      </c>
      <c r="BM1555" s="240" t="s">
        <v>984</v>
      </c>
    </row>
    <row r="1556" s="2" customFormat="1">
      <c r="A1556" s="39"/>
      <c r="B1556" s="40"/>
      <c r="C1556" s="41"/>
      <c r="D1556" s="242" t="s">
        <v>197</v>
      </c>
      <c r="E1556" s="41"/>
      <c r="F1556" s="243" t="s">
        <v>983</v>
      </c>
      <c r="G1556" s="41"/>
      <c r="H1556" s="41"/>
      <c r="I1556" s="244"/>
      <c r="J1556" s="41"/>
      <c r="K1556" s="41"/>
      <c r="L1556" s="45"/>
      <c r="M1556" s="245"/>
      <c r="N1556" s="246"/>
      <c r="O1556" s="92"/>
      <c r="P1556" s="92"/>
      <c r="Q1556" s="92"/>
      <c r="R1556" s="92"/>
      <c r="S1556" s="92"/>
      <c r="T1556" s="93"/>
      <c r="U1556" s="39"/>
      <c r="V1556" s="39"/>
      <c r="W1556" s="39"/>
      <c r="X1556" s="39"/>
      <c r="Y1556" s="39"/>
      <c r="Z1556" s="39"/>
      <c r="AA1556" s="39"/>
      <c r="AB1556" s="39"/>
      <c r="AC1556" s="39"/>
      <c r="AD1556" s="39"/>
      <c r="AE1556" s="39"/>
      <c r="AT1556" s="18" t="s">
        <v>197</v>
      </c>
      <c r="AU1556" s="18" t="s">
        <v>82</v>
      </c>
    </row>
    <row r="1557" s="2" customFormat="1">
      <c r="A1557" s="39"/>
      <c r="B1557" s="40"/>
      <c r="C1557" s="41"/>
      <c r="D1557" s="247" t="s">
        <v>198</v>
      </c>
      <c r="E1557" s="41"/>
      <c r="F1557" s="248" t="s">
        <v>985</v>
      </c>
      <c r="G1557" s="41"/>
      <c r="H1557" s="41"/>
      <c r="I1557" s="244"/>
      <c r="J1557" s="41"/>
      <c r="K1557" s="41"/>
      <c r="L1557" s="45"/>
      <c r="M1557" s="245"/>
      <c r="N1557" s="246"/>
      <c r="O1557" s="92"/>
      <c r="P1557" s="92"/>
      <c r="Q1557" s="92"/>
      <c r="R1557" s="92"/>
      <c r="S1557" s="92"/>
      <c r="T1557" s="93"/>
      <c r="U1557" s="39"/>
      <c r="V1557" s="39"/>
      <c r="W1557" s="39"/>
      <c r="X1557" s="39"/>
      <c r="Y1557" s="39"/>
      <c r="Z1557" s="39"/>
      <c r="AA1557" s="39"/>
      <c r="AB1557" s="39"/>
      <c r="AC1557" s="39"/>
      <c r="AD1557" s="39"/>
      <c r="AE1557" s="39"/>
      <c r="AT1557" s="18" t="s">
        <v>198</v>
      </c>
      <c r="AU1557" s="18" t="s">
        <v>82</v>
      </c>
    </row>
    <row r="1558" s="13" customFormat="1">
      <c r="A1558" s="13"/>
      <c r="B1558" s="249"/>
      <c r="C1558" s="250"/>
      <c r="D1558" s="242" t="s">
        <v>200</v>
      </c>
      <c r="E1558" s="251" t="s">
        <v>1</v>
      </c>
      <c r="F1558" s="252" t="s">
        <v>986</v>
      </c>
      <c r="G1558" s="250"/>
      <c r="H1558" s="251" t="s">
        <v>1</v>
      </c>
      <c r="I1558" s="253"/>
      <c r="J1558" s="250"/>
      <c r="K1558" s="250"/>
      <c r="L1558" s="254"/>
      <c r="M1558" s="255"/>
      <c r="N1558" s="256"/>
      <c r="O1558" s="256"/>
      <c r="P1558" s="256"/>
      <c r="Q1558" s="256"/>
      <c r="R1558" s="256"/>
      <c r="S1558" s="256"/>
      <c r="T1558" s="257"/>
      <c r="U1558" s="13"/>
      <c r="V1558" s="13"/>
      <c r="W1558" s="13"/>
      <c r="X1558" s="13"/>
      <c r="Y1558" s="13"/>
      <c r="Z1558" s="13"/>
      <c r="AA1558" s="13"/>
      <c r="AB1558" s="13"/>
      <c r="AC1558" s="13"/>
      <c r="AD1558" s="13"/>
      <c r="AE1558" s="13"/>
      <c r="AT1558" s="258" t="s">
        <v>200</v>
      </c>
      <c r="AU1558" s="258" t="s">
        <v>82</v>
      </c>
      <c r="AV1558" s="13" t="s">
        <v>80</v>
      </c>
      <c r="AW1558" s="13" t="s">
        <v>30</v>
      </c>
      <c r="AX1558" s="13" t="s">
        <v>73</v>
      </c>
      <c r="AY1558" s="258" t="s">
        <v>189</v>
      </c>
    </row>
    <row r="1559" s="13" customFormat="1">
      <c r="A1559" s="13"/>
      <c r="B1559" s="249"/>
      <c r="C1559" s="250"/>
      <c r="D1559" s="242" t="s">
        <v>200</v>
      </c>
      <c r="E1559" s="251" t="s">
        <v>1</v>
      </c>
      <c r="F1559" s="252" t="s">
        <v>928</v>
      </c>
      <c r="G1559" s="250"/>
      <c r="H1559" s="251" t="s">
        <v>1</v>
      </c>
      <c r="I1559" s="253"/>
      <c r="J1559" s="250"/>
      <c r="K1559" s="250"/>
      <c r="L1559" s="254"/>
      <c r="M1559" s="255"/>
      <c r="N1559" s="256"/>
      <c r="O1559" s="256"/>
      <c r="P1559" s="256"/>
      <c r="Q1559" s="256"/>
      <c r="R1559" s="256"/>
      <c r="S1559" s="256"/>
      <c r="T1559" s="257"/>
      <c r="U1559" s="13"/>
      <c r="V1559" s="13"/>
      <c r="W1559" s="13"/>
      <c r="X1559" s="13"/>
      <c r="Y1559" s="13"/>
      <c r="Z1559" s="13"/>
      <c r="AA1559" s="13"/>
      <c r="AB1559" s="13"/>
      <c r="AC1559" s="13"/>
      <c r="AD1559" s="13"/>
      <c r="AE1559" s="13"/>
      <c r="AT1559" s="258" t="s">
        <v>200</v>
      </c>
      <c r="AU1559" s="258" t="s">
        <v>82</v>
      </c>
      <c r="AV1559" s="13" t="s">
        <v>80</v>
      </c>
      <c r="AW1559" s="13" t="s">
        <v>30</v>
      </c>
      <c r="AX1559" s="13" t="s">
        <v>73</v>
      </c>
      <c r="AY1559" s="258" t="s">
        <v>189</v>
      </c>
    </row>
    <row r="1560" s="13" customFormat="1">
      <c r="A1560" s="13"/>
      <c r="B1560" s="249"/>
      <c r="C1560" s="250"/>
      <c r="D1560" s="242" t="s">
        <v>200</v>
      </c>
      <c r="E1560" s="251" t="s">
        <v>1</v>
      </c>
      <c r="F1560" s="252" t="s">
        <v>987</v>
      </c>
      <c r="G1560" s="250"/>
      <c r="H1560" s="251" t="s">
        <v>1</v>
      </c>
      <c r="I1560" s="253"/>
      <c r="J1560" s="250"/>
      <c r="K1560" s="250"/>
      <c r="L1560" s="254"/>
      <c r="M1560" s="255"/>
      <c r="N1560" s="256"/>
      <c r="O1560" s="256"/>
      <c r="P1560" s="256"/>
      <c r="Q1560" s="256"/>
      <c r="R1560" s="256"/>
      <c r="S1560" s="256"/>
      <c r="T1560" s="257"/>
      <c r="U1560" s="13"/>
      <c r="V1560" s="13"/>
      <c r="W1560" s="13"/>
      <c r="X1560" s="13"/>
      <c r="Y1560" s="13"/>
      <c r="Z1560" s="13"/>
      <c r="AA1560" s="13"/>
      <c r="AB1560" s="13"/>
      <c r="AC1560" s="13"/>
      <c r="AD1560" s="13"/>
      <c r="AE1560" s="13"/>
      <c r="AT1560" s="258" t="s">
        <v>200</v>
      </c>
      <c r="AU1560" s="258" t="s">
        <v>82</v>
      </c>
      <c r="AV1560" s="13" t="s">
        <v>80</v>
      </c>
      <c r="AW1560" s="13" t="s">
        <v>30</v>
      </c>
      <c r="AX1560" s="13" t="s">
        <v>73</v>
      </c>
      <c r="AY1560" s="258" t="s">
        <v>189</v>
      </c>
    </row>
    <row r="1561" s="14" customFormat="1">
      <c r="A1561" s="14"/>
      <c r="B1561" s="259"/>
      <c r="C1561" s="260"/>
      <c r="D1561" s="242" t="s">
        <v>200</v>
      </c>
      <c r="E1561" s="261" t="s">
        <v>1</v>
      </c>
      <c r="F1561" s="262" t="s">
        <v>988</v>
      </c>
      <c r="G1561" s="260"/>
      <c r="H1561" s="263">
        <v>4</v>
      </c>
      <c r="I1561" s="264"/>
      <c r="J1561" s="260"/>
      <c r="K1561" s="260"/>
      <c r="L1561" s="265"/>
      <c r="M1561" s="266"/>
      <c r="N1561" s="267"/>
      <c r="O1561" s="267"/>
      <c r="P1561" s="267"/>
      <c r="Q1561" s="267"/>
      <c r="R1561" s="267"/>
      <c r="S1561" s="267"/>
      <c r="T1561" s="268"/>
      <c r="U1561" s="14"/>
      <c r="V1561" s="14"/>
      <c r="W1561" s="14"/>
      <c r="X1561" s="14"/>
      <c r="Y1561" s="14"/>
      <c r="Z1561" s="14"/>
      <c r="AA1561" s="14"/>
      <c r="AB1561" s="14"/>
      <c r="AC1561" s="14"/>
      <c r="AD1561" s="14"/>
      <c r="AE1561" s="14"/>
      <c r="AT1561" s="269" t="s">
        <v>200</v>
      </c>
      <c r="AU1561" s="269" t="s">
        <v>82</v>
      </c>
      <c r="AV1561" s="14" t="s">
        <v>82</v>
      </c>
      <c r="AW1561" s="14" t="s">
        <v>30</v>
      </c>
      <c r="AX1561" s="14" t="s">
        <v>73</v>
      </c>
      <c r="AY1561" s="269" t="s">
        <v>189</v>
      </c>
    </row>
    <row r="1562" s="13" customFormat="1">
      <c r="A1562" s="13"/>
      <c r="B1562" s="249"/>
      <c r="C1562" s="250"/>
      <c r="D1562" s="242" t="s">
        <v>200</v>
      </c>
      <c r="E1562" s="251" t="s">
        <v>1</v>
      </c>
      <c r="F1562" s="252" t="s">
        <v>932</v>
      </c>
      <c r="G1562" s="250"/>
      <c r="H1562" s="251" t="s">
        <v>1</v>
      </c>
      <c r="I1562" s="253"/>
      <c r="J1562" s="250"/>
      <c r="K1562" s="250"/>
      <c r="L1562" s="254"/>
      <c r="M1562" s="255"/>
      <c r="N1562" s="256"/>
      <c r="O1562" s="256"/>
      <c r="P1562" s="256"/>
      <c r="Q1562" s="256"/>
      <c r="R1562" s="256"/>
      <c r="S1562" s="256"/>
      <c r="T1562" s="257"/>
      <c r="U1562" s="13"/>
      <c r="V1562" s="13"/>
      <c r="W1562" s="13"/>
      <c r="X1562" s="13"/>
      <c r="Y1562" s="13"/>
      <c r="Z1562" s="13"/>
      <c r="AA1562" s="13"/>
      <c r="AB1562" s="13"/>
      <c r="AC1562" s="13"/>
      <c r="AD1562" s="13"/>
      <c r="AE1562" s="13"/>
      <c r="AT1562" s="258" t="s">
        <v>200</v>
      </c>
      <c r="AU1562" s="258" t="s">
        <v>82</v>
      </c>
      <c r="AV1562" s="13" t="s">
        <v>80</v>
      </c>
      <c r="AW1562" s="13" t="s">
        <v>30</v>
      </c>
      <c r="AX1562" s="13" t="s">
        <v>73</v>
      </c>
      <c r="AY1562" s="258" t="s">
        <v>189</v>
      </c>
    </row>
    <row r="1563" s="13" customFormat="1">
      <c r="A1563" s="13"/>
      <c r="B1563" s="249"/>
      <c r="C1563" s="250"/>
      <c r="D1563" s="242" t="s">
        <v>200</v>
      </c>
      <c r="E1563" s="251" t="s">
        <v>1</v>
      </c>
      <c r="F1563" s="252" t="s">
        <v>987</v>
      </c>
      <c r="G1563" s="250"/>
      <c r="H1563" s="251" t="s">
        <v>1</v>
      </c>
      <c r="I1563" s="253"/>
      <c r="J1563" s="250"/>
      <c r="K1563" s="250"/>
      <c r="L1563" s="254"/>
      <c r="M1563" s="255"/>
      <c r="N1563" s="256"/>
      <c r="O1563" s="256"/>
      <c r="P1563" s="256"/>
      <c r="Q1563" s="256"/>
      <c r="R1563" s="256"/>
      <c r="S1563" s="256"/>
      <c r="T1563" s="257"/>
      <c r="U1563" s="13"/>
      <c r="V1563" s="13"/>
      <c r="W1563" s="13"/>
      <c r="X1563" s="13"/>
      <c r="Y1563" s="13"/>
      <c r="Z1563" s="13"/>
      <c r="AA1563" s="13"/>
      <c r="AB1563" s="13"/>
      <c r="AC1563" s="13"/>
      <c r="AD1563" s="13"/>
      <c r="AE1563" s="13"/>
      <c r="AT1563" s="258" t="s">
        <v>200</v>
      </c>
      <c r="AU1563" s="258" t="s">
        <v>82</v>
      </c>
      <c r="AV1563" s="13" t="s">
        <v>80</v>
      </c>
      <c r="AW1563" s="13" t="s">
        <v>30</v>
      </c>
      <c r="AX1563" s="13" t="s">
        <v>73</v>
      </c>
      <c r="AY1563" s="258" t="s">
        <v>189</v>
      </c>
    </row>
    <row r="1564" s="14" customFormat="1">
      <c r="A1564" s="14"/>
      <c r="B1564" s="259"/>
      <c r="C1564" s="260"/>
      <c r="D1564" s="242" t="s">
        <v>200</v>
      </c>
      <c r="E1564" s="261" t="s">
        <v>1</v>
      </c>
      <c r="F1564" s="262" t="s">
        <v>989</v>
      </c>
      <c r="G1564" s="260"/>
      <c r="H1564" s="263">
        <v>47.100000000000001</v>
      </c>
      <c r="I1564" s="264"/>
      <c r="J1564" s="260"/>
      <c r="K1564" s="260"/>
      <c r="L1564" s="265"/>
      <c r="M1564" s="266"/>
      <c r="N1564" s="267"/>
      <c r="O1564" s="267"/>
      <c r="P1564" s="267"/>
      <c r="Q1564" s="267"/>
      <c r="R1564" s="267"/>
      <c r="S1564" s="267"/>
      <c r="T1564" s="268"/>
      <c r="U1564" s="14"/>
      <c r="V1564" s="14"/>
      <c r="W1564" s="14"/>
      <c r="X1564" s="14"/>
      <c r="Y1564" s="14"/>
      <c r="Z1564" s="14"/>
      <c r="AA1564" s="14"/>
      <c r="AB1564" s="14"/>
      <c r="AC1564" s="14"/>
      <c r="AD1564" s="14"/>
      <c r="AE1564" s="14"/>
      <c r="AT1564" s="269" t="s">
        <v>200</v>
      </c>
      <c r="AU1564" s="269" t="s">
        <v>82</v>
      </c>
      <c r="AV1564" s="14" t="s">
        <v>82</v>
      </c>
      <c r="AW1564" s="14" t="s">
        <v>30</v>
      </c>
      <c r="AX1564" s="14" t="s">
        <v>73</v>
      </c>
      <c r="AY1564" s="269" t="s">
        <v>189</v>
      </c>
    </row>
    <row r="1565" s="13" customFormat="1">
      <c r="A1565" s="13"/>
      <c r="B1565" s="249"/>
      <c r="C1565" s="250"/>
      <c r="D1565" s="242" t="s">
        <v>200</v>
      </c>
      <c r="E1565" s="251" t="s">
        <v>1</v>
      </c>
      <c r="F1565" s="252" t="s">
        <v>941</v>
      </c>
      <c r="G1565" s="250"/>
      <c r="H1565" s="251" t="s">
        <v>1</v>
      </c>
      <c r="I1565" s="253"/>
      <c r="J1565" s="250"/>
      <c r="K1565" s="250"/>
      <c r="L1565" s="254"/>
      <c r="M1565" s="255"/>
      <c r="N1565" s="256"/>
      <c r="O1565" s="256"/>
      <c r="P1565" s="256"/>
      <c r="Q1565" s="256"/>
      <c r="R1565" s="256"/>
      <c r="S1565" s="256"/>
      <c r="T1565" s="257"/>
      <c r="U1565" s="13"/>
      <c r="V1565" s="13"/>
      <c r="W1565" s="13"/>
      <c r="X1565" s="13"/>
      <c r="Y1565" s="13"/>
      <c r="Z1565" s="13"/>
      <c r="AA1565" s="13"/>
      <c r="AB1565" s="13"/>
      <c r="AC1565" s="13"/>
      <c r="AD1565" s="13"/>
      <c r="AE1565" s="13"/>
      <c r="AT1565" s="258" t="s">
        <v>200</v>
      </c>
      <c r="AU1565" s="258" t="s">
        <v>82</v>
      </c>
      <c r="AV1565" s="13" t="s">
        <v>80</v>
      </c>
      <c r="AW1565" s="13" t="s">
        <v>30</v>
      </c>
      <c r="AX1565" s="13" t="s">
        <v>73</v>
      </c>
      <c r="AY1565" s="258" t="s">
        <v>189</v>
      </c>
    </row>
    <row r="1566" s="13" customFormat="1">
      <c r="A1566" s="13"/>
      <c r="B1566" s="249"/>
      <c r="C1566" s="250"/>
      <c r="D1566" s="242" t="s">
        <v>200</v>
      </c>
      <c r="E1566" s="251" t="s">
        <v>1</v>
      </c>
      <c r="F1566" s="252" t="s">
        <v>987</v>
      </c>
      <c r="G1566" s="250"/>
      <c r="H1566" s="251" t="s">
        <v>1</v>
      </c>
      <c r="I1566" s="253"/>
      <c r="J1566" s="250"/>
      <c r="K1566" s="250"/>
      <c r="L1566" s="254"/>
      <c r="M1566" s="255"/>
      <c r="N1566" s="256"/>
      <c r="O1566" s="256"/>
      <c r="P1566" s="256"/>
      <c r="Q1566" s="256"/>
      <c r="R1566" s="256"/>
      <c r="S1566" s="256"/>
      <c r="T1566" s="257"/>
      <c r="U1566" s="13"/>
      <c r="V1566" s="13"/>
      <c r="W1566" s="13"/>
      <c r="X1566" s="13"/>
      <c r="Y1566" s="13"/>
      <c r="Z1566" s="13"/>
      <c r="AA1566" s="13"/>
      <c r="AB1566" s="13"/>
      <c r="AC1566" s="13"/>
      <c r="AD1566" s="13"/>
      <c r="AE1566" s="13"/>
      <c r="AT1566" s="258" t="s">
        <v>200</v>
      </c>
      <c r="AU1566" s="258" t="s">
        <v>82</v>
      </c>
      <c r="AV1566" s="13" t="s">
        <v>80</v>
      </c>
      <c r="AW1566" s="13" t="s">
        <v>30</v>
      </c>
      <c r="AX1566" s="13" t="s">
        <v>73</v>
      </c>
      <c r="AY1566" s="258" t="s">
        <v>189</v>
      </c>
    </row>
    <row r="1567" s="14" customFormat="1">
      <c r="A1567" s="14"/>
      <c r="B1567" s="259"/>
      <c r="C1567" s="260"/>
      <c r="D1567" s="242" t="s">
        <v>200</v>
      </c>
      <c r="E1567" s="261" t="s">
        <v>1</v>
      </c>
      <c r="F1567" s="262" t="s">
        <v>990</v>
      </c>
      <c r="G1567" s="260"/>
      <c r="H1567" s="263">
        <v>3.5600000000000001</v>
      </c>
      <c r="I1567" s="264"/>
      <c r="J1567" s="260"/>
      <c r="K1567" s="260"/>
      <c r="L1567" s="265"/>
      <c r="M1567" s="266"/>
      <c r="N1567" s="267"/>
      <c r="O1567" s="267"/>
      <c r="P1567" s="267"/>
      <c r="Q1567" s="267"/>
      <c r="R1567" s="267"/>
      <c r="S1567" s="267"/>
      <c r="T1567" s="268"/>
      <c r="U1567" s="14"/>
      <c r="V1567" s="14"/>
      <c r="W1567" s="14"/>
      <c r="X1567" s="14"/>
      <c r="Y1567" s="14"/>
      <c r="Z1567" s="14"/>
      <c r="AA1567" s="14"/>
      <c r="AB1567" s="14"/>
      <c r="AC1567" s="14"/>
      <c r="AD1567" s="14"/>
      <c r="AE1567" s="14"/>
      <c r="AT1567" s="269" t="s">
        <v>200</v>
      </c>
      <c r="AU1567" s="269" t="s">
        <v>82</v>
      </c>
      <c r="AV1567" s="14" t="s">
        <v>82</v>
      </c>
      <c r="AW1567" s="14" t="s">
        <v>30</v>
      </c>
      <c r="AX1567" s="14" t="s">
        <v>73</v>
      </c>
      <c r="AY1567" s="269" t="s">
        <v>189</v>
      </c>
    </row>
    <row r="1568" s="13" customFormat="1">
      <c r="A1568" s="13"/>
      <c r="B1568" s="249"/>
      <c r="C1568" s="250"/>
      <c r="D1568" s="242" t="s">
        <v>200</v>
      </c>
      <c r="E1568" s="251" t="s">
        <v>1</v>
      </c>
      <c r="F1568" s="252" t="s">
        <v>944</v>
      </c>
      <c r="G1568" s="250"/>
      <c r="H1568" s="251" t="s">
        <v>1</v>
      </c>
      <c r="I1568" s="253"/>
      <c r="J1568" s="250"/>
      <c r="K1568" s="250"/>
      <c r="L1568" s="254"/>
      <c r="M1568" s="255"/>
      <c r="N1568" s="256"/>
      <c r="O1568" s="256"/>
      <c r="P1568" s="256"/>
      <c r="Q1568" s="256"/>
      <c r="R1568" s="256"/>
      <c r="S1568" s="256"/>
      <c r="T1568" s="257"/>
      <c r="U1568" s="13"/>
      <c r="V1568" s="13"/>
      <c r="W1568" s="13"/>
      <c r="X1568" s="13"/>
      <c r="Y1568" s="13"/>
      <c r="Z1568" s="13"/>
      <c r="AA1568" s="13"/>
      <c r="AB1568" s="13"/>
      <c r="AC1568" s="13"/>
      <c r="AD1568" s="13"/>
      <c r="AE1568" s="13"/>
      <c r="AT1568" s="258" t="s">
        <v>200</v>
      </c>
      <c r="AU1568" s="258" t="s">
        <v>82</v>
      </c>
      <c r="AV1568" s="13" t="s">
        <v>80</v>
      </c>
      <c r="AW1568" s="13" t="s">
        <v>30</v>
      </c>
      <c r="AX1568" s="13" t="s">
        <v>73</v>
      </c>
      <c r="AY1568" s="258" t="s">
        <v>189</v>
      </c>
    </row>
    <row r="1569" s="13" customFormat="1">
      <c r="A1569" s="13"/>
      <c r="B1569" s="249"/>
      <c r="C1569" s="250"/>
      <c r="D1569" s="242" t="s">
        <v>200</v>
      </c>
      <c r="E1569" s="251" t="s">
        <v>1</v>
      </c>
      <c r="F1569" s="252" t="s">
        <v>987</v>
      </c>
      <c r="G1569" s="250"/>
      <c r="H1569" s="251" t="s">
        <v>1</v>
      </c>
      <c r="I1569" s="253"/>
      <c r="J1569" s="250"/>
      <c r="K1569" s="250"/>
      <c r="L1569" s="254"/>
      <c r="M1569" s="255"/>
      <c r="N1569" s="256"/>
      <c r="O1569" s="256"/>
      <c r="P1569" s="256"/>
      <c r="Q1569" s="256"/>
      <c r="R1569" s="256"/>
      <c r="S1569" s="256"/>
      <c r="T1569" s="257"/>
      <c r="U1569" s="13"/>
      <c r="V1569" s="13"/>
      <c r="W1569" s="13"/>
      <c r="X1569" s="13"/>
      <c r="Y1569" s="13"/>
      <c r="Z1569" s="13"/>
      <c r="AA1569" s="13"/>
      <c r="AB1569" s="13"/>
      <c r="AC1569" s="13"/>
      <c r="AD1569" s="13"/>
      <c r="AE1569" s="13"/>
      <c r="AT1569" s="258" t="s">
        <v>200</v>
      </c>
      <c r="AU1569" s="258" t="s">
        <v>82</v>
      </c>
      <c r="AV1569" s="13" t="s">
        <v>80</v>
      </c>
      <c r="AW1569" s="13" t="s">
        <v>30</v>
      </c>
      <c r="AX1569" s="13" t="s">
        <v>73</v>
      </c>
      <c r="AY1569" s="258" t="s">
        <v>189</v>
      </c>
    </row>
    <row r="1570" s="14" customFormat="1">
      <c r="A1570" s="14"/>
      <c r="B1570" s="259"/>
      <c r="C1570" s="260"/>
      <c r="D1570" s="242" t="s">
        <v>200</v>
      </c>
      <c r="E1570" s="261" t="s">
        <v>1</v>
      </c>
      <c r="F1570" s="262" t="s">
        <v>991</v>
      </c>
      <c r="G1570" s="260"/>
      <c r="H1570" s="263">
        <v>48.82</v>
      </c>
      <c r="I1570" s="264"/>
      <c r="J1570" s="260"/>
      <c r="K1570" s="260"/>
      <c r="L1570" s="265"/>
      <c r="M1570" s="266"/>
      <c r="N1570" s="267"/>
      <c r="O1570" s="267"/>
      <c r="P1570" s="267"/>
      <c r="Q1570" s="267"/>
      <c r="R1570" s="267"/>
      <c r="S1570" s="267"/>
      <c r="T1570" s="268"/>
      <c r="U1570" s="14"/>
      <c r="V1570" s="14"/>
      <c r="W1570" s="14"/>
      <c r="X1570" s="14"/>
      <c r="Y1570" s="14"/>
      <c r="Z1570" s="14"/>
      <c r="AA1570" s="14"/>
      <c r="AB1570" s="14"/>
      <c r="AC1570" s="14"/>
      <c r="AD1570" s="14"/>
      <c r="AE1570" s="14"/>
      <c r="AT1570" s="269" t="s">
        <v>200</v>
      </c>
      <c r="AU1570" s="269" t="s">
        <v>82</v>
      </c>
      <c r="AV1570" s="14" t="s">
        <v>82</v>
      </c>
      <c r="AW1570" s="14" t="s">
        <v>30</v>
      </c>
      <c r="AX1570" s="14" t="s">
        <v>73</v>
      </c>
      <c r="AY1570" s="269" t="s">
        <v>189</v>
      </c>
    </row>
    <row r="1571" s="13" customFormat="1">
      <c r="A1571" s="13"/>
      <c r="B1571" s="249"/>
      <c r="C1571" s="250"/>
      <c r="D1571" s="242" t="s">
        <v>200</v>
      </c>
      <c r="E1571" s="251" t="s">
        <v>1</v>
      </c>
      <c r="F1571" s="252" t="s">
        <v>992</v>
      </c>
      <c r="G1571" s="250"/>
      <c r="H1571" s="251" t="s">
        <v>1</v>
      </c>
      <c r="I1571" s="253"/>
      <c r="J1571" s="250"/>
      <c r="K1571" s="250"/>
      <c r="L1571" s="254"/>
      <c r="M1571" s="255"/>
      <c r="N1571" s="256"/>
      <c r="O1571" s="256"/>
      <c r="P1571" s="256"/>
      <c r="Q1571" s="256"/>
      <c r="R1571" s="256"/>
      <c r="S1571" s="256"/>
      <c r="T1571" s="257"/>
      <c r="U1571" s="13"/>
      <c r="V1571" s="13"/>
      <c r="W1571" s="13"/>
      <c r="X1571" s="13"/>
      <c r="Y1571" s="13"/>
      <c r="Z1571" s="13"/>
      <c r="AA1571" s="13"/>
      <c r="AB1571" s="13"/>
      <c r="AC1571" s="13"/>
      <c r="AD1571" s="13"/>
      <c r="AE1571" s="13"/>
      <c r="AT1571" s="258" t="s">
        <v>200</v>
      </c>
      <c r="AU1571" s="258" t="s">
        <v>82</v>
      </c>
      <c r="AV1571" s="13" t="s">
        <v>80</v>
      </c>
      <c r="AW1571" s="13" t="s">
        <v>30</v>
      </c>
      <c r="AX1571" s="13" t="s">
        <v>73</v>
      </c>
      <c r="AY1571" s="258" t="s">
        <v>189</v>
      </c>
    </row>
    <row r="1572" s="14" customFormat="1">
      <c r="A1572" s="14"/>
      <c r="B1572" s="259"/>
      <c r="C1572" s="260"/>
      <c r="D1572" s="242" t="s">
        <v>200</v>
      </c>
      <c r="E1572" s="261" t="s">
        <v>1</v>
      </c>
      <c r="F1572" s="262" t="s">
        <v>993</v>
      </c>
      <c r="G1572" s="260"/>
      <c r="H1572" s="263">
        <v>80.799999999999997</v>
      </c>
      <c r="I1572" s="264"/>
      <c r="J1572" s="260"/>
      <c r="K1572" s="260"/>
      <c r="L1572" s="265"/>
      <c r="M1572" s="266"/>
      <c r="N1572" s="267"/>
      <c r="O1572" s="267"/>
      <c r="P1572" s="267"/>
      <c r="Q1572" s="267"/>
      <c r="R1572" s="267"/>
      <c r="S1572" s="267"/>
      <c r="T1572" s="268"/>
      <c r="U1572" s="14"/>
      <c r="V1572" s="14"/>
      <c r="W1572" s="14"/>
      <c r="X1572" s="14"/>
      <c r="Y1572" s="14"/>
      <c r="Z1572" s="14"/>
      <c r="AA1572" s="14"/>
      <c r="AB1572" s="14"/>
      <c r="AC1572" s="14"/>
      <c r="AD1572" s="14"/>
      <c r="AE1572" s="14"/>
      <c r="AT1572" s="269" t="s">
        <v>200</v>
      </c>
      <c r="AU1572" s="269" t="s">
        <v>82</v>
      </c>
      <c r="AV1572" s="14" t="s">
        <v>82</v>
      </c>
      <c r="AW1572" s="14" t="s">
        <v>30</v>
      </c>
      <c r="AX1572" s="14" t="s">
        <v>73</v>
      </c>
      <c r="AY1572" s="269" t="s">
        <v>189</v>
      </c>
    </row>
    <row r="1573" s="15" customFormat="1">
      <c r="A1573" s="15"/>
      <c r="B1573" s="270"/>
      <c r="C1573" s="271"/>
      <c r="D1573" s="242" t="s">
        <v>200</v>
      </c>
      <c r="E1573" s="272" t="s">
        <v>1</v>
      </c>
      <c r="F1573" s="273" t="s">
        <v>207</v>
      </c>
      <c r="G1573" s="271"/>
      <c r="H1573" s="274">
        <v>184.28</v>
      </c>
      <c r="I1573" s="275"/>
      <c r="J1573" s="271"/>
      <c r="K1573" s="271"/>
      <c r="L1573" s="276"/>
      <c r="M1573" s="277"/>
      <c r="N1573" s="278"/>
      <c r="O1573" s="278"/>
      <c r="P1573" s="278"/>
      <c r="Q1573" s="278"/>
      <c r="R1573" s="278"/>
      <c r="S1573" s="278"/>
      <c r="T1573" s="279"/>
      <c r="U1573" s="15"/>
      <c r="V1573" s="15"/>
      <c r="W1573" s="15"/>
      <c r="X1573" s="15"/>
      <c r="Y1573" s="15"/>
      <c r="Z1573" s="15"/>
      <c r="AA1573" s="15"/>
      <c r="AB1573" s="15"/>
      <c r="AC1573" s="15"/>
      <c r="AD1573" s="15"/>
      <c r="AE1573" s="15"/>
      <c r="AT1573" s="280" t="s">
        <v>200</v>
      </c>
      <c r="AU1573" s="280" t="s">
        <v>82</v>
      </c>
      <c r="AV1573" s="15" t="s">
        <v>195</v>
      </c>
      <c r="AW1573" s="15" t="s">
        <v>30</v>
      </c>
      <c r="AX1573" s="15" t="s">
        <v>80</v>
      </c>
      <c r="AY1573" s="280" t="s">
        <v>189</v>
      </c>
    </row>
    <row r="1574" s="2" customFormat="1" ht="16.5" customHeight="1">
      <c r="A1574" s="39"/>
      <c r="B1574" s="40"/>
      <c r="C1574" s="281" t="s">
        <v>994</v>
      </c>
      <c r="D1574" s="281" t="s">
        <v>273</v>
      </c>
      <c r="E1574" s="282" t="s">
        <v>995</v>
      </c>
      <c r="F1574" s="283" t="s">
        <v>996</v>
      </c>
      <c r="G1574" s="284" t="s">
        <v>466</v>
      </c>
      <c r="H1574" s="285">
        <v>193.494</v>
      </c>
      <c r="I1574" s="286"/>
      <c r="J1574" s="287">
        <f>ROUND(I1574*H1574,2)</f>
        <v>0</v>
      </c>
      <c r="K1574" s="288"/>
      <c r="L1574" s="289"/>
      <c r="M1574" s="290" t="s">
        <v>1</v>
      </c>
      <c r="N1574" s="291" t="s">
        <v>38</v>
      </c>
      <c r="O1574" s="92"/>
      <c r="P1574" s="238">
        <f>O1574*H1574</f>
        <v>0</v>
      </c>
      <c r="Q1574" s="238">
        <v>0.00010000000000000001</v>
      </c>
      <c r="R1574" s="238">
        <f>Q1574*H1574</f>
        <v>0.019349399999999999</v>
      </c>
      <c r="S1574" s="238">
        <v>0</v>
      </c>
      <c r="T1574" s="239">
        <f>S1574*H1574</f>
        <v>0</v>
      </c>
      <c r="U1574" s="39"/>
      <c r="V1574" s="39"/>
      <c r="W1574" s="39"/>
      <c r="X1574" s="39"/>
      <c r="Y1574" s="39"/>
      <c r="Z1574" s="39"/>
      <c r="AA1574" s="39"/>
      <c r="AB1574" s="39"/>
      <c r="AC1574" s="39"/>
      <c r="AD1574" s="39"/>
      <c r="AE1574" s="39"/>
      <c r="AR1574" s="240" t="s">
        <v>247</v>
      </c>
      <c r="AT1574" s="240" t="s">
        <v>273</v>
      </c>
      <c r="AU1574" s="240" t="s">
        <v>82</v>
      </c>
      <c r="AY1574" s="18" t="s">
        <v>189</v>
      </c>
      <c r="BE1574" s="241">
        <f>IF(N1574="základní",J1574,0)</f>
        <v>0</v>
      </c>
      <c r="BF1574" s="241">
        <f>IF(N1574="snížená",J1574,0)</f>
        <v>0</v>
      </c>
      <c r="BG1574" s="241">
        <f>IF(N1574="zákl. přenesená",J1574,0)</f>
        <v>0</v>
      </c>
      <c r="BH1574" s="241">
        <f>IF(N1574="sníž. přenesená",J1574,0)</f>
        <v>0</v>
      </c>
      <c r="BI1574" s="241">
        <f>IF(N1574="nulová",J1574,0)</f>
        <v>0</v>
      </c>
      <c r="BJ1574" s="18" t="s">
        <v>80</v>
      </c>
      <c r="BK1574" s="241">
        <f>ROUND(I1574*H1574,2)</f>
        <v>0</v>
      </c>
      <c r="BL1574" s="18" t="s">
        <v>195</v>
      </c>
      <c r="BM1574" s="240" t="s">
        <v>997</v>
      </c>
    </row>
    <row r="1575" s="2" customFormat="1">
      <c r="A1575" s="39"/>
      <c r="B1575" s="40"/>
      <c r="C1575" s="41"/>
      <c r="D1575" s="242" t="s">
        <v>197</v>
      </c>
      <c r="E1575" s="41"/>
      <c r="F1575" s="243" t="s">
        <v>996</v>
      </c>
      <c r="G1575" s="41"/>
      <c r="H1575" s="41"/>
      <c r="I1575" s="244"/>
      <c r="J1575" s="41"/>
      <c r="K1575" s="41"/>
      <c r="L1575" s="45"/>
      <c r="M1575" s="245"/>
      <c r="N1575" s="246"/>
      <c r="O1575" s="92"/>
      <c r="P1575" s="92"/>
      <c r="Q1575" s="92"/>
      <c r="R1575" s="92"/>
      <c r="S1575" s="92"/>
      <c r="T1575" s="93"/>
      <c r="U1575" s="39"/>
      <c r="V1575" s="39"/>
      <c r="W1575" s="39"/>
      <c r="X1575" s="39"/>
      <c r="Y1575" s="39"/>
      <c r="Z1575" s="39"/>
      <c r="AA1575" s="39"/>
      <c r="AB1575" s="39"/>
      <c r="AC1575" s="39"/>
      <c r="AD1575" s="39"/>
      <c r="AE1575" s="39"/>
      <c r="AT1575" s="18" t="s">
        <v>197</v>
      </c>
      <c r="AU1575" s="18" t="s">
        <v>82</v>
      </c>
    </row>
    <row r="1576" s="14" customFormat="1">
      <c r="A1576" s="14"/>
      <c r="B1576" s="259"/>
      <c r="C1576" s="260"/>
      <c r="D1576" s="242" t="s">
        <v>200</v>
      </c>
      <c r="E1576" s="261" t="s">
        <v>1</v>
      </c>
      <c r="F1576" s="262" t="s">
        <v>998</v>
      </c>
      <c r="G1576" s="260"/>
      <c r="H1576" s="263">
        <v>193.494</v>
      </c>
      <c r="I1576" s="264"/>
      <c r="J1576" s="260"/>
      <c r="K1576" s="260"/>
      <c r="L1576" s="265"/>
      <c r="M1576" s="266"/>
      <c r="N1576" s="267"/>
      <c r="O1576" s="267"/>
      <c r="P1576" s="267"/>
      <c r="Q1576" s="267"/>
      <c r="R1576" s="267"/>
      <c r="S1576" s="267"/>
      <c r="T1576" s="268"/>
      <c r="U1576" s="14"/>
      <c r="V1576" s="14"/>
      <c r="W1576" s="14"/>
      <c r="X1576" s="14"/>
      <c r="Y1576" s="14"/>
      <c r="Z1576" s="14"/>
      <c r="AA1576" s="14"/>
      <c r="AB1576" s="14"/>
      <c r="AC1576" s="14"/>
      <c r="AD1576" s="14"/>
      <c r="AE1576" s="14"/>
      <c r="AT1576" s="269" t="s">
        <v>200</v>
      </c>
      <c r="AU1576" s="269" t="s">
        <v>82</v>
      </c>
      <c r="AV1576" s="14" t="s">
        <v>82</v>
      </c>
      <c r="AW1576" s="14" t="s">
        <v>30</v>
      </c>
      <c r="AX1576" s="14" t="s">
        <v>80</v>
      </c>
      <c r="AY1576" s="269" t="s">
        <v>189</v>
      </c>
    </row>
    <row r="1577" s="2" customFormat="1" ht="16.5" customHeight="1">
      <c r="A1577" s="39"/>
      <c r="B1577" s="40"/>
      <c r="C1577" s="228" t="s">
        <v>999</v>
      </c>
      <c r="D1577" s="228" t="s">
        <v>191</v>
      </c>
      <c r="E1577" s="229" t="s">
        <v>1000</v>
      </c>
      <c r="F1577" s="230" t="s">
        <v>1001</v>
      </c>
      <c r="G1577" s="231" t="s">
        <v>466</v>
      </c>
      <c r="H1577" s="232">
        <v>945.58100000000002</v>
      </c>
      <c r="I1577" s="233"/>
      <c r="J1577" s="234">
        <f>ROUND(I1577*H1577,2)</f>
        <v>0</v>
      </c>
      <c r="K1577" s="235"/>
      <c r="L1577" s="45"/>
      <c r="M1577" s="236" t="s">
        <v>1</v>
      </c>
      <c r="N1577" s="237" t="s">
        <v>38</v>
      </c>
      <c r="O1577" s="92"/>
      <c r="P1577" s="238">
        <f>O1577*H1577</f>
        <v>0</v>
      </c>
      <c r="Q1577" s="238">
        <v>0</v>
      </c>
      <c r="R1577" s="238">
        <f>Q1577*H1577</f>
        <v>0</v>
      </c>
      <c r="S1577" s="238">
        <v>0</v>
      </c>
      <c r="T1577" s="239">
        <f>S1577*H1577</f>
        <v>0</v>
      </c>
      <c r="U1577" s="39"/>
      <c r="V1577" s="39"/>
      <c r="W1577" s="39"/>
      <c r="X1577" s="39"/>
      <c r="Y1577" s="39"/>
      <c r="Z1577" s="39"/>
      <c r="AA1577" s="39"/>
      <c r="AB1577" s="39"/>
      <c r="AC1577" s="39"/>
      <c r="AD1577" s="39"/>
      <c r="AE1577" s="39"/>
      <c r="AR1577" s="240" t="s">
        <v>195</v>
      </c>
      <c r="AT1577" s="240" t="s">
        <v>191</v>
      </c>
      <c r="AU1577" s="240" t="s">
        <v>82</v>
      </c>
      <c r="AY1577" s="18" t="s">
        <v>189</v>
      </c>
      <c r="BE1577" s="241">
        <f>IF(N1577="základní",J1577,0)</f>
        <v>0</v>
      </c>
      <c r="BF1577" s="241">
        <f>IF(N1577="snížená",J1577,0)</f>
        <v>0</v>
      </c>
      <c r="BG1577" s="241">
        <f>IF(N1577="zákl. přenesená",J1577,0)</f>
        <v>0</v>
      </c>
      <c r="BH1577" s="241">
        <f>IF(N1577="sníž. přenesená",J1577,0)</f>
        <v>0</v>
      </c>
      <c r="BI1577" s="241">
        <f>IF(N1577="nulová",J1577,0)</f>
        <v>0</v>
      </c>
      <c r="BJ1577" s="18" t="s">
        <v>80</v>
      </c>
      <c r="BK1577" s="241">
        <f>ROUND(I1577*H1577,2)</f>
        <v>0</v>
      </c>
      <c r="BL1577" s="18" t="s">
        <v>195</v>
      </c>
      <c r="BM1577" s="240" t="s">
        <v>1002</v>
      </c>
    </row>
    <row r="1578" s="2" customFormat="1">
      <c r="A1578" s="39"/>
      <c r="B1578" s="40"/>
      <c r="C1578" s="41"/>
      <c r="D1578" s="242" t="s">
        <v>197</v>
      </c>
      <c r="E1578" s="41"/>
      <c r="F1578" s="243" t="s">
        <v>1001</v>
      </c>
      <c r="G1578" s="41"/>
      <c r="H1578" s="41"/>
      <c r="I1578" s="244"/>
      <c r="J1578" s="41"/>
      <c r="K1578" s="41"/>
      <c r="L1578" s="45"/>
      <c r="M1578" s="245"/>
      <c r="N1578" s="246"/>
      <c r="O1578" s="92"/>
      <c r="P1578" s="92"/>
      <c r="Q1578" s="92"/>
      <c r="R1578" s="92"/>
      <c r="S1578" s="92"/>
      <c r="T1578" s="93"/>
      <c r="U1578" s="39"/>
      <c r="V1578" s="39"/>
      <c r="W1578" s="39"/>
      <c r="X1578" s="39"/>
      <c r="Y1578" s="39"/>
      <c r="Z1578" s="39"/>
      <c r="AA1578" s="39"/>
      <c r="AB1578" s="39"/>
      <c r="AC1578" s="39"/>
      <c r="AD1578" s="39"/>
      <c r="AE1578" s="39"/>
      <c r="AT1578" s="18" t="s">
        <v>197</v>
      </c>
      <c r="AU1578" s="18" t="s">
        <v>82</v>
      </c>
    </row>
    <row r="1579" s="2" customFormat="1">
      <c r="A1579" s="39"/>
      <c r="B1579" s="40"/>
      <c r="C1579" s="41"/>
      <c r="D1579" s="247" t="s">
        <v>198</v>
      </c>
      <c r="E1579" s="41"/>
      <c r="F1579" s="248" t="s">
        <v>1003</v>
      </c>
      <c r="G1579" s="41"/>
      <c r="H1579" s="41"/>
      <c r="I1579" s="244"/>
      <c r="J1579" s="41"/>
      <c r="K1579" s="41"/>
      <c r="L1579" s="45"/>
      <c r="M1579" s="245"/>
      <c r="N1579" s="246"/>
      <c r="O1579" s="92"/>
      <c r="P1579" s="92"/>
      <c r="Q1579" s="92"/>
      <c r="R1579" s="92"/>
      <c r="S1579" s="92"/>
      <c r="T1579" s="93"/>
      <c r="U1579" s="39"/>
      <c r="V1579" s="39"/>
      <c r="W1579" s="39"/>
      <c r="X1579" s="39"/>
      <c r="Y1579" s="39"/>
      <c r="Z1579" s="39"/>
      <c r="AA1579" s="39"/>
      <c r="AB1579" s="39"/>
      <c r="AC1579" s="39"/>
      <c r="AD1579" s="39"/>
      <c r="AE1579" s="39"/>
      <c r="AT1579" s="18" t="s">
        <v>198</v>
      </c>
      <c r="AU1579" s="18" t="s">
        <v>82</v>
      </c>
    </row>
    <row r="1580" s="13" customFormat="1">
      <c r="A1580" s="13"/>
      <c r="B1580" s="249"/>
      <c r="C1580" s="250"/>
      <c r="D1580" s="242" t="s">
        <v>200</v>
      </c>
      <c r="E1580" s="251" t="s">
        <v>1</v>
      </c>
      <c r="F1580" s="252" t="s">
        <v>1004</v>
      </c>
      <c r="G1580" s="250"/>
      <c r="H1580" s="251" t="s">
        <v>1</v>
      </c>
      <c r="I1580" s="253"/>
      <c r="J1580" s="250"/>
      <c r="K1580" s="250"/>
      <c r="L1580" s="254"/>
      <c r="M1580" s="255"/>
      <c r="N1580" s="256"/>
      <c r="O1580" s="256"/>
      <c r="P1580" s="256"/>
      <c r="Q1580" s="256"/>
      <c r="R1580" s="256"/>
      <c r="S1580" s="256"/>
      <c r="T1580" s="257"/>
      <c r="U1580" s="13"/>
      <c r="V1580" s="13"/>
      <c r="W1580" s="13"/>
      <c r="X1580" s="13"/>
      <c r="Y1580" s="13"/>
      <c r="Z1580" s="13"/>
      <c r="AA1580" s="13"/>
      <c r="AB1580" s="13"/>
      <c r="AC1580" s="13"/>
      <c r="AD1580" s="13"/>
      <c r="AE1580" s="13"/>
      <c r="AT1580" s="258" t="s">
        <v>200</v>
      </c>
      <c r="AU1580" s="258" t="s">
        <v>82</v>
      </c>
      <c r="AV1580" s="13" t="s">
        <v>80</v>
      </c>
      <c r="AW1580" s="13" t="s">
        <v>30</v>
      </c>
      <c r="AX1580" s="13" t="s">
        <v>73</v>
      </c>
      <c r="AY1580" s="258" t="s">
        <v>189</v>
      </c>
    </row>
    <row r="1581" s="13" customFormat="1">
      <c r="A1581" s="13"/>
      <c r="B1581" s="249"/>
      <c r="C1581" s="250"/>
      <c r="D1581" s="242" t="s">
        <v>200</v>
      </c>
      <c r="E1581" s="251" t="s">
        <v>1</v>
      </c>
      <c r="F1581" s="252" t="s">
        <v>986</v>
      </c>
      <c r="G1581" s="250"/>
      <c r="H1581" s="251" t="s">
        <v>1</v>
      </c>
      <c r="I1581" s="253"/>
      <c r="J1581" s="250"/>
      <c r="K1581" s="250"/>
      <c r="L1581" s="254"/>
      <c r="M1581" s="255"/>
      <c r="N1581" s="256"/>
      <c r="O1581" s="256"/>
      <c r="P1581" s="256"/>
      <c r="Q1581" s="256"/>
      <c r="R1581" s="256"/>
      <c r="S1581" s="256"/>
      <c r="T1581" s="257"/>
      <c r="U1581" s="13"/>
      <c r="V1581" s="13"/>
      <c r="W1581" s="13"/>
      <c r="X1581" s="13"/>
      <c r="Y1581" s="13"/>
      <c r="Z1581" s="13"/>
      <c r="AA1581" s="13"/>
      <c r="AB1581" s="13"/>
      <c r="AC1581" s="13"/>
      <c r="AD1581" s="13"/>
      <c r="AE1581" s="13"/>
      <c r="AT1581" s="258" t="s">
        <v>200</v>
      </c>
      <c r="AU1581" s="258" t="s">
        <v>82</v>
      </c>
      <c r="AV1581" s="13" t="s">
        <v>80</v>
      </c>
      <c r="AW1581" s="13" t="s">
        <v>30</v>
      </c>
      <c r="AX1581" s="13" t="s">
        <v>73</v>
      </c>
      <c r="AY1581" s="258" t="s">
        <v>189</v>
      </c>
    </row>
    <row r="1582" s="14" customFormat="1">
      <c r="A1582" s="14"/>
      <c r="B1582" s="259"/>
      <c r="C1582" s="260"/>
      <c r="D1582" s="242" t="s">
        <v>200</v>
      </c>
      <c r="E1582" s="261" t="s">
        <v>1</v>
      </c>
      <c r="F1582" s="262" t="s">
        <v>1005</v>
      </c>
      <c r="G1582" s="260"/>
      <c r="H1582" s="263">
        <v>404.053</v>
      </c>
      <c r="I1582" s="264"/>
      <c r="J1582" s="260"/>
      <c r="K1582" s="260"/>
      <c r="L1582" s="265"/>
      <c r="M1582" s="266"/>
      <c r="N1582" s="267"/>
      <c r="O1582" s="267"/>
      <c r="P1582" s="267"/>
      <c r="Q1582" s="267"/>
      <c r="R1582" s="267"/>
      <c r="S1582" s="267"/>
      <c r="T1582" s="268"/>
      <c r="U1582" s="14"/>
      <c r="V1582" s="14"/>
      <c r="W1582" s="14"/>
      <c r="X1582" s="14"/>
      <c r="Y1582" s="14"/>
      <c r="Z1582" s="14"/>
      <c r="AA1582" s="14"/>
      <c r="AB1582" s="14"/>
      <c r="AC1582" s="14"/>
      <c r="AD1582" s="14"/>
      <c r="AE1582" s="14"/>
      <c r="AT1582" s="269" t="s">
        <v>200</v>
      </c>
      <c r="AU1582" s="269" t="s">
        <v>82</v>
      </c>
      <c r="AV1582" s="14" t="s">
        <v>82</v>
      </c>
      <c r="AW1582" s="14" t="s">
        <v>30</v>
      </c>
      <c r="AX1582" s="14" t="s">
        <v>73</v>
      </c>
      <c r="AY1582" s="269" t="s">
        <v>189</v>
      </c>
    </row>
    <row r="1583" s="16" customFormat="1">
      <c r="A1583" s="16"/>
      <c r="B1583" s="292"/>
      <c r="C1583" s="293"/>
      <c r="D1583" s="242" t="s">
        <v>200</v>
      </c>
      <c r="E1583" s="294" t="s">
        <v>1</v>
      </c>
      <c r="F1583" s="295" t="s">
        <v>290</v>
      </c>
      <c r="G1583" s="293"/>
      <c r="H1583" s="296">
        <v>404.053</v>
      </c>
      <c r="I1583" s="297"/>
      <c r="J1583" s="293"/>
      <c r="K1583" s="293"/>
      <c r="L1583" s="298"/>
      <c r="M1583" s="299"/>
      <c r="N1583" s="300"/>
      <c r="O1583" s="300"/>
      <c r="P1583" s="300"/>
      <c r="Q1583" s="300"/>
      <c r="R1583" s="300"/>
      <c r="S1583" s="300"/>
      <c r="T1583" s="301"/>
      <c r="U1583" s="16"/>
      <c r="V1583" s="16"/>
      <c r="W1583" s="16"/>
      <c r="X1583" s="16"/>
      <c r="Y1583" s="16"/>
      <c r="Z1583" s="16"/>
      <c r="AA1583" s="16"/>
      <c r="AB1583" s="16"/>
      <c r="AC1583" s="16"/>
      <c r="AD1583" s="16"/>
      <c r="AE1583" s="16"/>
      <c r="AT1583" s="302" t="s">
        <v>200</v>
      </c>
      <c r="AU1583" s="302" t="s">
        <v>82</v>
      </c>
      <c r="AV1583" s="16" t="s">
        <v>214</v>
      </c>
      <c r="AW1583" s="16" t="s">
        <v>30</v>
      </c>
      <c r="AX1583" s="16" t="s">
        <v>73</v>
      </c>
      <c r="AY1583" s="302" t="s">
        <v>189</v>
      </c>
    </row>
    <row r="1584" s="13" customFormat="1">
      <c r="A1584" s="13"/>
      <c r="B1584" s="249"/>
      <c r="C1584" s="250"/>
      <c r="D1584" s="242" t="s">
        <v>200</v>
      </c>
      <c r="E1584" s="251" t="s">
        <v>1</v>
      </c>
      <c r="F1584" s="252" t="s">
        <v>1006</v>
      </c>
      <c r="G1584" s="250"/>
      <c r="H1584" s="251" t="s">
        <v>1</v>
      </c>
      <c r="I1584" s="253"/>
      <c r="J1584" s="250"/>
      <c r="K1584" s="250"/>
      <c r="L1584" s="254"/>
      <c r="M1584" s="255"/>
      <c r="N1584" s="256"/>
      <c r="O1584" s="256"/>
      <c r="P1584" s="256"/>
      <c r="Q1584" s="256"/>
      <c r="R1584" s="256"/>
      <c r="S1584" s="256"/>
      <c r="T1584" s="257"/>
      <c r="U1584" s="13"/>
      <c r="V1584" s="13"/>
      <c r="W1584" s="13"/>
      <c r="X1584" s="13"/>
      <c r="Y1584" s="13"/>
      <c r="Z1584" s="13"/>
      <c r="AA1584" s="13"/>
      <c r="AB1584" s="13"/>
      <c r="AC1584" s="13"/>
      <c r="AD1584" s="13"/>
      <c r="AE1584" s="13"/>
      <c r="AT1584" s="258" t="s">
        <v>200</v>
      </c>
      <c r="AU1584" s="258" t="s">
        <v>82</v>
      </c>
      <c r="AV1584" s="13" t="s">
        <v>80</v>
      </c>
      <c r="AW1584" s="13" t="s">
        <v>30</v>
      </c>
      <c r="AX1584" s="13" t="s">
        <v>73</v>
      </c>
      <c r="AY1584" s="258" t="s">
        <v>189</v>
      </c>
    </row>
    <row r="1585" s="14" customFormat="1">
      <c r="A1585" s="14"/>
      <c r="B1585" s="259"/>
      <c r="C1585" s="260"/>
      <c r="D1585" s="242" t="s">
        <v>200</v>
      </c>
      <c r="E1585" s="261" t="s">
        <v>1</v>
      </c>
      <c r="F1585" s="262" t="s">
        <v>1007</v>
      </c>
      <c r="G1585" s="260"/>
      <c r="H1585" s="263">
        <v>541.52800000000002</v>
      </c>
      <c r="I1585" s="264"/>
      <c r="J1585" s="260"/>
      <c r="K1585" s="260"/>
      <c r="L1585" s="265"/>
      <c r="M1585" s="266"/>
      <c r="N1585" s="267"/>
      <c r="O1585" s="267"/>
      <c r="P1585" s="267"/>
      <c r="Q1585" s="267"/>
      <c r="R1585" s="267"/>
      <c r="S1585" s="267"/>
      <c r="T1585" s="268"/>
      <c r="U1585" s="14"/>
      <c r="V1585" s="14"/>
      <c r="W1585" s="14"/>
      <c r="X1585" s="14"/>
      <c r="Y1585" s="14"/>
      <c r="Z1585" s="14"/>
      <c r="AA1585" s="14"/>
      <c r="AB1585" s="14"/>
      <c r="AC1585" s="14"/>
      <c r="AD1585" s="14"/>
      <c r="AE1585" s="14"/>
      <c r="AT1585" s="269" t="s">
        <v>200</v>
      </c>
      <c r="AU1585" s="269" t="s">
        <v>82</v>
      </c>
      <c r="AV1585" s="14" t="s">
        <v>82</v>
      </c>
      <c r="AW1585" s="14" t="s">
        <v>30</v>
      </c>
      <c r="AX1585" s="14" t="s">
        <v>73</v>
      </c>
      <c r="AY1585" s="269" t="s">
        <v>189</v>
      </c>
    </row>
    <row r="1586" s="15" customFormat="1">
      <c r="A1586" s="15"/>
      <c r="B1586" s="270"/>
      <c r="C1586" s="271"/>
      <c r="D1586" s="242" t="s">
        <v>200</v>
      </c>
      <c r="E1586" s="272" t="s">
        <v>1</v>
      </c>
      <c r="F1586" s="273" t="s">
        <v>207</v>
      </c>
      <c r="G1586" s="271"/>
      <c r="H1586" s="274">
        <v>945.58100000000002</v>
      </c>
      <c r="I1586" s="275"/>
      <c r="J1586" s="271"/>
      <c r="K1586" s="271"/>
      <c r="L1586" s="276"/>
      <c r="M1586" s="277"/>
      <c r="N1586" s="278"/>
      <c r="O1586" s="278"/>
      <c r="P1586" s="278"/>
      <c r="Q1586" s="278"/>
      <c r="R1586" s="278"/>
      <c r="S1586" s="278"/>
      <c r="T1586" s="279"/>
      <c r="U1586" s="15"/>
      <c r="V1586" s="15"/>
      <c r="W1586" s="15"/>
      <c r="X1586" s="15"/>
      <c r="Y1586" s="15"/>
      <c r="Z1586" s="15"/>
      <c r="AA1586" s="15"/>
      <c r="AB1586" s="15"/>
      <c r="AC1586" s="15"/>
      <c r="AD1586" s="15"/>
      <c r="AE1586" s="15"/>
      <c r="AT1586" s="280" t="s">
        <v>200</v>
      </c>
      <c r="AU1586" s="280" t="s">
        <v>82</v>
      </c>
      <c r="AV1586" s="15" t="s">
        <v>195</v>
      </c>
      <c r="AW1586" s="15" t="s">
        <v>30</v>
      </c>
      <c r="AX1586" s="15" t="s">
        <v>80</v>
      </c>
      <c r="AY1586" s="280" t="s">
        <v>189</v>
      </c>
    </row>
    <row r="1587" s="2" customFormat="1" ht="24.15" customHeight="1">
      <c r="A1587" s="39"/>
      <c r="B1587" s="40"/>
      <c r="C1587" s="281" t="s">
        <v>1008</v>
      </c>
      <c r="D1587" s="281" t="s">
        <v>273</v>
      </c>
      <c r="E1587" s="282" t="s">
        <v>1009</v>
      </c>
      <c r="F1587" s="283" t="s">
        <v>1010</v>
      </c>
      <c r="G1587" s="284" t="s">
        <v>466</v>
      </c>
      <c r="H1587" s="285">
        <v>992.86000000000001</v>
      </c>
      <c r="I1587" s="286"/>
      <c r="J1587" s="287">
        <f>ROUND(I1587*H1587,2)</f>
        <v>0</v>
      </c>
      <c r="K1587" s="288"/>
      <c r="L1587" s="289"/>
      <c r="M1587" s="290" t="s">
        <v>1</v>
      </c>
      <c r="N1587" s="291" t="s">
        <v>38</v>
      </c>
      <c r="O1587" s="92"/>
      <c r="P1587" s="238">
        <f>O1587*H1587</f>
        <v>0</v>
      </c>
      <c r="Q1587" s="238">
        <v>0.00010000000000000001</v>
      </c>
      <c r="R1587" s="238">
        <f>Q1587*H1587</f>
        <v>0.099285999999999999</v>
      </c>
      <c r="S1587" s="238">
        <v>0</v>
      </c>
      <c r="T1587" s="239">
        <f>S1587*H1587</f>
        <v>0</v>
      </c>
      <c r="U1587" s="39"/>
      <c r="V1587" s="39"/>
      <c r="W1587" s="39"/>
      <c r="X1587" s="39"/>
      <c r="Y1587" s="39"/>
      <c r="Z1587" s="39"/>
      <c r="AA1587" s="39"/>
      <c r="AB1587" s="39"/>
      <c r="AC1587" s="39"/>
      <c r="AD1587" s="39"/>
      <c r="AE1587" s="39"/>
      <c r="AR1587" s="240" t="s">
        <v>247</v>
      </c>
      <c r="AT1587" s="240" t="s">
        <v>273</v>
      </c>
      <c r="AU1587" s="240" t="s">
        <v>82</v>
      </c>
      <c r="AY1587" s="18" t="s">
        <v>189</v>
      </c>
      <c r="BE1587" s="241">
        <f>IF(N1587="základní",J1587,0)</f>
        <v>0</v>
      </c>
      <c r="BF1587" s="241">
        <f>IF(N1587="snížená",J1587,0)</f>
        <v>0</v>
      </c>
      <c r="BG1587" s="241">
        <f>IF(N1587="zákl. přenesená",J1587,0)</f>
        <v>0</v>
      </c>
      <c r="BH1587" s="241">
        <f>IF(N1587="sníž. přenesená",J1587,0)</f>
        <v>0</v>
      </c>
      <c r="BI1587" s="241">
        <f>IF(N1587="nulová",J1587,0)</f>
        <v>0</v>
      </c>
      <c r="BJ1587" s="18" t="s">
        <v>80</v>
      </c>
      <c r="BK1587" s="241">
        <f>ROUND(I1587*H1587,2)</f>
        <v>0</v>
      </c>
      <c r="BL1587" s="18" t="s">
        <v>195</v>
      </c>
      <c r="BM1587" s="240" t="s">
        <v>1011</v>
      </c>
    </row>
    <row r="1588" s="2" customFormat="1">
      <c r="A1588" s="39"/>
      <c r="B1588" s="40"/>
      <c r="C1588" s="41"/>
      <c r="D1588" s="242" t="s">
        <v>197</v>
      </c>
      <c r="E1588" s="41"/>
      <c r="F1588" s="243" t="s">
        <v>1010</v>
      </c>
      <c r="G1588" s="41"/>
      <c r="H1588" s="41"/>
      <c r="I1588" s="244"/>
      <c r="J1588" s="41"/>
      <c r="K1588" s="41"/>
      <c r="L1588" s="45"/>
      <c r="M1588" s="245"/>
      <c r="N1588" s="246"/>
      <c r="O1588" s="92"/>
      <c r="P1588" s="92"/>
      <c r="Q1588" s="92"/>
      <c r="R1588" s="92"/>
      <c r="S1588" s="92"/>
      <c r="T1588" s="93"/>
      <c r="U1588" s="39"/>
      <c r="V1588" s="39"/>
      <c r="W1588" s="39"/>
      <c r="X1588" s="39"/>
      <c r="Y1588" s="39"/>
      <c r="Z1588" s="39"/>
      <c r="AA1588" s="39"/>
      <c r="AB1588" s="39"/>
      <c r="AC1588" s="39"/>
      <c r="AD1588" s="39"/>
      <c r="AE1588" s="39"/>
      <c r="AT1588" s="18" t="s">
        <v>197</v>
      </c>
      <c r="AU1588" s="18" t="s">
        <v>82</v>
      </c>
    </row>
    <row r="1589" s="14" customFormat="1">
      <c r="A1589" s="14"/>
      <c r="B1589" s="259"/>
      <c r="C1589" s="260"/>
      <c r="D1589" s="242" t="s">
        <v>200</v>
      </c>
      <c r="E1589" s="261" t="s">
        <v>1</v>
      </c>
      <c r="F1589" s="262" t="s">
        <v>1012</v>
      </c>
      <c r="G1589" s="260"/>
      <c r="H1589" s="263">
        <v>992.86000000000001</v>
      </c>
      <c r="I1589" s="264"/>
      <c r="J1589" s="260"/>
      <c r="K1589" s="260"/>
      <c r="L1589" s="265"/>
      <c r="M1589" s="266"/>
      <c r="N1589" s="267"/>
      <c r="O1589" s="267"/>
      <c r="P1589" s="267"/>
      <c r="Q1589" s="267"/>
      <c r="R1589" s="267"/>
      <c r="S1589" s="267"/>
      <c r="T1589" s="268"/>
      <c r="U1589" s="14"/>
      <c r="V1589" s="14"/>
      <c r="W1589" s="14"/>
      <c r="X1589" s="14"/>
      <c r="Y1589" s="14"/>
      <c r="Z1589" s="14"/>
      <c r="AA1589" s="14"/>
      <c r="AB1589" s="14"/>
      <c r="AC1589" s="14"/>
      <c r="AD1589" s="14"/>
      <c r="AE1589" s="14"/>
      <c r="AT1589" s="269" t="s">
        <v>200</v>
      </c>
      <c r="AU1589" s="269" t="s">
        <v>82</v>
      </c>
      <c r="AV1589" s="14" t="s">
        <v>82</v>
      </c>
      <c r="AW1589" s="14" t="s">
        <v>30</v>
      </c>
      <c r="AX1589" s="14" t="s">
        <v>80</v>
      </c>
      <c r="AY1589" s="269" t="s">
        <v>189</v>
      </c>
    </row>
    <row r="1590" s="2" customFormat="1" ht="24.15" customHeight="1">
      <c r="A1590" s="39"/>
      <c r="B1590" s="40"/>
      <c r="C1590" s="228" t="s">
        <v>1013</v>
      </c>
      <c r="D1590" s="228" t="s">
        <v>191</v>
      </c>
      <c r="E1590" s="229" t="s">
        <v>1014</v>
      </c>
      <c r="F1590" s="230" t="s">
        <v>1015</v>
      </c>
      <c r="G1590" s="231" t="s">
        <v>301</v>
      </c>
      <c r="H1590" s="232">
        <v>47.494999999999997</v>
      </c>
      <c r="I1590" s="233"/>
      <c r="J1590" s="234">
        <f>ROUND(I1590*H1590,2)</f>
        <v>0</v>
      </c>
      <c r="K1590" s="235"/>
      <c r="L1590" s="45"/>
      <c r="M1590" s="236" t="s">
        <v>1</v>
      </c>
      <c r="N1590" s="237" t="s">
        <v>38</v>
      </c>
      <c r="O1590" s="92"/>
      <c r="P1590" s="238">
        <f>O1590*H1590</f>
        <v>0</v>
      </c>
      <c r="Q1590" s="238">
        <v>0</v>
      </c>
      <c r="R1590" s="238">
        <f>Q1590*H1590</f>
        <v>0</v>
      </c>
      <c r="S1590" s="238">
        <v>0</v>
      </c>
      <c r="T1590" s="239">
        <f>S1590*H1590</f>
        <v>0</v>
      </c>
      <c r="U1590" s="39"/>
      <c r="V1590" s="39"/>
      <c r="W1590" s="39"/>
      <c r="X1590" s="39"/>
      <c r="Y1590" s="39"/>
      <c r="Z1590" s="39"/>
      <c r="AA1590" s="39"/>
      <c r="AB1590" s="39"/>
      <c r="AC1590" s="39"/>
      <c r="AD1590" s="39"/>
      <c r="AE1590" s="39"/>
      <c r="AR1590" s="240" t="s">
        <v>195</v>
      </c>
      <c r="AT1590" s="240" t="s">
        <v>191</v>
      </c>
      <c r="AU1590" s="240" t="s">
        <v>82</v>
      </c>
      <c r="AY1590" s="18" t="s">
        <v>189</v>
      </c>
      <c r="BE1590" s="241">
        <f>IF(N1590="základní",J1590,0)</f>
        <v>0</v>
      </c>
      <c r="BF1590" s="241">
        <f>IF(N1590="snížená",J1590,0)</f>
        <v>0</v>
      </c>
      <c r="BG1590" s="241">
        <f>IF(N1590="zákl. přenesená",J1590,0)</f>
        <v>0</v>
      </c>
      <c r="BH1590" s="241">
        <f>IF(N1590="sníž. přenesená",J1590,0)</f>
        <v>0</v>
      </c>
      <c r="BI1590" s="241">
        <f>IF(N1590="nulová",J1590,0)</f>
        <v>0</v>
      </c>
      <c r="BJ1590" s="18" t="s">
        <v>80</v>
      </c>
      <c r="BK1590" s="241">
        <f>ROUND(I1590*H1590,2)</f>
        <v>0</v>
      </c>
      <c r="BL1590" s="18" t="s">
        <v>195</v>
      </c>
      <c r="BM1590" s="240" t="s">
        <v>1016</v>
      </c>
    </row>
    <row r="1591" s="2" customFormat="1">
      <c r="A1591" s="39"/>
      <c r="B1591" s="40"/>
      <c r="C1591" s="41"/>
      <c r="D1591" s="242" t="s">
        <v>197</v>
      </c>
      <c r="E1591" s="41"/>
      <c r="F1591" s="243" t="s">
        <v>1015</v>
      </c>
      <c r="G1591" s="41"/>
      <c r="H1591" s="41"/>
      <c r="I1591" s="244"/>
      <c r="J1591" s="41"/>
      <c r="K1591" s="41"/>
      <c r="L1591" s="45"/>
      <c r="M1591" s="245"/>
      <c r="N1591" s="246"/>
      <c r="O1591" s="92"/>
      <c r="P1591" s="92"/>
      <c r="Q1591" s="92"/>
      <c r="R1591" s="92"/>
      <c r="S1591" s="92"/>
      <c r="T1591" s="93"/>
      <c r="U1591" s="39"/>
      <c r="V1591" s="39"/>
      <c r="W1591" s="39"/>
      <c r="X1591" s="39"/>
      <c r="Y1591" s="39"/>
      <c r="Z1591" s="39"/>
      <c r="AA1591" s="39"/>
      <c r="AB1591" s="39"/>
      <c r="AC1591" s="39"/>
      <c r="AD1591" s="39"/>
      <c r="AE1591" s="39"/>
      <c r="AT1591" s="18" t="s">
        <v>197</v>
      </c>
      <c r="AU1591" s="18" t="s">
        <v>82</v>
      </c>
    </row>
    <row r="1592" s="2" customFormat="1">
      <c r="A1592" s="39"/>
      <c r="B1592" s="40"/>
      <c r="C1592" s="41"/>
      <c r="D1592" s="247" t="s">
        <v>198</v>
      </c>
      <c r="E1592" s="41"/>
      <c r="F1592" s="248" t="s">
        <v>1017</v>
      </c>
      <c r="G1592" s="41"/>
      <c r="H1592" s="41"/>
      <c r="I1592" s="244"/>
      <c r="J1592" s="41"/>
      <c r="K1592" s="41"/>
      <c r="L1592" s="45"/>
      <c r="M1592" s="245"/>
      <c r="N1592" s="246"/>
      <c r="O1592" s="92"/>
      <c r="P1592" s="92"/>
      <c r="Q1592" s="92"/>
      <c r="R1592" s="92"/>
      <c r="S1592" s="92"/>
      <c r="T1592" s="93"/>
      <c r="U1592" s="39"/>
      <c r="V1592" s="39"/>
      <c r="W1592" s="39"/>
      <c r="X1592" s="39"/>
      <c r="Y1592" s="39"/>
      <c r="Z1592" s="39"/>
      <c r="AA1592" s="39"/>
      <c r="AB1592" s="39"/>
      <c r="AC1592" s="39"/>
      <c r="AD1592" s="39"/>
      <c r="AE1592" s="39"/>
      <c r="AT1592" s="18" t="s">
        <v>198</v>
      </c>
      <c r="AU1592" s="18" t="s">
        <v>82</v>
      </c>
    </row>
    <row r="1593" s="13" customFormat="1">
      <c r="A1593" s="13"/>
      <c r="B1593" s="249"/>
      <c r="C1593" s="250"/>
      <c r="D1593" s="242" t="s">
        <v>200</v>
      </c>
      <c r="E1593" s="251" t="s">
        <v>1</v>
      </c>
      <c r="F1593" s="252" t="s">
        <v>1018</v>
      </c>
      <c r="G1593" s="250"/>
      <c r="H1593" s="251" t="s">
        <v>1</v>
      </c>
      <c r="I1593" s="253"/>
      <c r="J1593" s="250"/>
      <c r="K1593" s="250"/>
      <c r="L1593" s="254"/>
      <c r="M1593" s="255"/>
      <c r="N1593" s="256"/>
      <c r="O1593" s="256"/>
      <c r="P1593" s="256"/>
      <c r="Q1593" s="256"/>
      <c r="R1593" s="256"/>
      <c r="S1593" s="256"/>
      <c r="T1593" s="257"/>
      <c r="U1593" s="13"/>
      <c r="V1593" s="13"/>
      <c r="W1593" s="13"/>
      <c r="X1593" s="13"/>
      <c r="Y1593" s="13"/>
      <c r="Z1593" s="13"/>
      <c r="AA1593" s="13"/>
      <c r="AB1593" s="13"/>
      <c r="AC1593" s="13"/>
      <c r="AD1593" s="13"/>
      <c r="AE1593" s="13"/>
      <c r="AT1593" s="258" t="s">
        <v>200</v>
      </c>
      <c r="AU1593" s="258" t="s">
        <v>82</v>
      </c>
      <c r="AV1593" s="13" t="s">
        <v>80</v>
      </c>
      <c r="AW1593" s="13" t="s">
        <v>30</v>
      </c>
      <c r="AX1593" s="13" t="s">
        <v>73</v>
      </c>
      <c r="AY1593" s="258" t="s">
        <v>189</v>
      </c>
    </row>
    <row r="1594" s="13" customFormat="1">
      <c r="A1594" s="13"/>
      <c r="B1594" s="249"/>
      <c r="C1594" s="250"/>
      <c r="D1594" s="242" t="s">
        <v>200</v>
      </c>
      <c r="E1594" s="251" t="s">
        <v>1</v>
      </c>
      <c r="F1594" s="252" t="s">
        <v>928</v>
      </c>
      <c r="G1594" s="250"/>
      <c r="H1594" s="251" t="s">
        <v>1</v>
      </c>
      <c r="I1594" s="253"/>
      <c r="J1594" s="250"/>
      <c r="K1594" s="250"/>
      <c r="L1594" s="254"/>
      <c r="M1594" s="255"/>
      <c r="N1594" s="256"/>
      <c r="O1594" s="256"/>
      <c r="P1594" s="256"/>
      <c r="Q1594" s="256"/>
      <c r="R1594" s="256"/>
      <c r="S1594" s="256"/>
      <c r="T1594" s="257"/>
      <c r="U1594" s="13"/>
      <c r="V1594" s="13"/>
      <c r="W1594" s="13"/>
      <c r="X1594" s="13"/>
      <c r="Y1594" s="13"/>
      <c r="Z1594" s="13"/>
      <c r="AA1594" s="13"/>
      <c r="AB1594" s="13"/>
      <c r="AC1594" s="13"/>
      <c r="AD1594" s="13"/>
      <c r="AE1594" s="13"/>
      <c r="AT1594" s="258" t="s">
        <v>200</v>
      </c>
      <c r="AU1594" s="258" t="s">
        <v>82</v>
      </c>
      <c r="AV1594" s="13" t="s">
        <v>80</v>
      </c>
      <c r="AW1594" s="13" t="s">
        <v>30</v>
      </c>
      <c r="AX1594" s="13" t="s">
        <v>73</v>
      </c>
      <c r="AY1594" s="258" t="s">
        <v>189</v>
      </c>
    </row>
    <row r="1595" s="13" customFormat="1">
      <c r="A1595" s="13"/>
      <c r="B1595" s="249"/>
      <c r="C1595" s="250"/>
      <c r="D1595" s="242" t="s">
        <v>200</v>
      </c>
      <c r="E1595" s="251" t="s">
        <v>1</v>
      </c>
      <c r="F1595" s="252" t="s">
        <v>369</v>
      </c>
      <c r="G1595" s="250"/>
      <c r="H1595" s="251" t="s">
        <v>1</v>
      </c>
      <c r="I1595" s="253"/>
      <c r="J1595" s="250"/>
      <c r="K1595" s="250"/>
      <c r="L1595" s="254"/>
      <c r="M1595" s="255"/>
      <c r="N1595" s="256"/>
      <c r="O1595" s="256"/>
      <c r="P1595" s="256"/>
      <c r="Q1595" s="256"/>
      <c r="R1595" s="256"/>
      <c r="S1595" s="256"/>
      <c r="T1595" s="257"/>
      <c r="U1595" s="13"/>
      <c r="V1595" s="13"/>
      <c r="W1595" s="13"/>
      <c r="X1595" s="13"/>
      <c r="Y1595" s="13"/>
      <c r="Z1595" s="13"/>
      <c r="AA1595" s="13"/>
      <c r="AB1595" s="13"/>
      <c r="AC1595" s="13"/>
      <c r="AD1595" s="13"/>
      <c r="AE1595" s="13"/>
      <c r="AT1595" s="258" t="s">
        <v>200</v>
      </c>
      <c r="AU1595" s="258" t="s">
        <v>82</v>
      </c>
      <c r="AV1595" s="13" t="s">
        <v>80</v>
      </c>
      <c r="AW1595" s="13" t="s">
        <v>30</v>
      </c>
      <c r="AX1595" s="13" t="s">
        <v>73</v>
      </c>
      <c r="AY1595" s="258" t="s">
        <v>189</v>
      </c>
    </row>
    <row r="1596" s="14" customFormat="1">
      <c r="A1596" s="14"/>
      <c r="B1596" s="259"/>
      <c r="C1596" s="260"/>
      <c r="D1596" s="242" t="s">
        <v>200</v>
      </c>
      <c r="E1596" s="261" t="s">
        <v>1</v>
      </c>
      <c r="F1596" s="262" t="s">
        <v>949</v>
      </c>
      <c r="G1596" s="260"/>
      <c r="H1596" s="263">
        <v>0.66400000000000003</v>
      </c>
      <c r="I1596" s="264"/>
      <c r="J1596" s="260"/>
      <c r="K1596" s="260"/>
      <c r="L1596" s="265"/>
      <c r="M1596" s="266"/>
      <c r="N1596" s="267"/>
      <c r="O1596" s="267"/>
      <c r="P1596" s="267"/>
      <c r="Q1596" s="267"/>
      <c r="R1596" s="267"/>
      <c r="S1596" s="267"/>
      <c r="T1596" s="268"/>
      <c r="U1596" s="14"/>
      <c r="V1596" s="14"/>
      <c r="W1596" s="14"/>
      <c r="X1596" s="14"/>
      <c r="Y1596" s="14"/>
      <c r="Z1596" s="14"/>
      <c r="AA1596" s="14"/>
      <c r="AB1596" s="14"/>
      <c r="AC1596" s="14"/>
      <c r="AD1596" s="14"/>
      <c r="AE1596" s="14"/>
      <c r="AT1596" s="269" t="s">
        <v>200</v>
      </c>
      <c r="AU1596" s="269" t="s">
        <v>82</v>
      </c>
      <c r="AV1596" s="14" t="s">
        <v>82</v>
      </c>
      <c r="AW1596" s="14" t="s">
        <v>30</v>
      </c>
      <c r="AX1596" s="14" t="s">
        <v>73</v>
      </c>
      <c r="AY1596" s="269" t="s">
        <v>189</v>
      </c>
    </row>
    <row r="1597" s="13" customFormat="1">
      <c r="A1597" s="13"/>
      <c r="B1597" s="249"/>
      <c r="C1597" s="250"/>
      <c r="D1597" s="242" t="s">
        <v>200</v>
      </c>
      <c r="E1597" s="251" t="s">
        <v>1</v>
      </c>
      <c r="F1597" s="252" t="s">
        <v>932</v>
      </c>
      <c r="G1597" s="250"/>
      <c r="H1597" s="251" t="s">
        <v>1</v>
      </c>
      <c r="I1597" s="253"/>
      <c r="J1597" s="250"/>
      <c r="K1597" s="250"/>
      <c r="L1597" s="254"/>
      <c r="M1597" s="255"/>
      <c r="N1597" s="256"/>
      <c r="O1597" s="256"/>
      <c r="P1597" s="256"/>
      <c r="Q1597" s="256"/>
      <c r="R1597" s="256"/>
      <c r="S1597" s="256"/>
      <c r="T1597" s="257"/>
      <c r="U1597" s="13"/>
      <c r="V1597" s="13"/>
      <c r="W1597" s="13"/>
      <c r="X1597" s="13"/>
      <c r="Y1597" s="13"/>
      <c r="Z1597" s="13"/>
      <c r="AA1597" s="13"/>
      <c r="AB1597" s="13"/>
      <c r="AC1597" s="13"/>
      <c r="AD1597" s="13"/>
      <c r="AE1597" s="13"/>
      <c r="AT1597" s="258" t="s">
        <v>200</v>
      </c>
      <c r="AU1597" s="258" t="s">
        <v>82</v>
      </c>
      <c r="AV1597" s="13" t="s">
        <v>80</v>
      </c>
      <c r="AW1597" s="13" t="s">
        <v>30</v>
      </c>
      <c r="AX1597" s="13" t="s">
        <v>73</v>
      </c>
      <c r="AY1597" s="258" t="s">
        <v>189</v>
      </c>
    </row>
    <row r="1598" s="13" customFormat="1">
      <c r="A1598" s="13"/>
      <c r="B1598" s="249"/>
      <c r="C1598" s="250"/>
      <c r="D1598" s="242" t="s">
        <v>200</v>
      </c>
      <c r="E1598" s="251" t="s">
        <v>1</v>
      </c>
      <c r="F1598" s="252" t="s">
        <v>369</v>
      </c>
      <c r="G1598" s="250"/>
      <c r="H1598" s="251" t="s">
        <v>1</v>
      </c>
      <c r="I1598" s="253"/>
      <c r="J1598" s="250"/>
      <c r="K1598" s="250"/>
      <c r="L1598" s="254"/>
      <c r="M1598" s="255"/>
      <c r="N1598" s="256"/>
      <c r="O1598" s="256"/>
      <c r="P1598" s="256"/>
      <c r="Q1598" s="256"/>
      <c r="R1598" s="256"/>
      <c r="S1598" s="256"/>
      <c r="T1598" s="257"/>
      <c r="U1598" s="13"/>
      <c r="V1598" s="13"/>
      <c r="W1598" s="13"/>
      <c r="X1598" s="13"/>
      <c r="Y1598" s="13"/>
      <c r="Z1598" s="13"/>
      <c r="AA1598" s="13"/>
      <c r="AB1598" s="13"/>
      <c r="AC1598" s="13"/>
      <c r="AD1598" s="13"/>
      <c r="AE1598" s="13"/>
      <c r="AT1598" s="258" t="s">
        <v>200</v>
      </c>
      <c r="AU1598" s="258" t="s">
        <v>82</v>
      </c>
      <c r="AV1598" s="13" t="s">
        <v>80</v>
      </c>
      <c r="AW1598" s="13" t="s">
        <v>30</v>
      </c>
      <c r="AX1598" s="13" t="s">
        <v>73</v>
      </c>
      <c r="AY1598" s="258" t="s">
        <v>189</v>
      </c>
    </row>
    <row r="1599" s="14" customFormat="1">
      <c r="A1599" s="14"/>
      <c r="B1599" s="259"/>
      <c r="C1599" s="260"/>
      <c r="D1599" s="242" t="s">
        <v>200</v>
      </c>
      <c r="E1599" s="261" t="s">
        <v>1</v>
      </c>
      <c r="F1599" s="262" t="s">
        <v>1019</v>
      </c>
      <c r="G1599" s="260"/>
      <c r="H1599" s="263">
        <v>22.736000000000001</v>
      </c>
      <c r="I1599" s="264"/>
      <c r="J1599" s="260"/>
      <c r="K1599" s="260"/>
      <c r="L1599" s="265"/>
      <c r="M1599" s="266"/>
      <c r="N1599" s="267"/>
      <c r="O1599" s="267"/>
      <c r="P1599" s="267"/>
      <c r="Q1599" s="267"/>
      <c r="R1599" s="267"/>
      <c r="S1599" s="267"/>
      <c r="T1599" s="268"/>
      <c r="U1599" s="14"/>
      <c r="V1599" s="14"/>
      <c r="W1599" s="14"/>
      <c r="X1599" s="14"/>
      <c r="Y1599" s="14"/>
      <c r="Z1599" s="14"/>
      <c r="AA1599" s="14"/>
      <c r="AB1599" s="14"/>
      <c r="AC1599" s="14"/>
      <c r="AD1599" s="14"/>
      <c r="AE1599" s="14"/>
      <c r="AT1599" s="269" t="s">
        <v>200</v>
      </c>
      <c r="AU1599" s="269" t="s">
        <v>82</v>
      </c>
      <c r="AV1599" s="14" t="s">
        <v>82</v>
      </c>
      <c r="AW1599" s="14" t="s">
        <v>30</v>
      </c>
      <c r="AX1599" s="14" t="s">
        <v>73</v>
      </c>
      <c r="AY1599" s="269" t="s">
        <v>189</v>
      </c>
    </row>
    <row r="1600" s="13" customFormat="1">
      <c r="A1600" s="13"/>
      <c r="B1600" s="249"/>
      <c r="C1600" s="250"/>
      <c r="D1600" s="242" t="s">
        <v>200</v>
      </c>
      <c r="E1600" s="251" t="s">
        <v>1</v>
      </c>
      <c r="F1600" s="252" t="s">
        <v>941</v>
      </c>
      <c r="G1600" s="250"/>
      <c r="H1600" s="251" t="s">
        <v>1</v>
      </c>
      <c r="I1600" s="253"/>
      <c r="J1600" s="250"/>
      <c r="K1600" s="250"/>
      <c r="L1600" s="254"/>
      <c r="M1600" s="255"/>
      <c r="N1600" s="256"/>
      <c r="O1600" s="256"/>
      <c r="P1600" s="256"/>
      <c r="Q1600" s="256"/>
      <c r="R1600" s="256"/>
      <c r="S1600" s="256"/>
      <c r="T1600" s="257"/>
      <c r="U1600" s="13"/>
      <c r="V1600" s="13"/>
      <c r="W1600" s="13"/>
      <c r="X1600" s="13"/>
      <c r="Y1600" s="13"/>
      <c r="Z1600" s="13"/>
      <c r="AA1600" s="13"/>
      <c r="AB1600" s="13"/>
      <c r="AC1600" s="13"/>
      <c r="AD1600" s="13"/>
      <c r="AE1600" s="13"/>
      <c r="AT1600" s="258" t="s">
        <v>200</v>
      </c>
      <c r="AU1600" s="258" t="s">
        <v>82</v>
      </c>
      <c r="AV1600" s="13" t="s">
        <v>80</v>
      </c>
      <c r="AW1600" s="13" t="s">
        <v>30</v>
      </c>
      <c r="AX1600" s="13" t="s">
        <v>73</v>
      </c>
      <c r="AY1600" s="258" t="s">
        <v>189</v>
      </c>
    </row>
    <row r="1601" s="13" customFormat="1">
      <c r="A1601" s="13"/>
      <c r="B1601" s="249"/>
      <c r="C1601" s="250"/>
      <c r="D1601" s="242" t="s">
        <v>200</v>
      </c>
      <c r="E1601" s="251" t="s">
        <v>1</v>
      </c>
      <c r="F1601" s="252" t="s">
        <v>369</v>
      </c>
      <c r="G1601" s="250"/>
      <c r="H1601" s="251" t="s">
        <v>1</v>
      </c>
      <c r="I1601" s="253"/>
      <c r="J1601" s="250"/>
      <c r="K1601" s="250"/>
      <c r="L1601" s="254"/>
      <c r="M1601" s="255"/>
      <c r="N1601" s="256"/>
      <c r="O1601" s="256"/>
      <c r="P1601" s="256"/>
      <c r="Q1601" s="256"/>
      <c r="R1601" s="256"/>
      <c r="S1601" s="256"/>
      <c r="T1601" s="257"/>
      <c r="U1601" s="13"/>
      <c r="V1601" s="13"/>
      <c r="W1601" s="13"/>
      <c r="X1601" s="13"/>
      <c r="Y1601" s="13"/>
      <c r="Z1601" s="13"/>
      <c r="AA1601" s="13"/>
      <c r="AB1601" s="13"/>
      <c r="AC1601" s="13"/>
      <c r="AD1601" s="13"/>
      <c r="AE1601" s="13"/>
      <c r="AT1601" s="258" t="s">
        <v>200</v>
      </c>
      <c r="AU1601" s="258" t="s">
        <v>82</v>
      </c>
      <c r="AV1601" s="13" t="s">
        <v>80</v>
      </c>
      <c r="AW1601" s="13" t="s">
        <v>30</v>
      </c>
      <c r="AX1601" s="13" t="s">
        <v>73</v>
      </c>
      <c r="AY1601" s="258" t="s">
        <v>189</v>
      </c>
    </row>
    <row r="1602" s="14" customFormat="1">
      <c r="A1602" s="14"/>
      <c r="B1602" s="259"/>
      <c r="C1602" s="260"/>
      <c r="D1602" s="242" t="s">
        <v>200</v>
      </c>
      <c r="E1602" s="261" t="s">
        <v>1</v>
      </c>
      <c r="F1602" s="262" t="s">
        <v>1020</v>
      </c>
      <c r="G1602" s="260"/>
      <c r="H1602" s="263">
        <v>0.57099999999999995</v>
      </c>
      <c r="I1602" s="264"/>
      <c r="J1602" s="260"/>
      <c r="K1602" s="260"/>
      <c r="L1602" s="265"/>
      <c r="M1602" s="266"/>
      <c r="N1602" s="267"/>
      <c r="O1602" s="267"/>
      <c r="P1602" s="267"/>
      <c r="Q1602" s="267"/>
      <c r="R1602" s="267"/>
      <c r="S1602" s="267"/>
      <c r="T1602" s="268"/>
      <c r="U1602" s="14"/>
      <c r="V1602" s="14"/>
      <c r="W1602" s="14"/>
      <c r="X1602" s="14"/>
      <c r="Y1602" s="14"/>
      <c r="Z1602" s="14"/>
      <c r="AA1602" s="14"/>
      <c r="AB1602" s="14"/>
      <c r="AC1602" s="14"/>
      <c r="AD1602" s="14"/>
      <c r="AE1602" s="14"/>
      <c r="AT1602" s="269" t="s">
        <v>200</v>
      </c>
      <c r="AU1602" s="269" t="s">
        <v>82</v>
      </c>
      <c r="AV1602" s="14" t="s">
        <v>82</v>
      </c>
      <c r="AW1602" s="14" t="s">
        <v>30</v>
      </c>
      <c r="AX1602" s="14" t="s">
        <v>73</v>
      </c>
      <c r="AY1602" s="269" t="s">
        <v>189</v>
      </c>
    </row>
    <row r="1603" s="13" customFormat="1">
      <c r="A1603" s="13"/>
      <c r="B1603" s="249"/>
      <c r="C1603" s="250"/>
      <c r="D1603" s="242" t="s">
        <v>200</v>
      </c>
      <c r="E1603" s="251" t="s">
        <v>1</v>
      </c>
      <c r="F1603" s="252" t="s">
        <v>944</v>
      </c>
      <c r="G1603" s="250"/>
      <c r="H1603" s="251" t="s">
        <v>1</v>
      </c>
      <c r="I1603" s="253"/>
      <c r="J1603" s="250"/>
      <c r="K1603" s="250"/>
      <c r="L1603" s="254"/>
      <c r="M1603" s="255"/>
      <c r="N1603" s="256"/>
      <c r="O1603" s="256"/>
      <c r="P1603" s="256"/>
      <c r="Q1603" s="256"/>
      <c r="R1603" s="256"/>
      <c r="S1603" s="256"/>
      <c r="T1603" s="257"/>
      <c r="U1603" s="13"/>
      <c r="V1603" s="13"/>
      <c r="W1603" s="13"/>
      <c r="X1603" s="13"/>
      <c r="Y1603" s="13"/>
      <c r="Z1603" s="13"/>
      <c r="AA1603" s="13"/>
      <c r="AB1603" s="13"/>
      <c r="AC1603" s="13"/>
      <c r="AD1603" s="13"/>
      <c r="AE1603" s="13"/>
      <c r="AT1603" s="258" t="s">
        <v>200</v>
      </c>
      <c r="AU1603" s="258" t="s">
        <v>82</v>
      </c>
      <c r="AV1603" s="13" t="s">
        <v>80</v>
      </c>
      <c r="AW1603" s="13" t="s">
        <v>30</v>
      </c>
      <c r="AX1603" s="13" t="s">
        <v>73</v>
      </c>
      <c r="AY1603" s="258" t="s">
        <v>189</v>
      </c>
    </row>
    <row r="1604" s="13" customFormat="1">
      <c r="A1604" s="13"/>
      <c r="B1604" s="249"/>
      <c r="C1604" s="250"/>
      <c r="D1604" s="242" t="s">
        <v>200</v>
      </c>
      <c r="E1604" s="251" t="s">
        <v>1</v>
      </c>
      <c r="F1604" s="252" t="s">
        <v>369</v>
      </c>
      <c r="G1604" s="250"/>
      <c r="H1604" s="251" t="s">
        <v>1</v>
      </c>
      <c r="I1604" s="253"/>
      <c r="J1604" s="250"/>
      <c r="K1604" s="250"/>
      <c r="L1604" s="254"/>
      <c r="M1604" s="255"/>
      <c r="N1604" s="256"/>
      <c r="O1604" s="256"/>
      <c r="P1604" s="256"/>
      <c r="Q1604" s="256"/>
      <c r="R1604" s="256"/>
      <c r="S1604" s="256"/>
      <c r="T1604" s="257"/>
      <c r="U1604" s="13"/>
      <c r="V1604" s="13"/>
      <c r="W1604" s="13"/>
      <c r="X1604" s="13"/>
      <c r="Y1604" s="13"/>
      <c r="Z1604" s="13"/>
      <c r="AA1604" s="13"/>
      <c r="AB1604" s="13"/>
      <c r="AC1604" s="13"/>
      <c r="AD1604" s="13"/>
      <c r="AE1604" s="13"/>
      <c r="AT1604" s="258" t="s">
        <v>200</v>
      </c>
      <c r="AU1604" s="258" t="s">
        <v>82</v>
      </c>
      <c r="AV1604" s="13" t="s">
        <v>80</v>
      </c>
      <c r="AW1604" s="13" t="s">
        <v>30</v>
      </c>
      <c r="AX1604" s="13" t="s">
        <v>73</v>
      </c>
      <c r="AY1604" s="258" t="s">
        <v>189</v>
      </c>
    </row>
    <row r="1605" s="14" customFormat="1">
      <c r="A1605" s="14"/>
      <c r="B1605" s="259"/>
      <c r="C1605" s="260"/>
      <c r="D1605" s="242" t="s">
        <v>200</v>
      </c>
      <c r="E1605" s="261" t="s">
        <v>1</v>
      </c>
      <c r="F1605" s="262" t="s">
        <v>1021</v>
      </c>
      <c r="G1605" s="260"/>
      <c r="H1605" s="263">
        <v>23.524000000000001</v>
      </c>
      <c r="I1605" s="264"/>
      <c r="J1605" s="260"/>
      <c r="K1605" s="260"/>
      <c r="L1605" s="265"/>
      <c r="M1605" s="266"/>
      <c r="N1605" s="267"/>
      <c r="O1605" s="267"/>
      <c r="P1605" s="267"/>
      <c r="Q1605" s="267"/>
      <c r="R1605" s="267"/>
      <c r="S1605" s="267"/>
      <c r="T1605" s="268"/>
      <c r="U1605" s="14"/>
      <c r="V1605" s="14"/>
      <c r="W1605" s="14"/>
      <c r="X1605" s="14"/>
      <c r="Y1605" s="14"/>
      <c r="Z1605" s="14"/>
      <c r="AA1605" s="14"/>
      <c r="AB1605" s="14"/>
      <c r="AC1605" s="14"/>
      <c r="AD1605" s="14"/>
      <c r="AE1605" s="14"/>
      <c r="AT1605" s="269" t="s">
        <v>200</v>
      </c>
      <c r="AU1605" s="269" t="s">
        <v>82</v>
      </c>
      <c r="AV1605" s="14" t="s">
        <v>82</v>
      </c>
      <c r="AW1605" s="14" t="s">
        <v>30</v>
      </c>
      <c r="AX1605" s="14" t="s">
        <v>73</v>
      </c>
      <c r="AY1605" s="269" t="s">
        <v>189</v>
      </c>
    </row>
    <row r="1606" s="15" customFormat="1">
      <c r="A1606" s="15"/>
      <c r="B1606" s="270"/>
      <c r="C1606" s="271"/>
      <c r="D1606" s="242" t="s">
        <v>200</v>
      </c>
      <c r="E1606" s="272" t="s">
        <v>1</v>
      </c>
      <c r="F1606" s="273" t="s">
        <v>207</v>
      </c>
      <c r="G1606" s="271"/>
      <c r="H1606" s="274">
        <v>47.494999999999997</v>
      </c>
      <c r="I1606" s="275"/>
      <c r="J1606" s="271"/>
      <c r="K1606" s="271"/>
      <c r="L1606" s="276"/>
      <c r="M1606" s="277"/>
      <c r="N1606" s="278"/>
      <c r="O1606" s="278"/>
      <c r="P1606" s="278"/>
      <c r="Q1606" s="278"/>
      <c r="R1606" s="278"/>
      <c r="S1606" s="278"/>
      <c r="T1606" s="279"/>
      <c r="U1606" s="15"/>
      <c r="V1606" s="15"/>
      <c r="W1606" s="15"/>
      <c r="X1606" s="15"/>
      <c r="Y1606" s="15"/>
      <c r="Z1606" s="15"/>
      <c r="AA1606" s="15"/>
      <c r="AB1606" s="15"/>
      <c r="AC1606" s="15"/>
      <c r="AD1606" s="15"/>
      <c r="AE1606" s="15"/>
      <c r="AT1606" s="280" t="s">
        <v>200</v>
      </c>
      <c r="AU1606" s="280" t="s">
        <v>82</v>
      </c>
      <c r="AV1606" s="15" t="s">
        <v>195</v>
      </c>
      <c r="AW1606" s="15" t="s">
        <v>30</v>
      </c>
      <c r="AX1606" s="15" t="s">
        <v>80</v>
      </c>
      <c r="AY1606" s="280" t="s">
        <v>189</v>
      </c>
    </row>
    <row r="1607" s="2" customFormat="1" ht="16.5" customHeight="1">
      <c r="A1607" s="39"/>
      <c r="B1607" s="40"/>
      <c r="C1607" s="228" t="s">
        <v>1022</v>
      </c>
      <c r="D1607" s="228" t="s">
        <v>191</v>
      </c>
      <c r="E1607" s="229" t="s">
        <v>1023</v>
      </c>
      <c r="F1607" s="230" t="s">
        <v>1024</v>
      </c>
      <c r="G1607" s="231" t="s">
        <v>359</v>
      </c>
      <c r="H1607" s="232">
        <v>1</v>
      </c>
      <c r="I1607" s="233"/>
      <c r="J1607" s="234">
        <f>ROUND(I1607*H1607,2)</f>
        <v>0</v>
      </c>
      <c r="K1607" s="235"/>
      <c r="L1607" s="45"/>
      <c r="M1607" s="236" t="s">
        <v>1</v>
      </c>
      <c r="N1607" s="237" t="s">
        <v>38</v>
      </c>
      <c r="O1607" s="92"/>
      <c r="P1607" s="238">
        <f>O1607*H1607</f>
        <v>0</v>
      </c>
      <c r="Q1607" s="238">
        <v>0</v>
      </c>
      <c r="R1607" s="238">
        <f>Q1607*H1607</f>
        <v>0</v>
      </c>
      <c r="S1607" s="238">
        <v>0</v>
      </c>
      <c r="T1607" s="239">
        <f>S1607*H1607</f>
        <v>0</v>
      </c>
      <c r="U1607" s="39"/>
      <c r="V1607" s="39"/>
      <c r="W1607" s="39"/>
      <c r="X1607" s="39"/>
      <c r="Y1607" s="39"/>
      <c r="Z1607" s="39"/>
      <c r="AA1607" s="39"/>
      <c r="AB1607" s="39"/>
      <c r="AC1607" s="39"/>
      <c r="AD1607" s="39"/>
      <c r="AE1607" s="39"/>
      <c r="AR1607" s="240" t="s">
        <v>195</v>
      </c>
      <c r="AT1607" s="240" t="s">
        <v>191</v>
      </c>
      <c r="AU1607" s="240" t="s">
        <v>82</v>
      </c>
      <c r="AY1607" s="18" t="s">
        <v>189</v>
      </c>
      <c r="BE1607" s="241">
        <f>IF(N1607="základní",J1607,0)</f>
        <v>0</v>
      </c>
      <c r="BF1607" s="241">
        <f>IF(N1607="snížená",J1607,0)</f>
        <v>0</v>
      </c>
      <c r="BG1607" s="241">
        <f>IF(N1607="zákl. přenesená",J1607,0)</f>
        <v>0</v>
      </c>
      <c r="BH1607" s="241">
        <f>IF(N1607="sníž. přenesená",J1607,0)</f>
        <v>0</v>
      </c>
      <c r="BI1607" s="241">
        <f>IF(N1607="nulová",J1607,0)</f>
        <v>0</v>
      </c>
      <c r="BJ1607" s="18" t="s">
        <v>80</v>
      </c>
      <c r="BK1607" s="241">
        <f>ROUND(I1607*H1607,2)</f>
        <v>0</v>
      </c>
      <c r="BL1607" s="18" t="s">
        <v>195</v>
      </c>
      <c r="BM1607" s="240" t="s">
        <v>1025</v>
      </c>
    </row>
    <row r="1608" s="2" customFormat="1">
      <c r="A1608" s="39"/>
      <c r="B1608" s="40"/>
      <c r="C1608" s="41"/>
      <c r="D1608" s="242" t="s">
        <v>197</v>
      </c>
      <c r="E1608" s="41"/>
      <c r="F1608" s="243" t="s">
        <v>1024</v>
      </c>
      <c r="G1608" s="41"/>
      <c r="H1608" s="41"/>
      <c r="I1608" s="244"/>
      <c r="J1608" s="41"/>
      <c r="K1608" s="41"/>
      <c r="L1608" s="45"/>
      <c r="M1608" s="245"/>
      <c r="N1608" s="246"/>
      <c r="O1608" s="92"/>
      <c r="P1608" s="92"/>
      <c r="Q1608" s="92"/>
      <c r="R1608" s="92"/>
      <c r="S1608" s="92"/>
      <c r="T1608" s="93"/>
      <c r="U1608" s="39"/>
      <c r="V1608" s="39"/>
      <c r="W1608" s="39"/>
      <c r="X1608" s="39"/>
      <c r="Y1608" s="39"/>
      <c r="Z1608" s="39"/>
      <c r="AA1608" s="39"/>
      <c r="AB1608" s="39"/>
      <c r="AC1608" s="39"/>
      <c r="AD1608" s="39"/>
      <c r="AE1608" s="39"/>
      <c r="AT1608" s="18" t="s">
        <v>197</v>
      </c>
      <c r="AU1608" s="18" t="s">
        <v>82</v>
      </c>
    </row>
    <row r="1609" s="2" customFormat="1" ht="16.5" customHeight="1">
      <c r="A1609" s="39"/>
      <c r="B1609" s="40"/>
      <c r="C1609" s="228" t="s">
        <v>1026</v>
      </c>
      <c r="D1609" s="228" t="s">
        <v>191</v>
      </c>
      <c r="E1609" s="229" t="s">
        <v>1027</v>
      </c>
      <c r="F1609" s="230" t="s">
        <v>1028</v>
      </c>
      <c r="G1609" s="231" t="s">
        <v>1029</v>
      </c>
      <c r="H1609" s="232">
        <v>1</v>
      </c>
      <c r="I1609" s="233"/>
      <c r="J1609" s="234">
        <f>ROUND(I1609*H1609,2)</f>
        <v>0</v>
      </c>
      <c r="K1609" s="235"/>
      <c r="L1609" s="45"/>
      <c r="M1609" s="236" t="s">
        <v>1</v>
      </c>
      <c r="N1609" s="237" t="s">
        <v>38</v>
      </c>
      <c r="O1609" s="92"/>
      <c r="P1609" s="238">
        <f>O1609*H1609</f>
        <v>0</v>
      </c>
      <c r="Q1609" s="238">
        <v>0</v>
      </c>
      <c r="R1609" s="238">
        <f>Q1609*H1609</f>
        <v>0</v>
      </c>
      <c r="S1609" s="238">
        <v>0</v>
      </c>
      <c r="T1609" s="239">
        <f>S1609*H1609</f>
        <v>0</v>
      </c>
      <c r="U1609" s="39"/>
      <c r="V1609" s="39"/>
      <c r="W1609" s="39"/>
      <c r="X1609" s="39"/>
      <c r="Y1609" s="39"/>
      <c r="Z1609" s="39"/>
      <c r="AA1609" s="39"/>
      <c r="AB1609" s="39"/>
      <c r="AC1609" s="39"/>
      <c r="AD1609" s="39"/>
      <c r="AE1609" s="39"/>
      <c r="AR1609" s="240" t="s">
        <v>195</v>
      </c>
      <c r="AT1609" s="240" t="s">
        <v>191</v>
      </c>
      <c r="AU1609" s="240" t="s">
        <v>82</v>
      </c>
      <c r="AY1609" s="18" t="s">
        <v>189</v>
      </c>
      <c r="BE1609" s="241">
        <f>IF(N1609="základní",J1609,0)</f>
        <v>0</v>
      </c>
      <c r="BF1609" s="241">
        <f>IF(N1609="snížená",J1609,0)</f>
        <v>0</v>
      </c>
      <c r="BG1609" s="241">
        <f>IF(N1609="zákl. přenesená",J1609,0)</f>
        <v>0</v>
      </c>
      <c r="BH1609" s="241">
        <f>IF(N1609="sníž. přenesená",J1609,0)</f>
        <v>0</v>
      </c>
      <c r="BI1609" s="241">
        <f>IF(N1609="nulová",J1609,0)</f>
        <v>0</v>
      </c>
      <c r="BJ1609" s="18" t="s">
        <v>80</v>
      </c>
      <c r="BK1609" s="241">
        <f>ROUND(I1609*H1609,2)</f>
        <v>0</v>
      </c>
      <c r="BL1609" s="18" t="s">
        <v>195</v>
      </c>
      <c r="BM1609" s="240" t="s">
        <v>1030</v>
      </c>
    </row>
    <row r="1610" s="2" customFormat="1">
      <c r="A1610" s="39"/>
      <c r="B1610" s="40"/>
      <c r="C1610" s="41"/>
      <c r="D1610" s="242" t="s">
        <v>197</v>
      </c>
      <c r="E1610" s="41"/>
      <c r="F1610" s="243" t="s">
        <v>1028</v>
      </c>
      <c r="G1610" s="41"/>
      <c r="H1610" s="41"/>
      <c r="I1610" s="244"/>
      <c r="J1610" s="41"/>
      <c r="K1610" s="41"/>
      <c r="L1610" s="45"/>
      <c r="M1610" s="245"/>
      <c r="N1610" s="246"/>
      <c r="O1610" s="92"/>
      <c r="P1610" s="92"/>
      <c r="Q1610" s="92"/>
      <c r="R1610" s="92"/>
      <c r="S1610" s="92"/>
      <c r="T1610" s="93"/>
      <c r="U1610" s="39"/>
      <c r="V1610" s="39"/>
      <c r="W1610" s="39"/>
      <c r="X1610" s="39"/>
      <c r="Y1610" s="39"/>
      <c r="Z1610" s="39"/>
      <c r="AA1610" s="39"/>
      <c r="AB1610" s="39"/>
      <c r="AC1610" s="39"/>
      <c r="AD1610" s="39"/>
      <c r="AE1610" s="39"/>
      <c r="AT1610" s="18" t="s">
        <v>197</v>
      </c>
      <c r="AU1610" s="18" t="s">
        <v>82</v>
      </c>
    </row>
    <row r="1611" s="2" customFormat="1" ht="24.15" customHeight="1">
      <c r="A1611" s="39"/>
      <c r="B1611" s="40"/>
      <c r="C1611" s="228" t="s">
        <v>1031</v>
      </c>
      <c r="D1611" s="228" t="s">
        <v>191</v>
      </c>
      <c r="E1611" s="229" t="s">
        <v>1032</v>
      </c>
      <c r="F1611" s="230" t="s">
        <v>1033</v>
      </c>
      <c r="G1611" s="231" t="s">
        <v>194</v>
      </c>
      <c r="H1611" s="232">
        <v>5.2169999999999996</v>
      </c>
      <c r="I1611" s="233"/>
      <c r="J1611" s="234">
        <f>ROUND(I1611*H1611,2)</f>
        <v>0</v>
      </c>
      <c r="K1611" s="235"/>
      <c r="L1611" s="45"/>
      <c r="M1611" s="236" t="s">
        <v>1</v>
      </c>
      <c r="N1611" s="237" t="s">
        <v>38</v>
      </c>
      <c r="O1611" s="92"/>
      <c r="P1611" s="238">
        <f>O1611*H1611</f>
        <v>0</v>
      </c>
      <c r="Q1611" s="238">
        <v>2.2563399999999998</v>
      </c>
      <c r="R1611" s="238">
        <f>Q1611*H1611</f>
        <v>11.771325779999998</v>
      </c>
      <c r="S1611" s="238">
        <v>0</v>
      </c>
      <c r="T1611" s="239">
        <f>S1611*H1611</f>
        <v>0</v>
      </c>
      <c r="U1611" s="39"/>
      <c r="V1611" s="39"/>
      <c r="W1611" s="39"/>
      <c r="X1611" s="39"/>
      <c r="Y1611" s="39"/>
      <c r="Z1611" s="39"/>
      <c r="AA1611" s="39"/>
      <c r="AB1611" s="39"/>
      <c r="AC1611" s="39"/>
      <c r="AD1611" s="39"/>
      <c r="AE1611" s="39"/>
      <c r="AR1611" s="240" t="s">
        <v>195</v>
      </c>
      <c r="AT1611" s="240" t="s">
        <v>191</v>
      </c>
      <c r="AU1611" s="240" t="s">
        <v>82</v>
      </c>
      <c r="AY1611" s="18" t="s">
        <v>189</v>
      </c>
      <c r="BE1611" s="241">
        <f>IF(N1611="základní",J1611,0)</f>
        <v>0</v>
      </c>
      <c r="BF1611" s="241">
        <f>IF(N1611="snížená",J1611,0)</f>
        <v>0</v>
      </c>
      <c r="BG1611" s="241">
        <f>IF(N1611="zákl. přenesená",J1611,0)</f>
        <v>0</v>
      </c>
      <c r="BH1611" s="241">
        <f>IF(N1611="sníž. přenesená",J1611,0)</f>
        <v>0</v>
      </c>
      <c r="BI1611" s="241">
        <f>IF(N1611="nulová",J1611,0)</f>
        <v>0</v>
      </c>
      <c r="BJ1611" s="18" t="s">
        <v>80</v>
      </c>
      <c r="BK1611" s="241">
        <f>ROUND(I1611*H1611,2)</f>
        <v>0</v>
      </c>
      <c r="BL1611" s="18" t="s">
        <v>195</v>
      </c>
      <c r="BM1611" s="240" t="s">
        <v>1034</v>
      </c>
    </row>
    <row r="1612" s="2" customFormat="1">
      <c r="A1612" s="39"/>
      <c r="B1612" s="40"/>
      <c r="C1612" s="41"/>
      <c r="D1612" s="242" t="s">
        <v>197</v>
      </c>
      <c r="E1612" s="41"/>
      <c r="F1612" s="243" t="s">
        <v>1033</v>
      </c>
      <c r="G1612" s="41"/>
      <c r="H1612" s="41"/>
      <c r="I1612" s="244"/>
      <c r="J1612" s="41"/>
      <c r="K1612" s="41"/>
      <c r="L1612" s="45"/>
      <c r="M1612" s="245"/>
      <c r="N1612" s="246"/>
      <c r="O1612" s="92"/>
      <c r="P1612" s="92"/>
      <c r="Q1612" s="92"/>
      <c r="R1612" s="92"/>
      <c r="S1612" s="92"/>
      <c r="T1612" s="93"/>
      <c r="U1612" s="39"/>
      <c r="V1612" s="39"/>
      <c r="W1612" s="39"/>
      <c r="X1612" s="39"/>
      <c r="Y1612" s="39"/>
      <c r="Z1612" s="39"/>
      <c r="AA1612" s="39"/>
      <c r="AB1612" s="39"/>
      <c r="AC1612" s="39"/>
      <c r="AD1612" s="39"/>
      <c r="AE1612" s="39"/>
      <c r="AT1612" s="18" t="s">
        <v>197</v>
      </c>
      <c r="AU1612" s="18" t="s">
        <v>82</v>
      </c>
    </row>
    <row r="1613" s="2" customFormat="1">
      <c r="A1613" s="39"/>
      <c r="B1613" s="40"/>
      <c r="C1613" s="41"/>
      <c r="D1613" s="247" t="s">
        <v>198</v>
      </c>
      <c r="E1613" s="41"/>
      <c r="F1613" s="248" t="s">
        <v>1035</v>
      </c>
      <c r="G1613" s="41"/>
      <c r="H1613" s="41"/>
      <c r="I1613" s="244"/>
      <c r="J1613" s="41"/>
      <c r="K1613" s="41"/>
      <c r="L1613" s="45"/>
      <c r="M1613" s="245"/>
      <c r="N1613" s="246"/>
      <c r="O1613" s="92"/>
      <c r="P1613" s="92"/>
      <c r="Q1613" s="92"/>
      <c r="R1613" s="92"/>
      <c r="S1613" s="92"/>
      <c r="T1613" s="93"/>
      <c r="U1613" s="39"/>
      <c r="V1613" s="39"/>
      <c r="W1613" s="39"/>
      <c r="X1613" s="39"/>
      <c r="Y1613" s="39"/>
      <c r="Z1613" s="39"/>
      <c r="AA1613" s="39"/>
      <c r="AB1613" s="39"/>
      <c r="AC1613" s="39"/>
      <c r="AD1613" s="39"/>
      <c r="AE1613" s="39"/>
      <c r="AT1613" s="18" t="s">
        <v>198</v>
      </c>
      <c r="AU1613" s="18" t="s">
        <v>82</v>
      </c>
    </row>
    <row r="1614" s="13" customFormat="1">
      <c r="A1614" s="13"/>
      <c r="B1614" s="249"/>
      <c r="C1614" s="250"/>
      <c r="D1614" s="242" t="s">
        <v>200</v>
      </c>
      <c r="E1614" s="251" t="s">
        <v>1</v>
      </c>
      <c r="F1614" s="252" t="s">
        <v>1036</v>
      </c>
      <c r="G1614" s="250"/>
      <c r="H1614" s="251" t="s">
        <v>1</v>
      </c>
      <c r="I1614" s="253"/>
      <c r="J1614" s="250"/>
      <c r="K1614" s="250"/>
      <c r="L1614" s="254"/>
      <c r="M1614" s="255"/>
      <c r="N1614" s="256"/>
      <c r="O1614" s="256"/>
      <c r="P1614" s="256"/>
      <c r="Q1614" s="256"/>
      <c r="R1614" s="256"/>
      <c r="S1614" s="256"/>
      <c r="T1614" s="257"/>
      <c r="U1614" s="13"/>
      <c r="V1614" s="13"/>
      <c r="W1614" s="13"/>
      <c r="X1614" s="13"/>
      <c r="Y1614" s="13"/>
      <c r="Z1614" s="13"/>
      <c r="AA1614" s="13"/>
      <c r="AB1614" s="13"/>
      <c r="AC1614" s="13"/>
      <c r="AD1614" s="13"/>
      <c r="AE1614" s="13"/>
      <c r="AT1614" s="258" t="s">
        <v>200</v>
      </c>
      <c r="AU1614" s="258" t="s">
        <v>82</v>
      </c>
      <c r="AV1614" s="13" t="s">
        <v>80</v>
      </c>
      <c r="AW1614" s="13" t="s">
        <v>30</v>
      </c>
      <c r="AX1614" s="13" t="s">
        <v>73</v>
      </c>
      <c r="AY1614" s="258" t="s">
        <v>189</v>
      </c>
    </row>
    <row r="1615" s="14" customFormat="1">
      <c r="A1615" s="14"/>
      <c r="B1615" s="259"/>
      <c r="C1615" s="260"/>
      <c r="D1615" s="242" t="s">
        <v>200</v>
      </c>
      <c r="E1615" s="261" t="s">
        <v>1</v>
      </c>
      <c r="F1615" s="262" t="s">
        <v>1037</v>
      </c>
      <c r="G1615" s="260"/>
      <c r="H1615" s="263">
        <v>0.28599999999999998</v>
      </c>
      <c r="I1615" s="264"/>
      <c r="J1615" s="260"/>
      <c r="K1615" s="260"/>
      <c r="L1615" s="265"/>
      <c r="M1615" s="266"/>
      <c r="N1615" s="267"/>
      <c r="O1615" s="267"/>
      <c r="P1615" s="267"/>
      <c r="Q1615" s="267"/>
      <c r="R1615" s="267"/>
      <c r="S1615" s="267"/>
      <c r="T1615" s="268"/>
      <c r="U1615" s="14"/>
      <c r="V1615" s="14"/>
      <c r="W1615" s="14"/>
      <c r="X1615" s="14"/>
      <c r="Y1615" s="14"/>
      <c r="Z1615" s="14"/>
      <c r="AA1615" s="14"/>
      <c r="AB1615" s="14"/>
      <c r="AC1615" s="14"/>
      <c r="AD1615" s="14"/>
      <c r="AE1615" s="14"/>
      <c r="AT1615" s="269" t="s">
        <v>200</v>
      </c>
      <c r="AU1615" s="269" t="s">
        <v>82</v>
      </c>
      <c r="AV1615" s="14" t="s">
        <v>82</v>
      </c>
      <c r="AW1615" s="14" t="s">
        <v>30</v>
      </c>
      <c r="AX1615" s="14" t="s">
        <v>73</v>
      </c>
      <c r="AY1615" s="269" t="s">
        <v>189</v>
      </c>
    </row>
    <row r="1616" s="13" customFormat="1">
      <c r="A1616" s="13"/>
      <c r="B1616" s="249"/>
      <c r="C1616" s="250"/>
      <c r="D1616" s="242" t="s">
        <v>200</v>
      </c>
      <c r="E1616" s="251" t="s">
        <v>1</v>
      </c>
      <c r="F1616" s="252" t="s">
        <v>1038</v>
      </c>
      <c r="G1616" s="250"/>
      <c r="H1616" s="251" t="s">
        <v>1</v>
      </c>
      <c r="I1616" s="253"/>
      <c r="J1616" s="250"/>
      <c r="K1616" s="250"/>
      <c r="L1616" s="254"/>
      <c r="M1616" s="255"/>
      <c r="N1616" s="256"/>
      <c r="O1616" s="256"/>
      <c r="P1616" s="256"/>
      <c r="Q1616" s="256"/>
      <c r="R1616" s="256"/>
      <c r="S1616" s="256"/>
      <c r="T1616" s="257"/>
      <c r="U1616" s="13"/>
      <c r="V1616" s="13"/>
      <c r="W1616" s="13"/>
      <c r="X1616" s="13"/>
      <c r="Y1616" s="13"/>
      <c r="Z1616" s="13"/>
      <c r="AA1616" s="13"/>
      <c r="AB1616" s="13"/>
      <c r="AC1616" s="13"/>
      <c r="AD1616" s="13"/>
      <c r="AE1616" s="13"/>
      <c r="AT1616" s="258" t="s">
        <v>200</v>
      </c>
      <c r="AU1616" s="258" t="s">
        <v>82</v>
      </c>
      <c r="AV1616" s="13" t="s">
        <v>80</v>
      </c>
      <c r="AW1616" s="13" t="s">
        <v>30</v>
      </c>
      <c r="AX1616" s="13" t="s">
        <v>73</v>
      </c>
      <c r="AY1616" s="258" t="s">
        <v>189</v>
      </c>
    </row>
    <row r="1617" s="14" customFormat="1">
      <c r="A1617" s="14"/>
      <c r="B1617" s="259"/>
      <c r="C1617" s="260"/>
      <c r="D1617" s="242" t="s">
        <v>200</v>
      </c>
      <c r="E1617" s="261" t="s">
        <v>1</v>
      </c>
      <c r="F1617" s="262" t="s">
        <v>1039</v>
      </c>
      <c r="G1617" s="260"/>
      <c r="H1617" s="263">
        <v>0.308</v>
      </c>
      <c r="I1617" s="264"/>
      <c r="J1617" s="260"/>
      <c r="K1617" s="260"/>
      <c r="L1617" s="265"/>
      <c r="M1617" s="266"/>
      <c r="N1617" s="267"/>
      <c r="O1617" s="267"/>
      <c r="P1617" s="267"/>
      <c r="Q1617" s="267"/>
      <c r="R1617" s="267"/>
      <c r="S1617" s="267"/>
      <c r="T1617" s="268"/>
      <c r="U1617" s="14"/>
      <c r="V1617" s="14"/>
      <c r="W1617" s="14"/>
      <c r="X1617" s="14"/>
      <c r="Y1617" s="14"/>
      <c r="Z1617" s="14"/>
      <c r="AA1617" s="14"/>
      <c r="AB1617" s="14"/>
      <c r="AC1617" s="14"/>
      <c r="AD1617" s="14"/>
      <c r="AE1617" s="14"/>
      <c r="AT1617" s="269" t="s">
        <v>200</v>
      </c>
      <c r="AU1617" s="269" t="s">
        <v>82</v>
      </c>
      <c r="AV1617" s="14" t="s">
        <v>82</v>
      </c>
      <c r="AW1617" s="14" t="s">
        <v>30</v>
      </c>
      <c r="AX1617" s="14" t="s">
        <v>73</v>
      </c>
      <c r="AY1617" s="269" t="s">
        <v>189</v>
      </c>
    </row>
    <row r="1618" s="13" customFormat="1">
      <c r="A1618" s="13"/>
      <c r="B1618" s="249"/>
      <c r="C1618" s="250"/>
      <c r="D1618" s="242" t="s">
        <v>200</v>
      </c>
      <c r="E1618" s="251" t="s">
        <v>1</v>
      </c>
      <c r="F1618" s="252" t="s">
        <v>1040</v>
      </c>
      <c r="G1618" s="250"/>
      <c r="H1618" s="251" t="s">
        <v>1</v>
      </c>
      <c r="I1618" s="253"/>
      <c r="J1618" s="250"/>
      <c r="K1618" s="250"/>
      <c r="L1618" s="254"/>
      <c r="M1618" s="255"/>
      <c r="N1618" s="256"/>
      <c r="O1618" s="256"/>
      <c r="P1618" s="256"/>
      <c r="Q1618" s="256"/>
      <c r="R1618" s="256"/>
      <c r="S1618" s="256"/>
      <c r="T1618" s="257"/>
      <c r="U1618" s="13"/>
      <c r="V1618" s="13"/>
      <c r="W1618" s="13"/>
      <c r="X1618" s="13"/>
      <c r="Y1618" s="13"/>
      <c r="Z1618" s="13"/>
      <c r="AA1618" s="13"/>
      <c r="AB1618" s="13"/>
      <c r="AC1618" s="13"/>
      <c r="AD1618" s="13"/>
      <c r="AE1618" s="13"/>
      <c r="AT1618" s="258" t="s">
        <v>200</v>
      </c>
      <c r="AU1618" s="258" t="s">
        <v>82</v>
      </c>
      <c r="AV1618" s="13" t="s">
        <v>80</v>
      </c>
      <c r="AW1618" s="13" t="s">
        <v>30</v>
      </c>
      <c r="AX1618" s="13" t="s">
        <v>73</v>
      </c>
      <c r="AY1618" s="258" t="s">
        <v>189</v>
      </c>
    </row>
    <row r="1619" s="14" customFormat="1">
      <c r="A1619" s="14"/>
      <c r="B1619" s="259"/>
      <c r="C1619" s="260"/>
      <c r="D1619" s="242" t="s">
        <v>200</v>
      </c>
      <c r="E1619" s="261" t="s">
        <v>1</v>
      </c>
      <c r="F1619" s="262" t="s">
        <v>1041</v>
      </c>
      <c r="G1619" s="260"/>
      <c r="H1619" s="263">
        <v>3.4350000000000001</v>
      </c>
      <c r="I1619" s="264"/>
      <c r="J1619" s="260"/>
      <c r="K1619" s="260"/>
      <c r="L1619" s="265"/>
      <c r="M1619" s="266"/>
      <c r="N1619" s="267"/>
      <c r="O1619" s="267"/>
      <c r="P1619" s="267"/>
      <c r="Q1619" s="267"/>
      <c r="R1619" s="267"/>
      <c r="S1619" s="267"/>
      <c r="T1619" s="268"/>
      <c r="U1619" s="14"/>
      <c r="V1619" s="14"/>
      <c r="W1619" s="14"/>
      <c r="X1619" s="14"/>
      <c r="Y1619" s="14"/>
      <c r="Z1619" s="14"/>
      <c r="AA1619" s="14"/>
      <c r="AB1619" s="14"/>
      <c r="AC1619" s="14"/>
      <c r="AD1619" s="14"/>
      <c r="AE1619" s="14"/>
      <c r="AT1619" s="269" t="s">
        <v>200</v>
      </c>
      <c r="AU1619" s="269" t="s">
        <v>82</v>
      </c>
      <c r="AV1619" s="14" t="s">
        <v>82</v>
      </c>
      <c r="AW1619" s="14" t="s">
        <v>30</v>
      </c>
      <c r="AX1619" s="14" t="s">
        <v>73</v>
      </c>
      <c r="AY1619" s="269" t="s">
        <v>189</v>
      </c>
    </row>
    <row r="1620" s="13" customFormat="1">
      <c r="A1620" s="13"/>
      <c r="B1620" s="249"/>
      <c r="C1620" s="250"/>
      <c r="D1620" s="242" t="s">
        <v>200</v>
      </c>
      <c r="E1620" s="251" t="s">
        <v>1</v>
      </c>
      <c r="F1620" s="252" t="s">
        <v>1042</v>
      </c>
      <c r="G1620" s="250"/>
      <c r="H1620" s="251" t="s">
        <v>1</v>
      </c>
      <c r="I1620" s="253"/>
      <c r="J1620" s="250"/>
      <c r="K1620" s="250"/>
      <c r="L1620" s="254"/>
      <c r="M1620" s="255"/>
      <c r="N1620" s="256"/>
      <c r="O1620" s="256"/>
      <c r="P1620" s="256"/>
      <c r="Q1620" s="256"/>
      <c r="R1620" s="256"/>
      <c r="S1620" s="256"/>
      <c r="T1620" s="257"/>
      <c r="U1620" s="13"/>
      <c r="V1620" s="13"/>
      <c r="W1620" s="13"/>
      <c r="X1620" s="13"/>
      <c r="Y1620" s="13"/>
      <c r="Z1620" s="13"/>
      <c r="AA1620" s="13"/>
      <c r="AB1620" s="13"/>
      <c r="AC1620" s="13"/>
      <c r="AD1620" s="13"/>
      <c r="AE1620" s="13"/>
      <c r="AT1620" s="258" t="s">
        <v>200</v>
      </c>
      <c r="AU1620" s="258" t="s">
        <v>82</v>
      </c>
      <c r="AV1620" s="13" t="s">
        <v>80</v>
      </c>
      <c r="AW1620" s="13" t="s">
        <v>30</v>
      </c>
      <c r="AX1620" s="13" t="s">
        <v>73</v>
      </c>
      <c r="AY1620" s="258" t="s">
        <v>189</v>
      </c>
    </row>
    <row r="1621" s="14" customFormat="1">
      <c r="A1621" s="14"/>
      <c r="B1621" s="259"/>
      <c r="C1621" s="260"/>
      <c r="D1621" s="242" t="s">
        <v>200</v>
      </c>
      <c r="E1621" s="261" t="s">
        <v>1</v>
      </c>
      <c r="F1621" s="262" t="s">
        <v>1043</v>
      </c>
      <c r="G1621" s="260"/>
      <c r="H1621" s="263">
        <v>1.1879999999999999</v>
      </c>
      <c r="I1621" s="264"/>
      <c r="J1621" s="260"/>
      <c r="K1621" s="260"/>
      <c r="L1621" s="265"/>
      <c r="M1621" s="266"/>
      <c r="N1621" s="267"/>
      <c r="O1621" s="267"/>
      <c r="P1621" s="267"/>
      <c r="Q1621" s="267"/>
      <c r="R1621" s="267"/>
      <c r="S1621" s="267"/>
      <c r="T1621" s="268"/>
      <c r="U1621" s="14"/>
      <c r="V1621" s="14"/>
      <c r="W1621" s="14"/>
      <c r="X1621" s="14"/>
      <c r="Y1621" s="14"/>
      <c r="Z1621" s="14"/>
      <c r="AA1621" s="14"/>
      <c r="AB1621" s="14"/>
      <c r="AC1621" s="14"/>
      <c r="AD1621" s="14"/>
      <c r="AE1621" s="14"/>
      <c r="AT1621" s="269" t="s">
        <v>200</v>
      </c>
      <c r="AU1621" s="269" t="s">
        <v>82</v>
      </c>
      <c r="AV1621" s="14" t="s">
        <v>82</v>
      </c>
      <c r="AW1621" s="14" t="s">
        <v>30</v>
      </c>
      <c r="AX1621" s="14" t="s">
        <v>73</v>
      </c>
      <c r="AY1621" s="269" t="s">
        <v>189</v>
      </c>
    </row>
    <row r="1622" s="15" customFormat="1">
      <c r="A1622" s="15"/>
      <c r="B1622" s="270"/>
      <c r="C1622" s="271"/>
      <c r="D1622" s="242" t="s">
        <v>200</v>
      </c>
      <c r="E1622" s="272" t="s">
        <v>1</v>
      </c>
      <c r="F1622" s="273" t="s">
        <v>207</v>
      </c>
      <c r="G1622" s="271"/>
      <c r="H1622" s="274">
        <v>5.2169999999999996</v>
      </c>
      <c r="I1622" s="275"/>
      <c r="J1622" s="271"/>
      <c r="K1622" s="271"/>
      <c r="L1622" s="276"/>
      <c r="M1622" s="277"/>
      <c r="N1622" s="278"/>
      <c r="O1622" s="278"/>
      <c r="P1622" s="278"/>
      <c r="Q1622" s="278"/>
      <c r="R1622" s="278"/>
      <c r="S1622" s="278"/>
      <c r="T1622" s="279"/>
      <c r="U1622" s="15"/>
      <c r="V1622" s="15"/>
      <c r="W1622" s="15"/>
      <c r="X1622" s="15"/>
      <c r="Y1622" s="15"/>
      <c r="Z1622" s="15"/>
      <c r="AA1622" s="15"/>
      <c r="AB1622" s="15"/>
      <c r="AC1622" s="15"/>
      <c r="AD1622" s="15"/>
      <c r="AE1622" s="15"/>
      <c r="AT1622" s="280" t="s">
        <v>200</v>
      </c>
      <c r="AU1622" s="280" t="s">
        <v>82</v>
      </c>
      <c r="AV1622" s="15" t="s">
        <v>195</v>
      </c>
      <c r="AW1622" s="15" t="s">
        <v>30</v>
      </c>
      <c r="AX1622" s="15" t="s">
        <v>80</v>
      </c>
      <c r="AY1622" s="280" t="s">
        <v>189</v>
      </c>
    </row>
    <row r="1623" s="2" customFormat="1" ht="24.15" customHeight="1">
      <c r="A1623" s="39"/>
      <c r="B1623" s="40"/>
      <c r="C1623" s="228" t="s">
        <v>1044</v>
      </c>
      <c r="D1623" s="228" t="s">
        <v>191</v>
      </c>
      <c r="E1623" s="229" t="s">
        <v>1045</v>
      </c>
      <c r="F1623" s="230" t="s">
        <v>1046</v>
      </c>
      <c r="G1623" s="231" t="s">
        <v>194</v>
      </c>
      <c r="H1623" s="232">
        <v>5.2169999999999996</v>
      </c>
      <c r="I1623" s="233"/>
      <c r="J1623" s="234">
        <f>ROUND(I1623*H1623,2)</f>
        <v>0</v>
      </c>
      <c r="K1623" s="235"/>
      <c r="L1623" s="45"/>
      <c r="M1623" s="236" t="s">
        <v>1</v>
      </c>
      <c r="N1623" s="237" t="s">
        <v>38</v>
      </c>
      <c r="O1623" s="92"/>
      <c r="P1623" s="238">
        <f>O1623*H1623</f>
        <v>0</v>
      </c>
      <c r="Q1623" s="238">
        <v>0</v>
      </c>
      <c r="R1623" s="238">
        <f>Q1623*H1623</f>
        <v>0</v>
      </c>
      <c r="S1623" s="238">
        <v>0</v>
      </c>
      <c r="T1623" s="239">
        <f>S1623*H1623</f>
        <v>0</v>
      </c>
      <c r="U1623" s="39"/>
      <c r="V1623" s="39"/>
      <c r="W1623" s="39"/>
      <c r="X1623" s="39"/>
      <c r="Y1623" s="39"/>
      <c r="Z1623" s="39"/>
      <c r="AA1623" s="39"/>
      <c r="AB1623" s="39"/>
      <c r="AC1623" s="39"/>
      <c r="AD1623" s="39"/>
      <c r="AE1623" s="39"/>
      <c r="AR1623" s="240" t="s">
        <v>195</v>
      </c>
      <c r="AT1623" s="240" t="s">
        <v>191</v>
      </c>
      <c r="AU1623" s="240" t="s">
        <v>82</v>
      </c>
      <c r="AY1623" s="18" t="s">
        <v>189</v>
      </c>
      <c r="BE1623" s="241">
        <f>IF(N1623="základní",J1623,0)</f>
        <v>0</v>
      </c>
      <c r="BF1623" s="241">
        <f>IF(N1623="snížená",J1623,0)</f>
        <v>0</v>
      </c>
      <c r="BG1623" s="241">
        <f>IF(N1623="zákl. přenesená",J1623,0)</f>
        <v>0</v>
      </c>
      <c r="BH1623" s="241">
        <f>IF(N1623="sníž. přenesená",J1623,0)</f>
        <v>0</v>
      </c>
      <c r="BI1623" s="241">
        <f>IF(N1623="nulová",J1623,0)</f>
        <v>0</v>
      </c>
      <c r="BJ1623" s="18" t="s">
        <v>80</v>
      </c>
      <c r="BK1623" s="241">
        <f>ROUND(I1623*H1623,2)</f>
        <v>0</v>
      </c>
      <c r="BL1623" s="18" t="s">
        <v>195</v>
      </c>
      <c r="BM1623" s="240" t="s">
        <v>1047</v>
      </c>
    </row>
    <row r="1624" s="2" customFormat="1">
      <c r="A1624" s="39"/>
      <c r="B1624" s="40"/>
      <c r="C1624" s="41"/>
      <c r="D1624" s="242" t="s">
        <v>197</v>
      </c>
      <c r="E1624" s="41"/>
      <c r="F1624" s="243" t="s">
        <v>1046</v>
      </c>
      <c r="G1624" s="41"/>
      <c r="H1624" s="41"/>
      <c r="I1624" s="244"/>
      <c r="J1624" s="41"/>
      <c r="K1624" s="41"/>
      <c r="L1624" s="45"/>
      <c r="M1624" s="245"/>
      <c r="N1624" s="246"/>
      <c r="O1624" s="92"/>
      <c r="P1624" s="92"/>
      <c r="Q1624" s="92"/>
      <c r="R1624" s="92"/>
      <c r="S1624" s="92"/>
      <c r="T1624" s="93"/>
      <c r="U1624" s="39"/>
      <c r="V1624" s="39"/>
      <c r="W1624" s="39"/>
      <c r="X1624" s="39"/>
      <c r="Y1624" s="39"/>
      <c r="Z1624" s="39"/>
      <c r="AA1624" s="39"/>
      <c r="AB1624" s="39"/>
      <c r="AC1624" s="39"/>
      <c r="AD1624" s="39"/>
      <c r="AE1624" s="39"/>
      <c r="AT1624" s="18" t="s">
        <v>197</v>
      </c>
      <c r="AU1624" s="18" t="s">
        <v>82</v>
      </c>
    </row>
    <row r="1625" s="2" customFormat="1">
      <c r="A1625" s="39"/>
      <c r="B1625" s="40"/>
      <c r="C1625" s="41"/>
      <c r="D1625" s="247" t="s">
        <v>198</v>
      </c>
      <c r="E1625" s="41"/>
      <c r="F1625" s="248" t="s">
        <v>1048</v>
      </c>
      <c r="G1625" s="41"/>
      <c r="H1625" s="41"/>
      <c r="I1625" s="244"/>
      <c r="J1625" s="41"/>
      <c r="K1625" s="41"/>
      <c r="L1625" s="45"/>
      <c r="M1625" s="245"/>
      <c r="N1625" s="246"/>
      <c r="O1625" s="92"/>
      <c r="P1625" s="92"/>
      <c r="Q1625" s="92"/>
      <c r="R1625" s="92"/>
      <c r="S1625" s="92"/>
      <c r="T1625" s="93"/>
      <c r="U1625" s="39"/>
      <c r="V1625" s="39"/>
      <c r="W1625" s="39"/>
      <c r="X1625" s="39"/>
      <c r="Y1625" s="39"/>
      <c r="Z1625" s="39"/>
      <c r="AA1625" s="39"/>
      <c r="AB1625" s="39"/>
      <c r="AC1625" s="39"/>
      <c r="AD1625" s="39"/>
      <c r="AE1625" s="39"/>
      <c r="AT1625" s="18" t="s">
        <v>198</v>
      </c>
      <c r="AU1625" s="18" t="s">
        <v>82</v>
      </c>
    </row>
    <row r="1626" s="2" customFormat="1" ht="16.5" customHeight="1">
      <c r="A1626" s="39"/>
      <c r="B1626" s="40"/>
      <c r="C1626" s="228" t="s">
        <v>1049</v>
      </c>
      <c r="D1626" s="228" t="s">
        <v>191</v>
      </c>
      <c r="E1626" s="229" t="s">
        <v>1050</v>
      </c>
      <c r="F1626" s="230" t="s">
        <v>1051</v>
      </c>
      <c r="G1626" s="231" t="s">
        <v>256</v>
      </c>
      <c r="H1626" s="232">
        <v>0.14000000000000001</v>
      </c>
      <c r="I1626" s="233"/>
      <c r="J1626" s="234">
        <f>ROUND(I1626*H1626,2)</f>
        <v>0</v>
      </c>
      <c r="K1626" s="235"/>
      <c r="L1626" s="45"/>
      <c r="M1626" s="236" t="s">
        <v>1</v>
      </c>
      <c r="N1626" s="237" t="s">
        <v>38</v>
      </c>
      <c r="O1626" s="92"/>
      <c r="P1626" s="238">
        <f>O1626*H1626</f>
        <v>0</v>
      </c>
      <c r="Q1626" s="238">
        <v>1.0627727797</v>
      </c>
      <c r="R1626" s="238">
        <f>Q1626*H1626</f>
        <v>0.14878818915800002</v>
      </c>
      <c r="S1626" s="238">
        <v>0</v>
      </c>
      <c r="T1626" s="239">
        <f>S1626*H1626</f>
        <v>0</v>
      </c>
      <c r="U1626" s="39"/>
      <c r="V1626" s="39"/>
      <c r="W1626" s="39"/>
      <c r="X1626" s="39"/>
      <c r="Y1626" s="39"/>
      <c r="Z1626" s="39"/>
      <c r="AA1626" s="39"/>
      <c r="AB1626" s="39"/>
      <c r="AC1626" s="39"/>
      <c r="AD1626" s="39"/>
      <c r="AE1626" s="39"/>
      <c r="AR1626" s="240" t="s">
        <v>195</v>
      </c>
      <c r="AT1626" s="240" t="s">
        <v>191</v>
      </c>
      <c r="AU1626" s="240" t="s">
        <v>82</v>
      </c>
      <c r="AY1626" s="18" t="s">
        <v>189</v>
      </c>
      <c r="BE1626" s="241">
        <f>IF(N1626="základní",J1626,0)</f>
        <v>0</v>
      </c>
      <c r="BF1626" s="241">
        <f>IF(N1626="snížená",J1626,0)</f>
        <v>0</v>
      </c>
      <c r="BG1626" s="241">
        <f>IF(N1626="zákl. přenesená",J1626,0)</f>
        <v>0</v>
      </c>
      <c r="BH1626" s="241">
        <f>IF(N1626="sníž. přenesená",J1626,0)</f>
        <v>0</v>
      </c>
      <c r="BI1626" s="241">
        <f>IF(N1626="nulová",J1626,0)</f>
        <v>0</v>
      </c>
      <c r="BJ1626" s="18" t="s">
        <v>80</v>
      </c>
      <c r="BK1626" s="241">
        <f>ROUND(I1626*H1626,2)</f>
        <v>0</v>
      </c>
      <c r="BL1626" s="18" t="s">
        <v>195</v>
      </c>
      <c r="BM1626" s="240" t="s">
        <v>1052</v>
      </c>
    </row>
    <row r="1627" s="2" customFormat="1">
      <c r="A1627" s="39"/>
      <c r="B1627" s="40"/>
      <c r="C1627" s="41"/>
      <c r="D1627" s="242" t="s">
        <v>197</v>
      </c>
      <c r="E1627" s="41"/>
      <c r="F1627" s="243" t="s">
        <v>1051</v>
      </c>
      <c r="G1627" s="41"/>
      <c r="H1627" s="41"/>
      <c r="I1627" s="244"/>
      <c r="J1627" s="41"/>
      <c r="K1627" s="41"/>
      <c r="L1627" s="45"/>
      <c r="M1627" s="245"/>
      <c r="N1627" s="246"/>
      <c r="O1627" s="92"/>
      <c r="P1627" s="92"/>
      <c r="Q1627" s="92"/>
      <c r="R1627" s="92"/>
      <c r="S1627" s="92"/>
      <c r="T1627" s="93"/>
      <c r="U1627" s="39"/>
      <c r="V1627" s="39"/>
      <c r="W1627" s="39"/>
      <c r="X1627" s="39"/>
      <c r="Y1627" s="39"/>
      <c r="Z1627" s="39"/>
      <c r="AA1627" s="39"/>
      <c r="AB1627" s="39"/>
      <c r="AC1627" s="39"/>
      <c r="AD1627" s="39"/>
      <c r="AE1627" s="39"/>
      <c r="AT1627" s="18" t="s">
        <v>197</v>
      </c>
      <c r="AU1627" s="18" t="s">
        <v>82</v>
      </c>
    </row>
    <row r="1628" s="2" customFormat="1">
      <c r="A1628" s="39"/>
      <c r="B1628" s="40"/>
      <c r="C1628" s="41"/>
      <c r="D1628" s="247" t="s">
        <v>198</v>
      </c>
      <c r="E1628" s="41"/>
      <c r="F1628" s="248" t="s">
        <v>1053</v>
      </c>
      <c r="G1628" s="41"/>
      <c r="H1628" s="41"/>
      <c r="I1628" s="244"/>
      <c r="J1628" s="41"/>
      <c r="K1628" s="41"/>
      <c r="L1628" s="45"/>
      <c r="M1628" s="245"/>
      <c r="N1628" s="246"/>
      <c r="O1628" s="92"/>
      <c r="P1628" s="92"/>
      <c r="Q1628" s="92"/>
      <c r="R1628" s="92"/>
      <c r="S1628" s="92"/>
      <c r="T1628" s="93"/>
      <c r="U1628" s="39"/>
      <c r="V1628" s="39"/>
      <c r="W1628" s="39"/>
      <c r="X1628" s="39"/>
      <c r="Y1628" s="39"/>
      <c r="Z1628" s="39"/>
      <c r="AA1628" s="39"/>
      <c r="AB1628" s="39"/>
      <c r="AC1628" s="39"/>
      <c r="AD1628" s="39"/>
      <c r="AE1628" s="39"/>
      <c r="AT1628" s="18" t="s">
        <v>198</v>
      </c>
      <c r="AU1628" s="18" t="s">
        <v>82</v>
      </c>
    </row>
    <row r="1629" s="13" customFormat="1">
      <c r="A1629" s="13"/>
      <c r="B1629" s="249"/>
      <c r="C1629" s="250"/>
      <c r="D1629" s="242" t="s">
        <v>200</v>
      </c>
      <c r="E1629" s="251" t="s">
        <v>1</v>
      </c>
      <c r="F1629" s="252" t="s">
        <v>1054</v>
      </c>
      <c r="G1629" s="250"/>
      <c r="H1629" s="251" t="s">
        <v>1</v>
      </c>
      <c r="I1629" s="253"/>
      <c r="J1629" s="250"/>
      <c r="K1629" s="250"/>
      <c r="L1629" s="254"/>
      <c r="M1629" s="255"/>
      <c r="N1629" s="256"/>
      <c r="O1629" s="256"/>
      <c r="P1629" s="256"/>
      <c r="Q1629" s="256"/>
      <c r="R1629" s="256"/>
      <c r="S1629" s="256"/>
      <c r="T1629" s="257"/>
      <c r="U1629" s="13"/>
      <c r="V1629" s="13"/>
      <c r="W1629" s="13"/>
      <c r="X1629" s="13"/>
      <c r="Y1629" s="13"/>
      <c r="Z1629" s="13"/>
      <c r="AA1629" s="13"/>
      <c r="AB1629" s="13"/>
      <c r="AC1629" s="13"/>
      <c r="AD1629" s="13"/>
      <c r="AE1629" s="13"/>
      <c r="AT1629" s="258" t="s">
        <v>200</v>
      </c>
      <c r="AU1629" s="258" t="s">
        <v>82</v>
      </c>
      <c r="AV1629" s="13" t="s">
        <v>80</v>
      </c>
      <c r="AW1629" s="13" t="s">
        <v>30</v>
      </c>
      <c r="AX1629" s="13" t="s">
        <v>73</v>
      </c>
      <c r="AY1629" s="258" t="s">
        <v>189</v>
      </c>
    </row>
    <row r="1630" s="13" customFormat="1">
      <c r="A1630" s="13"/>
      <c r="B1630" s="249"/>
      <c r="C1630" s="250"/>
      <c r="D1630" s="242" t="s">
        <v>200</v>
      </c>
      <c r="E1630" s="251" t="s">
        <v>1</v>
      </c>
      <c r="F1630" s="252" t="s">
        <v>1055</v>
      </c>
      <c r="G1630" s="250"/>
      <c r="H1630" s="251" t="s">
        <v>1</v>
      </c>
      <c r="I1630" s="253"/>
      <c r="J1630" s="250"/>
      <c r="K1630" s="250"/>
      <c r="L1630" s="254"/>
      <c r="M1630" s="255"/>
      <c r="N1630" s="256"/>
      <c r="O1630" s="256"/>
      <c r="P1630" s="256"/>
      <c r="Q1630" s="256"/>
      <c r="R1630" s="256"/>
      <c r="S1630" s="256"/>
      <c r="T1630" s="257"/>
      <c r="U1630" s="13"/>
      <c r="V1630" s="13"/>
      <c r="W1630" s="13"/>
      <c r="X1630" s="13"/>
      <c r="Y1630" s="13"/>
      <c r="Z1630" s="13"/>
      <c r="AA1630" s="13"/>
      <c r="AB1630" s="13"/>
      <c r="AC1630" s="13"/>
      <c r="AD1630" s="13"/>
      <c r="AE1630" s="13"/>
      <c r="AT1630" s="258" t="s">
        <v>200</v>
      </c>
      <c r="AU1630" s="258" t="s">
        <v>82</v>
      </c>
      <c r="AV1630" s="13" t="s">
        <v>80</v>
      </c>
      <c r="AW1630" s="13" t="s">
        <v>30</v>
      </c>
      <c r="AX1630" s="13" t="s">
        <v>73</v>
      </c>
      <c r="AY1630" s="258" t="s">
        <v>189</v>
      </c>
    </row>
    <row r="1631" s="13" customFormat="1">
      <c r="A1631" s="13"/>
      <c r="B1631" s="249"/>
      <c r="C1631" s="250"/>
      <c r="D1631" s="242" t="s">
        <v>200</v>
      </c>
      <c r="E1631" s="251" t="s">
        <v>1</v>
      </c>
      <c r="F1631" s="252" t="s">
        <v>1036</v>
      </c>
      <c r="G1631" s="250"/>
      <c r="H1631" s="251" t="s">
        <v>1</v>
      </c>
      <c r="I1631" s="253"/>
      <c r="J1631" s="250"/>
      <c r="K1631" s="250"/>
      <c r="L1631" s="254"/>
      <c r="M1631" s="255"/>
      <c r="N1631" s="256"/>
      <c r="O1631" s="256"/>
      <c r="P1631" s="256"/>
      <c r="Q1631" s="256"/>
      <c r="R1631" s="256"/>
      <c r="S1631" s="256"/>
      <c r="T1631" s="257"/>
      <c r="U1631" s="13"/>
      <c r="V1631" s="13"/>
      <c r="W1631" s="13"/>
      <c r="X1631" s="13"/>
      <c r="Y1631" s="13"/>
      <c r="Z1631" s="13"/>
      <c r="AA1631" s="13"/>
      <c r="AB1631" s="13"/>
      <c r="AC1631" s="13"/>
      <c r="AD1631" s="13"/>
      <c r="AE1631" s="13"/>
      <c r="AT1631" s="258" t="s">
        <v>200</v>
      </c>
      <c r="AU1631" s="258" t="s">
        <v>82</v>
      </c>
      <c r="AV1631" s="13" t="s">
        <v>80</v>
      </c>
      <c r="AW1631" s="13" t="s">
        <v>30</v>
      </c>
      <c r="AX1631" s="13" t="s">
        <v>73</v>
      </c>
      <c r="AY1631" s="258" t="s">
        <v>189</v>
      </c>
    </row>
    <row r="1632" s="14" customFormat="1">
      <c r="A1632" s="14"/>
      <c r="B1632" s="259"/>
      <c r="C1632" s="260"/>
      <c r="D1632" s="242" t="s">
        <v>200</v>
      </c>
      <c r="E1632" s="261" t="s">
        <v>1</v>
      </c>
      <c r="F1632" s="262" t="s">
        <v>1056</v>
      </c>
      <c r="G1632" s="260"/>
      <c r="H1632" s="263">
        <v>0.01</v>
      </c>
      <c r="I1632" s="264"/>
      <c r="J1632" s="260"/>
      <c r="K1632" s="260"/>
      <c r="L1632" s="265"/>
      <c r="M1632" s="266"/>
      <c r="N1632" s="267"/>
      <c r="O1632" s="267"/>
      <c r="P1632" s="267"/>
      <c r="Q1632" s="267"/>
      <c r="R1632" s="267"/>
      <c r="S1632" s="267"/>
      <c r="T1632" s="268"/>
      <c r="U1632" s="14"/>
      <c r="V1632" s="14"/>
      <c r="W1632" s="14"/>
      <c r="X1632" s="14"/>
      <c r="Y1632" s="14"/>
      <c r="Z1632" s="14"/>
      <c r="AA1632" s="14"/>
      <c r="AB1632" s="14"/>
      <c r="AC1632" s="14"/>
      <c r="AD1632" s="14"/>
      <c r="AE1632" s="14"/>
      <c r="AT1632" s="269" t="s">
        <v>200</v>
      </c>
      <c r="AU1632" s="269" t="s">
        <v>82</v>
      </c>
      <c r="AV1632" s="14" t="s">
        <v>82</v>
      </c>
      <c r="AW1632" s="14" t="s">
        <v>30</v>
      </c>
      <c r="AX1632" s="14" t="s">
        <v>73</v>
      </c>
      <c r="AY1632" s="269" t="s">
        <v>189</v>
      </c>
    </row>
    <row r="1633" s="13" customFormat="1">
      <c r="A1633" s="13"/>
      <c r="B1633" s="249"/>
      <c r="C1633" s="250"/>
      <c r="D1633" s="242" t="s">
        <v>200</v>
      </c>
      <c r="E1633" s="251" t="s">
        <v>1</v>
      </c>
      <c r="F1633" s="252" t="s">
        <v>1038</v>
      </c>
      <c r="G1633" s="250"/>
      <c r="H1633" s="251" t="s">
        <v>1</v>
      </c>
      <c r="I1633" s="253"/>
      <c r="J1633" s="250"/>
      <c r="K1633" s="250"/>
      <c r="L1633" s="254"/>
      <c r="M1633" s="255"/>
      <c r="N1633" s="256"/>
      <c r="O1633" s="256"/>
      <c r="P1633" s="256"/>
      <c r="Q1633" s="256"/>
      <c r="R1633" s="256"/>
      <c r="S1633" s="256"/>
      <c r="T1633" s="257"/>
      <c r="U1633" s="13"/>
      <c r="V1633" s="13"/>
      <c r="W1633" s="13"/>
      <c r="X1633" s="13"/>
      <c r="Y1633" s="13"/>
      <c r="Z1633" s="13"/>
      <c r="AA1633" s="13"/>
      <c r="AB1633" s="13"/>
      <c r="AC1633" s="13"/>
      <c r="AD1633" s="13"/>
      <c r="AE1633" s="13"/>
      <c r="AT1633" s="258" t="s">
        <v>200</v>
      </c>
      <c r="AU1633" s="258" t="s">
        <v>82</v>
      </c>
      <c r="AV1633" s="13" t="s">
        <v>80</v>
      </c>
      <c r="AW1633" s="13" t="s">
        <v>30</v>
      </c>
      <c r="AX1633" s="13" t="s">
        <v>73</v>
      </c>
      <c r="AY1633" s="258" t="s">
        <v>189</v>
      </c>
    </row>
    <row r="1634" s="14" customFormat="1">
      <c r="A1634" s="14"/>
      <c r="B1634" s="259"/>
      <c r="C1634" s="260"/>
      <c r="D1634" s="242" t="s">
        <v>200</v>
      </c>
      <c r="E1634" s="261" t="s">
        <v>1</v>
      </c>
      <c r="F1634" s="262" t="s">
        <v>1057</v>
      </c>
      <c r="G1634" s="260"/>
      <c r="H1634" s="263">
        <v>0.012</v>
      </c>
      <c r="I1634" s="264"/>
      <c r="J1634" s="260"/>
      <c r="K1634" s="260"/>
      <c r="L1634" s="265"/>
      <c r="M1634" s="266"/>
      <c r="N1634" s="267"/>
      <c r="O1634" s="267"/>
      <c r="P1634" s="267"/>
      <c r="Q1634" s="267"/>
      <c r="R1634" s="267"/>
      <c r="S1634" s="267"/>
      <c r="T1634" s="268"/>
      <c r="U1634" s="14"/>
      <c r="V1634" s="14"/>
      <c r="W1634" s="14"/>
      <c r="X1634" s="14"/>
      <c r="Y1634" s="14"/>
      <c r="Z1634" s="14"/>
      <c r="AA1634" s="14"/>
      <c r="AB1634" s="14"/>
      <c r="AC1634" s="14"/>
      <c r="AD1634" s="14"/>
      <c r="AE1634" s="14"/>
      <c r="AT1634" s="269" t="s">
        <v>200</v>
      </c>
      <c r="AU1634" s="269" t="s">
        <v>82</v>
      </c>
      <c r="AV1634" s="14" t="s">
        <v>82</v>
      </c>
      <c r="AW1634" s="14" t="s">
        <v>30</v>
      </c>
      <c r="AX1634" s="14" t="s">
        <v>73</v>
      </c>
      <c r="AY1634" s="269" t="s">
        <v>189</v>
      </c>
    </row>
    <row r="1635" s="13" customFormat="1">
      <c r="A1635" s="13"/>
      <c r="B1635" s="249"/>
      <c r="C1635" s="250"/>
      <c r="D1635" s="242" t="s">
        <v>200</v>
      </c>
      <c r="E1635" s="251" t="s">
        <v>1</v>
      </c>
      <c r="F1635" s="252" t="s">
        <v>1040</v>
      </c>
      <c r="G1635" s="250"/>
      <c r="H1635" s="251" t="s">
        <v>1</v>
      </c>
      <c r="I1635" s="253"/>
      <c r="J1635" s="250"/>
      <c r="K1635" s="250"/>
      <c r="L1635" s="254"/>
      <c r="M1635" s="255"/>
      <c r="N1635" s="256"/>
      <c r="O1635" s="256"/>
      <c r="P1635" s="256"/>
      <c r="Q1635" s="256"/>
      <c r="R1635" s="256"/>
      <c r="S1635" s="256"/>
      <c r="T1635" s="257"/>
      <c r="U1635" s="13"/>
      <c r="V1635" s="13"/>
      <c r="W1635" s="13"/>
      <c r="X1635" s="13"/>
      <c r="Y1635" s="13"/>
      <c r="Z1635" s="13"/>
      <c r="AA1635" s="13"/>
      <c r="AB1635" s="13"/>
      <c r="AC1635" s="13"/>
      <c r="AD1635" s="13"/>
      <c r="AE1635" s="13"/>
      <c r="AT1635" s="258" t="s">
        <v>200</v>
      </c>
      <c r="AU1635" s="258" t="s">
        <v>82</v>
      </c>
      <c r="AV1635" s="13" t="s">
        <v>80</v>
      </c>
      <c r="AW1635" s="13" t="s">
        <v>30</v>
      </c>
      <c r="AX1635" s="13" t="s">
        <v>73</v>
      </c>
      <c r="AY1635" s="258" t="s">
        <v>189</v>
      </c>
    </row>
    <row r="1636" s="14" customFormat="1">
      <c r="A1636" s="14"/>
      <c r="B1636" s="259"/>
      <c r="C1636" s="260"/>
      <c r="D1636" s="242" t="s">
        <v>200</v>
      </c>
      <c r="E1636" s="261" t="s">
        <v>1</v>
      </c>
      <c r="F1636" s="262" t="s">
        <v>1058</v>
      </c>
      <c r="G1636" s="260"/>
      <c r="H1636" s="263">
        <v>0.080000000000000002</v>
      </c>
      <c r="I1636" s="264"/>
      <c r="J1636" s="260"/>
      <c r="K1636" s="260"/>
      <c r="L1636" s="265"/>
      <c r="M1636" s="266"/>
      <c r="N1636" s="267"/>
      <c r="O1636" s="267"/>
      <c r="P1636" s="267"/>
      <c r="Q1636" s="267"/>
      <c r="R1636" s="267"/>
      <c r="S1636" s="267"/>
      <c r="T1636" s="268"/>
      <c r="U1636" s="14"/>
      <c r="V1636" s="14"/>
      <c r="W1636" s="14"/>
      <c r="X1636" s="14"/>
      <c r="Y1636" s="14"/>
      <c r="Z1636" s="14"/>
      <c r="AA1636" s="14"/>
      <c r="AB1636" s="14"/>
      <c r="AC1636" s="14"/>
      <c r="AD1636" s="14"/>
      <c r="AE1636" s="14"/>
      <c r="AT1636" s="269" t="s">
        <v>200</v>
      </c>
      <c r="AU1636" s="269" t="s">
        <v>82</v>
      </c>
      <c r="AV1636" s="14" t="s">
        <v>82</v>
      </c>
      <c r="AW1636" s="14" t="s">
        <v>30</v>
      </c>
      <c r="AX1636" s="14" t="s">
        <v>73</v>
      </c>
      <c r="AY1636" s="269" t="s">
        <v>189</v>
      </c>
    </row>
    <row r="1637" s="13" customFormat="1">
      <c r="A1637" s="13"/>
      <c r="B1637" s="249"/>
      <c r="C1637" s="250"/>
      <c r="D1637" s="242" t="s">
        <v>200</v>
      </c>
      <c r="E1637" s="251" t="s">
        <v>1</v>
      </c>
      <c r="F1637" s="252" t="s">
        <v>1042</v>
      </c>
      <c r="G1637" s="250"/>
      <c r="H1637" s="251" t="s">
        <v>1</v>
      </c>
      <c r="I1637" s="253"/>
      <c r="J1637" s="250"/>
      <c r="K1637" s="250"/>
      <c r="L1637" s="254"/>
      <c r="M1637" s="255"/>
      <c r="N1637" s="256"/>
      <c r="O1637" s="256"/>
      <c r="P1637" s="256"/>
      <c r="Q1637" s="256"/>
      <c r="R1637" s="256"/>
      <c r="S1637" s="256"/>
      <c r="T1637" s="257"/>
      <c r="U1637" s="13"/>
      <c r="V1637" s="13"/>
      <c r="W1637" s="13"/>
      <c r="X1637" s="13"/>
      <c r="Y1637" s="13"/>
      <c r="Z1637" s="13"/>
      <c r="AA1637" s="13"/>
      <c r="AB1637" s="13"/>
      <c r="AC1637" s="13"/>
      <c r="AD1637" s="13"/>
      <c r="AE1637" s="13"/>
      <c r="AT1637" s="258" t="s">
        <v>200</v>
      </c>
      <c r="AU1637" s="258" t="s">
        <v>82</v>
      </c>
      <c r="AV1637" s="13" t="s">
        <v>80</v>
      </c>
      <c r="AW1637" s="13" t="s">
        <v>30</v>
      </c>
      <c r="AX1637" s="13" t="s">
        <v>73</v>
      </c>
      <c r="AY1637" s="258" t="s">
        <v>189</v>
      </c>
    </row>
    <row r="1638" s="14" customFormat="1">
      <c r="A1638" s="14"/>
      <c r="B1638" s="259"/>
      <c r="C1638" s="260"/>
      <c r="D1638" s="242" t="s">
        <v>200</v>
      </c>
      <c r="E1638" s="261" t="s">
        <v>1</v>
      </c>
      <c r="F1638" s="262" t="s">
        <v>1059</v>
      </c>
      <c r="G1638" s="260"/>
      <c r="H1638" s="263">
        <v>0.037999999999999999</v>
      </c>
      <c r="I1638" s="264"/>
      <c r="J1638" s="260"/>
      <c r="K1638" s="260"/>
      <c r="L1638" s="265"/>
      <c r="M1638" s="266"/>
      <c r="N1638" s="267"/>
      <c r="O1638" s="267"/>
      <c r="P1638" s="267"/>
      <c r="Q1638" s="267"/>
      <c r="R1638" s="267"/>
      <c r="S1638" s="267"/>
      <c r="T1638" s="268"/>
      <c r="U1638" s="14"/>
      <c r="V1638" s="14"/>
      <c r="W1638" s="14"/>
      <c r="X1638" s="14"/>
      <c r="Y1638" s="14"/>
      <c r="Z1638" s="14"/>
      <c r="AA1638" s="14"/>
      <c r="AB1638" s="14"/>
      <c r="AC1638" s="14"/>
      <c r="AD1638" s="14"/>
      <c r="AE1638" s="14"/>
      <c r="AT1638" s="269" t="s">
        <v>200</v>
      </c>
      <c r="AU1638" s="269" t="s">
        <v>82</v>
      </c>
      <c r="AV1638" s="14" t="s">
        <v>82</v>
      </c>
      <c r="AW1638" s="14" t="s">
        <v>30</v>
      </c>
      <c r="AX1638" s="14" t="s">
        <v>73</v>
      </c>
      <c r="AY1638" s="269" t="s">
        <v>189</v>
      </c>
    </row>
    <row r="1639" s="15" customFormat="1">
      <c r="A1639" s="15"/>
      <c r="B1639" s="270"/>
      <c r="C1639" s="271"/>
      <c r="D1639" s="242" t="s">
        <v>200</v>
      </c>
      <c r="E1639" s="272" t="s">
        <v>1</v>
      </c>
      <c r="F1639" s="273" t="s">
        <v>207</v>
      </c>
      <c r="G1639" s="271"/>
      <c r="H1639" s="274">
        <v>0.14000000000000001</v>
      </c>
      <c r="I1639" s="275"/>
      <c r="J1639" s="271"/>
      <c r="K1639" s="271"/>
      <c r="L1639" s="276"/>
      <c r="M1639" s="277"/>
      <c r="N1639" s="278"/>
      <c r="O1639" s="278"/>
      <c r="P1639" s="278"/>
      <c r="Q1639" s="278"/>
      <c r="R1639" s="278"/>
      <c r="S1639" s="278"/>
      <c r="T1639" s="279"/>
      <c r="U1639" s="15"/>
      <c r="V1639" s="15"/>
      <c r="W1639" s="15"/>
      <c r="X1639" s="15"/>
      <c r="Y1639" s="15"/>
      <c r="Z1639" s="15"/>
      <c r="AA1639" s="15"/>
      <c r="AB1639" s="15"/>
      <c r="AC1639" s="15"/>
      <c r="AD1639" s="15"/>
      <c r="AE1639" s="15"/>
      <c r="AT1639" s="280" t="s">
        <v>200</v>
      </c>
      <c r="AU1639" s="280" t="s">
        <v>82</v>
      </c>
      <c r="AV1639" s="15" t="s">
        <v>195</v>
      </c>
      <c r="AW1639" s="15" t="s">
        <v>30</v>
      </c>
      <c r="AX1639" s="15" t="s">
        <v>80</v>
      </c>
      <c r="AY1639" s="280" t="s">
        <v>189</v>
      </c>
    </row>
    <row r="1640" s="2" customFormat="1" ht="24.15" customHeight="1">
      <c r="A1640" s="39"/>
      <c r="B1640" s="40"/>
      <c r="C1640" s="228" t="s">
        <v>1060</v>
      </c>
      <c r="D1640" s="228" t="s">
        <v>191</v>
      </c>
      <c r="E1640" s="229" t="s">
        <v>1061</v>
      </c>
      <c r="F1640" s="230" t="s">
        <v>1062</v>
      </c>
      <c r="G1640" s="231" t="s">
        <v>194</v>
      </c>
      <c r="H1640" s="232">
        <v>1.5</v>
      </c>
      <c r="I1640" s="233"/>
      <c r="J1640" s="234">
        <f>ROUND(I1640*H1640,2)</f>
        <v>0</v>
      </c>
      <c r="K1640" s="235"/>
      <c r="L1640" s="45"/>
      <c r="M1640" s="236" t="s">
        <v>1</v>
      </c>
      <c r="N1640" s="237" t="s">
        <v>38</v>
      </c>
      <c r="O1640" s="92"/>
      <c r="P1640" s="238">
        <f>O1640*H1640</f>
        <v>0</v>
      </c>
      <c r="Q1640" s="238">
        <v>2.2563399999999998</v>
      </c>
      <c r="R1640" s="238">
        <f>Q1640*H1640</f>
        <v>3.3845099999999997</v>
      </c>
      <c r="S1640" s="238">
        <v>0</v>
      </c>
      <c r="T1640" s="239">
        <f>S1640*H1640</f>
        <v>0</v>
      </c>
      <c r="U1640" s="39"/>
      <c r="V1640" s="39"/>
      <c r="W1640" s="39"/>
      <c r="X1640" s="39"/>
      <c r="Y1640" s="39"/>
      <c r="Z1640" s="39"/>
      <c r="AA1640" s="39"/>
      <c r="AB1640" s="39"/>
      <c r="AC1640" s="39"/>
      <c r="AD1640" s="39"/>
      <c r="AE1640" s="39"/>
      <c r="AR1640" s="240" t="s">
        <v>195</v>
      </c>
      <c r="AT1640" s="240" t="s">
        <v>191</v>
      </c>
      <c r="AU1640" s="240" t="s">
        <v>82</v>
      </c>
      <c r="AY1640" s="18" t="s">
        <v>189</v>
      </c>
      <c r="BE1640" s="241">
        <f>IF(N1640="základní",J1640,0)</f>
        <v>0</v>
      </c>
      <c r="BF1640" s="241">
        <f>IF(N1640="snížená",J1640,0)</f>
        <v>0</v>
      </c>
      <c r="BG1640" s="241">
        <f>IF(N1640="zákl. přenesená",J1640,0)</f>
        <v>0</v>
      </c>
      <c r="BH1640" s="241">
        <f>IF(N1640="sníž. přenesená",J1640,0)</f>
        <v>0</v>
      </c>
      <c r="BI1640" s="241">
        <f>IF(N1640="nulová",J1640,0)</f>
        <v>0</v>
      </c>
      <c r="BJ1640" s="18" t="s">
        <v>80</v>
      </c>
      <c r="BK1640" s="241">
        <f>ROUND(I1640*H1640,2)</f>
        <v>0</v>
      </c>
      <c r="BL1640" s="18" t="s">
        <v>195</v>
      </c>
      <c r="BM1640" s="240" t="s">
        <v>1063</v>
      </c>
    </row>
    <row r="1641" s="2" customFormat="1">
      <c r="A1641" s="39"/>
      <c r="B1641" s="40"/>
      <c r="C1641" s="41"/>
      <c r="D1641" s="242" t="s">
        <v>197</v>
      </c>
      <c r="E1641" s="41"/>
      <c r="F1641" s="243" t="s">
        <v>1062</v>
      </c>
      <c r="G1641" s="41"/>
      <c r="H1641" s="41"/>
      <c r="I1641" s="244"/>
      <c r="J1641" s="41"/>
      <c r="K1641" s="41"/>
      <c r="L1641" s="45"/>
      <c r="M1641" s="245"/>
      <c r="N1641" s="246"/>
      <c r="O1641" s="92"/>
      <c r="P1641" s="92"/>
      <c r="Q1641" s="92"/>
      <c r="R1641" s="92"/>
      <c r="S1641" s="92"/>
      <c r="T1641" s="93"/>
      <c r="U1641" s="39"/>
      <c r="V1641" s="39"/>
      <c r="W1641" s="39"/>
      <c r="X1641" s="39"/>
      <c r="Y1641" s="39"/>
      <c r="Z1641" s="39"/>
      <c r="AA1641" s="39"/>
      <c r="AB1641" s="39"/>
      <c r="AC1641" s="39"/>
      <c r="AD1641" s="39"/>
      <c r="AE1641" s="39"/>
      <c r="AT1641" s="18" t="s">
        <v>197</v>
      </c>
      <c r="AU1641" s="18" t="s">
        <v>82</v>
      </c>
    </row>
    <row r="1642" s="2" customFormat="1">
      <c r="A1642" s="39"/>
      <c r="B1642" s="40"/>
      <c r="C1642" s="41"/>
      <c r="D1642" s="247" t="s">
        <v>198</v>
      </c>
      <c r="E1642" s="41"/>
      <c r="F1642" s="248" t="s">
        <v>1064</v>
      </c>
      <c r="G1642" s="41"/>
      <c r="H1642" s="41"/>
      <c r="I1642" s="244"/>
      <c r="J1642" s="41"/>
      <c r="K1642" s="41"/>
      <c r="L1642" s="45"/>
      <c r="M1642" s="245"/>
      <c r="N1642" s="246"/>
      <c r="O1642" s="92"/>
      <c r="P1642" s="92"/>
      <c r="Q1642" s="92"/>
      <c r="R1642" s="92"/>
      <c r="S1642" s="92"/>
      <c r="T1642" s="93"/>
      <c r="U1642" s="39"/>
      <c r="V1642" s="39"/>
      <c r="W1642" s="39"/>
      <c r="X1642" s="39"/>
      <c r="Y1642" s="39"/>
      <c r="Z1642" s="39"/>
      <c r="AA1642" s="39"/>
      <c r="AB1642" s="39"/>
      <c r="AC1642" s="39"/>
      <c r="AD1642" s="39"/>
      <c r="AE1642" s="39"/>
      <c r="AT1642" s="18" t="s">
        <v>198</v>
      </c>
      <c r="AU1642" s="18" t="s">
        <v>82</v>
      </c>
    </row>
    <row r="1643" s="13" customFormat="1">
      <c r="A1643" s="13"/>
      <c r="B1643" s="249"/>
      <c r="C1643" s="250"/>
      <c r="D1643" s="242" t="s">
        <v>200</v>
      </c>
      <c r="E1643" s="251" t="s">
        <v>1</v>
      </c>
      <c r="F1643" s="252" t="s">
        <v>1065</v>
      </c>
      <c r="G1643" s="250"/>
      <c r="H1643" s="251" t="s">
        <v>1</v>
      </c>
      <c r="I1643" s="253"/>
      <c r="J1643" s="250"/>
      <c r="K1643" s="250"/>
      <c r="L1643" s="254"/>
      <c r="M1643" s="255"/>
      <c r="N1643" s="256"/>
      <c r="O1643" s="256"/>
      <c r="P1643" s="256"/>
      <c r="Q1643" s="256"/>
      <c r="R1643" s="256"/>
      <c r="S1643" s="256"/>
      <c r="T1643" s="257"/>
      <c r="U1643" s="13"/>
      <c r="V1643" s="13"/>
      <c r="W1643" s="13"/>
      <c r="X1643" s="13"/>
      <c r="Y1643" s="13"/>
      <c r="Z1643" s="13"/>
      <c r="AA1643" s="13"/>
      <c r="AB1643" s="13"/>
      <c r="AC1643" s="13"/>
      <c r="AD1643" s="13"/>
      <c r="AE1643" s="13"/>
      <c r="AT1643" s="258" t="s">
        <v>200</v>
      </c>
      <c r="AU1643" s="258" t="s">
        <v>82</v>
      </c>
      <c r="AV1643" s="13" t="s">
        <v>80</v>
      </c>
      <c r="AW1643" s="13" t="s">
        <v>30</v>
      </c>
      <c r="AX1643" s="13" t="s">
        <v>73</v>
      </c>
      <c r="AY1643" s="258" t="s">
        <v>189</v>
      </c>
    </row>
    <row r="1644" s="14" customFormat="1">
      <c r="A1644" s="14"/>
      <c r="B1644" s="259"/>
      <c r="C1644" s="260"/>
      <c r="D1644" s="242" t="s">
        <v>200</v>
      </c>
      <c r="E1644" s="261" t="s">
        <v>1</v>
      </c>
      <c r="F1644" s="262" t="s">
        <v>476</v>
      </c>
      <c r="G1644" s="260"/>
      <c r="H1644" s="263">
        <v>1.5</v>
      </c>
      <c r="I1644" s="264"/>
      <c r="J1644" s="260"/>
      <c r="K1644" s="260"/>
      <c r="L1644" s="265"/>
      <c r="M1644" s="266"/>
      <c r="N1644" s="267"/>
      <c r="O1644" s="267"/>
      <c r="P1644" s="267"/>
      <c r="Q1644" s="267"/>
      <c r="R1644" s="267"/>
      <c r="S1644" s="267"/>
      <c r="T1644" s="268"/>
      <c r="U1644" s="14"/>
      <c r="V1644" s="14"/>
      <c r="W1644" s="14"/>
      <c r="X1644" s="14"/>
      <c r="Y1644" s="14"/>
      <c r="Z1644" s="14"/>
      <c r="AA1644" s="14"/>
      <c r="AB1644" s="14"/>
      <c r="AC1644" s="14"/>
      <c r="AD1644" s="14"/>
      <c r="AE1644" s="14"/>
      <c r="AT1644" s="269" t="s">
        <v>200</v>
      </c>
      <c r="AU1644" s="269" t="s">
        <v>82</v>
      </c>
      <c r="AV1644" s="14" t="s">
        <v>82</v>
      </c>
      <c r="AW1644" s="14" t="s">
        <v>30</v>
      </c>
      <c r="AX1644" s="14" t="s">
        <v>73</v>
      </c>
      <c r="AY1644" s="269" t="s">
        <v>189</v>
      </c>
    </row>
    <row r="1645" s="16" customFormat="1">
      <c r="A1645" s="16"/>
      <c r="B1645" s="292"/>
      <c r="C1645" s="293"/>
      <c r="D1645" s="242" t="s">
        <v>200</v>
      </c>
      <c r="E1645" s="294" t="s">
        <v>1</v>
      </c>
      <c r="F1645" s="295" t="s">
        <v>290</v>
      </c>
      <c r="G1645" s="293"/>
      <c r="H1645" s="296">
        <v>1.5</v>
      </c>
      <c r="I1645" s="297"/>
      <c r="J1645" s="293"/>
      <c r="K1645" s="293"/>
      <c r="L1645" s="298"/>
      <c r="M1645" s="299"/>
      <c r="N1645" s="300"/>
      <c r="O1645" s="300"/>
      <c r="P1645" s="300"/>
      <c r="Q1645" s="300"/>
      <c r="R1645" s="300"/>
      <c r="S1645" s="300"/>
      <c r="T1645" s="301"/>
      <c r="U1645" s="16"/>
      <c r="V1645" s="16"/>
      <c r="W1645" s="16"/>
      <c r="X1645" s="16"/>
      <c r="Y1645" s="16"/>
      <c r="Z1645" s="16"/>
      <c r="AA1645" s="16"/>
      <c r="AB1645" s="16"/>
      <c r="AC1645" s="16"/>
      <c r="AD1645" s="16"/>
      <c r="AE1645" s="16"/>
      <c r="AT1645" s="302" t="s">
        <v>200</v>
      </c>
      <c r="AU1645" s="302" t="s">
        <v>82</v>
      </c>
      <c r="AV1645" s="16" t="s">
        <v>214</v>
      </c>
      <c r="AW1645" s="16" t="s">
        <v>30</v>
      </c>
      <c r="AX1645" s="16" t="s">
        <v>73</v>
      </c>
      <c r="AY1645" s="302" t="s">
        <v>189</v>
      </c>
    </row>
    <row r="1646" s="15" customFormat="1">
      <c r="A1646" s="15"/>
      <c r="B1646" s="270"/>
      <c r="C1646" s="271"/>
      <c r="D1646" s="242" t="s">
        <v>200</v>
      </c>
      <c r="E1646" s="272" t="s">
        <v>1</v>
      </c>
      <c r="F1646" s="273" t="s">
        <v>207</v>
      </c>
      <c r="G1646" s="271"/>
      <c r="H1646" s="274">
        <v>1.5</v>
      </c>
      <c r="I1646" s="275"/>
      <c r="J1646" s="271"/>
      <c r="K1646" s="271"/>
      <c r="L1646" s="276"/>
      <c r="M1646" s="277"/>
      <c r="N1646" s="278"/>
      <c r="O1646" s="278"/>
      <c r="P1646" s="278"/>
      <c r="Q1646" s="278"/>
      <c r="R1646" s="278"/>
      <c r="S1646" s="278"/>
      <c r="T1646" s="279"/>
      <c r="U1646" s="15"/>
      <c r="V1646" s="15"/>
      <c r="W1646" s="15"/>
      <c r="X1646" s="15"/>
      <c r="Y1646" s="15"/>
      <c r="Z1646" s="15"/>
      <c r="AA1646" s="15"/>
      <c r="AB1646" s="15"/>
      <c r="AC1646" s="15"/>
      <c r="AD1646" s="15"/>
      <c r="AE1646" s="15"/>
      <c r="AT1646" s="280" t="s">
        <v>200</v>
      </c>
      <c r="AU1646" s="280" t="s">
        <v>82</v>
      </c>
      <c r="AV1646" s="15" t="s">
        <v>195</v>
      </c>
      <c r="AW1646" s="15" t="s">
        <v>30</v>
      </c>
      <c r="AX1646" s="15" t="s">
        <v>80</v>
      </c>
      <c r="AY1646" s="280" t="s">
        <v>189</v>
      </c>
    </row>
    <row r="1647" s="2" customFormat="1" ht="24.15" customHeight="1">
      <c r="A1647" s="39"/>
      <c r="B1647" s="40"/>
      <c r="C1647" s="228" t="s">
        <v>1066</v>
      </c>
      <c r="D1647" s="228" t="s">
        <v>191</v>
      </c>
      <c r="E1647" s="229" t="s">
        <v>1067</v>
      </c>
      <c r="F1647" s="230" t="s">
        <v>1068</v>
      </c>
      <c r="G1647" s="231" t="s">
        <v>194</v>
      </c>
      <c r="H1647" s="232">
        <v>3.1150000000000002</v>
      </c>
      <c r="I1647" s="233"/>
      <c r="J1647" s="234">
        <f>ROUND(I1647*H1647,2)</f>
        <v>0</v>
      </c>
      <c r="K1647" s="235"/>
      <c r="L1647" s="45"/>
      <c r="M1647" s="236" t="s">
        <v>1</v>
      </c>
      <c r="N1647" s="237" t="s">
        <v>38</v>
      </c>
      <c r="O1647" s="92"/>
      <c r="P1647" s="238">
        <f>O1647*H1647</f>
        <v>0</v>
      </c>
      <c r="Q1647" s="238">
        <v>2.2563399999999998</v>
      </c>
      <c r="R1647" s="238">
        <f>Q1647*H1647</f>
        <v>7.0284990999999994</v>
      </c>
      <c r="S1647" s="238">
        <v>0</v>
      </c>
      <c r="T1647" s="239">
        <f>S1647*H1647</f>
        <v>0</v>
      </c>
      <c r="U1647" s="39"/>
      <c r="V1647" s="39"/>
      <c r="W1647" s="39"/>
      <c r="X1647" s="39"/>
      <c r="Y1647" s="39"/>
      <c r="Z1647" s="39"/>
      <c r="AA1647" s="39"/>
      <c r="AB1647" s="39"/>
      <c r="AC1647" s="39"/>
      <c r="AD1647" s="39"/>
      <c r="AE1647" s="39"/>
      <c r="AR1647" s="240" t="s">
        <v>195</v>
      </c>
      <c r="AT1647" s="240" t="s">
        <v>191</v>
      </c>
      <c r="AU1647" s="240" t="s">
        <v>82</v>
      </c>
      <c r="AY1647" s="18" t="s">
        <v>189</v>
      </c>
      <c r="BE1647" s="241">
        <f>IF(N1647="základní",J1647,0)</f>
        <v>0</v>
      </c>
      <c r="BF1647" s="241">
        <f>IF(N1647="snížená",J1647,0)</f>
        <v>0</v>
      </c>
      <c r="BG1647" s="241">
        <f>IF(N1647="zákl. přenesená",J1647,0)</f>
        <v>0</v>
      </c>
      <c r="BH1647" s="241">
        <f>IF(N1647="sníž. přenesená",J1647,0)</f>
        <v>0</v>
      </c>
      <c r="BI1647" s="241">
        <f>IF(N1647="nulová",J1647,0)</f>
        <v>0</v>
      </c>
      <c r="BJ1647" s="18" t="s">
        <v>80</v>
      </c>
      <c r="BK1647" s="241">
        <f>ROUND(I1647*H1647,2)</f>
        <v>0</v>
      </c>
      <c r="BL1647" s="18" t="s">
        <v>195</v>
      </c>
      <c r="BM1647" s="240" t="s">
        <v>1069</v>
      </c>
    </row>
    <row r="1648" s="2" customFormat="1">
      <c r="A1648" s="39"/>
      <c r="B1648" s="40"/>
      <c r="C1648" s="41"/>
      <c r="D1648" s="242" t="s">
        <v>197</v>
      </c>
      <c r="E1648" s="41"/>
      <c r="F1648" s="243" t="s">
        <v>1068</v>
      </c>
      <c r="G1648" s="41"/>
      <c r="H1648" s="41"/>
      <c r="I1648" s="244"/>
      <c r="J1648" s="41"/>
      <c r="K1648" s="41"/>
      <c r="L1648" s="45"/>
      <c r="M1648" s="245"/>
      <c r="N1648" s="246"/>
      <c r="O1648" s="92"/>
      <c r="P1648" s="92"/>
      <c r="Q1648" s="92"/>
      <c r="R1648" s="92"/>
      <c r="S1648" s="92"/>
      <c r="T1648" s="93"/>
      <c r="U1648" s="39"/>
      <c r="V1648" s="39"/>
      <c r="W1648" s="39"/>
      <c r="X1648" s="39"/>
      <c r="Y1648" s="39"/>
      <c r="Z1648" s="39"/>
      <c r="AA1648" s="39"/>
      <c r="AB1648" s="39"/>
      <c r="AC1648" s="39"/>
      <c r="AD1648" s="39"/>
      <c r="AE1648" s="39"/>
      <c r="AT1648" s="18" t="s">
        <v>197</v>
      </c>
      <c r="AU1648" s="18" t="s">
        <v>82</v>
      </c>
    </row>
    <row r="1649" s="2" customFormat="1">
      <c r="A1649" s="39"/>
      <c r="B1649" s="40"/>
      <c r="C1649" s="41"/>
      <c r="D1649" s="247" t="s">
        <v>198</v>
      </c>
      <c r="E1649" s="41"/>
      <c r="F1649" s="248" t="s">
        <v>1070</v>
      </c>
      <c r="G1649" s="41"/>
      <c r="H1649" s="41"/>
      <c r="I1649" s="244"/>
      <c r="J1649" s="41"/>
      <c r="K1649" s="41"/>
      <c r="L1649" s="45"/>
      <c r="M1649" s="245"/>
      <c r="N1649" s="246"/>
      <c r="O1649" s="92"/>
      <c r="P1649" s="92"/>
      <c r="Q1649" s="92"/>
      <c r="R1649" s="92"/>
      <c r="S1649" s="92"/>
      <c r="T1649" s="93"/>
      <c r="U1649" s="39"/>
      <c r="V1649" s="39"/>
      <c r="W1649" s="39"/>
      <c r="X1649" s="39"/>
      <c r="Y1649" s="39"/>
      <c r="Z1649" s="39"/>
      <c r="AA1649" s="39"/>
      <c r="AB1649" s="39"/>
      <c r="AC1649" s="39"/>
      <c r="AD1649" s="39"/>
      <c r="AE1649" s="39"/>
      <c r="AT1649" s="18" t="s">
        <v>198</v>
      </c>
      <c r="AU1649" s="18" t="s">
        <v>82</v>
      </c>
    </row>
    <row r="1650" s="13" customFormat="1">
      <c r="A1650" s="13"/>
      <c r="B1650" s="249"/>
      <c r="C1650" s="250"/>
      <c r="D1650" s="242" t="s">
        <v>200</v>
      </c>
      <c r="E1650" s="251" t="s">
        <v>1</v>
      </c>
      <c r="F1650" s="252" t="s">
        <v>1071</v>
      </c>
      <c r="G1650" s="250"/>
      <c r="H1650" s="251" t="s">
        <v>1</v>
      </c>
      <c r="I1650" s="253"/>
      <c r="J1650" s="250"/>
      <c r="K1650" s="250"/>
      <c r="L1650" s="254"/>
      <c r="M1650" s="255"/>
      <c r="N1650" s="256"/>
      <c r="O1650" s="256"/>
      <c r="P1650" s="256"/>
      <c r="Q1650" s="256"/>
      <c r="R1650" s="256"/>
      <c r="S1650" s="256"/>
      <c r="T1650" s="257"/>
      <c r="U1650" s="13"/>
      <c r="V1650" s="13"/>
      <c r="W1650" s="13"/>
      <c r="X1650" s="13"/>
      <c r="Y1650" s="13"/>
      <c r="Z1650" s="13"/>
      <c r="AA1650" s="13"/>
      <c r="AB1650" s="13"/>
      <c r="AC1650" s="13"/>
      <c r="AD1650" s="13"/>
      <c r="AE1650" s="13"/>
      <c r="AT1650" s="258" t="s">
        <v>200</v>
      </c>
      <c r="AU1650" s="258" t="s">
        <v>82</v>
      </c>
      <c r="AV1650" s="13" t="s">
        <v>80</v>
      </c>
      <c r="AW1650" s="13" t="s">
        <v>30</v>
      </c>
      <c r="AX1650" s="13" t="s">
        <v>73</v>
      </c>
      <c r="AY1650" s="258" t="s">
        <v>189</v>
      </c>
    </row>
    <row r="1651" s="13" customFormat="1">
      <c r="A1651" s="13"/>
      <c r="B1651" s="249"/>
      <c r="C1651" s="250"/>
      <c r="D1651" s="242" t="s">
        <v>200</v>
      </c>
      <c r="E1651" s="251" t="s">
        <v>1</v>
      </c>
      <c r="F1651" s="252" t="s">
        <v>1072</v>
      </c>
      <c r="G1651" s="250"/>
      <c r="H1651" s="251" t="s">
        <v>1</v>
      </c>
      <c r="I1651" s="253"/>
      <c r="J1651" s="250"/>
      <c r="K1651" s="250"/>
      <c r="L1651" s="254"/>
      <c r="M1651" s="255"/>
      <c r="N1651" s="256"/>
      <c r="O1651" s="256"/>
      <c r="P1651" s="256"/>
      <c r="Q1651" s="256"/>
      <c r="R1651" s="256"/>
      <c r="S1651" s="256"/>
      <c r="T1651" s="257"/>
      <c r="U1651" s="13"/>
      <c r="V1651" s="13"/>
      <c r="W1651" s="13"/>
      <c r="X1651" s="13"/>
      <c r="Y1651" s="13"/>
      <c r="Z1651" s="13"/>
      <c r="AA1651" s="13"/>
      <c r="AB1651" s="13"/>
      <c r="AC1651" s="13"/>
      <c r="AD1651" s="13"/>
      <c r="AE1651" s="13"/>
      <c r="AT1651" s="258" t="s">
        <v>200</v>
      </c>
      <c r="AU1651" s="258" t="s">
        <v>82</v>
      </c>
      <c r="AV1651" s="13" t="s">
        <v>80</v>
      </c>
      <c r="AW1651" s="13" t="s">
        <v>30</v>
      </c>
      <c r="AX1651" s="13" t="s">
        <v>73</v>
      </c>
      <c r="AY1651" s="258" t="s">
        <v>189</v>
      </c>
    </row>
    <row r="1652" s="13" customFormat="1">
      <c r="A1652" s="13"/>
      <c r="B1652" s="249"/>
      <c r="C1652" s="250"/>
      <c r="D1652" s="242" t="s">
        <v>200</v>
      </c>
      <c r="E1652" s="251" t="s">
        <v>1</v>
      </c>
      <c r="F1652" s="252" t="s">
        <v>338</v>
      </c>
      <c r="G1652" s="250"/>
      <c r="H1652" s="251" t="s">
        <v>1</v>
      </c>
      <c r="I1652" s="253"/>
      <c r="J1652" s="250"/>
      <c r="K1652" s="250"/>
      <c r="L1652" s="254"/>
      <c r="M1652" s="255"/>
      <c r="N1652" s="256"/>
      <c r="O1652" s="256"/>
      <c r="P1652" s="256"/>
      <c r="Q1652" s="256"/>
      <c r="R1652" s="256"/>
      <c r="S1652" s="256"/>
      <c r="T1652" s="257"/>
      <c r="U1652" s="13"/>
      <c r="V1652" s="13"/>
      <c r="W1652" s="13"/>
      <c r="X1652" s="13"/>
      <c r="Y1652" s="13"/>
      <c r="Z1652" s="13"/>
      <c r="AA1652" s="13"/>
      <c r="AB1652" s="13"/>
      <c r="AC1652" s="13"/>
      <c r="AD1652" s="13"/>
      <c r="AE1652" s="13"/>
      <c r="AT1652" s="258" t="s">
        <v>200</v>
      </c>
      <c r="AU1652" s="258" t="s">
        <v>82</v>
      </c>
      <c r="AV1652" s="13" t="s">
        <v>80</v>
      </c>
      <c r="AW1652" s="13" t="s">
        <v>30</v>
      </c>
      <c r="AX1652" s="13" t="s">
        <v>73</v>
      </c>
      <c r="AY1652" s="258" t="s">
        <v>189</v>
      </c>
    </row>
    <row r="1653" s="13" customFormat="1">
      <c r="A1653" s="13"/>
      <c r="B1653" s="249"/>
      <c r="C1653" s="250"/>
      <c r="D1653" s="242" t="s">
        <v>200</v>
      </c>
      <c r="E1653" s="251" t="s">
        <v>1</v>
      </c>
      <c r="F1653" s="252" t="s">
        <v>1073</v>
      </c>
      <c r="G1653" s="250"/>
      <c r="H1653" s="251" t="s">
        <v>1</v>
      </c>
      <c r="I1653" s="253"/>
      <c r="J1653" s="250"/>
      <c r="K1653" s="250"/>
      <c r="L1653" s="254"/>
      <c r="M1653" s="255"/>
      <c r="N1653" s="256"/>
      <c r="O1653" s="256"/>
      <c r="P1653" s="256"/>
      <c r="Q1653" s="256"/>
      <c r="R1653" s="256"/>
      <c r="S1653" s="256"/>
      <c r="T1653" s="257"/>
      <c r="U1653" s="13"/>
      <c r="V1653" s="13"/>
      <c r="W1653" s="13"/>
      <c r="X1653" s="13"/>
      <c r="Y1653" s="13"/>
      <c r="Z1653" s="13"/>
      <c r="AA1653" s="13"/>
      <c r="AB1653" s="13"/>
      <c r="AC1653" s="13"/>
      <c r="AD1653" s="13"/>
      <c r="AE1653" s="13"/>
      <c r="AT1653" s="258" t="s">
        <v>200</v>
      </c>
      <c r="AU1653" s="258" t="s">
        <v>82</v>
      </c>
      <c r="AV1653" s="13" t="s">
        <v>80</v>
      </c>
      <c r="AW1653" s="13" t="s">
        <v>30</v>
      </c>
      <c r="AX1653" s="13" t="s">
        <v>73</v>
      </c>
      <c r="AY1653" s="258" t="s">
        <v>189</v>
      </c>
    </row>
    <row r="1654" s="14" customFormat="1">
      <c r="A1654" s="14"/>
      <c r="B1654" s="259"/>
      <c r="C1654" s="260"/>
      <c r="D1654" s="242" t="s">
        <v>200</v>
      </c>
      <c r="E1654" s="261" t="s">
        <v>1</v>
      </c>
      <c r="F1654" s="262" t="s">
        <v>1074</v>
      </c>
      <c r="G1654" s="260"/>
      <c r="H1654" s="263">
        <v>2.2799999999999998</v>
      </c>
      <c r="I1654" s="264"/>
      <c r="J1654" s="260"/>
      <c r="K1654" s="260"/>
      <c r="L1654" s="265"/>
      <c r="M1654" s="266"/>
      <c r="N1654" s="267"/>
      <c r="O1654" s="267"/>
      <c r="P1654" s="267"/>
      <c r="Q1654" s="267"/>
      <c r="R1654" s="267"/>
      <c r="S1654" s="267"/>
      <c r="T1654" s="268"/>
      <c r="U1654" s="14"/>
      <c r="V1654" s="14"/>
      <c r="W1654" s="14"/>
      <c r="X1654" s="14"/>
      <c r="Y1654" s="14"/>
      <c r="Z1654" s="14"/>
      <c r="AA1654" s="14"/>
      <c r="AB1654" s="14"/>
      <c r="AC1654" s="14"/>
      <c r="AD1654" s="14"/>
      <c r="AE1654" s="14"/>
      <c r="AT1654" s="269" t="s">
        <v>200</v>
      </c>
      <c r="AU1654" s="269" t="s">
        <v>82</v>
      </c>
      <c r="AV1654" s="14" t="s">
        <v>82</v>
      </c>
      <c r="AW1654" s="14" t="s">
        <v>30</v>
      </c>
      <c r="AX1654" s="14" t="s">
        <v>73</v>
      </c>
      <c r="AY1654" s="269" t="s">
        <v>189</v>
      </c>
    </row>
    <row r="1655" s="13" customFormat="1">
      <c r="A1655" s="13"/>
      <c r="B1655" s="249"/>
      <c r="C1655" s="250"/>
      <c r="D1655" s="242" t="s">
        <v>200</v>
      </c>
      <c r="E1655" s="251" t="s">
        <v>1</v>
      </c>
      <c r="F1655" s="252" t="s">
        <v>382</v>
      </c>
      <c r="G1655" s="250"/>
      <c r="H1655" s="251" t="s">
        <v>1</v>
      </c>
      <c r="I1655" s="253"/>
      <c r="J1655" s="250"/>
      <c r="K1655" s="250"/>
      <c r="L1655" s="254"/>
      <c r="M1655" s="255"/>
      <c r="N1655" s="256"/>
      <c r="O1655" s="256"/>
      <c r="P1655" s="256"/>
      <c r="Q1655" s="256"/>
      <c r="R1655" s="256"/>
      <c r="S1655" s="256"/>
      <c r="T1655" s="257"/>
      <c r="U1655" s="13"/>
      <c r="V1655" s="13"/>
      <c r="W1655" s="13"/>
      <c r="X1655" s="13"/>
      <c r="Y1655" s="13"/>
      <c r="Z1655" s="13"/>
      <c r="AA1655" s="13"/>
      <c r="AB1655" s="13"/>
      <c r="AC1655" s="13"/>
      <c r="AD1655" s="13"/>
      <c r="AE1655" s="13"/>
      <c r="AT1655" s="258" t="s">
        <v>200</v>
      </c>
      <c r="AU1655" s="258" t="s">
        <v>82</v>
      </c>
      <c r="AV1655" s="13" t="s">
        <v>80</v>
      </c>
      <c r="AW1655" s="13" t="s">
        <v>30</v>
      </c>
      <c r="AX1655" s="13" t="s">
        <v>73</v>
      </c>
      <c r="AY1655" s="258" t="s">
        <v>189</v>
      </c>
    </row>
    <row r="1656" s="14" customFormat="1">
      <c r="A1656" s="14"/>
      <c r="B1656" s="259"/>
      <c r="C1656" s="260"/>
      <c r="D1656" s="242" t="s">
        <v>200</v>
      </c>
      <c r="E1656" s="261" t="s">
        <v>1</v>
      </c>
      <c r="F1656" s="262" t="s">
        <v>1075</v>
      </c>
      <c r="G1656" s="260"/>
      <c r="H1656" s="263">
        <v>0.83499999999999996</v>
      </c>
      <c r="I1656" s="264"/>
      <c r="J1656" s="260"/>
      <c r="K1656" s="260"/>
      <c r="L1656" s="265"/>
      <c r="M1656" s="266"/>
      <c r="N1656" s="267"/>
      <c r="O1656" s="267"/>
      <c r="P1656" s="267"/>
      <c r="Q1656" s="267"/>
      <c r="R1656" s="267"/>
      <c r="S1656" s="267"/>
      <c r="T1656" s="268"/>
      <c r="U1656" s="14"/>
      <c r="V1656" s="14"/>
      <c r="W1656" s="14"/>
      <c r="X1656" s="14"/>
      <c r="Y1656" s="14"/>
      <c r="Z1656" s="14"/>
      <c r="AA1656" s="14"/>
      <c r="AB1656" s="14"/>
      <c r="AC1656" s="14"/>
      <c r="AD1656" s="14"/>
      <c r="AE1656" s="14"/>
      <c r="AT1656" s="269" t="s">
        <v>200</v>
      </c>
      <c r="AU1656" s="269" t="s">
        <v>82</v>
      </c>
      <c r="AV1656" s="14" t="s">
        <v>82</v>
      </c>
      <c r="AW1656" s="14" t="s">
        <v>30</v>
      </c>
      <c r="AX1656" s="14" t="s">
        <v>73</v>
      </c>
      <c r="AY1656" s="269" t="s">
        <v>189</v>
      </c>
    </row>
    <row r="1657" s="15" customFormat="1">
      <c r="A1657" s="15"/>
      <c r="B1657" s="270"/>
      <c r="C1657" s="271"/>
      <c r="D1657" s="242" t="s">
        <v>200</v>
      </c>
      <c r="E1657" s="272" t="s">
        <v>1</v>
      </c>
      <c r="F1657" s="273" t="s">
        <v>207</v>
      </c>
      <c r="G1657" s="271"/>
      <c r="H1657" s="274">
        <v>3.1150000000000002</v>
      </c>
      <c r="I1657" s="275"/>
      <c r="J1657" s="271"/>
      <c r="K1657" s="271"/>
      <c r="L1657" s="276"/>
      <c r="M1657" s="277"/>
      <c r="N1657" s="278"/>
      <c r="O1657" s="278"/>
      <c r="P1657" s="278"/>
      <c r="Q1657" s="278"/>
      <c r="R1657" s="278"/>
      <c r="S1657" s="278"/>
      <c r="T1657" s="279"/>
      <c r="U1657" s="15"/>
      <c r="V1657" s="15"/>
      <c r="W1657" s="15"/>
      <c r="X1657" s="15"/>
      <c r="Y1657" s="15"/>
      <c r="Z1657" s="15"/>
      <c r="AA1657" s="15"/>
      <c r="AB1657" s="15"/>
      <c r="AC1657" s="15"/>
      <c r="AD1657" s="15"/>
      <c r="AE1657" s="15"/>
      <c r="AT1657" s="280" t="s">
        <v>200</v>
      </c>
      <c r="AU1657" s="280" t="s">
        <v>82</v>
      </c>
      <c r="AV1657" s="15" t="s">
        <v>195</v>
      </c>
      <c r="AW1657" s="15" t="s">
        <v>30</v>
      </c>
      <c r="AX1657" s="15" t="s">
        <v>80</v>
      </c>
      <c r="AY1657" s="280" t="s">
        <v>189</v>
      </c>
    </row>
    <row r="1658" s="2" customFormat="1" ht="24.15" customHeight="1">
      <c r="A1658" s="39"/>
      <c r="B1658" s="40"/>
      <c r="C1658" s="228" t="s">
        <v>1076</v>
      </c>
      <c r="D1658" s="228" t="s">
        <v>191</v>
      </c>
      <c r="E1658" s="229" t="s">
        <v>1077</v>
      </c>
      <c r="F1658" s="230" t="s">
        <v>1078</v>
      </c>
      <c r="G1658" s="231" t="s">
        <v>194</v>
      </c>
      <c r="H1658" s="232">
        <v>3.1150000000000002</v>
      </c>
      <c r="I1658" s="233"/>
      <c r="J1658" s="234">
        <f>ROUND(I1658*H1658,2)</f>
        <v>0</v>
      </c>
      <c r="K1658" s="235"/>
      <c r="L1658" s="45"/>
      <c r="M1658" s="236" t="s">
        <v>1</v>
      </c>
      <c r="N1658" s="237" t="s">
        <v>38</v>
      </c>
      <c r="O1658" s="92"/>
      <c r="P1658" s="238">
        <f>O1658*H1658</f>
        <v>0</v>
      </c>
      <c r="Q1658" s="238">
        <v>0</v>
      </c>
      <c r="R1658" s="238">
        <f>Q1658*H1658</f>
        <v>0</v>
      </c>
      <c r="S1658" s="238">
        <v>0</v>
      </c>
      <c r="T1658" s="239">
        <f>S1658*H1658</f>
        <v>0</v>
      </c>
      <c r="U1658" s="39"/>
      <c r="V1658" s="39"/>
      <c r="W1658" s="39"/>
      <c r="X1658" s="39"/>
      <c r="Y1658" s="39"/>
      <c r="Z1658" s="39"/>
      <c r="AA1658" s="39"/>
      <c r="AB1658" s="39"/>
      <c r="AC1658" s="39"/>
      <c r="AD1658" s="39"/>
      <c r="AE1658" s="39"/>
      <c r="AR1658" s="240" t="s">
        <v>195</v>
      </c>
      <c r="AT1658" s="240" t="s">
        <v>191</v>
      </c>
      <c r="AU1658" s="240" t="s">
        <v>82</v>
      </c>
      <c r="AY1658" s="18" t="s">
        <v>189</v>
      </c>
      <c r="BE1658" s="241">
        <f>IF(N1658="základní",J1658,0)</f>
        <v>0</v>
      </c>
      <c r="BF1658" s="241">
        <f>IF(N1658="snížená",J1658,0)</f>
        <v>0</v>
      </c>
      <c r="BG1658" s="241">
        <f>IF(N1658="zákl. přenesená",J1658,0)</f>
        <v>0</v>
      </c>
      <c r="BH1658" s="241">
        <f>IF(N1658="sníž. přenesená",J1658,0)</f>
        <v>0</v>
      </c>
      <c r="BI1658" s="241">
        <f>IF(N1658="nulová",J1658,0)</f>
        <v>0</v>
      </c>
      <c r="BJ1658" s="18" t="s">
        <v>80</v>
      </c>
      <c r="BK1658" s="241">
        <f>ROUND(I1658*H1658,2)</f>
        <v>0</v>
      </c>
      <c r="BL1658" s="18" t="s">
        <v>195</v>
      </c>
      <c r="BM1658" s="240" t="s">
        <v>1079</v>
      </c>
    </row>
    <row r="1659" s="2" customFormat="1">
      <c r="A1659" s="39"/>
      <c r="B1659" s="40"/>
      <c r="C1659" s="41"/>
      <c r="D1659" s="242" t="s">
        <v>197</v>
      </c>
      <c r="E1659" s="41"/>
      <c r="F1659" s="243" t="s">
        <v>1078</v>
      </c>
      <c r="G1659" s="41"/>
      <c r="H1659" s="41"/>
      <c r="I1659" s="244"/>
      <c r="J1659" s="41"/>
      <c r="K1659" s="41"/>
      <c r="L1659" s="45"/>
      <c r="M1659" s="245"/>
      <c r="N1659" s="246"/>
      <c r="O1659" s="92"/>
      <c r="P1659" s="92"/>
      <c r="Q1659" s="92"/>
      <c r="R1659" s="92"/>
      <c r="S1659" s="92"/>
      <c r="T1659" s="93"/>
      <c r="U1659" s="39"/>
      <c r="V1659" s="39"/>
      <c r="W1659" s="39"/>
      <c r="X1659" s="39"/>
      <c r="Y1659" s="39"/>
      <c r="Z1659" s="39"/>
      <c r="AA1659" s="39"/>
      <c r="AB1659" s="39"/>
      <c r="AC1659" s="39"/>
      <c r="AD1659" s="39"/>
      <c r="AE1659" s="39"/>
      <c r="AT1659" s="18" t="s">
        <v>197</v>
      </c>
      <c r="AU1659" s="18" t="s">
        <v>82</v>
      </c>
    </row>
    <row r="1660" s="2" customFormat="1">
      <c r="A1660" s="39"/>
      <c r="B1660" s="40"/>
      <c r="C1660" s="41"/>
      <c r="D1660" s="247" t="s">
        <v>198</v>
      </c>
      <c r="E1660" s="41"/>
      <c r="F1660" s="248" t="s">
        <v>1080</v>
      </c>
      <c r="G1660" s="41"/>
      <c r="H1660" s="41"/>
      <c r="I1660" s="244"/>
      <c r="J1660" s="41"/>
      <c r="K1660" s="41"/>
      <c r="L1660" s="45"/>
      <c r="M1660" s="245"/>
      <c r="N1660" s="246"/>
      <c r="O1660" s="92"/>
      <c r="P1660" s="92"/>
      <c r="Q1660" s="92"/>
      <c r="R1660" s="92"/>
      <c r="S1660" s="92"/>
      <c r="T1660" s="93"/>
      <c r="U1660" s="39"/>
      <c r="V1660" s="39"/>
      <c r="W1660" s="39"/>
      <c r="X1660" s="39"/>
      <c r="Y1660" s="39"/>
      <c r="Z1660" s="39"/>
      <c r="AA1660" s="39"/>
      <c r="AB1660" s="39"/>
      <c r="AC1660" s="39"/>
      <c r="AD1660" s="39"/>
      <c r="AE1660" s="39"/>
      <c r="AT1660" s="18" t="s">
        <v>198</v>
      </c>
      <c r="AU1660" s="18" t="s">
        <v>82</v>
      </c>
    </row>
    <row r="1661" s="2" customFormat="1" ht="24.15" customHeight="1">
      <c r="A1661" s="39"/>
      <c r="B1661" s="40"/>
      <c r="C1661" s="228" t="s">
        <v>1081</v>
      </c>
      <c r="D1661" s="228" t="s">
        <v>191</v>
      </c>
      <c r="E1661" s="229" t="s">
        <v>1082</v>
      </c>
      <c r="F1661" s="230" t="s">
        <v>1083</v>
      </c>
      <c r="G1661" s="231" t="s">
        <v>194</v>
      </c>
      <c r="H1661" s="232">
        <v>3.1150000000000002</v>
      </c>
      <c r="I1661" s="233"/>
      <c r="J1661" s="234">
        <f>ROUND(I1661*H1661,2)</f>
        <v>0</v>
      </c>
      <c r="K1661" s="235"/>
      <c r="L1661" s="45"/>
      <c r="M1661" s="236" t="s">
        <v>1</v>
      </c>
      <c r="N1661" s="237" t="s">
        <v>38</v>
      </c>
      <c r="O1661" s="92"/>
      <c r="P1661" s="238">
        <f>O1661*H1661</f>
        <v>0</v>
      </c>
      <c r="Q1661" s="238">
        <v>0</v>
      </c>
      <c r="R1661" s="238">
        <f>Q1661*H1661</f>
        <v>0</v>
      </c>
      <c r="S1661" s="238">
        <v>0</v>
      </c>
      <c r="T1661" s="239">
        <f>S1661*H1661</f>
        <v>0</v>
      </c>
      <c r="U1661" s="39"/>
      <c r="V1661" s="39"/>
      <c r="W1661" s="39"/>
      <c r="X1661" s="39"/>
      <c r="Y1661" s="39"/>
      <c r="Z1661" s="39"/>
      <c r="AA1661" s="39"/>
      <c r="AB1661" s="39"/>
      <c r="AC1661" s="39"/>
      <c r="AD1661" s="39"/>
      <c r="AE1661" s="39"/>
      <c r="AR1661" s="240" t="s">
        <v>195</v>
      </c>
      <c r="AT1661" s="240" t="s">
        <v>191</v>
      </c>
      <c r="AU1661" s="240" t="s">
        <v>82</v>
      </c>
      <c r="AY1661" s="18" t="s">
        <v>189</v>
      </c>
      <c r="BE1661" s="241">
        <f>IF(N1661="základní",J1661,0)</f>
        <v>0</v>
      </c>
      <c r="BF1661" s="241">
        <f>IF(N1661="snížená",J1661,0)</f>
        <v>0</v>
      </c>
      <c r="BG1661" s="241">
        <f>IF(N1661="zákl. přenesená",J1661,0)</f>
        <v>0</v>
      </c>
      <c r="BH1661" s="241">
        <f>IF(N1661="sníž. přenesená",J1661,0)</f>
        <v>0</v>
      </c>
      <c r="BI1661" s="241">
        <f>IF(N1661="nulová",J1661,0)</f>
        <v>0</v>
      </c>
      <c r="BJ1661" s="18" t="s">
        <v>80</v>
      </c>
      <c r="BK1661" s="241">
        <f>ROUND(I1661*H1661,2)</f>
        <v>0</v>
      </c>
      <c r="BL1661" s="18" t="s">
        <v>195</v>
      </c>
      <c r="BM1661" s="240" t="s">
        <v>1084</v>
      </c>
    </row>
    <row r="1662" s="2" customFormat="1">
      <c r="A1662" s="39"/>
      <c r="B1662" s="40"/>
      <c r="C1662" s="41"/>
      <c r="D1662" s="242" t="s">
        <v>197</v>
      </c>
      <c r="E1662" s="41"/>
      <c r="F1662" s="243" t="s">
        <v>1083</v>
      </c>
      <c r="G1662" s="41"/>
      <c r="H1662" s="41"/>
      <c r="I1662" s="244"/>
      <c r="J1662" s="41"/>
      <c r="K1662" s="41"/>
      <c r="L1662" s="45"/>
      <c r="M1662" s="245"/>
      <c r="N1662" s="246"/>
      <c r="O1662" s="92"/>
      <c r="P1662" s="92"/>
      <c r="Q1662" s="92"/>
      <c r="R1662" s="92"/>
      <c r="S1662" s="92"/>
      <c r="T1662" s="93"/>
      <c r="U1662" s="39"/>
      <c r="V1662" s="39"/>
      <c r="W1662" s="39"/>
      <c r="X1662" s="39"/>
      <c r="Y1662" s="39"/>
      <c r="Z1662" s="39"/>
      <c r="AA1662" s="39"/>
      <c r="AB1662" s="39"/>
      <c r="AC1662" s="39"/>
      <c r="AD1662" s="39"/>
      <c r="AE1662" s="39"/>
      <c r="AT1662" s="18" t="s">
        <v>197</v>
      </c>
      <c r="AU1662" s="18" t="s">
        <v>82</v>
      </c>
    </row>
    <row r="1663" s="2" customFormat="1">
      <c r="A1663" s="39"/>
      <c r="B1663" s="40"/>
      <c r="C1663" s="41"/>
      <c r="D1663" s="247" t="s">
        <v>198</v>
      </c>
      <c r="E1663" s="41"/>
      <c r="F1663" s="248" t="s">
        <v>1085</v>
      </c>
      <c r="G1663" s="41"/>
      <c r="H1663" s="41"/>
      <c r="I1663" s="244"/>
      <c r="J1663" s="41"/>
      <c r="K1663" s="41"/>
      <c r="L1663" s="45"/>
      <c r="M1663" s="245"/>
      <c r="N1663" s="246"/>
      <c r="O1663" s="92"/>
      <c r="P1663" s="92"/>
      <c r="Q1663" s="92"/>
      <c r="R1663" s="92"/>
      <c r="S1663" s="92"/>
      <c r="T1663" s="93"/>
      <c r="U1663" s="39"/>
      <c r="V1663" s="39"/>
      <c r="W1663" s="39"/>
      <c r="X1663" s="39"/>
      <c r="Y1663" s="39"/>
      <c r="Z1663" s="39"/>
      <c r="AA1663" s="39"/>
      <c r="AB1663" s="39"/>
      <c r="AC1663" s="39"/>
      <c r="AD1663" s="39"/>
      <c r="AE1663" s="39"/>
      <c r="AT1663" s="18" t="s">
        <v>198</v>
      </c>
      <c r="AU1663" s="18" t="s">
        <v>82</v>
      </c>
    </row>
    <row r="1664" s="2" customFormat="1" ht="16.5" customHeight="1">
      <c r="A1664" s="39"/>
      <c r="B1664" s="40"/>
      <c r="C1664" s="228" t="s">
        <v>1086</v>
      </c>
      <c r="D1664" s="228" t="s">
        <v>191</v>
      </c>
      <c r="E1664" s="229" t="s">
        <v>1050</v>
      </c>
      <c r="F1664" s="230" t="s">
        <v>1051</v>
      </c>
      <c r="G1664" s="231" t="s">
        <v>256</v>
      </c>
      <c r="H1664" s="232">
        <v>0.080000000000000002</v>
      </c>
      <c r="I1664" s="233"/>
      <c r="J1664" s="234">
        <f>ROUND(I1664*H1664,2)</f>
        <v>0</v>
      </c>
      <c r="K1664" s="235"/>
      <c r="L1664" s="45"/>
      <c r="M1664" s="236" t="s">
        <v>1</v>
      </c>
      <c r="N1664" s="237" t="s">
        <v>38</v>
      </c>
      <c r="O1664" s="92"/>
      <c r="P1664" s="238">
        <f>O1664*H1664</f>
        <v>0</v>
      </c>
      <c r="Q1664" s="238">
        <v>1.0627727797</v>
      </c>
      <c r="R1664" s="238">
        <f>Q1664*H1664</f>
        <v>0.085021822375999992</v>
      </c>
      <c r="S1664" s="238">
        <v>0</v>
      </c>
      <c r="T1664" s="239">
        <f>S1664*H1664</f>
        <v>0</v>
      </c>
      <c r="U1664" s="39"/>
      <c r="V1664" s="39"/>
      <c r="W1664" s="39"/>
      <c r="X1664" s="39"/>
      <c r="Y1664" s="39"/>
      <c r="Z1664" s="39"/>
      <c r="AA1664" s="39"/>
      <c r="AB1664" s="39"/>
      <c r="AC1664" s="39"/>
      <c r="AD1664" s="39"/>
      <c r="AE1664" s="39"/>
      <c r="AR1664" s="240" t="s">
        <v>195</v>
      </c>
      <c r="AT1664" s="240" t="s">
        <v>191</v>
      </c>
      <c r="AU1664" s="240" t="s">
        <v>82</v>
      </c>
      <c r="AY1664" s="18" t="s">
        <v>189</v>
      </c>
      <c r="BE1664" s="241">
        <f>IF(N1664="základní",J1664,0)</f>
        <v>0</v>
      </c>
      <c r="BF1664" s="241">
        <f>IF(N1664="snížená",J1664,0)</f>
        <v>0</v>
      </c>
      <c r="BG1664" s="241">
        <f>IF(N1664="zákl. přenesená",J1664,0)</f>
        <v>0</v>
      </c>
      <c r="BH1664" s="241">
        <f>IF(N1664="sníž. přenesená",J1664,0)</f>
        <v>0</v>
      </c>
      <c r="BI1664" s="241">
        <f>IF(N1664="nulová",J1664,0)</f>
        <v>0</v>
      </c>
      <c r="BJ1664" s="18" t="s">
        <v>80</v>
      </c>
      <c r="BK1664" s="241">
        <f>ROUND(I1664*H1664,2)</f>
        <v>0</v>
      </c>
      <c r="BL1664" s="18" t="s">
        <v>195</v>
      </c>
      <c r="BM1664" s="240" t="s">
        <v>1087</v>
      </c>
    </row>
    <row r="1665" s="2" customFormat="1">
      <c r="A1665" s="39"/>
      <c r="B1665" s="40"/>
      <c r="C1665" s="41"/>
      <c r="D1665" s="242" t="s">
        <v>197</v>
      </c>
      <c r="E1665" s="41"/>
      <c r="F1665" s="243" t="s">
        <v>1051</v>
      </c>
      <c r="G1665" s="41"/>
      <c r="H1665" s="41"/>
      <c r="I1665" s="244"/>
      <c r="J1665" s="41"/>
      <c r="K1665" s="41"/>
      <c r="L1665" s="45"/>
      <c r="M1665" s="245"/>
      <c r="N1665" s="246"/>
      <c r="O1665" s="92"/>
      <c r="P1665" s="92"/>
      <c r="Q1665" s="92"/>
      <c r="R1665" s="92"/>
      <c r="S1665" s="92"/>
      <c r="T1665" s="93"/>
      <c r="U1665" s="39"/>
      <c r="V1665" s="39"/>
      <c r="W1665" s="39"/>
      <c r="X1665" s="39"/>
      <c r="Y1665" s="39"/>
      <c r="Z1665" s="39"/>
      <c r="AA1665" s="39"/>
      <c r="AB1665" s="39"/>
      <c r="AC1665" s="39"/>
      <c r="AD1665" s="39"/>
      <c r="AE1665" s="39"/>
      <c r="AT1665" s="18" t="s">
        <v>197</v>
      </c>
      <c r="AU1665" s="18" t="s">
        <v>82</v>
      </c>
    </row>
    <row r="1666" s="2" customFormat="1">
      <c r="A1666" s="39"/>
      <c r="B1666" s="40"/>
      <c r="C1666" s="41"/>
      <c r="D1666" s="247" t="s">
        <v>198</v>
      </c>
      <c r="E1666" s="41"/>
      <c r="F1666" s="248" t="s">
        <v>1053</v>
      </c>
      <c r="G1666" s="41"/>
      <c r="H1666" s="41"/>
      <c r="I1666" s="244"/>
      <c r="J1666" s="41"/>
      <c r="K1666" s="41"/>
      <c r="L1666" s="45"/>
      <c r="M1666" s="245"/>
      <c r="N1666" s="246"/>
      <c r="O1666" s="92"/>
      <c r="P1666" s="92"/>
      <c r="Q1666" s="92"/>
      <c r="R1666" s="92"/>
      <c r="S1666" s="92"/>
      <c r="T1666" s="93"/>
      <c r="U1666" s="39"/>
      <c r="V1666" s="39"/>
      <c r="W1666" s="39"/>
      <c r="X1666" s="39"/>
      <c r="Y1666" s="39"/>
      <c r="Z1666" s="39"/>
      <c r="AA1666" s="39"/>
      <c r="AB1666" s="39"/>
      <c r="AC1666" s="39"/>
      <c r="AD1666" s="39"/>
      <c r="AE1666" s="39"/>
      <c r="AT1666" s="18" t="s">
        <v>198</v>
      </c>
      <c r="AU1666" s="18" t="s">
        <v>82</v>
      </c>
    </row>
    <row r="1667" s="13" customFormat="1">
      <c r="A1667" s="13"/>
      <c r="B1667" s="249"/>
      <c r="C1667" s="250"/>
      <c r="D1667" s="242" t="s">
        <v>200</v>
      </c>
      <c r="E1667" s="251" t="s">
        <v>1</v>
      </c>
      <c r="F1667" s="252" t="s">
        <v>1071</v>
      </c>
      <c r="G1667" s="250"/>
      <c r="H1667" s="251" t="s">
        <v>1</v>
      </c>
      <c r="I1667" s="253"/>
      <c r="J1667" s="250"/>
      <c r="K1667" s="250"/>
      <c r="L1667" s="254"/>
      <c r="M1667" s="255"/>
      <c r="N1667" s="256"/>
      <c r="O1667" s="256"/>
      <c r="P1667" s="256"/>
      <c r="Q1667" s="256"/>
      <c r="R1667" s="256"/>
      <c r="S1667" s="256"/>
      <c r="T1667" s="257"/>
      <c r="U1667" s="13"/>
      <c r="V1667" s="13"/>
      <c r="W1667" s="13"/>
      <c r="X1667" s="13"/>
      <c r="Y1667" s="13"/>
      <c r="Z1667" s="13"/>
      <c r="AA1667" s="13"/>
      <c r="AB1667" s="13"/>
      <c r="AC1667" s="13"/>
      <c r="AD1667" s="13"/>
      <c r="AE1667" s="13"/>
      <c r="AT1667" s="258" t="s">
        <v>200</v>
      </c>
      <c r="AU1667" s="258" t="s">
        <v>82</v>
      </c>
      <c r="AV1667" s="13" t="s">
        <v>80</v>
      </c>
      <c r="AW1667" s="13" t="s">
        <v>30</v>
      </c>
      <c r="AX1667" s="13" t="s">
        <v>73</v>
      </c>
      <c r="AY1667" s="258" t="s">
        <v>189</v>
      </c>
    </row>
    <row r="1668" s="13" customFormat="1">
      <c r="A1668" s="13"/>
      <c r="B1668" s="249"/>
      <c r="C1668" s="250"/>
      <c r="D1668" s="242" t="s">
        <v>200</v>
      </c>
      <c r="E1668" s="251" t="s">
        <v>1</v>
      </c>
      <c r="F1668" s="252" t="s">
        <v>1072</v>
      </c>
      <c r="G1668" s="250"/>
      <c r="H1668" s="251" t="s">
        <v>1</v>
      </c>
      <c r="I1668" s="253"/>
      <c r="J1668" s="250"/>
      <c r="K1668" s="250"/>
      <c r="L1668" s="254"/>
      <c r="M1668" s="255"/>
      <c r="N1668" s="256"/>
      <c r="O1668" s="256"/>
      <c r="P1668" s="256"/>
      <c r="Q1668" s="256"/>
      <c r="R1668" s="256"/>
      <c r="S1668" s="256"/>
      <c r="T1668" s="257"/>
      <c r="U1668" s="13"/>
      <c r="V1668" s="13"/>
      <c r="W1668" s="13"/>
      <c r="X1668" s="13"/>
      <c r="Y1668" s="13"/>
      <c r="Z1668" s="13"/>
      <c r="AA1668" s="13"/>
      <c r="AB1668" s="13"/>
      <c r="AC1668" s="13"/>
      <c r="AD1668" s="13"/>
      <c r="AE1668" s="13"/>
      <c r="AT1668" s="258" t="s">
        <v>200</v>
      </c>
      <c r="AU1668" s="258" t="s">
        <v>82</v>
      </c>
      <c r="AV1668" s="13" t="s">
        <v>80</v>
      </c>
      <c r="AW1668" s="13" t="s">
        <v>30</v>
      </c>
      <c r="AX1668" s="13" t="s">
        <v>73</v>
      </c>
      <c r="AY1668" s="258" t="s">
        <v>189</v>
      </c>
    </row>
    <row r="1669" s="13" customFormat="1">
      <c r="A1669" s="13"/>
      <c r="B1669" s="249"/>
      <c r="C1669" s="250"/>
      <c r="D1669" s="242" t="s">
        <v>200</v>
      </c>
      <c r="E1669" s="251" t="s">
        <v>1</v>
      </c>
      <c r="F1669" s="252" t="s">
        <v>1088</v>
      </c>
      <c r="G1669" s="250"/>
      <c r="H1669" s="251" t="s">
        <v>1</v>
      </c>
      <c r="I1669" s="253"/>
      <c r="J1669" s="250"/>
      <c r="K1669" s="250"/>
      <c r="L1669" s="254"/>
      <c r="M1669" s="255"/>
      <c r="N1669" s="256"/>
      <c r="O1669" s="256"/>
      <c r="P1669" s="256"/>
      <c r="Q1669" s="256"/>
      <c r="R1669" s="256"/>
      <c r="S1669" s="256"/>
      <c r="T1669" s="257"/>
      <c r="U1669" s="13"/>
      <c r="V1669" s="13"/>
      <c r="W1669" s="13"/>
      <c r="X1669" s="13"/>
      <c r="Y1669" s="13"/>
      <c r="Z1669" s="13"/>
      <c r="AA1669" s="13"/>
      <c r="AB1669" s="13"/>
      <c r="AC1669" s="13"/>
      <c r="AD1669" s="13"/>
      <c r="AE1669" s="13"/>
      <c r="AT1669" s="258" t="s">
        <v>200</v>
      </c>
      <c r="AU1669" s="258" t="s">
        <v>82</v>
      </c>
      <c r="AV1669" s="13" t="s">
        <v>80</v>
      </c>
      <c r="AW1669" s="13" t="s">
        <v>30</v>
      </c>
      <c r="AX1669" s="13" t="s">
        <v>73</v>
      </c>
      <c r="AY1669" s="258" t="s">
        <v>189</v>
      </c>
    </row>
    <row r="1670" s="13" customFormat="1">
      <c r="A1670" s="13"/>
      <c r="B1670" s="249"/>
      <c r="C1670" s="250"/>
      <c r="D1670" s="242" t="s">
        <v>200</v>
      </c>
      <c r="E1670" s="251" t="s">
        <v>1</v>
      </c>
      <c r="F1670" s="252" t="s">
        <v>338</v>
      </c>
      <c r="G1670" s="250"/>
      <c r="H1670" s="251" t="s">
        <v>1</v>
      </c>
      <c r="I1670" s="253"/>
      <c r="J1670" s="250"/>
      <c r="K1670" s="250"/>
      <c r="L1670" s="254"/>
      <c r="M1670" s="255"/>
      <c r="N1670" s="256"/>
      <c r="O1670" s="256"/>
      <c r="P1670" s="256"/>
      <c r="Q1670" s="256"/>
      <c r="R1670" s="256"/>
      <c r="S1670" s="256"/>
      <c r="T1670" s="257"/>
      <c r="U1670" s="13"/>
      <c r="V1670" s="13"/>
      <c r="W1670" s="13"/>
      <c r="X1670" s="13"/>
      <c r="Y1670" s="13"/>
      <c r="Z1670" s="13"/>
      <c r="AA1670" s="13"/>
      <c r="AB1670" s="13"/>
      <c r="AC1670" s="13"/>
      <c r="AD1670" s="13"/>
      <c r="AE1670" s="13"/>
      <c r="AT1670" s="258" t="s">
        <v>200</v>
      </c>
      <c r="AU1670" s="258" t="s">
        <v>82</v>
      </c>
      <c r="AV1670" s="13" t="s">
        <v>80</v>
      </c>
      <c r="AW1670" s="13" t="s">
        <v>30</v>
      </c>
      <c r="AX1670" s="13" t="s">
        <v>73</v>
      </c>
      <c r="AY1670" s="258" t="s">
        <v>189</v>
      </c>
    </row>
    <row r="1671" s="13" customFormat="1">
      <c r="A1671" s="13"/>
      <c r="B1671" s="249"/>
      <c r="C1671" s="250"/>
      <c r="D1671" s="242" t="s">
        <v>200</v>
      </c>
      <c r="E1671" s="251" t="s">
        <v>1</v>
      </c>
      <c r="F1671" s="252" t="s">
        <v>1073</v>
      </c>
      <c r="G1671" s="250"/>
      <c r="H1671" s="251" t="s">
        <v>1</v>
      </c>
      <c r="I1671" s="253"/>
      <c r="J1671" s="250"/>
      <c r="K1671" s="250"/>
      <c r="L1671" s="254"/>
      <c r="M1671" s="255"/>
      <c r="N1671" s="256"/>
      <c r="O1671" s="256"/>
      <c r="P1671" s="256"/>
      <c r="Q1671" s="256"/>
      <c r="R1671" s="256"/>
      <c r="S1671" s="256"/>
      <c r="T1671" s="257"/>
      <c r="U1671" s="13"/>
      <c r="V1671" s="13"/>
      <c r="W1671" s="13"/>
      <c r="X1671" s="13"/>
      <c r="Y1671" s="13"/>
      <c r="Z1671" s="13"/>
      <c r="AA1671" s="13"/>
      <c r="AB1671" s="13"/>
      <c r="AC1671" s="13"/>
      <c r="AD1671" s="13"/>
      <c r="AE1671" s="13"/>
      <c r="AT1671" s="258" t="s">
        <v>200</v>
      </c>
      <c r="AU1671" s="258" t="s">
        <v>82</v>
      </c>
      <c r="AV1671" s="13" t="s">
        <v>80</v>
      </c>
      <c r="AW1671" s="13" t="s">
        <v>30</v>
      </c>
      <c r="AX1671" s="13" t="s">
        <v>73</v>
      </c>
      <c r="AY1671" s="258" t="s">
        <v>189</v>
      </c>
    </row>
    <row r="1672" s="14" customFormat="1">
      <c r="A1672" s="14"/>
      <c r="B1672" s="259"/>
      <c r="C1672" s="260"/>
      <c r="D1672" s="242" t="s">
        <v>200</v>
      </c>
      <c r="E1672" s="261" t="s">
        <v>1</v>
      </c>
      <c r="F1672" s="262" t="s">
        <v>1089</v>
      </c>
      <c r="G1672" s="260"/>
      <c r="H1672" s="263">
        <v>0.058999999999999997</v>
      </c>
      <c r="I1672" s="264"/>
      <c r="J1672" s="260"/>
      <c r="K1672" s="260"/>
      <c r="L1672" s="265"/>
      <c r="M1672" s="266"/>
      <c r="N1672" s="267"/>
      <c r="O1672" s="267"/>
      <c r="P1672" s="267"/>
      <c r="Q1672" s="267"/>
      <c r="R1672" s="267"/>
      <c r="S1672" s="267"/>
      <c r="T1672" s="268"/>
      <c r="U1672" s="14"/>
      <c r="V1672" s="14"/>
      <c r="W1672" s="14"/>
      <c r="X1672" s="14"/>
      <c r="Y1672" s="14"/>
      <c r="Z1672" s="14"/>
      <c r="AA1672" s="14"/>
      <c r="AB1672" s="14"/>
      <c r="AC1672" s="14"/>
      <c r="AD1672" s="14"/>
      <c r="AE1672" s="14"/>
      <c r="AT1672" s="269" t="s">
        <v>200</v>
      </c>
      <c r="AU1672" s="269" t="s">
        <v>82</v>
      </c>
      <c r="AV1672" s="14" t="s">
        <v>82</v>
      </c>
      <c r="AW1672" s="14" t="s">
        <v>30</v>
      </c>
      <c r="AX1672" s="14" t="s">
        <v>73</v>
      </c>
      <c r="AY1672" s="269" t="s">
        <v>189</v>
      </c>
    </row>
    <row r="1673" s="13" customFormat="1">
      <c r="A1673" s="13"/>
      <c r="B1673" s="249"/>
      <c r="C1673" s="250"/>
      <c r="D1673" s="242" t="s">
        <v>200</v>
      </c>
      <c r="E1673" s="251" t="s">
        <v>1</v>
      </c>
      <c r="F1673" s="252" t="s">
        <v>382</v>
      </c>
      <c r="G1673" s="250"/>
      <c r="H1673" s="251" t="s">
        <v>1</v>
      </c>
      <c r="I1673" s="253"/>
      <c r="J1673" s="250"/>
      <c r="K1673" s="250"/>
      <c r="L1673" s="254"/>
      <c r="M1673" s="255"/>
      <c r="N1673" s="256"/>
      <c r="O1673" s="256"/>
      <c r="P1673" s="256"/>
      <c r="Q1673" s="256"/>
      <c r="R1673" s="256"/>
      <c r="S1673" s="256"/>
      <c r="T1673" s="257"/>
      <c r="U1673" s="13"/>
      <c r="V1673" s="13"/>
      <c r="W1673" s="13"/>
      <c r="X1673" s="13"/>
      <c r="Y1673" s="13"/>
      <c r="Z1673" s="13"/>
      <c r="AA1673" s="13"/>
      <c r="AB1673" s="13"/>
      <c r="AC1673" s="13"/>
      <c r="AD1673" s="13"/>
      <c r="AE1673" s="13"/>
      <c r="AT1673" s="258" t="s">
        <v>200</v>
      </c>
      <c r="AU1673" s="258" t="s">
        <v>82</v>
      </c>
      <c r="AV1673" s="13" t="s">
        <v>80</v>
      </c>
      <c r="AW1673" s="13" t="s">
        <v>30</v>
      </c>
      <c r="AX1673" s="13" t="s">
        <v>73</v>
      </c>
      <c r="AY1673" s="258" t="s">
        <v>189</v>
      </c>
    </row>
    <row r="1674" s="14" customFormat="1">
      <c r="A1674" s="14"/>
      <c r="B1674" s="259"/>
      <c r="C1674" s="260"/>
      <c r="D1674" s="242" t="s">
        <v>200</v>
      </c>
      <c r="E1674" s="261" t="s">
        <v>1</v>
      </c>
      <c r="F1674" s="262" t="s">
        <v>1090</v>
      </c>
      <c r="G1674" s="260"/>
      <c r="H1674" s="263">
        <v>0.021000000000000001</v>
      </c>
      <c r="I1674" s="264"/>
      <c r="J1674" s="260"/>
      <c r="K1674" s="260"/>
      <c r="L1674" s="265"/>
      <c r="M1674" s="266"/>
      <c r="N1674" s="267"/>
      <c r="O1674" s="267"/>
      <c r="P1674" s="267"/>
      <c r="Q1674" s="267"/>
      <c r="R1674" s="267"/>
      <c r="S1674" s="267"/>
      <c r="T1674" s="268"/>
      <c r="U1674" s="14"/>
      <c r="V1674" s="14"/>
      <c r="W1674" s="14"/>
      <c r="X1674" s="14"/>
      <c r="Y1674" s="14"/>
      <c r="Z1674" s="14"/>
      <c r="AA1674" s="14"/>
      <c r="AB1674" s="14"/>
      <c r="AC1674" s="14"/>
      <c r="AD1674" s="14"/>
      <c r="AE1674" s="14"/>
      <c r="AT1674" s="269" t="s">
        <v>200</v>
      </c>
      <c r="AU1674" s="269" t="s">
        <v>82</v>
      </c>
      <c r="AV1674" s="14" t="s">
        <v>82</v>
      </c>
      <c r="AW1674" s="14" t="s">
        <v>30</v>
      </c>
      <c r="AX1674" s="14" t="s">
        <v>73</v>
      </c>
      <c r="AY1674" s="269" t="s">
        <v>189</v>
      </c>
    </row>
    <row r="1675" s="15" customFormat="1">
      <c r="A1675" s="15"/>
      <c r="B1675" s="270"/>
      <c r="C1675" s="271"/>
      <c r="D1675" s="242" t="s">
        <v>200</v>
      </c>
      <c r="E1675" s="272" t="s">
        <v>1</v>
      </c>
      <c r="F1675" s="273" t="s">
        <v>207</v>
      </c>
      <c r="G1675" s="271"/>
      <c r="H1675" s="274">
        <v>0.080000000000000002</v>
      </c>
      <c r="I1675" s="275"/>
      <c r="J1675" s="271"/>
      <c r="K1675" s="271"/>
      <c r="L1675" s="276"/>
      <c r="M1675" s="277"/>
      <c r="N1675" s="278"/>
      <c r="O1675" s="278"/>
      <c r="P1675" s="278"/>
      <c r="Q1675" s="278"/>
      <c r="R1675" s="278"/>
      <c r="S1675" s="278"/>
      <c r="T1675" s="279"/>
      <c r="U1675" s="15"/>
      <c r="V1675" s="15"/>
      <c r="W1675" s="15"/>
      <c r="X1675" s="15"/>
      <c r="Y1675" s="15"/>
      <c r="Z1675" s="15"/>
      <c r="AA1675" s="15"/>
      <c r="AB1675" s="15"/>
      <c r="AC1675" s="15"/>
      <c r="AD1675" s="15"/>
      <c r="AE1675" s="15"/>
      <c r="AT1675" s="280" t="s">
        <v>200</v>
      </c>
      <c r="AU1675" s="280" t="s">
        <v>82</v>
      </c>
      <c r="AV1675" s="15" t="s">
        <v>195</v>
      </c>
      <c r="AW1675" s="15" t="s">
        <v>30</v>
      </c>
      <c r="AX1675" s="15" t="s">
        <v>80</v>
      </c>
      <c r="AY1675" s="280" t="s">
        <v>189</v>
      </c>
    </row>
    <row r="1676" s="2" customFormat="1" ht="21.75" customHeight="1">
      <c r="A1676" s="39"/>
      <c r="B1676" s="40"/>
      <c r="C1676" s="228" t="s">
        <v>1091</v>
      </c>
      <c r="D1676" s="228" t="s">
        <v>191</v>
      </c>
      <c r="E1676" s="229" t="s">
        <v>1092</v>
      </c>
      <c r="F1676" s="230" t="s">
        <v>1093</v>
      </c>
      <c r="G1676" s="231" t="s">
        <v>194</v>
      </c>
      <c r="H1676" s="232">
        <v>0.42999999999999999</v>
      </c>
      <c r="I1676" s="233"/>
      <c r="J1676" s="234">
        <f>ROUND(I1676*H1676,2)</f>
        <v>0</v>
      </c>
      <c r="K1676" s="235"/>
      <c r="L1676" s="45"/>
      <c r="M1676" s="236" t="s">
        <v>1</v>
      </c>
      <c r="N1676" s="237" t="s">
        <v>38</v>
      </c>
      <c r="O1676" s="92"/>
      <c r="P1676" s="238">
        <f>O1676*H1676</f>
        <v>0</v>
      </c>
      <c r="Q1676" s="238">
        <v>0</v>
      </c>
      <c r="R1676" s="238">
        <f>Q1676*H1676</f>
        <v>0</v>
      </c>
      <c r="S1676" s="238">
        <v>0</v>
      </c>
      <c r="T1676" s="239">
        <f>S1676*H1676</f>
        <v>0</v>
      </c>
      <c r="U1676" s="39"/>
      <c r="V1676" s="39"/>
      <c r="W1676" s="39"/>
      <c r="X1676" s="39"/>
      <c r="Y1676" s="39"/>
      <c r="Z1676" s="39"/>
      <c r="AA1676" s="39"/>
      <c r="AB1676" s="39"/>
      <c r="AC1676" s="39"/>
      <c r="AD1676" s="39"/>
      <c r="AE1676" s="39"/>
      <c r="AR1676" s="240" t="s">
        <v>195</v>
      </c>
      <c r="AT1676" s="240" t="s">
        <v>191</v>
      </c>
      <c r="AU1676" s="240" t="s">
        <v>82</v>
      </c>
      <c r="AY1676" s="18" t="s">
        <v>189</v>
      </c>
      <c r="BE1676" s="241">
        <f>IF(N1676="základní",J1676,0)</f>
        <v>0</v>
      </c>
      <c r="BF1676" s="241">
        <f>IF(N1676="snížená",J1676,0)</f>
        <v>0</v>
      </c>
      <c r="BG1676" s="241">
        <f>IF(N1676="zákl. přenesená",J1676,0)</f>
        <v>0</v>
      </c>
      <c r="BH1676" s="241">
        <f>IF(N1676="sníž. přenesená",J1676,0)</f>
        <v>0</v>
      </c>
      <c r="BI1676" s="241">
        <f>IF(N1676="nulová",J1676,0)</f>
        <v>0</v>
      </c>
      <c r="BJ1676" s="18" t="s">
        <v>80</v>
      </c>
      <c r="BK1676" s="241">
        <f>ROUND(I1676*H1676,2)</f>
        <v>0</v>
      </c>
      <c r="BL1676" s="18" t="s">
        <v>195</v>
      </c>
      <c r="BM1676" s="240" t="s">
        <v>1094</v>
      </c>
    </row>
    <row r="1677" s="2" customFormat="1">
      <c r="A1677" s="39"/>
      <c r="B1677" s="40"/>
      <c r="C1677" s="41"/>
      <c r="D1677" s="242" t="s">
        <v>197</v>
      </c>
      <c r="E1677" s="41"/>
      <c r="F1677" s="243" t="s">
        <v>1093</v>
      </c>
      <c r="G1677" s="41"/>
      <c r="H1677" s="41"/>
      <c r="I1677" s="244"/>
      <c r="J1677" s="41"/>
      <c r="K1677" s="41"/>
      <c r="L1677" s="45"/>
      <c r="M1677" s="245"/>
      <c r="N1677" s="246"/>
      <c r="O1677" s="92"/>
      <c r="P1677" s="92"/>
      <c r="Q1677" s="92"/>
      <c r="R1677" s="92"/>
      <c r="S1677" s="92"/>
      <c r="T1677" s="93"/>
      <c r="U1677" s="39"/>
      <c r="V1677" s="39"/>
      <c r="W1677" s="39"/>
      <c r="X1677" s="39"/>
      <c r="Y1677" s="39"/>
      <c r="Z1677" s="39"/>
      <c r="AA1677" s="39"/>
      <c r="AB1677" s="39"/>
      <c r="AC1677" s="39"/>
      <c r="AD1677" s="39"/>
      <c r="AE1677" s="39"/>
      <c r="AT1677" s="18" t="s">
        <v>197</v>
      </c>
      <c r="AU1677" s="18" t="s">
        <v>82</v>
      </c>
    </row>
    <row r="1678" s="2" customFormat="1">
      <c r="A1678" s="39"/>
      <c r="B1678" s="40"/>
      <c r="C1678" s="41"/>
      <c r="D1678" s="247" t="s">
        <v>198</v>
      </c>
      <c r="E1678" s="41"/>
      <c r="F1678" s="248" t="s">
        <v>1095</v>
      </c>
      <c r="G1678" s="41"/>
      <c r="H1678" s="41"/>
      <c r="I1678" s="244"/>
      <c r="J1678" s="41"/>
      <c r="K1678" s="41"/>
      <c r="L1678" s="45"/>
      <c r="M1678" s="245"/>
      <c r="N1678" s="246"/>
      <c r="O1678" s="92"/>
      <c r="P1678" s="92"/>
      <c r="Q1678" s="92"/>
      <c r="R1678" s="92"/>
      <c r="S1678" s="92"/>
      <c r="T1678" s="93"/>
      <c r="U1678" s="39"/>
      <c r="V1678" s="39"/>
      <c r="W1678" s="39"/>
      <c r="X1678" s="39"/>
      <c r="Y1678" s="39"/>
      <c r="Z1678" s="39"/>
      <c r="AA1678" s="39"/>
      <c r="AB1678" s="39"/>
      <c r="AC1678" s="39"/>
      <c r="AD1678" s="39"/>
      <c r="AE1678" s="39"/>
      <c r="AT1678" s="18" t="s">
        <v>198</v>
      </c>
      <c r="AU1678" s="18" t="s">
        <v>82</v>
      </c>
    </row>
    <row r="1679" s="13" customFormat="1">
      <c r="A1679" s="13"/>
      <c r="B1679" s="249"/>
      <c r="C1679" s="250"/>
      <c r="D1679" s="242" t="s">
        <v>200</v>
      </c>
      <c r="E1679" s="251" t="s">
        <v>1</v>
      </c>
      <c r="F1679" s="252" t="s">
        <v>1071</v>
      </c>
      <c r="G1679" s="250"/>
      <c r="H1679" s="251" t="s">
        <v>1</v>
      </c>
      <c r="I1679" s="253"/>
      <c r="J1679" s="250"/>
      <c r="K1679" s="250"/>
      <c r="L1679" s="254"/>
      <c r="M1679" s="255"/>
      <c r="N1679" s="256"/>
      <c r="O1679" s="256"/>
      <c r="P1679" s="256"/>
      <c r="Q1679" s="256"/>
      <c r="R1679" s="256"/>
      <c r="S1679" s="256"/>
      <c r="T1679" s="257"/>
      <c r="U1679" s="13"/>
      <c r="V1679" s="13"/>
      <c r="W1679" s="13"/>
      <c r="X1679" s="13"/>
      <c r="Y1679" s="13"/>
      <c r="Z1679" s="13"/>
      <c r="AA1679" s="13"/>
      <c r="AB1679" s="13"/>
      <c r="AC1679" s="13"/>
      <c r="AD1679" s="13"/>
      <c r="AE1679" s="13"/>
      <c r="AT1679" s="258" t="s">
        <v>200</v>
      </c>
      <c r="AU1679" s="258" t="s">
        <v>82</v>
      </c>
      <c r="AV1679" s="13" t="s">
        <v>80</v>
      </c>
      <c r="AW1679" s="13" t="s">
        <v>30</v>
      </c>
      <c r="AX1679" s="13" t="s">
        <v>73</v>
      </c>
      <c r="AY1679" s="258" t="s">
        <v>189</v>
      </c>
    </row>
    <row r="1680" s="13" customFormat="1">
      <c r="A1680" s="13"/>
      <c r="B1680" s="249"/>
      <c r="C1680" s="250"/>
      <c r="D1680" s="242" t="s">
        <v>200</v>
      </c>
      <c r="E1680" s="251" t="s">
        <v>1</v>
      </c>
      <c r="F1680" s="252" t="s">
        <v>1072</v>
      </c>
      <c r="G1680" s="250"/>
      <c r="H1680" s="251" t="s">
        <v>1</v>
      </c>
      <c r="I1680" s="253"/>
      <c r="J1680" s="250"/>
      <c r="K1680" s="250"/>
      <c r="L1680" s="254"/>
      <c r="M1680" s="255"/>
      <c r="N1680" s="256"/>
      <c r="O1680" s="256"/>
      <c r="P1680" s="256"/>
      <c r="Q1680" s="256"/>
      <c r="R1680" s="256"/>
      <c r="S1680" s="256"/>
      <c r="T1680" s="257"/>
      <c r="U1680" s="13"/>
      <c r="V1680" s="13"/>
      <c r="W1680" s="13"/>
      <c r="X1680" s="13"/>
      <c r="Y1680" s="13"/>
      <c r="Z1680" s="13"/>
      <c r="AA1680" s="13"/>
      <c r="AB1680" s="13"/>
      <c r="AC1680" s="13"/>
      <c r="AD1680" s="13"/>
      <c r="AE1680" s="13"/>
      <c r="AT1680" s="258" t="s">
        <v>200</v>
      </c>
      <c r="AU1680" s="258" t="s">
        <v>82</v>
      </c>
      <c r="AV1680" s="13" t="s">
        <v>80</v>
      </c>
      <c r="AW1680" s="13" t="s">
        <v>30</v>
      </c>
      <c r="AX1680" s="13" t="s">
        <v>73</v>
      </c>
      <c r="AY1680" s="258" t="s">
        <v>189</v>
      </c>
    </row>
    <row r="1681" s="13" customFormat="1">
      <c r="A1681" s="13"/>
      <c r="B1681" s="249"/>
      <c r="C1681" s="250"/>
      <c r="D1681" s="242" t="s">
        <v>200</v>
      </c>
      <c r="E1681" s="251" t="s">
        <v>1</v>
      </c>
      <c r="F1681" s="252" t="s">
        <v>338</v>
      </c>
      <c r="G1681" s="250"/>
      <c r="H1681" s="251" t="s">
        <v>1</v>
      </c>
      <c r="I1681" s="253"/>
      <c r="J1681" s="250"/>
      <c r="K1681" s="250"/>
      <c r="L1681" s="254"/>
      <c r="M1681" s="255"/>
      <c r="N1681" s="256"/>
      <c r="O1681" s="256"/>
      <c r="P1681" s="256"/>
      <c r="Q1681" s="256"/>
      <c r="R1681" s="256"/>
      <c r="S1681" s="256"/>
      <c r="T1681" s="257"/>
      <c r="U1681" s="13"/>
      <c r="V1681" s="13"/>
      <c r="W1681" s="13"/>
      <c r="X1681" s="13"/>
      <c r="Y1681" s="13"/>
      <c r="Z1681" s="13"/>
      <c r="AA1681" s="13"/>
      <c r="AB1681" s="13"/>
      <c r="AC1681" s="13"/>
      <c r="AD1681" s="13"/>
      <c r="AE1681" s="13"/>
      <c r="AT1681" s="258" t="s">
        <v>200</v>
      </c>
      <c r="AU1681" s="258" t="s">
        <v>82</v>
      </c>
      <c r="AV1681" s="13" t="s">
        <v>80</v>
      </c>
      <c r="AW1681" s="13" t="s">
        <v>30</v>
      </c>
      <c r="AX1681" s="13" t="s">
        <v>73</v>
      </c>
      <c r="AY1681" s="258" t="s">
        <v>189</v>
      </c>
    </row>
    <row r="1682" s="13" customFormat="1">
      <c r="A1682" s="13"/>
      <c r="B1682" s="249"/>
      <c r="C1682" s="250"/>
      <c r="D1682" s="242" t="s">
        <v>200</v>
      </c>
      <c r="E1682" s="251" t="s">
        <v>1</v>
      </c>
      <c r="F1682" s="252" t="s">
        <v>1096</v>
      </c>
      <c r="G1682" s="250"/>
      <c r="H1682" s="251" t="s">
        <v>1</v>
      </c>
      <c r="I1682" s="253"/>
      <c r="J1682" s="250"/>
      <c r="K1682" s="250"/>
      <c r="L1682" s="254"/>
      <c r="M1682" s="255"/>
      <c r="N1682" s="256"/>
      <c r="O1682" s="256"/>
      <c r="P1682" s="256"/>
      <c r="Q1682" s="256"/>
      <c r="R1682" s="256"/>
      <c r="S1682" s="256"/>
      <c r="T1682" s="257"/>
      <c r="U1682" s="13"/>
      <c r="V1682" s="13"/>
      <c r="W1682" s="13"/>
      <c r="X1682" s="13"/>
      <c r="Y1682" s="13"/>
      <c r="Z1682" s="13"/>
      <c r="AA1682" s="13"/>
      <c r="AB1682" s="13"/>
      <c r="AC1682" s="13"/>
      <c r="AD1682" s="13"/>
      <c r="AE1682" s="13"/>
      <c r="AT1682" s="258" t="s">
        <v>200</v>
      </c>
      <c r="AU1682" s="258" t="s">
        <v>82</v>
      </c>
      <c r="AV1682" s="13" t="s">
        <v>80</v>
      </c>
      <c r="AW1682" s="13" t="s">
        <v>30</v>
      </c>
      <c r="AX1682" s="13" t="s">
        <v>73</v>
      </c>
      <c r="AY1682" s="258" t="s">
        <v>189</v>
      </c>
    </row>
    <row r="1683" s="14" customFormat="1">
      <c r="A1683" s="14"/>
      <c r="B1683" s="259"/>
      <c r="C1683" s="260"/>
      <c r="D1683" s="242" t="s">
        <v>200</v>
      </c>
      <c r="E1683" s="261" t="s">
        <v>1</v>
      </c>
      <c r="F1683" s="262" t="s">
        <v>1097</v>
      </c>
      <c r="G1683" s="260"/>
      <c r="H1683" s="263">
        <v>0.42999999999999999</v>
      </c>
      <c r="I1683" s="264"/>
      <c r="J1683" s="260"/>
      <c r="K1683" s="260"/>
      <c r="L1683" s="265"/>
      <c r="M1683" s="266"/>
      <c r="N1683" s="267"/>
      <c r="O1683" s="267"/>
      <c r="P1683" s="267"/>
      <c r="Q1683" s="267"/>
      <c r="R1683" s="267"/>
      <c r="S1683" s="267"/>
      <c r="T1683" s="268"/>
      <c r="U1683" s="14"/>
      <c r="V1683" s="14"/>
      <c r="W1683" s="14"/>
      <c r="X1683" s="14"/>
      <c r="Y1683" s="14"/>
      <c r="Z1683" s="14"/>
      <c r="AA1683" s="14"/>
      <c r="AB1683" s="14"/>
      <c r="AC1683" s="14"/>
      <c r="AD1683" s="14"/>
      <c r="AE1683" s="14"/>
      <c r="AT1683" s="269" t="s">
        <v>200</v>
      </c>
      <c r="AU1683" s="269" t="s">
        <v>82</v>
      </c>
      <c r="AV1683" s="14" t="s">
        <v>82</v>
      </c>
      <c r="AW1683" s="14" t="s">
        <v>30</v>
      </c>
      <c r="AX1683" s="14" t="s">
        <v>73</v>
      </c>
      <c r="AY1683" s="269" t="s">
        <v>189</v>
      </c>
    </row>
    <row r="1684" s="15" customFormat="1">
      <c r="A1684" s="15"/>
      <c r="B1684" s="270"/>
      <c r="C1684" s="271"/>
      <c r="D1684" s="242" t="s">
        <v>200</v>
      </c>
      <c r="E1684" s="272" t="s">
        <v>1</v>
      </c>
      <c r="F1684" s="273" t="s">
        <v>207</v>
      </c>
      <c r="G1684" s="271"/>
      <c r="H1684" s="274">
        <v>0.42999999999999999</v>
      </c>
      <c r="I1684" s="275"/>
      <c r="J1684" s="271"/>
      <c r="K1684" s="271"/>
      <c r="L1684" s="276"/>
      <c r="M1684" s="277"/>
      <c r="N1684" s="278"/>
      <c r="O1684" s="278"/>
      <c r="P1684" s="278"/>
      <c r="Q1684" s="278"/>
      <c r="R1684" s="278"/>
      <c r="S1684" s="278"/>
      <c r="T1684" s="279"/>
      <c r="U1684" s="15"/>
      <c r="V1684" s="15"/>
      <c r="W1684" s="15"/>
      <c r="X1684" s="15"/>
      <c r="Y1684" s="15"/>
      <c r="Z1684" s="15"/>
      <c r="AA1684" s="15"/>
      <c r="AB1684" s="15"/>
      <c r="AC1684" s="15"/>
      <c r="AD1684" s="15"/>
      <c r="AE1684" s="15"/>
      <c r="AT1684" s="280" t="s">
        <v>200</v>
      </c>
      <c r="AU1684" s="280" t="s">
        <v>82</v>
      </c>
      <c r="AV1684" s="15" t="s">
        <v>195</v>
      </c>
      <c r="AW1684" s="15" t="s">
        <v>30</v>
      </c>
      <c r="AX1684" s="15" t="s">
        <v>80</v>
      </c>
      <c r="AY1684" s="280" t="s">
        <v>189</v>
      </c>
    </row>
    <row r="1685" s="2" customFormat="1" ht="16.5" customHeight="1">
      <c r="A1685" s="39"/>
      <c r="B1685" s="40"/>
      <c r="C1685" s="228" t="s">
        <v>1098</v>
      </c>
      <c r="D1685" s="228" t="s">
        <v>191</v>
      </c>
      <c r="E1685" s="229" t="s">
        <v>1099</v>
      </c>
      <c r="F1685" s="230" t="s">
        <v>1100</v>
      </c>
      <c r="G1685" s="231" t="s">
        <v>194</v>
      </c>
      <c r="H1685" s="232">
        <v>9.4689999999999994</v>
      </c>
      <c r="I1685" s="233"/>
      <c r="J1685" s="234">
        <f>ROUND(I1685*H1685,2)</f>
        <v>0</v>
      </c>
      <c r="K1685" s="235"/>
      <c r="L1685" s="45"/>
      <c r="M1685" s="236" t="s">
        <v>1</v>
      </c>
      <c r="N1685" s="237" t="s">
        <v>38</v>
      </c>
      <c r="O1685" s="92"/>
      <c r="P1685" s="238">
        <f>O1685*H1685</f>
        <v>0</v>
      </c>
      <c r="Q1685" s="238">
        <v>1.6160000000000001</v>
      </c>
      <c r="R1685" s="238">
        <f>Q1685*H1685</f>
        <v>15.301904</v>
      </c>
      <c r="S1685" s="238">
        <v>0</v>
      </c>
      <c r="T1685" s="239">
        <f>S1685*H1685</f>
        <v>0</v>
      </c>
      <c r="U1685" s="39"/>
      <c r="V1685" s="39"/>
      <c r="W1685" s="39"/>
      <c r="X1685" s="39"/>
      <c r="Y1685" s="39"/>
      <c r="Z1685" s="39"/>
      <c r="AA1685" s="39"/>
      <c r="AB1685" s="39"/>
      <c r="AC1685" s="39"/>
      <c r="AD1685" s="39"/>
      <c r="AE1685" s="39"/>
      <c r="AR1685" s="240" t="s">
        <v>195</v>
      </c>
      <c r="AT1685" s="240" t="s">
        <v>191</v>
      </c>
      <c r="AU1685" s="240" t="s">
        <v>82</v>
      </c>
      <c r="AY1685" s="18" t="s">
        <v>189</v>
      </c>
      <c r="BE1685" s="241">
        <f>IF(N1685="základní",J1685,0)</f>
        <v>0</v>
      </c>
      <c r="BF1685" s="241">
        <f>IF(N1685="snížená",J1685,0)</f>
        <v>0</v>
      </c>
      <c r="BG1685" s="241">
        <f>IF(N1685="zákl. přenesená",J1685,0)</f>
        <v>0</v>
      </c>
      <c r="BH1685" s="241">
        <f>IF(N1685="sníž. přenesená",J1685,0)</f>
        <v>0</v>
      </c>
      <c r="BI1685" s="241">
        <f>IF(N1685="nulová",J1685,0)</f>
        <v>0</v>
      </c>
      <c r="BJ1685" s="18" t="s">
        <v>80</v>
      </c>
      <c r="BK1685" s="241">
        <f>ROUND(I1685*H1685,2)</f>
        <v>0</v>
      </c>
      <c r="BL1685" s="18" t="s">
        <v>195</v>
      </c>
      <c r="BM1685" s="240" t="s">
        <v>1101</v>
      </c>
    </row>
    <row r="1686" s="2" customFormat="1">
      <c r="A1686" s="39"/>
      <c r="B1686" s="40"/>
      <c r="C1686" s="41"/>
      <c r="D1686" s="242" t="s">
        <v>197</v>
      </c>
      <c r="E1686" s="41"/>
      <c r="F1686" s="243" t="s">
        <v>1100</v>
      </c>
      <c r="G1686" s="41"/>
      <c r="H1686" s="41"/>
      <c r="I1686" s="244"/>
      <c r="J1686" s="41"/>
      <c r="K1686" s="41"/>
      <c r="L1686" s="45"/>
      <c r="M1686" s="245"/>
      <c r="N1686" s="246"/>
      <c r="O1686" s="92"/>
      <c r="P1686" s="92"/>
      <c r="Q1686" s="92"/>
      <c r="R1686" s="92"/>
      <c r="S1686" s="92"/>
      <c r="T1686" s="93"/>
      <c r="U1686" s="39"/>
      <c r="V1686" s="39"/>
      <c r="W1686" s="39"/>
      <c r="X1686" s="39"/>
      <c r="Y1686" s="39"/>
      <c r="Z1686" s="39"/>
      <c r="AA1686" s="39"/>
      <c r="AB1686" s="39"/>
      <c r="AC1686" s="39"/>
      <c r="AD1686" s="39"/>
      <c r="AE1686" s="39"/>
      <c r="AT1686" s="18" t="s">
        <v>197</v>
      </c>
      <c r="AU1686" s="18" t="s">
        <v>82</v>
      </c>
    </row>
    <row r="1687" s="13" customFormat="1">
      <c r="A1687" s="13"/>
      <c r="B1687" s="249"/>
      <c r="C1687" s="250"/>
      <c r="D1687" s="242" t="s">
        <v>200</v>
      </c>
      <c r="E1687" s="251" t="s">
        <v>1</v>
      </c>
      <c r="F1687" s="252" t="s">
        <v>1102</v>
      </c>
      <c r="G1687" s="250"/>
      <c r="H1687" s="251" t="s">
        <v>1</v>
      </c>
      <c r="I1687" s="253"/>
      <c r="J1687" s="250"/>
      <c r="K1687" s="250"/>
      <c r="L1687" s="254"/>
      <c r="M1687" s="255"/>
      <c r="N1687" s="256"/>
      <c r="O1687" s="256"/>
      <c r="P1687" s="256"/>
      <c r="Q1687" s="256"/>
      <c r="R1687" s="256"/>
      <c r="S1687" s="256"/>
      <c r="T1687" s="257"/>
      <c r="U1687" s="13"/>
      <c r="V1687" s="13"/>
      <c r="W1687" s="13"/>
      <c r="X1687" s="13"/>
      <c r="Y1687" s="13"/>
      <c r="Z1687" s="13"/>
      <c r="AA1687" s="13"/>
      <c r="AB1687" s="13"/>
      <c r="AC1687" s="13"/>
      <c r="AD1687" s="13"/>
      <c r="AE1687" s="13"/>
      <c r="AT1687" s="258" t="s">
        <v>200</v>
      </c>
      <c r="AU1687" s="258" t="s">
        <v>82</v>
      </c>
      <c r="AV1687" s="13" t="s">
        <v>80</v>
      </c>
      <c r="AW1687" s="13" t="s">
        <v>30</v>
      </c>
      <c r="AX1687" s="13" t="s">
        <v>73</v>
      </c>
      <c r="AY1687" s="258" t="s">
        <v>189</v>
      </c>
    </row>
    <row r="1688" s="13" customFormat="1">
      <c r="A1688" s="13"/>
      <c r="B1688" s="249"/>
      <c r="C1688" s="250"/>
      <c r="D1688" s="242" t="s">
        <v>200</v>
      </c>
      <c r="E1688" s="251" t="s">
        <v>1</v>
      </c>
      <c r="F1688" s="252" t="s">
        <v>1103</v>
      </c>
      <c r="G1688" s="250"/>
      <c r="H1688" s="251" t="s">
        <v>1</v>
      </c>
      <c r="I1688" s="253"/>
      <c r="J1688" s="250"/>
      <c r="K1688" s="250"/>
      <c r="L1688" s="254"/>
      <c r="M1688" s="255"/>
      <c r="N1688" s="256"/>
      <c r="O1688" s="256"/>
      <c r="P1688" s="256"/>
      <c r="Q1688" s="256"/>
      <c r="R1688" s="256"/>
      <c r="S1688" s="256"/>
      <c r="T1688" s="257"/>
      <c r="U1688" s="13"/>
      <c r="V1688" s="13"/>
      <c r="W1688" s="13"/>
      <c r="X1688" s="13"/>
      <c r="Y1688" s="13"/>
      <c r="Z1688" s="13"/>
      <c r="AA1688" s="13"/>
      <c r="AB1688" s="13"/>
      <c r="AC1688" s="13"/>
      <c r="AD1688" s="13"/>
      <c r="AE1688" s="13"/>
      <c r="AT1688" s="258" t="s">
        <v>200</v>
      </c>
      <c r="AU1688" s="258" t="s">
        <v>82</v>
      </c>
      <c r="AV1688" s="13" t="s">
        <v>80</v>
      </c>
      <c r="AW1688" s="13" t="s">
        <v>30</v>
      </c>
      <c r="AX1688" s="13" t="s">
        <v>73</v>
      </c>
      <c r="AY1688" s="258" t="s">
        <v>189</v>
      </c>
    </row>
    <row r="1689" s="13" customFormat="1">
      <c r="A1689" s="13"/>
      <c r="B1689" s="249"/>
      <c r="C1689" s="250"/>
      <c r="D1689" s="242" t="s">
        <v>200</v>
      </c>
      <c r="E1689" s="251" t="s">
        <v>1</v>
      </c>
      <c r="F1689" s="252" t="s">
        <v>338</v>
      </c>
      <c r="G1689" s="250"/>
      <c r="H1689" s="251" t="s">
        <v>1</v>
      </c>
      <c r="I1689" s="253"/>
      <c r="J1689" s="250"/>
      <c r="K1689" s="250"/>
      <c r="L1689" s="254"/>
      <c r="M1689" s="255"/>
      <c r="N1689" s="256"/>
      <c r="O1689" s="256"/>
      <c r="P1689" s="256"/>
      <c r="Q1689" s="256"/>
      <c r="R1689" s="256"/>
      <c r="S1689" s="256"/>
      <c r="T1689" s="257"/>
      <c r="U1689" s="13"/>
      <c r="V1689" s="13"/>
      <c r="W1689" s="13"/>
      <c r="X1689" s="13"/>
      <c r="Y1689" s="13"/>
      <c r="Z1689" s="13"/>
      <c r="AA1689" s="13"/>
      <c r="AB1689" s="13"/>
      <c r="AC1689" s="13"/>
      <c r="AD1689" s="13"/>
      <c r="AE1689" s="13"/>
      <c r="AT1689" s="258" t="s">
        <v>200</v>
      </c>
      <c r="AU1689" s="258" t="s">
        <v>82</v>
      </c>
      <c r="AV1689" s="13" t="s">
        <v>80</v>
      </c>
      <c r="AW1689" s="13" t="s">
        <v>30</v>
      </c>
      <c r="AX1689" s="13" t="s">
        <v>73</v>
      </c>
      <c r="AY1689" s="258" t="s">
        <v>189</v>
      </c>
    </row>
    <row r="1690" s="13" customFormat="1">
      <c r="A1690" s="13"/>
      <c r="B1690" s="249"/>
      <c r="C1690" s="250"/>
      <c r="D1690" s="242" t="s">
        <v>200</v>
      </c>
      <c r="E1690" s="251" t="s">
        <v>1</v>
      </c>
      <c r="F1690" s="252" t="s">
        <v>1104</v>
      </c>
      <c r="G1690" s="250"/>
      <c r="H1690" s="251" t="s">
        <v>1</v>
      </c>
      <c r="I1690" s="253"/>
      <c r="J1690" s="250"/>
      <c r="K1690" s="250"/>
      <c r="L1690" s="254"/>
      <c r="M1690" s="255"/>
      <c r="N1690" s="256"/>
      <c r="O1690" s="256"/>
      <c r="P1690" s="256"/>
      <c r="Q1690" s="256"/>
      <c r="R1690" s="256"/>
      <c r="S1690" s="256"/>
      <c r="T1690" s="257"/>
      <c r="U1690" s="13"/>
      <c r="V1690" s="13"/>
      <c r="W1690" s="13"/>
      <c r="X1690" s="13"/>
      <c r="Y1690" s="13"/>
      <c r="Z1690" s="13"/>
      <c r="AA1690" s="13"/>
      <c r="AB1690" s="13"/>
      <c r="AC1690" s="13"/>
      <c r="AD1690" s="13"/>
      <c r="AE1690" s="13"/>
      <c r="AT1690" s="258" t="s">
        <v>200</v>
      </c>
      <c r="AU1690" s="258" t="s">
        <v>82</v>
      </c>
      <c r="AV1690" s="13" t="s">
        <v>80</v>
      </c>
      <c r="AW1690" s="13" t="s">
        <v>30</v>
      </c>
      <c r="AX1690" s="13" t="s">
        <v>73</v>
      </c>
      <c r="AY1690" s="258" t="s">
        <v>189</v>
      </c>
    </row>
    <row r="1691" s="14" customFormat="1">
      <c r="A1691" s="14"/>
      <c r="B1691" s="259"/>
      <c r="C1691" s="260"/>
      <c r="D1691" s="242" t="s">
        <v>200</v>
      </c>
      <c r="E1691" s="261" t="s">
        <v>1</v>
      </c>
      <c r="F1691" s="262" t="s">
        <v>1105</v>
      </c>
      <c r="G1691" s="260"/>
      <c r="H1691" s="263">
        <v>2.7240000000000002</v>
      </c>
      <c r="I1691" s="264"/>
      <c r="J1691" s="260"/>
      <c r="K1691" s="260"/>
      <c r="L1691" s="265"/>
      <c r="M1691" s="266"/>
      <c r="N1691" s="267"/>
      <c r="O1691" s="267"/>
      <c r="P1691" s="267"/>
      <c r="Q1691" s="267"/>
      <c r="R1691" s="267"/>
      <c r="S1691" s="267"/>
      <c r="T1691" s="268"/>
      <c r="U1691" s="14"/>
      <c r="V1691" s="14"/>
      <c r="W1691" s="14"/>
      <c r="X1691" s="14"/>
      <c r="Y1691" s="14"/>
      <c r="Z1691" s="14"/>
      <c r="AA1691" s="14"/>
      <c r="AB1691" s="14"/>
      <c r="AC1691" s="14"/>
      <c r="AD1691" s="14"/>
      <c r="AE1691" s="14"/>
      <c r="AT1691" s="269" t="s">
        <v>200</v>
      </c>
      <c r="AU1691" s="269" t="s">
        <v>82</v>
      </c>
      <c r="AV1691" s="14" t="s">
        <v>82</v>
      </c>
      <c r="AW1691" s="14" t="s">
        <v>30</v>
      </c>
      <c r="AX1691" s="14" t="s">
        <v>73</v>
      </c>
      <c r="AY1691" s="269" t="s">
        <v>189</v>
      </c>
    </row>
    <row r="1692" s="13" customFormat="1">
      <c r="A1692" s="13"/>
      <c r="B1692" s="249"/>
      <c r="C1692" s="250"/>
      <c r="D1692" s="242" t="s">
        <v>200</v>
      </c>
      <c r="E1692" s="251" t="s">
        <v>1</v>
      </c>
      <c r="F1692" s="252" t="s">
        <v>382</v>
      </c>
      <c r="G1692" s="250"/>
      <c r="H1692" s="251" t="s">
        <v>1</v>
      </c>
      <c r="I1692" s="253"/>
      <c r="J1692" s="250"/>
      <c r="K1692" s="250"/>
      <c r="L1692" s="254"/>
      <c r="M1692" s="255"/>
      <c r="N1692" s="256"/>
      <c r="O1692" s="256"/>
      <c r="P1692" s="256"/>
      <c r="Q1692" s="256"/>
      <c r="R1692" s="256"/>
      <c r="S1692" s="256"/>
      <c r="T1692" s="257"/>
      <c r="U1692" s="13"/>
      <c r="V1692" s="13"/>
      <c r="W1692" s="13"/>
      <c r="X1692" s="13"/>
      <c r="Y1692" s="13"/>
      <c r="Z1692" s="13"/>
      <c r="AA1692" s="13"/>
      <c r="AB1692" s="13"/>
      <c r="AC1692" s="13"/>
      <c r="AD1692" s="13"/>
      <c r="AE1692" s="13"/>
      <c r="AT1692" s="258" t="s">
        <v>200</v>
      </c>
      <c r="AU1692" s="258" t="s">
        <v>82</v>
      </c>
      <c r="AV1692" s="13" t="s">
        <v>80</v>
      </c>
      <c r="AW1692" s="13" t="s">
        <v>30</v>
      </c>
      <c r="AX1692" s="13" t="s">
        <v>73</v>
      </c>
      <c r="AY1692" s="258" t="s">
        <v>189</v>
      </c>
    </row>
    <row r="1693" s="14" customFormat="1">
      <c r="A1693" s="14"/>
      <c r="B1693" s="259"/>
      <c r="C1693" s="260"/>
      <c r="D1693" s="242" t="s">
        <v>200</v>
      </c>
      <c r="E1693" s="261" t="s">
        <v>1</v>
      </c>
      <c r="F1693" s="262" t="s">
        <v>1106</v>
      </c>
      <c r="G1693" s="260"/>
      <c r="H1693" s="263">
        <v>0.312</v>
      </c>
      <c r="I1693" s="264"/>
      <c r="J1693" s="260"/>
      <c r="K1693" s="260"/>
      <c r="L1693" s="265"/>
      <c r="M1693" s="266"/>
      <c r="N1693" s="267"/>
      <c r="O1693" s="267"/>
      <c r="P1693" s="267"/>
      <c r="Q1693" s="267"/>
      <c r="R1693" s="267"/>
      <c r="S1693" s="267"/>
      <c r="T1693" s="268"/>
      <c r="U1693" s="14"/>
      <c r="V1693" s="14"/>
      <c r="W1693" s="14"/>
      <c r="X1693" s="14"/>
      <c r="Y1693" s="14"/>
      <c r="Z1693" s="14"/>
      <c r="AA1693" s="14"/>
      <c r="AB1693" s="14"/>
      <c r="AC1693" s="14"/>
      <c r="AD1693" s="14"/>
      <c r="AE1693" s="14"/>
      <c r="AT1693" s="269" t="s">
        <v>200</v>
      </c>
      <c r="AU1693" s="269" t="s">
        <v>82</v>
      </c>
      <c r="AV1693" s="14" t="s">
        <v>82</v>
      </c>
      <c r="AW1693" s="14" t="s">
        <v>30</v>
      </c>
      <c r="AX1693" s="14" t="s">
        <v>73</v>
      </c>
      <c r="AY1693" s="269" t="s">
        <v>189</v>
      </c>
    </row>
    <row r="1694" s="13" customFormat="1">
      <c r="A1694" s="13"/>
      <c r="B1694" s="249"/>
      <c r="C1694" s="250"/>
      <c r="D1694" s="242" t="s">
        <v>200</v>
      </c>
      <c r="E1694" s="251" t="s">
        <v>1</v>
      </c>
      <c r="F1694" s="252" t="s">
        <v>1107</v>
      </c>
      <c r="G1694" s="250"/>
      <c r="H1694" s="251" t="s">
        <v>1</v>
      </c>
      <c r="I1694" s="253"/>
      <c r="J1694" s="250"/>
      <c r="K1694" s="250"/>
      <c r="L1694" s="254"/>
      <c r="M1694" s="255"/>
      <c r="N1694" s="256"/>
      <c r="O1694" s="256"/>
      <c r="P1694" s="256"/>
      <c r="Q1694" s="256"/>
      <c r="R1694" s="256"/>
      <c r="S1694" s="256"/>
      <c r="T1694" s="257"/>
      <c r="U1694" s="13"/>
      <c r="V1694" s="13"/>
      <c r="W1694" s="13"/>
      <c r="X1694" s="13"/>
      <c r="Y1694" s="13"/>
      <c r="Z1694" s="13"/>
      <c r="AA1694" s="13"/>
      <c r="AB1694" s="13"/>
      <c r="AC1694" s="13"/>
      <c r="AD1694" s="13"/>
      <c r="AE1694" s="13"/>
      <c r="AT1694" s="258" t="s">
        <v>200</v>
      </c>
      <c r="AU1694" s="258" t="s">
        <v>82</v>
      </c>
      <c r="AV1694" s="13" t="s">
        <v>80</v>
      </c>
      <c r="AW1694" s="13" t="s">
        <v>30</v>
      </c>
      <c r="AX1694" s="13" t="s">
        <v>73</v>
      </c>
      <c r="AY1694" s="258" t="s">
        <v>189</v>
      </c>
    </row>
    <row r="1695" s="13" customFormat="1">
      <c r="A1695" s="13"/>
      <c r="B1695" s="249"/>
      <c r="C1695" s="250"/>
      <c r="D1695" s="242" t="s">
        <v>200</v>
      </c>
      <c r="E1695" s="251" t="s">
        <v>1</v>
      </c>
      <c r="F1695" s="252" t="s">
        <v>352</v>
      </c>
      <c r="G1695" s="250"/>
      <c r="H1695" s="251" t="s">
        <v>1</v>
      </c>
      <c r="I1695" s="253"/>
      <c r="J1695" s="250"/>
      <c r="K1695" s="250"/>
      <c r="L1695" s="254"/>
      <c r="M1695" s="255"/>
      <c r="N1695" s="256"/>
      <c r="O1695" s="256"/>
      <c r="P1695" s="256"/>
      <c r="Q1695" s="256"/>
      <c r="R1695" s="256"/>
      <c r="S1695" s="256"/>
      <c r="T1695" s="257"/>
      <c r="U1695" s="13"/>
      <c r="V1695" s="13"/>
      <c r="W1695" s="13"/>
      <c r="X1695" s="13"/>
      <c r="Y1695" s="13"/>
      <c r="Z1695" s="13"/>
      <c r="AA1695" s="13"/>
      <c r="AB1695" s="13"/>
      <c r="AC1695" s="13"/>
      <c r="AD1695" s="13"/>
      <c r="AE1695" s="13"/>
      <c r="AT1695" s="258" t="s">
        <v>200</v>
      </c>
      <c r="AU1695" s="258" t="s">
        <v>82</v>
      </c>
      <c r="AV1695" s="13" t="s">
        <v>80</v>
      </c>
      <c r="AW1695" s="13" t="s">
        <v>30</v>
      </c>
      <c r="AX1695" s="13" t="s">
        <v>73</v>
      </c>
      <c r="AY1695" s="258" t="s">
        <v>189</v>
      </c>
    </row>
    <row r="1696" s="13" customFormat="1">
      <c r="A1696" s="13"/>
      <c r="B1696" s="249"/>
      <c r="C1696" s="250"/>
      <c r="D1696" s="242" t="s">
        <v>200</v>
      </c>
      <c r="E1696" s="251" t="s">
        <v>1</v>
      </c>
      <c r="F1696" s="252" t="s">
        <v>624</v>
      </c>
      <c r="G1696" s="250"/>
      <c r="H1696" s="251" t="s">
        <v>1</v>
      </c>
      <c r="I1696" s="253"/>
      <c r="J1696" s="250"/>
      <c r="K1696" s="250"/>
      <c r="L1696" s="254"/>
      <c r="M1696" s="255"/>
      <c r="N1696" s="256"/>
      <c r="O1696" s="256"/>
      <c r="P1696" s="256"/>
      <c r="Q1696" s="256"/>
      <c r="R1696" s="256"/>
      <c r="S1696" s="256"/>
      <c r="T1696" s="257"/>
      <c r="U1696" s="13"/>
      <c r="V1696" s="13"/>
      <c r="W1696" s="13"/>
      <c r="X1696" s="13"/>
      <c r="Y1696" s="13"/>
      <c r="Z1696" s="13"/>
      <c r="AA1696" s="13"/>
      <c r="AB1696" s="13"/>
      <c r="AC1696" s="13"/>
      <c r="AD1696" s="13"/>
      <c r="AE1696" s="13"/>
      <c r="AT1696" s="258" t="s">
        <v>200</v>
      </c>
      <c r="AU1696" s="258" t="s">
        <v>82</v>
      </c>
      <c r="AV1696" s="13" t="s">
        <v>80</v>
      </c>
      <c r="AW1696" s="13" t="s">
        <v>30</v>
      </c>
      <c r="AX1696" s="13" t="s">
        <v>73</v>
      </c>
      <c r="AY1696" s="258" t="s">
        <v>189</v>
      </c>
    </row>
    <row r="1697" s="14" customFormat="1">
      <c r="A1697" s="14"/>
      <c r="B1697" s="259"/>
      <c r="C1697" s="260"/>
      <c r="D1697" s="242" t="s">
        <v>200</v>
      </c>
      <c r="E1697" s="261" t="s">
        <v>1</v>
      </c>
      <c r="F1697" s="262" t="s">
        <v>1108</v>
      </c>
      <c r="G1697" s="260"/>
      <c r="H1697" s="263">
        <v>0.505</v>
      </c>
      <c r="I1697" s="264"/>
      <c r="J1697" s="260"/>
      <c r="K1697" s="260"/>
      <c r="L1697" s="265"/>
      <c r="M1697" s="266"/>
      <c r="N1697" s="267"/>
      <c r="O1697" s="267"/>
      <c r="P1697" s="267"/>
      <c r="Q1697" s="267"/>
      <c r="R1697" s="267"/>
      <c r="S1697" s="267"/>
      <c r="T1697" s="268"/>
      <c r="U1697" s="14"/>
      <c r="V1697" s="14"/>
      <c r="W1697" s="14"/>
      <c r="X1697" s="14"/>
      <c r="Y1697" s="14"/>
      <c r="Z1697" s="14"/>
      <c r="AA1697" s="14"/>
      <c r="AB1697" s="14"/>
      <c r="AC1697" s="14"/>
      <c r="AD1697" s="14"/>
      <c r="AE1697" s="14"/>
      <c r="AT1697" s="269" t="s">
        <v>200</v>
      </c>
      <c r="AU1697" s="269" t="s">
        <v>82</v>
      </c>
      <c r="AV1697" s="14" t="s">
        <v>82</v>
      </c>
      <c r="AW1697" s="14" t="s">
        <v>30</v>
      </c>
      <c r="AX1697" s="14" t="s">
        <v>73</v>
      </c>
      <c r="AY1697" s="269" t="s">
        <v>189</v>
      </c>
    </row>
    <row r="1698" s="13" customFormat="1">
      <c r="A1698" s="13"/>
      <c r="B1698" s="249"/>
      <c r="C1698" s="250"/>
      <c r="D1698" s="242" t="s">
        <v>200</v>
      </c>
      <c r="E1698" s="251" t="s">
        <v>1</v>
      </c>
      <c r="F1698" s="252" t="s">
        <v>1109</v>
      </c>
      <c r="G1698" s="250"/>
      <c r="H1698" s="251" t="s">
        <v>1</v>
      </c>
      <c r="I1698" s="253"/>
      <c r="J1698" s="250"/>
      <c r="K1698" s="250"/>
      <c r="L1698" s="254"/>
      <c r="M1698" s="255"/>
      <c r="N1698" s="256"/>
      <c r="O1698" s="256"/>
      <c r="P1698" s="256"/>
      <c r="Q1698" s="256"/>
      <c r="R1698" s="256"/>
      <c r="S1698" s="256"/>
      <c r="T1698" s="257"/>
      <c r="U1698" s="13"/>
      <c r="V1698" s="13"/>
      <c r="W1698" s="13"/>
      <c r="X1698" s="13"/>
      <c r="Y1698" s="13"/>
      <c r="Z1698" s="13"/>
      <c r="AA1698" s="13"/>
      <c r="AB1698" s="13"/>
      <c r="AC1698" s="13"/>
      <c r="AD1698" s="13"/>
      <c r="AE1698" s="13"/>
      <c r="AT1698" s="258" t="s">
        <v>200</v>
      </c>
      <c r="AU1698" s="258" t="s">
        <v>82</v>
      </c>
      <c r="AV1698" s="13" t="s">
        <v>80</v>
      </c>
      <c r="AW1698" s="13" t="s">
        <v>30</v>
      </c>
      <c r="AX1698" s="13" t="s">
        <v>73</v>
      </c>
      <c r="AY1698" s="258" t="s">
        <v>189</v>
      </c>
    </row>
    <row r="1699" s="14" customFormat="1">
      <c r="A1699" s="14"/>
      <c r="B1699" s="259"/>
      <c r="C1699" s="260"/>
      <c r="D1699" s="242" t="s">
        <v>200</v>
      </c>
      <c r="E1699" s="261" t="s">
        <v>1</v>
      </c>
      <c r="F1699" s="262" t="s">
        <v>1110</v>
      </c>
      <c r="G1699" s="260"/>
      <c r="H1699" s="263">
        <v>2.964</v>
      </c>
      <c r="I1699" s="264"/>
      <c r="J1699" s="260"/>
      <c r="K1699" s="260"/>
      <c r="L1699" s="265"/>
      <c r="M1699" s="266"/>
      <c r="N1699" s="267"/>
      <c r="O1699" s="267"/>
      <c r="P1699" s="267"/>
      <c r="Q1699" s="267"/>
      <c r="R1699" s="267"/>
      <c r="S1699" s="267"/>
      <c r="T1699" s="268"/>
      <c r="U1699" s="14"/>
      <c r="V1699" s="14"/>
      <c r="W1699" s="14"/>
      <c r="X1699" s="14"/>
      <c r="Y1699" s="14"/>
      <c r="Z1699" s="14"/>
      <c r="AA1699" s="14"/>
      <c r="AB1699" s="14"/>
      <c r="AC1699" s="14"/>
      <c r="AD1699" s="14"/>
      <c r="AE1699" s="14"/>
      <c r="AT1699" s="269" t="s">
        <v>200</v>
      </c>
      <c r="AU1699" s="269" t="s">
        <v>82</v>
      </c>
      <c r="AV1699" s="14" t="s">
        <v>82</v>
      </c>
      <c r="AW1699" s="14" t="s">
        <v>30</v>
      </c>
      <c r="AX1699" s="14" t="s">
        <v>73</v>
      </c>
      <c r="AY1699" s="269" t="s">
        <v>189</v>
      </c>
    </row>
    <row r="1700" s="13" customFormat="1">
      <c r="A1700" s="13"/>
      <c r="B1700" s="249"/>
      <c r="C1700" s="250"/>
      <c r="D1700" s="242" t="s">
        <v>200</v>
      </c>
      <c r="E1700" s="251" t="s">
        <v>1</v>
      </c>
      <c r="F1700" s="252" t="s">
        <v>1111</v>
      </c>
      <c r="G1700" s="250"/>
      <c r="H1700" s="251" t="s">
        <v>1</v>
      </c>
      <c r="I1700" s="253"/>
      <c r="J1700" s="250"/>
      <c r="K1700" s="250"/>
      <c r="L1700" s="254"/>
      <c r="M1700" s="255"/>
      <c r="N1700" s="256"/>
      <c r="O1700" s="256"/>
      <c r="P1700" s="256"/>
      <c r="Q1700" s="256"/>
      <c r="R1700" s="256"/>
      <c r="S1700" s="256"/>
      <c r="T1700" s="257"/>
      <c r="U1700" s="13"/>
      <c r="V1700" s="13"/>
      <c r="W1700" s="13"/>
      <c r="X1700" s="13"/>
      <c r="Y1700" s="13"/>
      <c r="Z1700" s="13"/>
      <c r="AA1700" s="13"/>
      <c r="AB1700" s="13"/>
      <c r="AC1700" s="13"/>
      <c r="AD1700" s="13"/>
      <c r="AE1700" s="13"/>
      <c r="AT1700" s="258" t="s">
        <v>200</v>
      </c>
      <c r="AU1700" s="258" t="s">
        <v>82</v>
      </c>
      <c r="AV1700" s="13" t="s">
        <v>80</v>
      </c>
      <c r="AW1700" s="13" t="s">
        <v>30</v>
      </c>
      <c r="AX1700" s="13" t="s">
        <v>73</v>
      </c>
      <c r="AY1700" s="258" t="s">
        <v>189</v>
      </c>
    </row>
    <row r="1701" s="14" customFormat="1">
      <c r="A1701" s="14"/>
      <c r="B1701" s="259"/>
      <c r="C1701" s="260"/>
      <c r="D1701" s="242" t="s">
        <v>200</v>
      </c>
      <c r="E1701" s="261" t="s">
        <v>1</v>
      </c>
      <c r="F1701" s="262" t="s">
        <v>1110</v>
      </c>
      <c r="G1701" s="260"/>
      <c r="H1701" s="263">
        <v>2.964</v>
      </c>
      <c r="I1701" s="264"/>
      <c r="J1701" s="260"/>
      <c r="K1701" s="260"/>
      <c r="L1701" s="265"/>
      <c r="M1701" s="266"/>
      <c r="N1701" s="267"/>
      <c r="O1701" s="267"/>
      <c r="P1701" s="267"/>
      <c r="Q1701" s="267"/>
      <c r="R1701" s="267"/>
      <c r="S1701" s="267"/>
      <c r="T1701" s="268"/>
      <c r="U1701" s="14"/>
      <c r="V1701" s="14"/>
      <c r="W1701" s="14"/>
      <c r="X1701" s="14"/>
      <c r="Y1701" s="14"/>
      <c r="Z1701" s="14"/>
      <c r="AA1701" s="14"/>
      <c r="AB1701" s="14"/>
      <c r="AC1701" s="14"/>
      <c r="AD1701" s="14"/>
      <c r="AE1701" s="14"/>
      <c r="AT1701" s="269" t="s">
        <v>200</v>
      </c>
      <c r="AU1701" s="269" t="s">
        <v>82</v>
      </c>
      <c r="AV1701" s="14" t="s">
        <v>82</v>
      </c>
      <c r="AW1701" s="14" t="s">
        <v>30</v>
      </c>
      <c r="AX1701" s="14" t="s">
        <v>73</v>
      </c>
      <c r="AY1701" s="269" t="s">
        <v>189</v>
      </c>
    </row>
    <row r="1702" s="15" customFormat="1">
      <c r="A1702" s="15"/>
      <c r="B1702" s="270"/>
      <c r="C1702" s="271"/>
      <c r="D1702" s="242" t="s">
        <v>200</v>
      </c>
      <c r="E1702" s="272" t="s">
        <v>1</v>
      </c>
      <c r="F1702" s="273" t="s">
        <v>207</v>
      </c>
      <c r="G1702" s="271"/>
      <c r="H1702" s="274">
        <v>9.4689999999999994</v>
      </c>
      <c r="I1702" s="275"/>
      <c r="J1702" s="271"/>
      <c r="K1702" s="271"/>
      <c r="L1702" s="276"/>
      <c r="M1702" s="277"/>
      <c r="N1702" s="278"/>
      <c r="O1702" s="278"/>
      <c r="P1702" s="278"/>
      <c r="Q1702" s="278"/>
      <c r="R1702" s="278"/>
      <c r="S1702" s="278"/>
      <c r="T1702" s="279"/>
      <c r="U1702" s="15"/>
      <c r="V1702" s="15"/>
      <c r="W1702" s="15"/>
      <c r="X1702" s="15"/>
      <c r="Y1702" s="15"/>
      <c r="Z1702" s="15"/>
      <c r="AA1702" s="15"/>
      <c r="AB1702" s="15"/>
      <c r="AC1702" s="15"/>
      <c r="AD1702" s="15"/>
      <c r="AE1702" s="15"/>
      <c r="AT1702" s="280" t="s">
        <v>200</v>
      </c>
      <c r="AU1702" s="280" t="s">
        <v>82</v>
      </c>
      <c r="AV1702" s="15" t="s">
        <v>195</v>
      </c>
      <c r="AW1702" s="15" t="s">
        <v>30</v>
      </c>
      <c r="AX1702" s="15" t="s">
        <v>80</v>
      </c>
      <c r="AY1702" s="280" t="s">
        <v>189</v>
      </c>
    </row>
    <row r="1703" s="2" customFormat="1" ht="24.15" customHeight="1">
      <c r="A1703" s="39"/>
      <c r="B1703" s="40"/>
      <c r="C1703" s="228" t="s">
        <v>1112</v>
      </c>
      <c r="D1703" s="228" t="s">
        <v>191</v>
      </c>
      <c r="E1703" s="229" t="s">
        <v>1113</v>
      </c>
      <c r="F1703" s="230" t="s">
        <v>1114</v>
      </c>
      <c r="G1703" s="231" t="s">
        <v>301</v>
      </c>
      <c r="H1703" s="232">
        <v>21.510000000000002</v>
      </c>
      <c r="I1703" s="233"/>
      <c r="J1703" s="234">
        <f>ROUND(I1703*H1703,2)</f>
        <v>0</v>
      </c>
      <c r="K1703" s="235"/>
      <c r="L1703" s="45"/>
      <c r="M1703" s="236" t="s">
        <v>1</v>
      </c>
      <c r="N1703" s="237" t="s">
        <v>38</v>
      </c>
      <c r="O1703" s="92"/>
      <c r="P1703" s="238">
        <f>O1703*H1703</f>
        <v>0</v>
      </c>
      <c r="Q1703" s="238">
        <v>0.093359999999999999</v>
      </c>
      <c r="R1703" s="238">
        <f>Q1703*H1703</f>
        <v>2.0081736000000001</v>
      </c>
      <c r="S1703" s="238">
        <v>0</v>
      </c>
      <c r="T1703" s="239">
        <f>S1703*H1703</f>
        <v>0</v>
      </c>
      <c r="U1703" s="39"/>
      <c r="V1703" s="39"/>
      <c r="W1703" s="39"/>
      <c r="X1703" s="39"/>
      <c r="Y1703" s="39"/>
      <c r="Z1703" s="39"/>
      <c r="AA1703" s="39"/>
      <c r="AB1703" s="39"/>
      <c r="AC1703" s="39"/>
      <c r="AD1703" s="39"/>
      <c r="AE1703" s="39"/>
      <c r="AR1703" s="240" t="s">
        <v>195</v>
      </c>
      <c r="AT1703" s="240" t="s">
        <v>191</v>
      </c>
      <c r="AU1703" s="240" t="s">
        <v>82</v>
      </c>
      <c r="AY1703" s="18" t="s">
        <v>189</v>
      </c>
      <c r="BE1703" s="241">
        <f>IF(N1703="základní",J1703,0)</f>
        <v>0</v>
      </c>
      <c r="BF1703" s="241">
        <f>IF(N1703="snížená",J1703,0)</f>
        <v>0</v>
      </c>
      <c r="BG1703" s="241">
        <f>IF(N1703="zákl. přenesená",J1703,0)</f>
        <v>0</v>
      </c>
      <c r="BH1703" s="241">
        <f>IF(N1703="sníž. přenesená",J1703,0)</f>
        <v>0</v>
      </c>
      <c r="BI1703" s="241">
        <f>IF(N1703="nulová",J1703,0)</f>
        <v>0</v>
      </c>
      <c r="BJ1703" s="18" t="s">
        <v>80</v>
      </c>
      <c r="BK1703" s="241">
        <f>ROUND(I1703*H1703,2)</f>
        <v>0</v>
      </c>
      <c r="BL1703" s="18" t="s">
        <v>195</v>
      </c>
      <c r="BM1703" s="240" t="s">
        <v>1115</v>
      </c>
    </row>
    <row r="1704" s="2" customFormat="1">
      <c r="A1704" s="39"/>
      <c r="B1704" s="40"/>
      <c r="C1704" s="41"/>
      <c r="D1704" s="242" t="s">
        <v>197</v>
      </c>
      <c r="E1704" s="41"/>
      <c r="F1704" s="243" t="s">
        <v>1114</v>
      </c>
      <c r="G1704" s="41"/>
      <c r="H1704" s="41"/>
      <c r="I1704" s="244"/>
      <c r="J1704" s="41"/>
      <c r="K1704" s="41"/>
      <c r="L1704" s="45"/>
      <c r="M1704" s="245"/>
      <c r="N1704" s="246"/>
      <c r="O1704" s="92"/>
      <c r="P1704" s="92"/>
      <c r="Q1704" s="92"/>
      <c r="R1704" s="92"/>
      <c r="S1704" s="92"/>
      <c r="T1704" s="93"/>
      <c r="U1704" s="39"/>
      <c r="V1704" s="39"/>
      <c r="W1704" s="39"/>
      <c r="X1704" s="39"/>
      <c r="Y1704" s="39"/>
      <c r="Z1704" s="39"/>
      <c r="AA1704" s="39"/>
      <c r="AB1704" s="39"/>
      <c r="AC1704" s="39"/>
      <c r="AD1704" s="39"/>
      <c r="AE1704" s="39"/>
      <c r="AT1704" s="18" t="s">
        <v>197</v>
      </c>
      <c r="AU1704" s="18" t="s">
        <v>82</v>
      </c>
    </row>
    <row r="1705" s="2" customFormat="1">
      <c r="A1705" s="39"/>
      <c r="B1705" s="40"/>
      <c r="C1705" s="41"/>
      <c r="D1705" s="247" t="s">
        <v>198</v>
      </c>
      <c r="E1705" s="41"/>
      <c r="F1705" s="248" t="s">
        <v>1116</v>
      </c>
      <c r="G1705" s="41"/>
      <c r="H1705" s="41"/>
      <c r="I1705" s="244"/>
      <c r="J1705" s="41"/>
      <c r="K1705" s="41"/>
      <c r="L1705" s="45"/>
      <c r="M1705" s="245"/>
      <c r="N1705" s="246"/>
      <c r="O1705" s="92"/>
      <c r="P1705" s="92"/>
      <c r="Q1705" s="92"/>
      <c r="R1705" s="92"/>
      <c r="S1705" s="92"/>
      <c r="T1705" s="93"/>
      <c r="U1705" s="39"/>
      <c r="V1705" s="39"/>
      <c r="W1705" s="39"/>
      <c r="X1705" s="39"/>
      <c r="Y1705" s="39"/>
      <c r="Z1705" s="39"/>
      <c r="AA1705" s="39"/>
      <c r="AB1705" s="39"/>
      <c r="AC1705" s="39"/>
      <c r="AD1705" s="39"/>
      <c r="AE1705" s="39"/>
      <c r="AT1705" s="18" t="s">
        <v>198</v>
      </c>
      <c r="AU1705" s="18" t="s">
        <v>82</v>
      </c>
    </row>
    <row r="1706" s="13" customFormat="1">
      <c r="A1706" s="13"/>
      <c r="B1706" s="249"/>
      <c r="C1706" s="250"/>
      <c r="D1706" s="242" t="s">
        <v>200</v>
      </c>
      <c r="E1706" s="251" t="s">
        <v>1</v>
      </c>
      <c r="F1706" s="252" t="s">
        <v>1117</v>
      </c>
      <c r="G1706" s="250"/>
      <c r="H1706" s="251" t="s">
        <v>1</v>
      </c>
      <c r="I1706" s="253"/>
      <c r="J1706" s="250"/>
      <c r="K1706" s="250"/>
      <c r="L1706" s="254"/>
      <c r="M1706" s="255"/>
      <c r="N1706" s="256"/>
      <c r="O1706" s="256"/>
      <c r="P1706" s="256"/>
      <c r="Q1706" s="256"/>
      <c r="R1706" s="256"/>
      <c r="S1706" s="256"/>
      <c r="T1706" s="257"/>
      <c r="U1706" s="13"/>
      <c r="V1706" s="13"/>
      <c r="W1706" s="13"/>
      <c r="X1706" s="13"/>
      <c r="Y1706" s="13"/>
      <c r="Z1706" s="13"/>
      <c r="AA1706" s="13"/>
      <c r="AB1706" s="13"/>
      <c r="AC1706" s="13"/>
      <c r="AD1706" s="13"/>
      <c r="AE1706" s="13"/>
      <c r="AT1706" s="258" t="s">
        <v>200</v>
      </c>
      <c r="AU1706" s="258" t="s">
        <v>82</v>
      </c>
      <c r="AV1706" s="13" t="s">
        <v>80</v>
      </c>
      <c r="AW1706" s="13" t="s">
        <v>30</v>
      </c>
      <c r="AX1706" s="13" t="s">
        <v>73</v>
      </c>
      <c r="AY1706" s="258" t="s">
        <v>189</v>
      </c>
    </row>
    <row r="1707" s="14" customFormat="1">
      <c r="A1707" s="14"/>
      <c r="B1707" s="259"/>
      <c r="C1707" s="260"/>
      <c r="D1707" s="242" t="s">
        <v>200</v>
      </c>
      <c r="E1707" s="261" t="s">
        <v>1</v>
      </c>
      <c r="F1707" s="262" t="s">
        <v>1118</v>
      </c>
      <c r="G1707" s="260"/>
      <c r="H1707" s="263">
        <v>7.1699999999999999</v>
      </c>
      <c r="I1707" s="264"/>
      <c r="J1707" s="260"/>
      <c r="K1707" s="260"/>
      <c r="L1707" s="265"/>
      <c r="M1707" s="266"/>
      <c r="N1707" s="267"/>
      <c r="O1707" s="267"/>
      <c r="P1707" s="267"/>
      <c r="Q1707" s="267"/>
      <c r="R1707" s="267"/>
      <c r="S1707" s="267"/>
      <c r="T1707" s="268"/>
      <c r="U1707" s="14"/>
      <c r="V1707" s="14"/>
      <c r="W1707" s="14"/>
      <c r="X1707" s="14"/>
      <c r="Y1707" s="14"/>
      <c r="Z1707" s="14"/>
      <c r="AA1707" s="14"/>
      <c r="AB1707" s="14"/>
      <c r="AC1707" s="14"/>
      <c r="AD1707" s="14"/>
      <c r="AE1707" s="14"/>
      <c r="AT1707" s="269" t="s">
        <v>200</v>
      </c>
      <c r="AU1707" s="269" t="s">
        <v>82</v>
      </c>
      <c r="AV1707" s="14" t="s">
        <v>82</v>
      </c>
      <c r="AW1707" s="14" t="s">
        <v>30</v>
      </c>
      <c r="AX1707" s="14" t="s">
        <v>73</v>
      </c>
      <c r="AY1707" s="269" t="s">
        <v>189</v>
      </c>
    </row>
    <row r="1708" s="16" customFormat="1">
      <c r="A1708" s="16"/>
      <c r="B1708" s="292"/>
      <c r="C1708" s="293"/>
      <c r="D1708" s="242" t="s">
        <v>200</v>
      </c>
      <c r="E1708" s="294" t="s">
        <v>1</v>
      </c>
      <c r="F1708" s="295" t="s">
        <v>290</v>
      </c>
      <c r="G1708" s="293"/>
      <c r="H1708" s="296">
        <v>7.1699999999999999</v>
      </c>
      <c r="I1708" s="297"/>
      <c r="J1708" s="293"/>
      <c r="K1708" s="293"/>
      <c r="L1708" s="298"/>
      <c r="M1708" s="299"/>
      <c r="N1708" s="300"/>
      <c r="O1708" s="300"/>
      <c r="P1708" s="300"/>
      <c r="Q1708" s="300"/>
      <c r="R1708" s="300"/>
      <c r="S1708" s="300"/>
      <c r="T1708" s="301"/>
      <c r="U1708" s="16"/>
      <c r="V1708" s="16"/>
      <c r="W1708" s="16"/>
      <c r="X1708" s="16"/>
      <c r="Y1708" s="16"/>
      <c r="Z1708" s="16"/>
      <c r="AA1708" s="16"/>
      <c r="AB1708" s="16"/>
      <c r="AC1708" s="16"/>
      <c r="AD1708" s="16"/>
      <c r="AE1708" s="16"/>
      <c r="AT1708" s="302" t="s">
        <v>200</v>
      </c>
      <c r="AU1708" s="302" t="s">
        <v>82</v>
      </c>
      <c r="AV1708" s="16" t="s">
        <v>214</v>
      </c>
      <c r="AW1708" s="16" t="s">
        <v>30</v>
      </c>
      <c r="AX1708" s="16" t="s">
        <v>73</v>
      </c>
      <c r="AY1708" s="302" t="s">
        <v>189</v>
      </c>
    </row>
    <row r="1709" s="13" customFormat="1">
      <c r="A1709" s="13"/>
      <c r="B1709" s="249"/>
      <c r="C1709" s="250"/>
      <c r="D1709" s="242" t="s">
        <v>200</v>
      </c>
      <c r="E1709" s="251" t="s">
        <v>1</v>
      </c>
      <c r="F1709" s="252" t="s">
        <v>1119</v>
      </c>
      <c r="G1709" s="250"/>
      <c r="H1709" s="251" t="s">
        <v>1</v>
      </c>
      <c r="I1709" s="253"/>
      <c r="J1709" s="250"/>
      <c r="K1709" s="250"/>
      <c r="L1709" s="254"/>
      <c r="M1709" s="255"/>
      <c r="N1709" s="256"/>
      <c r="O1709" s="256"/>
      <c r="P1709" s="256"/>
      <c r="Q1709" s="256"/>
      <c r="R1709" s="256"/>
      <c r="S1709" s="256"/>
      <c r="T1709" s="257"/>
      <c r="U1709" s="13"/>
      <c r="V1709" s="13"/>
      <c r="W1709" s="13"/>
      <c r="X1709" s="13"/>
      <c r="Y1709" s="13"/>
      <c r="Z1709" s="13"/>
      <c r="AA1709" s="13"/>
      <c r="AB1709" s="13"/>
      <c r="AC1709" s="13"/>
      <c r="AD1709" s="13"/>
      <c r="AE1709" s="13"/>
      <c r="AT1709" s="258" t="s">
        <v>200</v>
      </c>
      <c r="AU1709" s="258" t="s">
        <v>82</v>
      </c>
      <c r="AV1709" s="13" t="s">
        <v>80</v>
      </c>
      <c r="AW1709" s="13" t="s">
        <v>30</v>
      </c>
      <c r="AX1709" s="13" t="s">
        <v>73</v>
      </c>
      <c r="AY1709" s="258" t="s">
        <v>189</v>
      </c>
    </row>
    <row r="1710" s="14" customFormat="1">
      <c r="A1710" s="14"/>
      <c r="B1710" s="259"/>
      <c r="C1710" s="260"/>
      <c r="D1710" s="242" t="s">
        <v>200</v>
      </c>
      <c r="E1710" s="261" t="s">
        <v>1</v>
      </c>
      <c r="F1710" s="262" t="s">
        <v>1118</v>
      </c>
      <c r="G1710" s="260"/>
      <c r="H1710" s="263">
        <v>7.1699999999999999</v>
      </c>
      <c r="I1710" s="264"/>
      <c r="J1710" s="260"/>
      <c r="K1710" s="260"/>
      <c r="L1710" s="265"/>
      <c r="M1710" s="266"/>
      <c r="N1710" s="267"/>
      <c r="O1710" s="267"/>
      <c r="P1710" s="267"/>
      <c r="Q1710" s="267"/>
      <c r="R1710" s="267"/>
      <c r="S1710" s="267"/>
      <c r="T1710" s="268"/>
      <c r="U1710" s="14"/>
      <c r="V1710" s="14"/>
      <c r="W1710" s="14"/>
      <c r="X1710" s="14"/>
      <c r="Y1710" s="14"/>
      <c r="Z1710" s="14"/>
      <c r="AA1710" s="14"/>
      <c r="AB1710" s="14"/>
      <c r="AC1710" s="14"/>
      <c r="AD1710" s="14"/>
      <c r="AE1710" s="14"/>
      <c r="AT1710" s="269" t="s">
        <v>200</v>
      </c>
      <c r="AU1710" s="269" t="s">
        <v>82</v>
      </c>
      <c r="AV1710" s="14" t="s">
        <v>82</v>
      </c>
      <c r="AW1710" s="14" t="s">
        <v>30</v>
      </c>
      <c r="AX1710" s="14" t="s">
        <v>73</v>
      </c>
      <c r="AY1710" s="269" t="s">
        <v>189</v>
      </c>
    </row>
    <row r="1711" s="16" customFormat="1">
      <c r="A1711" s="16"/>
      <c r="B1711" s="292"/>
      <c r="C1711" s="293"/>
      <c r="D1711" s="242" t="s">
        <v>200</v>
      </c>
      <c r="E1711" s="294" t="s">
        <v>1</v>
      </c>
      <c r="F1711" s="295" t="s">
        <v>290</v>
      </c>
      <c r="G1711" s="293"/>
      <c r="H1711" s="296">
        <v>7.1699999999999999</v>
      </c>
      <c r="I1711" s="297"/>
      <c r="J1711" s="293"/>
      <c r="K1711" s="293"/>
      <c r="L1711" s="298"/>
      <c r="M1711" s="299"/>
      <c r="N1711" s="300"/>
      <c r="O1711" s="300"/>
      <c r="P1711" s="300"/>
      <c r="Q1711" s="300"/>
      <c r="R1711" s="300"/>
      <c r="S1711" s="300"/>
      <c r="T1711" s="301"/>
      <c r="U1711" s="16"/>
      <c r="V1711" s="16"/>
      <c r="W1711" s="16"/>
      <c r="X1711" s="16"/>
      <c r="Y1711" s="16"/>
      <c r="Z1711" s="16"/>
      <c r="AA1711" s="16"/>
      <c r="AB1711" s="16"/>
      <c r="AC1711" s="16"/>
      <c r="AD1711" s="16"/>
      <c r="AE1711" s="16"/>
      <c r="AT1711" s="302" t="s">
        <v>200</v>
      </c>
      <c r="AU1711" s="302" t="s">
        <v>82</v>
      </c>
      <c r="AV1711" s="16" t="s">
        <v>214</v>
      </c>
      <c r="AW1711" s="16" t="s">
        <v>30</v>
      </c>
      <c r="AX1711" s="16" t="s">
        <v>73</v>
      </c>
      <c r="AY1711" s="302" t="s">
        <v>189</v>
      </c>
    </row>
    <row r="1712" s="13" customFormat="1">
      <c r="A1712" s="13"/>
      <c r="B1712" s="249"/>
      <c r="C1712" s="250"/>
      <c r="D1712" s="242" t="s">
        <v>200</v>
      </c>
      <c r="E1712" s="251" t="s">
        <v>1</v>
      </c>
      <c r="F1712" s="252" t="s">
        <v>1120</v>
      </c>
      <c r="G1712" s="250"/>
      <c r="H1712" s="251" t="s">
        <v>1</v>
      </c>
      <c r="I1712" s="253"/>
      <c r="J1712" s="250"/>
      <c r="K1712" s="250"/>
      <c r="L1712" s="254"/>
      <c r="M1712" s="255"/>
      <c r="N1712" s="256"/>
      <c r="O1712" s="256"/>
      <c r="P1712" s="256"/>
      <c r="Q1712" s="256"/>
      <c r="R1712" s="256"/>
      <c r="S1712" s="256"/>
      <c r="T1712" s="257"/>
      <c r="U1712" s="13"/>
      <c r="V1712" s="13"/>
      <c r="W1712" s="13"/>
      <c r="X1712" s="13"/>
      <c r="Y1712" s="13"/>
      <c r="Z1712" s="13"/>
      <c r="AA1712" s="13"/>
      <c r="AB1712" s="13"/>
      <c r="AC1712" s="13"/>
      <c r="AD1712" s="13"/>
      <c r="AE1712" s="13"/>
      <c r="AT1712" s="258" t="s">
        <v>200</v>
      </c>
      <c r="AU1712" s="258" t="s">
        <v>82</v>
      </c>
      <c r="AV1712" s="13" t="s">
        <v>80</v>
      </c>
      <c r="AW1712" s="13" t="s">
        <v>30</v>
      </c>
      <c r="AX1712" s="13" t="s">
        <v>73</v>
      </c>
      <c r="AY1712" s="258" t="s">
        <v>189</v>
      </c>
    </row>
    <row r="1713" s="14" customFormat="1">
      <c r="A1713" s="14"/>
      <c r="B1713" s="259"/>
      <c r="C1713" s="260"/>
      <c r="D1713" s="242" t="s">
        <v>200</v>
      </c>
      <c r="E1713" s="261" t="s">
        <v>1</v>
      </c>
      <c r="F1713" s="262" t="s">
        <v>1118</v>
      </c>
      <c r="G1713" s="260"/>
      <c r="H1713" s="263">
        <v>7.1699999999999999</v>
      </c>
      <c r="I1713" s="264"/>
      <c r="J1713" s="260"/>
      <c r="K1713" s="260"/>
      <c r="L1713" s="265"/>
      <c r="M1713" s="266"/>
      <c r="N1713" s="267"/>
      <c r="O1713" s="267"/>
      <c r="P1713" s="267"/>
      <c r="Q1713" s="267"/>
      <c r="R1713" s="267"/>
      <c r="S1713" s="267"/>
      <c r="T1713" s="268"/>
      <c r="U1713" s="14"/>
      <c r="V1713" s="14"/>
      <c r="W1713" s="14"/>
      <c r="X1713" s="14"/>
      <c r="Y1713" s="14"/>
      <c r="Z1713" s="14"/>
      <c r="AA1713" s="14"/>
      <c r="AB1713" s="14"/>
      <c r="AC1713" s="14"/>
      <c r="AD1713" s="14"/>
      <c r="AE1713" s="14"/>
      <c r="AT1713" s="269" t="s">
        <v>200</v>
      </c>
      <c r="AU1713" s="269" t="s">
        <v>82</v>
      </c>
      <c r="AV1713" s="14" t="s">
        <v>82</v>
      </c>
      <c r="AW1713" s="14" t="s">
        <v>30</v>
      </c>
      <c r="AX1713" s="14" t="s">
        <v>73</v>
      </c>
      <c r="AY1713" s="269" t="s">
        <v>189</v>
      </c>
    </row>
    <row r="1714" s="16" customFormat="1">
      <c r="A1714" s="16"/>
      <c r="B1714" s="292"/>
      <c r="C1714" s="293"/>
      <c r="D1714" s="242" t="s">
        <v>200</v>
      </c>
      <c r="E1714" s="294" t="s">
        <v>1</v>
      </c>
      <c r="F1714" s="295" t="s">
        <v>290</v>
      </c>
      <c r="G1714" s="293"/>
      <c r="H1714" s="296">
        <v>7.1699999999999999</v>
      </c>
      <c r="I1714" s="297"/>
      <c r="J1714" s="293"/>
      <c r="K1714" s="293"/>
      <c r="L1714" s="298"/>
      <c r="M1714" s="299"/>
      <c r="N1714" s="300"/>
      <c r="O1714" s="300"/>
      <c r="P1714" s="300"/>
      <c r="Q1714" s="300"/>
      <c r="R1714" s="300"/>
      <c r="S1714" s="300"/>
      <c r="T1714" s="301"/>
      <c r="U1714" s="16"/>
      <c r="V1714" s="16"/>
      <c r="W1714" s="16"/>
      <c r="X1714" s="16"/>
      <c r="Y1714" s="16"/>
      <c r="Z1714" s="16"/>
      <c r="AA1714" s="16"/>
      <c r="AB1714" s="16"/>
      <c r="AC1714" s="16"/>
      <c r="AD1714" s="16"/>
      <c r="AE1714" s="16"/>
      <c r="AT1714" s="302" t="s">
        <v>200</v>
      </c>
      <c r="AU1714" s="302" t="s">
        <v>82</v>
      </c>
      <c r="AV1714" s="16" t="s">
        <v>214</v>
      </c>
      <c r="AW1714" s="16" t="s">
        <v>30</v>
      </c>
      <c r="AX1714" s="16" t="s">
        <v>73</v>
      </c>
      <c r="AY1714" s="302" t="s">
        <v>189</v>
      </c>
    </row>
    <row r="1715" s="15" customFormat="1">
      <c r="A1715" s="15"/>
      <c r="B1715" s="270"/>
      <c r="C1715" s="271"/>
      <c r="D1715" s="242" t="s">
        <v>200</v>
      </c>
      <c r="E1715" s="272" t="s">
        <v>1</v>
      </c>
      <c r="F1715" s="273" t="s">
        <v>207</v>
      </c>
      <c r="G1715" s="271"/>
      <c r="H1715" s="274">
        <v>21.510000000000002</v>
      </c>
      <c r="I1715" s="275"/>
      <c r="J1715" s="271"/>
      <c r="K1715" s="271"/>
      <c r="L1715" s="276"/>
      <c r="M1715" s="277"/>
      <c r="N1715" s="278"/>
      <c r="O1715" s="278"/>
      <c r="P1715" s="278"/>
      <c r="Q1715" s="278"/>
      <c r="R1715" s="278"/>
      <c r="S1715" s="278"/>
      <c r="T1715" s="279"/>
      <c r="U1715" s="15"/>
      <c r="V1715" s="15"/>
      <c r="W1715" s="15"/>
      <c r="X1715" s="15"/>
      <c r="Y1715" s="15"/>
      <c r="Z1715" s="15"/>
      <c r="AA1715" s="15"/>
      <c r="AB1715" s="15"/>
      <c r="AC1715" s="15"/>
      <c r="AD1715" s="15"/>
      <c r="AE1715" s="15"/>
      <c r="AT1715" s="280" t="s">
        <v>200</v>
      </c>
      <c r="AU1715" s="280" t="s">
        <v>82</v>
      </c>
      <c r="AV1715" s="15" t="s">
        <v>195</v>
      </c>
      <c r="AW1715" s="15" t="s">
        <v>30</v>
      </c>
      <c r="AX1715" s="15" t="s">
        <v>80</v>
      </c>
      <c r="AY1715" s="280" t="s">
        <v>189</v>
      </c>
    </row>
    <row r="1716" s="2" customFormat="1" ht="16.5" customHeight="1">
      <c r="A1716" s="39"/>
      <c r="B1716" s="40"/>
      <c r="C1716" s="228" t="s">
        <v>1121</v>
      </c>
      <c r="D1716" s="228" t="s">
        <v>191</v>
      </c>
      <c r="E1716" s="229" t="s">
        <v>1122</v>
      </c>
      <c r="F1716" s="230" t="s">
        <v>1123</v>
      </c>
      <c r="G1716" s="231" t="s">
        <v>301</v>
      </c>
      <c r="H1716" s="232">
        <v>46.085999999999999</v>
      </c>
      <c r="I1716" s="233"/>
      <c r="J1716" s="234">
        <f>ROUND(I1716*H1716,2)</f>
        <v>0</v>
      </c>
      <c r="K1716" s="235"/>
      <c r="L1716" s="45"/>
      <c r="M1716" s="236" t="s">
        <v>1</v>
      </c>
      <c r="N1716" s="237" t="s">
        <v>38</v>
      </c>
      <c r="O1716" s="92"/>
      <c r="P1716" s="238">
        <f>O1716*H1716</f>
        <v>0</v>
      </c>
      <c r="Q1716" s="238">
        <v>0.00013200000000000001</v>
      </c>
      <c r="R1716" s="238">
        <f>Q1716*H1716</f>
        <v>0.0060833520000000002</v>
      </c>
      <c r="S1716" s="238">
        <v>0</v>
      </c>
      <c r="T1716" s="239">
        <f>S1716*H1716</f>
        <v>0</v>
      </c>
      <c r="U1716" s="39"/>
      <c r="V1716" s="39"/>
      <c r="W1716" s="39"/>
      <c r="X1716" s="39"/>
      <c r="Y1716" s="39"/>
      <c r="Z1716" s="39"/>
      <c r="AA1716" s="39"/>
      <c r="AB1716" s="39"/>
      <c r="AC1716" s="39"/>
      <c r="AD1716" s="39"/>
      <c r="AE1716" s="39"/>
      <c r="AR1716" s="240" t="s">
        <v>195</v>
      </c>
      <c r="AT1716" s="240" t="s">
        <v>191</v>
      </c>
      <c r="AU1716" s="240" t="s">
        <v>82</v>
      </c>
      <c r="AY1716" s="18" t="s">
        <v>189</v>
      </c>
      <c r="BE1716" s="241">
        <f>IF(N1716="základní",J1716,0)</f>
        <v>0</v>
      </c>
      <c r="BF1716" s="241">
        <f>IF(N1716="snížená",J1716,0)</f>
        <v>0</v>
      </c>
      <c r="BG1716" s="241">
        <f>IF(N1716="zákl. přenesená",J1716,0)</f>
        <v>0</v>
      </c>
      <c r="BH1716" s="241">
        <f>IF(N1716="sníž. přenesená",J1716,0)</f>
        <v>0</v>
      </c>
      <c r="BI1716" s="241">
        <f>IF(N1716="nulová",J1716,0)</f>
        <v>0</v>
      </c>
      <c r="BJ1716" s="18" t="s">
        <v>80</v>
      </c>
      <c r="BK1716" s="241">
        <f>ROUND(I1716*H1716,2)</f>
        <v>0</v>
      </c>
      <c r="BL1716" s="18" t="s">
        <v>195</v>
      </c>
      <c r="BM1716" s="240" t="s">
        <v>1124</v>
      </c>
    </row>
    <row r="1717" s="2" customFormat="1">
      <c r="A1717" s="39"/>
      <c r="B1717" s="40"/>
      <c r="C1717" s="41"/>
      <c r="D1717" s="242" t="s">
        <v>197</v>
      </c>
      <c r="E1717" s="41"/>
      <c r="F1717" s="243" t="s">
        <v>1123</v>
      </c>
      <c r="G1717" s="41"/>
      <c r="H1717" s="41"/>
      <c r="I1717" s="244"/>
      <c r="J1717" s="41"/>
      <c r="K1717" s="41"/>
      <c r="L1717" s="45"/>
      <c r="M1717" s="245"/>
      <c r="N1717" s="246"/>
      <c r="O1717" s="92"/>
      <c r="P1717" s="92"/>
      <c r="Q1717" s="92"/>
      <c r="R1717" s="92"/>
      <c r="S1717" s="92"/>
      <c r="T1717" s="93"/>
      <c r="U1717" s="39"/>
      <c r="V1717" s="39"/>
      <c r="W1717" s="39"/>
      <c r="X1717" s="39"/>
      <c r="Y1717" s="39"/>
      <c r="Z1717" s="39"/>
      <c r="AA1717" s="39"/>
      <c r="AB1717" s="39"/>
      <c r="AC1717" s="39"/>
      <c r="AD1717" s="39"/>
      <c r="AE1717" s="39"/>
      <c r="AT1717" s="18" t="s">
        <v>197</v>
      </c>
      <c r="AU1717" s="18" t="s">
        <v>82</v>
      </c>
    </row>
    <row r="1718" s="2" customFormat="1">
      <c r="A1718" s="39"/>
      <c r="B1718" s="40"/>
      <c r="C1718" s="41"/>
      <c r="D1718" s="247" t="s">
        <v>198</v>
      </c>
      <c r="E1718" s="41"/>
      <c r="F1718" s="248" t="s">
        <v>1125</v>
      </c>
      <c r="G1718" s="41"/>
      <c r="H1718" s="41"/>
      <c r="I1718" s="244"/>
      <c r="J1718" s="41"/>
      <c r="K1718" s="41"/>
      <c r="L1718" s="45"/>
      <c r="M1718" s="245"/>
      <c r="N1718" s="246"/>
      <c r="O1718" s="92"/>
      <c r="P1718" s="92"/>
      <c r="Q1718" s="92"/>
      <c r="R1718" s="92"/>
      <c r="S1718" s="92"/>
      <c r="T1718" s="93"/>
      <c r="U1718" s="39"/>
      <c r="V1718" s="39"/>
      <c r="W1718" s="39"/>
      <c r="X1718" s="39"/>
      <c r="Y1718" s="39"/>
      <c r="Z1718" s="39"/>
      <c r="AA1718" s="39"/>
      <c r="AB1718" s="39"/>
      <c r="AC1718" s="39"/>
      <c r="AD1718" s="39"/>
      <c r="AE1718" s="39"/>
      <c r="AT1718" s="18" t="s">
        <v>198</v>
      </c>
      <c r="AU1718" s="18" t="s">
        <v>82</v>
      </c>
    </row>
    <row r="1719" s="13" customFormat="1">
      <c r="A1719" s="13"/>
      <c r="B1719" s="249"/>
      <c r="C1719" s="250"/>
      <c r="D1719" s="242" t="s">
        <v>200</v>
      </c>
      <c r="E1719" s="251" t="s">
        <v>1</v>
      </c>
      <c r="F1719" s="252" t="s">
        <v>1036</v>
      </c>
      <c r="G1719" s="250"/>
      <c r="H1719" s="251" t="s">
        <v>1</v>
      </c>
      <c r="I1719" s="253"/>
      <c r="J1719" s="250"/>
      <c r="K1719" s="250"/>
      <c r="L1719" s="254"/>
      <c r="M1719" s="255"/>
      <c r="N1719" s="256"/>
      <c r="O1719" s="256"/>
      <c r="P1719" s="256"/>
      <c r="Q1719" s="256"/>
      <c r="R1719" s="256"/>
      <c r="S1719" s="256"/>
      <c r="T1719" s="257"/>
      <c r="U1719" s="13"/>
      <c r="V1719" s="13"/>
      <c r="W1719" s="13"/>
      <c r="X1719" s="13"/>
      <c r="Y1719" s="13"/>
      <c r="Z1719" s="13"/>
      <c r="AA1719" s="13"/>
      <c r="AB1719" s="13"/>
      <c r="AC1719" s="13"/>
      <c r="AD1719" s="13"/>
      <c r="AE1719" s="13"/>
      <c r="AT1719" s="258" t="s">
        <v>200</v>
      </c>
      <c r="AU1719" s="258" t="s">
        <v>82</v>
      </c>
      <c r="AV1719" s="13" t="s">
        <v>80</v>
      </c>
      <c r="AW1719" s="13" t="s">
        <v>30</v>
      </c>
      <c r="AX1719" s="13" t="s">
        <v>73</v>
      </c>
      <c r="AY1719" s="258" t="s">
        <v>189</v>
      </c>
    </row>
    <row r="1720" s="14" customFormat="1">
      <c r="A1720" s="14"/>
      <c r="B1720" s="259"/>
      <c r="C1720" s="260"/>
      <c r="D1720" s="242" t="s">
        <v>200</v>
      </c>
      <c r="E1720" s="261" t="s">
        <v>1</v>
      </c>
      <c r="F1720" s="262" t="s">
        <v>1037</v>
      </c>
      <c r="G1720" s="260"/>
      <c r="H1720" s="263">
        <v>0.28599999999999998</v>
      </c>
      <c r="I1720" s="264"/>
      <c r="J1720" s="260"/>
      <c r="K1720" s="260"/>
      <c r="L1720" s="265"/>
      <c r="M1720" s="266"/>
      <c r="N1720" s="267"/>
      <c r="O1720" s="267"/>
      <c r="P1720" s="267"/>
      <c r="Q1720" s="267"/>
      <c r="R1720" s="267"/>
      <c r="S1720" s="267"/>
      <c r="T1720" s="268"/>
      <c r="U1720" s="14"/>
      <c r="V1720" s="14"/>
      <c r="W1720" s="14"/>
      <c r="X1720" s="14"/>
      <c r="Y1720" s="14"/>
      <c r="Z1720" s="14"/>
      <c r="AA1720" s="14"/>
      <c r="AB1720" s="14"/>
      <c r="AC1720" s="14"/>
      <c r="AD1720" s="14"/>
      <c r="AE1720" s="14"/>
      <c r="AT1720" s="269" t="s">
        <v>200</v>
      </c>
      <c r="AU1720" s="269" t="s">
        <v>82</v>
      </c>
      <c r="AV1720" s="14" t="s">
        <v>82</v>
      </c>
      <c r="AW1720" s="14" t="s">
        <v>30</v>
      </c>
      <c r="AX1720" s="14" t="s">
        <v>73</v>
      </c>
      <c r="AY1720" s="269" t="s">
        <v>189</v>
      </c>
    </row>
    <row r="1721" s="13" customFormat="1">
      <c r="A1721" s="13"/>
      <c r="B1721" s="249"/>
      <c r="C1721" s="250"/>
      <c r="D1721" s="242" t="s">
        <v>200</v>
      </c>
      <c r="E1721" s="251" t="s">
        <v>1</v>
      </c>
      <c r="F1721" s="252" t="s">
        <v>1040</v>
      </c>
      <c r="G1721" s="250"/>
      <c r="H1721" s="251" t="s">
        <v>1</v>
      </c>
      <c r="I1721" s="253"/>
      <c r="J1721" s="250"/>
      <c r="K1721" s="250"/>
      <c r="L1721" s="254"/>
      <c r="M1721" s="255"/>
      <c r="N1721" s="256"/>
      <c r="O1721" s="256"/>
      <c r="P1721" s="256"/>
      <c r="Q1721" s="256"/>
      <c r="R1721" s="256"/>
      <c r="S1721" s="256"/>
      <c r="T1721" s="257"/>
      <c r="U1721" s="13"/>
      <c r="V1721" s="13"/>
      <c r="W1721" s="13"/>
      <c r="X1721" s="13"/>
      <c r="Y1721" s="13"/>
      <c r="Z1721" s="13"/>
      <c r="AA1721" s="13"/>
      <c r="AB1721" s="13"/>
      <c r="AC1721" s="13"/>
      <c r="AD1721" s="13"/>
      <c r="AE1721" s="13"/>
      <c r="AT1721" s="258" t="s">
        <v>200</v>
      </c>
      <c r="AU1721" s="258" t="s">
        <v>82</v>
      </c>
      <c r="AV1721" s="13" t="s">
        <v>80</v>
      </c>
      <c r="AW1721" s="13" t="s">
        <v>30</v>
      </c>
      <c r="AX1721" s="13" t="s">
        <v>73</v>
      </c>
      <c r="AY1721" s="258" t="s">
        <v>189</v>
      </c>
    </row>
    <row r="1722" s="14" customFormat="1">
      <c r="A1722" s="14"/>
      <c r="B1722" s="259"/>
      <c r="C1722" s="260"/>
      <c r="D1722" s="242" t="s">
        <v>200</v>
      </c>
      <c r="E1722" s="261" t="s">
        <v>1</v>
      </c>
      <c r="F1722" s="262" t="s">
        <v>1126</v>
      </c>
      <c r="G1722" s="260"/>
      <c r="H1722" s="263">
        <v>45.799999999999997</v>
      </c>
      <c r="I1722" s="264"/>
      <c r="J1722" s="260"/>
      <c r="K1722" s="260"/>
      <c r="L1722" s="265"/>
      <c r="M1722" s="266"/>
      <c r="N1722" s="267"/>
      <c r="O1722" s="267"/>
      <c r="P1722" s="267"/>
      <c r="Q1722" s="267"/>
      <c r="R1722" s="267"/>
      <c r="S1722" s="267"/>
      <c r="T1722" s="268"/>
      <c r="U1722" s="14"/>
      <c r="V1722" s="14"/>
      <c r="W1722" s="14"/>
      <c r="X1722" s="14"/>
      <c r="Y1722" s="14"/>
      <c r="Z1722" s="14"/>
      <c r="AA1722" s="14"/>
      <c r="AB1722" s="14"/>
      <c r="AC1722" s="14"/>
      <c r="AD1722" s="14"/>
      <c r="AE1722" s="14"/>
      <c r="AT1722" s="269" t="s">
        <v>200</v>
      </c>
      <c r="AU1722" s="269" t="s">
        <v>82</v>
      </c>
      <c r="AV1722" s="14" t="s">
        <v>82</v>
      </c>
      <c r="AW1722" s="14" t="s">
        <v>30</v>
      </c>
      <c r="AX1722" s="14" t="s">
        <v>73</v>
      </c>
      <c r="AY1722" s="269" t="s">
        <v>189</v>
      </c>
    </row>
    <row r="1723" s="15" customFormat="1">
      <c r="A1723" s="15"/>
      <c r="B1723" s="270"/>
      <c r="C1723" s="271"/>
      <c r="D1723" s="242" t="s">
        <v>200</v>
      </c>
      <c r="E1723" s="272" t="s">
        <v>1</v>
      </c>
      <c r="F1723" s="273" t="s">
        <v>207</v>
      </c>
      <c r="G1723" s="271"/>
      <c r="H1723" s="274">
        <v>46.085999999999999</v>
      </c>
      <c r="I1723" s="275"/>
      <c r="J1723" s="271"/>
      <c r="K1723" s="271"/>
      <c r="L1723" s="276"/>
      <c r="M1723" s="277"/>
      <c r="N1723" s="278"/>
      <c r="O1723" s="278"/>
      <c r="P1723" s="278"/>
      <c r="Q1723" s="278"/>
      <c r="R1723" s="278"/>
      <c r="S1723" s="278"/>
      <c r="T1723" s="279"/>
      <c r="U1723" s="15"/>
      <c r="V1723" s="15"/>
      <c r="W1723" s="15"/>
      <c r="X1723" s="15"/>
      <c r="Y1723" s="15"/>
      <c r="Z1723" s="15"/>
      <c r="AA1723" s="15"/>
      <c r="AB1723" s="15"/>
      <c r="AC1723" s="15"/>
      <c r="AD1723" s="15"/>
      <c r="AE1723" s="15"/>
      <c r="AT1723" s="280" t="s">
        <v>200</v>
      </c>
      <c r="AU1723" s="280" t="s">
        <v>82</v>
      </c>
      <c r="AV1723" s="15" t="s">
        <v>195</v>
      </c>
      <c r="AW1723" s="15" t="s">
        <v>30</v>
      </c>
      <c r="AX1723" s="15" t="s">
        <v>80</v>
      </c>
      <c r="AY1723" s="280" t="s">
        <v>189</v>
      </c>
    </row>
    <row r="1724" s="2" customFormat="1" ht="16.5" customHeight="1">
      <c r="A1724" s="39"/>
      <c r="B1724" s="40"/>
      <c r="C1724" s="228" t="s">
        <v>1127</v>
      </c>
      <c r="D1724" s="228" t="s">
        <v>191</v>
      </c>
      <c r="E1724" s="229" t="s">
        <v>1128</v>
      </c>
      <c r="F1724" s="230" t="s">
        <v>1129</v>
      </c>
      <c r="G1724" s="231" t="s">
        <v>301</v>
      </c>
      <c r="H1724" s="232">
        <v>16.027999999999999</v>
      </c>
      <c r="I1724" s="233"/>
      <c r="J1724" s="234">
        <f>ROUND(I1724*H1724,2)</f>
        <v>0</v>
      </c>
      <c r="K1724" s="235"/>
      <c r="L1724" s="45"/>
      <c r="M1724" s="236" t="s">
        <v>1</v>
      </c>
      <c r="N1724" s="237" t="s">
        <v>38</v>
      </c>
      <c r="O1724" s="92"/>
      <c r="P1724" s="238">
        <f>O1724*H1724</f>
        <v>0</v>
      </c>
      <c r="Q1724" s="238">
        <v>0.00033</v>
      </c>
      <c r="R1724" s="238">
        <f>Q1724*H1724</f>
        <v>0.0052892399999999997</v>
      </c>
      <c r="S1724" s="238">
        <v>0</v>
      </c>
      <c r="T1724" s="239">
        <f>S1724*H1724</f>
        <v>0</v>
      </c>
      <c r="U1724" s="39"/>
      <c r="V1724" s="39"/>
      <c r="W1724" s="39"/>
      <c r="X1724" s="39"/>
      <c r="Y1724" s="39"/>
      <c r="Z1724" s="39"/>
      <c r="AA1724" s="39"/>
      <c r="AB1724" s="39"/>
      <c r="AC1724" s="39"/>
      <c r="AD1724" s="39"/>
      <c r="AE1724" s="39"/>
      <c r="AR1724" s="240" t="s">
        <v>195</v>
      </c>
      <c r="AT1724" s="240" t="s">
        <v>191</v>
      </c>
      <c r="AU1724" s="240" t="s">
        <v>82</v>
      </c>
      <c r="AY1724" s="18" t="s">
        <v>189</v>
      </c>
      <c r="BE1724" s="241">
        <f>IF(N1724="základní",J1724,0)</f>
        <v>0</v>
      </c>
      <c r="BF1724" s="241">
        <f>IF(N1724="snížená",J1724,0)</f>
        <v>0</v>
      </c>
      <c r="BG1724" s="241">
        <f>IF(N1724="zákl. přenesená",J1724,0)</f>
        <v>0</v>
      </c>
      <c r="BH1724" s="241">
        <f>IF(N1724="sníž. přenesená",J1724,0)</f>
        <v>0</v>
      </c>
      <c r="BI1724" s="241">
        <f>IF(N1724="nulová",J1724,0)</f>
        <v>0</v>
      </c>
      <c r="BJ1724" s="18" t="s">
        <v>80</v>
      </c>
      <c r="BK1724" s="241">
        <f>ROUND(I1724*H1724,2)</f>
        <v>0</v>
      </c>
      <c r="BL1724" s="18" t="s">
        <v>195</v>
      </c>
      <c r="BM1724" s="240" t="s">
        <v>1130</v>
      </c>
    </row>
    <row r="1725" s="2" customFormat="1">
      <c r="A1725" s="39"/>
      <c r="B1725" s="40"/>
      <c r="C1725" s="41"/>
      <c r="D1725" s="242" t="s">
        <v>197</v>
      </c>
      <c r="E1725" s="41"/>
      <c r="F1725" s="243" t="s">
        <v>1129</v>
      </c>
      <c r="G1725" s="41"/>
      <c r="H1725" s="41"/>
      <c r="I1725" s="244"/>
      <c r="J1725" s="41"/>
      <c r="K1725" s="41"/>
      <c r="L1725" s="45"/>
      <c r="M1725" s="245"/>
      <c r="N1725" s="246"/>
      <c r="O1725" s="92"/>
      <c r="P1725" s="92"/>
      <c r="Q1725" s="92"/>
      <c r="R1725" s="92"/>
      <c r="S1725" s="92"/>
      <c r="T1725" s="93"/>
      <c r="U1725" s="39"/>
      <c r="V1725" s="39"/>
      <c r="W1725" s="39"/>
      <c r="X1725" s="39"/>
      <c r="Y1725" s="39"/>
      <c r="Z1725" s="39"/>
      <c r="AA1725" s="39"/>
      <c r="AB1725" s="39"/>
      <c r="AC1725" s="39"/>
      <c r="AD1725" s="39"/>
      <c r="AE1725" s="39"/>
      <c r="AT1725" s="18" t="s">
        <v>197</v>
      </c>
      <c r="AU1725" s="18" t="s">
        <v>82</v>
      </c>
    </row>
    <row r="1726" s="2" customFormat="1">
      <c r="A1726" s="39"/>
      <c r="B1726" s="40"/>
      <c r="C1726" s="41"/>
      <c r="D1726" s="247" t="s">
        <v>198</v>
      </c>
      <c r="E1726" s="41"/>
      <c r="F1726" s="248" t="s">
        <v>1131</v>
      </c>
      <c r="G1726" s="41"/>
      <c r="H1726" s="41"/>
      <c r="I1726" s="244"/>
      <c r="J1726" s="41"/>
      <c r="K1726" s="41"/>
      <c r="L1726" s="45"/>
      <c r="M1726" s="245"/>
      <c r="N1726" s="246"/>
      <c r="O1726" s="92"/>
      <c r="P1726" s="92"/>
      <c r="Q1726" s="92"/>
      <c r="R1726" s="92"/>
      <c r="S1726" s="92"/>
      <c r="T1726" s="93"/>
      <c r="U1726" s="39"/>
      <c r="V1726" s="39"/>
      <c r="W1726" s="39"/>
      <c r="X1726" s="39"/>
      <c r="Y1726" s="39"/>
      <c r="Z1726" s="39"/>
      <c r="AA1726" s="39"/>
      <c r="AB1726" s="39"/>
      <c r="AC1726" s="39"/>
      <c r="AD1726" s="39"/>
      <c r="AE1726" s="39"/>
      <c r="AT1726" s="18" t="s">
        <v>198</v>
      </c>
      <c r="AU1726" s="18" t="s">
        <v>82</v>
      </c>
    </row>
    <row r="1727" s="13" customFormat="1">
      <c r="A1727" s="13"/>
      <c r="B1727" s="249"/>
      <c r="C1727" s="250"/>
      <c r="D1727" s="242" t="s">
        <v>200</v>
      </c>
      <c r="E1727" s="251" t="s">
        <v>1</v>
      </c>
      <c r="F1727" s="252" t="s">
        <v>1107</v>
      </c>
      <c r="G1727" s="250"/>
      <c r="H1727" s="251" t="s">
        <v>1</v>
      </c>
      <c r="I1727" s="253"/>
      <c r="J1727" s="250"/>
      <c r="K1727" s="250"/>
      <c r="L1727" s="254"/>
      <c r="M1727" s="255"/>
      <c r="N1727" s="256"/>
      <c r="O1727" s="256"/>
      <c r="P1727" s="256"/>
      <c r="Q1727" s="256"/>
      <c r="R1727" s="256"/>
      <c r="S1727" s="256"/>
      <c r="T1727" s="257"/>
      <c r="U1727" s="13"/>
      <c r="V1727" s="13"/>
      <c r="W1727" s="13"/>
      <c r="X1727" s="13"/>
      <c r="Y1727" s="13"/>
      <c r="Z1727" s="13"/>
      <c r="AA1727" s="13"/>
      <c r="AB1727" s="13"/>
      <c r="AC1727" s="13"/>
      <c r="AD1727" s="13"/>
      <c r="AE1727" s="13"/>
      <c r="AT1727" s="258" t="s">
        <v>200</v>
      </c>
      <c r="AU1727" s="258" t="s">
        <v>82</v>
      </c>
      <c r="AV1727" s="13" t="s">
        <v>80</v>
      </c>
      <c r="AW1727" s="13" t="s">
        <v>30</v>
      </c>
      <c r="AX1727" s="13" t="s">
        <v>73</v>
      </c>
      <c r="AY1727" s="258" t="s">
        <v>189</v>
      </c>
    </row>
    <row r="1728" s="13" customFormat="1">
      <c r="A1728" s="13"/>
      <c r="B1728" s="249"/>
      <c r="C1728" s="250"/>
      <c r="D1728" s="242" t="s">
        <v>200</v>
      </c>
      <c r="E1728" s="251" t="s">
        <v>1</v>
      </c>
      <c r="F1728" s="252" t="s">
        <v>352</v>
      </c>
      <c r="G1728" s="250"/>
      <c r="H1728" s="251" t="s">
        <v>1</v>
      </c>
      <c r="I1728" s="253"/>
      <c r="J1728" s="250"/>
      <c r="K1728" s="250"/>
      <c r="L1728" s="254"/>
      <c r="M1728" s="255"/>
      <c r="N1728" s="256"/>
      <c r="O1728" s="256"/>
      <c r="P1728" s="256"/>
      <c r="Q1728" s="256"/>
      <c r="R1728" s="256"/>
      <c r="S1728" s="256"/>
      <c r="T1728" s="257"/>
      <c r="U1728" s="13"/>
      <c r="V1728" s="13"/>
      <c r="W1728" s="13"/>
      <c r="X1728" s="13"/>
      <c r="Y1728" s="13"/>
      <c r="Z1728" s="13"/>
      <c r="AA1728" s="13"/>
      <c r="AB1728" s="13"/>
      <c r="AC1728" s="13"/>
      <c r="AD1728" s="13"/>
      <c r="AE1728" s="13"/>
      <c r="AT1728" s="258" t="s">
        <v>200</v>
      </c>
      <c r="AU1728" s="258" t="s">
        <v>82</v>
      </c>
      <c r="AV1728" s="13" t="s">
        <v>80</v>
      </c>
      <c r="AW1728" s="13" t="s">
        <v>30</v>
      </c>
      <c r="AX1728" s="13" t="s">
        <v>73</v>
      </c>
      <c r="AY1728" s="258" t="s">
        <v>189</v>
      </c>
    </row>
    <row r="1729" s="13" customFormat="1">
      <c r="A1729" s="13"/>
      <c r="B1729" s="249"/>
      <c r="C1729" s="250"/>
      <c r="D1729" s="242" t="s">
        <v>200</v>
      </c>
      <c r="E1729" s="251" t="s">
        <v>1</v>
      </c>
      <c r="F1729" s="252" t="s">
        <v>621</v>
      </c>
      <c r="G1729" s="250"/>
      <c r="H1729" s="251" t="s">
        <v>1</v>
      </c>
      <c r="I1729" s="253"/>
      <c r="J1729" s="250"/>
      <c r="K1729" s="250"/>
      <c r="L1729" s="254"/>
      <c r="M1729" s="255"/>
      <c r="N1729" s="256"/>
      <c r="O1729" s="256"/>
      <c r="P1729" s="256"/>
      <c r="Q1729" s="256"/>
      <c r="R1729" s="256"/>
      <c r="S1729" s="256"/>
      <c r="T1729" s="257"/>
      <c r="U1729" s="13"/>
      <c r="V1729" s="13"/>
      <c r="W1729" s="13"/>
      <c r="X1729" s="13"/>
      <c r="Y1729" s="13"/>
      <c r="Z1729" s="13"/>
      <c r="AA1729" s="13"/>
      <c r="AB1729" s="13"/>
      <c r="AC1729" s="13"/>
      <c r="AD1729" s="13"/>
      <c r="AE1729" s="13"/>
      <c r="AT1729" s="258" t="s">
        <v>200</v>
      </c>
      <c r="AU1729" s="258" t="s">
        <v>82</v>
      </c>
      <c r="AV1729" s="13" t="s">
        <v>80</v>
      </c>
      <c r="AW1729" s="13" t="s">
        <v>30</v>
      </c>
      <c r="AX1729" s="13" t="s">
        <v>73</v>
      </c>
      <c r="AY1729" s="258" t="s">
        <v>189</v>
      </c>
    </row>
    <row r="1730" s="14" customFormat="1">
      <c r="A1730" s="14"/>
      <c r="B1730" s="259"/>
      <c r="C1730" s="260"/>
      <c r="D1730" s="242" t="s">
        <v>200</v>
      </c>
      <c r="E1730" s="261" t="s">
        <v>1</v>
      </c>
      <c r="F1730" s="262" t="s">
        <v>1132</v>
      </c>
      <c r="G1730" s="260"/>
      <c r="H1730" s="263">
        <v>10.1</v>
      </c>
      <c r="I1730" s="264"/>
      <c r="J1730" s="260"/>
      <c r="K1730" s="260"/>
      <c r="L1730" s="265"/>
      <c r="M1730" s="266"/>
      <c r="N1730" s="267"/>
      <c r="O1730" s="267"/>
      <c r="P1730" s="267"/>
      <c r="Q1730" s="267"/>
      <c r="R1730" s="267"/>
      <c r="S1730" s="267"/>
      <c r="T1730" s="268"/>
      <c r="U1730" s="14"/>
      <c r="V1730" s="14"/>
      <c r="W1730" s="14"/>
      <c r="X1730" s="14"/>
      <c r="Y1730" s="14"/>
      <c r="Z1730" s="14"/>
      <c r="AA1730" s="14"/>
      <c r="AB1730" s="14"/>
      <c r="AC1730" s="14"/>
      <c r="AD1730" s="14"/>
      <c r="AE1730" s="14"/>
      <c r="AT1730" s="269" t="s">
        <v>200</v>
      </c>
      <c r="AU1730" s="269" t="s">
        <v>82</v>
      </c>
      <c r="AV1730" s="14" t="s">
        <v>82</v>
      </c>
      <c r="AW1730" s="14" t="s">
        <v>30</v>
      </c>
      <c r="AX1730" s="14" t="s">
        <v>73</v>
      </c>
      <c r="AY1730" s="269" t="s">
        <v>189</v>
      </c>
    </row>
    <row r="1731" s="13" customFormat="1">
      <c r="A1731" s="13"/>
      <c r="B1731" s="249"/>
      <c r="C1731" s="250"/>
      <c r="D1731" s="242" t="s">
        <v>200</v>
      </c>
      <c r="E1731" s="251" t="s">
        <v>1</v>
      </c>
      <c r="F1731" s="252" t="s">
        <v>1109</v>
      </c>
      <c r="G1731" s="250"/>
      <c r="H1731" s="251" t="s">
        <v>1</v>
      </c>
      <c r="I1731" s="253"/>
      <c r="J1731" s="250"/>
      <c r="K1731" s="250"/>
      <c r="L1731" s="254"/>
      <c r="M1731" s="255"/>
      <c r="N1731" s="256"/>
      <c r="O1731" s="256"/>
      <c r="P1731" s="256"/>
      <c r="Q1731" s="256"/>
      <c r="R1731" s="256"/>
      <c r="S1731" s="256"/>
      <c r="T1731" s="257"/>
      <c r="U1731" s="13"/>
      <c r="V1731" s="13"/>
      <c r="W1731" s="13"/>
      <c r="X1731" s="13"/>
      <c r="Y1731" s="13"/>
      <c r="Z1731" s="13"/>
      <c r="AA1731" s="13"/>
      <c r="AB1731" s="13"/>
      <c r="AC1731" s="13"/>
      <c r="AD1731" s="13"/>
      <c r="AE1731" s="13"/>
      <c r="AT1731" s="258" t="s">
        <v>200</v>
      </c>
      <c r="AU1731" s="258" t="s">
        <v>82</v>
      </c>
      <c r="AV1731" s="13" t="s">
        <v>80</v>
      </c>
      <c r="AW1731" s="13" t="s">
        <v>30</v>
      </c>
      <c r="AX1731" s="13" t="s">
        <v>73</v>
      </c>
      <c r="AY1731" s="258" t="s">
        <v>189</v>
      </c>
    </row>
    <row r="1732" s="14" customFormat="1">
      <c r="A1732" s="14"/>
      <c r="B1732" s="259"/>
      <c r="C1732" s="260"/>
      <c r="D1732" s="242" t="s">
        <v>200</v>
      </c>
      <c r="E1732" s="261" t="s">
        <v>1</v>
      </c>
      <c r="F1732" s="262" t="s">
        <v>1110</v>
      </c>
      <c r="G1732" s="260"/>
      <c r="H1732" s="263">
        <v>2.964</v>
      </c>
      <c r="I1732" s="264"/>
      <c r="J1732" s="260"/>
      <c r="K1732" s="260"/>
      <c r="L1732" s="265"/>
      <c r="M1732" s="266"/>
      <c r="N1732" s="267"/>
      <c r="O1732" s="267"/>
      <c r="P1732" s="267"/>
      <c r="Q1732" s="267"/>
      <c r="R1732" s="267"/>
      <c r="S1732" s="267"/>
      <c r="T1732" s="268"/>
      <c r="U1732" s="14"/>
      <c r="V1732" s="14"/>
      <c r="W1732" s="14"/>
      <c r="X1732" s="14"/>
      <c r="Y1732" s="14"/>
      <c r="Z1732" s="14"/>
      <c r="AA1732" s="14"/>
      <c r="AB1732" s="14"/>
      <c r="AC1732" s="14"/>
      <c r="AD1732" s="14"/>
      <c r="AE1732" s="14"/>
      <c r="AT1732" s="269" t="s">
        <v>200</v>
      </c>
      <c r="AU1732" s="269" t="s">
        <v>82</v>
      </c>
      <c r="AV1732" s="14" t="s">
        <v>82</v>
      </c>
      <c r="AW1732" s="14" t="s">
        <v>30</v>
      </c>
      <c r="AX1732" s="14" t="s">
        <v>73</v>
      </c>
      <c r="AY1732" s="269" t="s">
        <v>189</v>
      </c>
    </row>
    <row r="1733" s="13" customFormat="1">
      <c r="A1733" s="13"/>
      <c r="B1733" s="249"/>
      <c r="C1733" s="250"/>
      <c r="D1733" s="242" t="s">
        <v>200</v>
      </c>
      <c r="E1733" s="251" t="s">
        <v>1</v>
      </c>
      <c r="F1733" s="252" t="s">
        <v>1111</v>
      </c>
      <c r="G1733" s="250"/>
      <c r="H1733" s="251" t="s">
        <v>1</v>
      </c>
      <c r="I1733" s="253"/>
      <c r="J1733" s="250"/>
      <c r="K1733" s="250"/>
      <c r="L1733" s="254"/>
      <c r="M1733" s="255"/>
      <c r="N1733" s="256"/>
      <c r="O1733" s="256"/>
      <c r="P1733" s="256"/>
      <c r="Q1733" s="256"/>
      <c r="R1733" s="256"/>
      <c r="S1733" s="256"/>
      <c r="T1733" s="257"/>
      <c r="U1733" s="13"/>
      <c r="V1733" s="13"/>
      <c r="W1733" s="13"/>
      <c r="X1733" s="13"/>
      <c r="Y1733" s="13"/>
      <c r="Z1733" s="13"/>
      <c r="AA1733" s="13"/>
      <c r="AB1733" s="13"/>
      <c r="AC1733" s="13"/>
      <c r="AD1733" s="13"/>
      <c r="AE1733" s="13"/>
      <c r="AT1733" s="258" t="s">
        <v>200</v>
      </c>
      <c r="AU1733" s="258" t="s">
        <v>82</v>
      </c>
      <c r="AV1733" s="13" t="s">
        <v>80</v>
      </c>
      <c r="AW1733" s="13" t="s">
        <v>30</v>
      </c>
      <c r="AX1733" s="13" t="s">
        <v>73</v>
      </c>
      <c r="AY1733" s="258" t="s">
        <v>189</v>
      </c>
    </row>
    <row r="1734" s="14" customFormat="1">
      <c r="A1734" s="14"/>
      <c r="B1734" s="259"/>
      <c r="C1734" s="260"/>
      <c r="D1734" s="242" t="s">
        <v>200</v>
      </c>
      <c r="E1734" s="261" t="s">
        <v>1</v>
      </c>
      <c r="F1734" s="262" t="s">
        <v>1110</v>
      </c>
      <c r="G1734" s="260"/>
      <c r="H1734" s="263">
        <v>2.964</v>
      </c>
      <c r="I1734" s="264"/>
      <c r="J1734" s="260"/>
      <c r="K1734" s="260"/>
      <c r="L1734" s="265"/>
      <c r="M1734" s="266"/>
      <c r="N1734" s="267"/>
      <c r="O1734" s="267"/>
      <c r="P1734" s="267"/>
      <c r="Q1734" s="267"/>
      <c r="R1734" s="267"/>
      <c r="S1734" s="267"/>
      <c r="T1734" s="268"/>
      <c r="U1734" s="14"/>
      <c r="V1734" s="14"/>
      <c r="W1734" s="14"/>
      <c r="X1734" s="14"/>
      <c r="Y1734" s="14"/>
      <c r="Z1734" s="14"/>
      <c r="AA1734" s="14"/>
      <c r="AB1734" s="14"/>
      <c r="AC1734" s="14"/>
      <c r="AD1734" s="14"/>
      <c r="AE1734" s="14"/>
      <c r="AT1734" s="269" t="s">
        <v>200</v>
      </c>
      <c r="AU1734" s="269" t="s">
        <v>82</v>
      </c>
      <c r="AV1734" s="14" t="s">
        <v>82</v>
      </c>
      <c r="AW1734" s="14" t="s">
        <v>30</v>
      </c>
      <c r="AX1734" s="14" t="s">
        <v>73</v>
      </c>
      <c r="AY1734" s="269" t="s">
        <v>189</v>
      </c>
    </row>
    <row r="1735" s="15" customFormat="1">
      <c r="A1735" s="15"/>
      <c r="B1735" s="270"/>
      <c r="C1735" s="271"/>
      <c r="D1735" s="242" t="s">
        <v>200</v>
      </c>
      <c r="E1735" s="272" t="s">
        <v>1</v>
      </c>
      <c r="F1735" s="273" t="s">
        <v>207</v>
      </c>
      <c r="G1735" s="271"/>
      <c r="H1735" s="274">
        <v>16.027999999999999</v>
      </c>
      <c r="I1735" s="275"/>
      <c r="J1735" s="271"/>
      <c r="K1735" s="271"/>
      <c r="L1735" s="276"/>
      <c r="M1735" s="277"/>
      <c r="N1735" s="278"/>
      <c r="O1735" s="278"/>
      <c r="P1735" s="278"/>
      <c r="Q1735" s="278"/>
      <c r="R1735" s="278"/>
      <c r="S1735" s="278"/>
      <c r="T1735" s="279"/>
      <c r="U1735" s="15"/>
      <c r="V1735" s="15"/>
      <c r="W1735" s="15"/>
      <c r="X1735" s="15"/>
      <c r="Y1735" s="15"/>
      <c r="Z1735" s="15"/>
      <c r="AA1735" s="15"/>
      <c r="AB1735" s="15"/>
      <c r="AC1735" s="15"/>
      <c r="AD1735" s="15"/>
      <c r="AE1735" s="15"/>
      <c r="AT1735" s="280" t="s">
        <v>200</v>
      </c>
      <c r="AU1735" s="280" t="s">
        <v>82</v>
      </c>
      <c r="AV1735" s="15" t="s">
        <v>195</v>
      </c>
      <c r="AW1735" s="15" t="s">
        <v>30</v>
      </c>
      <c r="AX1735" s="15" t="s">
        <v>80</v>
      </c>
      <c r="AY1735" s="280" t="s">
        <v>189</v>
      </c>
    </row>
    <row r="1736" s="2" customFormat="1" ht="33" customHeight="1">
      <c r="A1736" s="39"/>
      <c r="B1736" s="40"/>
      <c r="C1736" s="228" t="s">
        <v>1133</v>
      </c>
      <c r="D1736" s="228" t="s">
        <v>191</v>
      </c>
      <c r="E1736" s="229" t="s">
        <v>1134</v>
      </c>
      <c r="F1736" s="230" t="s">
        <v>1135</v>
      </c>
      <c r="G1736" s="231" t="s">
        <v>466</v>
      </c>
      <c r="H1736" s="232">
        <v>131.04499999999999</v>
      </c>
      <c r="I1736" s="233"/>
      <c r="J1736" s="234">
        <f>ROUND(I1736*H1736,2)</f>
        <v>0</v>
      </c>
      <c r="K1736" s="235"/>
      <c r="L1736" s="45"/>
      <c r="M1736" s="236" t="s">
        <v>1</v>
      </c>
      <c r="N1736" s="237" t="s">
        <v>38</v>
      </c>
      <c r="O1736" s="92"/>
      <c r="P1736" s="238">
        <f>O1736*H1736</f>
        <v>0</v>
      </c>
      <c r="Q1736" s="238">
        <v>2.0999999999999999E-05</v>
      </c>
      <c r="R1736" s="238">
        <f>Q1736*H1736</f>
        <v>0.0027519449999999996</v>
      </c>
      <c r="S1736" s="238">
        <v>0</v>
      </c>
      <c r="T1736" s="239">
        <f>S1736*H1736</f>
        <v>0</v>
      </c>
      <c r="U1736" s="39"/>
      <c r="V1736" s="39"/>
      <c r="W1736" s="39"/>
      <c r="X1736" s="39"/>
      <c r="Y1736" s="39"/>
      <c r="Z1736" s="39"/>
      <c r="AA1736" s="39"/>
      <c r="AB1736" s="39"/>
      <c r="AC1736" s="39"/>
      <c r="AD1736" s="39"/>
      <c r="AE1736" s="39"/>
      <c r="AR1736" s="240" t="s">
        <v>195</v>
      </c>
      <c r="AT1736" s="240" t="s">
        <v>191</v>
      </c>
      <c r="AU1736" s="240" t="s">
        <v>82</v>
      </c>
      <c r="AY1736" s="18" t="s">
        <v>189</v>
      </c>
      <c r="BE1736" s="241">
        <f>IF(N1736="základní",J1736,0)</f>
        <v>0</v>
      </c>
      <c r="BF1736" s="241">
        <f>IF(N1736="snížená",J1736,0)</f>
        <v>0</v>
      </c>
      <c r="BG1736" s="241">
        <f>IF(N1736="zákl. přenesená",J1736,0)</f>
        <v>0</v>
      </c>
      <c r="BH1736" s="241">
        <f>IF(N1736="sníž. přenesená",J1736,0)</f>
        <v>0</v>
      </c>
      <c r="BI1736" s="241">
        <f>IF(N1736="nulová",J1736,0)</f>
        <v>0</v>
      </c>
      <c r="BJ1736" s="18" t="s">
        <v>80</v>
      </c>
      <c r="BK1736" s="241">
        <f>ROUND(I1736*H1736,2)</f>
        <v>0</v>
      </c>
      <c r="BL1736" s="18" t="s">
        <v>195</v>
      </c>
      <c r="BM1736" s="240" t="s">
        <v>1136</v>
      </c>
    </row>
    <row r="1737" s="2" customFormat="1">
      <c r="A1737" s="39"/>
      <c r="B1737" s="40"/>
      <c r="C1737" s="41"/>
      <c r="D1737" s="242" t="s">
        <v>197</v>
      </c>
      <c r="E1737" s="41"/>
      <c r="F1737" s="243" t="s">
        <v>1135</v>
      </c>
      <c r="G1737" s="41"/>
      <c r="H1737" s="41"/>
      <c r="I1737" s="244"/>
      <c r="J1737" s="41"/>
      <c r="K1737" s="41"/>
      <c r="L1737" s="45"/>
      <c r="M1737" s="245"/>
      <c r="N1737" s="246"/>
      <c r="O1737" s="92"/>
      <c r="P1737" s="92"/>
      <c r="Q1737" s="92"/>
      <c r="R1737" s="92"/>
      <c r="S1737" s="92"/>
      <c r="T1737" s="93"/>
      <c r="U1737" s="39"/>
      <c r="V1737" s="39"/>
      <c r="W1737" s="39"/>
      <c r="X1737" s="39"/>
      <c r="Y1737" s="39"/>
      <c r="Z1737" s="39"/>
      <c r="AA1737" s="39"/>
      <c r="AB1737" s="39"/>
      <c r="AC1737" s="39"/>
      <c r="AD1737" s="39"/>
      <c r="AE1737" s="39"/>
      <c r="AT1737" s="18" t="s">
        <v>197</v>
      </c>
      <c r="AU1737" s="18" t="s">
        <v>82</v>
      </c>
    </row>
    <row r="1738" s="2" customFormat="1">
      <c r="A1738" s="39"/>
      <c r="B1738" s="40"/>
      <c r="C1738" s="41"/>
      <c r="D1738" s="247" t="s">
        <v>198</v>
      </c>
      <c r="E1738" s="41"/>
      <c r="F1738" s="248" t="s">
        <v>1137</v>
      </c>
      <c r="G1738" s="41"/>
      <c r="H1738" s="41"/>
      <c r="I1738" s="244"/>
      <c r="J1738" s="41"/>
      <c r="K1738" s="41"/>
      <c r="L1738" s="45"/>
      <c r="M1738" s="245"/>
      <c r="N1738" s="246"/>
      <c r="O1738" s="92"/>
      <c r="P1738" s="92"/>
      <c r="Q1738" s="92"/>
      <c r="R1738" s="92"/>
      <c r="S1738" s="92"/>
      <c r="T1738" s="93"/>
      <c r="U1738" s="39"/>
      <c r="V1738" s="39"/>
      <c r="W1738" s="39"/>
      <c r="X1738" s="39"/>
      <c r="Y1738" s="39"/>
      <c r="Z1738" s="39"/>
      <c r="AA1738" s="39"/>
      <c r="AB1738" s="39"/>
      <c r="AC1738" s="39"/>
      <c r="AD1738" s="39"/>
      <c r="AE1738" s="39"/>
      <c r="AT1738" s="18" t="s">
        <v>198</v>
      </c>
      <c r="AU1738" s="18" t="s">
        <v>82</v>
      </c>
    </row>
    <row r="1739" s="13" customFormat="1">
      <c r="A1739" s="13"/>
      <c r="B1739" s="249"/>
      <c r="C1739" s="250"/>
      <c r="D1739" s="242" t="s">
        <v>200</v>
      </c>
      <c r="E1739" s="251" t="s">
        <v>1</v>
      </c>
      <c r="F1739" s="252" t="s">
        <v>1138</v>
      </c>
      <c r="G1739" s="250"/>
      <c r="H1739" s="251" t="s">
        <v>1</v>
      </c>
      <c r="I1739" s="253"/>
      <c r="J1739" s="250"/>
      <c r="K1739" s="250"/>
      <c r="L1739" s="254"/>
      <c r="M1739" s="255"/>
      <c r="N1739" s="256"/>
      <c r="O1739" s="256"/>
      <c r="P1739" s="256"/>
      <c r="Q1739" s="256"/>
      <c r="R1739" s="256"/>
      <c r="S1739" s="256"/>
      <c r="T1739" s="257"/>
      <c r="U1739" s="13"/>
      <c r="V1739" s="13"/>
      <c r="W1739" s="13"/>
      <c r="X1739" s="13"/>
      <c r="Y1739" s="13"/>
      <c r="Z1739" s="13"/>
      <c r="AA1739" s="13"/>
      <c r="AB1739" s="13"/>
      <c r="AC1739" s="13"/>
      <c r="AD1739" s="13"/>
      <c r="AE1739" s="13"/>
      <c r="AT1739" s="258" t="s">
        <v>200</v>
      </c>
      <c r="AU1739" s="258" t="s">
        <v>82</v>
      </c>
      <c r="AV1739" s="13" t="s">
        <v>80</v>
      </c>
      <c r="AW1739" s="13" t="s">
        <v>30</v>
      </c>
      <c r="AX1739" s="13" t="s">
        <v>73</v>
      </c>
      <c r="AY1739" s="258" t="s">
        <v>189</v>
      </c>
    </row>
    <row r="1740" s="13" customFormat="1">
      <c r="A1740" s="13"/>
      <c r="B1740" s="249"/>
      <c r="C1740" s="250"/>
      <c r="D1740" s="242" t="s">
        <v>200</v>
      </c>
      <c r="E1740" s="251" t="s">
        <v>1</v>
      </c>
      <c r="F1740" s="252" t="s">
        <v>338</v>
      </c>
      <c r="G1740" s="250"/>
      <c r="H1740" s="251" t="s">
        <v>1</v>
      </c>
      <c r="I1740" s="253"/>
      <c r="J1740" s="250"/>
      <c r="K1740" s="250"/>
      <c r="L1740" s="254"/>
      <c r="M1740" s="255"/>
      <c r="N1740" s="256"/>
      <c r="O1740" s="256"/>
      <c r="P1740" s="256"/>
      <c r="Q1740" s="256"/>
      <c r="R1740" s="256"/>
      <c r="S1740" s="256"/>
      <c r="T1740" s="257"/>
      <c r="U1740" s="13"/>
      <c r="V1740" s="13"/>
      <c r="W1740" s="13"/>
      <c r="X1740" s="13"/>
      <c r="Y1740" s="13"/>
      <c r="Z1740" s="13"/>
      <c r="AA1740" s="13"/>
      <c r="AB1740" s="13"/>
      <c r="AC1740" s="13"/>
      <c r="AD1740" s="13"/>
      <c r="AE1740" s="13"/>
      <c r="AT1740" s="258" t="s">
        <v>200</v>
      </c>
      <c r="AU1740" s="258" t="s">
        <v>82</v>
      </c>
      <c r="AV1740" s="13" t="s">
        <v>80</v>
      </c>
      <c r="AW1740" s="13" t="s">
        <v>30</v>
      </c>
      <c r="AX1740" s="13" t="s">
        <v>73</v>
      </c>
      <c r="AY1740" s="258" t="s">
        <v>189</v>
      </c>
    </row>
    <row r="1741" s="13" customFormat="1">
      <c r="A1741" s="13"/>
      <c r="B1741" s="249"/>
      <c r="C1741" s="250"/>
      <c r="D1741" s="242" t="s">
        <v>200</v>
      </c>
      <c r="E1741" s="251" t="s">
        <v>1</v>
      </c>
      <c r="F1741" s="252" t="s">
        <v>823</v>
      </c>
      <c r="G1741" s="250"/>
      <c r="H1741" s="251" t="s">
        <v>1</v>
      </c>
      <c r="I1741" s="253"/>
      <c r="J1741" s="250"/>
      <c r="K1741" s="250"/>
      <c r="L1741" s="254"/>
      <c r="M1741" s="255"/>
      <c r="N1741" s="256"/>
      <c r="O1741" s="256"/>
      <c r="P1741" s="256"/>
      <c r="Q1741" s="256"/>
      <c r="R1741" s="256"/>
      <c r="S1741" s="256"/>
      <c r="T1741" s="257"/>
      <c r="U1741" s="13"/>
      <c r="V1741" s="13"/>
      <c r="W1741" s="13"/>
      <c r="X1741" s="13"/>
      <c r="Y1741" s="13"/>
      <c r="Z1741" s="13"/>
      <c r="AA1741" s="13"/>
      <c r="AB1741" s="13"/>
      <c r="AC1741" s="13"/>
      <c r="AD1741" s="13"/>
      <c r="AE1741" s="13"/>
      <c r="AT1741" s="258" t="s">
        <v>200</v>
      </c>
      <c r="AU1741" s="258" t="s">
        <v>82</v>
      </c>
      <c r="AV1741" s="13" t="s">
        <v>80</v>
      </c>
      <c r="AW1741" s="13" t="s">
        <v>30</v>
      </c>
      <c r="AX1741" s="13" t="s">
        <v>73</v>
      </c>
      <c r="AY1741" s="258" t="s">
        <v>189</v>
      </c>
    </row>
    <row r="1742" s="14" customFormat="1">
      <c r="A1742" s="14"/>
      <c r="B1742" s="259"/>
      <c r="C1742" s="260"/>
      <c r="D1742" s="242" t="s">
        <v>200</v>
      </c>
      <c r="E1742" s="261" t="s">
        <v>1</v>
      </c>
      <c r="F1742" s="262" t="s">
        <v>1139</v>
      </c>
      <c r="G1742" s="260"/>
      <c r="H1742" s="263">
        <v>13.390000000000001</v>
      </c>
      <c r="I1742" s="264"/>
      <c r="J1742" s="260"/>
      <c r="K1742" s="260"/>
      <c r="L1742" s="265"/>
      <c r="M1742" s="266"/>
      <c r="N1742" s="267"/>
      <c r="O1742" s="267"/>
      <c r="P1742" s="267"/>
      <c r="Q1742" s="267"/>
      <c r="R1742" s="267"/>
      <c r="S1742" s="267"/>
      <c r="T1742" s="268"/>
      <c r="U1742" s="14"/>
      <c r="V1742" s="14"/>
      <c r="W1742" s="14"/>
      <c r="X1742" s="14"/>
      <c r="Y1742" s="14"/>
      <c r="Z1742" s="14"/>
      <c r="AA1742" s="14"/>
      <c r="AB1742" s="14"/>
      <c r="AC1742" s="14"/>
      <c r="AD1742" s="14"/>
      <c r="AE1742" s="14"/>
      <c r="AT1742" s="269" t="s">
        <v>200</v>
      </c>
      <c r="AU1742" s="269" t="s">
        <v>82</v>
      </c>
      <c r="AV1742" s="14" t="s">
        <v>82</v>
      </c>
      <c r="AW1742" s="14" t="s">
        <v>30</v>
      </c>
      <c r="AX1742" s="14" t="s">
        <v>73</v>
      </c>
      <c r="AY1742" s="269" t="s">
        <v>189</v>
      </c>
    </row>
    <row r="1743" s="13" customFormat="1">
      <c r="A1743" s="13"/>
      <c r="B1743" s="249"/>
      <c r="C1743" s="250"/>
      <c r="D1743" s="242" t="s">
        <v>200</v>
      </c>
      <c r="E1743" s="251" t="s">
        <v>1</v>
      </c>
      <c r="F1743" s="252" t="s">
        <v>606</v>
      </c>
      <c r="G1743" s="250"/>
      <c r="H1743" s="251" t="s">
        <v>1</v>
      </c>
      <c r="I1743" s="253"/>
      <c r="J1743" s="250"/>
      <c r="K1743" s="250"/>
      <c r="L1743" s="254"/>
      <c r="M1743" s="255"/>
      <c r="N1743" s="256"/>
      <c r="O1743" s="256"/>
      <c r="P1743" s="256"/>
      <c r="Q1743" s="256"/>
      <c r="R1743" s="256"/>
      <c r="S1743" s="256"/>
      <c r="T1743" s="257"/>
      <c r="U1743" s="13"/>
      <c r="V1743" s="13"/>
      <c r="W1743" s="13"/>
      <c r="X1743" s="13"/>
      <c r="Y1743" s="13"/>
      <c r="Z1743" s="13"/>
      <c r="AA1743" s="13"/>
      <c r="AB1743" s="13"/>
      <c r="AC1743" s="13"/>
      <c r="AD1743" s="13"/>
      <c r="AE1743" s="13"/>
      <c r="AT1743" s="258" t="s">
        <v>200</v>
      </c>
      <c r="AU1743" s="258" t="s">
        <v>82</v>
      </c>
      <c r="AV1743" s="13" t="s">
        <v>80</v>
      </c>
      <c r="AW1743" s="13" t="s">
        <v>30</v>
      </c>
      <c r="AX1743" s="13" t="s">
        <v>73</v>
      </c>
      <c r="AY1743" s="258" t="s">
        <v>189</v>
      </c>
    </row>
    <row r="1744" s="14" customFormat="1">
      <c r="A1744" s="14"/>
      <c r="B1744" s="259"/>
      <c r="C1744" s="260"/>
      <c r="D1744" s="242" t="s">
        <v>200</v>
      </c>
      <c r="E1744" s="261" t="s">
        <v>1</v>
      </c>
      <c r="F1744" s="262" t="s">
        <v>1140</v>
      </c>
      <c r="G1744" s="260"/>
      <c r="H1744" s="263">
        <v>16.524999999999999</v>
      </c>
      <c r="I1744" s="264"/>
      <c r="J1744" s="260"/>
      <c r="K1744" s="260"/>
      <c r="L1744" s="265"/>
      <c r="M1744" s="266"/>
      <c r="N1744" s="267"/>
      <c r="O1744" s="267"/>
      <c r="P1744" s="267"/>
      <c r="Q1744" s="267"/>
      <c r="R1744" s="267"/>
      <c r="S1744" s="267"/>
      <c r="T1744" s="268"/>
      <c r="U1744" s="14"/>
      <c r="V1744" s="14"/>
      <c r="W1744" s="14"/>
      <c r="X1744" s="14"/>
      <c r="Y1744" s="14"/>
      <c r="Z1744" s="14"/>
      <c r="AA1744" s="14"/>
      <c r="AB1744" s="14"/>
      <c r="AC1744" s="14"/>
      <c r="AD1744" s="14"/>
      <c r="AE1744" s="14"/>
      <c r="AT1744" s="269" t="s">
        <v>200</v>
      </c>
      <c r="AU1744" s="269" t="s">
        <v>82</v>
      </c>
      <c r="AV1744" s="14" t="s">
        <v>82</v>
      </c>
      <c r="AW1744" s="14" t="s">
        <v>30</v>
      </c>
      <c r="AX1744" s="14" t="s">
        <v>73</v>
      </c>
      <c r="AY1744" s="269" t="s">
        <v>189</v>
      </c>
    </row>
    <row r="1745" s="13" customFormat="1">
      <c r="A1745" s="13"/>
      <c r="B1745" s="249"/>
      <c r="C1745" s="250"/>
      <c r="D1745" s="242" t="s">
        <v>200</v>
      </c>
      <c r="E1745" s="251" t="s">
        <v>1</v>
      </c>
      <c r="F1745" s="252" t="s">
        <v>608</v>
      </c>
      <c r="G1745" s="250"/>
      <c r="H1745" s="251" t="s">
        <v>1</v>
      </c>
      <c r="I1745" s="253"/>
      <c r="J1745" s="250"/>
      <c r="K1745" s="250"/>
      <c r="L1745" s="254"/>
      <c r="M1745" s="255"/>
      <c r="N1745" s="256"/>
      <c r="O1745" s="256"/>
      <c r="P1745" s="256"/>
      <c r="Q1745" s="256"/>
      <c r="R1745" s="256"/>
      <c r="S1745" s="256"/>
      <c r="T1745" s="257"/>
      <c r="U1745" s="13"/>
      <c r="V1745" s="13"/>
      <c r="W1745" s="13"/>
      <c r="X1745" s="13"/>
      <c r="Y1745" s="13"/>
      <c r="Z1745" s="13"/>
      <c r="AA1745" s="13"/>
      <c r="AB1745" s="13"/>
      <c r="AC1745" s="13"/>
      <c r="AD1745" s="13"/>
      <c r="AE1745" s="13"/>
      <c r="AT1745" s="258" t="s">
        <v>200</v>
      </c>
      <c r="AU1745" s="258" t="s">
        <v>82</v>
      </c>
      <c r="AV1745" s="13" t="s">
        <v>80</v>
      </c>
      <c r="AW1745" s="13" t="s">
        <v>30</v>
      </c>
      <c r="AX1745" s="13" t="s">
        <v>73</v>
      </c>
      <c r="AY1745" s="258" t="s">
        <v>189</v>
      </c>
    </row>
    <row r="1746" s="14" customFormat="1">
      <c r="A1746" s="14"/>
      <c r="B1746" s="259"/>
      <c r="C1746" s="260"/>
      <c r="D1746" s="242" t="s">
        <v>200</v>
      </c>
      <c r="E1746" s="261" t="s">
        <v>1</v>
      </c>
      <c r="F1746" s="262" t="s">
        <v>1141</v>
      </c>
      <c r="G1746" s="260"/>
      <c r="H1746" s="263">
        <v>14.58</v>
      </c>
      <c r="I1746" s="264"/>
      <c r="J1746" s="260"/>
      <c r="K1746" s="260"/>
      <c r="L1746" s="265"/>
      <c r="M1746" s="266"/>
      <c r="N1746" s="267"/>
      <c r="O1746" s="267"/>
      <c r="P1746" s="267"/>
      <c r="Q1746" s="267"/>
      <c r="R1746" s="267"/>
      <c r="S1746" s="267"/>
      <c r="T1746" s="268"/>
      <c r="U1746" s="14"/>
      <c r="V1746" s="14"/>
      <c r="W1746" s="14"/>
      <c r="X1746" s="14"/>
      <c r="Y1746" s="14"/>
      <c r="Z1746" s="14"/>
      <c r="AA1746" s="14"/>
      <c r="AB1746" s="14"/>
      <c r="AC1746" s="14"/>
      <c r="AD1746" s="14"/>
      <c r="AE1746" s="14"/>
      <c r="AT1746" s="269" t="s">
        <v>200</v>
      </c>
      <c r="AU1746" s="269" t="s">
        <v>82</v>
      </c>
      <c r="AV1746" s="14" t="s">
        <v>82</v>
      </c>
      <c r="AW1746" s="14" t="s">
        <v>30</v>
      </c>
      <c r="AX1746" s="14" t="s">
        <v>73</v>
      </c>
      <c r="AY1746" s="269" t="s">
        <v>189</v>
      </c>
    </row>
    <row r="1747" s="13" customFormat="1">
      <c r="A1747" s="13"/>
      <c r="B1747" s="249"/>
      <c r="C1747" s="250"/>
      <c r="D1747" s="242" t="s">
        <v>200</v>
      </c>
      <c r="E1747" s="251" t="s">
        <v>1</v>
      </c>
      <c r="F1747" s="252" t="s">
        <v>612</v>
      </c>
      <c r="G1747" s="250"/>
      <c r="H1747" s="251" t="s">
        <v>1</v>
      </c>
      <c r="I1747" s="253"/>
      <c r="J1747" s="250"/>
      <c r="K1747" s="250"/>
      <c r="L1747" s="254"/>
      <c r="M1747" s="255"/>
      <c r="N1747" s="256"/>
      <c r="O1747" s="256"/>
      <c r="P1747" s="256"/>
      <c r="Q1747" s="256"/>
      <c r="R1747" s="256"/>
      <c r="S1747" s="256"/>
      <c r="T1747" s="257"/>
      <c r="U1747" s="13"/>
      <c r="V1747" s="13"/>
      <c r="W1747" s="13"/>
      <c r="X1747" s="13"/>
      <c r="Y1747" s="13"/>
      <c r="Z1747" s="13"/>
      <c r="AA1747" s="13"/>
      <c r="AB1747" s="13"/>
      <c r="AC1747" s="13"/>
      <c r="AD1747" s="13"/>
      <c r="AE1747" s="13"/>
      <c r="AT1747" s="258" t="s">
        <v>200</v>
      </c>
      <c r="AU1747" s="258" t="s">
        <v>82</v>
      </c>
      <c r="AV1747" s="13" t="s">
        <v>80</v>
      </c>
      <c r="AW1747" s="13" t="s">
        <v>30</v>
      </c>
      <c r="AX1747" s="13" t="s">
        <v>73</v>
      </c>
      <c r="AY1747" s="258" t="s">
        <v>189</v>
      </c>
    </row>
    <row r="1748" s="14" customFormat="1">
      <c r="A1748" s="14"/>
      <c r="B1748" s="259"/>
      <c r="C1748" s="260"/>
      <c r="D1748" s="242" t="s">
        <v>200</v>
      </c>
      <c r="E1748" s="261" t="s">
        <v>1</v>
      </c>
      <c r="F1748" s="262" t="s">
        <v>1142</v>
      </c>
      <c r="G1748" s="260"/>
      <c r="H1748" s="263">
        <v>11.109999999999999</v>
      </c>
      <c r="I1748" s="264"/>
      <c r="J1748" s="260"/>
      <c r="K1748" s="260"/>
      <c r="L1748" s="265"/>
      <c r="M1748" s="266"/>
      <c r="N1748" s="267"/>
      <c r="O1748" s="267"/>
      <c r="P1748" s="267"/>
      <c r="Q1748" s="267"/>
      <c r="R1748" s="267"/>
      <c r="S1748" s="267"/>
      <c r="T1748" s="268"/>
      <c r="U1748" s="14"/>
      <c r="V1748" s="14"/>
      <c r="W1748" s="14"/>
      <c r="X1748" s="14"/>
      <c r="Y1748" s="14"/>
      <c r="Z1748" s="14"/>
      <c r="AA1748" s="14"/>
      <c r="AB1748" s="14"/>
      <c r="AC1748" s="14"/>
      <c r="AD1748" s="14"/>
      <c r="AE1748" s="14"/>
      <c r="AT1748" s="269" t="s">
        <v>200</v>
      </c>
      <c r="AU1748" s="269" t="s">
        <v>82</v>
      </c>
      <c r="AV1748" s="14" t="s">
        <v>82</v>
      </c>
      <c r="AW1748" s="14" t="s">
        <v>30</v>
      </c>
      <c r="AX1748" s="14" t="s">
        <v>73</v>
      </c>
      <c r="AY1748" s="269" t="s">
        <v>189</v>
      </c>
    </row>
    <row r="1749" s="13" customFormat="1">
      <c r="A1749" s="13"/>
      <c r="B1749" s="249"/>
      <c r="C1749" s="250"/>
      <c r="D1749" s="242" t="s">
        <v>200</v>
      </c>
      <c r="E1749" s="251" t="s">
        <v>1</v>
      </c>
      <c r="F1749" s="252" t="s">
        <v>595</v>
      </c>
      <c r="G1749" s="250"/>
      <c r="H1749" s="251" t="s">
        <v>1</v>
      </c>
      <c r="I1749" s="253"/>
      <c r="J1749" s="250"/>
      <c r="K1749" s="250"/>
      <c r="L1749" s="254"/>
      <c r="M1749" s="255"/>
      <c r="N1749" s="256"/>
      <c r="O1749" s="256"/>
      <c r="P1749" s="256"/>
      <c r="Q1749" s="256"/>
      <c r="R1749" s="256"/>
      <c r="S1749" s="256"/>
      <c r="T1749" s="257"/>
      <c r="U1749" s="13"/>
      <c r="V1749" s="13"/>
      <c r="W1749" s="13"/>
      <c r="X1749" s="13"/>
      <c r="Y1749" s="13"/>
      <c r="Z1749" s="13"/>
      <c r="AA1749" s="13"/>
      <c r="AB1749" s="13"/>
      <c r="AC1749" s="13"/>
      <c r="AD1749" s="13"/>
      <c r="AE1749" s="13"/>
      <c r="AT1749" s="258" t="s">
        <v>200</v>
      </c>
      <c r="AU1749" s="258" t="s">
        <v>82</v>
      </c>
      <c r="AV1749" s="13" t="s">
        <v>80</v>
      </c>
      <c r="AW1749" s="13" t="s">
        <v>30</v>
      </c>
      <c r="AX1749" s="13" t="s">
        <v>73</v>
      </c>
      <c r="AY1749" s="258" t="s">
        <v>189</v>
      </c>
    </row>
    <row r="1750" s="14" customFormat="1">
      <c r="A1750" s="14"/>
      <c r="B1750" s="259"/>
      <c r="C1750" s="260"/>
      <c r="D1750" s="242" t="s">
        <v>200</v>
      </c>
      <c r="E1750" s="261" t="s">
        <v>1</v>
      </c>
      <c r="F1750" s="262" t="s">
        <v>1143</v>
      </c>
      <c r="G1750" s="260"/>
      <c r="H1750" s="263">
        <v>0.23999999999999999</v>
      </c>
      <c r="I1750" s="264"/>
      <c r="J1750" s="260"/>
      <c r="K1750" s="260"/>
      <c r="L1750" s="265"/>
      <c r="M1750" s="266"/>
      <c r="N1750" s="267"/>
      <c r="O1750" s="267"/>
      <c r="P1750" s="267"/>
      <c r="Q1750" s="267"/>
      <c r="R1750" s="267"/>
      <c r="S1750" s="267"/>
      <c r="T1750" s="268"/>
      <c r="U1750" s="14"/>
      <c r="V1750" s="14"/>
      <c r="W1750" s="14"/>
      <c r="X1750" s="14"/>
      <c r="Y1750" s="14"/>
      <c r="Z1750" s="14"/>
      <c r="AA1750" s="14"/>
      <c r="AB1750" s="14"/>
      <c r="AC1750" s="14"/>
      <c r="AD1750" s="14"/>
      <c r="AE1750" s="14"/>
      <c r="AT1750" s="269" t="s">
        <v>200</v>
      </c>
      <c r="AU1750" s="269" t="s">
        <v>82</v>
      </c>
      <c r="AV1750" s="14" t="s">
        <v>82</v>
      </c>
      <c r="AW1750" s="14" t="s">
        <v>30</v>
      </c>
      <c r="AX1750" s="14" t="s">
        <v>73</v>
      </c>
      <c r="AY1750" s="269" t="s">
        <v>189</v>
      </c>
    </row>
    <row r="1751" s="13" customFormat="1">
      <c r="A1751" s="13"/>
      <c r="B1751" s="249"/>
      <c r="C1751" s="250"/>
      <c r="D1751" s="242" t="s">
        <v>200</v>
      </c>
      <c r="E1751" s="251" t="s">
        <v>1</v>
      </c>
      <c r="F1751" s="252" t="s">
        <v>615</v>
      </c>
      <c r="G1751" s="250"/>
      <c r="H1751" s="251" t="s">
        <v>1</v>
      </c>
      <c r="I1751" s="253"/>
      <c r="J1751" s="250"/>
      <c r="K1751" s="250"/>
      <c r="L1751" s="254"/>
      <c r="M1751" s="255"/>
      <c r="N1751" s="256"/>
      <c r="O1751" s="256"/>
      <c r="P1751" s="256"/>
      <c r="Q1751" s="256"/>
      <c r="R1751" s="256"/>
      <c r="S1751" s="256"/>
      <c r="T1751" s="257"/>
      <c r="U1751" s="13"/>
      <c r="V1751" s="13"/>
      <c r="W1751" s="13"/>
      <c r="X1751" s="13"/>
      <c r="Y1751" s="13"/>
      <c r="Z1751" s="13"/>
      <c r="AA1751" s="13"/>
      <c r="AB1751" s="13"/>
      <c r="AC1751" s="13"/>
      <c r="AD1751" s="13"/>
      <c r="AE1751" s="13"/>
      <c r="AT1751" s="258" t="s">
        <v>200</v>
      </c>
      <c r="AU1751" s="258" t="s">
        <v>82</v>
      </c>
      <c r="AV1751" s="13" t="s">
        <v>80</v>
      </c>
      <c r="AW1751" s="13" t="s">
        <v>30</v>
      </c>
      <c r="AX1751" s="13" t="s">
        <v>73</v>
      </c>
      <c r="AY1751" s="258" t="s">
        <v>189</v>
      </c>
    </row>
    <row r="1752" s="14" customFormat="1">
      <c r="A1752" s="14"/>
      <c r="B1752" s="259"/>
      <c r="C1752" s="260"/>
      <c r="D1752" s="242" t="s">
        <v>200</v>
      </c>
      <c r="E1752" s="261" t="s">
        <v>1</v>
      </c>
      <c r="F1752" s="262" t="s">
        <v>1144</v>
      </c>
      <c r="G1752" s="260"/>
      <c r="H1752" s="263">
        <v>12.92</v>
      </c>
      <c r="I1752" s="264"/>
      <c r="J1752" s="260"/>
      <c r="K1752" s="260"/>
      <c r="L1752" s="265"/>
      <c r="M1752" s="266"/>
      <c r="N1752" s="267"/>
      <c r="O1752" s="267"/>
      <c r="P1752" s="267"/>
      <c r="Q1752" s="267"/>
      <c r="R1752" s="267"/>
      <c r="S1752" s="267"/>
      <c r="T1752" s="268"/>
      <c r="U1752" s="14"/>
      <c r="V1752" s="14"/>
      <c r="W1752" s="14"/>
      <c r="X1752" s="14"/>
      <c r="Y1752" s="14"/>
      <c r="Z1752" s="14"/>
      <c r="AA1752" s="14"/>
      <c r="AB1752" s="14"/>
      <c r="AC1752" s="14"/>
      <c r="AD1752" s="14"/>
      <c r="AE1752" s="14"/>
      <c r="AT1752" s="269" t="s">
        <v>200</v>
      </c>
      <c r="AU1752" s="269" t="s">
        <v>82</v>
      </c>
      <c r="AV1752" s="14" t="s">
        <v>82</v>
      </c>
      <c r="AW1752" s="14" t="s">
        <v>30</v>
      </c>
      <c r="AX1752" s="14" t="s">
        <v>73</v>
      </c>
      <c r="AY1752" s="269" t="s">
        <v>189</v>
      </c>
    </row>
    <row r="1753" s="13" customFormat="1">
      <c r="A1753" s="13"/>
      <c r="B1753" s="249"/>
      <c r="C1753" s="250"/>
      <c r="D1753" s="242" t="s">
        <v>200</v>
      </c>
      <c r="E1753" s="251" t="s">
        <v>1</v>
      </c>
      <c r="F1753" s="252" t="s">
        <v>595</v>
      </c>
      <c r="G1753" s="250"/>
      <c r="H1753" s="251" t="s">
        <v>1</v>
      </c>
      <c r="I1753" s="253"/>
      <c r="J1753" s="250"/>
      <c r="K1753" s="250"/>
      <c r="L1753" s="254"/>
      <c r="M1753" s="255"/>
      <c r="N1753" s="256"/>
      <c r="O1753" s="256"/>
      <c r="P1753" s="256"/>
      <c r="Q1753" s="256"/>
      <c r="R1753" s="256"/>
      <c r="S1753" s="256"/>
      <c r="T1753" s="257"/>
      <c r="U1753" s="13"/>
      <c r="V1753" s="13"/>
      <c r="W1753" s="13"/>
      <c r="X1753" s="13"/>
      <c r="Y1753" s="13"/>
      <c r="Z1753" s="13"/>
      <c r="AA1753" s="13"/>
      <c r="AB1753" s="13"/>
      <c r="AC1753" s="13"/>
      <c r="AD1753" s="13"/>
      <c r="AE1753" s="13"/>
      <c r="AT1753" s="258" t="s">
        <v>200</v>
      </c>
      <c r="AU1753" s="258" t="s">
        <v>82</v>
      </c>
      <c r="AV1753" s="13" t="s">
        <v>80</v>
      </c>
      <c r="AW1753" s="13" t="s">
        <v>30</v>
      </c>
      <c r="AX1753" s="13" t="s">
        <v>73</v>
      </c>
      <c r="AY1753" s="258" t="s">
        <v>189</v>
      </c>
    </row>
    <row r="1754" s="14" customFormat="1">
      <c r="A1754" s="14"/>
      <c r="B1754" s="259"/>
      <c r="C1754" s="260"/>
      <c r="D1754" s="242" t="s">
        <v>200</v>
      </c>
      <c r="E1754" s="261" t="s">
        <v>1</v>
      </c>
      <c r="F1754" s="262" t="s">
        <v>1145</v>
      </c>
      <c r="G1754" s="260"/>
      <c r="H1754" s="263">
        <v>0.66000000000000003</v>
      </c>
      <c r="I1754" s="264"/>
      <c r="J1754" s="260"/>
      <c r="K1754" s="260"/>
      <c r="L1754" s="265"/>
      <c r="M1754" s="266"/>
      <c r="N1754" s="267"/>
      <c r="O1754" s="267"/>
      <c r="P1754" s="267"/>
      <c r="Q1754" s="267"/>
      <c r="R1754" s="267"/>
      <c r="S1754" s="267"/>
      <c r="T1754" s="268"/>
      <c r="U1754" s="14"/>
      <c r="V1754" s="14"/>
      <c r="W1754" s="14"/>
      <c r="X1754" s="14"/>
      <c r="Y1754" s="14"/>
      <c r="Z1754" s="14"/>
      <c r="AA1754" s="14"/>
      <c r="AB1754" s="14"/>
      <c r="AC1754" s="14"/>
      <c r="AD1754" s="14"/>
      <c r="AE1754" s="14"/>
      <c r="AT1754" s="269" t="s">
        <v>200</v>
      </c>
      <c r="AU1754" s="269" t="s">
        <v>82</v>
      </c>
      <c r="AV1754" s="14" t="s">
        <v>82</v>
      </c>
      <c r="AW1754" s="14" t="s">
        <v>30</v>
      </c>
      <c r="AX1754" s="14" t="s">
        <v>73</v>
      </c>
      <c r="AY1754" s="269" t="s">
        <v>189</v>
      </c>
    </row>
    <row r="1755" s="13" customFormat="1">
      <c r="A1755" s="13"/>
      <c r="B1755" s="249"/>
      <c r="C1755" s="250"/>
      <c r="D1755" s="242" t="s">
        <v>200</v>
      </c>
      <c r="E1755" s="251" t="s">
        <v>1</v>
      </c>
      <c r="F1755" s="252" t="s">
        <v>837</v>
      </c>
      <c r="G1755" s="250"/>
      <c r="H1755" s="251" t="s">
        <v>1</v>
      </c>
      <c r="I1755" s="253"/>
      <c r="J1755" s="250"/>
      <c r="K1755" s="250"/>
      <c r="L1755" s="254"/>
      <c r="M1755" s="255"/>
      <c r="N1755" s="256"/>
      <c r="O1755" s="256"/>
      <c r="P1755" s="256"/>
      <c r="Q1755" s="256"/>
      <c r="R1755" s="256"/>
      <c r="S1755" s="256"/>
      <c r="T1755" s="257"/>
      <c r="U1755" s="13"/>
      <c r="V1755" s="13"/>
      <c r="W1755" s="13"/>
      <c r="X1755" s="13"/>
      <c r="Y1755" s="13"/>
      <c r="Z1755" s="13"/>
      <c r="AA1755" s="13"/>
      <c r="AB1755" s="13"/>
      <c r="AC1755" s="13"/>
      <c r="AD1755" s="13"/>
      <c r="AE1755" s="13"/>
      <c r="AT1755" s="258" t="s">
        <v>200</v>
      </c>
      <c r="AU1755" s="258" t="s">
        <v>82</v>
      </c>
      <c r="AV1755" s="13" t="s">
        <v>80</v>
      </c>
      <c r="AW1755" s="13" t="s">
        <v>30</v>
      </c>
      <c r="AX1755" s="13" t="s">
        <v>73</v>
      </c>
      <c r="AY1755" s="258" t="s">
        <v>189</v>
      </c>
    </row>
    <row r="1756" s="14" customFormat="1">
      <c r="A1756" s="14"/>
      <c r="B1756" s="259"/>
      <c r="C1756" s="260"/>
      <c r="D1756" s="242" t="s">
        <v>200</v>
      </c>
      <c r="E1756" s="261" t="s">
        <v>1</v>
      </c>
      <c r="F1756" s="262" t="s">
        <v>1146</v>
      </c>
      <c r="G1756" s="260"/>
      <c r="H1756" s="263">
        <v>7.0700000000000003</v>
      </c>
      <c r="I1756" s="264"/>
      <c r="J1756" s="260"/>
      <c r="K1756" s="260"/>
      <c r="L1756" s="265"/>
      <c r="M1756" s="266"/>
      <c r="N1756" s="267"/>
      <c r="O1756" s="267"/>
      <c r="P1756" s="267"/>
      <c r="Q1756" s="267"/>
      <c r="R1756" s="267"/>
      <c r="S1756" s="267"/>
      <c r="T1756" s="268"/>
      <c r="U1756" s="14"/>
      <c r="V1756" s="14"/>
      <c r="W1756" s="14"/>
      <c r="X1756" s="14"/>
      <c r="Y1756" s="14"/>
      <c r="Z1756" s="14"/>
      <c r="AA1756" s="14"/>
      <c r="AB1756" s="14"/>
      <c r="AC1756" s="14"/>
      <c r="AD1756" s="14"/>
      <c r="AE1756" s="14"/>
      <c r="AT1756" s="269" t="s">
        <v>200</v>
      </c>
      <c r="AU1756" s="269" t="s">
        <v>82</v>
      </c>
      <c r="AV1756" s="14" t="s">
        <v>82</v>
      </c>
      <c r="AW1756" s="14" t="s">
        <v>30</v>
      </c>
      <c r="AX1756" s="14" t="s">
        <v>73</v>
      </c>
      <c r="AY1756" s="269" t="s">
        <v>189</v>
      </c>
    </row>
    <row r="1757" s="13" customFormat="1">
      <c r="A1757" s="13"/>
      <c r="B1757" s="249"/>
      <c r="C1757" s="250"/>
      <c r="D1757" s="242" t="s">
        <v>200</v>
      </c>
      <c r="E1757" s="251" t="s">
        <v>1</v>
      </c>
      <c r="F1757" s="252" t="s">
        <v>618</v>
      </c>
      <c r="G1757" s="250"/>
      <c r="H1757" s="251" t="s">
        <v>1</v>
      </c>
      <c r="I1757" s="253"/>
      <c r="J1757" s="250"/>
      <c r="K1757" s="250"/>
      <c r="L1757" s="254"/>
      <c r="M1757" s="255"/>
      <c r="N1757" s="256"/>
      <c r="O1757" s="256"/>
      <c r="P1757" s="256"/>
      <c r="Q1757" s="256"/>
      <c r="R1757" s="256"/>
      <c r="S1757" s="256"/>
      <c r="T1757" s="257"/>
      <c r="U1757" s="13"/>
      <c r="V1757" s="13"/>
      <c r="W1757" s="13"/>
      <c r="X1757" s="13"/>
      <c r="Y1757" s="13"/>
      <c r="Z1757" s="13"/>
      <c r="AA1757" s="13"/>
      <c r="AB1757" s="13"/>
      <c r="AC1757" s="13"/>
      <c r="AD1757" s="13"/>
      <c r="AE1757" s="13"/>
      <c r="AT1757" s="258" t="s">
        <v>200</v>
      </c>
      <c r="AU1757" s="258" t="s">
        <v>82</v>
      </c>
      <c r="AV1757" s="13" t="s">
        <v>80</v>
      </c>
      <c r="AW1757" s="13" t="s">
        <v>30</v>
      </c>
      <c r="AX1757" s="13" t="s">
        <v>73</v>
      </c>
      <c r="AY1757" s="258" t="s">
        <v>189</v>
      </c>
    </row>
    <row r="1758" s="14" customFormat="1">
      <c r="A1758" s="14"/>
      <c r="B1758" s="259"/>
      <c r="C1758" s="260"/>
      <c r="D1758" s="242" t="s">
        <v>200</v>
      </c>
      <c r="E1758" s="261" t="s">
        <v>1</v>
      </c>
      <c r="F1758" s="262" t="s">
        <v>1147</v>
      </c>
      <c r="G1758" s="260"/>
      <c r="H1758" s="263">
        <v>9.6099999999999994</v>
      </c>
      <c r="I1758" s="264"/>
      <c r="J1758" s="260"/>
      <c r="K1758" s="260"/>
      <c r="L1758" s="265"/>
      <c r="M1758" s="266"/>
      <c r="N1758" s="267"/>
      <c r="O1758" s="267"/>
      <c r="P1758" s="267"/>
      <c r="Q1758" s="267"/>
      <c r="R1758" s="267"/>
      <c r="S1758" s="267"/>
      <c r="T1758" s="268"/>
      <c r="U1758" s="14"/>
      <c r="V1758" s="14"/>
      <c r="W1758" s="14"/>
      <c r="X1758" s="14"/>
      <c r="Y1758" s="14"/>
      <c r="Z1758" s="14"/>
      <c r="AA1758" s="14"/>
      <c r="AB1758" s="14"/>
      <c r="AC1758" s="14"/>
      <c r="AD1758" s="14"/>
      <c r="AE1758" s="14"/>
      <c r="AT1758" s="269" t="s">
        <v>200</v>
      </c>
      <c r="AU1758" s="269" t="s">
        <v>82</v>
      </c>
      <c r="AV1758" s="14" t="s">
        <v>82</v>
      </c>
      <c r="AW1758" s="14" t="s">
        <v>30</v>
      </c>
      <c r="AX1758" s="14" t="s">
        <v>73</v>
      </c>
      <c r="AY1758" s="269" t="s">
        <v>189</v>
      </c>
    </row>
    <row r="1759" s="13" customFormat="1">
      <c r="A1759" s="13"/>
      <c r="B1759" s="249"/>
      <c r="C1759" s="250"/>
      <c r="D1759" s="242" t="s">
        <v>200</v>
      </c>
      <c r="E1759" s="251" t="s">
        <v>1</v>
      </c>
      <c r="F1759" s="252" t="s">
        <v>842</v>
      </c>
      <c r="G1759" s="250"/>
      <c r="H1759" s="251" t="s">
        <v>1</v>
      </c>
      <c r="I1759" s="253"/>
      <c r="J1759" s="250"/>
      <c r="K1759" s="250"/>
      <c r="L1759" s="254"/>
      <c r="M1759" s="255"/>
      <c r="N1759" s="256"/>
      <c r="O1759" s="256"/>
      <c r="P1759" s="256"/>
      <c r="Q1759" s="256"/>
      <c r="R1759" s="256"/>
      <c r="S1759" s="256"/>
      <c r="T1759" s="257"/>
      <c r="U1759" s="13"/>
      <c r="V1759" s="13"/>
      <c r="W1759" s="13"/>
      <c r="X1759" s="13"/>
      <c r="Y1759" s="13"/>
      <c r="Z1759" s="13"/>
      <c r="AA1759" s="13"/>
      <c r="AB1759" s="13"/>
      <c r="AC1759" s="13"/>
      <c r="AD1759" s="13"/>
      <c r="AE1759" s="13"/>
      <c r="AT1759" s="258" t="s">
        <v>200</v>
      </c>
      <c r="AU1759" s="258" t="s">
        <v>82</v>
      </c>
      <c r="AV1759" s="13" t="s">
        <v>80</v>
      </c>
      <c r="AW1759" s="13" t="s">
        <v>30</v>
      </c>
      <c r="AX1759" s="13" t="s">
        <v>73</v>
      </c>
      <c r="AY1759" s="258" t="s">
        <v>189</v>
      </c>
    </row>
    <row r="1760" s="14" customFormat="1">
      <c r="A1760" s="14"/>
      <c r="B1760" s="259"/>
      <c r="C1760" s="260"/>
      <c r="D1760" s="242" t="s">
        <v>200</v>
      </c>
      <c r="E1760" s="261" t="s">
        <v>1</v>
      </c>
      <c r="F1760" s="262" t="s">
        <v>1148</v>
      </c>
      <c r="G1760" s="260"/>
      <c r="H1760" s="263">
        <v>5.7999999999999998</v>
      </c>
      <c r="I1760" s="264"/>
      <c r="J1760" s="260"/>
      <c r="K1760" s="260"/>
      <c r="L1760" s="265"/>
      <c r="M1760" s="266"/>
      <c r="N1760" s="267"/>
      <c r="O1760" s="267"/>
      <c r="P1760" s="267"/>
      <c r="Q1760" s="267"/>
      <c r="R1760" s="267"/>
      <c r="S1760" s="267"/>
      <c r="T1760" s="268"/>
      <c r="U1760" s="14"/>
      <c r="V1760" s="14"/>
      <c r="W1760" s="14"/>
      <c r="X1760" s="14"/>
      <c r="Y1760" s="14"/>
      <c r="Z1760" s="14"/>
      <c r="AA1760" s="14"/>
      <c r="AB1760" s="14"/>
      <c r="AC1760" s="14"/>
      <c r="AD1760" s="14"/>
      <c r="AE1760" s="14"/>
      <c r="AT1760" s="269" t="s">
        <v>200</v>
      </c>
      <c r="AU1760" s="269" t="s">
        <v>82</v>
      </c>
      <c r="AV1760" s="14" t="s">
        <v>82</v>
      </c>
      <c r="AW1760" s="14" t="s">
        <v>30</v>
      </c>
      <c r="AX1760" s="14" t="s">
        <v>73</v>
      </c>
      <c r="AY1760" s="269" t="s">
        <v>189</v>
      </c>
    </row>
    <row r="1761" s="13" customFormat="1">
      <c r="A1761" s="13"/>
      <c r="B1761" s="249"/>
      <c r="C1761" s="250"/>
      <c r="D1761" s="242" t="s">
        <v>200</v>
      </c>
      <c r="E1761" s="251" t="s">
        <v>1</v>
      </c>
      <c r="F1761" s="252" t="s">
        <v>1149</v>
      </c>
      <c r="G1761" s="250"/>
      <c r="H1761" s="251" t="s">
        <v>1</v>
      </c>
      <c r="I1761" s="253"/>
      <c r="J1761" s="250"/>
      <c r="K1761" s="250"/>
      <c r="L1761" s="254"/>
      <c r="M1761" s="255"/>
      <c r="N1761" s="256"/>
      <c r="O1761" s="256"/>
      <c r="P1761" s="256"/>
      <c r="Q1761" s="256"/>
      <c r="R1761" s="256"/>
      <c r="S1761" s="256"/>
      <c r="T1761" s="257"/>
      <c r="U1761" s="13"/>
      <c r="V1761" s="13"/>
      <c r="W1761" s="13"/>
      <c r="X1761" s="13"/>
      <c r="Y1761" s="13"/>
      <c r="Z1761" s="13"/>
      <c r="AA1761" s="13"/>
      <c r="AB1761" s="13"/>
      <c r="AC1761" s="13"/>
      <c r="AD1761" s="13"/>
      <c r="AE1761" s="13"/>
      <c r="AT1761" s="258" t="s">
        <v>200</v>
      </c>
      <c r="AU1761" s="258" t="s">
        <v>82</v>
      </c>
      <c r="AV1761" s="13" t="s">
        <v>80</v>
      </c>
      <c r="AW1761" s="13" t="s">
        <v>30</v>
      </c>
      <c r="AX1761" s="13" t="s">
        <v>73</v>
      </c>
      <c r="AY1761" s="258" t="s">
        <v>189</v>
      </c>
    </row>
    <row r="1762" s="13" customFormat="1">
      <c r="A1762" s="13"/>
      <c r="B1762" s="249"/>
      <c r="C1762" s="250"/>
      <c r="D1762" s="242" t="s">
        <v>200</v>
      </c>
      <c r="E1762" s="251" t="s">
        <v>1</v>
      </c>
      <c r="F1762" s="252" t="s">
        <v>338</v>
      </c>
      <c r="G1762" s="250"/>
      <c r="H1762" s="251" t="s">
        <v>1</v>
      </c>
      <c r="I1762" s="253"/>
      <c r="J1762" s="250"/>
      <c r="K1762" s="250"/>
      <c r="L1762" s="254"/>
      <c r="M1762" s="255"/>
      <c r="N1762" s="256"/>
      <c r="O1762" s="256"/>
      <c r="P1762" s="256"/>
      <c r="Q1762" s="256"/>
      <c r="R1762" s="256"/>
      <c r="S1762" s="256"/>
      <c r="T1762" s="257"/>
      <c r="U1762" s="13"/>
      <c r="V1762" s="13"/>
      <c r="W1762" s="13"/>
      <c r="X1762" s="13"/>
      <c r="Y1762" s="13"/>
      <c r="Z1762" s="13"/>
      <c r="AA1762" s="13"/>
      <c r="AB1762" s="13"/>
      <c r="AC1762" s="13"/>
      <c r="AD1762" s="13"/>
      <c r="AE1762" s="13"/>
      <c r="AT1762" s="258" t="s">
        <v>200</v>
      </c>
      <c r="AU1762" s="258" t="s">
        <v>82</v>
      </c>
      <c r="AV1762" s="13" t="s">
        <v>80</v>
      </c>
      <c r="AW1762" s="13" t="s">
        <v>30</v>
      </c>
      <c r="AX1762" s="13" t="s">
        <v>73</v>
      </c>
      <c r="AY1762" s="258" t="s">
        <v>189</v>
      </c>
    </row>
    <row r="1763" s="13" customFormat="1">
      <c r="A1763" s="13"/>
      <c r="B1763" s="249"/>
      <c r="C1763" s="250"/>
      <c r="D1763" s="242" t="s">
        <v>200</v>
      </c>
      <c r="E1763" s="251" t="s">
        <v>1</v>
      </c>
      <c r="F1763" s="252" t="s">
        <v>610</v>
      </c>
      <c r="G1763" s="250"/>
      <c r="H1763" s="251" t="s">
        <v>1</v>
      </c>
      <c r="I1763" s="253"/>
      <c r="J1763" s="250"/>
      <c r="K1763" s="250"/>
      <c r="L1763" s="254"/>
      <c r="M1763" s="255"/>
      <c r="N1763" s="256"/>
      <c r="O1763" s="256"/>
      <c r="P1763" s="256"/>
      <c r="Q1763" s="256"/>
      <c r="R1763" s="256"/>
      <c r="S1763" s="256"/>
      <c r="T1763" s="257"/>
      <c r="U1763" s="13"/>
      <c r="V1763" s="13"/>
      <c r="W1763" s="13"/>
      <c r="X1763" s="13"/>
      <c r="Y1763" s="13"/>
      <c r="Z1763" s="13"/>
      <c r="AA1763" s="13"/>
      <c r="AB1763" s="13"/>
      <c r="AC1763" s="13"/>
      <c r="AD1763" s="13"/>
      <c r="AE1763" s="13"/>
      <c r="AT1763" s="258" t="s">
        <v>200</v>
      </c>
      <c r="AU1763" s="258" t="s">
        <v>82</v>
      </c>
      <c r="AV1763" s="13" t="s">
        <v>80</v>
      </c>
      <c r="AW1763" s="13" t="s">
        <v>30</v>
      </c>
      <c r="AX1763" s="13" t="s">
        <v>73</v>
      </c>
      <c r="AY1763" s="258" t="s">
        <v>189</v>
      </c>
    </row>
    <row r="1764" s="14" customFormat="1">
      <c r="A1764" s="14"/>
      <c r="B1764" s="259"/>
      <c r="C1764" s="260"/>
      <c r="D1764" s="242" t="s">
        <v>200</v>
      </c>
      <c r="E1764" s="261" t="s">
        <v>1</v>
      </c>
      <c r="F1764" s="262" t="s">
        <v>1150</v>
      </c>
      <c r="G1764" s="260"/>
      <c r="H1764" s="263">
        <v>8.1199999999999992</v>
      </c>
      <c r="I1764" s="264"/>
      <c r="J1764" s="260"/>
      <c r="K1764" s="260"/>
      <c r="L1764" s="265"/>
      <c r="M1764" s="266"/>
      <c r="N1764" s="267"/>
      <c r="O1764" s="267"/>
      <c r="P1764" s="267"/>
      <c r="Q1764" s="267"/>
      <c r="R1764" s="267"/>
      <c r="S1764" s="267"/>
      <c r="T1764" s="268"/>
      <c r="U1764" s="14"/>
      <c r="V1764" s="14"/>
      <c r="W1764" s="14"/>
      <c r="X1764" s="14"/>
      <c r="Y1764" s="14"/>
      <c r="Z1764" s="14"/>
      <c r="AA1764" s="14"/>
      <c r="AB1764" s="14"/>
      <c r="AC1764" s="14"/>
      <c r="AD1764" s="14"/>
      <c r="AE1764" s="14"/>
      <c r="AT1764" s="269" t="s">
        <v>200</v>
      </c>
      <c r="AU1764" s="269" t="s">
        <v>82</v>
      </c>
      <c r="AV1764" s="14" t="s">
        <v>82</v>
      </c>
      <c r="AW1764" s="14" t="s">
        <v>30</v>
      </c>
      <c r="AX1764" s="14" t="s">
        <v>73</v>
      </c>
      <c r="AY1764" s="269" t="s">
        <v>189</v>
      </c>
    </row>
    <row r="1765" s="13" customFormat="1">
      <c r="A1765" s="13"/>
      <c r="B1765" s="249"/>
      <c r="C1765" s="250"/>
      <c r="D1765" s="242" t="s">
        <v>200</v>
      </c>
      <c r="E1765" s="251" t="s">
        <v>1</v>
      </c>
      <c r="F1765" s="252" t="s">
        <v>595</v>
      </c>
      <c r="G1765" s="250"/>
      <c r="H1765" s="251" t="s">
        <v>1</v>
      </c>
      <c r="I1765" s="253"/>
      <c r="J1765" s="250"/>
      <c r="K1765" s="250"/>
      <c r="L1765" s="254"/>
      <c r="M1765" s="255"/>
      <c r="N1765" s="256"/>
      <c r="O1765" s="256"/>
      <c r="P1765" s="256"/>
      <c r="Q1765" s="256"/>
      <c r="R1765" s="256"/>
      <c r="S1765" s="256"/>
      <c r="T1765" s="257"/>
      <c r="U1765" s="13"/>
      <c r="V1765" s="13"/>
      <c r="W1765" s="13"/>
      <c r="X1765" s="13"/>
      <c r="Y1765" s="13"/>
      <c r="Z1765" s="13"/>
      <c r="AA1765" s="13"/>
      <c r="AB1765" s="13"/>
      <c r="AC1765" s="13"/>
      <c r="AD1765" s="13"/>
      <c r="AE1765" s="13"/>
      <c r="AT1765" s="258" t="s">
        <v>200</v>
      </c>
      <c r="AU1765" s="258" t="s">
        <v>82</v>
      </c>
      <c r="AV1765" s="13" t="s">
        <v>80</v>
      </c>
      <c r="AW1765" s="13" t="s">
        <v>30</v>
      </c>
      <c r="AX1765" s="13" t="s">
        <v>73</v>
      </c>
      <c r="AY1765" s="258" t="s">
        <v>189</v>
      </c>
    </row>
    <row r="1766" s="14" customFormat="1">
      <c r="A1766" s="14"/>
      <c r="B1766" s="259"/>
      <c r="C1766" s="260"/>
      <c r="D1766" s="242" t="s">
        <v>200</v>
      </c>
      <c r="E1766" s="261" t="s">
        <v>1</v>
      </c>
      <c r="F1766" s="262" t="s">
        <v>1151</v>
      </c>
      <c r="G1766" s="260"/>
      <c r="H1766" s="263">
        <v>0.32000000000000001</v>
      </c>
      <c r="I1766" s="264"/>
      <c r="J1766" s="260"/>
      <c r="K1766" s="260"/>
      <c r="L1766" s="265"/>
      <c r="M1766" s="266"/>
      <c r="N1766" s="267"/>
      <c r="O1766" s="267"/>
      <c r="P1766" s="267"/>
      <c r="Q1766" s="267"/>
      <c r="R1766" s="267"/>
      <c r="S1766" s="267"/>
      <c r="T1766" s="268"/>
      <c r="U1766" s="14"/>
      <c r="V1766" s="14"/>
      <c r="W1766" s="14"/>
      <c r="X1766" s="14"/>
      <c r="Y1766" s="14"/>
      <c r="Z1766" s="14"/>
      <c r="AA1766" s="14"/>
      <c r="AB1766" s="14"/>
      <c r="AC1766" s="14"/>
      <c r="AD1766" s="14"/>
      <c r="AE1766" s="14"/>
      <c r="AT1766" s="269" t="s">
        <v>200</v>
      </c>
      <c r="AU1766" s="269" t="s">
        <v>82</v>
      </c>
      <c r="AV1766" s="14" t="s">
        <v>82</v>
      </c>
      <c r="AW1766" s="14" t="s">
        <v>30</v>
      </c>
      <c r="AX1766" s="14" t="s">
        <v>73</v>
      </c>
      <c r="AY1766" s="269" t="s">
        <v>189</v>
      </c>
    </row>
    <row r="1767" s="13" customFormat="1">
      <c r="A1767" s="13"/>
      <c r="B1767" s="249"/>
      <c r="C1767" s="250"/>
      <c r="D1767" s="242" t="s">
        <v>200</v>
      </c>
      <c r="E1767" s="251" t="s">
        <v>1</v>
      </c>
      <c r="F1767" s="252" t="s">
        <v>832</v>
      </c>
      <c r="G1767" s="250"/>
      <c r="H1767" s="251" t="s">
        <v>1</v>
      </c>
      <c r="I1767" s="253"/>
      <c r="J1767" s="250"/>
      <c r="K1767" s="250"/>
      <c r="L1767" s="254"/>
      <c r="M1767" s="255"/>
      <c r="N1767" s="256"/>
      <c r="O1767" s="256"/>
      <c r="P1767" s="256"/>
      <c r="Q1767" s="256"/>
      <c r="R1767" s="256"/>
      <c r="S1767" s="256"/>
      <c r="T1767" s="257"/>
      <c r="U1767" s="13"/>
      <c r="V1767" s="13"/>
      <c r="W1767" s="13"/>
      <c r="X1767" s="13"/>
      <c r="Y1767" s="13"/>
      <c r="Z1767" s="13"/>
      <c r="AA1767" s="13"/>
      <c r="AB1767" s="13"/>
      <c r="AC1767" s="13"/>
      <c r="AD1767" s="13"/>
      <c r="AE1767" s="13"/>
      <c r="AT1767" s="258" t="s">
        <v>200</v>
      </c>
      <c r="AU1767" s="258" t="s">
        <v>82</v>
      </c>
      <c r="AV1767" s="13" t="s">
        <v>80</v>
      </c>
      <c r="AW1767" s="13" t="s">
        <v>30</v>
      </c>
      <c r="AX1767" s="13" t="s">
        <v>73</v>
      </c>
      <c r="AY1767" s="258" t="s">
        <v>189</v>
      </c>
    </row>
    <row r="1768" s="14" customFormat="1">
      <c r="A1768" s="14"/>
      <c r="B1768" s="259"/>
      <c r="C1768" s="260"/>
      <c r="D1768" s="242" t="s">
        <v>200</v>
      </c>
      <c r="E1768" s="261" t="s">
        <v>1</v>
      </c>
      <c r="F1768" s="262" t="s">
        <v>1152</v>
      </c>
      <c r="G1768" s="260"/>
      <c r="H1768" s="263">
        <v>17.399999999999999</v>
      </c>
      <c r="I1768" s="264"/>
      <c r="J1768" s="260"/>
      <c r="K1768" s="260"/>
      <c r="L1768" s="265"/>
      <c r="M1768" s="266"/>
      <c r="N1768" s="267"/>
      <c r="O1768" s="267"/>
      <c r="P1768" s="267"/>
      <c r="Q1768" s="267"/>
      <c r="R1768" s="267"/>
      <c r="S1768" s="267"/>
      <c r="T1768" s="268"/>
      <c r="U1768" s="14"/>
      <c r="V1768" s="14"/>
      <c r="W1768" s="14"/>
      <c r="X1768" s="14"/>
      <c r="Y1768" s="14"/>
      <c r="Z1768" s="14"/>
      <c r="AA1768" s="14"/>
      <c r="AB1768" s="14"/>
      <c r="AC1768" s="14"/>
      <c r="AD1768" s="14"/>
      <c r="AE1768" s="14"/>
      <c r="AT1768" s="269" t="s">
        <v>200</v>
      </c>
      <c r="AU1768" s="269" t="s">
        <v>82</v>
      </c>
      <c r="AV1768" s="14" t="s">
        <v>82</v>
      </c>
      <c r="AW1768" s="14" t="s">
        <v>30</v>
      </c>
      <c r="AX1768" s="14" t="s">
        <v>73</v>
      </c>
      <c r="AY1768" s="269" t="s">
        <v>189</v>
      </c>
    </row>
    <row r="1769" s="13" customFormat="1">
      <c r="A1769" s="13"/>
      <c r="B1769" s="249"/>
      <c r="C1769" s="250"/>
      <c r="D1769" s="242" t="s">
        <v>200</v>
      </c>
      <c r="E1769" s="251" t="s">
        <v>1</v>
      </c>
      <c r="F1769" s="252" t="s">
        <v>612</v>
      </c>
      <c r="G1769" s="250"/>
      <c r="H1769" s="251" t="s">
        <v>1</v>
      </c>
      <c r="I1769" s="253"/>
      <c r="J1769" s="250"/>
      <c r="K1769" s="250"/>
      <c r="L1769" s="254"/>
      <c r="M1769" s="255"/>
      <c r="N1769" s="256"/>
      <c r="O1769" s="256"/>
      <c r="P1769" s="256"/>
      <c r="Q1769" s="256"/>
      <c r="R1769" s="256"/>
      <c r="S1769" s="256"/>
      <c r="T1769" s="257"/>
      <c r="U1769" s="13"/>
      <c r="V1769" s="13"/>
      <c r="W1769" s="13"/>
      <c r="X1769" s="13"/>
      <c r="Y1769" s="13"/>
      <c r="Z1769" s="13"/>
      <c r="AA1769" s="13"/>
      <c r="AB1769" s="13"/>
      <c r="AC1769" s="13"/>
      <c r="AD1769" s="13"/>
      <c r="AE1769" s="13"/>
      <c r="AT1769" s="258" t="s">
        <v>200</v>
      </c>
      <c r="AU1769" s="258" t="s">
        <v>82</v>
      </c>
      <c r="AV1769" s="13" t="s">
        <v>80</v>
      </c>
      <c r="AW1769" s="13" t="s">
        <v>30</v>
      </c>
      <c r="AX1769" s="13" t="s">
        <v>73</v>
      </c>
      <c r="AY1769" s="258" t="s">
        <v>189</v>
      </c>
    </row>
    <row r="1770" s="14" customFormat="1">
      <c r="A1770" s="14"/>
      <c r="B1770" s="259"/>
      <c r="C1770" s="260"/>
      <c r="D1770" s="242" t="s">
        <v>200</v>
      </c>
      <c r="E1770" s="261" t="s">
        <v>1</v>
      </c>
      <c r="F1770" s="262" t="s">
        <v>1153</v>
      </c>
      <c r="G1770" s="260"/>
      <c r="H1770" s="263">
        <v>13.300000000000001</v>
      </c>
      <c r="I1770" s="264"/>
      <c r="J1770" s="260"/>
      <c r="K1770" s="260"/>
      <c r="L1770" s="265"/>
      <c r="M1770" s="266"/>
      <c r="N1770" s="267"/>
      <c r="O1770" s="267"/>
      <c r="P1770" s="267"/>
      <c r="Q1770" s="267"/>
      <c r="R1770" s="267"/>
      <c r="S1770" s="267"/>
      <c r="T1770" s="268"/>
      <c r="U1770" s="14"/>
      <c r="V1770" s="14"/>
      <c r="W1770" s="14"/>
      <c r="X1770" s="14"/>
      <c r="Y1770" s="14"/>
      <c r="Z1770" s="14"/>
      <c r="AA1770" s="14"/>
      <c r="AB1770" s="14"/>
      <c r="AC1770" s="14"/>
      <c r="AD1770" s="14"/>
      <c r="AE1770" s="14"/>
      <c r="AT1770" s="269" t="s">
        <v>200</v>
      </c>
      <c r="AU1770" s="269" t="s">
        <v>82</v>
      </c>
      <c r="AV1770" s="14" t="s">
        <v>82</v>
      </c>
      <c r="AW1770" s="14" t="s">
        <v>30</v>
      </c>
      <c r="AX1770" s="14" t="s">
        <v>73</v>
      </c>
      <c r="AY1770" s="269" t="s">
        <v>189</v>
      </c>
    </row>
    <row r="1771" s="15" customFormat="1">
      <c r="A1771" s="15"/>
      <c r="B1771" s="270"/>
      <c r="C1771" s="271"/>
      <c r="D1771" s="242" t="s">
        <v>200</v>
      </c>
      <c r="E1771" s="272" t="s">
        <v>1</v>
      </c>
      <c r="F1771" s="273" t="s">
        <v>207</v>
      </c>
      <c r="G1771" s="271"/>
      <c r="H1771" s="274">
        <v>131.04499999999999</v>
      </c>
      <c r="I1771" s="275"/>
      <c r="J1771" s="271"/>
      <c r="K1771" s="271"/>
      <c r="L1771" s="276"/>
      <c r="M1771" s="277"/>
      <c r="N1771" s="278"/>
      <c r="O1771" s="278"/>
      <c r="P1771" s="278"/>
      <c r="Q1771" s="278"/>
      <c r="R1771" s="278"/>
      <c r="S1771" s="278"/>
      <c r="T1771" s="279"/>
      <c r="U1771" s="15"/>
      <c r="V1771" s="15"/>
      <c r="W1771" s="15"/>
      <c r="X1771" s="15"/>
      <c r="Y1771" s="15"/>
      <c r="Z1771" s="15"/>
      <c r="AA1771" s="15"/>
      <c r="AB1771" s="15"/>
      <c r="AC1771" s="15"/>
      <c r="AD1771" s="15"/>
      <c r="AE1771" s="15"/>
      <c r="AT1771" s="280" t="s">
        <v>200</v>
      </c>
      <c r="AU1771" s="280" t="s">
        <v>82</v>
      </c>
      <c r="AV1771" s="15" t="s">
        <v>195</v>
      </c>
      <c r="AW1771" s="15" t="s">
        <v>30</v>
      </c>
      <c r="AX1771" s="15" t="s">
        <v>80</v>
      </c>
      <c r="AY1771" s="280" t="s">
        <v>189</v>
      </c>
    </row>
    <row r="1772" s="2" customFormat="1" ht="33" customHeight="1">
      <c r="A1772" s="39"/>
      <c r="B1772" s="40"/>
      <c r="C1772" s="228" t="s">
        <v>1154</v>
      </c>
      <c r="D1772" s="228" t="s">
        <v>191</v>
      </c>
      <c r="E1772" s="229" t="s">
        <v>1155</v>
      </c>
      <c r="F1772" s="230" t="s">
        <v>1156</v>
      </c>
      <c r="G1772" s="231" t="s">
        <v>466</v>
      </c>
      <c r="H1772" s="232">
        <v>15.18</v>
      </c>
      <c r="I1772" s="233"/>
      <c r="J1772" s="234">
        <f>ROUND(I1772*H1772,2)</f>
        <v>0</v>
      </c>
      <c r="K1772" s="235"/>
      <c r="L1772" s="45"/>
      <c r="M1772" s="236" t="s">
        <v>1</v>
      </c>
      <c r="N1772" s="237" t="s">
        <v>38</v>
      </c>
      <c r="O1772" s="92"/>
      <c r="P1772" s="238">
        <f>O1772*H1772</f>
        <v>0</v>
      </c>
      <c r="Q1772" s="238">
        <v>2.0999999999999999E-05</v>
      </c>
      <c r="R1772" s="238">
        <f>Q1772*H1772</f>
        <v>0.00031877999999999995</v>
      </c>
      <c r="S1772" s="238">
        <v>0</v>
      </c>
      <c r="T1772" s="239">
        <f>S1772*H1772</f>
        <v>0</v>
      </c>
      <c r="U1772" s="39"/>
      <c r="V1772" s="39"/>
      <c r="W1772" s="39"/>
      <c r="X1772" s="39"/>
      <c r="Y1772" s="39"/>
      <c r="Z1772" s="39"/>
      <c r="AA1772" s="39"/>
      <c r="AB1772" s="39"/>
      <c r="AC1772" s="39"/>
      <c r="AD1772" s="39"/>
      <c r="AE1772" s="39"/>
      <c r="AR1772" s="240" t="s">
        <v>195</v>
      </c>
      <c r="AT1772" s="240" t="s">
        <v>191</v>
      </c>
      <c r="AU1772" s="240" t="s">
        <v>82</v>
      </c>
      <c r="AY1772" s="18" t="s">
        <v>189</v>
      </c>
      <c r="BE1772" s="241">
        <f>IF(N1772="základní",J1772,0)</f>
        <v>0</v>
      </c>
      <c r="BF1772" s="241">
        <f>IF(N1772="snížená",J1772,0)</f>
        <v>0</v>
      </c>
      <c r="BG1772" s="241">
        <f>IF(N1772="zákl. přenesená",J1772,0)</f>
        <v>0</v>
      </c>
      <c r="BH1772" s="241">
        <f>IF(N1772="sníž. přenesená",J1772,0)</f>
        <v>0</v>
      </c>
      <c r="BI1772" s="241">
        <f>IF(N1772="nulová",J1772,0)</f>
        <v>0</v>
      </c>
      <c r="BJ1772" s="18" t="s">
        <v>80</v>
      </c>
      <c r="BK1772" s="241">
        <f>ROUND(I1772*H1772,2)</f>
        <v>0</v>
      </c>
      <c r="BL1772" s="18" t="s">
        <v>195</v>
      </c>
      <c r="BM1772" s="240" t="s">
        <v>1157</v>
      </c>
    </row>
    <row r="1773" s="2" customFormat="1">
      <c r="A1773" s="39"/>
      <c r="B1773" s="40"/>
      <c r="C1773" s="41"/>
      <c r="D1773" s="242" t="s">
        <v>197</v>
      </c>
      <c r="E1773" s="41"/>
      <c r="F1773" s="243" t="s">
        <v>1156</v>
      </c>
      <c r="G1773" s="41"/>
      <c r="H1773" s="41"/>
      <c r="I1773" s="244"/>
      <c r="J1773" s="41"/>
      <c r="K1773" s="41"/>
      <c r="L1773" s="45"/>
      <c r="M1773" s="245"/>
      <c r="N1773" s="246"/>
      <c r="O1773" s="92"/>
      <c r="P1773" s="92"/>
      <c r="Q1773" s="92"/>
      <c r="R1773" s="92"/>
      <c r="S1773" s="92"/>
      <c r="T1773" s="93"/>
      <c r="U1773" s="39"/>
      <c r="V1773" s="39"/>
      <c r="W1773" s="39"/>
      <c r="X1773" s="39"/>
      <c r="Y1773" s="39"/>
      <c r="Z1773" s="39"/>
      <c r="AA1773" s="39"/>
      <c r="AB1773" s="39"/>
      <c r="AC1773" s="39"/>
      <c r="AD1773" s="39"/>
      <c r="AE1773" s="39"/>
      <c r="AT1773" s="18" t="s">
        <v>197</v>
      </c>
      <c r="AU1773" s="18" t="s">
        <v>82</v>
      </c>
    </row>
    <row r="1774" s="2" customFormat="1">
      <c r="A1774" s="39"/>
      <c r="B1774" s="40"/>
      <c r="C1774" s="41"/>
      <c r="D1774" s="247" t="s">
        <v>198</v>
      </c>
      <c r="E1774" s="41"/>
      <c r="F1774" s="248" t="s">
        <v>1158</v>
      </c>
      <c r="G1774" s="41"/>
      <c r="H1774" s="41"/>
      <c r="I1774" s="244"/>
      <c r="J1774" s="41"/>
      <c r="K1774" s="41"/>
      <c r="L1774" s="45"/>
      <c r="M1774" s="245"/>
      <c r="N1774" s="246"/>
      <c r="O1774" s="92"/>
      <c r="P1774" s="92"/>
      <c r="Q1774" s="92"/>
      <c r="R1774" s="92"/>
      <c r="S1774" s="92"/>
      <c r="T1774" s="93"/>
      <c r="U1774" s="39"/>
      <c r="V1774" s="39"/>
      <c r="W1774" s="39"/>
      <c r="X1774" s="39"/>
      <c r="Y1774" s="39"/>
      <c r="Z1774" s="39"/>
      <c r="AA1774" s="39"/>
      <c r="AB1774" s="39"/>
      <c r="AC1774" s="39"/>
      <c r="AD1774" s="39"/>
      <c r="AE1774" s="39"/>
      <c r="AT1774" s="18" t="s">
        <v>198</v>
      </c>
      <c r="AU1774" s="18" t="s">
        <v>82</v>
      </c>
    </row>
    <row r="1775" s="13" customFormat="1">
      <c r="A1775" s="13"/>
      <c r="B1775" s="249"/>
      <c r="C1775" s="250"/>
      <c r="D1775" s="242" t="s">
        <v>200</v>
      </c>
      <c r="E1775" s="251" t="s">
        <v>1</v>
      </c>
      <c r="F1775" s="252" t="s">
        <v>1107</v>
      </c>
      <c r="G1775" s="250"/>
      <c r="H1775" s="251" t="s">
        <v>1</v>
      </c>
      <c r="I1775" s="253"/>
      <c r="J1775" s="250"/>
      <c r="K1775" s="250"/>
      <c r="L1775" s="254"/>
      <c r="M1775" s="255"/>
      <c r="N1775" s="256"/>
      <c r="O1775" s="256"/>
      <c r="P1775" s="256"/>
      <c r="Q1775" s="256"/>
      <c r="R1775" s="256"/>
      <c r="S1775" s="256"/>
      <c r="T1775" s="257"/>
      <c r="U1775" s="13"/>
      <c r="V1775" s="13"/>
      <c r="W1775" s="13"/>
      <c r="X1775" s="13"/>
      <c r="Y1775" s="13"/>
      <c r="Z1775" s="13"/>
      <c r="AA1775" s="13"/>
      <c r="AB1775" s="13"/>
      <c r="AC1775" s="13"/>
      <c r="AD1775" s="13"/>
      <c r="AE1775" s="13"/>
      <c r="AT1775" s="258" t="s">
        <v>200</v>
      </c>
      <c r="AU1775" s="258" t="s">
        <v>82</v>
      </c>
      <c r="AV1775" s="13" t="s">
        <v>80</v>
      </c>
      <c r="AW1775" s="13" t="s">
        <v>30</v>
      </c>
      <c r="AX1775" s="13" t="s">
        <v>73</v>
      </c>
      <c r="AY1775" s="258" t="s">
        <v>189</v>
      </c>
    </row>
    <row r="1776" s="13" customFormat="1">
      <c r="A1776" s="13"/>
      <c r="B1776" s="249"/>
      <c r="C1776" s="250"/>
      <c r="D1776" s="242" t="s">
        <v>200</v>
      </c>
      <c r="E1776" s="251" t="s">
        <v>1</v>
      </c>
      <c r="F1776" s="252" t="s">
        <v>352</v>
      </c>
      <c r="G1776" s="250"/>
      <c r="H1776" s="251" t="s">
        <v>1</v>
      </c>
      <c r="I1776" s="253"/>
      <c r="J1776" s="250"/>
      <c r="K1776" s="250"/>
      <c r="L1776" s="254"/>
      <c r="M1776" s="255"/>
      <c r="N1776" s="256"/>
      <c r="O1776" s="256"/>
      <c r="P1776" s="256"/>
      <c r="Q1776" s="256"/>
      <c r="R1776" s="256"/>
      <c r="S1776" s="256"/>
      <c r="T1776" s="257"/>
      <c r="U1776" s="13"/>
      <c r="V1776" s="13"/>
      <c r="W1776" s="13"/>
      <c r="X1776" s="13"/>
      <c r="Y1776" s="13"/>
      <c r="Z1776" s="13"/>
      <c r="AA1776" s="13"/>
      <c r="AB1776" s="13"/>
      <c r="AC1776" s="13"/>
      <c r="AD1776" s="13"/>
      <c r="AE1776" s="13"/>
      <c r="AT1776" s="258" t="s">
        <v>200</v>
      </c>
      <c r="AU1776" s="258" t="s">
        <v>82</v>
      </c>
      <c r="AV1776" s="13" t="s">
        <v>80</v>
      </c>
      <c r="AW1776" s="13" t="s">
        <v>30</v>
      </c>
      <c r="AX1776" s="13" t="s">
        <v>73</v>
      </c>
      <c r="AY1776" s="258" t="s">
        <v>189</v>
      </c>
    </row>
    <row r="1777" s="13" customFormat="1">
      <c r="A1777" s="13"/>
      <c r="B1777" s="249"/>
      <c r="C1777" s="250"/>
      <c r="D1777" s="242" t="s">
        <v>200</v>
      </c>
      <c r="E1777" s="251" t="s">
        <v>1</v>
      </c>
      <c r="F1777" s="252" t="s">
        <v>621</v>
      </c>
      <c r="G1777" s="250"/>
      <c r="H1777" s="251" t="s">
        <v>1</v>
      </c>
      <c r="I1777" s="253"/>
      <c r="J1777" s="250"/>
      <c r="K1777" s="250"/>
      <c r="L1777" s="254"/>
      <c r="M1777" s="255"/>
      <c r="N1777" s="256"/>
      <c r="O1777" s="256"/>
      <c r="P1777" s="256"/>
      <c r="Q1777" s="256"/>
      <c r="R1777" s="256"/>
      <c r="S1777" s="256"/>
      <c r="T1777" s="257"/>
      <c r="U1777" s="13"/>
      <c r="V1777" s="13"/>
      <c r="W1777" s="13"/>
      <c r="X1777" s="13"/>
      <c r="Y1777" s="13"/>
      <c r="Z1777" s="13"/>
      <c r="AA1777" s="13"/>
      <c r="AB1777" s="13"/>
      <c r="AC1777" s="13"/>
      <c r="AD1777" s="13"/>
      <c r="AE1777" s="13"/>
      <c r="AT1777" s="258" t="s">
        <v>200</v>
      </c>
      <c r="AU1777" s="258" t="s">
        <v>82</v>
      </c>
      <c r="AV1777" s="13" t="s">
        <v>80</v>
      </c>
      <c r="AW1777" s="13" t="s">
        <v>30</v>
      </c>
      <c r="AX1777" s="13" t="s">
        <v>73</v>
      </c>
      <c r="AY1777" s="258" t="s">
        <v>189</v>
      </c>
    </row>
    <row r="1778" s="14" customFormat="1">
      <c r="A1778" s="14"/>
      <c r="B1778" s="259"/>
      <c r="C1778" s="260"/>
      <c r="D1778" s="242" t="s">
        <v>200</v>
      </c>
      <c r="E1778" s="261" t="s">
        <v>1</v>
      </c>
      <c r="F1778" s="262" t="s">
        <v>1159</v>
      </c>
      <c r="G1778" s="260"/>
      <c r="H1778" s="263">
        <v>15.18</v>
      </c>
      <c r="I1778" s="264"/>
      <c r="J1778" s="260"/>
      <c r="K1778" s="260"/>
      <c r="L1778" s="265"/>
      <c r="M1778" s="266"/>
      <c r="N1778" s="267"/>
      <c r="O1778" s="267"/>
      <c r="P1778" s="267"/>
      <c r="Q1778" s="267"/>
      <c r="R1778" s="267"/>
      <c r="S1778" s="267"/>
      <c r="T1778" s="268"/>
      <c r="U1778" s="14"/>
      <c r="V1778" s="14"/>
      <c r="W1778" s="14"/>
      <c r="X1778" s="14"/>
      <c r="Y1778" s="14"/>
      <c r="Z1778" s="14"/>
      <c r="AA1778" s="14"/>
      <c r="AB1778" s="14"/>
      <c r="AC1778" s="14"/>
      <c r="AD1778" s="14"/>
      <c r="AE1778" s="14"/>
      <c r="AT1778" s="269" t="s">
        <v>200</v>
      </c>
      <c r="AU1778" s="269" t="s">
        <v>82</v>
      </c>
      <c r="AV1778" s="14" t="s">
        <v>82</v>
      </c>
      <c r="AW1778" s="14" t="s">
        <v>30</v>
      </c>
      <c r="AX1778" s="14" t="s">
        <v>73</v>
      </c>
      <c r="AY1778" s="269" t="s">
        <v>189</v>
      </c>
    </row>
    <row r="1779" s="15" customFormat="1">
      <c r="A1779" s="15"/>
      <c r="B1779" s="270"/>
      <c r="C1779" s="271"/>
      <c r="D1779" s="242" t="s">
        <v>200</v>
      </c>
      <c r="E1779" s="272" t="s">
        <v>1</v>
      </c>
      <c r="F1779" s="273" t="s">
        <v>207</v>
      </c>
      <c r="G1779" s="271"/>
      <c r="H1779" s="274">
        <v>15.18</v>
      </c>
      <c r="I1779" s="275"/>
      <c r="J1779" s="271"/>
      <c r="K1779" s="271"/>
      <c r="L1779" s="276"/>
      <c r="M1779" s="277"/>
      <c r="N1779" s="278"/>
      <c r="O1779" s="278"/>
      <c r="P1779" s="278"/>
      <c r="Q1779" s="278"/>
      <c r="R1779" s="278"/>
      <c r="S1779" s="278"/>
      <c r="T1779" s="279"/>
      <c r="U1779" s="15"/>
      <c r="V1779" s="15"/>
      <c r="W1779" s="15"/>
      <c r="X1779" s="15"/>
      <c r="Y1779" s="15"/>
      <c r="Z1779" s="15"/>
      <c r="AA1779" s="15"/>
      <c r="AB1779" s="15"/>
      <c r="AC1779" s="15"/>
      <c r="AD1779" s="15"/>
      <c r="AE1779" s="15"/>
      <c r="AT1779" s="280" t="s">
        <v>200</v>
      </c>
      <c r="AU1779" s="280" t="s">
        <v>82</v>
      </c>
      <c r="AV1779" s="15" t="s">
        <v>195</v>
      </c>
      <c r="AW1779" s="15" t="s">
        <v>30</v>
      </c>
      <c r="AX1779" s="15" t="s">
        <v>80</v>
      </c>
      <c r="AY1779" s="280" t="s">
        <v>189</v>
      </c>
    </row>
    <row r="1780" s="2" customFormat="1" ht="24.15" customHeight="1">
      <c r="A1780" s="39"/>
      <c r="B1780" s="40"/>
      <c r="C1780" s="228" t="s">
        <v>1160</v>
      </c>
      <c r="D1780" s="228" t="s">
        <v>191</v>
      </c>
      <c r="E1780" s="229" t="s">
        <v>1161</v>
      </c>
      <c r="F1780" s="230" t="s">
        <v>1162</v>
      </c>
      <c r="G1780" s="231" t="s">
        <v>194</v>
      </c>
      <c r="H1780" s="232">
        <v>2.1640000000000001</v>
      </c>
      <c r="I1780" s="233"/>
      <c r="J1780" s="234">
        <f>ROUND(I1780*H1780,2)</f>
        <v>0</v>
      </c>
      <c r="K1780" s="235"/>
      <c r="L1780" s="45"/>
      <c r="M1780" s="236" t="s">
        <v>1</v>
      </c>
      <c r="N1780" s="237" t="s">
        <v>38</v>
      </c>
      <c r="O1780" s="92"/>
      <c r="P1780" s="238">
        <f>O1780*H1780</f>
        <v>0</v>
      </c>
      <c r="Q1780" s="238">
        <v>1.837</v>
      </c>
      <c r="R1780" s="238">
        <f>Q1780*H1780</f>
        <v>3.9752680000000002</v>
      </c>
      <c r="S1780" s="238">
        <v>0</v>
      </c>
      <c r="T1780" s="239">
        <f>S1780*H1780</f>
        <v>0</v>
      </c>
      <c r="U1780" s="39"/>
      <c r="V1780" s="39"/>
      <c r="W1780" s="39"/>
      <c r="X1780" s="39"/>
      <c r="Y1780" s="39"/>
      <c r="Z1780" s="39"/>
      <c r="AA1780" s="39"/>
      <c r="AB1780" s="39"/>
      <c r="AC1780" s="39"/>
      <c r="AD1780" s="39"/>
      <c r="AE1780" s="39"/>
      <c r="AR1780" s="240" t="s">
        <v>195</v>
      </c>
      <c r="AT1780" s="240" t="s">
        <v>191</v>
      </c>
      <c r="AU1780" s="240" t="s">
        <v>82</v>
      </c>
      <c r="AY1780" s="18" t="s">
        <v>189</v>
      </c>
      <c r="BE1780" s="241">
        <f>IF(N1780="základní",J1780,0)</f>
        <v>0</v>
      </c>
      <c r="BF1780" s="241">
        <f>IF(N1780="snížená",J1780,0)</f>
        <v>0</v>
      </c>
      <c r="BG1780" s="241">
        <f>IF(N1780="zákl. přenesená",J1780,0)</f>
        <v>0</v>
      </c>
      <c r="BH1780" s="241">
        <f>IF(N1780="sníž. přenesená",J1780,0)</f>
        <v>0</v>
      </c>
      <c r="BI1780" s="241">
        <f>IF(N1780="nulová",J1780,0)</f>
        <v>0</v>
      </c>
      <c r="BJ1780" s="18" t="s">
        <v>80</v>
      </c>
      <c r="BK1780" s="241">
        <f>ROUND(I1780*H1780,2)</f>
        <v>0</v>
      </c>
      <c r="BL1780" s="18" t="s">
        <v>195</v>
      </c>
      <c r="BM1780" s="240" t="s">
        <v>1163</v>
      </c>
    </row>
    <row r="1781" s="2" customFormat="1">
      <c r="A1781" s="39"/>
      <c r="B1781" s="40"/>
      <c r="C1781" s="41"/>
      <c r="D1781" s="242" t="s">
        <v>197</v>
      </c>
      <c r="E1781" s="41"/>
      <c r="F1781" s="243" t="s">
        <v>1162</v>
      </c>
      <c r="G1781" s="41"/>
      <c r="H1781" s="41"/>
      <c r="I1781" s="244"/>
      <c r="J1781" s="41"/>
      <c r="K1781" s="41"/>
      <c r="L1781" s="45"/>
      <c r="M1781" s="245"/>
      <c r="N1781" s="246"/>
      <c r="O1781" s="92"/>
      <c r="P1781" s="92"/>
      <c r="Q1781" s="92"/>
      <c r="R1781" s="92"/>
      <c r="S1781" s="92"/>
      <c r="T1781" s="93"/>
      <c r="U1781" s="39"/>
      <c r="V1781" s="39"/>
      <c r="W1781" s="39"/>
      <c r="X1781" s="39"/>
      <c r="Y1781" s="39"/>
      <c r="Z1781" s="39"/>
      <c r="AA1781" s="39"/>
      <c r="AB1781" s="39"/>
      <c r="AC1781" s="39"/>
      <c r="AD1781" s="39"/>
      <c r="AE1781" s="39"/>
      <c r="AT1781" s="18" t="s">
        <v>197</v>
      </c>
      <c r="AU1781" s="18" t="s">
        <v>82</v>
      </c>
    </row>
    <row r="1782" s="2" customFormat="1">
      <c r="A1782" s="39"/>
      <c r="B1782" s="40"/>
      <c r="C1782" s="41"/>
      <c r="D1782" s="247" t="s">
        <v>198</v>
      </c>
      <c r="E1782" s="41"/>
      <c r="F1782" s="248" t="s">
        <v>1164</v>
      </c>
      <c r="G1782" s="41"/>
      <c r="H1782" s="41"/>
      <c r="I1782" s="244"/>
      <c r="J1782" s="41"/>
      <c r="K1782" s="41"/>
      <c r="L1782" s="45"/>
      <c r="M1782" s="245"/>
      <c r="N1782" s="246"/>
      <c r="O1782" s="92"/>
      <c r="P1782" s="92"/>
      <c r="Q1782" s="92"/>
      <c r="R1782" s="92"/>
      <c r="S1782" s="92"/>
      <c r="T1782" s="93"/>
      <c r="U1782" s="39"/>
      <c r="V1782" s="39"/>
      <c r="W1782" s="39"/>
      <c r="X1782" s="39"/>
      <c r="Y1782" s="39"/>
      <c r="Z1782" s="39"/>
      <c r="AA1782" s="39"/>
      <c r="AB1782" s="39"/>
      <c r="AC1782" s="39"/>
      <c r="AD1782" s="39"/>
      <c r="AE1782" s="39"/>
      <c r="AT1782" s="18" t="s">
        <v>198</v>
      </c>
      <c r="AU1782" s="18" t="s">
        <v>82</v>
      </c>
    </row>
    <row r="1783" s="13" customFormat="1">
      <c r="A1783" s="13"/>
      <c r="B1783" s="249"/>
      <c r="C1783" s="250"/>
      <c r="D1783" s="242" t="s">
        <v>200</v>
      </c>
      <c r="E1783" s="251" t="s">
        <v>1</v>
      </c>
      <c r="F1783" s="252" t="s">
        <v>1165</v>
      </c>
      <c r="G1783" s="250"/>
      <c r="H1783" s="251" t="s">
        <v>1</v>
      </c>
      <c r="I1783" s="253"/>
      <c r="J1783" s="250"/>
      <c r="K1783" s="250"/>
      <c r="L1783" s="254"/>
      <c r="M1783" s="255"/>
      <c r="N1783" s="256"/>
      <c r="O1783" s="256"/>
      <c r="P1783" s="256"/>
      <c r="Q1783" s="256"/>
      <c r="R1783" s="256"/>
      <c r="S1783" s="256"/>
      <c r="T1783" s="257"/>
      <c r="U1783" s="13"/>
      <c r="V1783" s="13"/>
      <c r="W1783" s="13"/>
      <c r="X1783" s="13"/>
      <c r="Y1783" s="13"/>
      <c r="Z1783" s="13"/>
      <c r="AA1783" s="13"/>
      <c r="AB1783" s="13"/>
      <c r="AC1783" s="13"/>
      <c r="AD1783" s="13"/>
      <c r="AE1783" s="13"/>
      <c r="AT1783" s="258" t="s">
        <v>200</v>
      </c>
      <c r="AU1783" s="258" t="s">
        <v>82</v>
      </c>
      <c r="AV1783" s="13" t="s">
        <v>80</v>
      </c>
      <c r="AW1783" s="13" t="s">
        <v>30</v>
      </c>
      <c r="AX1783" s="13" t="s">
        <v>73</v>
      </c>
      <c r="AY1783" s="258" t="s">
        <v>189</v>
      </c>
    </row>
    <row r="1784" s="13" customFormat="1">
      <c r="A1784" s="13"/>
      <c r="B1784" s="249"/>
      <c r="C1784" s="250"/>
      <c r="D1784" s="242" t="s">
        <v>200</v>
      </c>
      <c r="E1784" s="251" t="s">
        <v>1</v>
      </c>
      <c r="F1784" s="252" t="s">
        <v>1107</v>
      </c>
      <c r="G1784" s="250"/>
      <c r="H1784" s="251" t="s">
        <v>1</v>
      </c>
      <c r="I1784" s="253"/>
      <c r="J1784" s="250"/>
      <c r="K1784" s="250"/>
      <c r="L1784" s="254"/>
      <c r="M1784" s="255"/>
      <c r="N1784" s="256"/>
      <c r="O1784" s="256"/>
      <c r="P1784" s="256"/>
      <c r="Q1784" s="256"/>
      <c r="R1784" s="256"/>
      <c r="S1784" s="256"/>
      <c r="T1784" s="257"/>
      <c r="U1784" s="13"/>
      <c r="V1784" s="13"/>
      <c r="W1784" s="13"/>
      <c r="X1784" s="13"/>
      <c r="Y1784" s="13"/>
      <c r="Z1784" s="13"/>
      <c r="AA1784" s="13"/>
      <c r="AB1784" s="13"/>
      <c r="AC1784" s="13"/>
      <c r="AD1784" s="13"/>
      <c r="AE1784" s="13"/>
      <c r="AT1784" s="258" t="s">
        <v>200</v>
      </c>
      <c r="AU1784" s="258" t="s">
        <v>82</v>
      </c>
      <c r="AV1784" s="13" t="s">
        <v>80</v>
      </c>
      <c r="AW1784" s="13" t="s">
        <v>30</v>
      </c>
      <c r="AX1784" s="13" t="s">
        <v>73</v>
      </c>
      <c r="AY1784" s="258" t="s">
        <v>189</v>
      </c>
    </row>
    <row r="1785" s="13" customFormat="1">
      <c r="A1785" s="13"/>
      <c r="B1785" s="249"/>
      <c r="C1785" s="250"/>
      <c r="D1785" s="242" t="s">
        <v>200</v>
      </c>
      <c r="E1785" s="251" t="s">
        <v>1</v>
      </c>
      <c r="F1785" s="252" t="s">
        <v>352</v>
      </c>
      <c r="G1785" s="250"/>
      <c r="H1785" s="251" t="s">
        <v>1</v>
      </c>
      <c r="I1785" s="253"/>
      <c r="J1785" s="250"/>
      <c r="K1785" s="250"/>
      <c r="L1785" s="254"/>
      <c r="M1785" s="255"/>
      <c r="N1785" s="256"/>
      <c r="O1785" s="256"/>
      <c r="P1785" s="256"/>
      <c r="Q1785" s="256"/>
      <c r="R1785" s="256"/>
      <c r="S1785" s="256"/>
      <c r="T1785" s="257"/>
      <c r="U1785" s="13"/>
      <c r="V1785" s="13"/>
      <c r="W1785" s="13"/>
      <c r="X1785" s="13"/>
      <c r="Y1785" s="13"/>
      <c r="Z1785" s="13"/>
      <c r="AA1785" s="13"/>
      <c r="AB1785" s="13"/>
      <c r="AC1785" s="13"/>
      <c r="AD1785" s="13"/>
      <c r="AE1785" s="13"/>
      <c r="AT1785" s="258" t="s">
        <v>200</v>
      </c>
      <c r="AU1785" s="258" t="s">
        <v>82</v>
      </c>
      <c r="AV1785" s="13" t="s">
        <v>80</v>
      </c>
      <c r="AW1785" s="13" t="s">
        <v>30</v>
      </c>
      <c r="AX1785" s="13" t="s">
        <v>73</v>
      </c>
      <c r="AY1785" s="258" t="s">
        <v>189</v>
      </c>
    </row>
    <row r="1786" s="13" customFormat="1">
      <c r="A1786" s="13"/>
      <c r="B1786" s="249"/>
      <c r="C1786" s="250"/>
      <c r="D1786" s="242" t="s">
        <v>200</v>
      </c>
      <c r="E1786" s="251" t="s">
        <v>1</v>
      </c>
      <c r="F1786" s="252" t="s">
        <v>621</v>
      </c>
      <c r="G1786" s="250"/>
      <c r="H1786" s="251" t="s">
        <v>1</v>
      </c>
      <c r="I1786" s="253"/>
      <c r="J1786" s="250"/>
      <c r="K1786" s="250"/>
      <c r="L1786" s="254"/>
      <c r="M1786" s="255"/>
      <c r="N1786" s="256"/>
      <c r="O1786" s="256"/>
      <c r="P1786" s="256"/>
      <c r="Q1786" s="256"/>
      <c r="R1786" s="256"/>
      <c r="S1786" s="256"/>
      <c r="T1786" s="257"/>
      <c r="U1786" s="13"/>
      <c r="V1786" s="13"/>
      <c r="W1786" s="13"/>
      <c r="X1786" s="13"/>
      <c r="Y1786" s="13"/>
      <c r="Z1786" s="13"/>
      <c r="AA1786" s="13"/>
      <c r="AB1786" s="13"/>
      <c r="AC1786" s="13"/>
      <c r="AD1786" s="13"/>
      <c r="AE1786" s="13"/>
      <c r="AT1786" s="258" t="s">
        <v>200</v>
      </c>
      <c r="AU1786" s="258" t="s">
        <v>82</v>
      </c>
      <c r="AV1786" s="13" t="s">
        <v>80</v>
      </c>
      <c r="AW1786" s="13" t="s">
        <v>30</v>
      </c>
      <c r="AX1786" s="13" t="s">
        <v>73</v>
      </c>
      <c r="AY1786" s="258" t="s">
        <v>189</v>
      </c>
    </row>
    <row r="1787" s="14" customFormat="1">
      <c r="A1787" s="14"/>
      <c r="B1787" s="259"/>
      <c r="C1787" s="260"/>
      <c r="D1787" s="242" t="s">
        <v>200</v>
      </c>
      <c r="E1787" s="261" t="s">
        <v>1</v>
      </c>
      <c r="F1787" s="262" t="s">
        <v>1166</v>
      </c>
      <c r="G1787" s="260"/>
      <c r="H1787" s="263">
        <v>1.3640000000000001</v>
      </c>
      <c r="I1787" s="264"/>
      <c r="J1787" s="260"/>
      <c r="K1787" s="260"/>
      <c r="L1787" s="265"/>
      <c r="M1787" s="266"/>
      <c r="N1787" s="267"/>
      <c r="O1787" s="267"/>
      <c r="P1787" s="267"/>
      <c r="Q1787" s="267"/>
      <c r="R1787" s="267"/>
      <c r="S1787" s="267"/>
      <c r="T1787" s="268"/>
      <c r="U1787" s="14"/>
      <c r="V1787" s="14"/>
      <c r="W1787" s="14"/>
      <c r="X1787" s="14"/>
      <c r="Y1787" s="14"/>
      <c r="Z1787" s="14"/>
      <c r="AA1787" s="14"/>
      <c r="AB1787" s="14"/>
      <c r="AC1787" s="14"/>
      <c r="AD1787" s="14"/>
      <c r="AE1787" s="14"/>
      <c r="AT1787" s="269" t="s">
        <v>200</v>
      </c>
      <c r="AU1787" s="269" t="s">
        <v>82</v>
      </c>
      <c r="AV1787" s="14" t="s">
        <v>82</v>
      </c>
      <c r="AW1787" s="14" t="s">
        <v>30</v>
      </c>
      <c r="AX1787" s="14" t="s">
        <v>73</v>
      </c>
      <c r="AY1787" s="269" t="s">
        <v>189</v>
      </c>
    </row>
    <row r="1788" s="13" customFormat="1">
      <c r="A1788" s="13"/>
      <c r="B1788" s="249"/>
      <c r="C1788" s="250"/>
      <c r="D1788" s="242" t="s">
        <v>200</v>
      </c>
      <c r="E1788" s="251" t="s">
        <v>1</v>
      </c>
      <c r="F1788" s="252" t="s">
        <v>1109</v>
      </c>
      <c r="G1788" s="250"/>
      <c r="H1788" s="251" t="s">
        <v>1</v>
      </c>
      <c r="I1788" s="253"/>
      <c r="J1788" s="250"/>
      <c r="K1788" s="250"/>
      <c r="L1788" s="254"/>
      <c r="M1788" s="255"/>
      <c r="N1788" s="256"/>
      <c r="O1788" s="256"/>
      <c r="P1788" s="256"/>
      <c r="Q1788" s="256"/>
      <c r="R1788" s="256"/>
      <c r="S1788" s="256"/>
      <c r="T1788" s="257"/>
      <c r="U1788" s="13"/>
      <c r="V1788" s="13"/>
      <c r="W1788" s="13"/>
      <c r="X1788" s="13"/>
      <c r="Y1788" s="13"/>
      <c r="Z1788" s="13"/>
      <c r="AA1788" s="13"/>
      <c r="AB1788" s="13"/>
      <c r="AC1788" s="13"/>
      <c r="AD1788" s="13"/>
      <c r="AE1788" s="13"/>
      <c r="AT1788" s="258" t="s">
        <v>200</v>
      </c>
      <c r="AU1788" s="258" t="s">
        <v>82</v>
      </c>
      <c r="AV1788" s="13" t="s">
        <v>80</v>
      </c>
      <c r="AW1788" s="13" t="s">
        <v>30</v>
      </c>
      <c r="AX1788" s="13" t="s">
        <v>73</v>
      </c>
      <c r="AY1788" s="258" t="s">
        <v>189</v>
      </c>
    </row>
    <row r="1789" s="14" customFormat="1">
      <c r="A1789" s="14"/>
      <c r="B1789" s="259"/>
      <c r="C1789" s="260"/>
      <c r="D1789" s="242" t="s">
        <v>200</v>
      </c>
      <c r="E1789" s="261" t="s">
        <v>1</v>
      </c>
      <c r="F1789" s="262" t="s">
        <v>1167</v>
      </c>
      <c r="G1789" s="260"/>
      <c r="H1789" s="263">
        <v>0.40000000000000002</v>
      </c>
      <c r="I1789" s="264"/>
      <c r="J1789" s="260"/>
      <c r="K1789" s="260"/>
      <c r="L1789" s="265"/>
      <c r="M1789" s="266"/>
      <c r="N1789" s="267"/>
      <c r="O1789" s="267"/>
      <c r="P1789" s="267"/>
      <c r="Q1789" s="267"/>
      <c r="R1789" s="267"/>
      <c r="S1789" s="267"/>
      <c r="T1789" s="268"/>
      <c r="U1789" s="14"/>
      <c r="V1789" s="14"/>
      <c r="W1789" s="14"/>
      <c r="X1789" s="14"/>
      <c r="Y1789" s="14"/>
      <c r="Z1789" s="14"/>
      <c r="AA1789" s="14"/>
      <c r="AB1789" s="14"/>
      <c r="AC1789" s="14"/>
      <c r="AD1789" s="14"/>
      <c r="AE1789" s="14"/>
      <c r="AT1789" s="269" t="s">
        <v>200</v>
      </c>
      <c r="AU1789" s="269" t="s">
        <v>82</v>
      </c>
      <c r="AV1789" s="14" t="s">
        <v>82</v>
      </c>
      <c r="AW1789" s="14" t="s">
        <v>30</v>
      </c>
      <c r="AX1789" s="14" t="s">
        <v>73</v>
      </c>
      <c r="AY1789" s="269" t="s">
        <v>189</v>
      </c>
    </row>
    <row r="1790" s="13" customFormat="1">
      <c r="A1790" s="13"/>
      <c r="B1790" s="249"/>
      <c r="C1790" s="250"/>
      <c r="D1790" s="242" t="s">
        <v>200</v>
      </c>
      <c r="E1790" s="251" t="s">
        <v>1</v>
      </c>
      <c r="F1790" s="252" t="s">
        <v>1111</v>
      </c>
      <c r="G1790" s="250"/>
      <c r="H1790" s="251" t="s">
        <v>1</v>
      </c>
      <c r="I1790" s="253"/>
      <c r="J1790" s="250"/>
      <c r="K1790" s="250"/>
      <c r="L1790" s="254"/>
      <c r="M1790" s="255"/>
      <c r="N1790" s="256"/>
      <c r="O1790" s="256"/>
      <c r="P1790" s="256"/>
      <c r="Q1790" s="256"/>
      <c r="R1790" s="256"/>
      <c r="S1790" s="256"/>
      <c r="T1790" s="257"/>
      <c r="U1790" s="13"/>
      <c r="V1790" s="13"/>
      <c r="W1790" s="13"/>
      <c r="X1790" s="13"/>
      <c r="Y1790" s="13"/>
      <c r="Z1790" s="13"/>
      <c r="AA1790" s="13"/>
      <c r="AB1790" s="13"/>
      <c r="AC1790" s="13"/>
      <c r="AD1790" s="13"/>
      <c r="AE1790" s="13"/>
      <c r="AT1790" s="258" t="s">
        <v>200</v>
      </c>
      <c r="AU1790" s="258" t="s">
        <v>82</v>
      </c>
      <c r="AV1790" s="13" t="s">
        <v>80</v>
      </c>
      <c r="AW1790" s="13" t="s">
        <v>30</v>
      </c>
      <c r="AX1790" s="13" t="s">
        <v>73</v>
      </c>
      <c r="AY1790" s="258" t="s">
        <v>189</v>
      </c>
    </row>
    <row r="1791" s="14" customFormat="1">
      <c r="A1791" s="14"/>
      <c r="B1791" s="259"/>
      <c r="C1791" s="260"/>
      <c r="D1791" s="242" t="s">
        <v>200</v>
      </c>
      <c r="E1791" s="261" t="s">
        <v>1</v>
      </c>
      <c r="F1791" s="262" t="s">
        <v>1167</v>
      </c>
      <c r="G1791" s="260"/>
      <c r="H1791" s="263">
        <v>0.40000000000000002</v>
      </c>
      <c r="I1791" s="264"/>
      <c r="J1791" s="260"/>
      <c r="K1791" s="260"/>
      <c r="L1791" s="265"/>
      <c r="M1791" s="266"/>
      <c r="N1791" s="267"/>
      <c r="O1791" s="267"/>
      <c r="P1791" s="267"/>
      <c r="Q1791" s="267"/>
      <c r="R1791" s="267"/>
      <c r="S1791" s="267"/>
      <c r="T1791" s="268"/>
      <c r="U1791" s="14"/>
      <c r="V1791" s="14"/>
      <c r="W1791" s="14"/>
      <c r="X1791" s="14"/>
      <c r="Y1791" s="14"/>
      <c r="Z1791" s="14"/>
      <c r="AA1791" s="14"/>
      <c r="AB1791" s="14"/>
      <c r="AC1791" s="14"/>
      <c r="AD1791" s="14"/>
      <c r="AE1791" s="14"/>
      <c r="AT1791" s="269" t="s">
        <v>200</v>
      </c>
      <c r="AU1791" s="269" t="s">
        <v>82</v>
      </c>
      <c r="AV1791" s="14" t="s">
        <v>82</v>
      </c>
      <c r="AW1791" s="14" t="s">
        <v>30</v>
      </c>
      <c r="AX1791" s="14" t="s">
        <v>73</v>
      </c>
      <c r="AY1791" s="269" t="s">
        <v>189</v>
      </c>
    </row>
    <row r="1792" s="15" customFormat="1">
      <c r="A1792" s="15"/>
      <c r="B1792" s="270"/>
      <c r="C1792" s="271"/>
      <c r="D1792" s="242" t="s">
        <v>200</v>
      </c>
      <c r="E1792" s="272" t="s">
        <v>1</v>
      </c>
      <c r="F1792" s="273" t="s">
        <v>207</v>
      </c>
      <c r="G1792" s="271"/>
      <c r="H1792" s="274">
        <v>2.1640000000000001</v>
      </c>
      <c r="I1792" s="275"/>
      <c r="J1792" s="271"/>
      <c r="K1792" s="271"/>
      <c r="L1792" s="276"/>
      <c r="M1792" s="277"/>
      <c r="N1792" s="278"/>
      <c r="O1792" s="278"/>
      <c r="P1792" s="278"/>
      <c r="Q1792" s="278"/>
      <c r="R1792" s="278"/>
      <c r="S1792" s="278"/>
      <c r="T1792" s="279"/>
      <c r="U1792" s="15"/>
      <c r="V1792" s="15"/>
      <c r="W1792" s="15"/>
      <c r="X1792" s="15"/>
      <c r="Y1792" s="15"/>
      <c r="Z1792" s="15"/>
      <c r="AA1792" s="15"/>
      <c r="AB1792" s="15"/>
      <c r="AC1792" s="15"/>
      <c r="AD1792" s="15"/>
      <c r="AE1792" s="15"/>
      <c r="AT1792" s="280" t="s">
        <v>200</v>
      </c>
      <c r="AU1792" s="280" t="s">
        <v>82</v>
      </c>
      <c r="AV1792" s="15" t="s">
        <v>195</v>
      </c>
      <c r="AW1792" s="15" t="s">
        <v>30</v>
      </c>
      <c r="AX1792" s="15" t="s">
        <v>80</v>
      </c>
      <c r="AY1792" s="280" t="s">
        <v>189</v>
      </c>
    </row>
    <row r="1793" s="2" customFormat="1" ht="24.15" customHeight="1">
      <c r="A1793" s="39"/>
      <c r="B1793" s="40"/>
      <c r="C1793" s="228" t="s">
        <v>1168</v>
      </c>
      <c r="D1793" s="228" t="s">
        <v>191</v>
      </c>
      <c r="E1793" s="229" t="s">
        <v>1169</v>
      </c>
      <c r="F1793" s="230" t="s">
        <v>1170</v>
      </c>
      <c r="G1793" s="231" t="s">
        <v>194</v>
      </c>
      <c r="H1793" s="232">
        <v>7.7869999999999999</v>
      </c>
      <c r="I1793" s="233"/>
      <c r="J1793" s="234">
        <f>ROUND(I1793*H1793,2)</f>
        <v>0</v>
      </c>
      <c r="K1793" s="235"/>
      <c r="L1793" s="45"/>
      <c r="M1793" s="236" t="s">
        <v>1</v>
      </c>
      <c r="N1793" s="237" t="s">
        <v>38</v>
      </c>
      <c r="O1793" s="92"/>
      <c r="P1793" s="238">
        <f>O1793*H1793</f>
        <v>0</v>
      </c>
      <c r="Q1793" s="238">
        <v>2.1600000000000001</v>
      </c>
      <c r="R1793" s="238">
        <f>Q1793*H1793</f>
        <v>16.81992</v>
      </c>
      <c r="S1793" s="238">
        <v>0</v>
      </c>
      <c r="T1793" s="239">
        <f>S1793*H1793</f>
        <v>0</v>
      </c>
      <c r="U1793" s="39"/>
      <c r="V1793" s="39"/>
      <c r="W1793" s="39"/>
      <c r="X1793" s="39"/>
      <c r="Y1793" s="39"/>
      <c r="Z1793" s="39"/>
      <c r="AA1793" s="39"/>
      <c r="AB1793" s="39"/>
      <c r="AC1793" s="39"/>
      <c r="AD1793" s="39"/>
      <c r="AE1793" s="39"/>
      <c r="AR1793" s="240" t="s">
        <v>195</v>
      </c>
      <c r="AT1793" s="240" t="s">
        <v>191</v>
      </c>
      <c r="AU1793" s="240" t="s">
        <v>82</v>
      </c>
      <c r="AY1793" s="18" t="s">
        <v>189</v>
      </c>
      <c r="BE1793" s="241">
        <f>IF(N1793="základní",J1793,0)</f>
        <v>0</v>
      </c>
      <c r="BF1793" s="241">
        <f>IF(N1793="snížená",J1793,0)</f>
        <v>0</v>
      </c>
      <c r="BG1793" s="241">
        <f>IF(N1793="zákl. přenesená",J1793,0)</f>
        <v>0</v>
      </c>
      <c r="BH1793" s="241">
        <f>IF(N1793="sníž. přenesená",J1793,0)</f>
        <v>0</v>
      </c>
      <c r="BI1793" s="241">
        <f>IF(N1793="nulová",J1793,0)</f>
        <v>0</v>
      </c>
      <c r="BJ1793" s="18" t="s">
        <v>80</v>
      </c>
      <c r="BK1793" s="241">
        <f>ROUND(I1793*H1793,2)</f>
        <v>0</v>
      </c>
      <c r="BL1793" s="18" t="s">
        <v>195</v>
      </c>
      <c r="BM1793" s="240" t="s">
        <v>1171</v>
      </c>
    </row>
    <row r="1794" s="2" customFormat="1">
      <c r="A1794" s="39"/>
      <c r="B1794" s="40"/>
      <c r="C1794" s="41"/>
      <c r="D1794" s="242" t="s">
        <v>197</v>
      </c>
      <c r="E1794" s="41"/>
      <c r="F1794" s="243" t="s">
        <v>1170</v>
      </c>
      <c r="G1794" s="41"/>
      <c r="H1794" s="41"/>
      <c r="I1794" s="244"/>
      <c r="J1794" s="41"/>
      <c r="K1794" s="41"/>
      <c r="L1794" s="45"/>
      <c r="M1794" s="245"/>
      <c r="N1794" s="246"/>
      <c r="O1794" s="92"/>
      <c r="P1794" s="92"/>
      <c r="Q1794" s="92"/>
      <c r="R1794" s="92"/>
      <c r="S1794" s="92"/>
      <c r="T1794" s="93"/>
      <c r="U1794" s="39"/>
      <c r="V1794" s="39"/>
      <c r="W1794" s="39"/>
      <c r="X1794" s="39"/>
      <c r="Y1794" s="39"/>
      <c r="Z1794" s="39"/>
      <c r="AA1794" s="39"/>
      <c r="AB1794" s="39"/>
      <c r="AC1794" s="39"/>
      <c r="AD1794" s="39"/>
      <c r="AE1794" s="39"/>
      <c r="AT1794" s="18" t="s">
        <v>197</v>
      </c>
      <c r="AU1794" s="18" t="s">
        <v>82</v>
      </c>
    </row>
    <row r="1795" s="13" customFormat="1">
      <c r="A1795" s="13"/>
      <c r="B1795" s="249"/>
      <c r="C1795" s="250"/>
      <c r="D1795" s="242" t="s">
        <v>200</v>
      </c>
      <c r="E1795" s="251" t="s">
        <v>1</v>
      </c>
      <c r="F1795" s="252" t="s">
        <v>1071</v>
      </c>
      <c r="G1795" s="250"/>
      <c r="H1795" s="251" t="s">
        <v>1</v>
      </c>
      <c r="I1795" s="253"/>
      <c r="J1795" s="250"/>
      <c r="K1795" s="250"/>
      <c r="L1795" s="254"/>
      <c r="M1795" s="255"/>
      <c r="N1795" s="256"/>
      <c r="O1795" s="256"/>
      <c r="P1795" s="256"/>
      <c r="Q1795" s="256"/>
      <c r="R1795" s="256"/>
      <c r="S1795" s="256"/>
      <c r="T1795" s="257"/>
      <c r="U1795" s="13"/>
      <c r="V1795" s="13"/>
      <c r="W1795" s="13"/>
      <c r="X1795" s="13"/>
      <c r="Y1795" s="13"/>
      <c r="Z1795" s="13"/>
      <c r="AA1795" s="13"/>
      <c r="AB1795" s="13"/>
      <c r="AC1795" s="13"/>
      <c r="AD1795" s="13"/>
      <c r="AE1795" s="13"/>
      <c r="AT1795" s="258" t="s">
        <v>200</v>
      </c>
      <c r="AU1795" s="258" t="s">
        <v>82</v>
      </c>
      <c r="AV1795" s="13" t="s">
        <v>80</v>
      </c>
      <c r="AW1795" s="13" t="s">
        <v>30</v>
      </c>
      <c r="AX1795" s="13" t="s">
        <v>73</v>
      </c>
      <c r="AY1795" s="258" t="s">
        <v>189</v>
      </c>
    </row>
    <row r="1796" s="13" customFormat="1">
      <c r="A1796" s="13"/>
      <c r="B1796" s="249"/>
      <c r="C1796" s="250"/>
      <c r="D1796" s="242" t="s">
        <v>200</v>
      </c>
      <c r="E1796" s="251" t="s">
        <v>1</v>
      </c>
      <c r="F1796" s="252" t="s">
        <v>1172</v>
      </c>
      <c r="G1796" s="250"/>
      <c r="H1796" s="251" t="s">
        <v>1</v>
      </c>
      <c r="I1796" s="253"/>
      <c r="J1796" s="250"/>
      <c r="K1796" s="250"/>
      <c r="L1796" s="254"/>
      <c r="M1796" s="255"/>
      <c r="N1796" s="256"/>
      <c r="O1796" s="256"/>
      <c r="P1796" s="256"/>
      <c r="Q1796" s="256"/>
      <c r="R1796" s="256"/>
      <c r="S1796" s="256"/>
      <c r="T1796" s="257"/>
      <c r="U1796" s="13"/>
      <c r="V1796" s="13"/>
      <c r="W1796" s="13"/>
      <c r="X1796" s="13"/>
      <c r="Y1796" s="13"/>
      <c r="Z1796" s="13"/>
      <c r="AA1796" s="13"/>
      <c r="AB1796" s="13"/>
      <c r="AC1796" s="13"/>
      <c r="AD1796" s="13"/>
      <c r="AE1796" s="13"/>
      <c r="AT1796" s="258" t="s">
        <v>200</v>
      </c>
      <c r="AU1796" s="258" t="s">
        <v>82</v>
      </c>
      <c r="AV1796" s="13" t="s">
        <v>80</v>
      </c>
      <c r="AW1796" s="13" t="s">
        <v>30</v>
      </c>
      <c r="AX1796" s="13" t="s">
        <v>73</v>
      </c>
      <c r="AY1796" s="258" t="s">
        <v>189</v>
      </c>
    </row>
    <row r="1797" s="13" customFormat="1">
      <c r="A1797" s="13"/>
      <c r="B1797" s="249"/>
      <c r="C1797" s="250"/>
      <c r="D1797" s="242" t="s">
        <v>200</v>
      </c>
      <c r="E1797" s="251" t="s">
        <v>1</v>
      </c>
      <c r="F1797" s="252" t="s">
        <v>338</v>
      </c>
      <c r="G1797" s="250"/>
      <c r="H1797" s="251" t="s">
        <v>1</v>
      </c>
      <c r="I1797" s="253"/>
      <c r="J1797" s="250"/>
      <c r="K1797" s="250"/>
      <c r="L1797" s="254"/>
      <c r="M1797" s="255"/>
      <c r="N1797" s="256"/>
      <c r="O1797" s="256"/>
      <c r="P1797" s="256"/>
      <c r="Q1797" s="256"/>
      <c r="R1797" s="256"/>
      <c r="S1797" s="256"/>
      <c r="T1797" s="257"/>
      <c r="U1797" s="13"/>
      <c r="V1797" s="13"/>
      <c r="W1797" s="13"/>
      <c r="X1797" s="13"/>
      <c r="Y1797" s="13"/>
      <c r="Z1797" s="13"/>
      <c r="AA1797" s="13"/>
      <c r="AB1797" s="13"/>
      <c r="AC1797" s="13"/>
      <c r="AD1797" s="13"/>
      <c r="AE1797" s="13"/>
      <c r="AT1797" s="258" t="s">
        <v>200</v>
      </c>
      <c r="AU1797" s="258" t="s">
        <v>82</v>
      </c>
      <c r="AV1797" s="13" t="s">
        <v>80</v>
      </c>
      <c r="AW1797" s="13" t="s">
        <v>30</v>
      </c>
      <c r="AX1797" s="13" t="s">
        <v>73</v>
      </c>
      <c r="AY1797" s="258" t="s">
        <v>189</v>
      </c>
    </row>
    <row r="1798" s="13" customFormat="1">
      <c r="A1798" s="13"/>
      <c r="B1798" s="249"/>
      <c r="C1798" s="250"/>
      <c r="D1798" s="242" t="s">
        <v>200</v>
      </c>
      <c r="E1798" s="251" t="s">
        <v>1</v>
      </c>
      <c r="F1798" s="252" t="s">
        <v>1073</v>
      </c>
      <c r="G1798" s="250"/>
      <c r="H1798" s="251" t="s">
        <v>1</v>
      </c>
      <c r="I1798" s="253"/>
      <c r="J1798" s="250"/>
      <c r="K1798" s="250"/>
      <c r="L1798" s="254"/>
      <c r="M1798" s="255"/>
      <c r="N1798" s="256"/>
      <c r="O1798" s="256"/>
      <c r="P1798" s="256"/>
      <c r="Q1798" s="256"/>
      <c r="R1798" s="256"/>
      <c r="S1798" s="256"/>
      <c r="T1798" s="257"/>
      <c r="U1798" s="13"/>
      <c r="V1798" s="13"/>
      <c r="W1798" s="13"/>
      <c r="X1798" s="13"/>
      <c r="Y1798" s="13"/>
      <c r="Z1798" s="13"/>
      <c r="AA1798" s="13"/>
      <c r="AB1798" s="13"/>
      <c r="AC1798" s="13"/>
      <c r="AD1798" s="13"/>
      <c r="AE1798" s="13"/>
      <c r="AT1798" s="258" t="s">
        <v>200</v>
      </c>
      <c r="AU1798" s="258" t="s">
        <v>82</v>
      </c>
      <c r="AV1798" s="13" t="s">
        <v>80</v>
      </c>
      <c r="AW1798" s="13" t="s">
        <v>30</v>
      </c>
      <c r="AX1798" s="13" t="s">
        <v>73</v>
      </c>
      <c r="AY1798" s="258" t="s">
        <v>189</v>
      </c>
    </row>
    <row r="1799" s="14" customFormat="1">
      <c r="A1799" s="14"/>
      <c r="B1799" s="259"/>
      <c r="C1799" s="260"/>
      <c r="D1799" s="242" t="s">
        <v>200</v>
      </c>
      <c r="E1799" s="261" t="s">
        <v>1</v>
      </c>
      <c r="F1799" s="262" t="s">
        <v>1173</v>
      </c>
      <c r="G1799" s="260"/>
      <c r="H1799" s="263">
        <v>5.7000000000000002</v>
      </c>
      <c r="I1799" s="264"/>
      <c r="J1799" s="260"/>
      <c r="K1799" s="260"/>
      <c r="L1799" s="265"/>
      <c r="M1799" s="266"/>
      <c r="N1799" s="267"/>
      <c r="O1799" s="267"/>
      <c r="P1799" s="267"/>
      <c r="Q1799" s="267"/>
      <c r="R1799" s="267"/>
      <c r="S1799" s="267"/>
      <c r="T1799" s="268"/>
      <c r="U1799" s="14"/>
      <c r="V1799" s="14"/>
      <c r="W1799" s="14"/>
      <c r="X1799" s="14"/>
      <c r="Y1799" s="14"/>
      <c r="Z1799" s="14"/>
      <c r="AA1799" s="14"/>
      <c r="AB1799" s="14"/>
      <c r="AC1799" s="14"/>
      <c r="AD1799" s="14"/>
      <c r="AE1799" s="14"/>
      <c r="AT1799" s="269" t="s">
        <v>200</v>
      </c>
      <c r="AU1799" s="269" t="s">
        <v>82</v>
      </c>
      <c r="AV1799" s="14" t="s">
        <v>82</v>
      </c>
      <c r="AW1799" s="14" t="s">
        <v>30</v>
      </c>
      <c r="AX1799" s="14" t="s">
        <v>73</v>
      </c>
      <c r="AY1799" s="269" t="s">
        <v>189</v>
      </c>
    </row>
    <row r="1800" s="13" customFormat="1">
      <c r="A1800" s="13"/>
      <c r="B1800" s="249"/>
      <c r="C1800" s="250"/>
      <c r="D1800" s="242" t="s">
        <v>200</v>
      </c>
      <c r="E1800" s="251" t="s">
        <v>1</v>
      </c>
      <c r="F1800" s="252" t="s">
        <v>382</v>
      </c>
      <c r="G1800" s="250"/>
      <c r="H1800" s="251" t="s">
        <v>1</v>
      </c>
      <c r="I1800" s="253"/>
      <c r="J1800" s="250"/>
      <c r="K1800" s="250"/>
      <c r="L1800" s="254"/>
      <c r="M1800" s="255"/>
      <c r="N1800" s="256"/>
      <c r="O1800" s="256"/>
      <c r="P1800" s="256"/>
      <c r="Q1800" s="256"/>
      <c r="R1800" s="256"/>
      <c r="S1800" s="256"/>
      <c r="T1800" s="257"/>
      <c r="U1800" s="13"/>
      <c r="V1800" s="13"/>
      <c r="W1800" s="13"/>
      <c r="X1800" s="13"/>
      <c r="Y1800" s="13"/>
      <c r="Z1800" s="13"/>
      <c r="AA1800" s="13"/>
      <c r="AB1800" s="13"/>
      <c r="AC1800" s="13"/>
      <c r="AD1800" s="13"/>
      <c r="AE1800" s="13"/>
      <c r="AT1800" s="258" t="s">
        <v>200</v>
      </c>
      <c r="AU1800" s="258" t="s">
        <v>82</v>
      </c>
      <c r="AV1800" s="13" t="s">
        <v>80</v>
      </c>
      <c r="AW1800" s="13" t="s">
        <v>30</v>
      </c>
      <c r="AX1800" s="13" t="s">
        <v>73</v>
      </c>
      <c r="AY1800" s="258" t="s">
        <v>189</v>
      </c>
    </row>
    <row r="1801" s="14" customFormat="1">
      <c r="A1801" s="14"/>
      <c r="B1801" s="259"/>
      <c r="C1801" s="260"/>
      <c r="D1801" s="242" t="s">
        <v>200</v>
      </c>
      <c r="E1801" s="261" t="s">
        <v>1</v>
      </c>
      <c r="F1801" s="262" t="s">
        <v>1174</v>
      </c>
      <c r="G1801" s="260"/>
      <c r="H1801" s="263">
        <v>2.0870000000000002</v>
      </c>
      <c r="I1801" s="264"/>
      <c r="J1801" s="260"/>
      <c r="K1801" s="260"/>
      <c r="L1801" s="265"/>
      <c r="M1801" s="266"/>
      <c r="N1801" s="267"/>
      <c r="O1801" s="267"/>
      <c r="P1801" s="267"/>
      <c r="Q1801" s="267"/>
      <c r="R1801" s="267"/>
      <c r="S1801" s="267"/>
      <c r="T1801" s="268"/>
      <c r="U1801" s="14"/>
      <c r="V1801" s="14"/>
      <c r="W1801" s="14"/>
      <c r="X1801" s="14"/>
      <c r="Y1801" s="14"/>
      <c r="Z1801" s="14"/>
      <c r="AA1801" s="14"/>
      <c r="AB1801" s="14"/>
      <c r="AC1801" s="14"/>
      <c r="AD1801" s="14"/>
      <c r="AE1801" s="14"/>
      <c r="AT1801" s="269" t="s">
        <v>200</v>
      </c>
      <c r="AU1801" s="269" t="s">
        <v>82</v>
      </c>
      <c r="AV1801" s="14" t="s">
        <v>82</v>
      </c>
      <c r="AW1801" s="14" t="s">
        <v>30</v>
      </c>
      <c r="AX1801" s="14" t="s">
        <v>73</v>
      </c>
      <c r="AY1801" s="269" t="s">
        <v>189</v>
      </c>
    </row>
    <row r="1802" s="15" customFormat="1">
      <c r="A1802" s="15"/>
      <c r="B1802" s="270"/>
      <c r="C1802" s="271"/>
      <c r="D1802" s="242" t="s">
        <v>200</v>
      </c>
      <c r="E1802" s="272" t="s">
        <v>1</v>
      </c>
      <c r="F1802" s="273" t="s">
        <v>207</v>
      </c>
      <c r="G1802" s="271"/>
      <c r="H1802" s="274">
        <v>7.7869999999999999</v>
      </c>
      <c r="I1802" s="275"/>
      <c r="J1802" s="271"/>
      <c r="K1802" s="271"/>
      <c r="L1802" s="276"/>
      <c r="M1802" s="277"/>
      <c r="N1802" s="278"/>
      <c r="O1802" s="278"/>
      <c r="P1802" s="278"/>
      <c r="Q1802" s="278"/>
      <c r="R1802" s="278"/>
      <c r="S1802" s="278"/>
      <c r="T1802" s="279"/>
      <c r="U1802" s="15"/>
      <c r="V1802" s="15"/>
      <c r="W1802" s="15"/>
      <c r="X1802" s="15"/>
      <c r="Y1802" s="15"/>
      <c r="Z1802" s="15"/>
      <c r="AA1802" s="15"/>
      <c r="AB1802" s="15"/>
      <c r="AC1802" s="15"/>
      <c r="AD1802" s="15"/>
      <c r="AE1802" s="15"/>
      <c r="AT1802" s="280" t="s">
        <v>200</v>
      </c>
      <c r="AU1802" s="280" t="s">
        <v>82</v>
      </c>
      <c r="AV1802" s="15" t="s">
        <v>195</v>
      </c>
      <c r="AW1802" s="15" t="s">
        <v>30</v>
      </c>
      <c r="AX1802" s="15" t="s">
        <v>80</v>
      </c>
      <c r="AY1802" s="280" t="s">
        <v>189</v>
      </c>
    </row>
    <row r="1803" s="2" customFormat="1" ht="16.5" customHeight="1">
      <c r="A1803" s="39"/>
      <c r="B1803" s="40"/>
      <c r="C1803" s="228" t="s">
        <v>1175</v>
      </c>
      <c r="D1803" s="228" t="s">
        <v>191</v>
      </c>
      <c r="E1803" s="229" t="s">
        <v>1176</v>
      </c>
      <c r="F1803" s="230" t="s">
        <v>1177</v>
      </c>
      <c r="G1803" s="231" t="s">
        <v>194</v>
      </c>
      <c r="H1803" s="232">
        <v>6.0720000000000001</v>
      </c>
      <c r="I1803" s="233"/>
      <c r="J1803" s="234">
        <f>ROUND(I1803*H1803,2)</f>
        <v>0</v>
      </c>
      <c r="K1803" s="235"/>
      <c r="L1803" s="45"/>
      <c r="M1803" s="236" t="s">
        <v>1</v>
      </c>
      <c r="N1803" s="237" t="s">
        <v>38</v>
      </c>
      <c r="O1803" s="92"/>
      <c r="P1803" s="238">
        <f>O1803*H1803</f>
        <v>0</v>
      </c>
      <c r="Q1803" s="238">
        <v>0.41999999999999998</v>
      </c>
      <c r="R1803" s="238">
        <f>Q1803*H1803</f>
        <v>2.5502400000000001</v>
      </c>
      <c r="S1803" s="238">
        <v>0</v>
      </c>
      <c r="T1803" s="239">
        <f>S1803*H1803</f>
        <v>0</v>
      </c>
      <c r="U1803" s="39"/>
      <c r="V1803" s="39"/>
      <c r="W1803" s="39"/>
      <c r="X1803" s="39"/>
      <c r="Y1803" s="39"/>
      <c r="Z1803" s="39"/>
      <c r="AA1803" s="39"/>
      <c r="AB1803" s="39"/>
      <c r="AC1803" s="39"/>
      <c r="AD1803" s="39"/>
      <c r="AE1803" s="39"/>
      <c r="AR1803" s="240" t="s">
        <v>195</v>
      </c>
      <c r="AT1803" s="240" t="s">
        <v>191</v>
      </c>
      <c r="AU1803" s="240" t="s">
        <v>82</v>
      </c>
      <c r="AY1803" s="18" t="s">
        <v>189</v>
      </c>
      <c r="BE1803" s="241">
        <f>IF(N1803="základní",J1803,0)</f>
        <v>0</v>
      </c>
      <c r="BF1803" s="241">
        <f>IF(N1803="snížená",J1803,0)</f>
        <v>0</v>
      </c>
      <c r="BG1803" s="241">
        <f>IF(N1803="zákl. přenesená",J1803,0)</f>
        <v>0</v>
      </c>
      <c r="BH1803" s="241">
        <f>IF(N1803="sníž. přenesená",J1803,0)</f>
        <v>0</v>
      </c>
      <c r="BI1803" s="241">
        <f>IF(N1803="nulová",J1803,0)</f>
        <v>0</v>
      </c>
      <c r="BJ1803" s="18" t="s">
        <v>80</v>
      </c>
      <c r="BK1803" s="241">
        <f>ROUND(I1803*H1803,2)</f>
        <v>0</v>
      </c>
      <c r="BL1803" s="18" t="s">
        <v>195</v>
      </c>
      <c r="BM1803" s="240" t="s">
        <v>1178</v>
      </c>
    </row>
    <row r="1804" s="2" customFormat="1">
      <c r="A1804" s="39"/>
      <c r="B1804" s="40"/>
      <c r="C1804" s="41"/>
      <c r="D1804" s="242" t="s">
        <v>197</v>
      </c>
      <c r="E1804" s="41"/>
      <c r="F1804" s="243" t="s">
        <v>1177</v>
      </c>
      <c r="G1804" s="41"/>
      <c r="H1804" s="41"/>
      <c r="I1804" s="244"/>
      <c r="J1804" s="41"/>
      <c r="K1804" s="41"/>
      <c r="L1804" s="45"/>
      <c r="M1804" s="245"/>
      <c r="N1804" s="246"/>
      <c r="O1804" s="92"/>
      <c r="P1804" s="92"/>
      <c r="Q1804" s="92"/>
      <c r="R1804" s="92"/>
      <c r="S1804" s="92"/>
      <c r="T1804" s="93"/>
      <c r="U1804" s="39"/>
      <c r="V1804" s="39"/>
      <c r="W1804" s="39"/>
      <c r="X1804" s="39"/>
      <c r="Y1804" s="39"/>
      <c r="Z1804" s="39"/>
      <c r="AA1804" s="39"/>
      <c r="AB1804" s="39"/>
      <c r="AC1804" s="39"/>
      <c r="AD1804" s="39"/>
      <c r="AE1804" s="39"/>
      <c r="AT1804" s="18" t="s">
        <v>197</v>
      </c>
      <c r="AU1804" s="18" t="s">
        <v>82</v>
      </c>
    </row>
    <row r="1805" s="2" customFormat="1">
      <c r="A1805" s="39"/>
      <c r="B1805" s="40"/>
      <c r="C1805" s="41"/>
      <c r="D1805" s="247" t="s">
        <v>198</v>
      </c>
      <c r="E1805" s="41"/>
      <c r="F1805" s="248" t="s">
        <v>1179</v>
      </c>
      <c r="G1805" s="41"/>
      <c r="H1805" s="41"/>
      <c r="I1805" s="244"/>
      <c r="J1805" s="41"/>
      <c r="K1805" s="41"/>
      <c r="L1805" s="45"/>
      <c r="M1805" s="245"/>
      <c r="N1805" s="246"/>
      <c r="O1805" s="92"/>
      <c r="P1805" s="92"/>
      <c r="Q1805" s="92"/>
      <c r="R1805" s="92"/>
      <c r="S1805" s="92"/>
      <c r="T1805" s="93"/>
      <c r="U1805" s="39"/>
      <c r="V1805" s="39"/>
      <c r="W1805" s="39"/>
      <c r="X1805" s="39"/>
      <c r="Y1805" s="39"/>
      <c r="Z1805" s="39"/>
      <c r="AA1805" s="39"/>
      <c r="AB1805" s="39"/>
      <c r="AC1805" s="39"/>
      <c r="AD1805" s="39"/>
      <c r="AE1805" s="39"/>
      <c r="AT1805" s="18" t="s">
        <v>198</v>
      </c>
      <c r="AU1805" s="18" t="s">
        <v>82</v>
      </c>
    </row>
    <row r="1806" s="13" customFormat="1">
      <c r="A1806" s="13"/>
      <c r="B1806" s="249"/>
      <c r="C1806" s="250"/>
      <c r="D1806" s="242" t="s">
        <v>200</v>
      </c>
      <c r="E1806" s="251" t="s">
        <v>1</v>
      </c>
      <c r="F1806" s="252" t="s">
        <v>1102</v>
      </c>
      <c r="G1806" s="250"/>
      <c r="H1806" s="251" t="s">
        <v>1</v>
      </c>
      <c r="I1806" s="253"/>
      <c r="J1806" s="250"/>
      <c r="K1806" s="250"/>
      <c r="L1806" s="254"/>
      <c r="M1806" s="255"/>
      <c r="N1806" s="256"/>
      <c r="O1806" s="256"/>
      <c r="P1806" s="256"/>
      <c r="Q1806" s="256"/>
      <c r="R1806" s="256"/>
      <c r="S1806" s="256"/>
      <c r="T1806" s="257"/>
      <c r="U1806" s="13"/>
      <c r="V1806" s="13"/>
      <c r="W1806" s="13"/>
      <c r="X1806" s="13"/>
      <c r="Y1806" s="13"/>
      <c r="Z1806" s="13"/>
      <c r="AA1806" s="13"/>
      <c r="AB1806" s="13"/>
      <c r="AC1806" s="13"/>
      <c r="AD1806" s="13"/>
      <c r="AE1806" s="13"/>
      <c r="AT1806" s="258" t="s">
        <v>200</v>
      </c>
      <c r="AU1806" s="258" t="s">
        <v>82</v>
      </c>
      <c r="AV1806" s="13" t="s">
        <v>80</v>
      </c>
      <c r="AW1806" s="13" t="s">
        <v>30</v>
      </c>
      <c r="AX1806" s="13" t="s">
        <v>73</v>
      </c>
      <c r="AY1806" s="258" t="s">
        <v>189</v>
      </c>
    </row>
    <row r="1807" s="13" customFormat="1">
      <c r="A1807" s="13"/>
      <c r="B1807" s="249"/>
      <c r="C1807" s="250"/>
      <c r="D1807" s="242" t="s">
        <v>200</v>
      </c>
      <c r="E1807" s="251" t="s">
        <v>1</v>
      </c>
      <c r="F1807" s="252" t="s">
        <v>1180</v>
      </c>
      <c r="G1807" s="250"/>
      <c r="H1807" s="251" t="s">
        <v>1</v>
      </c>
      <c r="I1807" s="253"/>
      <c r="J1807" s="250"/>
      <c r="K1807" s="250"/>
      <c r="L1807" s="254"/>
      <c r="M1807" s="255"/>
      <c r="N1807" s="256"/>
      <c r="O1807" s="256"/>
      <c r="P1807" s="256"/>
      <c r="Q1807" s="256"/>
      <c r="R1807" s="256"/>
      <c r="S1807" s="256"/>
      <c r="T1807" s="257"/>
      <c r="U1807" s="13"/>
      <c r="V1807" s="13"/>
      <c r="W1807" s="13"/>
      <c r="X1807" s="13"/>
      <c r="Y1807" s="13"/>
      <c r="Z1807" s="13"/>
      <c r="AA1807" s="13"/>
      <c r="AB1807" s="13"/>
      <c r="AC1807" s="13"/>
      <c r="AD1807" s="13"/>
      <c r="AE1807" s="13"/>
      <c r="AT1807" s="258" t="s">
        <v>200</v>
      </c>
      <c r="AU1807" s="258" t="s">
        <v>82</v>
      </c>
      <c r="AV1807" s="13" t="s">
        <v>80</v>
      </c>
      <c r="AW1807" s="13" t="s">
        <v>30</v>
      </c>
      <c r="AX1807" s="13" t="s">
        <v>73</v>
      </c>
      <c r="AY1807" s="258" t="s">
        <v>189</v>
      </c>
    </row>
    <row r="1808" s="13" customFormat="1">
      <c r="A1808" s="13"/>
      <c r="B1808" s="249"/>
      <c r="C1808" s="250"/>
      <c r="D1808" s="242" t="s">
        <v>200</v>
      </c>
      <c r="E1808" s="251" t="s">
        <v>1</v>
      </c>
      <c r="F1808" s="252" t="s">
        <v>338</v>
      </c>
      <c r="G1808" s="250"/>
      <c r="H1808" s="251" t="s">
        <v>1</v>
      </c>
      <c r="I1808" s="253"/>
      <c r="J1808" s="250"/>
      <c r="K1808" s="250"/>
      <c r="L1808" s="254"/>
      <c r="M1808" s="255"/>
      <c r="N1808" s="256"/>
      <c r="O1808" s="256"/>
      <c r="P1808" s="256"/>
      <c r="Q1808" s="256"/>
      <c r="R1808" s="256"/>
      <c r="S1808" s="256"/>
      <c r="T1808" s="257"/>
      <c r="U1808" s="13"/>
      <c r="V1808" s="13"/>
      <c r="W1808" s="13"/>
      <c r="X1808" s="13"/>
      <c r="Y1808" s="13"/>
      <c r="Z1808" s="13"/>
      <c r="AA1808" s="13"/>
      <c r="AB1808" s="13"/>
      <c r="AC1808" s="13"/>
      <c r="AD1808" s="13"/>
      <c r="AE1808" s="13"/>
      <c r="AT1808" s="258" t="s">
        <v>200</v>
      </c>
      <c r="AU1808" s="258" t="s">
        <v>82</v>
      </c>
      <c r="AV1808" s="13" t="s">
        <v>80</v>
      </c>
      <c r="AW1808" s="13" t="s">
        <v>30</v>
      </c>
      <c r="AX1808" s="13" t="s">
        <v>73</v>
      </c>
      <c r="AY1808" s="258" t="s">
        <v>189</v>
      </c>
    </row>
    <row r="1809" s="13" customFormat="1">
      <c r="A1809" s="13"/>
      <c r="B1809" s="249"/>
      <c r="C1809" s="250"/>
      <c r="D1809" s="242" t="s">
        <v>200</v>
      </c>
      <c r="E1809" s="251" t="s">
        <v>1</v>
      </c>
      <c r="F1809" s="252" t="s">
        <v>1104</v>
      </c>
      <c r="G1809" s="250"/>
      <c r="H1809" s="251" t="s">
        <v>1</v>
      </c>
      <c r="I1809" s="253"/>
      <c r="J1809" s="250"/>
      <c r="K1809" s="250"/>
      <c r="L1809" s="254"/>
      <c r="M1809" s="255"/>
      <c r="N1809" s="256"/>
      <c r="O1809" s="256"/>
      <c r="P1809" s="256"/>
      <c r="Q1809" s="256"/>
      <c r="R1809" s="256"/>
      <c r="S1809" s="256"/>
      <c r="T1809" s="257"/>
      <c r="U1809" s="13"/>
      <c r="V1809" s="13"/>
      <c r="W1809" s="13"/>
      <c r="X1809" s="13"/>
      <c r="Y1809" s="13"/>
      <c r="Z1809" s="13"/>
      <c r="AA1809" s="13"/>
      <c r="AB1809" s="13"/>
      <c r="AC1809" s="13"/>
      <c r="AD1809" s="13"/>
      <c r="AE1809" s="13"/>
      <c r="AT1809" s="258" t="s">
        <v>200</v>
      </c>
      <c r="AU1809" s="258" t="s">
        <v>82</v>
      </c>
      <c r="AV1809" s="13" t="s">
        <v>80</v>
      </c>
      <c r="AW1809" s="13" t="s">
        <v>30</v>
      </c>
      <c r="AX1809" s="13" t="s">
        <v>73</v>
      </c>
      <c r="AY1809" s="258" t="s">
        <v>189</v>
      </c>
    </row>
    <row r="1810" s="14" customFormat="1">
      <c r="A1810" s="14"/>
      <c r="B1810" s="259"/>
      <c r="C1810" s="260"/>
      <c r="D1810" s="242" t="s">
        <v>200</v>
      </c>
      <c r="E1810" s="261" t="s">
        <v>1</v>
      </c>
      <c r="F1810" s="262" t="s">
        <v>1181</v>
      </c>
      <c r="G1810" s="260"/>
      <c r="H1810" s="263">
        <v>5.4480000000000004</v>
      </c>
      <c r="I1810" s="264"/>
      <c r="J1810" s="260"/>
      <c r="K1810" s="260"/>
      <c r="L1810" s="265"/>
      <c r="M1810" s="266"/>
      <c r="N1810" s="267"/>
      <c r="O1810" s="267"/>
      <c r="P1810" s="267"/>
      <c r="Q1810" s="267"/>
      <c r="R1810" s="267"/>
      <c r="S1810" s="267"/>
      <c r="T1810" s="268"/>
      <c r="U1810" s="14"/>
      <c r="V1810" s="14"/>
      <c r="W1810" s="14"/>
      <c r="X1810" s="14"/>
      <c r="Y1810" s="14"/>
      <c r="Z1810" s="14"/>
      <c r="AA1810" s="14"/>
      <c r="AB1810" s="14"/>
      <c r="AC1810" s="14"/>
      <c r="AD1810" s="14"/>
      <c r="AE1810" s="14"/>
      <c r="AT1810" s="269" t="s">
        <v>200</v>
      </c>
      <c r="AU1810" s="269" t="s">
        <v>82</v>
      </c>
      <c r="AV1810" s="14" t="s">
        <v>82</v>
      </c>
      <c r="AW1810" s="14" t="s">
        <v>30</v>
      </c>
      <c r="AX1810" s="14" t="s">
        <v>73</v>
      </c>
      <c r="AY1810" s="269" t="s">
        <v>189</v>
      </c>
    </row>
    <row r="1811" s="13" customFormat="1">
      <c r="A1811" s="13"/>
      <c r="B1811" s="249"/>
      <c r="C1811" s="250"/>
      <c r="D1811" s="242" t="s">
        <v>200</v>
      </c>
      <c r="E1811" s="251" t="s">
        <v>1</v>
      </c>
      <c r="F1811" s="252" t="s">
        <v>382</v>
      </c>
      <c r="G1811" s="250"/>
      <c r="H1811" s="251" t="s">
        <v>1</v>
      </c>
      <c r="I1811" s="253"/>
      <c r="J1811" s="250"/>
      <c r="K1811" s="250"/>
      <c r="L1811" s="254"/>
      <c r="M1811" s="255"/>
      <c r="N1811" s="256"/>
      <c r="O1811" s="256"/>
      <c r="P1811" s="256"/>
      <c r="Q1811" s="256"/>
      <c r="R1811" s="256"/>
      <c r="S1811" s="256"/>
      <c r="T1811" s="257"/>
      <c r="U1811" s="13"/>
      <c r="V1811" s="13"/>
      <c r="W1811" s="13"/>
      <c r="X1811" s="13"/>
      <c r="Y1811" s="13"/>
      <c r="Z1811" s="13"/>
      <c r="AA1811" s="13"/>
      <c r="AB1811" s="13"/>
      <c r="AC1811" s="13"/>
      <c r="AD1811" s="13"/>
      <c r="AE1811" s="13"/>
      <c r="AT1811" s="258" t="s">
        <v>200</v>
      </c>
      <c r="AU1811" s="258" t="s">
        <v>82</v>
      </c>
      <c r="AV1811" s="13" t="s">
        <v>80</v>
      </c>
      <c r="AW1811" s="13" t="s">
        <v>30</v>
      </c>
      <c r="AX1811" s="13" t="s">
        <v>73</v>
      </c>
      <c r="AY1811" s="258" t="s">
        <v>189</v>
      </c>
    </row>
    <row r="1812" s="14" customFormat="1">
      <c r="A1812" s="14"/>
      <c r="B1812" s="259"/>
      <c r="C1812" s="260"/>
      <c r="D1812" s="242" t="s">
        <v>200</v>
      </c>
      <c r="E1812" s="261" t="s">
        <v>1</v>
      </c>
      <c r="F1812" s="262" t="s">
        <v>1182</v>
      </c>
      <c r="G1812" s="260"/>
      <c r="H1812" s="263">
        <v>0.624</v>
      </c>
      <c r="I1812" s="264"/>
      <c r="J1812" s="260"/>
      <c r="K1812" s="260"/>
      <c r="L1812" s="265"/>
      <c r="M1812" s="266"/>
      <c r="N1812" s="267"/>
      <c r="O1812" s="267"/>
      <c r="P1812" s="267"/>
      <c r="Q1812" s="267"/>
      <c r="R1812" s="267"/>
      <c r="S1812" s="267"/>
      <c r="T1812" s="268"/>
      <c r="U1812" s="14"/>
      <c r="V1812" s="14"/>
      <c r="W1812" s="14"/>
      <c r="X1812" s="14"/>
      <c r="Y1812" s="14"/>
      <c r="Z1812" s="14"/>
      <c r="AA1812" s="14"/>
      <c r="AB1812" s="14"/>
      <c r="AC1812" s="14"/>
      <c r="AD1812" s="14"/>
      <c r="AE1812" s="14"/>
      <c r="AT1812" s="269" t="s">
        <v>200</v>
      </c>
      <c r="AU1812" s="269" t="s">
        <v>82</v>
      </c>
      <c r="AV1812" s="14" t="s">
        <v>82</v>
      </c>
      <c r="AW1812" s="14" t="s">
        <v>30</v>
      </c>
      <c r="AX1812" s="14" t="s">
        <v>73</v>
      </c>
      <c r="AY1812" s="269" t="s">
        <v>189</v>
      </c>
    </row>
    <row r="1813" s="15" customFormat="1">
      <c r="A1813" s="15"/>
      <c r="B1813" s="270"/>
      <c r="C1813" s="271"/>
      <c r="D1813" s="242" t="s">
        <v>200</v>
      </c>
      <c r="E1813" s="272" t="s">
        <v>1</v>
      </c>
      <c r="F1813" s="273" t="s">
        <v>207</v>
      </c>
      <c r="G1813" s="271"/>
      <c r="H1813" s="274">
        <v>6.0720000000000001</v>
      </c>
      <c r="I1813" s="275"/>
      <c r="J1813" s="271"/>
      <c r="K1813" s="271"/>
      <c r="L1813" s="276"/>
      <c r="M1813" s="277"/>
      <c r="N1813" s="278"/>
      <c r="O1813" s="278"/>
      <c r="P1813" s="278"/>
      <c r="Q1813" s="278"/>
      <c r="R1813" s="278"/>
      <c r="S1813" s="278"/>
      <c r="T1813" s="279"/>
      <c r="U1813" s="15"/>
      <c r="V1813" s="15"/>
      <c r="W1813" s="15"/>
      <c r="X1813" s="15"/>
      <c r="Y1813" s="15"/>
      <c r="Z1813" s="15"/>
      <c r="AA1813" s="15"/>
      <c r="AB1813" s="15"/>
      <c r="AC1813" s="15"/>
      <c r="AD1813" s="15"/>
      <c r="AE1813" s="15"/>
      <c r="AT1813" s="280" t="s">
        <v>200</v>
      </c>
      <c r="AU1813" s="280" t="s">
        <v>82</v>
      </c>
      <c r="AV1813" s="15" t="s">
        <v>195</v>
      </c>
      <c r="AW1813" s="15" t="s">
        <v>30</v>
      </c>
      <c r="AX1813" s="15" t="s">
        <v>80</v>
      </c>
      <c r="AY1813" s="280" t="s">
        <v>189</v>
      </c>
    </row>
    <row r="1814" s="2" customFormat="1" ht="24.15" customHeight="1">
      <c r="A1814" s="39"/>
      <c r="B1814" s="40"/>
      <c r="C1814" s="228" t="s">
        <v>1183</v>
      </c>
      <c r="D1814" s="228" t="s">
        <v>191</v>
      </c>
      <c r="E1814" s="229" t="s">
        <v>1184</v>
      </c>
      <c r="F1814" s="230" t="s">
        <v>1185</v>
      </c>
      <c r="G1814" s="231" t="s">
        <v>359</v>
      </c>
      <c r="H1814" s="232">
        <v>8</v>
      </c>
      <c r="I1814" s="233"/>
      <c r="J1814" s="234">
        <f>ROUND(I1814*H1814,2)</f>
        <v>0</v>
      </c>
      <c r="K1814" s="235"/>
      <c r="L1814" s="45"/>
      <c r="M1814" s="236" t="s">
        <v>1</v>
      </c>
      <c r="N1814" s="237" t="s">
        <v>38</v>
      </c>
      <c r="O1814" s="92"/>
      <c r="P1814" s="238">
        <f>O1814*H1814</f>
        <v>0</v>
      </c>
      <c r="Q1814" s="238">
        <v>0.017770000000000001</v>
      </c>
      <c r="R1814" s="238">
        <f>Q1814*H1814</f>
        <v>0.14216000000000001</v>
      </c>
      <c r="S1814" s="238">
        <v>0</v>
      </c>
      <c r="T1814" s="239">
        <f>S1814*H1814</f>
        <v>0</v>
      </c>
      <c r="U1814" s="39"/>
      <c r="V1814" s="39"/>
      <c r="W1814" s="39"/>
      <c r="X1814" s="39"/>
      <c r="Y1814" s="39"/>
      <c r="Z1814" s="39"/>
      <c r="AA1814" s="39"/>
      <c r="AB1814" s="39"/>
      <c r="AC1814" s="39"/>
      <c r="AD1814" s="39"/>
      <c r="AE1814" s="39"/>
      <c r="AR1814" s="240" t="s">
        <v>195</v>
      </c>
      <c r="AT1814" s="240" t="s">
        <v>191</v>
      </c>
      <c r="AU1814" s="240" t="s">
        <v>82</v>
      </c>
      <c r="AY1814" s="18" t="s">
        <v>189</v>
      </c>
      <c r="BE1814" s="241">
        <f>IF(N1814="základní",J1814,0)</f>
        <v>0</v>
      </c>
      <c r="BF1814" s="241">
        <f>IF(N1814="snížená",J1814,0)</f>
        <v>0</v>
      </c>
      <c r="BG1814" s="241">
        <f>IF(N1814="zákl. přenesená",J1814,0)</f>
        <v>0</v>
      </c>
      <c r="BH1814" s="241">
        <f>IF(N1814="sníž. přenesená",J1814,0)</f>
        <v>0</v>
      </c>
      <c r="BI1814" s="241">
        <f>IF(N1814="nulová",J1814,0)</f>
        <v>0</v>
      </c>
      <c r="BJ1814" s="18" t="s">
        <v>80</v>
      </c>
      <c r="BK1814" s="241">
        <f>ROUND(I1814*H1814,2)</f>
        <v>0</v>
      </c>
      <c r="BL1814" s="18" t="s">
        <v>195</v>
      </c>
      <c r="BM1814" s="240" t="s">
        <v>1186</v>
      </c>
    </row>
    <row r="1815" s="2" customFormat="1">
      <c r="A1815" s="39"/>
      <c r="B1815" s="40"/>
      <c r="C1815" s="41"/>
      <c r="D1815" s="242" t="s">
        <v>197</v>
      </c>
      <c r="E1815" s="41"/>
      <c r="F1815" s="243" t="s">
        <v>1185</v>
      </c>
      <c r="G1815" s="41"/>
      <c r="H1815" s="41"/>
      <c r="I1815" s="244"/>
      <c r="J1815" s="41"/>
      <c r="K1815" s="41"/>
      <c r="L1815" s="45"/>
      <c r="M1815" s="245"/>
      <c r="N1815" s="246"/>
      <c r="O1815" s="92"/>
      <c r="P1815" s="92"/>
      <c r="Q1815" s="92"/>
      <c r="R1815" s="92"/>
      <c r="S1815" s="92"/>
      <c r="T1815" s="93"/>
      <c r="U1815" s="39"/>
      <c r="V1815" s="39"/>
      <c r="W1815" s="39"/>
      <c r="X1815" s="39"/>
      <c r="Y1815" s="39"/>
      <c r="Z1815" s="39"/>
      <c r="AA1815" s="39"/>
      <c r="AB1815" s="39"/>
      <c r="AC1815" s="39"/>
      <c r="AD1815" s="39"/>
      <c r="AE1815" s="39"/>
      <c r="AT1815" s="18" t="s">
        <v>197</v>
      </c>
      <c r="AU1815" s="18" t="s">
        <v>82</v>
      </c>
    </row>
    <row r="1816" s="2" customFormat="1">
      <c r="A1816" s="39"/>
      <c r="B1816" s="40"/>
      <c r="C1816" s="41"/>
      <c r="D1816" s="247" t="s">
        <v>198</v>
      </c>
      <c r="E1816" s="41"/>
      <c r="F1816" s="248" t="s">
        <v>1187</v>
      </c>
      <c r="G1816" s="41"/>
      <c r="H1816" s="41"/>
      <c r="I1816" s="244"/>
      <c r="J1816" s="41"/>
      <c r="K1816" s="41"/>
      <c r="L1816" s="45"/>
      <c r="M1816" s="245"/>
      <c r="N1816" s="246"/>
      <c r="O1816" s="92"/>
      <c r="P1816" s="92"/>
      <c r="Q1816" s="92"/>
      <c r="R1816" s="92"/>
      <c r="S1816" s="92"/>
      <c r="T1816" s="93"/>
      <c r="U1816" s="39"/>
      <c r="V1816" s="39"/>
      <c r="W1816" s="39"/>
      <c r="X1816" s="39"/>
      <c r="Y1816" s="39"/>
      <c r="Z1816" s="39"/>
      <c r="AA1816" s="39"/>
      <c r="AB1816" s="39"/>
      <c r="AC1816" s="39"/>
      <c r="AD1816" s="39"/>
      <c r="AE1816" s="39"/>
      <c r="AT1816" s="18" t="s">
        <v>198</v>
      </c>
      <c r="AU1816" s="18" t="s">
        <v>82</v>
      </c>
    </row>
    <row r="1817" s="13" customFormat="1">
      <c r="A1817" s="13"/>
      <c r="B1817" s="249"/>
      <c r="C1817" s="250"/>
      <c r="D1817" s="242" t="s">
        <v>200</v>
      </c>
      <c r="E1817" s="251" t="s">
        <v>1</v>
      </c>
      <c r="F1817" s="252" t="s">
        <v>1188</v>
      </c>
      <c r="G1817" s="250"/>
      <c r="H1817" s="251" t="s">
        <v>1</v>
      </c>
      <c r="I1817" s="253"/>
      <c r="J1817" s="250"/>
      <c r="K1817" s="250"/>
      <c r="L1817" s="254"/>
      <c r="M1817" s="255"/>
      <c r="N1817" s="256"/>
      <c r="O1817" s="256"/>
      <c r="P1817" s="256"/>
      <c r="Q1817" s="256"/>
      <c r="R1817" s="256"/>
      <c r="S1817" s="256"/>
      <c r="T1817" s="257"/>
      <c r="U1817" s="13"/>
      <c r="V1817" s="13"/>
      <c r="W1817" s="13"/>
      <c r="X1817" s="13"/>
      <c r="Y1817" s="13"/>
      <c r="Z1817" s="13"/>
      <c r="AA1817" s="13"/>
      <c r="AB1817" s="13"/>
      <c r="AC1817" s="13"/>
      <c r="AD1817" s="13"/>
      <c r="AE1817" s="13"/>
      <c r="AT1817" s="258" t="s">
        <v>200</v>
      </c>
      <c r="AU1817" s="258" t="s">
        <v>82</v>
      </c>
      <c r="AV1817" s="13" t="s">
        <v>80</v>
      </c>
      <c r="AW1817" s="13" t="s">
        <v>30</v>
      </c>
      <c r="AX1817" s="13" t="s">
        <v>73</v>
      </c>
      <c r="AY1817" s="258" t="s">
        <v>189</v>
      </c>
    </row>
    <row r="1818" s="14" customFormat="1">
      <c r="A1818" s="14"/>
      <c r="B1818" s="259"/>
      <c r="C1818" s="260"/>
      <c r="D1818" s="242" t="s">
        <v>200</v>
      </c>
      <c r="E1818" s="261" t="s">
        <v>1</v>
      </c>
      <c r="F1818" s="262" t="s">
        <v>82</v>
      </c>
      <c r="G1818" s="260"/>
      <c r="H1818" s="263">
        <v>2</v>
      </c>
      <c r="I1818" s="264"/>
      <c r="J1818" s="260"/>
      <c r="K1818" s="260"/>
      <c r="L1818" s="265"/>
      <c r="M1818" s="266"/>
      <c r="N1818" s="267"/>
      <c r="O1818" s="267"/>
      <c r="P1818" s="267"/>
      <c r="Q1818" s="267"/>
      <c r="R1818" s="267"/>
      <c r="S1818" s="267"/>
      <c r="T1818" s="268"/>
      <c r="U1818" s="14"/>
      <c r="V1818" s="14"/>
      <c r="W1818" s="14"/>
      <c r="X1818" s="14"/>
      <c r="Y1818" s="14"/>
      <c r="Z1818" s="14"/>
      <c r="AA1818" s="14"/>
      <c r="AB1818" s="14"/>
      <c r="AC1818" s="14"/>
      <c r="AD1818" s="14"/>
      <c r="AE1818" s="14"/>
      <c r="AT1818" s="269" t="s">
        <v>200</v>
      </c>
      <c r="AU1818" s="269" t="s">
        <v>82</v>
      </c>
      <c r="AV1818" s="14" t="s">
        <v>82</v>
      </c>
      <c r="AW1818" s="14" t="s">
        <v>30</v>
      </c>
      <c r="AX1818" s="14" t="s">
        <v>73</v>
      </c>
      <c r="AY1818" s="269" t="s">
        <v>189</v>
      </c>
    </row>
    <row r="1819" s="13" customFormat="1">
      <c r="A1819" s="13"/>
      <c r="B1819" s="249"/>
      <c r="C1819" s="250"/>
      <c r="D1819" s="242" t="s">
        <v>200</v>
      </c>
      <c r="E1819" s="251" t="s">
        <v>1</v>
      </c>
      <c r="F1819" s="252" t="s">
        <v>1189</v>
      </c>
      <c r="G1819" s="250"/>
      <c r="H1819" s="251" t="s">
        <v>1</v>
      </c>
      <c r="I1819" s="253"/>
      <c r="J1819" s="250"/>
      <c r="K1819" s="250"/>
      <c r="L1819" s="254"/>
      <c r="M1819" s="255"/>
      <c r="N1819" s="256"/>
      <c r="O1819" s="256"/>
      <c r="P1819" s="256"/>
      <c r="Q1819" s="256"/>
      <c r="R1819" s="256"/>
      <c r="S1819" s="256"/>
      <c r="T1819" s="257"/>
      <c r="U1819" s="13"/>
      <c r="V1819" s="13"/>
      <c r="W1819" s="13"/>
      <c r="X1819" s="13"/>
      <c r="Y1819" s="13"/>
      <c r="Z1819" s="13"/>
      <c r="AA1819" s="13"/>
      <c r="AB1819" s="13"/>
      <c r="AC1819" s="13"/>
      <c r="AD1819" s="13"/>
      <c r="AE1819" s="13"/>
      <c r="AT1819" s="258" t="s">
        <v>200</v>
      </c>
      <c r="AU1819" s="258" t="s">
        <v>82</v>
      </c>
      <c r="AV1819" s="13" t="s">
        <v>80</v>
      </c>
      <c r="AW1819" s="13" t="s">
        <v>30</v>
      </c>
      <c r="AX1819" s="13" t="s">
        <v>73</v>
      </c>
      <c r="AY1819" s="258" t="s">
        <v>189</v>
      </c>
    </row>
    <row r="1820" s="14" customFormat="1">
      <c r="A1820" s="14"/>
      <c r="B1820" s="259"/>
      <c r="C1820" s="260"/>
      <c r="D1820" s="242" t="s">
        <v>200</v>
      </c>
      <c r="E1820" s="261" t="s">
        <v>1</v>
      </c>
      <c r="F1820" s="262" t="s">
        <v>80</v>
      </c>
      <c r="G1820" s="260"/>
      <c r="H1820" s="263">
        <v>1</v>
      </c>
      <c r="I1820" s="264"/>
      <c r="J1820" s="260"/>
      <c r="K1820" s="260"/>
      <c r="L1820" s="265"/>
      <c r="M1820" s="266"/>
      <c r="N1820" s="267"/>
      <c r="O1820" s="267"/>
      <c r="P1820" s="267"/>
      <c r="Q1820" s="267"/>
      <c r="R1820" s="267"/>
      <c r="S1820" s="267"/>
      <c r="T1820" s="268"/>
      <c r="U1820" s="14"/>
      <c r="V1820" s="14"/>
      <c r="W1820" s="14"/>
      <c r="X1820" s="14"/>
      <c r="Y1820" s="14"/>
      <c r="Z1820" s="14"/>
      <c r="AA1820" s="14"/>
      <c r="AB1820" s="14"/>
      <c r="AC1820" s="14"/>
      <c r="AD1820" s="14"/>
      <c r="AE1820" s="14"/>
      <c r="AT1820" s="269" t="s">
        <v>200</v>
      </c>
      <c r="AU1820" s="269" t="s">
        <v>82</v>
      </c>
      <c r="AV1820" s="14" t="s">
        <v>82</v>
      </c>
      <c r="AW1820" s="14" t="s">
        <v>30</v>
      </c>
      <c r="AX1820" s="14" t="s">
        <v>73</v>
      </c>
      <c r="AY1820" s="269" t="s">
        <v>189</v>
      </c>
    </row>
    <row r="1821" s="13" customFormat="1">
      <c r="A1821" s="13"/>
      <c r="B1821" s="249"/>
      <c r="C1821" s="250"/>
      <c r="D1821" s="242" t="s">
        <v>200</v>
      </c>
      <c r="E1821" s="251" t="s">
        <v>1</v>
      </c>
      <c r="F1821" s="252" t="s">
        <v>1190</v>
      </c>
      <c r="G1821" s="250"/>
      <c r="H1821" s="251" t="s">
        <v>1</v>
      </c>
      <c r="I1821" s="253"/>
      <c r="J1821" s="250"/>
      <c r="K1821" s="250"/>
      <c r="L1821" s="254"/>
      <c r="M1821" s="255"/>
      <c r="N1821" s="256"/>
      <c r="O1821" s="256"/>
      <c r="P1821" s="256"/>
      <c r="Q1821" s="256"/>
      <c r="R1821" s="256"/>
      <c r="S1821" s="256"/>
      <c r="T1821" s="257"/>
      <c r="U1821" s="13"/>
      <c r="V1821" s="13"/>
      <c r="W1821" s="13"/>
      <c r="X1821" s="13"/>
      <c r="Y1821" s="13"/>
      <c r="Z1821" s="13"/>
      <c r="AA1821" s="13"/>
      <c r="AB1821" s="13"/>
      <c r="AC1821" s="13"/>
      <c r="AD1821" s="13"/>
      <c r="AE1821" s="13"/>
      <c r="AT1821" s="258" t="s">
        <v>200</v>
      </c>
      <c r="AU1821" s="258" t="s">
        <v>82</v>
      </c>
      <c r="AV1821" s="13" t="s">
        <v>80</v>
      </c>
      <c r="AW1821" s="13" t="s">
        <v>30</v>
      </c>
      <c r="AX1821" s="13" t="s">
        <v>73</v>
      </c>
      <c r="AY1821" s="258" t="s">
        <v>189</v>
      </c>
    </row>
    <row r="1822" s="14" customFormat="1">
      <c r="A1822" s="14"/>
      <c r="B1822" s="259"/>
      <c r="C1822" s="260"/>
      <c r="D1822" s="242" t="s">
        <v>200</v>
      </c>
      <c r="E1822" s="261" t="s">
        <v>1</v>
      </c>
      <c r="F1822" s="262" t="s">
        <v>80</v>
      </c>
      <c r="G1822" s="260"/>
      <c r="H1822" s="263">
        <v>1</v>
      </c>
      <c r="I1822" s="264"/>
      <c r="J1822" s="260"/>
      <c r="K1822" s="260"/>
      <c r="L1822" s="265"/>
      <c r="M1822" s="266"/>
      <c r="N1822" s="267"/>
      <c r="O1822" s="267"/>
      <c r="P1822" s="267"/>
      <c r="Q1822" s="267"/>
      <c r="R1822" s="267"/>
      <c r="S1822" s="267"/>
      <c r="T1822" s="268"/>
      <c r="U1822" s="14"/>
      <c r="V1822" s="14"/>
      <c r="W1822" s="14"/>
      <c r="X1822" s="14"/>
      <c r="Y1822" s="14"/>
      <c r="Z1822" s="14"/>
      <c r="AA1822" s="14"/>
      <c r="AB1822" s="14"/>
      <c r="AC1822" s="14"/>
      <c r="AD1822" s="14"/>
      <c r="AE1822" s="14"/>
      <c r="AT1822" s="269" t="s">
        <v>200</v>
      </c>
      <c r="AU1822" s="269" t="s">
        <v>82</v>
      </c>
      <c r="AV1822" s="14" t="s">
        <v>82</v>
      </c>
      <c r="AW1822" s="14" t="s">
        <v>30</v>
      </c>
      <c r="AX1822" s="14" t="s">
        <v>73</v>
      </c>
      <c r="AY1822" s="269" t="s">
        <v>189</v>
      </c>
    </row>
    <row r="1823" s="13" customFormat="1">
      <c r="A1823" s="13"/>
      <c r="B1823" s="249"/>
      <c r="C1823" s="250"/>
      <c r="D1823" s="242" t="s">
        <v>200</v>
      </c>
      <c r="E1823" s="251" t="s">
        <v>1</v>
      </c>
      <c r="F1823" s="252" t="s">
        <v>1191</v>
      </c>
      <c r="G1823" s="250"/>
      <c r="H1823" s="251" t="s">
        <v>1</v>
      </c>
      <c r="I1823" s="253"/>
      <c r="J1823" s="250"/>
      <c r="K1823" s="250"/>
      <c r="L1823" s="254"/>
      <c r="M1823" s="255"/>
      <c r="N1823" s="256"/>
      <c r="O1823" s="256"/>
      <c r="P1823" s="256"/>
      <c r="Q1823" s="256"/>
      <c r="R1823" s="256"/>
      <c r="S1823" s="256"/>
      <c r="T1823" s="257"/>
      <c r="U1823" s="13"/>
      <c r="V1823" s="13"/>
      <c r="W1823" s="13"/>
      <c r="X1823" s="13"/>
      <c r="Y1823" s="13"/>
      <c r="Z1823" s="13"/>
      <c r="AA1823" s="13"/>
      <c r="AB1823" s="13"/>
      <c r="AC1823" s="13"/>
      <c r="AD1823" s="13"/>
      <c r="AE1823" s="13"/>
      <c r="AT1823" s="258" t="s">
        <v>200</v>
      </c>
      <c r="AU1823" s="258" t="s">
        <v>82</v>
      </c>
      <c r="AV1823" s="13" t="s">
        <v>80</v>
      </c>
      <c r="AW1823" s="13" t="s">
        <v>30</v>
      </c>
      <c r="AX1823" s="13" t="s">
        <v>73</v>
      </c>
      <c r="AY1823" s="258" t="s">
        <v>189</v>
      </c>
    </row>
    <row r="1824" s="14" customFormat="1">
      <c r="A1824" s="14"/>
      <c r="B1824" s="259"/>
      <c r="C1824" s="260"/>
      <c r="D1824" s="242" t="s">
        <v>200</v>
      </c>
      <c r="E1824" s="261" t="s">
        <v>1</v>
      </c>
      <c r="F1824" s="262" t="s">
        <v>80</v>
      </c>
      <c r="G1824" s="260"/>
      <c r="H1824" s="263">
        <v>1</v>
      </c>
      <c r="I1824" s="264"/>
      <c r="J1824" s="260"/>
      <c r="K1824" s="260"/>
      <c r="L1824" s="265"/>
      <c r="M1824" s="266"/>
      <c r="N1824" s="267"/>
      <c r="O1824" s="267"/>
      <c r="P1824" s="267"/>
      <c r="Q1824" s="267"/>
      <c r="R1824" s="267"/>
      <c r="S1824" s="267"/>
      <c r="T1824" s="268"/>
      <c r="U1824" s="14"/>
      <c r="V1824" s="14"/>
      <c r="W1824" s="14"/>
      <c r="X1824" s="14"/>
      <c r="Y1824" s="14"/>
      <c r="Z1824" s="14"/>
      <c r="AA1824" s="14"/>
      <c r="AB1824" s="14"/>
      <c r="AC1824" s="14"/>
      <c r="AD1824" s="14"/>
      <c r="AE1824" s="14"/>
      <c r="AT1824" s="269" t="s">
        <v>200</v>
      </c>
      <c r="AU1824" s="269" t="s">
        <v>82</v>
      </c>
      <c r="AV1824" s="14" t="s">
        <v>82</v>
      </c>
      <c r="AW1824" s="14" t="s">
        <v>30</v>
      </c>
      <c r="AX1824" s="14" t="s">
        <v>73</v>
      </c>
      <c r="AY1824" s="269" t="s">
        <v>189</v>
      </c>
    </row>
    <row r="1825" s="13" customFormat="1">
      <c r="A1825" s="13"/>
      <c r="B1825" s="249"/>
      <c r="C1825" s="250"/>
      <c r="D1825" s="242" t="s">
        <v>200</v>
      </c>
      <c r="E1825" s="251" t="s">
        <v>1</v>
      </c>
      <c r="F1825" s="252" t="s">
        <v>1192</v>
      </c>
      <c r="G1825" s="250"/>
      <c r="H1825" s="251" t="s">
        <v>1</v>
      </c>
      <c r="I1825" s="253"/>
      <c r="J1825" s="250"/>
      <c r="K1825" s="250"/>
      <c r="L1825" s="254"/>
      <c r="M1825" s="255"/>
      <c r="N1825" s="256"/>
      <c r="O1825" s="256"/>
      <c r="P1825" s="256"/>
      <c r="Q1825" s="256"/>
      <c r="R1825" s="256"/>
      <c r="S1825" s="256"/>
      <c r="T1825" s="257"/>
      <c r="U1825" s="13"/>
      <c r="V1825" s="13"/>
      <c r="W1825" s="13"/>
      <c r="X1825" s="13"/>
      <c r="Y1825" s="13"/>
      <c r="Z1825" s="13"/>
      <c r="AA1825" s="13"/>
      <c r="AB1825" s="13"/>
      <c r="AC1825" s="13"/>
      <c r="AD1825" s="13"/>
      <c r="AE1825" s="13"/>
      <c r="AT1825" s="258" t="s">
        <v>200</v>
      </c>
      <c r="AU1825" s="258" t="s">
        <v>82</v>
      </c>
      <c r="AV1825" s="13" t="s">
        <v>80</v>
      </c>
      <c r="AW1825" s="13" t="s">
        <v>30</v>
      </c>
      <c r="AX1825" s="13" t="s">
        <v>73</v>
      </c>
      <c r="AY1825" s="258" t="s">
        <v>189</v>
      </c>
    </row>
    <row r="1826" s="14" customFormat="1">
      <c r="A1826" s="14"/>
      <c r="B1826" s="259"/>
      <c r="C1826" s="260"/>
      <c r="D1826" s="242" t="s">
        <v>200</v>
      </c>
      <c r="E1826" s="261" t="s">
        <v>1</v>
      </c>
      <c r="F1826" s="262" t="s">
        <v>82</v>
      </c>
      <c r="G1826" s="260"/>
      <c r="H1826" s="263">
        <v>2</v>
      </c>
      <c r="I1826" s="264"/>
      <c r="J1826" s="260"/>
      <c r="K1826" s="260"/>
      <c r="L1826" s="265"/>
      <c r="M1826" s="266"/>
      <c r="N1826" s="267"/>
      <c r="O1826" s="267"/>
      <c r="P1826" s="267"/>
      <c r="Q1826" s="267"/>
      <c r="R1826" s="267"/>
      <c r="S1826" s="267"/>
      <c r="T1826" s="268"/>
      <c r="U1826" s="14"/>
      <c r="V1826" s="14"/>
      <c r="W1826" s="14"/>
      <c r="X1826" s="14"/>
      <c r="Y1826" s="14"/>
      <c r="Z1826" s="14"/>
      <c r="AA1826" s="14"/>
      <c r="AB1826" s="14"/>
      <c r="AC1826" s="14"/>
      <c r="AD1826" s="14"/>
      <c r="AE1826" s="14"/>
      <c r="AT1826" s="269" t="s">
        <v>200</v>
      </c>
      <c r="AU1826" s="269" t="s">
        <v>82</v>
      </c>
      <c r="AV1826" s="14" t="s">
        <v>82</v>
      </c>
      <c r="AW1826" s="14" t="s">
        <v>30</v>
      </c>
      <c r="AX1826" s="14" t="s">
        <v>73</v>
      </c>
      <c r="AY1826" s="269" t="s">
        <v>189</v>
      </c>
    </row>
    <row r="1827" s="13" customFormat="1">
      <c r="A1827" s="13"/>
      <c r="B1827" s="249"/>
      <c r="C1827" s="250"/>
      <c r="D1827" s="242" t="s">
        <v>200</v>
      </c>
      <c r="E1827" s="251" t="s">
        <v>1</v>
      </c>
      <c r="F1827" s="252" t="s">
        <v>1193</v>
      </c>
      <c r="G1827" s="250"/>
      <c r="H1827" s="251" t="s">
        <v>1</v>
      </c>
      <c r="I1827" s="253"/>
      <c r="J1827" s="250"/>
      <c r="K1827" s="250"/>
      <c r="L1827" s="254"/>
      <c r="M1827" s="255"/>
      <c r="N1827" s="256"/>
      <c r="O1827" s="256"/>
      <c r="P1827" s="256"/>
      <c r="Q1827" s="256"/>
      <c r="R1827" s="256"/>
      <c r="S1827" s="256"/>
      <c r="T1827" s="257"/>
      <c r="U1827" s="13"/>
      <c r="V1827" s="13"/>
      <c r="W1827" s="13"/>
      <c r="X1827" s="13"/>
      <c r="Y1827" s="13"/>
      <c r="Z1827" s="13"/>
      <c r="AA1827" s="13"/>
      <c r="AB1827" s="13"/>
      <c r="AC1827" s="13"/>
      <c r="AD1827" s="13"/>
      <c r="AE1827" s="13"/>
      <c r="AT1827" s="258" t="s">
        <v>200</v>
      </c>
      <c r="AU1827" s="258" t="s">
        <v>82</v>
      </c>
      <c r="AV1827" s="13" t="s">
        <v>80</v>
      </c>
      <c r="AW1827" s="13" t="s">
        <v>30</v>
      </c>
      <c r="AX1827" s="13" t="s">
        <v>73</v>
      </c>
      <c r="AY1827" s="258" t="s">
        <v>189</v>
      </c>
    </row>
    <row r="1828" s="14" customFormat="1">
      <c r="A1828" s="14"/>
      <c r="B1828" s="259"/>
      <c r="C1828" s="260"/>
      <c r="D1828" s="242" t="s">
        <v>200</v>
      </c>
      <c r="E1828" s="261" t="s">
        <v>1</v>
      </c>
      <c r="F1828" s="262" t="s">
        <v>80</v>
      </c>
      <c r="G1828" s="260"/>
      <c r="H1828" s="263">
        <v>1</v>
      </c>
      <c r="I1828" s="264"/>
      <c r="J1828" s="260"/>
      <c r="K1828" s="260"/>
      <c r="L1828" s="265"/>
      <c r="M1828" s="266"/>
      <c r="N1828" s="267"/>
      <c r="O1828" s="267"/>
      <c r="P1828" s="267"/>
      <c r="Q1828" s="267"/>
      <c r="R1828" s="267"/>
      <c r="S1828" s="267"/>
      <c r="T1828" s="268"/>
      <c r="U1828" s="14"/>
      <c r="V1828" s="14"/>
      <c r="W1828" s="14"/>
      <c r="X1828" s="14"/>
      <c r="Y1828" s="14"/>
      <c r="Z1828" s="14"/>
      <c r="AA1828" s="14"/>
      <c r="AB1828" s="14"/>
      <c r="AC1828" s="14"/>
      <c r="AD1828" s="14"/>
      <c r="AE1828" s="14"/>
      <c r="AT1828" s="269" t="s">
        <v>200</v>
      </c>
      <c r="AU1828" s="269" t="s">
        <v>82</v>
      </c>
      <c r="AV1828" s="14" t="s">
        <v>82</v>
      </c>
      <c r="AW1828" s="14" t="s">
        <v>30</v>
      </c>
      <c r="AX1828" s="14" t="s">
        <v>73</v>
      </c>
      <c r="AY1828" s="269" t="s">
        <v>189</v>
      </c>
    </row>
    <row r="1829" s="15" customFormat="1">
      <c r="A1829" s="15"/>
      <c r="B1829" s="270"/>
      <c r="C1829" s="271"/>
      <c r="D1829" s="242" t="s">
        <v>200</v>
      </c>
      <c r="E1829" s="272" t="s">
        <v>1</v>
      </c>
      <c r="F1829" s="273" t="s">
        <v>207</v>
      </c>
      <c r="G1829" s="271"/>
      <c r="H1829" s="274">
        <v>8</v>
      </c>
      <c r="I1829" s="275"/>
      <c r="J1829" s="271"/>
      <c r="K1829" s="271"/>
      <c r="L1829" s="276"/>
      <c r="M1829" s="277"/>
      <c r="N1829" s="278"/>
      <c r="O1829" s="278"/>
      <c r="P1829" s="278"/>
      <c r="Q1829" s="278"/>
      <c r="R1829" s="278"/>
      <c r="S1829" s="278"/>
      <c r="T1829" s="279"/>
      <c r="U1829" s="15"/>
      <c r="V1829" s="15"/>
      <c r="W1829" s="15"/>
      <c r="X1829" s="15"/>
      <c r="Y1829" s="15"/>
      <c r="Z1829" s="15"/>
      <c r="AA1829" s="15"/>
      <c r="AB1829" s="15"/>
      <c r="AC1829" s="15"/>
      <c r="AD1829" s="15"/>
      <c r="AE1829" s="15"/>
      <c r="AT1829" s="280" t="s">
        <v>200</v>
      </c>
      <c r="AU1829" s="280" t="s">
        <v>82</v>
      </c>
      <c r="AV1829" s="15" t="s">
        <v>195</v>
      </c>
      <c r="AW1829" s="15" t="s">
        <v>30</v>
      </c>
      <c r="AX1829" s="15" t="s">
        <v>80</v>
      </c>
      <c r="AY1829" s="280" t="s">
        <v>189</v>
      </c>
    </row>
    <row r="1830" s="2" customFormat="1" ht="33" customHeight="1">
      <c r="A1830" s="39"/>
      <c r="B1830" s="40"/>
      <c r="C1830" s="281" t="s">
        <v>1194</v>
      </c>
      <c r="D1830" s="281" t="s">
        <v>273</v>
      </c>
      <c r="E1830" s="282" t="s">
        <v>1195</v>
      </c>
      <c r="F1830" s="283" t="s">
        <v>1196</v>
      </c>
      <c r="G1830" s="284" t="s">
        <v>359</v>
      </c>
      <c r="H1830" s="285">
        <v>2</v>
      </c>
      <c r="I1830" s="286"/>
      <c r="J1830" s="287">
        <f>ROUND(I1830*H1830,2)</f>
        <v>0</v>
      </c>
      <c r="K1830" s="288"/>
      <c r="L1830" s="289"/>
      <c r="M1830" s="290" t="s">
        <v>1</v>
      </c>
      <c r="N1830" s="291" t="s">
        <v>38</v>
      </c>
      <c r="O1830" s="92"/>
      <c r="P1830" s="238">
        <f>O1830*H1830</f>
        <v>0</v>
      </c>
      <c r="Q1830" s="238">
        <v>0.014890000000000001</v>
      </c>
      <c r="R1830" s="238">
        <f>Q1830*H1830</f>
        <v>0.029780000000000001</v>
      </c>
      <c r="S1830" s="238">
        <v>0</v>
      </c>
      <c r="T1830" s="239">
        <f>S1830*H1830</f>
        <v>0</v>
      </c>
      <c r="U1830" s="39"/>
      <c r="V1830" s="39"/>
      <c r="W1830" s="39"/>
      <c r="X1830" s="39"/>
      <c r="Y1830" s="39"/>
      <c r="Z1830" s="39"/>
      <c r="AA1830" s="39"/>
      <c r="AB1830" s="39"/>
      <c r="AC1830" s="39"/>
      <c r="AD1830" s="39"/>
      <c r="AE1830" s="39"/>
      <c r="AR1830" s="240" t="s">
        <v>247</v>
      </c>
      <c r="AT1830" s="240" t="s">
        <v>273</v>
      </c>
      <c r="AU1830" s="240" t="s">
        <v>82</v>
      </c>
      <c r="AY1830" s="18" t="s">
        <v>189</v>
      </c>
      <c r="BE1830" s="241">
        <f>IF(N1830="základní",J1830,0)</f>
        <v>0</v>
      </c>
      <c r="BF1830" s="241">
        <f>IF(N1830="snížená",J1830,0)</f>
        <v>0</v>
      </c>
      <c r="BG1830" s="241">
        <f>IF(N1830="zákl. přenesená",J1830,0)</f>
        <v>0</v>
      </c>
      <c r="BH1830" s="241">
        <f>IF(N1830="sníž. přenesená",J1830,0)</f>
        <v>0</v>
      </c>
      <c r="BI1830" s="241">
        <f>IF(N1830="nulová",J1830,0)</f>
        <v>0</v>
      </c>
      <c r="BJ1830" s="18" t="s">
        <v>80</v>
      </c>
      <c r="BK1830" s="241">
        <f>ROUND(I1830*H1830,2)</f>
        <v>0</v>
      </c>
      <c r="BL1830" s="18" t="s">
        <v>195</v>
      </c>
      <c r="BM1830" s="240" t="s">
        <v>1197</v>
      </c>
    </row>
    <row r="1831" s="2" customFormat="1">
      <c r="A1831" s="39"/>
      <c r="B1831" s="40"/>
      <c r="C1831" s="41"/>
      <c r="D1831" s="242" t="s">
        <v>197</v>
      </c>
      <c r="E1831" s="41"/>
      <c r="F1831" s="243" t="s">
        <v>1196</v>
      </c>
      <c r="G1831" s="41"/>
      <c r="H1831" s="41"/>
      <c r="I1831" s="244"/>
      <c r="J1831" s="41"/>
      <c r="K1831" s="41"/>
      <c r="L1831" s="45"/>
      <c r="M1831" s="245"/>
      <c r="N1831" s="246"/>
      <c r="O1831" s="92"/>
      <c r="P1831" s="92"/>
      <c r="Q1831" s="92"/>
      <c r="R1831" s="92"/>
      <c r="S1831" s="92"/>
      <c r="T1831" s="93"/>
      <c r="U1831" s="39"/>
      <c r="V1831" s="39"/>
      <c r="W1831" s="39"/>
      <c r="X1831" s="39"/>
      <c r="Y1831" s="39"/>
      <c r="Z1831" s="39"/>
      <c r="AA1831" s="39"/>
      <c r="AB1831" s="39"/>
      <c r="AC1831" s="39"/>
      <c r="AD1831" s="39"/>
      <c r="AE1831" s="39"/>
      <c r="AT1831" s="18" t="s">
        <v>197</v>
      </c>
      <c r="AU1831" s="18" t="s">
        <v>82</v>
      </c>
    </row>
    <row r="1832" s="13" customFormat="1">
      <c r="A1832" s="13"/>
      <c r="B1832" s="249"/>
      <c r="C1832" s="250"/>
      <c r="D1832" s="242" t="s">
        <v>200</v>
      </c>
      <c r="E1832" s="251" t="s">
        <v>1</v>
      </c>
      <c r="F1832" s="252" t="s">
        <v>1188</v>
      </c>
      <c r="G1832" s="250"/>
      <c r="H1832" s="251" t="s">
        <v>1</v>
      </c>
      <c r="I1832" s="253"/>
      <c r="J1832" s="250"/>
      <c r="K1832" s="250"/>
      <c r="L1832" s="254"/>
      <c r="M1832" s="255"/>
      <c r="N1832" s="256"/>
      <c r="O1832" s="256"/>
      <c r="P1832" s="256"/>
      <c r="Q1832" s="256"/>
      <c r="R1832" s="256"/>
      <c r="S1832" s="256"/>
      <c r="T1832" s="257"/>
      <c r="U1832" s="13"/>
      <c r="V1832" s="13"/>
      <c r="W1832" s="13"/>
      <c r="X1832" s="13"/>
      <c r="Y1832" s="13"/>
      <c r="Z1832" s="13"/>
      <c r="AA1832" s="13"/>
      <c r="AB1832" s="13"/>
      <c r="AC1832" s="13"/>
      <c r="AD1832" s="13"/>
      <c r="AE1832" s="13"/>
      <c r="AT1832" s="258" t="s">
        <v>200</v>
      </c>
      <c r="AU1832" s="258" t="s">
        <v>82</v>
      </c>
      <c r="AV1832" s="13" t="s">
        <v>80</v>
      </c>
      <c r="AW1832" s="13" t="s">
        <v>30</v>
      </c>
      <c r="AX1832" s="13" t="s">
        <v>73</v>
      </c>
      <c r="AY1832" s="258" t="s">
        <v>189</v>
      </c>
    </row>
    <row r="1833" s="14" customFormat="1">
      <c r="A1833" s="14"/>
      <c r="B1833" s="259"/>
      <c r="C1833" s="260"/>
      <c r="D1833" s="242" t="s">
        <v>200</v>
      </c>
      <c r="E1833" s="261" t="s">
        <v>1</v>
      </c>
      <c r="F1833" s="262" t="s">
        <v>82</v>
      </c>
      <c r="G1833" s="260"/>
      <c r="H1833" s="263">
        <v>2</v>
      </c>
      <c r="I1833" s="264"/>
      <c r="J1833" s="260"/>
      <c r="K1833" s="260"/>
      <c r="L1833" s="265"/>
      <c r="M1833" s="266"/>
      <c r="N1833" s="267"/>
      <c r="O1833" s="267"/>
      <c r="P1833" s="267"/>
      <c r="Q1833" s="267"/>
      <c r="R1833" s="267"/>
      <c r="S1833" s="267"/>
      <c r="T1833" s="268"/>
      <c r="U1833" s="14"/>
      <c r="V1833" s="14"/>
      <c r="W1833" s="14"/>
      <c r="X1833" s="14"/>
      <c r="Y1833" s="14"/>
      <c r="Z1833" s="14"/>
      <c r="AA1833" s="14"/>
      <c r="AB1833" s="14"/>
      <c r="AC1833" s="14"/>
      <c r="AD1833" s="14"/>
      <c r="AE1833" s="14"/>
      <c r="AT1833" s="269" t="s">
        <v>200</v>
      </c>
      <c r="AU1833" s="269" t="s">
        <v>82</v>
      </c>
      <c r="AV1833" s="14" t="s">
        <v>82</v>
      </c>
      <c r="AW1833" s="14" t="s">
        <v>30</v>
      </c>
      <c r="AX1833" s="14" t="s">
        <v>73</v>
      </c>
      <c r="AY1833" s="269" t="s">
        <v>189</v>
      </c>
    </row>
    <row r="1834" s="15" customFormat="1">
      <c r="A1834" s="15"/>
      <c r="B1834" s="270"/>
      <c r="C1834" s="271"/>
      <c r="D1834" s="242" t="s">
        <v>200</v>
      </c>
      <c r="E1834" s="272" t="s">
        <v>1</v>
      </c>
      <c r="F1834" s="273" t="s">
        <v>207</v>
      </c>
      <c r="G1834" s="271"/>
      <c r="H1834" s="274">
        <v>2</v>
      </c>
      <c r="I1834" s="275"/>
      <c r="J1834" s="271"/>
      <c r="K1834" s="271"/>
      <c r="L1834" s="276"/>
      <c r="M1834" s="277"/>
      <c r="N1834" s="278"/>
      <c r="O1834" s="278"/>
      <c r="P1834" s="278"/>
      <c r="Q1834" s="278"/>
      <c r="R1834" s="278"/>
      <c r="S1834" s="278"/>
      <c r="T1834" s="279"/>
      <c r="U1834" s="15"/>
      <c r="V1834" s="15"/>
      <c r="W1834" s="15"/>
      <c r="X1834" s="15"/>
      <c r="Y1834" s="15"/>
      <c r="Z1834" s="15"/>
      <c r="AA1834" s="15"/>
      <c r="AB1834" s="15"/>
      <c r="AC1834" s="15"/>
      <c r="AD1834" s="15"/>
      <c r="AE1834" s="15"/>
      <c r="AT1834" s="280" t="s">
        <v>200</v>
      </c>
      <c r="AU1834" s="280" t="s">
        <v>82</v>
      </c>
      <c r="AV1834" s="15" t="s">
        <v>195</v>
      </c>
      <c r="AW1834" s="15" t="s">
        <v>30</v>
      </c>
      <c r="AX1834" s="15" t="s">
        <v>80</v>
      </c>
      <c r="AY1834" s="280" t="s">
        <v>189</v>
      </c>
    </row>
    <row r="1835" s="2" customFormat="1" ht="33" customHeight="1">
      <c r="A1835" s="39"/>
      <c r="B1835" s="40"/>
      <c r="C1835" s="281" t="s">
        <v>1198</v>
      </c>
      <c r="D1835" s="281" t="s">
        <v>273</v>
      </c>
      <c r="E1835" s="282" t="s">
        <v>1199</v>
      </c>
      <c r="F1835" s="283" t="s">
        <v>1200</v>
      </c>
      <c r="G1835" s="284" t="s">
        <v>359</v>
      </c>
      <c r="H1835" s="285">
        <v>1</v>
      </c>
      <c r="I1835" s="286"/>
      <c r="J1835" s="287">
        <f>ROUND(I1835*H1835,2)</f>
        <v>0</v>
      </c>
      <c r="K1835" s="288"/>
      <c r="L1835" s="289"/>
      <c r="M1835" s="290" t="s">
        <v>1</v>
      </c>
      <c r="N1835" s="291" t="s">
        <v>38</v>
      </c>
      <c r="O1835" s="92"/>
      <c r="P1835" s="238">
        <f>O1835*H1835</f>
        <v>0</v>
      </c>
      <c r="Q1835" s="238">
        <v>0.017930000000000001</v>
      </c>
      <c r="R1835" s="238">
        <f>Q1835*H1835</f>
        <v>0.017930000000000001</v>
      </c>
      <c r="S1835" s="238">
        <v>0</v>
      </c>
      <c r="T1835" s="239">
        <f>S1835*H1835</f>
        <v>0</v>
      </c>
      <c r="U1835" s="39"/>
      <c r="V1835" s="39"/>
      <c r="W1835" s="39"/>
      <c r="X1835" s="39"/>
      <c r="Y1835" s="39"/>
      <c r="Z1835" s="39"/>
      <c r="AA1835" s="39"/>
      <c r="AB1835" s="39"/>
      <c r="AC1835" s="39"/>
      <c r="AD1835" s="39"/>
      <c r="AE1835" s="39"/>
      <c r="AR1835" s="240" t="s">
        <v>247</v>
      </c>
      <c r="AT1835" s="240" t="s">
        <v>273</v>
      </c>
      <c r="AU1835" s="240" t="s">
        <v>82</v>
      </c>
      <c r="AY1835" s="18" t="s">
        <v>189</v>
      </c>
      <c r="BE1835" s="241">
        <f>IF(N1835="základní",J1835,0)</f>
        <v>0</v>
      </c>
      <c r="BF1835" s="241">
        <f>IF(N1835="snížená",J1835,0)</f>
        <v>0</v>
      </c>
      <c r="BG1835" s="241">
        <f>IF(N1835="zákl. přenesená",J1835,0)</f>
        <v>0</v>
      </c>
      <c r="BH1835" s="241">
        <f>IF(N1835="sníž. přenesená",J1835,0)</f>
        <v>0</v>
      </c>
      <c r="BI1835" s="241">
        <f>IF(N1835="nulová",J1835,0)</f>
        <v>0</v>
      </c>
      <c r="BJ1835" s="18" t="s">
        <v>80</v>
      </c>
      <c r="BK1835" s="241">
        <f>ROUND(I1835*H1835,2)</f>
        <v>0</v>
      </c>
      <c r="BL1835" s="18" t="s">
        <v>195</v>
      </c>
      <c r="BM1835" s="240" t="s">
        <v>1201</v>
      </c>
    </row>
    <row r="1836" s="2" customFormat="1">
      <c r="A1836" s="39"/>
      <c r="B1836" s="40"/>
      <c r="C1836" s="41"/>
      <c r="D1836" s="242" t="s">
        <v>197</v>
      </c>
      <c r="E1836" s="41"/>
      <c r="F1836" s="243" t="s">
        <v>1200</v>
      </c>
      <c r="G1836" s="41"/>
      <c r="H1836" s="41"/>
      <c r="I1836" s="244"/>
      <c r="J1836" s="41"/>
      <c r="K1836" s="41"/>
      <c r="L1836" s="45"/>
      <c r="M1836" s="245"/>
      <c r="N1836" s="246"/>
      <c r="O1836" s="92"/>
      <c r="P1836" s="92"/>
      <c r="Q1836" s="92"/>
      <c r="R1836" s="92"/>
      <c r="S1836" s="92"/>
      <c r="T1836" s="93"/>
      <c r="U1836" s="39"/>
      <c r="V1836" s="39"/>
      <c r="W1836" s="39"/>
      <c r="X1836" s="39"/>
      <c r="Y1836" s="39"/>
      <c r="Z1836" s="39"/>
      <c r="AA1836" s="39"/>
      <c r="AB1836" s="39"/>
      <c r="AC1836" s="39"/>
      <c r="AD1836" s="39"/>
      <c r="AE1836" s="39"/>
      <c r="AT1836" s="18" t="s">
        <v>197</v>
      </c>
      <c r="AU1836" s="18" t="s">
        <v>82</v>
      </c>
    </row>
    <row r="1837" s="13" customFormat="1">
      <c r="A1837" s="13"/>
      <c r="B1837" s="249"/>
      <c r="C1837" s="250"/>
      <c r="D1837" s="242" t="s">
        <v>200</v>
      </c>
      <c r="E1837" s="251" t="s">
        <v>1</v>
      </c>
      <c r="F1837" s="252" t="s">
        <v>1191</v>
      </c>
      <c r="G1837" s="250"/>
      <c r="H1837" s="251" t="s">
        <v>1</v>
      </c>
      <c r="I1837" s="253"/>
      <c r="J1837" s="250"/>
      <c r="K1837" s="250"/>
      <c r="L1837" s="254"/>
      <c r="M1837" s="255"/>
      <c r="N1837" s="256"/>
      <c r="O1837" s="256"/>
      <c r="P1837" s="256"/>
      <c r="Q1837" s="256"/>
      <c r="R1837" s="256"/>
      <c r="S1837" s="256"/>
      <c r="T1837" s="257"/>
      <c r="U1837" s="13"/>
      <c r="V1837" s="13"/>
      <c r="W1837" s="13"/>
      <c r="X1837" s="13"/>
      <c r="Y1837" s="13"/>
      <c r="Z1837" s="13"/>
      <c r="AA1837" s="13"/>
      <c r="AB1837" s="13"/>
      <c r="AC1837" s="13"/>
      <c r="AD1837" s="13"/>
      <c r="AE1837" s="13"/>
      <c r="AT1837" s="258" t="s">
        <v>200</v>
      </c>
      <c r="AU1837" s="258" t="s">
        <v>82</v>
      </c>
      <c r="AV1837" s="13" t="s">
        <v>80</v>
      </c>
      <c r="AW1837" s="13" t="s">
        <v>30</v>
      </c>
      <c r="AX1837" s="13" t="s">
        <v>73</v>
      </c>
      <c r="AY1837" s="258" t="s">
        <v>189</v>
      </c>
    </row>
    <row r="1838" s="14" customFormat="1">
      <c r="A1838" s="14"/>
      <c r="B1838" s="259"/>
      <c r="C1838" s="260"/>
      <c r="D1838" s="242" t="s">
        <v>200</v>
      </c>
      <c r="E1838" s="261" t="s">
        <v>1</v>
      </c>
      <c r="F1838" s="262" t="s">
        <v>80</v>
      </c>
      <c r="G1838" s="260"/>
      <c r="H1838" s="263">
        <v>1</v>
      </c>
      <c r="I1838" s="264"/>
      <c r="J1838" s="260"/>
      <c r="K1838" s="260"/>
      <c r="L1838" s="265"/>
      <c r="M1838" s="266"/>
      <c r="N1838" s="267"/>
      <c r="O1838" s="267"/>
      <c r="P1838" s="267"/>
      <c r="Q1838" s="267"/>
      <c r="R1838" s="267"/>
      <c r="S1838" s="267"/>
      <c r="T1838" s="268"/>
      <c r="U1838" s="14"/>
      <c r="V1838" s="14"/>
      <c r="W1838" s="14"/>
      <c r="X1838" s="14"/>
      <c r="Y1838" s="14"/>
      <c r="Z1838" s="14"/>
      <c r="AA1838" s="14"/>
      <c r="AB1838" s="14"/>
      <c r="AC1838" s="14"/>
      <c r="AD1838" s="14"/>
      <c r="AE1838" s="14"/>
      <c r="AT1838" s="269" t="s">
        <v>200</v>
      </c>
      <c r="AU1838" s="269" t="s">
        <v>82</v>
      </c>
      <c r="AV1838" s="14" t="s">
        <v>82</v>
      </c>
      <c r="AW1838" s="14" t="s">
        <v>30</v>
      </c>
      <c r="AX1838" s="14" t="s">
        <v>73</v>
      </c>
      <c r="AY1838" s="269" t="s">
        <v>189</v>
      </c>
    </row>
    <row r="1839" s="15" customFormat="1">
      <c r="A1839" s="15"/>
      <c r="B1839" s="270"/>
      <c r="C1839" s="271"/>
      <c r="D1839" s="242" t="s">
        <v>200</v>
      </c>
      <c r="E1839" s="272" t="s">
        <v>1</v>
      </c>
      <c r="F1839" s="273" t="s">
        <v>207</v>
      </c>
      <c r="G1839" s="271"/>
      <c r="H1839" s="274">
        <v>1</v>
      </c>
      <c r="I1839" s="275"/>
      <c r="J1839" s="271"/>
      <c r="K1839" s="271"/>
      <c r="L1839" s="276"/>
      <c r="M1839" s="277"/>
      <c r="N1839" s="278"/>
      <c r="O1839" s="278"/>
      <c r="P1839" s="278"/>
      <c r="Q1839" s="278"/>
      <c r="R1839" s="278"/>
      <c r="S1839" s="278"/>
      <c r="T1839" s="279"/>
      <c r="U1839" s="15"/>
      <c r="V1839" s="15"/>
      <c r="W1839" s="15"/>
      <c r="X1839" s="15"/>
      <c r="Y1839" s="15"/>
      <c r="Z1839" s="15"/>
      <c r="AA1839" s="15"/>
      <c r="AB1839" s="15"/>
      <c r="AC1839" s="15"/>
      <c r="AD1839" s="15"/>
      <c r="AE1839" s="15"/>
      <c r="AT1839" s="280" t="s">
        <v>200</v>
      </c>
      <c r="AU1839" s="280" t="s">
        <v>82</v>
      </c>
      <c r="AV1839" s="15" t="s">
        <v>195</v>
      </c>
      <c r="AW1839" s="15" t="s">
        <v>30</v>
      </c>
      <c r="AX1839" s="15" t="s">
        <v>80</v>
      </c>
      <c r="AY1839" s="280" t="s">
        <v>189</v>
      </c>
    </row>
    <row r="1840" s="2" customFormat="1" ht="33" customHeight="1">
      <c r="A1840" s="39"/>
      <c r="B1840" s="40"/>
      <c r="C1840" s="281" t="s">
        <v>1202</v>
      </c>
      <c r="D1840" s="281" t="s">
        <v>273</v>
      </c>
      <c r="E1840" s="282" t="s">
        <v>1203</v>
      </c>
      <c r="F1840" s="283" t="s">
        <v>1204</v>
      </c>
      <c r="G1840" s="284" t="s">
        <v>359</v>
      </c>
      <c r="H1840" s="285">
        <v>2</v>
      </c>
      <c r="I1840" s="286"/>
      <c r="J1840" s="287">
        <f>ROUND(I1840*H1840,2)</f>
        <v>0</v>
      </c>
      <c r="K1840" s="288"/>
      <c r="L1840" s="289"/>
      <c r="M1840" s="290" t="s">
        <v>1</v>
      </c>
      <c r="N1840" s="291" t="s">
        <v>38</v>
      </c>
      <c r="O1840" s="92"/>
      <c r="P1840" s="238">
        <f>O1840*H1840</f>
        <v>0</v>
      </c>
      <c r="Q1840" s="238">
        <v>0.012489999999999999</v>
      </c>
      <c r="R1840" s="238">
        <f>Q1840*H1840</f>
        <v>0.024979999999999999</v>
      </c>
      <c r="S1840" s="238">
        <v>0</v>
      </c>
      <c r="T1840" s="239">
        <f>S1840*H1840</f>
        <v>0</v>
      </c>
      <c r="U1840" s="39"/>
      <c r="V1840" s="39"/>
      <c r="W1840" s="39"/>
      <c r="X1840" s="39"/>
      <c r="Y1840" s="39"/>
      <c r="Z1840" s="39"/>
      <c r="AA1840" s="39"/>
      <c r="AB1840" s="39"/>
      <c r="AC1840" s="39"/>
      <c r="AD1840" s="39"/>
      <c r="AE1840" s="39"/>
      <c r="AR1840" s="240" t="s">
        <v>247</v>
      </c>
      <c r="AT1840" s="240" t="s">
        <v>273</v>
      </c>
      <c r="AU1840" s="240" t="s">
        <v>82</v>
      </c>
      <c r="AY1840" s="18" t="s">
        <v>189</v>
      </c>
      <c r="BE1840" s="241">
        <f>IF(N1840="základní",J1840,0)</f>
        <v>0</v>
      </c>
      <c r="BF1840" s="241">
        <f>IF(N1840="snížená",J1840,0)</f>
        <v>0</v>
      </c>
      <c r="BG1840" s="241">
        <f>IF(N1840="zákl. přenesená",J1840,0)</f>
        <v>0</v>
      </c>
      <c r="BH1840" s="241">
        <f>IF(N1840="sníž. přenesená",J1840,0)</f>
        <v>0</v>
      </c>
      <c r="BI1840" s="241">
        <f>IF(N1840="nulová",J1840,0)</f>
        <v>0</v>
      </c>
      <c r="BJ1840" s="18" t="s">
        <v>80</v>
      </c>
      <c r="BK1840" s="241">
        <f>ROUND(I1840*H1840,2)</f>
        <v>0</v>
      </c>
      <c r="BL1840" s="18" t="s">
        <v>195</v>
      </c>
      <c r="BM1840" s="240" t="s">
        <v>1205</v>
      </c>
    </row>
    <row r="1841" s="2" customFormat="1">
      <c r="A1841" s="39"/>
      <c r="B1841" s="40"/>
      <c r="C1841" s="41"/>
      <c r="D1841" s="242" t="s">
        <v>197</v>
      </c>
      <c r="E1841" s="41"/>
      <c r="F1841" s="243" t="s">
        <v>1204</v>
      </c>
      <c r="G1841" s="41"/>
      <c r="H1841" s="41"/>
      <c r="I1841" s="244"/>
      <c r="J1841" s="41"/>
      <c r="K1841" s="41"/>
      <c r="L1841" s="45"/>
      <c r="M1841" s="245"/>
      <c r="N1841" s="246"/>
      <c r="O1841" s="92"/>
      <c r="P1841" s="92"/>
      <c r="Q1841" s="92"/>
      <c r="R1841" s="92"/>
      <c r="S1841" s="92"/>
      <c r="T1841" s="93"/>
      <c r="U1841" s="39"/>
      <c r="V1841" s="39"/>
      <c r="W1841" s="39"/>
      <c r="X1841" s="39"/>
      <c r="Y1841" s="39"/>
      <c r="Z1841" s="39"/>
      <c r="AA1841" s="39"/>
      <c r="AB1841" s="39"/>
      <c r="AC1841" s="39"/>
      <c r="AD1841" s="39"/>
      <c r="AE1841" s="39"/>
      <c r="AT1841" s="18" t="s">
        <v>197</v>
      </c>
      <c r="AU1841" s="18" t="s">
        <v>82</v>
      </c>
    </row>
    <row r="1842" s="13" customFormat="1">
      <c r="A1842" s="13"/>
      <c r="B1842" s="249"/>
      <c r="C1842" s="250"/>
      <c r="D1842" s="242" t="s">
        <v>200</v>
      </c>
      <c r="E1842" s="251" t="s">
        <v>1</v>
      </c>
      <c r="F1842" s="252" t="s">
        <v>1189</v>
      </c>
      <c r="G1842" s="250"/>
      <c r="H1842" s="251" t="s">
        <v>1</v>
      </c>
      <c r="I1842" s="253"/>
      <c r="J1842" s="250"/>
      <c r="K1842" s="250"/>
      <c r="L1842" s="254"/>
      <c r="M1842" s="255"/>
      <c r="N1842" s="256"/>
      <c r="O1842" s="256"/>
      <c r="P1842" s="256"/>
      <c r="Q1842" s="256"/>
      <c r="R1842" s="256"/>
      <c r="S1842" s="256"/>
      <c r="T1842" s="257"/>
      <c r="U1842" s="13"/>
      <c r="V1842" s="13"/>
      <c r="W1842" s="13"/>
      <c r="X1842" s="13"/>
      <c r="Y1842" s="13"/>
      <c r="Z1842" s="13"/>
      <c r="AA1842" s="13"/>
      <c r="AB1842" s="13"/>
      <c r="AC1842" s="13"/>
      <c r="AD1842" s="13"/>
      <c r="AE1842" s="13"/>
      <c r="AT1842" s="258" t="s">
        <v>200</v>
      </c>
      <c r="AU1842" s="258" t="s">
        <v>82</v>
      </c>
      <c r="AV1842" s="13" t="s">
        <v>80</v>
      </c>
      <c r="AW1842" s="13" t="s">
        <v>30</v>
      </c>
      <c r="AX1842" s="13" t="s">
        <v>73</v>
      </c>
      <c r="AY1842" s="258" t="s">
        <v>189</v>
      </c>
    </row>
    <row r="1843" s="14" customFormat="1">
      <c r="A1843" s="14"/>
      <c r="B1843" s="259"/>
      <c r="C1843" s="260"/>
      <c r="D1843" s="242" t="s">
        <v>200</v>
      </c>
      <c r="E1843" s="261" t="s">
        <v>1</v>
      </c>
      <c r="F1843" s="262" t="s">
        <v>80</v>
      </c>
      <c r="G1843" s="260"/>
      <c r="H1843" s="263">
        <v>1</v>
      </c>
      <c r="I1843" s="264"/>
      <c r="J1843" s="260"/>
      <c r="K1843" s="260"/>
      <c r="L1843" s="265"/>
      <c r="M1843" s="266"/>
      <c r="N1843" s="267"/>
      <c r="O1843" s="267"/>
      <c r="P1843" s="267"/>
      <c r="Q1843" s="267"/>
      <c r="R1843" s="267"/>
      <c r="S1843" s="267"/>
      <c r="T1843" s="268"/>
      <c r="U1843" s="14"/>
      <c r="V1843" s="14"/>
      <c r="W1843" s="14"/>
      <c r="X1843" s="14"/>
      <c r="Y1843" s="14"/>
      <c r="Z1843" s="14"/>
      <c r="AA1843" s="14"/>
      <c r="AB1843" s="14"/>
      <c r="AC1843" s="14"/>
      <c r="AD1843" s="14"/>
      <c r="AE1843" s="14"/>
      <c r="AT1843" s="269" t="s">
        <v>200</v>
      </c>
      <c r="AU1843" s="269" t="s">
        <v>82</v>
      </c>
      <c r="AV1843" s="14" t="s">
        <v>82</v>
      </c>
      <c r="AW1843" s="14" t="s">
        <v>30</v>
      </c>
      <c r="AX1843" s="14" t="s">
        <v>73</v>
      </c>
      <c r="AY1843" s="269" t="s">
        <v>189</v>
      </c>
    </row>
    <row r="1844" s="13" customFormat="1">
      <c r="A1844" s="13"/>
      <c r="B1844" s="249"/>
      <c r="C1844" s="250"/>
      <c r="D1844" s="242" t="s">
        <v>200</v>
      </c>
      <c r="E1844" s="251" t="s">
        <v>1</v>
      </c>
      <c r="F1844" s="252" t="s">
        <v>1190</v>
      </c>
      <c r="G1844" s="250"/>
      <c r="H1844" s="251" t="s">
        <v>1</v>
      </c>
      <c r="I1844" s="253"/>
      <c r="J1844" s="250"/>
      <c r="K1844" s="250"/>
      <c r="L1844" s="254"/>
      <c r="M1844" s="255"/>
      <c r="N1844" s="256"/>
      <c r="O1844" s="256"/>
      <c r="P1844" s="256"/>
      <c r="Q1844" s="256"/>
      <c r="R1844" s="256"/>
      <c r="S1844" s="256"/>
      <c r="T1844" s="257"/>
      <c r="U1844" s="13"/>
      <c r="V1844" s="13"/>
      <c r="W1844" s="13"/>
      <c r="X1844" s="13"/>
      <c r="Y1844" s="13"/>
      <c r="Z1844" s="13"/>
      <c r="AA1844" s="13"/>
      <c r="AB1844" s="13"/>
      <c r="AC1844" s="13"/>
      <c r="AD1844" s="13"/>
      <c r="AE1844" s="13"/>
      <c r="AT1844" s="258" t="s">
        <v>200</v>
      </c>
      <c r="AU1844" s="258" t="s">
        <v>82</v>
      </c>
      <c r="AV1844" s="13" t="s">
        <v>80</v>
      </c>
      <c r="AW1844" s="13" t="s">
        <v>30</v>
      </c>
      <c r="AX1844" s="13" t="s">
        <v>73</v>
      </c>
      <c r="AY1844" s="258" t="s">
        <v>189</v>
      </c>
    </row>
    <row r="1845" s="14" customFormat="1">
      <c r="A1845" s="14"/>
      <c r="B1845" s="259"/>
      <c r="C1845" s="260"/>
      <c r="D1845" s="242" t="s">
        <v>200</v>
      </c>
      <c r="E1845" s="261" t="s">
        <v>1</v>
      </c>
      <c r="F1845" s="262" t="s">
        <v>80</v>
      </c>
      <c r="G1845" s="260"/>
      <c r="H1845" s="263">
        <v>1</v>
      </c>
      <c r="I1845" s="264"/>
      <c r="J1845" s="260"/>
      <c r="K1845" s="260"/>
      <c r="L1845" s="265"/>
      <c r="M1845" s="266"/>
      <c r="N1845" s="267"/>
      <c r="O1845" s="267"/>
      <c r="P1845" s="267"/>
      <c r="Q1845" s="267"/>
      <c r="R1845" s="267"/>
      <c r="S1845" s="267"/>
      <c r="T1845" s="268"/>
      <c r="U1845" s="14"/>
      <c r="V1845" s="14"/>
      <c r="W1845" s="14"/>
      <c r="X1845" s="14"/>
      <c r="Y1845" s="14"/>
      <c r="Z1845" s="14"/>
      <c r="AA1845" s="14"/>
      <c r="AB1845" s="14"/>
      <c r="AC1845" s="14"/>
      <c r="AD1845" s="14"/>
      <c r="AE1845" s="14"/>
      <c r="AT1845" s="269" t="s">
        <v>200</v>
      </c>
      <c r="AU1845" s="269" t="s">
        <v>82</v>
      </c>
      <c r="AV1845" s="14" t="s">
        <v>82</v>
      </c>
      <c r="AW1845" s="14" t="s">
        <v>30</v>
      </c>
      <c r="AX1845" s="14" t="s">
        <v>73</v>
      </c>
      <c r="AY1845" s="269" t="s">
        <v>189</v>
      </c>
    </row>
    <row r="1846" s="15" customFormat="1">
      <c r="A1846" s="15"/>
      <c r="B1846" s="270"/>
      <c r="C1846" s="271"/>
      <c r="D1846" s="242" t="s">
        <v>200</v>
      </c>
      <c r="E1846" s="272" t="s">
        <v>1</v>
      </c>
      <c r="F1846" s="273" t="s">
        <v>207</v>
      </c>
      <c r="G1846" s="271"/>
      <c r="H1846" s="274">
        <v>2</v>
      </c>
      <c r="I1846" s="275"/>
      <c r="J1846" s="271"/>
      <c r="K1846" s="271"/>
      <c r="L1846" s="276"/>
      <c r="M1846" s="277"/>
      <c r="N1846" s="278"/>
      <c r="O1846" s="278"/>
      <c r="P1846" s="278"/>
      <c r="Q1846" s="278"/>
      <c r="R1846" s="278"/>
      <c r="S1846" s="278"/>
      <c r="T1846" s="279"/>
      <c r="U1846" s="15"/>
      <c r="V1846" s="15"/>
      <c r="W1846" s="15"/>
      <c r="X1846" s="15"/>
      <c r="Y1846" s="15"/>
      <c r="Z1846" s="15"/>
      <c r="AA1846" s="15"/>
      <c r="AB1846" s="15"/>
      <c r="AC1846" s="15"/>
      <c r="AD1846" s="15"/>
      <c r="AE1846" s="15"/>
      <c r="AT1846" s="280" t="s">
        <v>200</v>
      </c>
      <c r="AU1846" s="280" t="s">
        <v>82</v>
      </c>
      <c r="AV1846" s="15" t="s">
        <v>195</v>
      </c>
      <c r="AW1846" s="15" t="s">
        <v>30</v>
      </c>
      <c r="AX1846" s="15" t="s">
        <v>80</v>
      </c>
      <c r="AY1846" s="280" t="s">
        <v>189</v>
      </c>
    </row>
    <row r="1847" s="2" customFormat="1" ht="33" customHeight="1">
      <c r="A1847" s="39"/>
      <c r="B1847" s="40"/>
      <c r="C1847" s="281" t="s">
        <v>1206</v>
      </c>
      <c r="D1847" s="281" t="s">
        <v>273</v>
      </c>
      <c r="E1847" s="282" t="s">
        <v>1207</v>
      </c>
      <c r="F1847" s="283" t="s">
        <v>1208</v>
      </c>
      <c r="G1847" s="284" t="s">
        <v>359</v>
      </c>
      <c r="H1847" s="285">
        <v>3</v>
      </c>
      <c r="I1847" s="286"/>
      <c r="J1847" s="287">
        <f>ROUND(I1847*H1847,2)</f>
        <v>0</v>
      </c>
      <c r="K1847" s="288"/>
      <c r="L1847" s="289"/>
      <c r="M1847" s="290" t="s">
        <v>1</v>
      </c>
      <c r="N1847" s="291" t="s">
        <v>38</v>
      </c>
      <c r="O1847" s="92"/>
      <c r="P1847" s="238">
        <f>O1847*H1847</f>
        <v>0</v>
      </c>
      <c r="Q1847" s="238">
        <v>0.017930000000000001</v>
      </c>
      <c r="R1847" s="238">
        <f>Q1847*H1847</f>
        <v>0.053790000000000004</v>
      </c>
      <c r="S1847" s="238">
        <v>0</v>
      </c>
      <c r="T1847" s="239">
        <f>S1847*H1847</f>
        <v>0</v>
      </c>
      <c r="U1847" s="39"/>
      <c r="V1847" s="39"/>
      <c r="W1847" s="39"/>
      <c r="X1847" s="39"/>
      <c r="Y1847" s="39"/>
      <c r="Z1847" s="39"/>
      <c r="AA1847" s="39"/>
      <c r="AB1847" s="39"/>
      <c r="AC1847" s="39"/>
      <c r="AD1847" s="39"/>
      <c r="AE1847" s="39"/>
      <c r="AR1847" s="240" t="s">
        <v>247</v>
      </c>
      <c r="AT1847" s="240" t="s">
        <v>273</v>
      </c>
      <c r="AU1847" s="240" t="s">
        <v>82</v>
      </c>
      <c r="AY1847" s="18" t="s">
        <v>189</v>
      </c>
      <c r="BE1847" s="241">
        <f>IF(N1847="základní",J1847,0)</f>
        <v>0</v>
      </c>
      <c r="BF1847" s="241">
        <f>IF(N1847="snížená",J1847,0)</f>
        <v>0</v>
      </c>
      <c r="BG1847" s="241">
        <f>IF(N1847="zákl. přenesená",J1847,0)</f>
        <v>0</v>
      </c>
      <c r="BH1847" s="241">
        <f>IF(N1847="sníž. přenesená",J1847,0)</f>
        <v>0</v>
      </c>
      <c r="BI1847" s="241">
        <f>IF(N1847="nulová",J1847,0)</f>
        <v>0</v>
      </c>
      <c r="BJ1847" s="18" t="s">
        <v>80</v>
      </c>
      <c r="BK1847" s="241">
        <f>ROUND(I1847*H1847,2)</f>
        <v>0</v>
      </c>
      <c r="BL1847" s="18" t="s">
        <v>195</v>
      </c>
      <c r="BM1847" s="240" t="s">
        <v>1209</v>
      </c>
    </row>
    <row r="1848" s="2" customFormat="1">
      <c r="A1848" s="39"/>
      <c r="B1848" s="40"/>
      <c r="C1848" s="41"/>
      <c r="D1848" s="242" t="s">
        <v>197</v>
      </c>
      <c r="E1848" s="41"/>
      <c r="F1848" s="243" t="s">
        <v>1208</v>
      </c>
      <c r="G1848" s="41"/>
      <c r="H1848" s="41"/>
      <c r="I1848" s="244"/>
      <c r="J1848" s="41"/>
      <c r="K1848" s="41"/>
      <c r="L1848" s="45"/>
      <c r="M1848" s="245"/>
      <c r="N1848" s="246"/>
      <c r="O1848" s="92"/>
      <c r="P1848" s="92"/>
      <c r="Q1848" s="92"/>
      <c r="R1848" s="92"/>
      <c r="S1848" s="92"/>
      <c r="T1848" s="93"/>
      <c r="U1848" s="39"/>
      <c r="V1848" s="39"/>
      <c r="W1848" s="39"/>
      <c r="X1848" s="39"/>
      <c r="Y1848" s="39"/>
      <c r="Z1848" s="39"/>
      <c r="AA1848" s="39"/>
      <c r="AB1848" s="39"/>
      <c r="AC1848" s="39"/>
      <c r="AD1848" s="39"/>
      <c r="AE1848" s="39"/>
      <c r="AT1848" s="18" t="s">
        <v>197</v>
      </c>
      <c r="AU1848" s="18" t="s">
        <v>82</v>
      </c>
    </row>
    <row r="1849" s="13" customFormat="1">
      <c r="A1849" s="13"/>
      <c r="B1849" s="249"/>
      <c r="C1849" s="250"/>
      <c r="D1849" s="242" t="s">
        <v>200</v>
      </c>
      <c r="E1849" s="251" t="s">
        <v>1</v>
      </c>
      <c r="F1849" s="252" t="s">
        <v>1192</v>
      </c>
      <c r="G1849" s="250"/>
      <c r="H1849" s="251" t="s">
        <v>1</v>
      </c>
      <c r="I1849" s="253"/>
      <c r="J1849" s="250"/>
      <c r="K1849" s="250"/>
      <c r="L1849" s="254"/>
      <c r="M1849" s="255"/>
      <c r="N1849" s="256"/>
      <c r="O1849" s="256"/>
      <c r="P1849" s="256"/>
      <c r="Q1849" s="256"/>
      <c r="R1849" s="256"/>
      <c r="S1849" s="256"/>
      <c r="T1849" s="257"/>
      <c r="U1849" s="13"/>
      <c r="V1849" s="13"/>
      <c r="W1849" s="13"/>
      <c r="X1849" s="13"/>
      <c r="Y1849" s="13"/>
      <c r="Z1849" s="13"/>
      <c r="AA1849" s="13"/>
      <c r="AB1849" s="13"/>
      <c r="AC1849" s="13"/>
      <c r="AD1849" s="13"/>
      <c r="AE1849" s="13"/>
      <c r="AT1849" s="258" t="s">
        <v>200</v>
      </c>
      <c r="AU1849" s="258" t="s">
        <v>82</v>
      </c>
      <c r="AV1849" s="13" t="s">
        <v>80</v>
      </c>
      <c r="AW1849" s="13" t="s">
        <v>30</v>
      </c>
      <c r="AX1849" s="13" t="s">
        <v>73</v>
      </c>
      <c r="AY1849" s="258" t="s">
        <v>189</v>
      </c>
    </row>
    <row r="1850" s="14" customFormat="1">
      <c r="A1850" s="14"/>
      <c r="B1850" s="259"/>
      <c r="C1850" s="260"/>
      <c r="D1850" s="242" t="s">
        <v>200</v>
      </c>
      <c r="E1850" s="261" t="s">
        <v>1</v>
      </c>
      <c r="F1850" s="262" t="s">
        <v>82</v>
      </c>
      <c r="G1850" s="260"/>
      <c r="H1850" s="263">
        <v>2</v>
      </c>
      <c r="I1850" s="264"/>
      <c r="J1850" s="260"/>
      <c r="K1850" s="260"/>
      <c r="L1850" s="265"/>
      <c r="M1850" s="266"/>
      <c r="N1850" s="267"/>
      <c r="O1850" s="267"/>
      <c r="P1850" s="267"/>
      <c r="Q1850" s="267"/>
      <c r="R1850" s="267"/>
      <c r="S1850" s="267"/>
      <c r="T1850" s="268"/>
      <c r="U1850" s="14"/>
      <c r="V1850" s="14"/>
      <c r="W1850" s="14"/>
      <c r="X1850" s="14"/>
      <c r="Y1850" s="14"/>
      <c r="Z1850" s="14"/>
      <c r="AA1850" s="14"/>
      <c r="AB1850" s="14"/>
      <c r="AC1850" s="14"/>
      <c r="AD1850" s="14"/>
      <c r="AE1850" s="14"/>
      <c r="AT1850" s="269" t="s">
        <v>200</v>
      </c>
      <c r="AU1850" s="269" t="s">
        <v>82</v>
      </c>
      <c r="AV1850" s="14" t="s">
        <v>82</v>
      </c>
      <c r="AW1850" s="14" t="s">
        <v>30</v>
      </c>
      <c r="AX1850" s="14" t="s">
        <v>73</v>
      </c>
      <c r="AY1850" s="269" t="s">
        <v>189</v>
      </c>
    </row>
    <row r="1851" s="13" customFormat="1">
      <c r="A1851" s="13"/>
      <c r="B1851" s="249"/>
      <c r="C1851" s="250"/>
      <c r="D1851" s="242" t="s">
        <v>200</v>
      </c>
      <c r="E1851" s="251" t="s">
        <v>1</v>
      </c>
      <c r="F1851" s="252" t="s">
        <v>1193</v>
      </c>
      <c r="G1851" s="250"/>
      <c r="H1851" s="251" t="s">
        <v>1</v>
      </c>
      <c r="I1851" s="253"/>
      <c r="J1851" s="250"/>
      <c r="K1851" s="250"/>
      <c r="L1851" s="254"/>
      <c r="M1851" s="255"/>
      <c r="N1851" s="256"/>
      <c r="O1851" s="256"/>
      <c r="P1851" s="256"/>
      <c r="Q1851" s="256"/>
      <c r="R1851" s="256"/>
      <c r="S1851" s="256"/>
      <c r="T1851" s="257"/>
      <c r="U1851" s="13"/>
      <c r="V1851" s="13"/>
      <c r="W1851" s="13"/>
      <c r="X1851" s="13"/>
      <c r="Y1851" s="13"/>
      <c r="Z1851" s="13"/>
      <c r="AA1851" s="13"/>
      <c r="AB1851" s="13"/>
      <c r="AC1851" s="13"/>
      <c r="AD1851" s="13"/>
      <c r="AE1851" s="13"/>
      <c r="AT1851" s="258" t="s">
        <v>200</v>
      </c>
      <c r="AU1851" s="258" t="s">
        <v>82</v>
      </c>
      <c r="AV1851" s="13" t="s">
        <v>80</v>
      </c>
      <c r="AW1851" s="13" t="s">
        <v>30</v>
      </c>
      <c r="AX1851" s="13" t="s">
        <v>73</v>
      </c>
      <c r="AY1851" s="258" t="s">
        <v>189</v>
      </c>
    </row>
    <row r="1852" s="14" customFormat="1">
      <c r="A1852" s="14"/>
      <c r="B1852" s="259"/>
      <c r="C1852" s="260"/>
      <c r="D1852" s="242" t="s">
        <v>200</v>
      </c>
      <c r="E1852" s="261" t="s">
        <v>1</v>
      </c>
      <c r="F1852" s="262" t="s">
        <v>80</v>
      </c>
      <c r="G1852" s="260"/>
      <c r="H1852" s="263">
        <v>1</v>
      </c>
      <c r="I1852" s="264"/>
      <c r="J1852" s="260"/>
      <c r="K1852" s="260"/>
      <c r="L1852" s="265"/>
      <c r="M1852" s="266"/>
      <c r="N1852" s="267"/>
      <c r="O1852" s="267"/>
      <c r="P1852" s="267"/>
      <c r="Q1852" s="267"/>
      <c r="R1852" s="267"/>
      <c r="S1852" s="267"/>
      <c r="T1852" s="268"/>
      <c r="U1852" s="14"/>
      <c r="V1852" s="14"/>
      <c r="W1852" s="14"/>
      <c r="X1852" s="14"/>
      <c r="Y1852" s="14"/>
      <c r="Z1852" s="14"/>
      <c r="AA1852" s="14"/>
      <c r="AB1852" s="14"/>
      <c r="AC1852" s="14"/>
      <c r="AD1852" s="14"/>
      <c r="AE1852" s="14"/>
      <c r="AT1852" s="269" t="s">
        <v>200</v>
      </c>
      <c r="AU1852" s="269" t="s">
        <v>82</v>
      </c>
      <c r="AV1852" s="14" t="s">
        <v>82</v>
      </c>
      <c r="AW1852" s="14" t="s">
        <v>30</v>
      </c>
      <c r="AX1852" s="14" t="s">
        <v>73</v>
      </c>
      <c r="AY1852" s="269" t="s">
        <v>189</v>
      </c>
    </row>
    <row r="1853" s="15" customFormat="1">
      <c r="A1853" s="15"/>
      <c r="B1853" s="270"/>
      <c r="C1853" s="271"/>
      <c r="D1853" s="242" t="s">
        <v>200</v>
      </c>
      <c r="E1853" s="272" t="s">
        <v>1</v>
      </c>
      <c r="F1853" s="273" t="s">
        <v>207</v>
      </c>
      <c r="G1853" s="271"/>
      <c r="H1853" s="274">
        <v>3</v>
      </c>
      <c r="I1853" s="275"/>
      <c r="J1853" s="271"/>
      <c r="K1853" s="271"/>
      <c r="L1853" s="276"/>
      <c r="M1853" s="277"/>
      <c r="N1853" s="278"/>
      <c r="O1853" s="278"/>
      <c r="P1853" s="278"/>
      <c r="Q1853" s="278"/>
      <c r="R1853" s="278"/>
      <c r="S1853" s="278"/>
      <c r="T1853" s="279"/>
      <c r="U1853" s="15"/>
      <c r="V1853" s="15"/>
      <c r="W1853" s="15"/>
      <c r="X1853" s="15"/>
      <c r="Y1853" s="15"/>
      <c r="Z1853" s="15"/>
      <c r="AA1853" s="15"/>
      <c r="AB1853" s="15"/>
      <c r="AC1853" s="15"/>
      <c r="AD1853" s="15"/>
      <c r="AE1853" s="15"/>
      <c r="AT1853" s="280" t="s">
        <v>200</v>
      </c>
      <c r="AU1853" s="280" t="s">
        <v>82</v>
      </c>
      <c r="AV1853" s="15" t="s">
        <v>195</v>
      </c>
      <c r="AW1853" s="15" t="s">
        <v>30</v>
      </c>
      <c r="AX1853" s="15" t="s">
        <v>80</v>
      </c>
      <c r="AY1853" s="280" t="s">
        <v>189</v>
      </c>
    </row>
    <row r="1854" s="2" customFormat="1" ht="24.15" customHeight="1">
      <c r="A1854" s="39"/>
      <c r="B1854" s="40"/>
      <c r="C1854" s="228" t="s">
        <v>1210</v>
      </c>
      <c r="D1854" s="228" t="s">
        <v>191</v>
      </c>
      <c r="E1854" s="229" t="s">
        <v>1211</v>
      </c>
      <c r="F1854" s="230" t="s">
        <v>1212</v>
      </c>
      <c r="G1854" s="231" t="s">
        <v>359</v>
      </c>
      <c r="H1854" s="232">
        <v>3</v>
      </c>
      <c r="I1854" s="233"/>
      <c r="J1854" s="234">
        <f>ROUND(I1854*H1854,2)</f>
        <v>0</v>
      </c>
      <c r="K1854" s="235"/>
      <c r="L1854" s="45"/>
      <c r="M1854" s="236" t="s">
        <v>1</v>
      </c>
      <c r="N1854" s="237" t="s">
        <v>38</v>
      </c>
      <c r="O1854" s="92"/>
      <c r="P1854" s="238">
        <f>O1854*H1854</f>
        <v>0</v>
      </c>
      <c r="Q1854" s="238">
        <v>0.44170336999999998</v>
      </c>
      <c r="R1854" s="238">
        <f>Q1854*H1854</f>
        <v>1.32511011</v>
      </c>
      <c r="S1854" s="238">
        <v>0</v>
      </c>
      <c r="T1854" s="239">
        <f>S1854*H1854</f>
        <v>0</v>
      </c>
      <c r="U1854" s="39"/>
      <c r="V1854" s="39"/>
      <c r="W1854" s="39"/>
      <c r="X1854" s="39"/>
      <c r="Y1854" s="39"/>
      <c r="Z1854" s="39"/>
      <c r="AA1854" s="39"/>
      <c r="AB1854" s="39"/>
      <c r="AC1854" s="39"/>
      <c r="AD1854" s="39"/>
      <c r="AE1854" s="39"/>
      <c r="AR1854" s="240" t="s">
        <v>195</v>
      </c>
      <c r="AT1854" s="240" t="s">
        <v>191</v>
      </c>
      <c r="AU1854" s="240" t="s">
        <v>82</v>
      </c>
      <c r="AY1854" s="18" t="s">
        <v>189</v>
      </c>
      <c r="BE1854" s="241">
        <f>IF(N1854="základní",J1854,0)</f>
        <v>0</v>
      </c>
      <c r="BF1854" s="241">
        <f>IF(N1854="snížená",J1854,0)</f>
        <v>0</v>
      </c>
      <c r="BG1854" s="241">
        <f>IF(N1854="zákl. přenesená",J1854,0)</f>
        <v>0</v>
      </c>
      <c r="BH1854" s="241">
        <f>IF(N1854="sníž. přenesená",J1854,0)</f>
        <v>0</v>
      </c>
      <c r="BI1854" s="241">
        <f>IF(N1854="nulová",J1854,0)</f>
        <v>0</v>
      </c>
      <c r="BJ1854" s="18" t="s">
        <v>80</v>
      </c>
      <c r="BK1854" s="241">
        <f>ROUND(I1854*H1854,2)</f>
        <v>0</v>
      </c>
      <c r="BL1854" s="18" t="s">
        <v>195</v>
      </c>
      <c r="BM1854" s="240" t="s">
        <v>1213</v>
      </c>
    </row>
    <row r="1855" s="2" customFormat="1">
      <c r="A1855" s="39"/>
      <c r="B1855" s="40"/>
      <c r="C1855" s="41"/>
      <c r="D1855" s="242" t="s">
        <v>197</v>
      </c>
      <c r="E1855" s="41"/>
      <c r="F1855" s="243" t="s">
        <v>1212</v>
      </c>
      <c r="G1855" s="41"/>
      <c r="H1855" s="41"/>
      <c r="I1855" s="244"/>
      <c r="J1855" s="41"/>
      <c r="K1855" s="41"/>
      <c r="L1855" s="45"/>
      <c r="M1855" s="245"/>
      <c r="N1855" s="246"/>
      <c r="O1855" s="92"/>
      <c r="P1855" s="92"/>
      <c r="Q1855" s="92"/>
      <c r="R1855" s="92"/>
      <c r="S1855" s="92"/>
      <c r="T1855" s="93"/>
      <c r="U1855" s="39"/>
      <c r="V1855" s="39"/>
      <c r="W1855" s="39"/>
      <c r="X1855" s="39"/>
      <c r="Y1855" s="39"/>
      <c r="Z1855" s="39"/>
      <c r="AA1855" s="39"/>
      <c r="AB1855" s="39"/>
      <c r="AC1855" s="39"/>
      <c r="AD1855" s="39"/>
      <c r="AE1855" s="39"/>
      <c r="AT1855" s="18" t="s">
        <v>197</v>
      </c>
      <c r="AU1855" s="18" t="s">
        <v>82</v>
      </c>
    </row>
    <row r="1856" s="2" customFormat="1">
      <c r="A1856" s="39"/>
      <c r="B1856" s="40"/>
      <c r="C1856" s="41"/>
      <c r="D1856" s="247" t="s">
        <v>198</v>
      </c>
      <c r="E1856" s="41"/>
      <c r="F1856" s="248" t="s">
        <v>1214</v>
      </c>
      <c r="G1856" s="41"/>
      <c r="H1856" s="41"/>
      <c r="I1856" s="244"/>
      <c r="J1856" s="41"/>
      <c r="K1856" s="41"/>
      <c r="L1856" s="45"/>
      <c r="M1856" s="245"/>
      <c r="N1856" s="246"/>
      <c r="O1856" s="92"/>
      <c r="P1856" s="92"/>
      <c r="Q1856" s="92"/>
      <c r="R1856" s="92"/>
      <c r="S1856" s="92"/>
      <c r="T1856" s="93"/>
      <c r="U1856" s="39"/>
      <c r="V1856" s="39"/>
      <c r="W1856" s="39"/>
      <c r="X1856" s="39"/>
      <c r="Y1856" s="39"/>
      <c r="Z1856" s="39"/>
      <c r="AA1856" s="39"/>
      <c r="AB1856" s="39"/>
      <c r="AC1856" s="39"/>
      <c r="AD1856" s="39"/>
      <c r="AE1856" s="39"/>
      <c r="AT1856" s="18" t="s">
        <v>198</v>
      </c>
      <c r="AU1856" s="18" t="s">
        <v>82</v>
      </c>
    </row>
    <row r="1857" s="13" customFormat="1">
      <c r="A1857" s="13"/>
      <c r="B1857" s="249"/>
      <c r="C1857" s="250"/>
      <c r="D1857" s="242" t="s">
        <v>200</v>
      </c>
      <c r="E1857" s="251" t="s">
        <v>1</v>
      </c>
      <c r="F1857" s="252" t="s">
        <v>1215</v>
      </c>
      <c r="G1857" s="250"/>
      <c r="H1857" s="251" t="s">
        <v>1</v>
      </c>
      <c r="I1857" s="253"/>
      <c r="J1857" s="250"/>
      <c r="K1857" s="250"/>
      <c r="L1857" s="254"/>
      <c r="M1857" s="255"/>
      <c r="N1857" s="256"/>
      <c r="O1857" s="256"/>
      <c r="P1857" s="256"/>
      <c r="Q1857" s="256"/>
      <c r="R1857" s="256"/>
      <c r="S1857" s="256"/>
      <c r="T1857" s="257"/>
      <c r="U1857" s="13"/>
      <c r="V1857" s="13"/>
      <c r="W1857" s="13"/>
      <c r="X1857" s="13"/>
      <c r="Y1857" s="13"/>
      <c r="Z1857" s="13"/>
      <c r="AA1857" s="13"/>
      <c r="AB1857" s="13"/>
      <c r="AC1857" s="13"/>
      <c r="AD1857" s="13"/>
      <c r="AE1857" s="13"/>
      <c r="AT1857" s="258" t="s">
        <v>200</v>
      </c>
      <c r="AU1857" s="258" t="s">
        <v>82</v>
      </c>
      <c r="AV1857" s="13" t="s">
        <v>80</v>
      </c>
      <c r="AW1857" s="13" t="s">
        <v>30</v>
      </c>
      <c r="AX1857" s="13" t="s">
        <v>73</v>
      </c>
      <c r="AY1857" s="258" t="s">
        <v>189</v>
      </c>
    </row>
    <row r="1858" s="14" customFormat="1">
      <c r="A1858" s="14"/>
      <c r="B1858" s="259"/>
      <c r="C1858" s="260"/>
      <c r="D1858" s="242" t="s">
        <v>200</v>
      </c>
      <c r="E1858" s="261" t="s">
        <v>1</v>
      </c>
      <c r="F1858" s="262" t="s">
        <v>80</v>
      </c>
      <c r="G1858" s="260"/>
      <c r="H1858" s="263">
        <v>1</v>
      </c>
      <c r="I1858" s="264"/>
      <c r="J1858" s="260"/>
      <c r="K1858" s="260"/>
      <c r="L1858" s="265"/>
      <c r="M1858" s="266"/>
      <c r="N1858" s="267"/>
      <c r="O1858" s="267"/>
      <c r="P1858" s="267"/>
      <c r="Q1858" s="267"/>
      <c r="R1858" s="267"/>
      <c r="S1858" s="267"/>
      <c r="T1858" s="268"/>
      <c r="U1858" s="14"/>
      <c r="V1858" s="14"/>
      <c r="W1858" s="14"/>
      <c r="X1858" s="14"/>
      <c r="Y1858" s="14"/>
      <c r="Z1858" s="14"/>
      <c r="AA1858" s="14"/>
      <c r="AB1858" s="14"/>
      <c r="AC1858" s="14"/>
      <c r="AD1858" s="14"/>
      <c r="AE1858" s="14"/>
      <c r="AT1858" s="269" t="s">
        <v>200</v>
      </c>
      <c r="AU1858" s="269" t="s">
        <v>82</v>
      </c>
      <c r="AV1858" s="14" t="s">
        <v>82</v>
      </c>
      <c r="AW1858" s="14" t="s">
        <v>30</v>
      </c>
      <c r="AX1858" s="14" t="s">
        <v>73</v>
      </c>
      <c r="AY1858" s="269" t="s">
        <v>189</v>
      </c>
    </row>
    <row r="1859" s="13" customFormat="1">
      <c r="A1859" s="13"/>
      <c r="B1859" s="249"/>
      <c r="C1859" s="250"/>
      <c r="D1859" s="242" t="s">
        <v>200</v>
      </c>
      <c r="E1859" s="251" t="s">
        <v>1</v>
      </c>
      <c r="F1859" s="252" t="s">
        <v>1216</v>
      </c>
      <c r="G1859" s="250"/>
      <c r="H1859" s="251" t="s">
        <v>1</v>
      </c>
      <c r="I1859" s="253"/>
      <c r="J1859" s="250"/>
      <c r="K1859" s="250"/>
      <c r="L1859" s="254"/>
      <c r="M1859" s="255"/>
      <c r="N1859" s="256"/>
      <c r="O1859" s="256"/>
      <c r="P1859" s="256"/>
      <c r="Q1859" s="256"/>
      <c r="R1859" s="256"/>
      <c r="S1859" s="256"/>
      <c r="T1859" s="257"/>
      <c r="U1859" s="13"/>
      <c r="V1859" s="13"/>
      <c r="W1859" s="13"/>
      <c r="X1859" s="13"/>
      <c r="Y1859" s="13"/>
      <c r="Z1859" s="13"/>
      <c r="AA1859" s="13"/>
      <c r="AB1859" s="13"/>
      <c r="AC1859" s="13"/>
      <c r="AD1859" s="13"/>
      <c r="AE1859" s="13"/>
      <c r="AT1859" s="258" t="s">
        <v>200</v>
      </c>
      <c r="AU1859" s="258" t="s">
        <v>82</v>
      </c>
      <c r="AV1859" s="13" t="s">
        <v>80</v>
      </c>
      <c r="AW1859" s="13" t="s">
        <v>30</v>
      </c>
      <c r="AX1859" s="13" t="s">
        <v>73</v>
      </c>
      <c r="AY1859" s="258" t="s">
        <v>189</v>
      </c>
    </row>
    <row r="1860" s="14" customFormat="1">
      <c r="A1860" s="14"/>
      <c r="B1860" s="259"/>
      <c r="C1860" s="260"/>
      <c r="D1860" s="242" t="s">
        <v>200</v>
      </c>
      <c r="E1860" s="261" t="s">
        <v>1</v>
      </c>
      <c r="F1860" s="262" t="s">
        <v>80</v>
      </c>
      <c r="G1860" s="260"/>
      <c r="H1860" s="263">
        <v>1</v>
      </c>
      <c r="I1860" s="264"/>
      <c r="J1860" s="260"/>
      <c r="K1860" s="260"/>
      <c r="L1860" s="265"/>
      <c r="M1860" s="266"/>
      <c r="N1860" s="267"/>
      <c r="O1860" s="267"/>
      <c r="P1860" s="267"/>
      <c r="Q1860" s="267"/>
      <c r="R1860" s="267"/>
      <c r="S1860" s="267"/>
      <c r="T1860" s="268"/>
      <c r="U1860" s="14"/>
      <c r="V1860" s="14"/>
      <c r="W1860" s="14"/>
      <c r="X1860" s="14"/>
      <c r="Y1860" s="14"/>
      <c r="Z1860" s="14"/>
      <c r="AA1860" s="14"/>
      <c r="AB1860" s="14"/>
      <c r="AC1860" s="14"/>
      <c r="AD1860" s="14"/>
      <c r="AE1860" s="14"/>
      <c r="AT1860" s="269" t="s">
        <v>200</v>
      </c>
      <c r="AU1860" s="269" t="s">
        <v>82</v>
      </c>
      <c r="AV1860" s="14" t="s">
        <v>82</v>
      </c>
      <c r="AW1860" s="14" t="s">
        <v>30</v>
      </c>
      <c r="AX1860" s="14" t="s">
        <v>73</v>
      </c>
      <c r="AY1860" s="269" t="s">
        <v>189</v>
      </c>
    </row>
    <row r="1861" s="13" customFormat="1">
      <c r="A1861" s="13"/>
      <c r="B1861" s="249"/>
      <c r="C1861" s="250"/>
      <c r="D1861" s="242" t="s">
        <v>200</v>
      </c>
      <c r="E1861" s="251" t="s">
        <v>1</v>
      </c>
      <c r="F1861" s="252" t="s">
        <v>1217</v>
      </c>
      <c r="G1861" s="250"/>
      <c r="H1861" s="251" t="s">
        <v>1</v>
      </c>
      <c r="I1861" s="253"/>
      <c r="J1861" s="250"/>
      <c r="K1861" s="250"/>
      <c r="L1861" s="254"/>
      <c r="M1861" s="255"/>
      <c r="N1861" s="256"/>
      <c r="O1861" s="256"/>
      <c r="P1861" s="256"/>
      <c r="Q1861" s="256"/>
      <c r="R1861" s="256"/>
      <c r="S1861" s="256"/>
      <c r="T1861" s="257"/>
      <c r="U1861" s="13"/>
      <c r="V1861" s="13"/>
      <c r="W1861" s="13"/>
      <c r="X1861" s="13"/>
      <c r="Y1861" s="13"/>
      <c r="Z1861" s="13"/>
      <c r="AA1861" s="13"/>
      <c r="AB1861" s="13"/>
      <c r="AC1861" s="13"/>
      <c r="AD1861" s="13"/>
      <c r="AE1861" s="13"/>
      <c r="AT1861" s="258" t="s">
        <v>200</v>
      </c>
      <c r="AU1861" s="258" t="s">
        <v>82</v>
      </c>
      <c r="AV1861" s="13" t="s">
        <v>80</v>
      </c>
      <c r="AW1861" s="13" t="s">
        <v>30</v>
      </c>
      <c r="AX1861" s="13" t="s">
        <v>73</v>
      </c>
      <c r="AY1861" s="258" t="s">
        <v>189</v>
      </c>
    </row>
    <row r="1862" s="14" customFormat="1">
      <c r="A1862" s="14"/>
      <c r="B1862" s="259"/>
      <c r="C1862" s="260"/>
      <c r="D1862" s="242" t="s">
        <v>200</v>
      </c>
      <c r="E1862" s="261" t="s">
        <v>1</v>
      </c>
      <c r="F1862" s="262" t="s">
        <v>80</v>
      </c>
      <c r="G1862" s="260"/>
      <c r="H1862" s="263">
        <v>1</v>
      </c>
      <c r="I1862" s="264"/>
      <c r="J1862" s="260"/>
      <c r="K1862" s="260"/>
      <c r="L1862" s="265"/>
      <c r="M1862" s="266"/>
      <c r="N1862" s="267"/>
      <c r="O1862" s="267"/>
      <c r="P1862" s="267"/>
      <c r="Q1862" s="267"/>
      <c r="R1862" s="267"/>
      <c r="S1862" s="267"/>
      <c r="T1862" s="268"/>
      <c r="U1862" s="14"/>
      <c r="V1862" s="14"/>
      <c r="W1862" s="14"/>
      <c r="X1862" s="14"/>
      <c r="Y1862" s="14"/>
      <c r="Z1862" s="14"/>
      <c r="AA1862" s="14"/>
      <c r="AB1862" s="14"/>
      <c r="AC1862" s="14"/>
      <c r="AD1862" s="14"/>
      <c r="AE1862" s="14"/>
      <c r="AT1862" s="269" t="s">
        <v>200</v>
      </c>
      <c r="AU1862" s="269" t="s">
        <v>82</v>
      </c>
      <c r="AV1862" s="14" t="s">
        <v>82</v>
      </c>
      <c r="AW1862" s="14" t="s">
        <v>30</v>
      </c>
      <c r="AX1862" s="14" t="s">
        <v>73</v>
      </c>
      <c r="AY1862" s="269" t="s">
        <v>189</v>
      </c>
    </row>
    <row r="1863" s="15" customFormat="1">
      <c r="A1863" s="15"/>
      <c r="B1863" s="270"/>
      <c r="C1863" s="271"/>
      <c r="D1863" s="242" t="s">
        <v>200</v>
      </c>
      <c r="E1863" s="272" t="s">
        <v>1</v>
      </c>
      <c r="F1863" s="273" t="s">
        <v>207</v>
      </c>
      <c r="G1863" s="271"/>
      <c r="H1863" s="274">
        <v>3</v>
      </c>
      <c r="I1863" s="275"/>
      <c r="J1863" s="271"/>
      <c r="K1863" s="271"/>
      <c r="L1863" s="276"/>
      <c r="M1863" s="277"/>
      <c r="N1863" s="278"/>
      <c r="O1863" s="278"/>
      <c r="P1863" s="278"/>
      <c r="Q1863" s="278"/>
      <c r="R1863" s="278"/>
      <c r="S1863" s="278"/>
      <c r="T1863" s="279"/>
      <c r="U1863" s="15"/>
      <c r="V1863" s="15"/>
      <c r="W1863" s="15"/>
      <c r="X1863" s="15"/>
      <c r="Y1863" s="15"/>
      <c r="Z1863" s="15"/>
      <c r="AA1863" s="15"/>
      <c r="AB1863" s="15"/>
      <c r="AC1863" s="15"/>
      <c r="AD1863" s="15"/>
      <c r="AE1863" s="15"/>
      <c r="AT1863" s="280" t="s">
        <v>200</v>
      </c>
      <c r="AU1863" s="280" t="s">
        <v>82</v>
      </c>
      <c r="AV1863" s="15" t="s">
        <v>195</v>
      </c>
      <c r="AW1863" s="15" t="s">
        <v>30</v>
      </c>
      <c r="AX1863" s="15" t="s">
        <v>80</v>
      </c>
      <c r="AY1863" s="280" t="s">
        <v>189</v>
      </c>
    </row>
    <row r="1864" s="2" customFormat="1" ht="37.8" customHeight="1">
      <c r="A1864" s="39"/>
      <c r="B1864" s="40"/>
      <c r="C1864" s="281" t="s">
        <v>1218</v>
      </c>
      <c r="D1864" s="281" t="s">
        <v>273</v>
      </c>
      <c r="E1864" s="282" t="s">
        <v>1219</v>
      </c>
      <c r="F1864" s="283" t="s">
        <v>1220</v>
      </c>
      <c r="G1864" s="284" t="s">
        <v>359</v>
      </c>
      <c r="H1864" s="285">
        <v>2</v>
      </c>
      <c r="I1864" s="286"/>
      <c r="J1864" s="287">
        <f>ROUND(I1864*H1864,2)</f>
        <v>0</v>
      </c>
      <c r="K1864" s="288"/>
      <c r="L1864" s="289"/>
      <c r="M1864" s="290" t="s">
        <v>1</v>
      </c>
      <c r="N1864" s="291" t="s">
        <v>38</v>
      </c>
      <c r="O1864" s="92"/>
      <c r="P1864" s="238">
        <f>O1864*H1864</f>
        <v>0</v>
      </c>
      <c r="Q1864" s="238">
        <v>0.012489999999999999</v>
      </c>
      <c r="R1864" s="238">
        <f>Q1864*H1864</f>
        <v>0.024979999999999999</v>
      </c>
      <c r="S1864" s="238">
        <v>0</v>
      </c>
      <c r="T1864" s="239">
        <f>S1864*H1864</f>
        <v>0</v>
      </c>
      <c r="U1864" s="39"/>
      <c r="V1864" s="39"/>
      <c r="W1864" s="39"/>
      <c r="X1864" s="39"/>
      <c r="Y1864" s="39"/>
      <c r="Z1864" s="39"/>
      <c r="AA1864" s="39"/>
      <c r="AB1864" s="39"/>
      <c r="AC1864" s="39"/>
      <c r="AD1864" s="39"/>
      <c r="AE1864" s="39"/>
      <c r="AR1864" s="240" t="s">
        <v>247</v>
      </c>
      <c r="AT1864" s="240" t="s">
        <v>273</v>
      </c>
      <c r="AU1864" s="240" t="s">
        <v>82</v>
      </c>
      <c r="AY1864" s="18" t="s">
        <v>189</v>
      </c>
      <c r="BE1864" s="241">
        <f>IF(N1864="základní",J1864,0)</f>
        <v>0</v>
      </c>
      <c r="BF1864" s="241">
        <f>IF(N1864="snížená",J1864,0)</f>
        <v>0</v>
      </c>
      <c r="BG1864" s="241">
        <f>IF(N1864="zákl. přenesená",J1864,0)</f>
        <v>0</v>
      </c>
      <c r="BH1864" s="241">
        <f>IF(N1864="sníž. přenesená",J1864,0)</f>
        <v>0</v>
      </c>
      <c r="BI1864" s="241">
        <f>IF(N1864="nulová",J1864,0)</f>
        <v>0</v>
      </c>
      <c r="BJ1864" s="18" t="s">
        <v>80</v>
      </c>
      <c r="BK1864" s="241">
        <f>ROUND(I1864*H1864,2)</f>
        <v>0</v>
      </c>
      <c r="BL1864" s="18" t="s">
        <v>195</v>
      </c>
      <c r="BM1864" s="240" t="s">
        <v>1221</v>
      </c>
    </row>
    <row r="1865" s="2" customFormat="1">
      <c r="A1865" s="39"/>
      <c r="B1865" s="40"/>
      <c r="C1865" s="41"/>
      <c r="D1865" s="242" t="s">
        <v>197</v>
      </c>
      <c r="E1865" s="41"/>
      <c r="F1865" s="243" t="s">
        <v>1220</v>
      </c>
      <c r="G1865" s="41"/>
      <c r="H1865" s="41"/>
      <c r="I1865" s="244"/>
      <c r="J1865" s="41"/>
      <c r="K1865" s="41"/>
      <c r="L1865" s="45"/>
      <c r="M1865" s="245"/>
      <c r="N1865" s="246"/>
      <c r="O1865" s="92"/>
      <c r="P1865" s="92"/>
      <c r="Q1865" s="92"/>
      <c r="R1865" s="92"/>
      <c r="S1865" s="92"/>
      <c r="T1865" s="93"/>
      <c r="U1865" s="39"/>
      <c r="V1865" s="39"/>
      <c r="W1865" s="39"/>
      <c r="X1865" s="39"/>
      <c r="Y1865" s="39"/>
      <c r="Z1865" s="39"/>
      <c r="AA1865" s="39"/>
      <c r="AB1865" s="39"/>
      <c r="AC1865" s="39"/>
      <c r="AD1865" s="39"/>
      <c r="AE1865" s="39"/>
      <c r="AT1865" s="18" t="s">
        <v>197</v>
      </c>
      <c r="AU1865" s="18" t="s">
        <v>82</v>
      </c>
    </row>
    <row r="1866" s="13" customFormat="1">
      <c r="A1866" s="13"/>
      <c r="B1866" s="249"/>
      <c r="C1866" s="250"/>
      <c r="D1866" s="242" t="s">
        <v>200</v>
      </c>
      <c r="E1866" s="251" t="s">
        <v>1</v>
      </c>
      <c r="F1866" s="252" t="s">
        <v>1215</v>
      </c>
      <c r="G1866" s="250"/>
      <c r="H1866" s="251" t="s">
        <v>1</v>
      </c>
      <c r="I1866" s="253"/>
      <c r="J1866" s="250"/>
      <c r="K1866" s="250"/>
      <c r="L1866" s="254"/>
      <c r="M1866" s="255"/>
      <c r="N1866" s="256"/>
      <c r="O1866" s="256"/>
      <c r="P1866" s="256"/>
      <c r="Q1866" s="256"/>
      <c r="R1866" s="256"/>
      <c r="S1866" s="256"/>
      <c r="T1866" s="257"/>
      <c r="U1866" s="13"/>
      <c r="V1866" s="13"/>
      <c r="W1866" s="13"/>
      <c r="X1866" s="13"/>
      <c r="Y1866" s="13"/>
      <c r="Z1866" s="13"/>
      <c r="AA1866" s="13"/>
      <c r="AB1866" s="13"/>
      <c r="AC1866" s="13"/>
      <c r="AD1866" s="13"/>
      <c r="AE1866" s="13"/>
      <c r="AT1866" s="258" t="s">
        <v>200</v>
      </c>
      <c r="AU1866" s="258" t="s">
        <v>82</v>
      </c>
      <c r="AV1866" s="13" t="s">
        <v>80</v>
      </c>
      <c r="AW1866" s="13" t="s">
        <v>30</v>
      </c>
      <c r="AX1866" s="13" t="s">
        <v>73</v>
      </c>
      <c r="AY1866" s="258" t="s">
        <v>189</v>
      </c>
    </row>
    <row r="1867" s="14" customFormat="1">
      <c r="A1867" s="14"/>
      <c r="B1867" s="259"/>
      <c r="C1867" s="260"/>
      <c r="D1867" s="242" t="s">
        <v>200</v>
      </c>
      <c r="E1867" s="261" t="s">
        <v>1</v>
      </c>
      <c r="F1867" s="262" t="s">
        <v>80</v>
      </c>
      <c r="G1867" s="260"/>
      <c r="H1867" s="263">
        <v>1</v>
      </c>
      <c r="I1867" s="264"/>
      <c r="J1867" s="260"/>
      <c r="K1867" s="260"/>
      <c r="L1867" s="265"/>
      <c r="M1867" s="266"/>
      <c r="N1867" s="267"/>
      <c r="O1867" s="267"/>
      <c r="P1867" s="267"/>
      <c r="Q1867" s="267"/>
      <c r="R1867" s="267"/>
      <c r="S1867" s="267"/>
      <c r="T1867" s="268"/>
      <c r="U1867" s="14"/>
      <c r="V1867" s="14"/>
      <c r="W1867" s="14"/>
      <c r="X1867" s="14"/>
      <c r="Y1867" s="14"/>
      <c r="Z1867" s="14"/>
      <c r="AA1867" s="14"/>
      <c r="AB1867" s="14"/>
      <c r="AC1867" s="14"/>
      <c r="AD1867" s="14"/>
      <c r="AE1867" s="14"/>
      <c r="AT1867" s="269" t="s">
        <v>200</v>
      </c>
      <c r="AU1867" s="269" t="s">
        <v>82</v>
      </c>
      <c r="AV1867" s="14" t="s">
        <v>82</v>
      </c>
      <c r="AW1867" s="14" t="s">
        <v>30</v>
      </c>
      <c r="AX1867" s="14" t="s">
        <v>73</v>
      </c>
      <c r="AY1867" s="269" t="s">
        <v>189</v>
      </c>
    </row>
    <row r="1868" s="13" customFormat="1">
      <c r="A1868" s="13"/>
      <c r="B1868" s="249"/>
      <c r="C1868" s="250"/>
      <c r="D1868" s="242" t="s">
        <v>200</v>
      </c>
      <c r="E1868" s="251" t="s">
        <v>1</v>
      </c>
      <c r="F1868" s="252" t="s">
        <v>1217</v>
      </c>
      <c r="G1868" s="250"/>
      <c r="H1868" s="251" t="s">
        <v>1</v>
      </c>
      <c r="I1868" s="253"/>
      <c r="J1868" s="250"/>
      <c r="K1868" s="250"/>
      <c r="L1868" s="254"/>
      <c r="M1868" s="255"/>
      <c r="N1868" s="256"/>
      <c r="O1868" s="256"/>
      <c r="P1868" s="256"/>
      <c r="Q1868" s="256"/>
      <c r="R1868" s="256"/>
      <c r="S1868" s="256"/>
      <c r="T1868" s="257"/>
      <c r="U1868" s="13"/>
      <c r="V1868" s="13"/>
      <c r="W1868" s="13"/>
      <c r="X1868" s="13"/>
      <c r="Y1868" s="13"/>
      <c r="Z1868" s="13"/>
      <c r="AA1868" s="13"/>
      <c r="AB1868" s="13"/>
      <c r="AC1868" s="13"/>
      <c r="AD1868" s="13"/>
      <c r="AE1868" s="13"/>
      <c r="AT1868" s="258" t="s">
        <v>200</v>
      </c>
      <c r="AU1868" s="258" t="s">
        <v>82</v>
      </c>
      <c r="AV1868" s="13" t="s">
        <v>80</v>
      </c>
      <c r="AW1868" s="13" t="s">
        <v>30</v>
      </c>
      <c r="AX1868" s="13" t="s">
        <v>73</v>
      </c>
      <c r="AY1868" s="258" t="s">
        <v>189</v>
      </c>
    </row>
    <row r="1869" s="14" customFormat="1">
      <c r="A1869" s="14"/>
      <c r="B1869" s="259"/>
      <c r="C1869" s="260"/>
      <c r="D1869" s="242" t="s">
        <v>200</v>
      </c>
      <c r="E1869" s="261" t="s">
        <v>1</v>
      </c>
      <c r="F1869" s="262" t="s">
        <v>80</v>
      </c>
      <c r="G1869" s="260"/>
      <c r="H1869" s="263">
        <v>1</v>
      </c>
      <c r="I1869" s="264"/>
      <c r="J1869" s="260"/>
      <c r="K1869" s="260"/>
      <c r="L1869" s="265"/>
      <c r="M1869" s="266"/>
      <c r="N1869" s="267"/>
      <c r="O1869" s="267"/>
      <c r="P1869" s="267"/>
      <c r="Q1869" s="267"/>
      <c r="R1869" s="267"/>
      <c r="S1869" s="267"/>
      <c r="T1869" s="268"/>
      <c r="U1869" s="14"/>
      <c r="V1869" s="14"/>
      <c r="W1869" s="14"/>
      <c r="X1869" s="14"/>
      <c r="Y1869" s="14"/>
      <c r="Z1869" s="14"/>
      <c r="AA1869" s="14"/>
      <c r="AB1869" s="14"/>
      <c r="AC1869" s="14"/>
      <c r="AD1869" s="14"/>
      <c r="AE1869" s="14"/>
      <c r="AT1869" s="269" t="s">
        <v>200</v>
      </c>
      <c r="AU1869" s="269" t="s">
        <v>82</v>
      </c>
      <c r="AV1869" s="14" t="s">
        <v>82</v>
      </c>
      <c r="AW1869" s="14" t="s">
        <v>30</v>
      </c>
      <c r="AX1869" s="14" t="s">
        <v>73</v>
      </c>
      <c r="AY1869" s="269" t="s">
        <v>189</v>
      </c>
    </row>
    <row r="1870" s="15" customFormat="1">
      <c r="A1870" s="15"/>
      <c r="B1870" s="270"/>
      <c r="C1870" s="271"/>
      <c r="D1870" s="242" t="s">
        <v>200</v>
      </c>
      <c r="E1870" s="272" t="s">
        <v>1</v>
      </c>
      <c r="F1870" s="273" t="s">
        <v>207</v>
      </c>
      <c r="G1870" s="271"/>
      <c r="H1870" s="274">
        <v>2</v>
      </c>
      <c r="I1870" s="275"/>
      <c r="J1870" s="271"/>
      <c r="K1870" s="271"/>
      <c r="L1870" s="276"/>
      <c r="M1870" s="277"/>
      <c r="N1870" s="278"/>
      <c r="O1870" s="278"/>
      <c r="P1870" s="278"/>
      <c r="Q1870" s="278"/>
      <c r="R1870" s="278"/>
      <c r="S1870" s="278"/>
      <c r="T1870" s="279"/>
      <c r="U1870" s="15"/>
      <c r="V1870" s="15"/>
      <c r="W1870" s="15"/>
      <c r="X1870" s="15"/>
      <c r="Y1870" s="15"/>
      <c r="Z1870" s="15"/>
      <c r="AA1870" s="15"/>
      <c r="AB1870" s="15"/>
      <c r="AC1870" s="15"/>
      <c r="AD1870" s="15"/>
      <c r="AE1870" s="15"/>
      <c r="AT1870" s="280" t="s">
        <v>200</v>
      </c>
      <c r="AU1870" s="280" t="s">
        <v>82</v>
      </c>
      <c r="AV1870" s="15" t="s">
        <v>195</v>
      </c>
      <c r="AW1870" s="15" t="s">
        <v>30</v>
      </c>
      <c r="AX1870" s="15" t="s">
        <v>80</v>
      </c>
      <c r="AY1870" s="280" t="s">
        <v>189</v>
      </c>
    </row>
    <row r="1871" s="2" customFormat="1" ht="37.8" customHeight="1">
      <c r="A1871" s="39"/>
      <c r="B1871" s="40"/>
      <c r="C1871" s="281" t="s">
        <v>1222</v>
      </c>
      <c r="D1871" s="281" t="s">
        <v>273</v>
      </c>
      <c r="E1871" s="282" t="s">
        <v>1223</v>
      </c>
      <c r="F1871" s="283" t="s">
        <v>1224</v>
      </c>
      <c r="G1871" s="284" t="s">
        <v>359</v>
      </c>
      <c r="H1871" s="285">
        <v>1</v>
      </c>
      <c r="I1871" s="286"/>
      <c r="J1871" s="287">
        <f>ROUND(I1871*H1871,2)</f>
        <v>0</v>
      </c>
      <c r="K1871" s="288"/>
      <c r="L1871" s="289"/>
      <c r="M1871" s="290" t="s">
        <v>1</v>
      </c>
      <c r="N1871" s="291" t="s">
        <v>38</v>
      </c>
      <c r="O1871" s="92"/>
      <c r="P1871" s="238">
        <f>O1871*H1871</f>
        <v>0</v>
      </c>
      <c r="Q1871" s="238">
        <v>0.01553</v>
      </c>
      <c r="R1871" s="238">
        <f>Q1871*H1871</f>
        <v>0.01553</v>
      </c>
      <c r="S1871" s="238">
        <v>0</v>
      </c>
      <c r="T1871" s="239">
        <f>S1871*H1871</f>
        <v>0</v>
      </c>
      <c r="U1871" s="39"/>
      <c r="V1871" s="39"/>
      <c r="W1871" s="39"/>
      <c r="X1871" s="39"/>
      <c r="Y1871" s="39"/>
      <c r="Z1871" s="39"/>
      <c r="AA1871" s="39"/>
      <c r="AB1871" s="39"/>
      <c r="AC1871" s="39"/>
      <c r="AD1871" s="39"/>
      <c r="AE1871" s="39"/>
      <c r="AR1871" s="240" t="s">
        <v>247</v>
      </c>
      <c r="AT1871" s="240" t="s">
        <v>273</v>
      </c>
      <c r="AU1871" s="240" t="s">
        <v>82</v>
      </c>
      <c r="AY1871" s="18" t="s">
        <v>189</v>
      </c>
      <c r="BE1871" s="241">
        <f>IF(N1871="základní",J1871,0)</f>
        <v>0</v>
      </c>
      <c r="BF1871" s="241">
        <f>IF(N1871="snížená",J1871,0)</f>
        <v>0</v>
      </c>
      <c r="BG1871" s="241">
        <f>IF(N1871="zákl. přenesená",J1871,0)</f>
        <v>0</v>
      </c>
      <c r="BH1871" s="241">
        <f>IF(N1871="sníž. přenesená",J1871,0)</f>
        <v>0</v>
      </c>
      <c r="BI1871" s="241">
        <f>IF(N1871="nulová",J1871,0)</f>
        <v>0</v>
      </c>
      <c r="BJ1871" s="18" t="s">
        <v>80</v>
      </c>
      <c r="BK1871" s="241">
        <f>ROUND(I1871*H1871,2)</f>
        <v>0</v>
      </c>
      <c r="BL1871" s="18" t="s">
        <v>195</v>
      </c>
      <c r="BM1871" s="240" t="s">
        <v>1225</v>
      </c>
    </row>
    <row r="1872" s="2" customFormat="1">
      <c r="A1872" s="39"/>
      <c r="B1872" s="40"/>
      <c r="C1872" s="41"/>
      <c r="D1872" s="242" t="s">
        <v>197</v>
      </c>
      <c r="E1872" s="41"/>
      <c r="F1872" s="243" t="s">
        <v>1224</v>
      </c>
      <c r="G1872" s="41"/>
      <c r="H1872" s="41"/>
      <c r="I1872" s="244"/>
      <c r="J1872" s="41"/>
      <c r="K1872" s="41"/>
      <c r="L1872" s="45"/>
      <c r="M1872" s="245"/>
      <c r="N1872" s="246"/>
      <c r="O1872" s="92"/>
      <c r="P1872" s="92"/>
      <c r="Q1872" s="92"/>
      <c r="R1872" s="92"/>
      <c r="S1872" s="92"/>
      <c r="T1872" s="93"/>
      <c r="U1872" s="39"/>
      <c r="V1872" s="39"/>
      <c r="W1872" s="39"/>
      <c r="X1872" s="39"/>
      <c r="Y1872" s="39"/>
      <c r="Z1872" s="39"/>
      <c r="AA1872" s="39"/>
      <c r="AB1872" s="39"/>
      <c r="AC1872" s="39"/>
      <c r="AD1872" s="39"/>
      <c r="AE1872" s="39"/>
      <c r="AT1872" s="18" t="s">
        <v>197</v>
      </c>
      <c r="AU1872" s="18" t="s">
        <v>82</v>
      </c>
    </row>
    <row r="1873" s="13" customFormat="1">
      <c r="A1873" s="13"/>
      <c r="B1873" s="249"/>
      <c r="C1873" s="250"/>
      <c r="D1873" s="242" t="s">
        <v>200</v>
      </c>
      <c r="E1873" s="251" t="s">
        <v>1</v>
      </c>
      <c r="F1873" s="252" t="s">
        <v>1216</v>
      </c>
      <c r="G1873" s="250"/>
      <c r="H1873" s="251" t="s">
        <v>1</v>
      </c>
      <c r="I1873" s="253"/>
      <c r="J1873" s="250"/>
      <c r="K1873" s="250"/>
      <c r="L1873" s="254"/>
      <c r="M1873" s="255"/>
      <c r="N1873" s="256"/>
      <c r="O1873" s="256"/>
      <c r="P1873" s="256"/>
      <c r="Q1873" s="256"/>
      <c r="R1873" s="256"/>
      <c r="S1873" s="256"/>
      <c r="T1873" s="257"/>
      <c r="U1873" s="13"/>
      <c r="V1873" s="13"/>
      <c r="W1873" s="13"/>
      <c r="X1873" s="13"/>
      <c r="Y1873" s="13"/>
      <c r="Z1873" s="13"/>
      <c r="AA1873" s="13"/>
      <c r="AB1873" s="13"/>
      <c r="AC1873" s="13"/>
      <c r="AD1873" s="13"/>
      <c r="AE1873" s="13"/>
      <c r="AT1873" s="258" t="s">
        <v>200</v>
      </c>
      <c r="AU1873" s="258" t="s">
        <v>82</v>
      </c>
      <c r="AV1873" s="13" t="s">
        <v>80</v>
      </c>
      <c r="AW1873" s="13" t="s">
        <v>30</v>
      </c>
      <c r="AX1873" s="13" t="s">
        <v>73</v>
      </c>
      <c r="AY1873" s="258" t="s">
        <v>189</v>
      </c>
    </row>
    <row r="1874" s="14" customFormat="1">
      <c r="A1874" s="14"/>
      <c r="B1874" s="259"/>
      <c r="C1874" s="260"/>
      <c r="D1874" s="242" t="s">
        <v>200</v>
      </c>
      <c r="E1874" s="261" t="s">
        <v>1</v>
      </c>
      <c r="F1874" s="262" t="s">
        <v>80</v>
      </c>
      <c r="G1874" s="260"/>
      <c r="H1874" s="263">
        <v>1</v>
      </c>
      <c r="I1874" s="264"/>
      <c r="J1874" s="260"/>
      <c r="K1874" s="260"/>
      <c r="L1874" s="265"/>
      <c r="M1874" s="266"/>
      <c r="N1874" s="267"/>
      <c r="O1874" s="267"/>
      <c r="P1874" s="267"/>
      <c r="Q1874" s="267"/>
      <c r="R1874" s="267"/>
      <c r="S1874" s="267"/>
      <c r="T1874" s="268"/>
      <c r="U1874" s="14"/>
      <c r="V1874" s="14"/>
      <c r="W1874" s="14"/>
      <c r="X1874" s="14"/>
      <c r="Y1874" s="14"/>
      <c r="Z1874" s="14"/>
      <c r="AA1874" s="14"/>
      <c r="AB1874" s="14"/>
      <c r="AC1874" s="14"/>
      <c r="AD1874" s="14"/>
      <c r="AE1874" s="14"/>
      <c r="AT1874" s="269" t="s">
        <v>200</v>
      </c>
      <c r="AU1874" s="269" t="s">
        <v>82</v>
      </c>
      <c r="AV1874" s="14" t="s">
        <v>82</v>
      </c>
      <c r="AW1874" s="14" t="s">
        <v>30</v>
      </c>
      <c r="AX1874" s="14" t="s">
        <v>73</v>
      </c>
      <c r="AY1874" s="269" t="s">
        <v>189</v>
      </c>
    </row>
    <row r="1875" s="15" customFormat="1">
      <c r="A1875" s="15"/>
      <c r="B1875" s="270"/>
      <c r="C1875" s="271"/>
      <c r="D1875" s="242" t="s">
        <v>200</v>
      </c>
      <c r="E1875" s="272" t="s">
        <v>1</v>
      </c>
      <c r="F1875" s="273" t="s">
        <v>207</v>
      </c>
      <c r="G1875" s="271"/>
      <c r="H1875" s="274">
        <v>1</v>
      </c>
      <c r="I1875" s="275"/>
      <c r="J1875" s="271"/>
      <c r="K1875" s="271"/>
      <c r="L1875" s="276"/>
      <c r="M1875" s="277"/>
      <c r="N1875" s="278"/>
      <c r="O1875" s="278"/>
      <c r="P1875" s="278"/>
      <c r="Q1875" s="278"/>
      <c r="R1875" s="278"/>
      <c r="S1875" s="278"/>
      <c r="T1875" s="279"/>
      <c r="U1875" s="15"/>
      <c r="V1875" s="15"/>
      <c r="W1875" s="15"/>
      <c r="X1875" s="15"/>
      <c r="Y1875" s="15"/>
      <c r="Z1875" s="15"/>
      <c r="AA1875" s="15"/>
      <c r="AB1875" s="15"/>
      <c r="AC1875" s="15"/>
      <c r="AD1875" s="15"/>
      <c r="AE1875" s="15"/>
      <c r="AT1875" s="280" t="s">
        <v>200</v>
      </c>
      <c r="AU1875" s="280" t="s">
        <v>82</v>
      </c>
      <c r="AV1875" s="15" t="s">
        <v>195</v>
      </c>
      <c r="AW1875" s="15" t="s">
        <v>30</v>
      </c>
      <c r="AX1875" s="15" t="s">
        <v>80</v>
      </c>
      <c r="AY1875" s="280" t="s">
        <v>189</v>
      </c>
    </row>
    <row r="1876" s="12" customFormat="1" ht="22.8" customHeight="1">
      <c r="A1876" s="12"/>
      <c r="B1876" s="212"/>
      <c r="C1876" s="213"/>
      <c r="D1876" s="214" t="s">
        <v>72</v>
      </c>
      <c r="E1876" s="226" t="s">
        <v>247</v>
      </c>
      <c r="F1876" s="226" t="s">
        <v>1226</v>
      </c>
      <c r="G1876" s="213"/>
      <c r="H1876" s="213"/>
      <c r="I1876" s="216"/>
      <c r="J1876" s="227">
        <f>BK1876</f>
        <v>0</v>
      </c>
      <c r="K1876" s="213"/>
      <c r="L1876" s="218"/>
      <c r="M1876" s="219"/>
      <c r="N1876" s="220"/>
      <c r="O1876" s="220"/>
      <c r="P1876" s="221">
        <f>SUM(P1877:P1889)</f>
        <v>0</v>
      </c>
      <c r="Q1876" s="220"/>
      <c r="R1876" s="221">
        <f>SUM(R1877:R1889)</f>
        <v>1.6854400000000001</v>
      </c>
      <c r="S1876" s="220"/>
      <c r="T1876" s="222">
        <f>SUM(T1877:T1889)</f>
        <v>0.050000000000000003</v>
      </c>
      <c r="U1876" s="12"/>
      <c r="V1876" s="12"/>
      <c r="W1876" s="12"/>
      <c r="X1876" s="12"/>
      <c r="Y1876" s="12"/>
      <c r="Z1876" s="12"/>
      <c r="AA1876" s="12"/>
      <c r="AB1876" s="12"/>
      <c r="AC1876" s="12"/>
      <c r="AD1876" s="12"/>
      <c r="AE1876" s="12"/>
      <c r="AR1876" s="223" t="s">
        <v>80</v>
      </c>
      <c r="AT1876" s="224" t="s">
        <v>72</v>
      </c>
      <c r="AU1876" s="224" t="s">
        <v>80</v>
      </c>
      <c r="AY1876" s="223" t="s">
        <v>189</v>
      </c>
      <c r="BK1876" s="225">
        <f>SUM(BK1877:BK1889)</f>
        <v>0</v>
      </c>
    </row>
    <row r="1877" s="2" customFormat="1" ht="66.75" customHeight="1">
      <c r="A1877" s="39"/>
      <c r="B1877" s="40"/>
      <c r="C1877" s="228" t="s">
        <v>1227</v>
      </c>
      <c r="D1877" s="228" t="s">
        <v>191</v>
      </c>
      <c r="E1877" s="229" t="s">
        <v>1228</v>
      </c>
      <c r="F1877" s="230" t="s">
        <v>1229</v>
      </c>
      <c r="G1877" s="231" t="s">
        <v>359</v>
      </c>
      <c r="H1877" s="232">
        <v>1</v>
      </c>
      <c r="I1877" s="233"/>
      <c r="J1877" s="234">
        <f>ROUND(I1877*H1877,2)</f>
        <v>0</v>
      </c>
      <c r="K1877" s="235"/>
      <c r="L1877" s="45"/>
      <c r="M1877" s="236" t="s">
        <v>1</v>
      </c>
      <c r="N1877" s="237" t="s">
        <v>38</v>
      </c>
      <c r="O1877" s="92"/>
      <c r="P1877" s="238">
        <f>O1877*H1877</f>
        <v>0</v>
      </c>
      <c r="Q1877" s="238">
        <v>1.6854400000000001</v>
      </c>
      <c r="R1877" s="238">
        <f>Q1877*H1877</f>
        <v>1.6854400000000001</v>
      </c>
      <c r="S1877" s="238">
        <v>0</v>
      </c>
      <c r="T1877" s="239">
        <f>S1877*H1877</f>
        <v>0</v>
      </c>
      <c r="U1877" s="39"/>
      <c r="V1877" s="39"/>
      <c r="W1877" s="39"/>
      <c r="X1877" s="39"/>
      <c r="Y1877" s="39"/>
      <c r="Z1877" s="39"/>
      <c r="AA1877" s="39"/>
      <c r="AB1877" s="39"/>
      <c r="AC1877" s="39"/>
      <c r="AD1877" s="39"/>
      <c r="AE1877" s="39"/>
      <c r="AR1877" s="240" t="s">
        <v>195</v>
      </c>
      <c r="AT1877" s="240" t="s">
        <v>191</v>
      </c>
      <c r="AU1877" s="240" t="s">
        <v>82</v>
      </c>
      <c r="AY1877" s="18" t="s">
        <v>189</v>
      </c>
      <c r="BE1877" s="241">
        <f>IF(N1877="základní",J1877,0)</f>
        <v>0</v>
      </c>
      <c r="BF1877" s="241">
        <f>IF(N1877="snížená",J1877,0)</f>
        <v>0</v>
      </c>
      <c r="BG1877" s="241">
        <f>IF(N1877="zákl. přenesená",J1877,0)</f>
        <v>0</v>
      </c>
      <c r="BH1877" s="241">
        <f>IF(N1877="sníž. přenesená",J1877,0)</f>
        <v>0</v>
      </c>
      <c r="BI1877" s="241">
        <f>IF(N1877="nulová",J1877,0)</f>
        <v>0</v>
      </c>
      <c r="BJ1877" s="18" t="s">
        <v>80</v>
      </c>
      <c r="BK1877" s="241">
        <f>ROUND(I1877*H1877,2)</f>
        <v>0</v>
      </c>
      <c r="BL1877" s="18" t="s">
        <v>195</v>
      </c>
      <c r="BM1877" s="240" t="s">
        <v>1230</v>
      </c>
    </row>
    <row r="1878" s="2" customFormat="1">
      <c r="A1878" s="39"/>
      <c r="B1878" s="40"/>
      <c r="C1878" s="41"/>
      <c r="D1878" s="242" t="s">
        <v>197</v>
      </c>
      <c r="E1878" s="41"/>
      <c r="F1878" s="243" t="s">
        <v>1229</v>
      </c>
      <c r="G1878" s="41"/>
      <c r="H1878" s="41"/>
      <c r="I1878" s="244"/>
      <c r="J1878" s="41"/>
      <c r="K1878" s="41"/>
      <c r="L1878" s="45"/>
      <c r="M1878" s="245"/>
      <c r="N1878" s="246"/>
      <c r="O1878" s="92"/>
      <c r="P1878" s="92"/>
      <c r="Q1878" s="92"/>
      <c r="R1878" s="92"/>
      <c r="S1878" s="92"/>
      <c r="T1878" s="93"/>
      <c r="U1878" s="39"/>
      <c r="V1878" s="39"/>
      <c r="W1878" s="39"/>
      <c r="X1878" s="39"/>
      <c r="Y1878" s="39"/>
      <c r="Z1878" s="39"/>
      <c r="AA1878" s="39"/>
      <c r="AB1878" s="39"/>
      <c r="AC1878" s="39"/>
      <c r="AD1878" s="39"/>
      <c r="AE1878" s="39"/>
      <c r="AT1878" s="18" t="s">
        <v>197</v>
      </c>
      <c r="AU1878" s="18" t="s">
        <v>82</v>
      </c>
    </row>
    <row r="1879" s="2" customFormat="1">
      <c r="A1879" s="39"/>
      <c r="B1879" s="40"/>
      <c r="C1879" s="41"/>
      <c r="D1879" s="247" t="s">
        <v>198</v>
      </c>
      <c r="E1879" s="41"/>
      <c r="F1879" s="248" t="s">
        <v>1231</v>
      </c>
      <c r="G1879" s="41"/>
      <c r="H1879" s="41"/>
      <c r="I1879" s="244"/>
      <c r="J1879" s="41"/>
      <c r="K1879" s="41"/>
      <c r="L1879" s="45"/>
      <c r="M1879" s="245"/>
      <c r="N1879" s="246"/>
      <c r="O1879" s="92"/>
      <c r="P1879" s="92"/>
      <c r="Q1879" s="92"/>
      <c r="R1879" s="92"/>
      <c r="S1879" s="92"/>
      <c r="T1879" s="93"/>
      <c r="U1879" s="39"/>
      <c r="V1879" s="39"/>
      <c r="W1879" s="39"/>
      <c r="X1879" s="39"/>
      <c r="Y1879" s="39"/>
      <c r="Z1879" s="39"/>
      <c r="AA1879" s="39"/>
      <c r="AB1879" s="39"/>
      <c r="AC1879" s="39"/>
      <c r="AD1879" s="39"/>
      <c r="AE1879" s="39"/>
      <c r="AT1879" s="18" t="s">
        <v>198</v>
      </c>
      <c r="AU1879" s="18" t="s">
        <v>82</v>
      </c>
    </row>
    <row r="1880" s="13" customFormat="1">
      <c r="A1880" s="13"/>
      <c r="B1880" s="249"/>
      <c r="C1880" s="250"/>
      <c r="D1880" s="242" t="s">
        <v>200</v>
      </c>
      <c r="E1880" s="251" t="s">
        <v>1</v>
      </c>
      <c r="F1880" s="252" t="s">
        <v>283</v>
      </c>
      <c r="G1880" s="250"/>
      <c r="H1880" s="251" t="s">
        <v>1</v>
      </c>
      <c r="I1880" s="253"/>
      <c r="J1880" s="250"/>
      <c r="K1880" s="250"/>
      <c r="L1880" s="254"/>
      <c r="M1880" s="255"/>
      <c r="N1880" s="256"/>
      <c r="O1880" s="256"/>
      <c r="P1880" s="256"/>
      <c r="Q1880" s="256"/>
      <c r="R1880" s="256"/>
      <c r="S1880" s="256"/>
      <c r="T1880" s="257"/>
      <c r="U1880" s="13"/>
      <c r="V1880" s="13"/>
      <c r="W1880" s="13"/>
      <c r="X1880" s="13"/>
      <c r="Y1880" s="13"/>
      <c r="Z1880" s="13"/>
      <c r="AA1880" s="13"/>
      <c r="AB1880" s="13"/>
      <c r="AC1880" s="13"/>
      <c r="AD1880" s="13"/>
      <c r="AE1880" s="13"/>
      <c r="AT1880" s="258" t="s">
        <v>200</v>
      </c>
      <c r="AU1880" s="258" t="s">
        <v>82</v>
      </c>
      <c r="AV1880" s="13" t="s">
        <v>80</v>
      </c>
      <c r="AW1880" s="13" t="s">
        <v>30</v>
      </c>
      <c r="AX1880" s="13" t="s">
        <v>73</v>
      </c>
      <c r="AY1880" s="258" t="s">
        <v>189</v>
      </c>
    </row>
    <row r="1881" s="14" customFormat="1">
      <c r="A1881" s="14"/>
      <c r="B1881" s="259"/>
      <c r="C1881" s="260"/>
      <c r="D1881" s="242" t="s">
        <v>200</v>
      </c>
      <c r="E1881" s="261" t="s">
        <v>1</v>
      </c>
      <c r="F1881" s="262" t="s">
        <v>80</v>
      </c>
      <c r="G1881" s="260"/>
      <c r="H1881" s="263">
        <v>1</v>
      </c>
      <c r="I1881" s="264"/>
      <c r="J1881" s="260"/>
      <c r="K1881" s="260"/>
      <c r="L1881" s="265"/>
      <c r="M1881" s="266"/>
      <c r="N1881" s="267"/>
      <c r="O1881" s="267"/>
      <c r="P1881" s="267"/>
      <c r="Q1881" s="267"/>
      <c r="R1881" s="267"/>
      <c r="S1881" s="267"/>
      <c r="T1881" s="268"/>
      <c r="U1881" s="14"/>
      <c r="V1881" s="14"/>
      <c r="W1881" s="14"/>
      <c r="X1881" s="14"/>
      <c r="Y1881" s="14"/>
      <c r="Z1881" s="14"/>
      <c r="AA1881" s="14"/>
      <c r="AB1881" s="14"/>
      <c r="AC1881" s="14"/>
      <c r="AD1881" s="14"/>
      <c r="AE1881" s="14"/>
      <c r="AT1881" s="269" t="s">
        <v>200</v>
      </c>
      <c r="AU1881" s="269" t="s">
        <v>82</v>
      </c>
      <c r="AV1881" s="14" t="s">
        <v>82</v>
      </c>
      <c r="AW1881" s="14" t="s">
        <v>30</v>
      </c>
      <c r="AX1881" s="14" t="s">
        <v>80</v>
      </c>
      <c r="AY1881" s="269" t="s">
        <v>189</v>
      </c>
    </row>
    <row r="1882" s="2" customFormat="1" ht="24.15" customHeight="1">
      <c r="A1882" s="39"/>
      <c r="B1882" s="40"/>
      <c r="C1882" s="228" t="s">
        <v>1232</v>
      </c>
      <c r="D1882" s="228" t="s">
        <v>191</v>
      </c>
      <c r="E1882" s="229" t="s">
        <v>1233</v>
      </c>
      <c r="F1882" s="230" t="s">
        <v>1234</v>
      </c>
      <c r="G1882" s="231" t="s">
        <v>359</v>
      </c>
      <c r="H1882" s="232">
        <v>1</v>
      </c>
      <c r="I1882" s="233"/>
      <c r="J1882" s="234">
        <f>ROUND(I1882*H1882,2)</f>
        <v>0</v>
      </c>
      <c r="K1882" s="235"/>
      <c r="L1882" s="45"/>
      <c r="M1882" s="236" t="s">
        <v>1</v>
      </c>
      <c r="N1882" s="237" t="s">
        <v>38</v>
      </c>
      <c r="O1882" s="92"/>
      <c r="P1882" s="238">
        <f>O1882*H1882</f>
        <v>0</v>
      </c>
      <c r="Q1882" s="238">
        <v>0</v>
      </c>
      <c r="R1882" s="238">
        <f>Q1882*H1882</f>
        <v>0</v>
      </c>
      <c r="S1882" s="238">
        <v>0.050000000000000003</v>
      </c>
      <c r="T1882" s="239">
        <f>S1882*H1882</f>
        <v>0.050000000000000003</v>
      </c>
      <c r="U1882" s="39"/>
      <c r="V1882" s="39"/>
      <c r="W1882" s="39"/>
      <c r="X1882" s="39"/>
      <c r="Y1882" s="39"/>
      <c r="Z1882" s="39"/>
      <c r="AA1882" s="39"/>
      <c r="AB1882" s="39"/>
      <c r="AC1882" s="39"/>
      <c r="AD1882" s="39"/>
      <c r="AE1882" s="39"/>
      <c r="AR1882" s="240" t="s">
        <v>195</v>
      </c>
      <c r="AT1882" s="240" t="s">
        <v>191</v>
      </c>
      <c r="AU1882" s="240" t="s">
        <v>82</v>
      </c>
      <c r="AY1882" s="18" t="s">
        <v>189</v>
      </c>
      <c r="BE1882" s="241">
        <f>IF(N1882="základní",J1882,0)</f>
        <v>0</v>
      </c>
      <c r="BF1882" s="241">
        <f>IF(N1882="snížená",J1882,0)</f>
        <v>0</v>
      </c>
      <c r="BG1882" s="241">
        <f>IF(N1882="zákl. přenesená",J1882,0)</f>
        <v>0</v>
      </c>
      <c r="BH1882" s="241">
        <f>IF(N1882="sníž. přenesená",J1882,0)</f>
        <v>0</v>
      </c>
      <c r="BI1882" s="241">
        <f>IF(N1882="nulová",J1882,0)</f>
        <v>0</v>
      </c>
      <c r="BJ1882" s="18" t="s">
        <v>80</v>
      </c>
      <c r="BK1882" s="241">
        <f>ROUND(I1882*H1882,2)</f>
        <v>0</v>
      </c>
      <c r="BL1882" s="18" t="s">
        <v>195</v>
      </c>
      <c r="BM1882" s="240" t="s">
        <v>1235</v>
      </c>
    </row>
    <row r="1883" s="2" customFormat="1">
      <c r="A1883" s="39"/>
      <c r="B1883" s="40"/>
      <c r="C1883" s="41"/>
      <c r="D1883" s="242" t="s">
        <v>197</v>
      </c>
      <c r="E1883" s="41"/>
      <c r="F1883" s="243" t="s">
        <v>1234</v>
      </c>
      <c r="G1883" s="41"/>
      <c r="H1883" s="41"/>
      <c r="I1883" s="244"/>
      <c r="J1883" s="41"/>
      <c r="K1883" s="41"/>
      <c r="L1883" s="45"/>
      <c r="M1883" s="245"/>
      <c r="N1883" s="246"/>
      <c r="O1883" s="92"/>
      <c r="P1883" s="92"/>
      <c r="Q1883" s="92"/>
      <c r="R1883" s="92"/>
      <c r="S1883" s="92"/>
      <c r="T1883" s="93"/>
      <c r="U1883" s="39"/>
      <c r="V1883" s="39"/>
      <c r="W1883" s="39"/>
      <c r="X1883" s="39"/>
      <c r="Y1883" s="39"/>
      <c r="Z1883" s="39"/>
      <c r="AA1883" s="39"/>
      <c r="AB1883" s="39"/>
      <c r="AC1883" s="39"/>
      <c r="AD1883" s="39"/>
      <c r="AE1883" s="39"/>
      <c r="AT1883" s="18" t="s">
        <v>197</v>
      </c>
      <c r="AU1883" s="18" t="s">
        <v>82</v>
      </c>
    </row>
    <row r="1884" s="2" customFormat="1">
      <c r="A1884" s="39"/>
      <c r="B1884" s="40"/>
      <c r="C1884" s="41"/>
      <c r="D1884" s="247" t="s">
        <v>198</v>
      </c>
      <c r="E1884" s="41"/>
      <c r="F1884" s="248" t="s">
        <v>1236</v>
      </c>
      <c r="G1884" s="41"/>
      <c r="H1884" s="41"/>
      <c r="I1884" s="244"/>
      <c r="J1884" s="41"/>
      <c r="K1884" s="41"/>
      <c r="L1884" s="45"/>
      <c r="M1884" s="245"/>
      <c r="N1884" s="246"/>
      <c r="O1884" s="92"/>
      <c r="P1884" s="92"/>
      <c r="Q1884" s="92"/>
      <c r="R1884" s="92"/>
      <c r="S1884" s="92"/>
      <c r="T1884" s="93"/>
      <c r="U1884" s="39"/>
      <c r="V1884" s="39"/>
      <c r="W1884" s="39"/>
      <c r="X1884" s="39"/>
      <c r="Y1884" s="39"/>
      <c r="Z1884" s="39"/>
      <c r="AA1884" s="39"/>
      <c r="AB1884" s="39"/>
      <c r="AC1884" s="39"/>
      <c r="AD1884" s="39"/>
      <c r="AE1884" s="39"/>
      <c r="AT1884" s="18" t="s">
        <v>198</v>
      </c>
      <c r="AU1884" s="18" t="s">
        <v>82</v>
      </c>
    </row>
    <row r="1885" s="13" customFormat="1">
      <c r="A1885" s="13"/>
      <c r="B1885" s="249"/>
      <c r="C1885" s="250"/>
      <c r="D1885" s="242" t="s">
        <v>200</v>
      </c>
      <c r="E1885" s="251" t="s">
        <v>1</v>
      </c>
      <c r="F1885" s="252" t="s">
        <v>283</v>
      </c>
      <c r="G1885" s="250"/>
      <c r="H1885" s="251" t="s">
        <v>1</v>
      </c>
      <c r="I1885" s="253"/>
      <c r="J1885" s="250"/>
      <c r="K1885" s="250"/>
      <c r="L1885" s="254"/>
      <c r="M1885" s="255"/>
      <c r="N1885" s="256"/>
      <c r="O1885" s="256"/>
      <c r="P1885" s="256"/>
      <c r="Q1885" s="256"/>
      <c r="R1885" s="256"/>
      <c r="S1885" s="256"/>
      <c r="T1885" s="257"/>
      <c r="U1885" s="13"/>
      <c r="V1885" s="13"/>
      <c r="W1885" s="13"/>
      <c r="X1885" s="13"/>
      <c r="Y1885" s="13"/>
      <c r="Z1885" s="13"/>
      <c r="AA1885" s="13"/>
      <c r="AB1885" s="13"/>
      <c r="AC1885" s="13"/>
      <c r="AD1885" s="13"/>
      <c r="AE1885" s="13"/>
      <c r="AT1885" s="258" t="s">
        <v>200</v>
      </c>
      <c r="AU1885" s="258" t="s">
        <v>82</v>
      </c>
      <c r="AV1885" s="13" t="s">
        <v>80</v>
      </c>
      <c r="AW1885" s="13" t="s">
        <v>30</v>
      </c>
      <c r="AX1885" s="13" t="s">
        <v>73</v>
      </c>
      <c r="AY1885" s="258" t="s">
        <v>189</v>
      </c>
    </row>
    <row r="1886" s="13" customFormat="1">
      <c r="A1886" s="13"/>
      <c r="B1886" s="249"/>
      <c r="C1886" s="250"/>
      <c r="D1886" s="242" t="s">
        <v>200</v>
      </c>
      <c r="E1886" s="251" t="s">
        <v>1</v>
      </c>
      <c r="F1886" s="252" t="s">
        <v>1237</v>
      </c>
      <c r="G1886" s="250"/>
      <c r="H1886" s="251" t="s">
        <v>1</v>
      </c>
      <c r="I1886" s="253"/>
      <c r="J1886" s="250"/>
      <c r="K1886" s="250"/>
      <c r="L1886" s="254"/>
      <c r="M1886" s="255"/>
      <c r="N1886" s="256"/>
      <c r="O1886" s="256"/>
      <c r="P1886" s="256"/>
      <c r="Q1886" s="256"/>
      <c r="R1886" s="256"/>
      <c r="S1886" s="256"/>
      <c r="T1886" s="257"/>
      <c r="U1886" s="13"/>
      <c r="V1886" s="13"/>
      <c r="W1886" s="13"/>
      <c r="X1886" s="13"/>
      <c r="Y1886" s="13"/>
      <c r="Z1886" s="13"/>
      <c r="AA1886" s="13"/>
      <c r="AB1886" s="13"/>
      <c r="AC1886" s="13"/>
      <c r="AD1886" s="13"/>
      <c r="AE1886" s="13"/>
      <c r="AT1886" s="258" t="s">
        <v>200</v>
      </c>
      <c r="AU1886" s="258" t="s">
        <v>82</v>
      </c>
      <c r="AV1886" s="13" t="s">
        <v>80</v>
      </c>
      <c r="AW1886" s="13" t="s">
        <v>30</v>
      </c>
      <c r="AX1886" s="13" t="s">
        <v>73</v>
      </c>
      <c r="AY1886" s="258" t="s">
        <v>189</v>
      </c>
    </row>
    <row r="1887" s="14" customFormat="1">
      <c r="A1887" s="14"/>
      <c r="B1887" s="259"/>
      <c r="C1887" s="260"/>
      <c r="D1887" s="242" t="s">
        <v>200</v>
      </c>
      <c r="E1887" s="261" t="s">
        <v>1</v>
      </c>
      <c r="F1887" s="262" t="s">
        <v>80</v>
      </c>
      <c r="G1887" s="260"/>
      <c r="H1887" s="263">
        <v>1</v>
      </c>
      <c r="I1887" s="264"/>
      <c r="J1887" s="260"/>
      <c r="K1887" s="260"/>
      <c r="L1887" s="265"/>
      <c r="M1887" s="266"/>
      <c r="N1887" s="267"/>
      <c r="O1887" s="267"/>
      <c r="P1887" s="267"/>
      <c r="Q1887" s="267"/>
      <c r="R1887" s="267"/>
      <c r="S1887" s="267"/>
      <c r="T1887" s="268"/>
      <c r="U1887" s="14"/>
      <c r="V1887" s="14"/>
      <c r="W1887" s="14"/>
      <c r="X1887" s="14"/>
      <c r="Y1887" s="14"/>
      <c r="Z1887" s="14"/>
      <c r="AA1887" s="14"/>
      <c r="AB1887" s="14"/>
      <c r="AC1887" s="14"/>
      <c r="AD1887" s="14"/>
      <c r="AE1887" s="14"/>
      <c r="AT1887" s="269" t="s">
        <v>200</v>
      </c>
      <c r="AU1887" s="269" t="s">
        <v>82</v>
      </c>
      <c r="AV1887" s="14" t="s">
        <v>82</v>
      </c>
      <c r="AW1887" s="14" t="s">
        <v>30</v>
      </c>
      <c r="AX1887" s="14" t="s">
        <v>73</v>
      </c>
      <c r="AY1887" s="269" t="s">
        <v>189</v>
      </c>
    </row>
    <row r="1888" s="16" customFormat="1">
      <c r="A1888" s="16"/>
      <c r="B1888" s="292"/>
      <c r="C1888" s="293"/>
      <c r="D1888" s="242" t="s">
        <v>200</v>
      </c>
      <c r="E1888" s="294" t="s">
        <v>1</v>
      </c>
      <c r="F1888" s="295" t="s">
        <v>290</v>
      </c>
      <c r="G1888" s="293"/>
      <c r="H1888" s="296">
        <v>1</v>
      </c>
      <c r="I1888" s="297"/>
      <c r="J1888" s="293"/>
      <c r="K1888" s="293"/>
      <c r="L1888" s="298"/>
      <c r="M1888" s="299"/>
      <c r="N1888" s="300"/>
      <c r="O1888" s="300"/>
      <c r="P1888" s="300"/>
      <c r="Q1888" s="300"/>
      <c r="R1888" s="300"/>
      <c r="S1888" s="300"/>
      <c r="T1888" s="301"/>
      <c r="U1888" s="16"/>
      <c r="V1888" s="16"/>
      <c r="W1888" s="16"/>
      <c r="X1888" s="16"/>
      <c r="Y1888" s="16"/>
      <c r="Z1888" s="16"/>
      <c r="AA1888" s="16"/>
      <c r="AB1888" s="16"/>
      <c r="AC1888" s="16"/>
      <c r="AD1888" s="16"/>
      <c r="AE1888" s="16"/>
      <c r="AT1888" s="302" t="s">
        <v>200</v>
      </c>
      <c r="AU1888" s="302" t="s">
        <v>82</v>
      </c>
      <c r="AV1888" s="16" t="s">
        <v>214</v>
      </c>
      <c r="AW1888" s="16" t="s">
        <v>30</v>
      </c>
      <c r="AX1888" s="16" t="s">
        <v>73</v>
      </c>
      <c r="AY1888" s="302" t="s">
        <v>189</v>
      </c>
    </row>
    <row r="1889" s="15" customFormat="1">
      <c r="A1889" s="15"/>
      <c r="B1889" s="270"/>
      <c r="C1889" s="271"/>
      <c r="D1889" s="242" t="s">
        <v>200</v>
      </c>
      <c r="E1889" s="272" t="s">
        <v>1</v>
      </c>
      <c r="F1889" s="273" t="s">
        <v>207</v>
      </c>
      <c r="G1889" s="271"/>
      <c r="H1889" s="274">
        <v>1</v>
      </c>
      <c r="I1889" s="275"/>
      <c r="J1889" s="271"/>
      <c r="K1889" s="271"/>
      <c r="L1889" s="276"/>
      <c r="M1889" s="277"/>
      <c r="N1889" s="278"/>
      <c r="O1889" s="278"/>
      <c r="P1889" s="278"/>
      <c r="Q1889" s="278"/>
      <c r="R1889" s="278"/>
      <c r="S1889" s="278"/>
      <c r="T1889" s="279"/>
      <c r="U1889" s="15"/>
      <c r="V1889" s="15"/>
      <c r="W1889" s="15"/>
      <c r="X1889" s="15"/>
      <c r="Y1889" s="15"/>
      <c r="Z1889" s="15"/>
      <c r="AA1889" s="15"/>
      <c r="AB1889" s="15"/>
      <c r="AC1889" s="15"/>
      <c r="AD1889" s="15"/>
      <c r="AE1889" s="15"/>
      <c r="AT1889" s="280" t="s">
        <v>200</v>
      </c>
      <c r="AU1889" s="280" t="s">
        <v>82</v>
      </c>
      <c r="AV1889" s="15" t="s">
        <v>195</v>
      </c>
      <c r="AW1889" s="15" t="s">
        <v>30</v>
      </c>
      <c r="AX1889" s="15" t="s">
        <v>80</v>
      </c>
      <c r="AY1889" s="280" t="s">
        <v>189</v>
      </c>
    </row>
    <row r="1890" s="12" customFormat="1" ht="22.8" customHeight="1">
      <c r="A1890" s="12"/>
      <c r="B1890" s="212"/>
      <c r="C1890" s="213"/>
      <c r="D1890" s="214" t="s">
        <v>72</v>
      </c>
      <c r="E1890" s="226" t="s">
        <v>253</v>
      </c>
      <c r="F1890" s="226" t="s">
        <v>1238</v>
      </c>
      <c r="G1890" s="213"/>
      <c r="H1890" s="213"/>
      <c r="I1890" s="216"/>
      <c r="J1890" s="227">
        <f>BK1890</f>
        <v>0</v>
      </c>
      <c r="K1890" s="213"/>
      <c r="L1890" s="218"/>
      <c r="M1890" s="219"/>
      <c r="N1890" s="220"/>
      <c r="O1890" s="220"/>
      <c r="P1890" s="221">
        <f>SUM(P1891:P3148)</f>
        <v>0</v>
      </c>
      <c r="Q1890" s="220"/>
      <c r="R1890" s="221">
        <f>SUM(R1891:R3148)</f>
        <v>11.246195951808002</v>
      </c>
      <c r="S1890" s="220"/>
      <c r="T1890" s="222">
        <f>SUM(T1891:T3148)</f>
        <v>726.92057399999965</v>
      </c>
      <c r="U1890" s="12"/>
      <c r="V1890" s="12"/>
      <c r="W1890" s="12"/>
      <c r="X1890" s="12"/>
      <c r="Y1890" s="12"/>
      <c r="Z1890" s="12"/>
      <c r="AA1890" s="12"/>
      <c r="AB1890" s="12"/>
      <c r="AC1890" s="12"/>
      <c r="AD1890" s="12"/>
      <c r="AE1890" s="12"/>
      <c r="AR1890" s="223" t="s">
        <v>80</v>
      </c>
      <c r="AT1890" s="224" t="s">
        <v>72</v>
      </c>
      <c r="AU1890" s="224" t="s">
        <v>80</v>
      </c>
      <c r="AY1890" s="223" t="s">
        <v>189</v>
      </c>
      <c r="BK1890" s="225">
        <f>SUM(BK1891:BK3148)</f>
        <v>0</v>
      </c>
    </row>
    <row r="1891" s="2" customFormat="1" ht="37.8" customHeight="1">
      <c r="A1891" s="39"/>
      <c r="B1891" s="40"/>
      <c r="C1891" s="228" t="s">
        <v>1239</v>
      </c>
      <c r="D1891" s="228" t="s">
        <v>191</v>
      </c>
      <c r="E1891" s="229" t="s">
        <v>1240</v>
      </c>
      <c r="F1891" s="230" t="s">
        <v>1241</v>
      </c>
      <c r="G1891" s="231" t="s">
        <v>301</v>
      </c>
      <c r="H1891" s="232">
        <v>1.96</v>
      </c>
      <c r="I1891" s="233"/>
      <c r="J1891" s="234">
        <f>ROUND(I1891*H1891,2)</f>
        <v>0</v>
      </c>
      <c r="K1891" s="235"/>
      <c r="L1891" s="45"/>
      <c r="M1891" s="236" t="s">
        <v>1</v>
      </c>
      <c r="N1891" s="237" t="s">
        <v>38</v>
      </c>
      <c r="O1891" s="92"/>
      <c r="P1891" s="238">
        <f>O1891*H1891</f>
        <v>0</v>
      </c>
      <c r="Q1891" s="238">
        <v>0</v>
      </c>
      <c r="R1891" s="238">
        <f>Q1891*H1891</f>
        <v>0</v>
      </c>
      <c r="S1891" s="238">
        <v>0.0022000000000000001</v>
      </c>
      <c r="T1891" s="239">
        <f>S1891*H1891</f>
        <v>0.0043119999999999999</v>
      </c>
      <c r="U1891" s="39"/>
      <c r="V1891" s="39"/>
      <c r="W1891" s="39"/>
      <c r="X1891" s="39"/>
      <c r="Y1891" s="39"/>
      <c r="Z1891" s="39"/>
      <c r="AA1891" s="39"/>
      <c r="AB1891" s="39"/>
      <c r="AC1891" s="39"/>
      <c r="AD1891" s="39"/>
      <c r="AE1891" s="39"/>
      <c r="AR1891" s="240" t="s">
        <v>195</v>
      </c>
      <c r="AT1891" s="240" t="s">
        <v>191</v>
      </c>
      <c r="AU1891" s="240" t="s">
        <v>82</v>
      </c>
      <c r="AY1891" s="18" t="s">
        <v>189</v>
      </c>
      <c r="BE1891" s="241">
        <f>IF(N1891="základní",J1891,0)</f>
        <v>0</v>
      </c>
      <c r="BF1891" s="241">
        <f>IF(N1891="snížená",J1891,0)</f>
        <v>0</v>
      </c>
      <c r="BG1891" s="241">
        <f>IF(N1891="zákl. přenesená",J1891,0)</f>
        <v>0</v>
      </c>
      <c r="BH1891" s="241">
        <f>IF(N1891="sníž. přenesená",J1891,0)</f>
        <v>0</v>
      </c>
      <c r="BI1891" s="241">
        <f>IF(N1891="nulová",J1891,0)</f>
        <v>0</v>
      </c>
      <c r="BJ1891" s="18" t="s">
        <v>80</v>
      </c>
      <c r="BK1891" s="241">
        <f>ROUND(I1891*H1891,2)</f>
        <v>0</v>
      </c>
      <c r="BL1891" s="18" t="s">
        <v>195</v>
      </c>
      <c r="BM1891" s="240" t="s">
        <v>1242</v>
      </c>
    </row>
    <row r="1892" s="2" customFormat="1">
      <c r="A1892" s="39"/>
      <c r="B1892" s="40"/>
      <c r="C1892" s="41"/>
      <c r="D1892" s="242" t="s">
        <v>197</v>
      </c>
      <c r="E1892" s="41"/>
      <c r="F1892" s="243" t="s">
        <v>1241</v>
      </c>
      <c r="G1892" s="41"/>
      <c r="H1892" s="41"/>
      <c r="I1892" s="244"/>
      <c r="J1892" s="41"/>
      <c r="K1892" s="41"/>
      <c r="L1892" s="45"/>
      <c r="M1892" s="245"/>
      <c r="N1892" s="246"/>
      <c r="O1892" s="92"/>
      <c r="P1892" s="92"/>
      <c r="Q1892" s="92"/>
      <c r="R1892" s="92"/>
      <c r="S1892" s="92"/>
      <c r="T1892" s="93"/>
      <c r="U1892" s="39"/>
      <c r="V1892" s="39"/>
      <c r="W1892" s="39"/>
      <c r="X1892" s="39"/>
      <c r="Y1892" s="39"/>
      <c r="Z1892" s="39"/>
      <c r="AA1892" s="39"/>
      <c r="AB1892" s="39"/>
      <c r="AC1892" s="39"/>
      <c r="AD1892" s="39"/>
      <c r="AE1892" s="39"/>
      <c r="AT1892" s="18" t="s">
        <v>197</v>
      </c>
      <c r="AU1892" s="18" t="s">
        <v>82</v>
      </c>
    </row>
    <row r="1893" s="13" customFormat="1">
      <c r="A1893" s="13"/>
      <c r="B1893" s="249"/>
      <c r="C1893" s="250"/>
      <c r="D1893" s="242" t="s">
        <v>200</v>
      </c>
      <c r="E1893" s="251" t="s">
        <v>1</v>
      </c>
      <c r="F1893" s="252" t="s">
        <v>338</v>
      </c>
      <c r="G1893" s="250"/>
      <c r="H1893" s="251" t="s">
        <v>1</v>
      </c>
      <c r="I1893" s="253"/>
      <c r="J1893" s="250"/>
      <c r="K1893" s="250"/>
      <c r="L1893" s="254"/>
      <c r="M1893" s="255"/>
      <c r="N1893" s="256"/>
      <c r="O1893" s="256"/>
      <c r="P1893" s="256"/>
      <c r="Q1893" s="256"/>
      <c r="R1893" s="256"/>
      <c r="S1893" s="256"/>
      <c r="T1893" s="257"/>
      <c r="U1893" s="13"/>
      <c r="V1893" s="13"/>
      <c r="W1893" s="13"/>
      <c r="X1893" s="13"/>
      <c r="Y1893" s="13"/>
      <c r="Z1893" s="13"/>
      <c r="AA1893" s="13"/>
      <c r="AB1893" s="13"/>
      <c r="AC1893" s="13"/>
      <c r="AD1893" s="13"/>
      <c r="AE1893" s="13"/>
      <c r="AT1893" s="258" t="s">
        <v>200</v>
      </c>
      <c r="AU1893" s="258" t="s">
        <v>82</v>
      </c>
      <c r="AV1893" s="13" t="s">
        <v>80</v>
      </c>
      <c r="AW1893" s="13" t="s">
        <v>30</v>
      </c>
      <c r="AX1893" s="13" t="s">
        <v>73</v>
      </c>
      <c r="AY1893" s="258" t="s">
        <v>189</v>
      </c>
    </row>
    <row r="1894" s="13" customFormat="1">
      <c r="A1894" s="13"/>
      <c r="B1894" s="249"/>
      <c r="C1894" s="250"/>
      <c r="D1894" s="242" t="s">
        <v>200</v>
      </c>
      <c r="E1894" s="251" t="s">
        <v>1</v>
      </c>
      <c r="F1894" s="252" t="s">
        <v>615</v>
      </c>
      <c r="G1894" s="250"/>
      <c r="H1894" s="251" t="s">
        <v>1</v>
      </c>
      <c r="I1894" s="253"/>
      <c r="J1894" s="250"/>
      <c r="K1894" s="250"/>
      <c r="L1894" s="254"/>
      <c r="M1894" s="255"/>
      <c r="N1894" s="256"/>
      <c r="O1894" s="256"/>
      <c r="P1894" s="256"/>
      <c r="Q1894" s="256"/>
      <c r="R1894" s="256"/>
      <c r="S1894" s="256"/>
      <c r="T1894" s="257"/>
      <c r="U1894" s="13"/>
      <c r="V1894" s="13"/>
      <c r="W1894" s="13"/>
      <c r="X1894" s="13"/>
      <c r="Y1894" s="13"/>
      <c r="Z1894" s="13"/>
      <c r="AA1894" s="13"/>
      <c r="AB1894" s="13"/>
      <c r="AC1894" s="13"/>
      <c r="AD1894" s="13"/>
      <c r="AE1894" s="13"/>
      <c r="AT1894" s="258" t="s">
        <v>200</v>
      </c>
      <c r="AU1894" s="258" t="s">
        <v>82</v>
      </c>
      <c r="AV1894" s="13" t="s">
        <v>80</v>
      </c>
      <c r="AW1894" s="13" t="s">
        <v>30</v>
      </c>
      <c r="AX1894" s="13" t="s">
        <v>73</v>
      </c>
      <c r="AY1894" s="258" t="s">
        <v>189</v>
      </c>
    </row>
    <row r="1895" s="14" customFormat="1">
      <c r="A1895" s="14"/>
      <c r="B1895" s="259"/>
      <c r="C1895" s="260"/>
      <c r="D1895" s="242" t="s">
        <v>200</v>
      </c>
      <c r="E1895" s="261" t="s">
        <v>1</v>
      </c>
      <c r="F1895" s="262" t="s">
        <v>1243</v>
      </c>
      <c r="G1895" s="260"/>
      <c r="H1895" s="263">
        <v>0.97999999999999998</v>
      </c>
      <c r="I1895" s="264"/>
      <c r="J1895" s="260"/>
      <c r="K1895" s="260"/>
      <c r="L1895" s="265"/>
      <c r="M1895" s="266"/>
      <c r="N1895" s="267"/>
      <c r="O1895" s="267"/>
      <c r="P1895" s="267"/>
      <c r="Q1895" s="267"/>
      <c r="R1895" s="267"/>
      <c r="S1895" s="267"/>
      <c r="T1895" s="268"/>
      <c r="U1895" s="14"/>
      <c r="V1895" s="14"/>
      <c r="W1895" s="14"/>
      <c r="X1895" s="14"/>
      <c r="Y1895" s="14"/>
      <c r="Z1895" s="14"/>
      <c r="AA1895" s="14"/>
      <c r="AB1895" s="14"/>
      <c r="AC1895" s="14"/>
      <c r="AD1895" s="14"/>
      <c r="AE1895" s="14"/>
      <c r="AT1895" s="269" t="s">
        <v>200</v>
      </c>
      <c r="AU1895" s="269" t="s">
        <v>82</v>
      </c>
      <c r="AV1895" s="14" t="s">
        <v>82</v>
      </c>
      <c r="AW1895" s="14" t="s">
        <v>30</v>
      </c>
      <c r="AX1895" s="14" t="s">
        <v>73</v>
      </c>
      <c r="AY1895" s="269" t="s">
        <v>189</v>
      </c>
    </row>
    <row r="1896" s="13" customFormat="1">
      <c r="A1896" s="13"/>
      <c r="B1896" s="249"/>
      <c r="C1896" s="250"/>
      <c r="D1896" s="242" t="s">
        <v>200</v>
      </c>
      <c r="E1896" s="251" t="s">
        <v>1</v>
      </c>
      <c r="F1896" s="252" t="s">
        <v>1244</v>
      </c>
      <c r="G1896" s="250"/>
      <c r="H1896" s="251" t="s">
        <v>1</v>
      </c>
      <c r="I1896" s="253"/>
      <c r="J1896" s="250"/>
      <c r="K1896" s="250"/>
      <c r="L1896" s="254"/>
      <c r="M1896" s="255"/>
      <c r="N1896" s="256"/>
      <c r="O1896" s="256"/>
      <c r="P1896" s="256"/>
      <c r="Q1896" s="256"/>
      <c r="R1896" s="256"/>
      <c r="S1896" s="256"/>
      <c r="T1896" s="257"/>
      <c r="U1896" s="13"/>
      <c r="V1896" s="13"/>
      <c r="W1896" s="13"/>
      <c r="X1896" s="13"/>
      <c r="Y1896" s="13"/>
      <c r="Z1896" s="13"/>
      <c r="AA1896" s="13"/>
      <c r="AB1896" s="13"/>
      <c r="AC1896" s="13"/>
      <c r="AD1896" s="13"/>
      <c r="AE1896" s="13"/>
      <c r="AT1896" s="258" t="s">
        <v>200</v>
      </c>
      <c r="AU1896" s="258" t="s">
        <v>82</v>
      </c>
      <c r="AV1896" s="13" t="s">
        <v>80</v>
      </c>
      <c r="AW1896" s="13" t="s">
        <v>30</v>
      </c>
      <c r="AX1896" s="13" t="s">
        <v>73</v>
      </c>
      <c r="AY1896" s="258" t="s">
        <v>189</v>
      </c>
    </row>
    <row r="1897" s="14" customFormat="1">
      <c r="A1897" s="14"/>
      <c r="B1897" s="259"/>
      <c r="C1897" s="260"/>
      <c r="D1897" s="242" t="s">
        <v>200</v>
      </c>
      <c r="E1897" s="261" t="s">
        <v>1</v>
      </c>
      <c r="F1897" s="262" t="s">
        <v>1243</v>
      </c>
      <c r="G1897" s="260"/>
      <c r="H1897" s="263">
        <v>0.97999999999999998</v>
      </c>
      <c r="I1897" s="264"/>
      <c r="J1897" s="260"/>
      <c r="K1897" s="260"/>
      <c r="L1897" s="265"/>
      <c r="M1897" s="266"/>
      <c r="N1897" s="267"/>
      <c r="O1897" s="267"/>
      <c r="P1897" s="267"/>
      <c r="Q1897" s="267"/>
      <c r="R1897" s="267"/>
      <c r="S1897" s="267"/>
      <c r="T1897" s="268"/>
      <c r="U1897" s="14"/>
      <c r="V1897" s="14"/>
      <c r="W1897" s="14"/>
      <c r="X1897" s="14"/>
      <c r="Y1897" s="14"/>
      <c r="Z1897" s="14"/>
      <c r="AA1897" s="14"/>
      <c r="AB1897" s="14"/>
      <c r="AC1897" s="14"/>
      <c r="AD1897" s="14"/>
      <c r="AE1897" s="14"/>
      <c r="AT1897" s="269" t="s">
        <v>200</v>
      </c>
      <c r="AU1897" s="269" t="s">
        <v>82</v>
      </c>
      <c r="AV1897" s="14" t="s">
        <v>82</v>
      </c>
      <c r="AW1897" s="14" t="s">
        <v>30</v>
      </c>
      <c r="AX1897" s="14" t="s">
        <v>73</v>
      </c>
      <c r="AY1897" s="269" t="s">
        <v>189</v>
      </c>
    </row>
    <row r="1898" s="15" customFormat="1">
      <c r="A1898" s="15"/>
      <c r="B1898" s="270"/>
      <c r="C1898" s="271"/>
      <c r="D1898" s="242" t="s">
        <v>200</v>
      </c>
      <c r="E1898" s="272" t="s">
        <v>1</v>
      </c>
      <c r="F1898" s="273" t="s">
        <v>207</v>
      </c>
      <c r="G1898" s="271"/>
      <c r="H1898" s="274">
        <v>1.96</v>
      </c>
      <c r="I1898" s="275"/>
      <c r="J1898" s="271"/>
      <c r="K1898" s="271"/>
      <c r="L1898" s="276"/>
      <c r="M1898" s="277"/>
      <c r="N1898" s="278"/>
      <c r="O1898" s="278"/>
      <c r="P1898" s="278"/>
      <c r="Q1898" s="278"/>
      <c r="R1898" s="278"/>
      <c r="S1898" s="278"/>
      <c r="T1898" s="279"/>
      <c r="U1898" s="15"/>
      <c r="V1898" s="15"/>
      <c r="W1898" s="15"/>
      <c r="X1898" s="15"/>
      <c r="Y1898" s="15"/>
      <c r="Z1898" s="15"/>
      <c r="AA1898" s="15"/>
      <c r="AB1898" s="15"/>
      <c r="AC1898" s="15"/>
      <c r="AD1898" s="15"/>
      <c r="AE1898" s="15"/>
      <c r="AT1898" s="280" t="s">
        <v>200</v>
      </c>
      <c r="AU1898" s="280" t="s">
        <v>82</v>
      </c>
      <c r="AV1898" s="15" t="s">
        <v>195</v>
      </c>
      <c r="AW1898" s="15" t="s">
        <v>30</v>
      </c>
      <c r="AX1898" s="15" t="s">
        <v>80</v>
      </c>
      <c r="AY1898" s="280" t="s">
        <v>189</v>
      </c>
    </row>
    <row r="1899" s="2" customFormat="1" ht="33" customHeight="1">
      <c r="A1899" s="39"/>
      <c r="B1899" s="40"/>
      <c r="C1899" s="228" t="s">
        <v>1245</v>
      </c>
      <c r="D1899" s="228" t="s">
        <v>191</v>
      </c>
      <c r="E1899" s="229" t="s">
        <v>1246</v>
      </c>
      <c r="F1899" s="230" t="s">
        <v>1247</v>
      </c>
      <c r="G1899" s="231" t="s">
        <v>301</v>
      </c>
      <c r="H1899" s="232">
        <v>582.69100000000003</v>
      </c>
      <c r="I1899" s="233"/>
      <c r="J1899" s="234">
        <f>ROUND(I1899*H1899,2)</f>
        <v>0</v>
      </c>
      <c r="K1899" s="235"/>
      <c r="L1899" s="45"/>
      <c r="M1899" s="236" t="s">
        <v>1</v>
      </c>
      <c r="N1899" s="237" t="s">
        <v>38</v>
      </c>
      <c r="O1899" s="92"/>
      <c r="P1899" s="238">
        <f>O1899*H1899</f>
        <v>0</v>
      </c>
      <c r="Q1899" s="238">
        <v>0</v>
      </c>
      <c r="R1899" s="238">
        <f>Q1899*H1899</f>
        <v>0</v>
      </c>
      <c r="S1899" s="238">
        <v>0</v>
      </c>
      <c r="T1899" s="239">
        <f>S1899*H1899</f>
        <v>0</v>
      </c>
      <c r="U1899" s="39"/>
      <c r="V1899" s="39"/>
      <c r="W1899" s="39"/>
      <c r="X1899" s="39"/>
      <c r="Y1899" s="39"/>
      <c r="Z1899" s="39"/>
      <c r="AA1899" s="39"/>
      <c r="AB1899" s="39"/>
      <c r="AC1899" s="39"/>
      <c r="AD1899" s="39"/>
      <c r="AE1899" s="39"/>
      <c r="AR1899" s="240" t="s">
        <v>195</v>
      </c>
      <c r="AT1899" s="240" t="s">
        <v>191</v>
      </c>
      <c r="AU1899" s="240" t="s">
        <v>82</v>
      </c>
      <c r="AY1899" s="18" t="s">
        <v>189</v>
      </c>
      <c r="BE1899" s="241">
        <f>IF(N1899="základní",J1899,0)</f>
        <v>0</v>
      </c>
      <c r="BF1899" s="241">
        <f>IF(N1899="snížená",J1899,0)</f>
        <v>0</v>
      </c>
      <c r="BG1899" s="241">
        <f>IF(N1899="zákl. přenesená",J1899,0)</f>
        <v>0</v>
      </c>
      <c r="BH1899" s="241">
        <f>IF(N1899="sníž. přenesená",J1899,0)</f>
        <v>0</v>
      </c>
      <c r="BI1899" s="241">
        <f>IF(N1899="nulová",J1899,0)</f>
        <v>0</v>
      </c>
      <c r="BJ1899" s="18" t="s">
        <v>80</v>
      </c>
      <c r="BK1899" s="241">
        <f>ROUND(I1899*H1899,2)</f>
        <v>0</v>
      </c>
      <c r="BL1899" s="18" t="s">
        <v>195</v>
      </c>
      <c r="BM1899" s="240" t="s">
        <v>1248</v>
      </c>
    </row>
    <row r="1900" s="2" customFormat="1">
      <c r="A1900" s="39"/>
      <c r="B1900" s="40"/>
      <c r="C1900" s="41"/>
      <c r="D1900" s="242" t="s">
        <v>197</v>
      </c>
      <c r="E1900" s="41"/>
      <c r="F1900" s="243" t="s">
        <v>1247</v>
      </c>
      <c r="G1900" s="41"/>
      <c r="H1900" s="41"/>
      <c r="I1900" s="244"/>
      <c r="J1900" s="41"/>
      <c r="K1900" s="41"/>
      <c r="L1900" s="45"/>
      <c r="M1900" s="245"/>
      <c r="N1900" s="246"/>
      <c r="O1900" s="92"/>
      <c r="P1900" s="92"/>
      <c r="Q1900" s="92"/>
      <c r="R1900" s="92"/>
      <c r="S1900" s="92"/>
      <c r="T1900" s="93"/>
      <c r="U1900" s="39"/>
      <c r="V1900" s="39"/>
      <c r="W1900" s="39"/>
      <c r="X1900" s="39"/>
      <c r="Y1900" s="39"/>
      <c r="Z1900" s="39"/>
      <c r="AA1900" s="39"/>
      <c r="AB1900" s="39"/>
      <c r="AC1900" s="39"/>
      <c r="AD1900" s="39"/>
      <c r="AE1900" s="39"/>
      <c r="AT1900" s="18" t="s">
        <v>197</v>
      </c>
      <c r="AU1900" s="18" t="s">
        <v>82</v>
      </c>
    </row>
    <row r="1901" s="2" customFormat="1">
      <c r="A1901" s="39"/>
      <c r="B1901" s="40"/>
      <c r="C1901" s="41"/>
      <c r="D1901" s="247" t="s">
        <v>198</v>
      </c>
      <c r="E1901" s="41"/>
      <c r="F1901" s="248" t="s">
        <v>1249</v>
      </c>
      <c r="G1901" s="41"/>
      <c r="H1901" s="41"/>
      <c r="I1901" s="244"/>
      <c r="J1901" s="41"/>
      <c r="K1901" s="41"/>
      <c r="L1901" s="45"/>
      <c r="M1901" s="245"/>
      <c r="N1901" s="246"/>
      <c r="O1901" s="92"/>
      <c r="P1901" s="92"/>
      <c r="Q1901" s="92"/>
      <c r="R1901" s="92"/>
      <c r="S1901" s="92"/>
      <c r="T1901" s="93"/>
      <c r="U1901" s="39"/>
      <c r="V1901" s="39"/>
      <c r="W1901" s="39"/>
      <c r="X1901" s="39"/>
      <c r="Y1901" s="39"/>
      <c r="Z1901" s="39"/>
      <c r="AA1901" s="39"/>
      <c r="AB1901" s="39"/>
      <c r="AC1901" s="39"/>
      <c r="AD1901" s="39"/>
      <c r="AE1901" s="39"/>
      <c r="AT1901" s="18" t="s">
        <v>198</v>
      </c>
      <c r="AU1901" s="18" t="s">
        <v>82</v>
      </c>
    </row>
    <row r="1902" s="13" customFormat="1">
      <c r="A1902" s="13"/>
      <c r="B1902" s="249"/>
      <c r="C1902" s="250"/>
      <c r="D1902" s="242" t="s">
        <v>200</v>
      </c>
      <c r="E1902" s="251" t="s">
        <v>1</v>
      </c>
      <c r="F1902" s="252" t="s">
        <v>917</v>
      </c>
      <c r="G1902" s="250"/>
      <c r="H1902" s="251" t="s">
        <v>1</v>
      </c>
      <c r="I1902" s="253"/>
      <c r="J1902" s="250"/>
      <c r="K1902" s="250"/>
      <c r="L1902" s="254"/>
      <c r="M1902" s="255"/>
      <c r="N1902" s="256"/>
      <c r="O1902" s="256"/>
      <c r="P1902" s="256"/>
      <c r="Q1902" s="256"/>
      <c r="R1902" s="256"/>
      <c r="S1902" s="256"/>
      <c r="T1902" s="257"/>
      <c r="U1902" s="13"/>
      <c r="V1902" s="13"/>
      <c r="W1902" s="13"/>
      <c r="X1902" s="13"/>
      <c r="Y1902" s="13"/>
      <c r="Z1902" s="13"/>
      <c r="AA1902" s="13"/>
      <c r="AB1902" s="13"/>
      <c r="AC1902" s="13"/>
      <c r="AD1902" s="13"/>
      <c r="AE1902" s="13"/>
      <c r="AT1902" s="258" t="s">
        <v>200</v>
      </c>
      <c r="AU1902" s="258" t="s">
        <v>82</v>
      </c>
      <c r="AV1902" s="13" t="s">
        <v>80</v>
      </c>
      <c r="AW1902" s="13" t="s">
        <v>30</v>
      </c>
      <c r="AX1902" s="13" t="s">
        <v>73</v>
      </c>
      <c r="AY1902" s="258" t="s">
        <v>189</v>
      </c>
    </row>
    <row r="1903" s="13" customFormat="1">
      <c r="A1903" s="13"/>
      <c r="B1903" s="249"/>
      <c r="C1903" s="250"/>
      <c r="D1903" s="242" t="s">
        <v>200</v>
      </c>
      <c r="E1903" s="251" t="s">
        <v>1</v>
      </c>
      <c r="F1903" s="252" t="s">
        <v>918</v>
      </c>
      <c r="G1903" s="250"/>
      <c r="H1903" s="251" t="s">
        <v>1</v>
      </c>
      <c r="I1903" s="253"/>
      <c r="J1903" s="250"/>
      <c r="K1903" s="250"/>
      <c r="L1903" s="254"/>
      <c r="M1903" s="255"/>
      <c r="N1903" s="256"/>
      <c r="O1903" s="256"/>
      <c r="P1903" s="256"/>
      <c r="Q1903" s="256"/>
      <c r="R1903" s="256"/>
      <c r="S1903" s="256"/>
      <c r="T1903" s="257"/>
      <c r="U1903" s="13"/>
      <c r="V1903" s="13"/>
      <c r="W1903" s="13"/>
      <c r="X1903" s="13"/>
      <c r="Y1903" s="13"/>
      <c r="Z1903" s="13"/>
      <c r="AA1903" s="13"/>
      <c r="AB1903" s="13"/>
      <c r="AC1903" s="13"/>
      <c r="AD1903" s="13"/>
      <c r="AE1903" s="13"/>
      <c r="AT1903" s="258" t="s">
        <v>200</v>
      </c>
      <c r="AU1903" s="258" t="s">
        <v>82</v>
      </c>
      <c r="AV1903" s="13" t="s">
        <v>80</v>
      </c>
      <c r="AW1903" s="13" t="s">
        <v>30</v>
      </c>
      <c r="AX1903" s="13" t="s">
        <v>73</v>
      </c>
      <c r="AY1903" s="258" t="s">
        <v>189</v>
      </c>
    </row>
    <row r="1904" s="14" customFormat="1">
      <c r="A1904" s="14"/>
      <c r="B1904" s="259"/>
      <c r="C1904" s="260"/>
      <c r="D1904" s="242" t="s">
        <v>200</v>
      </c>
      <c r="E1904" s="261" t="s">
        <v>1</v>
      </c>
      <c r="F1904" s="262" t="s">
        <v>1250</v>
      </c>
      <c r="G1904" s="260"/>
      <c r="H1904" s="263">
        <v>43.466000000000001</v>
      </c>
      <c r="I1904" s="264"/>
      <c r="J1904" s="260"/>
      <c r="K1904" s="260"/>
      <c r="L1904" s="265"/>
      <c r="M1904" s="266"/>
      <c r="N1904" s="267"/>
      <c r="O1904" s="267"/>
      <c r="P1904" s="267"/>
      <c r="Q1904" s="267"/>
      <c r="R1904" s="267"/>
      <c r="S1904" s="267"/>
      <c r="T1904" s="268"/>
      <c r="U1904" s="14"/>
      <c r="V1904" s="14"/>
      <c r="W1904" s="14"/>
      <c r="X1904" s="14"/>
      <c r="Y1904" s="14"/>
      <c r="Z1904" s="14"/>
      <c r="AA1904" s="14"/>
      <c r="AB1904" s="14"/>
      <c r="AC1904" s="14"/>
      <c r="AD1904" s="14"/>
      <c r="AE1904" s="14"/>
      <c r="AT1904" s="269" t="s">
        <v>200</v>
      </c>
      <c r="AU1904" s="269" t="s">
        <v>82</v>
      </c>
      <c r="AV1904" s="14" t="s">
        <v>82</v>
      </c>
      <c r="AW1904" s="14" t="s">
        <v>30</v>
      </c>
      <c r="AX1904" s="14" t="s">
        <v>73</v>
      </c>
      <c r="AY1904" s="269" t="s">
        <v>189</v>
      </c>
    </row>
    <row r="1905" s="13" customFormat="1">
      <c r="A1905" s="13"/>
      <c r="B1905" s="249"/>
      <c r="C1905" s="250"/>
      <c r="D1905" s="242" t="s">
        <v>200</v>
      </c>
      <c r="E1905" s="251" t="s">
        <v>1</v>
      </c>
      <c r="F1905" s="252" t="s">
        <v>927</v>
      </c>
      <c r="G1905" s="250"/>
      <c r="H1905" s="251" t="s">
        <v>1</v>
      </c>
      <c r="I1905" s="253"/>
      <c r="J1905" s="250"/>
      <c r="K1905" s="250"/>
      <c r="L1905" s="254"/>
      <c r="M1905" s="255"/>
      <c r="N1905" s="256"/>
      <c r="O1905" s="256"/>
      <c r="P1905" s="256"/>
      <c r="Q1905" s="256"/>
      <c r="R1905" s="256"/>
      <c r="S1905" s="256"/>
      <c r="T1905" s="257"/>
      <c r="U1905" s="13"/>
      <c r="V1905" s="13"/>
      <c r="W1905" s="13"/>
      <c r="X1905" s="13"/>
      <c r="Y1905" s="13"/>
      <c r="Z1905" s="13"/>
      <c r="AA1905" s="13"/>
      <c r="AB1905" s="13"/>
      <c r="AC1905" s="13"/>
      <c r="AD1905" s="13"/>
      <c r="AE1905" s="13"/>
      <c r="AT1905" s="258" t="s">
        <v>200</v>
      </c>
      <c r="AU1905" s="258" t="s">
        <v>82</v>
      </c>
      <c r="AV1905" s="13" t="s">
        <v>80</v>
      </c>
      <c r="AW1905" s="13" t="s">
        <v>30</v>
      </c>
      <c r="AX1905" s="13" t="s">
        <v>73</v>
      </c>
      <c r="AY1905" s="258" t="s">
        <v>189</v>
      </c>
    </row>
    <row r="1906" s="13" customFormat="1">
      <c r="A1906" s="13"/>
      <c r="B1906" s="249"/>
      <c r="C1906" s="250"/>
      <c r="D1906" s="242" t="s">
        <v>200</v>
      </c>
      <c r="E1906" s="251" t="s">
        <v>1</v>
      </c>
      <c r="F1906" s="252" t="s">
        <v>928</v>
      </c>
      <c r="G1906" s="250"/>
      <c r="H1906" s="251" t="s">
        <v>1</v>
      </c>
      <c r="I1906" s="253"/>
      <c r="J1906" s="250"/>
      <c r="K1906" s="250"/>
      <c r="L1906" s="254"/>
      <c r="M1906" s="255"/>
      <c r="N1906" s="256"/>
      <c r="O1906" s="256"/>
      <c r="P1906" s="256"/>
      <c r="Q1906" s="256"/>
      <c r="R1906" s="256"/>
      <c r="S1906" s="256"/>
      <c r="T1906" s="257"/>
      <c r="U1906" s="13"/>
      <c r="V1906" s="13"/>
      <c r="W1906" s="13"/>
      <c r="X1906" s="13"/>
      <c r="Y1906" s="13"/>
      <c r="Z1906" s="13"/>
      <c r="AA1906" s="13"/>
      <c r="AB1906" s="13"/>
      <c r="AC1906" s="13"/>
      <c r="AD1906" s="13"/>
      <c r="AE1906" s="13"/>
      <c r="AT1906" s="258" t="s">
        <v>200</v>
      </c>
      <c r="AU1906" s="258" t="s">
        <v>82</v>
      </c>
      <c r="AV1906" s="13" t="s">
        <v>80</v>
      </c>
      <c r="AW1906" s="13" t="s">
        <v>30</v>
      </c>
      <c r="AX1906" s="13" t="s">
        <v>73</v>
      </c>
      <c r="AY1906" s="258" t="s">
        <v>189</v>
      </c>
    </row>
    <row r="1907" s="14" customFormat="1">
      <c r="A1907" s="14"/>
      <c r="B1907" s="259"/>
      <c r="C1907" s="260"/>
      <c r="D1907" s="242" t="s">
        <v>200</v>
      </c>
      <c r="E1907" s="261" t="s">
        <v>1</v>
      </c>
      <c r="F1907" s="262" t="s">
        <v>1251</v>
      </c>
      <c r="G1907" s="260"/>
      <c r="H1907" s="263">
        <v>112.64100000000001</v>
      </c>
      <c r="I1907" s="264"/>
      <c r="J1907" s="260"/>
      <c r="K1907" s="260"/>
      <c r="L1907" s="265"/>
      <c r="M1907" s="266"/>
      <c r="N1907" s="267"/>
      <c r="O1907" s="267"/>
      <c r="P1907" s="267"/>
      <c r="Q1907" s="267"/>
      <c r="R1907" s="267"/>
      <c r="S1907" s="267"/>
      <c r="T1907" s="268"/>
      <c r="U1907" s="14"/>
      <c r="V1907" s="14"/>
      <c r="W1907" s="14"/>
      <c r="X1907" s="14"/>
      <c r="Y1907" s="14"/>
      <c r="Z1907" s="14"/>
      <c r="AA1907" s="14"/>
      <c r="AB1907" s="14"/>
      <c r="AC1907" s="14"/>
      <c r="AD1907" s="14"/>
      <c r="AE1907" s="14"/>
      <c r="AT1907" s="269" t="s">
        <v>200</v>
      </c>
      <c r="AU1907" s="269" t="s">
        <v>82</v>
      </c>
      <c r="AV1907" s="14" t="s">
        <v>82</v>
      </c>
      <c r="AW1907" s="14" t="s">
        <v>30</v>
      </c>
      <c r="AX1907" s="14" t="s">
        <v>73</v>
      </c>
      <c r="AY1907" s="269" t="s">
        <v>189</v>
      </c>
    </row>
    <row r="1908" s="14" customFormat="1">
      <c r="A1908" s="14"/>
      <c r="B1908" s="259"/>
      <c r="C1908" s="260"/>
      <c r="D1908" s="242" t="s">
        <v>200</v>
      </c>
      <c r="E1908" s="261" t="s">
        <v>1</v>
      </c>
      <c r="F1908" s="262" t="s">
        <v>1252</v>
      </c>
      <c r="G1908" s="260"/>
      <c r="H1908" s="263">
        <v>34.966000000000001</v>
      </c>
      <c r="I1908" s="264"/>
      <c r="J1908" s="260"/>
      <c r="K1908" s="260"/>
      <c r="L1908" s="265"/>
      <c r="M1908" s="266"/>
      <c r="N1908" s="267"/>
      <c r="O1908" s="267"/>
      <c r="P1908" s="267"/>
      <c r="Q1908" s="267"/>
      <c r="R1908" s="267"/>
      <c r="S1908" s="267"/>
      <c r="T1908" s="268"/>
      <c r="U1908" s="14"/>
      <c r="V1908" s="14"/>
      <c r="W1908" s="14"/>
      <c r="X1908" s="14"/>
      <c r="Y1908" s="14"/>
      <c r="Z1908" s="14"/>
      <c r="AA1908" s="14"/>
      <c r="AB1908" s="14"/>
      <c r="AC1908" s="14"/>
      <c r="AD1908" s="14"/>
      <c r="AE1908" s="14"/>
      <c r="AT1908" s="269" t="s">
        <v>200</v>
      </c>
      <c r="AU1908" s="269" t="s">
        <v>82</v>
      </c>
      <c r="AV1908" s="14" t="s">
        <v>82</v>
      </c>
      <c r="AW1908" s="14" t="s">
        <v>30</v>
      </c>
      <c r="AX1908" s="14" t="s">
        <v>73</v>
      </c>
      <c r="AY1908" s="269" t="s">
        <v>189</v>
      </c>
    </row>
    <row r="1909" s="13" customFormat="1">
      <c r="A1909" s="13"/>
      <c r="B1909" s="249"/>
      <c r="C1909" s="250"/>
      <c r="D1909" s="242" t="s">
        <v>200</v>
      </c>
      <c r="E1909" s="251" t="s">
        <v>1</v>
      </c>
      <c r="F1909" s="252" t="s">
        <v>932</v>
      </c>
      <c r="G1909" s="250"/>
      <c r="H1909" s="251" t="s">
        <v>1</v>
      </c>
      <c r="I1909" s="253"/>
      <c r="J1909" s="250"/>
      <c r="K1909" s="250"/>
      <c r="L1909" s="254"/>
      <c r="M1909" s="255"/>
      <c r="N1909" s="256"/>
      <c r="O1909" s="256"/>
      <c r="P1909" s="256"/>
      <c r="Q1909" s="256"/>
      <c r="R1909" s="256"/>
      <c r="S1909" s="256"/>
      <c r="T1909" s="257"/>
      <c r="U1909" s="13"/>
      <c r="V1909" s="13"/>
      <c r="W1909" s="13"/>
      <c r="X1909" s="13"/>
      <c r="Y1909" s="13"/>
      <c r="Z1909" s="13"/>
      <c r="AA1909" s="13"/>
      <c r="AB1909" s="13"/>
      <c r="AC1909" s="13"/>
      <c r="AD1909" s="13"/>
      <c r="AE1909" s="13"/>
      <c r="AT1909" s="258" t="s">
        <v>200</v>
      </c>
      <c r="AU1909" s="258" t="s">
        <v>82</v>
      </c>
      <c r="AV1909" s="13" t="s">
        <v>80</v>
      </c>
      <c r="AW1909" s="13" t="s">
        <v>30</v>
      </c>
      <c r="AX1909" s="13" t="s">
        <v>73</v>
      </c>
      <c r="AY1909" s="258" t="s">
        <v>189</v>
      </c>
    </row>
    <row r="1910" s="14" customFormat="1">
      <c r="A1910" s="14"/>
      <c r="B1910" s="259"/>
      <c r="C1910" s="260"/>
      <c r="D1910" s="242" t="s">
        <v>200</v>
      </c>
      <c r="E1910" s="261" t="s">
        <v>1</v>
      </c>
      <c r="F1910" s="262" t="s">
        <v>933</v>
      </c>
      <c r="G1910" s="260"/>
      <c r="H1910" s="263">
        <v>119.312</v>
      </c>
      <c r="I1910" s="264"/>
      <c r="J1910" s="260"/>
      <c r="K1910" s="260"/>
      <c r="L1910" s="265"/>
      <c r="M1910" s="266"/>
      <c r="N1910" s="267"/>
      <c r="O1910" s="267"/>
      <c r="P1910" s="267"/>
      <c r="Q1910" s="267"/>
      <c r="R1910" s="267"/>
      <c r="S1910" s="267"/>
      <c r="T1910" s="268"/>
      <c r="U1910" s="14"/>
      <c r="V1910" s="14"/>
      <c r="W1910" s="14"/>
      <c r="X1910" s="14"/>
      <c r="Y1910" s="14"/>
      <c r="Z1910" s="14"/>
      <c r="AA1910" s="14"/>
      <c r="AB1910" s="14"/>
      <c r="AC1910" s="14"/>
      <c r="AD1910" s="14"/>
      <c r="AE1910" s="14"/>
      <c r="AT1910" s="269" t="s">
        <v>200</v>
      </c>
      <c r="AU1910" s="269" t="s">
        <v>82</v>
      </c>
      <c r="AV1910" s="14" t="s">
        <v>82</v>
      </c>
      <c r="AW1910" s="14" t="s">
        <v>30</v>
      </c>
      <c r="AX1910" s="14" t="s">
        <v>73</v>
      </c>
      <c r="AY1910" s="269" t="s">
        <v>189</v>
      </c>
    </row>
    <row r="1911" s="14" customFormat="1">
      <c r="A1911" s="14"/>
      <c r="B1911" s="259"/>
      <c r="C1911" s="260"/>
      <c r="D1911" s="242" t="s">
        <v>200</v>
      </c>
      <c r="E1911" s="261" t="s">
        <v>1</v>
      </c>
      <c r="F1911" s="262" t="s">
        <v>934</v>
      </c>
      <c r="G1911" s="260"/>
      <c r="H1911" s="263">
        <v>19.651</v>
      </c>
      <c r="I1911" s="264"/>
      <c r="J1911" s="260"/>
      <c r="K1911" s="260"/>
      <c r="L1911" s="265"/>
      <c r="M1911" s="266"/>
      <c r="N1911" s="267"/>
      <c r="O1911" s="267"/>
      <c r="P1911" s="267"/>
      <c r="Q1911" s="267"/>
      <c r="R1911" s="267"/>
      <c r="S1911" s="267"/>
      <c r="T1911" s="268"/>
      <c r="U1911" s="14"/>
      <c r="V1911" s="14"/>
      <c r="W1911" s="14"/>
      <c r="X1911" s="14"/>
      <c r="Y1911" s="14"/>
      <c r="Z1911" s="14"/>
      <c r="AA1911" s="14"/>
      <c r="AB1911" s="14"/>
      <c r="AC1911" s="14"/>
      <c r="AD1911" s="14"/>
      <c r="AE1911" s="14"/>
      <c r="AT1911" s="269" t="s">
        <v>200</v>
      </c>
      <c r="AU1911" s="269" t="s">
        <v>82</v>
      </c>
      <c r="AV1911" s="14" t="s">
        <v>82</v>
      </c>
      <c r="AW1911" s="14" t="s">
        <v>30</v>
      </c>
      <c r="AX1911" s="14" t="s">
        <v>73</v>
      </c>
      <c r="AY1911" s="269" t="s">
        <v>189</v>
      </c>
    </row>
    <row r="1912" s="13" customFormat="1">
      <c r="A1912" s="13"/>
      <c r="B1912" s="249"/>
      <c r="C1912" s="250"/>
      <c r="D1912" s="242" t="s">
        <v>200</v>
      </c>
      <c r="E1912" s="251" t="s">
        <v>1</v>
      </c>
      <c r="F1912" s="252" t="s">
        <v>941</v>
      </c>
      <c r="G1912" s="250"/>
      <c r="H1912" s="251" t="s">
        <v>1</v>
      </c>
      <c r="I1912" s="253"/>
      <c r="J1912" s="250"/>
      <c r="K1912" s="250"/>
      <c r="L1912" s="254"/>
      <c r="M1912" s="255"/>
      <c r="N1912" s="256"/>
      <c r="O1912" s="256"/>
      <c r="P1912" s="256"/>
      <c r="Q1912" s="256"/>
      <c r="R1912" s="256"/>
      <c r="S1912" s="256"/>
      <c r="T1912" s="257"/>
      <c r="U1912" s="13"/>
      <c r="V1912" s="13"/>
      <c r="W1912" s="13"/>
      <c r="X1912" s="13"/>
      <c r="Y1912" s="13"/>
      <c r="Z1912" s="13"/>
      <c r="AA1912" s="13"/>
      <c r="AB1912" s="13"/>
      <c r="AC1912" s="13"/>
      <c r="AD1912" s="13"/>
      <c r="AE1912" s="13"/>
      <c r="AT1912" s="258" t="s">
        <v>200</v>
      </c>
      <c r="AU1912" s="258" t="s">
        <v>82</v>
      </c>
      <c r="AV1912" s="13" t="s">
        <v>80</v>
      </c>
      <c r="AW1912" s="13" t="s">
        <v>30</v>
      </c>
      <c r="AX1912" s="13" t="s">
        <v>73</v>
      </c>
      <c r="AY1912" s="258" t="s">
        <v>189</v>
      </c>
    </row>
    <row r="1913" s="14" customFormat="1">
      <c r="A1913" s="14"/>
      <c r="B1913" s="259"/>
      <c r="C1913" s="260"/>
      <c r="D1913" s="242" t="s">
        <v>200</v>
      </c>
      <c r="E1913" s="261" t="s">
        <v>1</v>
      </c>
      <c r="F1913" s="262" t="s">
        <v>1253</v>
      </c>
      <c r="G1913" s="260"/>
      <c r="H1913" s="263">
        <v>102.19199999999999</v>
      </c>
      <c r="I1913" s="264"/>
      <c r="J1913" s="260"/>
      <c r="K1913" s="260"/>
      <c r="L1913" s="265"/>
      <c r="M1913" s="266"/>
      <c r="N1913" s="267"/>
      <c r="O1913" s="267"/>
      <c r="P1913" s="267"/>
      <c r="Q1913" s="267"/>
      <c r="R1913" s="267"/>
      <c r="S1913" s="267"/>
      <c r="T1913" s="268"/>
      <c r="U1913" s="14"/>
      <c r="V1913" s="14"/>
      <c r="W1913" s="14"/>
      <c r="X1913" s="14"/>
      <c r="Y1913" s="14"/>
      <c r="Z1913" s="14"/>
      <c r="AA1913" s="14"/>
      <c r="AB1913" s="14"/>
      <c r="AC1913" s="14"/>
      <c r="AD1913" s="14"/>
      <c r="AE1913" s="14"/>
      <c r="AT1913" s="269" t="s">
        <v>200</v>
      </c>
      <c r="AU1913" s="269" t="s">
        <v>82</v>
      </c>
      <c r="AV1913" s="14" t="s">
        <v>82</v>
      </c>
      <c r="AW1913" s="14" t="s">
        <v>30</v>
      </c>
      <c r="AX1913" s="14" t="s">
        <v>73</v>
      </c>
      <c r="AY1913" s="269" t="s">
        <v>189</v>
      </c>
    </row>
    <row r="1914" s="13" customFormat="1">
      <c r="A1914" s="13"/>
      <c r="B1914" s="249"/>
      <c r="C1914" s="250"/>
      <c r="D1914" s="242" t="s">
        <v>200</v>
      </c>
      <c r="E1914" s="251" t="s">
        <v>1</v>
      </c>
      <c r="F1914" s="252" t="s">
        <v>1254</v>
      </c>
      <c r="G1914" s="250"/>
      <c r="H1914" s="251" t="s">
        <v>1</v>
      </c>
      <c r="I1914" s="253"/>
      <c r="J1914" s="250"/>
      <c r="K1914" s="250"/>
      <c r="L1914" s="254"/>
      <c r="M1914" s="255"/>
      <c r="N1914" s="256"/>
      <c r="O1914" s="256"/>
      <c r="P1914" s="256"/>
      <c r="Q1914" s="256"/>
      <c r="R1914" s="256"/>
      <c r="S1914" s="256"/>
      <c r="T1914" s="257"/>
      <c r="U1914" s="13"/>
      <c r="V1914" s="13"/>
      <c r="W1914" s="13"/>
      <c r="X1914" s="13"/>
      <c r="Y1914" s="13"/>
      <c r="Z1914" s="13"/>
      <c r="AA1914" s="13"/>
      <c r="AB1914" s="13"/>
      <c r="AC1914" s="13"/>
      <c r="AD1914" s="13"/>
      <c r="AE1914" s="13"/>
      <c r="AT1914" s="258" t="s">
        <v>200</v>
      </c>
      <c r="AU1914" s="258" t="s">
        <v>82</v>
      </c>
      <c r="AV1914" s="13" t="s">
        <v>80</v>
      </c>
      <c r="AW1914" s="13" t="s">
        <v>30</v>
      </c>
      <c r="AX1914" s="13" t="s">
        <v>73</v>
      </c>
      <c r="AY1914" s="258" t="s">
        <v>189</v>
      </c>
    </row>
    <row r="1915" s="14" customFormat="1">
      <c r="A1915" s="14"/>
      <c r="B1915" s="259"/>
      <c r="C1915" s="260"/>
      <c r="D1915" s="242" t="s">
        <v>200</v>
      </c>
      <c r="E1915" s="261" t="s">
        <v>1</v>
      </c>
      <c r="F1915" s="262" t="s">
        <v>1255</v>
      </c>
      <c r="G1915" s="260"/>
      <c r="H1915" s="263">
        <v>11.5</v>
      </c>
      <c r="I1915" s="264"/>
      <c r="J1915" s="260"/>
      <c r="K1915" s="260"/>
      <c r="L1915" s="265"/>
      <c r="M1915" s="266"/>
      <c r="N1915" s="267"/>
      <c r="O1915" s="267"/>
      <c r="P1915" s="267"/>
      <c r="Q1915" s="267"/>
      <c r="R1915" s="267"/>
      <c r="S1915" s="267"/>
      <c r="T1915" s="268"/>
      <c r="U1915" s="14"/>
      <c r="V1915" s="14"/>
      <c r="W1915" s="14"/>
      <c r="X1915" s="14"/>
      <c r="Y1915" s="14"/>
      <c r="Z1915" s="14"/>
      <c r="AA1915" s="14"/>
      <c r="AB1915" s="14"/>
      <c r="AC1915" s="14"/>
      <c r="AD1915" s="14"/>
      <c r="AE1915" s="14"/>
      <c r="AT1915" s="269" t="s">
        <v>200</v>
      </c>
      <c r="AU1915" s="269" t="s">
        <v>82</v>
      </c>
      <c r="AV1915" s="14" t="s">
        <v>82</v>
      </c>
      <c r="AW1915" s="14" t="s">
        <v>30</v>
      </c>
      <c r="AX1915" s="14" t="s">
        <v>73</v>
      </c>
      <c r="AY1915" s="269" t="s">
        <v>189</v>
      </c>
    </row>
    <row r="1916" s="13" customFormat="1">
      <c r="A1916" s="13"/>
      <c r="B1916" s="249"/>
      <c r="C1916" s="250"/>
      <c r="D1916" s="242" t="s">
        <v>200</v>
      </c>
      <c r="E1916" s="251" t="s">
        <v>1</v>
      </c>
      <c r="F1916" s="252" t="s">
        <v>944</v>
      </c>
      <c r="G1916" s="250"/>
      <c r="H1916" s="251" t="s">
        <v>1</v>
      </c>
      <c r="I1916" s="253"/>
      <c r="J1916" s="250"/>
      <c r="K1916" s="250"/>
      <c r="L1916" s="254"/>
      <c r="M1916" s="255"/>
      <c r="N1916" s="256"/>
      <c r="O1916" s="256"/>
      <c r="P1916" s="256"/>
      <c r="Q1916" s="256"/>
      <c r="R1916" s="256"/>
      <c r="S1916" s="256"/>
      <c r="T1916" s="257"/>
      <c r="U1916" s="13"/>
      <c r="V1916" s="13"/>
      <c r="W1916" s="13"/>
      <c r="X1916" s="13"/>
      <c r="Y1916" s="13"/>
      <c r="Z1916" s="13"/>
      <c r="AA1916" s="13"/>
      <c r="AB1916" s="13"/>
      <c r="AC1916" s="13"/>
      <c r="AD1916" s="13"/>
      <c r="AE1916" s="13"/>
      <c r="AT1916" s="258" t="s">
        <v>200</v>
      </c>
      <c r="AU1916" s="258" t="s">
        <v>82</v>
      </c>
      <c r="AV1916" s="13" t="s">
        <v>80</v>
      </c>
      <c r="AW1916" s="13" t="s">
        <v>30</v>
      </c>
      <c r="AX1916" s="13" t="s">
        <v>73</v>
      </c>
      <c r="AY1916" s="258" t="s">
        <v>189</v>
      </c>
    </row>
    <row r="1917" s="14" customFormat="1">
      <c r="A1917" s="14"/>
      <c r="B1917" s="259"/>
      <c r="C1917" s="260"/>
      <c r="D1917" s="242" t="s">
        <v>200</v>
      </c>
      <c r="E1917" s="261" t="s">
        <v>1</v>
      </c>
      <c r="F1917" s="262" t="s">
        <v>933</v>
      </c>
      <c r="G1917" s="260"/>
      <c r="H1917" s="263">
        <v>119.312</v>
      </c>
      <c r="I1917" s="264"/>
      <c r="J1917" s="260"/>
      <c r="K1917" s="260"/>
      <c r="L1917" s="265"/>
      <c r="M1917" s="266"/>
      <c r="N1917" s="267"/>
      <c r="O1917" s="267"/>
      <c r="P1917" s="267"/>
      <c r="Q1917" s="267"/>
      <c r="R1917" s="267"/>
      <c r="S1917" s="267"/>
      <c r="T1917" s="268"/>
      <c r="U1917" s="14"/>
      <c r="V1917" s="14"/>
      <c r="W1917" s="14"/>
      <c r="X1917" s="14"/>
      <c r="Y1917" s="14"/>
      <c r="Z1917" s="14"/>
      <c r="AA1917" s="14"/>
      <c r="AB1917" s="14"/>
      <c r="AC1917" s="14"/>
      <c r="AD1917" s="14"/>
      <c r="AE1917" s="14"/>
      <c r="AT1917" s="269" t="s">
        <v>200</v>
      </c>
      <c r="AU1917" s="269" t="s">
        <v>82</v>
      </c>
      <c r="AV1917" s="14" t="s">
        <v>82</v>
      </c>
      <c r="AW1917" s="14" t="s">
        <v>30</v>
      </c>
      <c r="AX1917" s="14" t="s">
        <v>73</v>
      </c>
      <c r="AY1917" s="269" t="s">
        <v>189</v>
      </c>
    </row>
    <row r="1918" s="14" customFormat="1">
      <c r="A1918" s="14"/>
      <c r="B1918" s="259"/>
      <c r="C1918" s="260"/>
      <c r="D1918" s="242" t="s">
        <v>200</v>
      </c>
      <c r="E1918" s="261" t="s">
        <v>1</v>
      </c>
      <c r="F1918" s="262" t="s">
        <v>934</v>
      </c>
      <c r="G1918" s="260"/>
      <c r="H1918" s="263">
        <v>19.651</v>
      </c>
      <c r="I1918" s="264"/>
      <c r="J1918" s="260"/>
      <c r="K1918" s="260"/>
      <c r="L1918" s="265"/>
      <c r="M1918" s="266"/>
      <c r="N1918" s="267"/>
      <c r="O1918" s="267"/>
      <c r="P1918" s="267"/>
      <c r="Q1918" s="267"/>
      <c r="R1918" s="267"/>
      <c r="S1918" s="267"/>
      <c r="T1918" s="268"/>
      <c r="U1918" s="14"/>
      <c r="V1918" s="14"/>
      <c r="W1918" s="14"/>
      <c r="X1918" s="14"/>
      <c r="Y1918" s="14"/>
      <c r="Z1918" s="14"/>
      <c r="AA1918" s="14"/>
      <c r="AB1918" s="14"/>
      <c r="AC1918" s="14"/>
      <c r="AD1918" s="14"/>
      <c r="AE1918" s="14"/>
      <c r="AT1918" s="269" t="s">
        <v>200</v>
      </c>
      <c r="AU1918" s="269" t="s">
        <v>82</v>
      </c>
      <c r="AV1918" s="14" t="s">
        <v>82</v>
      </c>
      <c r="AW1918" s="14" t="s">
        <v>30</v>
      </c>
      <c r="AX1918" s="14" t="s">
        <v>73</v>
      </c>
      <c r="AY1918" s="269" t="s">
        <v>189</v>
      </c>
    </row>
    <row r="1919" s="15" customFormat="1">
      <c r="A1919" s="15"/>
      <c r="B1919" s="270"/>
      <c r="C1919" s="271"/>
      <c r="D1919" s="242" t="s">
        <v>200</v>
      </c>
      <c r="E1919" s="272" t="s">
        <v>1</v>
      </c>
      <c r="F1919" s="273" t="s">
        <v>207</v>
      </c>
      <c r="G1919" s="271"/>
      <c r="H1919" s="274">
        <v>582.69100000000003</v>
      </c>
      <c r="I1919" s="275"/>
      <c r="J1919" s="271"/>
      <c r="K1919" s="271"/>
      <c r="L1919" s="276"/>
      <c r="M1919" s="277"/>
      <c r="N1919" s="278"/>
      <c r="O1919" s="278"/>
      <c r="P1919" s="278"/>
      <c r="Q1919" s="278"/>
      <c r="R1919" s="278"/>
      <c r="S1919" s="278"/>
      <c r="T1919" s="279"/>
      <c r="U1919" s="15"/>
      <c r="V1919" s="15"/>
      <c r="W1919" s="15"/>
      <c r="X1919" s="15"/>
      <c r="Y1919" s="15"/>
      <c r="Z1919" s="15"/>
      <c r="AA1919" s="15"/>
      <c r="AB1919" s="15"/>
      <c r="AC1919" s="15"/>
      <c r="AD1919" s="15"/>
      <c r="AE1919" s="15"/>
      <c r="AT1919" s="280" t="s">
        <v>200</v>
      </c>
      <c r="AU1919" s="280" t="s">
        <v>82</v>
      </c>
      <c r="AV1919" s="15" t="s">
        <v>195</v>
      </c>
      <c r="AW1919" s="15" t="s">
        <v>30</v>
      </c>
      <c r="AX1919" s="15" t="s">
        <v>80</v>
      </c>
      <c r="AY1919" s="280" t="s">
        <v>189</v>
      </c>
    </row>
    <row r="1920" s="2" customFormat="1" ht="33" customHeight="1">
      <c r="A1920" s="39"/>
      <c r="B1920" s="40"/>
      <c r="C1920" s="228" t="s">
        <v>1256</v>
      </c>
      <c r="D1920" s="228" t="s">
        <v>191</v>
      </c>
      <c r="E1920" s="229" t="s">
        <v>1257</v>
      </c>
      <c r="F1920" s="230" t="s">
        <v>1258</v>
      </c>
      <c r="G1920" s="231" t="s">
        <v>301</v>
      </c>
      <c r="H1920" s="232">
        <v>34961.459999999999</v>
      </c>
      <c r="I1920" s="233"/>
      <c r="J1920" s="234">
        <f>ROUND(I1920*H1920,2)</f>
        <v>0</v>
      </c>
      <c r="K1920" s="235"/>
      <c r="L1920" s="45"/>
      <c r="M1920" s="236" t="s">
        <v>1</v>
      </c>
      <c r="N1920" s="237" t="s">
        <v>38</v>
      </c>
      <c r="O1920" s="92"/>
      <c r="P1920" s="238">
        <f>O1920*H1920</f>
        <v>0</v>
      </c>
      <c r="Q1920" s="238">
        <v>0</v>
      </c>
      <c r="R1920" s="238">
        <f>Q1920*H1920</f>
        <v>0</v>
      </c>
      <c r="S1920" s="238">
        <v>0</v>
      </c>
      <c r="T1920" s="239">
        <f>S1920*H1920</f>
        <v>0</v>
      </c>
      <c r="U1920" s="39"/>
      <c r="V1920" s="39"/>
      <c r="W1920" s="39"/>
      <c r="X1920" s="39"/>
      <c r="Y1920" s="39"/>
      <c r="Z1920" s="39"/>
      <c r="AA1920" s="39"/>
      <c r="AB1920" s="39"/>
      <c r="AC1920" s="39"/>
      <c r="AD1920" s="39"/>
      <c r="AE1920" s="39"/>
      <c r="AR1920" s="240" t="s">
        <v>195</v>
      </c>
      <c r="AT1920" s="240" t="s">
        <v>191</v>
      </c>
      <c r="AU1920" s="240" t="s">
        <v>82</v>
      </c>
      <c r="AY1920" s="18" t="s">
        <v>189</v>
      </c>
      <c r="BE1920" s="241">
        <f>IF(N1920="základní",J1920,0)</f>
        <v>0</v>
      </c>
      <c r="BF1920" s="241">
        <f>IF(N1920="snížená",J1920,0)</f>
        <v>0</v>
      </c>
      <c r="BG1920" s="241">
        <f>IF(N1920="zákl. přenesená",J1920,0)</f>
        <v>0</v>
      </c>
      <c r="BH1920" s="241">
        <f>IF(N1920="sníž. přenesená",J1920,0)</f>
        <v>0</v>
      </c>
      <c r="BI1920" s="241">
        <f>IF(N1920="nulová",J1920,0)</f>
        <v>0</v>
      </c>
      <c r="BJ1920" s="18" t="s">
        <v>80</v>
      </c>
      <c r="BK1920" s="241">
        <f>ROUND(I1920*H1920,2)</f>
        <v>0</v>
      </c>
      <c r="BL1920" s="18" t="s">
        <v>195</v>
      </c>
      <c r="BM1920" s="240" t="s">
        <v>1259</v>
      </c>
    </row>
    <row r="1921" s="2" customFormat="1">
      <c r="A1921" s="39"/>
      <c r="B1921" s="40"/>
      <c r="C1921" s="41"/>
      <c r="D1921" s="242" t="s">
        <v>197</v>
      </c>
      <c r="E1921" s="41"/>
      <c r="F1921" s="243" t="s">
        <v>1258</v>
      </c>
      <c r="G1921" s="41"/>
      <c r="H1921" s="41"/>
      <c r="I1921" s="244"/>
      <c r="J1921" s="41"/>
      <c r="K1921" s="41"/>
      <c r="L1921" s="45"/>
      <c r="M1921" s="245"/>
      <c r="N1921" s="246"/>
      <c r="O1921" s="92"/>
      <c r="P1921" s="92"/>
      <c r="Q1921" s="92"/>
      <c r="R1921" s="92"/>
      <c r="S1921" s="92"/>
      <c r="T1921" s="93"/>
      <c r="U1921" s="39"/>
      <c r="V1921" s="39"/>
      <c r="W1921" s="39"/>
      <c r="X1921" s="39"/>
      <c r="Y1921" s="39"/>
      <c r="Z1921" s="39"/>
      <c r="AA1921" s="39"/>
      <c r="AB1921" s="39"/>
      <c r="AC1921" s="39"/>
      <c r="AD1921" s="39"/>
      <c r="AE1921" s="39"/>
      <c r="AT1921" s="18" t="s">
        <v>197</v>
      </c>
      <c r="AU1921" s="18" t="s">
        <v>82</v>
      </c>
    </row>
    <row r="1922" s="2" customFormat="1">
      <c r="A1922" s="39"/>
      <c r="B1922" s="40"/>
      <c r="C1922" s="41"/>
      <c r="D1922" s="247" t="s">
        <v>198</v>
      </c>
      <c r="E1922" s="41"/>
      <c r="F1922" s="248" t="s">
        <v>1260</v>
      </c>
      <c r="G1922" s="41"/>
      <c r="H1922" s="41"/>
      <c r="I1922" s="244"/>
      <c r="J1922" s="41"/>
      <c r="K1922" s="41"/>
      <c r="L1922" s="45"/>
      <c r="M1922" s="245"/>
      <c r="N1922" s="246"/>
      <c r="O1922" s="92"/>
      <c r="P1922" s="92"/>
      <c r="Q1922" s="92"/>
      <c r="R1922" s="92"/>
      <c r="S1922" s="92"/>
      <c r="T1922" s="93"/>
      <c r="U1922" s="39"/>
      <c r="V1922" s="39"/>
      <c r="W1922" s="39"/>
      <c r="X1922" s="39"/>
      <c r="Y1922" s="39"/>
      <c r="Z1922" s="39"/>
      <c r="AA1922" s="39"/>
      <c r="AB1922" s="39"/>
      <c r="AC1922" s="39"/>
      <c r="AD1922" s="39"/>
      <c r="AE1922" s="39"/>
      <c r="AT1922" s="18" t="s">
        <v>198</v>
      </c>
      <c r="AU1922" s="18" t="s">
        <v>82</v>
      </c>
    </row>
    <row r="1923" s="14" customFormat="1">
      <c r="A1923" s="14"/>
      <c r="B1923" s="259"/>
      <c r="C1923" s="260"/>
      <c r="D1923" s="242" t="s">
        <v>200</v>
      </c>
      <c r="E1923" s="261" t="s">
        <v>1</v>
      </c>
      <c r="F1923" s="262" t="s">
        <v>1261</v>
      </c>
      <c r="G1923" s="260"/>
      <c r="H1923" s="263">
        <v>34961.459999999999</v>
      </c>
      <c r="I1923" s="264"/>
      <c r="J1923" s="260"/>
      <c r="K1923" s="260"/>
      <c r="L1923" s="265"/>
      <c r="M1923" s="266"/>
      <c r="N1923" s="267"/>
      <c r="O1923" s="267"/>
      <c r="P1923" s="267"/>
      <c r="Q1923" s="267"/>
      <c r="R1923" s="267"/>
      <c r="S1923" s="267"/>
      <c r="T1923" s="268"/>
      <c r="U1923" s="14"/>
      <c r="V1923" s="14"/>
      <c r="W1923" s="14"/>
      <c r="X1923" s="14"/>
      <c r="Y1923" s="14"/>
      <c r="Z1923" s="14"/>
      <c r="AA1923" s="14"/>
      <c r="AB1923" s="14"/>
      <c r="AC1923" s="14"/>
      <c r="AD1923" s="14"/>
      <c r="AE1923" s="14"/>
      <c r="AT1923" s="269" t="s">
        <v>200</v>
      </c>
      <c r="AU1923" s="269" t="s">
        <v>82</v>
      </c>
      <c r="AV1923" s="14" t="s">
        <v>82</v>
      </c>
      <c r="AW1923" s="14" t="s">
        <v>30</v>
      </c>
      <c r="AX1923" s="14" t="s">
        <v>80</v>
      </c>
      <c r="AY1923" s="269" t="s">
        <v>189</v>
      </c>
    </row>
    <row r="1924" s="2" customFormat="1" ht="33" customHeight="1">
      <c r="A1924" s="39"/>
      <c r="B1924" s="40"/>
      <c r="C1924" s="228" t="s">
        <v>1262</v>
      </c>
      <c r="D1924" s="228" t="s">
        <v>191</v>
      </c>
      <c r="E1924" s="229" t="s">
        <v>1263</v>
      </c>
      <c r="F1924" s="230" t="s">
        <v>1264</v>
      </c>
      <c r="G1924" s="231" t="s">
        <v>301</v>
      </c>
      <c r="H1924" s="232">
        <v>582.69100000000003</v>
      </c>
      <c r="I1924" s="233"/>
      <c r="J1924" s="234">
        <f>ROUND(I1924*H1924,2)</f>
        <v>0</v>
      </c>
      <c r="K1924" s="235"/>
      <c r="L1924" s="45"/>
      <c r="M1924" s="236" t="s">
        <v>1</v>
      </c>
      <c r="N1924" s="237" t="s">
        <v>38</v>
      </c>
      <c r="O1924" s="92"/>
      <c r="P1924" s="238">
        <f>O1924*H1924</f>
        <v>0</v>
      </c>
      <c r="Q1924" s="238">
        <v>0</v>
      </c>
      <c r="R1924" s="238">
        <f>Q1924*H1924</f>
        <v>0</v>
      </c>
      <c r="S1924" s="238">
        <v>0</v>
      </c>
      <c r="T1924" s="239">
        <f>S1924*H1924</f>
        <v>0</v>
      </c>
      <c r="U1924" s="39"/>
      <c r="V1924" s="39"/>
      <c r="W1924" s="39"/>
      <c r="X1924" s="39"/>
      <c r="Y1924" s="39"/>
      <c r="Z1924" s="39"/>
      <c r="AA1924" s="39"/>
      <c r="AB1924" s="39"/>
      <c r="AC1924" s="39"/>
      <c r="AD1924" s="39"/>
      <c r="AE1924" s="39"/>
      <c r="AR1924" s="240" t="s">
        <v>195</v>
      </c>
      <c r="AT1924" s="240" t="s">
        <v>191</v>
      </c>
      <c r="AU1924" s="240" t="s">
        <v>82</v>
      </c>
      <c r="AY1924" s="18" t="s">
        <v>189</v>
      </c>
      <c r="BE1924" s="241">
        <f>IF(N1924="základní",J1924,0)</f>
        <v>0</v>
      </c>
      <c r="BF1924" s="241">
        <f>IF(N1924="snížená",J1924,0)</f>
        <v>0</v>
      </c>
      <c r="BG1924" s="241">
        <f>IF(N1924="zákl. přenesená",J1924,0)</f>
        <v>0</v>
      </c>
      <c r="BH1924" s="241">
        <f>IF(N1924="sníž. přenesená",J1924,0)</f>
        <v>0</v>
      </c>
      <c r="BI1924" s="241">
        <f>IF(N1924="nulová",J1924,0)</f>
        <v>0</v>
      </c>
      <c r="BJ1924" s="18" t="s">
        <v>80</v>
      </c>
      <c r="BK1924" s="241">
        <f>ROUND(I1924*H1924,2)</f>
        <v>0</v>
      </c>
      <c r="BL1924" s="18" t="s">
        <v>195</v>
      </c>
      <c r="BM1924" s="240" t="s">
        <v>1265</v>
      </c>
    </row>
    <row r="1925" s="2" customFormat="1">
      <c r="A1925" s="39"/>
      <c r="B1925" s="40"/>
      <c r="C1925" s="41"/>
      <c r="D1925" s="242" t="s">
        <v>197</v>
      </c>
      <c r="E1925" s="41"/>
      <c r="F1925" s="243" t="s">
        <v>1264</v>
      </c>
      <c r="G1925" s="41"/>
      <c r="H1925" s="41"/>
      <c r="I1925" s="244"/>
      <c r="J1925" s="41"/>
      <c r="K1925" s="41"/>
      <c r="L1925" s="45"/>
      <c r="M1925" s="245"/>
      <c r="N1925" s="246"/>
      <c r="O1925" s="92"/>
      <c r="P1925" s="92"/>
      <c r="Q1925" s="92"/>
      <c r="R1925" s="92"/>
      <c r="S1925" s="92"/>
      <c r="T1925" s="93"/>
      <c r="U1925" s="39"/>
      <c r="V1925" s="39"/>
      <c r="W1925" s="39"/>
      <c r="X1925" s="39"/>
      <c r="Y1925" s="39"/>
      <c r="Z1925" s="39"/>
      <c r="AA1925" s="39"/>
      <c r="AB1925" s="39"/>
      <c r="AC1925" s="39"/>
      <c r="AD1925" s="39"/>
      <c r="AE1925" s="39"/>
      <c r="AT1925" s="18" t="s">
        <v>197</v>
      </c>
      <c r="AU1925" s="18" t="s">
        <v>82</v>
      </c>
    </row>
    <row r="1926" s="2" customFormat="1">
      <c r="A1926" s="39"/>
      <c r="B1926" s="40"/>
      <c r="C1926" s="41"/>
      <c r="D1926" s="247" t="s">
        <v>198</v>
      </c>
      <c r="E1926" s="41"/>
      <c r="F1926" s="248" t="s">
        <v>1266</v>
      </c>
      <c r="G1926" s="41"/>
      <c r="H1926" s="41"/>
      <c r="I1926" s="244"/>
      <c r="J1926" s="41"/>
      <c r="K1926" s="41"/>
      <c r="L1926" s="45"/>
      <c r="M1926" s="245"/>
      <c r="N1926" s="246"/>
      <c r="O1926" s="92"/>
      <c r="P1926" s="92"/>
      <c r="Q1926" s="92"/>
      <c r="R1926" s="92"/>
      <c r="S1926" s="92"/>
      <c r="T1926" s="93"/>
      <c r="U1926" s="39"/>
      <c r="V1926" s="39"/>
      <c r="W1926" s="39"/>
      <c r="X1926" s="39"/>
      <c r="Y1926" s="39"/>
      <c r="Z1926" s="39"/>
      <c r="AA1926" s="39"/>
      <c r="AB1926" s="39"/>
      <c r="AC1926" s="39"/>
      <c r="AD1926" s="39"/>
      <c r="AE1926" s="39"/>
      <c r="AT1926" s="18" t="s">
        <v>198</v>
      </c>
      <c r="AU1926" s="18" t="s">
        <v>82</v>
      </c>
    </row>
    <row r="1927" s="2" customFormat="1" ht="16.5" customHeight="1">
      <c r="A1927" s="39"/>
      <c r="B1927" s="40"/>
      <c r="C1927" s="228" t="s">
        <v>1267</v>
      </c>
      <c r="D1927" s="228" t="s">
        <v>191</v>
      </c>
      <c r="E1927" s="229" t="s">
        <v>1268</v>
      </c>
      <c r="F1927" s="230" t="s">
        <v>1269</v>
      </c>
      <c r="G1927" s="231" t="s">
        <v>301</v>
      </c>
      <c r="H1927" s="232">
        <v>582.69100000000003</v>
      </c>
      <c r="I1927" s="233"/>
      <c r="J1927" s="234">
        <f>ROUND(I1927*H1927,2)</f>
        <v>0</v>
      </c>
      <c r="K1927" s="235"/>
      <c r="L1927" s="45"/>
      <c r="M1927" s="236" t="s">
        <v>1</v>
      </c>
      <c r="N1927" s="237" t="s">
        <v>38</v>
      </c>
      <c r="O1927" s="92"/>
      <c r="P1927" s="238">
        <f>O1927*H1927</f>
        <v>0</v>
      </c>
      <c r="Q1927" s="238">
        <v>0</v>
      </c>
      <c r="R1927" s="238">
        <f>Q1927*H1927</f>
        <v>0</v>
      </c>
      <c r="S1927" s="238">
        <v>0</v>
      </c>
      <c r="T1927" s="239">
        <f>S1927*H1927</f>
        <v>0</v>
      </c>
      <c r="U1927" s="39"/>
      <c r="V1927" s="39"/>
      <c r="W1927" s="39"/>
      <c r="X1927" s="39"/>
      <c r="Y1927" s="39"/>
      <c r="Z1927" s="39"/>
      <c r="AA1927" s="39"/>
      <c r="AB1927" s="39"/>
      <c r="AC1927" s="39"/>
      <c r="AD1927" s="39"/>
      <c r="AE1927" s="39"/>
      <c r="AR1927" s="240" t="s">
        <v>195</v>
      </c>
      <c r="AT1927" s="240" t="s">
        <v>191</v>
      </c>
      <c r="AU1927" s="240" t="s">
        <v>82</v>
      </c>
      <c r="AY1927" s="18" t="s">
        <v>189</v>
      </c>
      <c r="BE1927" s="241">
        <f>IF(N1927="základní",J1927,0)</f>
        <v>0</v>
      </c>
      <c r="BF1927" s="241">
        <f>IF(N1927="snížená",J1927,0)</f>
        <v>0</v>
      </c>
      <c r="BG1927" s="241">
        <f>IF(N1927="zákl. přenesená",J1927,0)</f>
        <v>0</v>
      </c>
      <c r="BH1927" s="241">
        <f>IF(N1927="sníž. přenesená",J1927,0)</f>
        <v>0</v>
      </c>
      <c r="BI1927" s="241">
        <f>IF(N1927="nulová",J1927,0)</f>
        <v>0</v>
      </c>
      <c r="BJ1927" s="18" t="s">
        <v>80</v>
      </c>
      <c r="BK1927" s="241">
        <f>ROUND(I1927*H1927,2)</f>
        <v>0</v>
      </c>
      <c r="BL1927" s="18" t="s">
        <v>195</v>
      </c>
      <c r="BM1927" s="240" t="s">
        <v>1270</v>
      </c>
    </row>
    <row r="1928" s="2" customFormat="1">
      <c r="A1928" s="39"/>
      <c r="B1928" s="40"/>
      <c r="C1928" s="41"/>
      <c r="D1928" s="242" t="s">
        <v>197</v>
      </c>
      <c r="E1928" s="41"/>
      <c r="F1928" s="243" t="s">
        <v>1269</v>
      </c>
      <c r="G1928" s="41"/>
      <c r="H1928" s="41"/>
      <c r="I1928" s="244"/>
      <c r="J1928" s="41"/>
      <c r="K1928" s="41"/>
      <c r="L1928" s="45"/>
      <c r="M1928" s="245"/>
      <c r="N1928" s="246"/>
      <c r="O1928" s="92"/>
      <c r="P1928" s="92"/>
      <c r="Q1928" s="92"/>
      <c r="R1928" s="92"/>
      <c r="S1928" s="92"/>
      <c r="T1928" s="93"/>
      <c r="U1928" s="39"/>
      <c r="V1928" s="39"/>
      <c r="W1928" s="39"/>
      <c r="X1928" s="39"/>
      <c r="Y1928" s="39"/>
      <c r="Z1928" s="39"/>
      <c r="AA1928" s="39"/>
      <c r="AB1928" s="39"/>
      <c r="AC1928" s="39"/>
      <c r="AD1928" s="39"/>
      <c r="AE1928" s="39"/>
      <c r="AT1928" s="18" t="s">
        <v>197</v>
      </c>
      <c r="AU1928" s="18" t="s">
        <v>82</v>
      </c>
    </row>
    <row r="1929" s="2" customFormat="1">
      <c r="A1929" s="39"/>
      <c r="B1929" s="40"/>
      <c r="C1929" s="41"/>
      <c r="D1929" s="247" t="s">
        <v>198</v>
      </c>
      <c r="E1929" s="41"/>
      <c r="F1929" s="248" t="s">
        <v>1271</v>
      </c>
      <c r="G1929" s="41"/>
      <c r="H1929" s="41"/>
      <c r="I1929" s="244"/>
      <c r="J1929" s="41"/>
      <c r="K1929" s="41"/>
      <c r="L1929" s="45"/>
      <c r="M1929" s="245"/>
      <c r="N1929" s="246"/>
      <c r="O1929" s="92"/>
      <c r="P1929" s="92"/>
      <c r="Q1929" s="92"/>
      <c r="R1929" s="92"/>
      <c r="S1929" s="92"/>
      <c r="T1929" s="93"/>
      <c r="U1929" s="39"/>
      <c r="V1929" s="39"/>
      <c r="W1929" s="39"/>
      <c r="X1929" s="39"/>
      <c r="Y1929" s="39"/>
      <c r="Z1929" s="39"/>
      <c r="AA1929" s="39"/>
      <c r="AB1929" s="39"/>
      <c r="AC1929" s="39"/>
      <c r="AD1929" s="39"/>
      <c r="AE1929" s="39"/>
      <c r="AT1929" s="18" t="s">
        <v>198</v>
      </c>
      <c r="AU1929" s="18" t="s">
        <v>82</v>
      </c>
    </row>
    <row r="1930" s="2" customFormat="1" ht="21.75" customHeight="1">
      <c r="A1930" s="39"/>
      <c r="B1930" s="40"/>
      <c r="C1930" s="228" t="s">
        <v>1272</v>
      </c>
      <c r="D1930" s="228" t="s">
        <v>191</v>
      </c>
      <c r="E1930" s="229" t="s">
        <v>1273</v>
      </c>
      <c r="F1930" s="230" t="s">
        <v>1274</v>
      </c>
      <c r="G1930" s="231" t="s">
        <v>301</v>
      </c>
      <c r="H1930" s="232">
        <v>34961.459999999999</v>
      </c>
      <c r="I1930" s="233"/>
      <c r="J1930" s="234">
        <f>ROUND(I1930*H1930,2)</f>
        <v>0</v>
      </c>
      <c r="K1930" s="235"/>
      <c r="L1930" s="45"/>
      <c r="M1930" s="236" t="s">
        <v>1</v>
      </c>
      <c r="N1930" s="237" t="s">
        <v>38</v>
      </c>
      <c r="O1930" s="92"/>
      <c r="P1930" s="238">
        <f>O1930*H1930</f>
        <v>0</v>
      </c>
      <c r="Q1930" s="238">
        <v>0</v>
      </c>
      <c r="R1930" s="238">
        <f>Q1930*H1930</f>
        <v>0</v>
      </c>
      <c r="S1930" s="238">
        <v>0</v>
      </c>
      <c r="T1930" s="239">
        <f>S1930*H1930</f>
        <v>0</v>
      </c>
      <c r="U1930" s="39"/>
      <c r="V1930" s="39"/>
      <c r="W1930" s="39"/>
      <c r="X1930" s="39"/>
      <c r="Y1930" s="39"/>
      <c r="Z1930" s="39"/>
      <c r="AA1930" s="39"/>
      <c r="AB1930" s="39"/>
      <c r="AC1930" s="39"/>
      <c r="AD1930" s="39"/>
      <c r="AE1930" s="39"/>
      <c r="AR1930" s="240" t="s">
        <v>195</v>
      </c>
      <c r="AT1930" s="240" t="s">
        <v>191</v>
      </c>
      <c r="AU1930" s="240" t="s">
        <v>82</v>
      </c>
      <c r="AY1930" s="18" t="s">
        <v>189</v>
      </c>
      <c r="BE1930" s="241">
        <f>IF(N1930="základní",J1930,0)</f>
        <v>0</v>
      </c>
      <c r="BF1930" s="241">
        <f>IF(N1930="snížená",J1930,0)</f>
        <v>0</v>
      </c>
      <c r="BG1930" s="241">
        <f>IF(N1930="zákl. přenesená",J1930,0)</f>
        <v>0</v>
      </c>
      <c r="BH1930" s="241">
        <f>IF(N1930="sníž. přenesená",J1930,0)</f>
        <v>0</v>
      </c>
      <c r="BI1930" s="241">
        <f>IF(N1930="nulová",J1930,0)</f>
        <v>0</v>
      </c>
      <c r="BJ1930" s="18" t="s">
        <v>80</v>
      </c>
      <c r="BK1930" s="241">
        <f>ROUND(I1930*H1930,2)</f>
        <v>0</v>
      </c>
      <c r="BL1930" s="18" t="s">
        <v>195</v>
      </c>
      <c r="BM1930" s="240" t="s">
        <v>1275</v>
      </c>
    </row>
    <row r="1931" s="2" customFormat="1">
      <c r="A1931" s="39"/>
      <c r="B1931" s="40"/>
      <c r="C1931" s="41"/>
      <c r="D1931" s="242" t="s">
        <v>197</v>
      </c>
      <c r="E1931" s="41"/>
      <c r="F1931" s="243" t="s">
        <v>1274</v>
      </c>
      <c r="G1931" s="41"/>
      <c r="H1931" s="41"/>
      <c r="I1931" s="244"/>
      <c r="J1931" s="41"/>
      <c r="K1931" s="41"/>
      <c r="L1931" s="45"/>
      <c r="M1931" s="245"/>
      <c r="N1931" s="246"/>
      <c r="O1931" s="92"/>
      <c r="P1931" s="92"/>
      <c r="Q1931" s="92"/>
      <c r="R1931" s="92"/>
      <c r="S1931" s="92"/>
      <c r="T1931" s="93"/>
      <c r="U1931" s="39"/>
      <c r="V1931" s="39"/>
      <c r="W1931" s="39"/>
      <c r="X1931" s="39"/>
      <c r="Y1931" s="39"/>
      <c r="Z1931" s="39"/>
      <c r="AA1931" s="39"/>
      <c r="AB1931" s="39"/>
      <c r="AC1931" s="39"/>
      <c r="AD1931" s="39"/>
      <c r="AE1931" s="39"/>
      <c r="AT1931" s="18" t="s">
        <v>197</v>
      </c>
      <c r="AU1931" s="18" t="s">
        <v>82</v>
      </c>
    </row>
    <row r="1932" s="2" customFormat="1">
      <c r="A1932" s="39"/>
      <c r="B1932" s="40"/>
      <c r="C1932" s="41"/>
      <c r="D1932" s="247" t="s">
        <v>198</v>
      </c>
      <c r="E1932" s="41"/>
      <c r="F1932" s="248" t="s">
        <v>1276</v>
      </c>
      <c r="G1932" s="41"/>
      <c r="H1932" s="41"/>
      <c r="I1932" s="244"/>
      <c r="J1932" s="41"/>
      <c r="K1932" s="41"/>
      <c r="L1932" s="45"/>
      <c r="M1932" s="245"/>
      <c r="N1932" s="246"/>
      <c r="O1932" s="92"/>
      <c r="P1932" s="92"/>
      <c r="Q1932" s="92"/>
      <c r="R1932" s="92"/>
      <c r="S1932" s="92"/>
      <c r="T1932" s="93"/>
      <c r="U1932" s="39"/>
      <c r="V1932" s="39"/>
      <c r="W1932" s="39"/>
      <c r="X1932" s="39"/>
      <c r="Y1932" s="39"/>
      <c r="Z1932" s="39"/>
      <c r="AA1932" s="39"/>
      <c r="AB1932" s="39"/>
      <c r="AC1932" s="39"/>
      <c r="AD1932" s="39"/>
      <c r="AE1932" s="39"/>
      <c r="AT1932" s="18" t="s">
        <v>198</v>
      </c>
      <c r="AU1932" s="18" t="s">
        <v>82</v>
      </c>
    </row>
    <row r="1933" s="14" customFormat="1">
      <c r="A1933" s="14"/>
      <c r="B1933" s="259"/>
      <c r="C1933" s="260"/>
      <c r="D1933" s="242" t="s">
        <v>200</v>
      </c>
      <c r="E1933" s="261" t="s">
        <v>1</v>
      </c>
      <c r="F1933" s="262" t="s">
        <v>1261</v>
      </c>
      <c r="G1933" s="260"/>
      <c r="H1933" s="263">
        <v>34961.459999999999</v>
      </c>
      <c r="I1933" s="264"/>
      <c r="J1933" s="260"/>
      <c r="K1933" s="260"/>
      <c r="L1933" s="265"/>
      <c r="M1933" s="266"/>
      <c r="N1933" s="267"/>
      <c r="O1933" s="267"/>
      <c r="P1933" s="267"/>
      <c r="Q1933" s="267"/>
      <c r="R1933" s="267"/>
      <c r="S1933" s="267"/>
      <c r="T1933" s="268"/>
      <c r="U1933" s="14"/>
      <c r="V1933" s="14"/>
      <c r="W1933" s="14"/>
      <c r="X1933" s="14"/>
      <c r="Y1933" s="14"/>
      <c r="Z1933" s="14"/>
      <c r="AA1933" s="14"/>
      <c r="AB1933" s="14"/>
      <c r="AC1933" s="14"/>
      <c r="AD1933" s="14"/>
      <c r="AE1933" s="14"/>
      <c r="AT1933" s="269" t="s">
        <v>200</v>
      </c>
      <c r="AU1933" s="269" t="s">
        <v>82</v>
      </c>
      <c r="AV1933" s="14" t="s">
        <v>82</v>
      </c>
      <c r="AW1933" s="14" t="s">
        <v>30</v>
      </c>
      <c r="AX1933" s="14" t="s">
        <v>80</v>
      </c>
      <c r="AY1933" s="269" t="s">
        <v>189</v>
      </c>
    </row>
    <row r="1934" s="2" customFormat="1" ht="21.75" customHeight="1">
      <c r="A1934" s="39"/>
      <c r="B1934" s="40"/>
      <c r="C1934" s="228" t="s">
        <v>1277</v>
      </c>
      <c r="D1934" s="228" t="s">
        <v>191</v>
      </c>
      <c r="E1934" s="229" t="s">
        <v>1278</v>
      </c>
      <c r="F1934" s="230" t="s">
        <v>1279</v>
      </c>
      <c r="G1934" s="231" t="s">
        <v>301</v>
      </c>
      <c r="H1934" s="232">
        <v>582.69100000000003</v>
      </c>
      <c r="I1934" s="233"/>
      <c r="J1934" s="234">
        <f>ROUND(I1934*H1934,2)</f>
        <v>0</v>
      </c>
      <c r="K1934" s="235"/>
      <c r="L1934" s="45"/>
      <c r="M1934" s="236" t="s">
        <v>1</v>
      </c>
      <c r="N1934" s="237" t="s">
        <v>38</v>
      </c>
      <c r="O1934" s="92"/>
      <c r="P1934" s="238">
        <f>O1934*H1934</f>
        <v>0</v>
      </c>
      <c r="Q1934" s="238">
        <v>0</v>
      </c>
      <c r="R1934" s="238">
        <f>Q1934*H1934</f>
        <v>0</v>
      </c>
      <c r="S1934" s="238">
        <v>0</v>
      </c>
      <c r="T1934" s="239">
        <f>S1934*H1934</f>
        <v>0</v>
      </c>
      <c r="U1934" s="39"/>
      <c r="V1934" s="39"/>
      <c r="W1934" s="39"/>
      <c r="X1934" s="39"/>
      <c r="Y1934" s="39"/>
      <c r="Z1934" s="39"/>
      <c r="AA1934" s="39"/>
      <c r="AB1934" s="39"/>
      <c r="AC1934" s="39"/>
      <c r="AD1934" s="39"/>
      <c r="AE1934" s="39"/>
      <c r="AR1934" s="240" t="s">
        <v>195</v>
      </c>
      <c r="AT1934" s="240" t="s">
        <v>191</v>
      </c>
      <c r="AU1934" s="240" t="s">
        <v>82</v>
      </c>
      <c r="AY1934" s="18" t="s">
        <v>189</v>
      </c>
      <c r="BE1934" s="241">
        <f>IF(N1934="základní",J1934,0)</f>
        <v>0</v>
      </c>
      <c r="BF1934" s="241">
        <f>IF(N1934="snížená",J1934,0)</f>
        <v>0</v>
      </c>
      <c r="BG1934" s="241">
        <f>IF(N1934="zákl. přenesená",J1934,0)</f>
        <v>0</v>
      </c>
      <c r="BH1934" s="241">
        <f>IF(N1934="sníž. přenesená",J1934,0)</f>
        <v>0</v>
      </c>
      <c r="BI1934" s="241">
        <f>IF(N1934="nulová",J1934,0)</f>
        <v>0</v>
      </c>
      <c r="BJ1934" s="18" t="s">
        <v>80</v>
      </c>
      <c r="BK1934" s="241">
        <f>ROUND(I1934*H1934,2)</f>
        <v>0</v>
      </c>
      <c r="BL1934" s="18" t="s">
        <v>195</v>
      </c>
      <c r="BM1934" s="240" t="s">
        <v>1280</v>
      </c>
    </row>
    <row r="1935" s="2" customFormat="1">
      <c r="A1935" s="39"/>
      <c r="B1935" s="40"/>
      <c r="C1935" s="41"/>
      <c r="D1935" s="242" t="s">
        <v>197</v>
      </c>
      <c r="E1935" s="41"/>
      <c r="F1935" s="243" t="s">
        <v>1279</v>
      </c>
      <c r="G1935" s="41"/>
      <c r="H1935" s="41"/>
      <c r="I1935" s="244"/>
      <c r="J1935" s="41"/>
      <c r="K1935" s="41"/>
      <c r="L1935" s="45"/>
      <c r="M1935" s="245"/>
      <c r="N1935" s="246"/>
      <c r="O1935" s="92"/>
      <c r="P1935" s="92"/>
      <c r="Q1935" s="92"/>
      <c r="R1935" s="92"/>
      <c r="S1935" s="92"/>
      <c r="T1935" s="93"/>
      <c r="U1935" s="39"/>
      <c r="V1935" s="39"/>
      <c r="W1935" s="39"/>
      <c r="X1935" s="39"/>
      <c r="Y1935" s="39"/>
      <c r="Z1935" s="39"/>
      <c r="AA1935" s="39"/>
      <c r="AB1935" s="39"/>
      <c r="AC1935" s="39"/>
      <c r="AD1935" s="39"/>
      <c r="AE1935" s="39"/>
      <c r="AT1935" s="18" t="s">
        <v>197</v>
      </c>
      <c r="AU1935" s="18" t="s">
        <v>82</v>
      </c>
    </row>
    <row r="1936" s="2" customFormat="1">
      <c r="A1936" s="39"/>
      <c r="B1936" s="40"/>
      <c r="C1936" s="41"/>
      <c r="D1936" s="247" t="s">
        <v>198</v>
      </c>
      <c r="E1936" s="41"/>
      <c r="F1936" s="248" t="s">
        <v>1281</v>
      </c>
      <c r="G1936" s="41"/>
      <c r="H1936" s="41"/>
      <c r="I1936" s="244"/>
      <c r="J1936" s="41"/>
      <c r="K1936" s="41"/>
      <c r="L1936" s="45"/>
      <c r="M1936" s="245"/>
      <c r="N1936" s="246"/>
      <c r="O1936" s="92"/>
      <c r="P1936" s="92"/>
      <c r="Q1936" s="92"/>
      <c r="R1936" s="92"/>
      <c r="S1936" s="92"/>
      <c r="T1936" s="93"/>
      <c r="U1936" s="39"/>
      <c r="V1936" s="39"/>
      <c r="W1936" s="39"/>
      <c r="X1936" s="39"/>
      <c r="Y1936" s="39"/>
      <c r="Z1936" s="39"/>
      <c r="AA1936" s="39"/>
      <c r="AB1936" s="39"/>
      <c r="AC1936" s="39"/>
      <c r="AD1936" s="39"/>
      <c r="AE1936" s="39"/>
      <c r="AT1936" s="18" t="s">
        <v>198</v>
      </c>
      <c r="AU1936" s="18" t="s">
        <v>82</v>
      </c>
    </row>
    <row r="1937" s="2" customFormat="1" ht="16.5" customHeight="1">
      <c r="A1937" s="39"/>
      <c r="B1937" s="40"/>
      <c r="C1937" s="228" t="s">
        <v>1282</v>
      </c>
      <c r="D1937" s="228" t="s">
        <v>191</v>
      </c>
      <c r="E1937" s="229" t="s">
        <v>1283</v>
      </c>
      <c r="F1937" s="230" t="s">
        <v>1284</v>
      </c>
      <c r="G1937" s="231" t="s">
        <v>466</v>
      </c>
      <c r="H1937" s="232">
        <v>5.5</v>
      </c>
      <c r="I1937" s="233"/>
      <c r="J1937" s="234">
        <f>ROUND(I1937*H1937,2)</f>
        <v>0</v>
      </c>
      <c r="K1937" s="235"/>
      <c r="L1937" s="45"/>
      <c r="M1937" s="236" t="s">
        <v>1</v>
      </c>
      <c r="N1937" s="237" t="s">
        <v>38</v>
      </c>
      <c r="O1937" s="92"/>
      <c r="P1937" s="238">
        <f>O1937*H1937</f>
        <v>0</v>
      </c>
      <c r="Q1937" s="238">
        <v>0</v>
      </c>
      <c r="R1937" s="238">
        <f>Q1937*H1937</f>
        <v>0</v>
      </c>
      <c r="S1937" s="238">
        <v>0</v>
      </c>
      <c r="T1937" s="239">
        <f>S1937*H1937</f>
        <v>0</v>
      </c>
      <c r="U1937" s="39"/>
      <c r="V1937" s="39"/>
      <c r="W1937" s="39"/>
      <c r="X1937" s="39"/>
      <c r="Y1937" s="39"/>
      <c r="Z1937" s="39"/>
      <c r="AA1937" s="39"/>
      <c r="AB1937" s="39"/>
      <c r="AC1937" s="39"/>
      <c r="AD1937" s="39"/>
      <c r="AE1937" s="39"/>
      <c r="AR1937" s="240" t="s">
        <v>195</v>
      </c>
      <c r="AT1937" s="240" t="s">
        <v>191</v>
      </c>
      <c r="AU1937" s="240" t="s">
        <v>82</v>
      </c>
      <c r="AY1937" s="18" t="s">
        <v>189</v>
      </c>
      <c r="BE1937" s="241">
        <f>IF(N1937="základní",J1937,0)</f>
        <v>0</v>
      </c>
      <c r="BF1937" s="241">
        <f>IF(N1937="snížená",J1937,0)</f>
        <v>0</v>
      </c>
      <c r="BG1937" s="241">
        <f>IF(N1937="zákl. přenesená",J1937,0)</f>
        <v>0</v>
      </c>
      <c r="BH1937" s="241">
        <f>IF(N1937="sníž. přenesená",J1937,0)</f>
        <v>0</v>
      </c>
      <c r="BI1937" s="241">
        <f>IF(N1937="nulová",J1937,0)</f>
        <v>0</v>
      </c>
      <c r="BJ1937" s="18" t="s">
        <v>80</v>
      </c>
      <c r="BK1937" s="241">
        <f>ROUND(I1937*H1937,2)</f>
        <v>0</v>
      </c>
      <c r="BL1937" s="18" t="s">
        <v>195</v>
      </c>
      <c r="BM1937" s="240" t="s">
        <v>1285</v>
      </c>
    </row>
    <row r="1938" s="2" customFormat="1">
      <c r="A1938" s="39"/>
      <c r="B1938" s="40"/>
      <c r="C1938" s="41"/>
      <c r="D1938" s="242" t="s">
        <v>197</v>
      </c>
      <c r="E1938" s="41"/>
      <c r="F1938" s="243" t="s">
        <v>1284</v>
      </c>
      <c r="G1938" s="41"/>
      <c r="H1938" s="41"/>
      <c r="I1938" s="244"/>
      <c r="J1938" s="41"/>
      <c r="K1938" s="41"/>
      <c r="L1938" s="45"/>
      <c r="M1938" s="245"/>
      <c r="N1938" s="246"/>
      <c r="O1938" s="92"/>
      <c r="P1938" s="92"/>
      <c r="Q1938" s="92"/>
      <c r="R1938" s="92"/>
      <c r="S1938" s="92"/>
      <c r="T1938" s="93"/>
      <c r="U1938" s="39"/>
      <c r="V1938" s="39"/>
      <c r="W1938" s="39"/>
      <c r="X1938" s="39"/>
      <c r="Y1938" s="39"/>
      <c r="Z1938" s="39"/>
      <c r="AA1938" s="39"/>
      <c r="AB1938" s="39"/>
      <c r="AC1938" s="39"/>
      <c r="AD1938" s="39"/>
      <c r="AE1938" s="39"/>
      <c r="AT1938" s="18" t="s">
        <v>197</v>
      </c>
      <c r="AU1938" s="18" t="s">
        <v>82</v>
      </c>
    </row>
    <row r="1939" s="2" customFormat="1">
      <c r="A1939" s="39"/>
      <c r="B1939" s="40"/>
      <c r="C1939" s="41"/>
      <c r="D1939" s="247" t="s">
        <v>198</v>
      </c>
      <c r="E1939" s="41"/>
      <c r="F1939" s="248" t="s">
        <v>1286</v>
      </c>
      <c r="G1939" s="41"/>
      <c r="H1939" s="41"/>
      <c r="I1939" s="244"/>
      <c r="J1939" s="41"/>
      <c r="K1939" s="41"/>
      <c r="L1939" s="45"/>
      <c r="M1939" s="245"/>
      <c r="N1939" s="246"/>
      <c r="O1939" s="92"/>
      <c r="P1939" s="92"/>
      <c r="Q1939" s="92"/>
      <c r="R1939" s="92"/>
      <c r="S1939" s="92"/>
      <c r="T1939" s="93"/>
      <c r="U1939" s="39"/>
      <c r="V1939" s="39"/>
      <c r="W1939" s="39"/>
      <c r="X1939" s="39"/>
      <c r="Y1939" s="39"/>
      <c r="Z1939" s="39"/>
      <c r="AA1939" s="39"/>
      <c r="AB1939" s="39"/>
      <c r="AC1939" s="39"/>
      <c r="AD1939" s="39"/>
      <c r="AE1939" s="39"/>
      <c r="AT1939" s="18" t="s">
        <v>198</v>
      </c>
      <c r="AU1939" s="18" t="s">
        <v>82</v>
      </c>
    </row>
    <row r="1940" s="13" customFormat="1">
      <c r="A1940" s="13"/>
      <c r="B1940" s="249"/>
      <c r="C1940" s="250"/>
      <c r="D1940" s="242" t="s">
        <v>200</v>
      </c>
      <c r="E1940" s="251" t="s">
        <v>1</v>
      </c>
      <c r="F1940" s="252" t="s">
        <v>1287</v>
      </c>
      <c r="G1940" s="250"/>
      <c r="H1940" s="251" t="s">
        <v>1</v>
      </c>
      <c r="I1940" s="253"/>
      <c r="J1940" s="250"/>
      <c r="K1940" s="250"/>
      <c r="L1940" s="254"/>
      <c r="M1940" s="255"/>
      <c r="N1940" s="256"/>
      <c r="O1940" s="256"/>
      <c r="P1940" s="256"/>
      <c r="Q1940" s="256"/>
      <c r="R1940" s="256"/>
      <c r="S1940" s="256"/>
      <c r="T1940" s="257"/>
      <c r="U1940" s="13"/>
      <c r="V1940" s="13"/>
      <c r="W1940" s="13"/>
      <c r="X1940" s="13"/>
      <c r="Y1940" s="13"/>
      <c r="Z1940" s="13"/>
      <c r="AA1940" s="13"/>
      <c r="AB1940" s="13"/>
      <c r="AC1940" s="13"/>
      <c r="AD1940" s="13"/>
      <c r="AE1940" s="13"/>
      <c r="AT1940" s="258" t="s">
        <v>200</v>
      </c>
      <c r="AU1940" s="258" t="s">
        <v>82</v>
      </c>
      <c r="AV1940" s="13" t="s">
        <v>80</v>
      </c>
      <c r="AW1940" s="13" t="s">
        <v>30</v>
      </c>
      <c r="AX1940" s="13" t="s">
        <v>73</v>
      </c>
      <c r="AY1940" s="258" t="s">
        <v>189</v>
      </c>
    </row>
    <row r="1941" s="14" customFormat="1">
      <c r="A1941" s="14"/>
      <c r="B1941" s="259"/>
      <c r="C1941" s="260"/>
      <c r="D1941" s="242" t="s">
        <v>200</v>
      </c>
      <c r="E1941" s="261" t="s">
        <v>1</v>
      </c>
      <c r="F1941" s="262" t="s">
        <v>1288</v>
      </c>
      <c r="G1941" s="260"/>
      <c r="H1941" s="263">
        <v>5.5</v>
      </c>
      <c r="I1941" s="264"/>
      <c r="J1941" s="260"/>
      <c r="K1941" s="260"/>
      <c r="L1941" s="265"/>
      <c r="M1941" s="266"/>
      <c r="N1941" s="267"/>
      <c r="O1941" s="267"/>
      <c r="P1941" s="267"/>
      <c r="Q1941" s="267"/>
      <c r="R1941" s="267"/>
      <c r="S1941" s="267"/>
      <c r="T1941" s="268"/>
      <c r="U1941" s="14"/>
      <c r="V1941" s="14"/>
      <c r="W1941" s="14"/>
      <c r="X1941" s="14"/>
      <c r="Y1941" s="14"/>
      <c r="Z1941" s="14"/>
      <c r="AA1941" s="14"/>
      <c r="AB1941" s="14"/>
      <c r="AC1941" s="14"/>
      <c r="AD1941" s="14"/>
      <c r="AE1941" s="14"/>
      <c r="AT1941" s="269" t="s">
        <v>200</v>
      </c>
      <c r="AU1941" s="269" t="s">
        <v>82</v>
      </c>
      <c r="AV1941" s="14" t="s">
        <v>82</v>
      </c>
      <c r="AW1941" s="14" t="s">
        <v>30</v>
      </c>
      <c r="AX1941" s="14" t="s">
        <v>80</v>
      </c>
      <c r="AY1941" s="269" t="s">
        <v>189</v>
      </c>
    </row>
    <row r="1942" s="2" customFormat="1" ht="24.15" customHeight="1">
      <c r="A1942" s="39"/>
      <c r="B1942" s="40"/>
      <c r="C1942" s="228" t="s">
        <v>1289</v>
      </c>
      <c r="D1942" s="228" t="s">
        <v>191</v>
      </c>
      <c r="E1942" s="229" t="s">
        <v>1290</v>
      </c>
      <c r="F1942" s="230" t="s">
        <v>1291</v>
      </c>
      <c r="G1942" s="231" t="s">
        <v>466</v>
      </c>
      <c r="H1942" s="232">
        <v>330</v>
      </c>
      <c r="I1942" s="233"/>
      <c r="J1942" s="234">
        <f>ROUND(I1942*H1942,2)</f>
        <v>0</v>
      </c>
      <c r="K1942" s="235"/>
      <c r="L1942" s="45"/>
      <c r="M1942" s="236" t="s">
        <v>1</v>
      </c>
      <c r="N1942" s="237" t="s">
        <v>38</v>
      </c>
      <c r="O1942" s="92"/>
      <c r="P1942" s="238">
        <f>O1942*H1942</f>
        <v>0</v>
      </c>
      <c r="Q1942" s="238">
        <v>0</v>
      </c>
      <c r="R1942" s="238">
        <f>Q1942*H1942</f>
        <v>0</v>
      </c>
      <c r="S1942" s="238">
        <v>0</v>
      </c>
      <c r="T1942" s="239">
        <f>S1942*H1942</f>
        <v>0</v>
      </c>
      <c r="U1942" s="39"/>
      <c r="V1942" s="39"/>
      <c r="W1942" s="39"/>
      <c r="X1942" s="39"/>
      <c r="Y1942" s="39"/>
      <c r="Z1942" s="39"/>
      <c r="AA1942" s="39"/>
      <c r="AB1942" s="39"/>
      <c r="AC1942" s="39"/>
      <c r="AD1942" s="39"/>
      <c r="AE1942" s="39"/>
      <c r="AR1942" s="240" t="s">
        <v>195</v>
      </c>
      <c r="AT1942" s="240" t="s">
        <v>191</v>
      </c>
      <c r="AU1942" s="240" t="s">
        <v>82</v>
      </c>
      <c r="AY1942" s="18" t="s">
        <v>189</v>
      </c>
      <c r="BE1942" s="241">
        <f>IF(N1942="základní",J1942,0)</f>
        <v>0</v>
      </c>
      <c r="BF1942" s="241">
        <f>IF(N1942="snížená",J1942,0)</f>
        <v>0</v>
      </c>
      <c r="BG1942" s="241">
        <f>IF(N1942="zákl. přenesená",J1942,0)</f>
        <v>0</v>
      </c>
      <c r="BH1942" s="241">
        <f>IF(N1942="sníž. přenesená",J1942,0)</f>
        <v>0</v>
      </c>
      <c r="BI1942" s="241">
        <f>IF(N1942="nulová",J1942,0)</f>
        <v>0</v>
      </c>
      <c r="BJ1942" s="18" t="s">
        <v>80</v>
      </c>
      <c r="BK1942" s="241">
        <f>ROUND(I1942*H1942,2)</f>
        <v>0</v>
      </c>
      <c r="BL1942" s="18" t="s">
        <v>195</v>
      </c>
      <c r="BM1942" s="240" t="s">
        <v>1292</v>
      </c>
    </row>
    <row r="1943" s="2" customFormat="1">
      <c r="A1943" s="39"/>
      <c r="B1943" s="40"/>
      <c r="C1943" s="41"/>
      <c r="D1943" s="242" t="s">
        <v>197</v>
      </c>
      <c r="E1943" s="41"/>
      <c r="F1943" s="243" t="s">
        <v>1291</v>
      </c>
      <c r="G1943" s="41"/>
      <c r="H1943" s="41"/>
      <c r="I1943" s="244"/>
      <c r="J1943" s="41"/>
      <c r="K1943" s="41"/>
      <c r="L1943" s="45"/>
      <c r="M1943" s="245"/>
      <c r="N1943" s="246"/>
      <c r="O1943" s="92"/>
      <c r="P1943" s="92"/>
      <c r="Q1943" s="92"/>
      <c r="R1943" s="92"/>
      <c r="S1943" s="92"/>
      <c r="T1943" s="93"/>
      <c r="U1943" s="39"/>
      <c r="V1943" s="39"/>
      <c r="W1943" s="39"/>
      <c r="X1943" s="39"/>
      <c r="Y1943" s="39"/>
      <c r="Z1943" s="39"/>
      <c r="AA1943" s="39"/>
      <c r="AB1943" s="39"/>
      <c r="AC1943" s="39"/>
      <c r="AD1943" s="39"/>
      <c r="AE1943" s="39"/>
      <c r="AT1943" s="18" t="s">
        <v>197</v>
      </c>
      <c r="AU1943" s="18" t="s">
        <v>82</v>
      </c>
    </row>
    <row r="1944" s="2" customFormat="1">
      <c r="A1944" s="39"/>
      <c r="B1944" s="40"/>
      <c r="C1944" s="41"/>
      <c r="D1944" s="247" t="s">
        <v>198</v>
      </c>
      <c r="E1944" s="41"/>
      <c r="F1944" s="248" t="s">
        <v>1293</v>
      </c>
      <c r="G1944" s="41"/>
      <c r="H1944" s="41"/>
      <c r="I1944" s="244"/>
      <c r="J1944" s="41"/>
      <c r="K1944" s="41"/>
      <c r="L1944" s="45"/>
      <c r="M1944" s="245"/>
      <c r="N1944" s="246"/>
      <c r="O1944" s="92"/>
      <c r="P1944" s="92"/>
      <c r="Q1944" s="92"/>
      <c r="R1944" s="92"/>
      <c r="S1944" s="92"/>
      <c r="T1944" s="93"/>
      <c r="U1944" s="39"/>
      <c r="V1944" s="39"/>
      <c r="W1944" s="39"/>
      <c r="X1944" s="39"/>
      <c r="Y1944" s="39"/>
      <c r="Z1944" s="39"/>
      <c r="AA1944" s="39"/>
      <c r="AB1944" s="39"/>
      <c r="AC1944" s="39"/>
      <c r="AD1944" s="39"/>
      <c r="AE1944" s="39"/>
      <c r="AT1944" s="18" t="s">
        <v>198</v>
      </c>
      <c r="AU1944" s="18" t="s">
        <v>82</v>
      </c>
    </row>
    <row r="1945" s="14" customFormat="1">
      <c r="A1945" s="14"/>
      <c r="B1945" s="259"/>
      <c r="C1945" s="260"/>
      <c r="D1945" s="242" t="s">
        <v>200</v>
      </c>
      <c r="E1945" s="261" t="s">
        <v>1</v>
      </c>
      <c r="F1945" s="262" t="s">
        <v>1294</v>
      </c>
      <c r="G1945" s="260"/>
      <c r="H1945" s="263">
        <v>330</v>
      </c>
      <c r="I1945" s="264"/>
      <c r="J1945" s="260"/>
      <c r="K1945" s="260"/>
      <c r="L1945" s="265"/>
      <c r="M1945" s="266"/>
      <c r="N1945" s="267"/>
      <c r="O1945" s="267"/>
      <c r="P1945" s="267"/>
      <c r="Q1945" s="267"/>
      <c r="R1945" s="267"/>
      <c r="S1945" s="267"/>
      <c r="T1945" s="268"/>
      <c r="U1945" s="14"/>
      <c r="V1945" s="14"/>
      <c r="W1945" s="14"/>
      <c r="X1945" s="14"/>
      <c r="Y1945" s="14"/>
      <c r="Z1945" s="14"/>
      <c r="AA1945" s="14"/>
      <c r="AB1945" s="14"/>
      <c r="AC1945" s="14"/>
      <c r="AD1945" s="14"/>
      <c r="AE1945" s="14"/>
      <c r="AT1945" s="269" t="s">
        <v>200</v>
      </c>
      <c r="AU1945" s="269" t="s">
        <v>82</v>
      </c>
      <c r="AV1945" s="14" t="s">
        <v>82</v>
      </c>
      <c r="AW1945" s="14" t="s">
        <v>30</v>
      </c>
      <c r="AX1945" s="14" t="s">
        <v>80</v>
      </c>
      <c r="AY1945" s="269" t="s">
        <v>189</v>
      </c>
    </row>
    <row r="1946" s="2" customFormat="1" ht="16.5" customHeight="1">
      <c r="A1946" s="39"/>
      <c r="B1946" s="40"/>
      <c r="C1946" s="228" t="s">
        <v>1295</v>
      </c>
      <c r="D1946" s="228" t="s">
        <v>191</v>
      </c>
      <c r="E1946" s="229" t="s">
        <v>1296</v>
      </c>
      <c r="F1946" s="230" t="s">
        <v>1297</v>
      </c>
      <c r="G1946" s="231" t="s">
        <v>466</v>
      </c>
      <c r="H1946" s="232">
        <v>5.5</v>
      </c>
      <c r="I1946" s="233"/>
      <c r="J1946" s="234">
        <f>ROUND(I1946*H1946,2)</f>
        <v>0</v>
      </c>
      <c r="K1946" s="235"/>
      <c r="L1946" s="45"/>
      <c r="M1946" s="236" t="s">
        <v>1</v>
      </c>
      <c r="N1946" s="237" t="s">
        <v>38</v>
      </c>
      <c r="O1946" s="92"/>
      <c r="P1946" s="238">
        <f>O1946*H1946</f>
        <v>0</v>
      </c>
      <c r="Q1946" s="238">
        <v>0</v>
      </c>
      <c r="R1946" s="238">
        <f>Q1946*H1946</f>
        <v>0</v>
      </c>
      <c r="S1946" s="238">
        <v>0</v>
      </c>
      <c r="T1946" s="239">
        <f>S1946*H1946</f>
        <v>0</v>
      </c>
      <c r="U1946" s="39"/>
      <c r="V1946" s="39"/>
      <c r="W1946" s="39"/>
      <c r="X1946" s="39"/>
      <c r="Y1946" s="39"/>
      <c r="Z1946" s="39"/>
      <c r="AA1946" s="39"/>
      <c r="AB1946" s="39"/>
      <c r="AC1946" s="39"/>
      <c r="AD1946" s="39"/>
      <c r="AE1946" s="39"/>
      <c r="AR1946" s="240" t="s">
        <v>195</v>
      </c>
      <c r="AT1946" s="240" t="s">
        <v>191</v>
      </c>
      <c r="AU1946" s="240" t="s">
        <v>82</v>
      </c>
      <c r="AY1946" s="18" t="s">
        <v>189</v>
      </c>
      <c r="BE1946" s="241">
        <f>IF(N1946="základní",J1946,0)</f>
        <v>0</v>
      </c>
      <c r="BF1946" s="241">
        <f>IF(N1946="snížená",J1946,0)</f>
        <v>0</v>
      </c>
      <c r="BG1946" s="241">
        <f>IF(N1946="zákl. přenesená",J1946,0)</f>
        <v>0</v>
      </c>
      <c r="BH1946" s="241">
        <f>IF(N1946="sníž. přenesená",J1946,0)</f>
        <v>0</v>
      </c>
      <c r="BI1946" s="241">
        <f>IF(N1946="nulová",J1946,0)</f>
        <v>0</v>
      </c>
      <c r="BJ1946" s="18" t="s">
        <v>80</v>
      </c>
      <c r="BK1946" s="241">
        <f>ROUND(I1946*H1946,2)</f>
        <v>0</v>
      </c>
      <c r="BL1946" s="18" t="s">
        <v>195</v>
      </c>
      <c r="BM1946" s="240" t="s">
        <v>1298</v>
      </c>
    </row>
    <row r="1947" s="2" customFormat="1">
      <c r="A1947" s="39"/>
      <c r="B1947" s="40"/>
      <c r="C1947" s="41"/>
      <c r="D1947" s="242" t="s">
        <v>197</v>
      </c>
      <c r="E1947" s="41"/>
      <c r="F1947" s="243" t="s">
        <v>1297</v>
      </c>
      <c r="G1947" s="41"/>
      <c r="H1947" s="41"/>
      <c r="I1947" s="244"/>
      <c r="J1947" s="41"/>
      <c r="K1947" s="41"/>
      <c r="L1947" s="45"/>
      <c r="M1947" s="245"/>
      <c r="N1947" s="246"/>
      <c r="O1947" s="92"/>
      <c r="P1947" s="92"/>
      <c r="Q1947" s="92"/>
      <c r="R1947" s="92"/>
      <c r="S1947" s="92"/>
      <c r="T1947" s="93"/>
      <c r="U1947" s="39"/>
      <c r="V1947" s="39"/>
      <c r="W1947" s="39"/>
      <c r="X1947" s="39"/>
      <c r="Y1947" s="39"/>
      <c r="Z1947" s="39"/>
      <c r="AA1947" s="39"/>
      <c r="AB1947" s="39"/>
      <c r="AC1947" s="39"/>
      <c r="AD1947" s="39"/>
      <c r="AE1947" s="39"/>
      <c r="AT1947" s="18" t="s">
        <v>197</v>
      </c>
      <c r="AU1947" s="18" t="s">
        <v>82</v>
      </c>
    </row>
    <row r="1948" s="2" customFormat="1">
      <c r="A1948" s="39"/>
      <c r="B1948" s="40"/>
      <c r="C1948" s="41"/>
      <c r="D1948" s="247" t="s">
        <v>198</v>
      </c>
      <c r="E1948" s="41"/>
      <c r="F1948" s="248" t="s">
        <v>1299</v>
      </c>
      <c r="G1948" s="41"/>
      <c r="H1948" s="41"/>
      <c r="I1948" s="244"/>
      <c r="J1948" s="41"/>
      <c r="K1948" s="41"/>
      <c r="L1948" s="45"/>
      <c r="M1948" s="245"/>
      <c r="N1948" s="246"/>
      <c r="O1948" s="92"/>
      <c r="P1948" s="92"/>
      <c r="Q1948" s="92"/>
      <c r="R1948" s="92"/>
      <c r="S1948" s="92"/>
      <c r="T1948" s="93"/>
      <c r="U1948" s="39"/>
      <c r="V1948" s="39"/>
      <c r="W1948" s="39"/>
      <c r="X1948" s="39"/>
      <c r="Y1948" s="39"/>
      <c r="Z1948" s="39"/>
      <c r="AA1948" s="39"/>
      <c r="AB1948" s="39"/>
      <c r="AC1948" s="39"/>
      <c r="AD1948" s="39"/>
      <c r="AE1948" s="39"/>
      <c r="AT1948" s="18" t="s">
        <v>198</v>
      </c>
      <c r="AU1948" s="18" t="s">
        <v>82</v>
      </c>
    </row>
    <row r="1949" s="2" customFormat="1" ht="21.75" customHeight="1">
      <c r="A1949" s="39"/>
      <c r="B1949" s="40"/>
      <c r="C1949" s="228" t="s">
        <v>1300</v>
      </c>
      <c r="D1949" s="228" t="s">
        <v>191</v>
      </c>
      <c r="E1949" s="229" t="s">
        <v>1301</v>
      </c>
      <c r="F1949" s="230" t="s">
        <v>1302</v>
      </c>
      <c r="G1949" s="231" t="s">
        <v>1303</v>
      </c>
      <c r="H1949" s="232">
        <v>13</v>
      </c>
      <c r="I1949" s="233"/>
      <c r="J1949" s="234">
        <f>ROUND(I1949*H1949,2)</f>
        <v>0</v>
      </c>
      <c r="K1949" s="235"/>
      <c r="L1949" s="45"/>
      <c r="M1949" s="236" t="s">
        <v>1</v>
      </c>
      <c r="N1949" s="237" t="s">
        <v>38</v>
      </c>
      <c r="O1949" s="92"/>
      <c r="P1949" s="238">
        <f>O1949*H1949</f>
        <v>0</v>
      </c>
      <c r="Q1949" s="238">
        <v>0</v>
      </c>
      <c r="R1949" s="238">
        <f>Q1949*H1949</f>
        <v>0</v>
      </c>
      <c r="S1949" s="238">
        <v>0</v>
      </c>
      <c r="T1949" s="239">
        <f>S1949*H1949</f>
        <v>0</v>
      </c>
      <c r="U1949" s="39"/>
      <c r="V1949" s="39"/>
      <c r="W1949" s="39"/>
      <c r="X1949" s="39"/>
      <c r="Y1949" s="39"/>
      <c r="Z1949" s="39"/>
      <c r="AA1949" s="39"/>
      <c r="AB1949" s="39"/>
      <c r="AC1949" s="39"/>
      <c r="AD1949" s="39"/>
      <c r="AE1949" s="39"/>
      <c r="AR1949" s="240" t="s">
        <v>195</v>
      </c>
      <c r="AT1949" s="240" t="s">
        <v>191</v>
      </c>
      <c r="AU1949" s="240" t="s">
        <v>82</v>
      </c>
      <c r="AY1949" s="18" t="s">
        <v>189</v>
      </c>
      <c r="BE1949" s="241">
        <f>IF(N1949="základní",J1949,0)</f>
        <v>0</v>
      </c>
      <c r="BF1949" s="241">
        <f>IF(N1949="snížená",J1949,0)</f>
        <v>0</v>
      </c>
      <c r="BG1949" s="241">
        <f>IF(N1949="zákl. přenesená",J1949,0)</f>
        <v>0</v>
      </c>
      <c r="BH1949" s="241">
        <f>IF(N1949="sníž. přenesená",J1949,0)</f>
        <v>0</v>
      </c>
      <c r="BI1949" s="241">
        <f>IF(N1949="nulová",J1949,0)</f>
        <v>0</v>
      </c>
      <c r="BJ1949" s="18" t="s">
        <v>80</v>
      </c>
      <c r="BK1949" s="241">
        <f>ROUND(I1949*H1949,2)</f>
        <v>0</v>
      </c>
      <c r="BL1949" s="18" t="s">
        <v>195</v>
      </c>
      <c r="BM1949" s="240" t="s">
        <v>1304</v>
      </c>
    </row>
    <row r="1950" s="2" customFormat="1">
      <c r="A1950" s="39"/>
      <c r="B1950" s="40"/>
      <c r="C1950" s="41"/>
      <c r="D1950" s="242" t="s">
        <v>197</v>
      </c>
      <c r="E1950" s="41"/>
      <c r="F1950" s="243" t="s">
        <v>1302</v>
      </c>
      <c r="G1950" s="41"/>
      <c r="H1950" s="41"/>
      <c r="I1950" s="244"/>
      <c r="J1950" s="41"/>
      <c r="K1950" s="41"/>
      <c r="L1950" s="45"/>
      <c r="M1950" s="245"/>
      <c r="N1950" s="246"/>
      <c r="O1950" s="92"/>
      <c r="P1950" s="92"/>
      <c r="Q1950" s="92"/>
      <c r="R1950" s="92"/>
      <c r="S1950" s="92"/>
      <c r="T1950" s="93"/>
      <c r="U1950" s="39"/>
      <c r="V1950" s="39"/>
      <c r="W1950" s="39"/>
      <c r="X1950" s="39"/>
      <c r="Y1950" s="39"/>
      <c r="Z1950" s="39"/>
      <c r="AA1950" s="39"/>
      <c r="AB1950" s="39"/>
      <c r="AC1950" s="39"/>
      <c r="AD1950" s="39"/>
      <c r="AE1950" s="39"/>
      <c r="AT1950" s="18" t="s">
        <v>197</v>
      </c>
      <c r="AU1950" s="18" t="s">
        <v>82</v>
      </c>
    </row>
    <row r="1951" s="2" customFormat="1">
      <c r="A1951" s="39"/>
      <c r="B1951" s="40"/>
      <c r="C1951" s="41"/>
      <c r="D1951" s="247" t="s">
        <v>198</v>
      </c>
      <c r="E1951" s="41"/>
      <c r="F1951" s="248" t="s">
        <v>1305</v>
      </c>
      <c r="G1951" s="41"/>
      <c r="H1951" s="41"/>
      <c r="I1951" s="244"/>
      <c r="J1951" s="41"/>
      <c r="K1951" s="41"/>
      <c r="L1951" s="45"/>
      <c r="M1951" s="245"/>
      <c r="N1951" s="246"/>
      <c r="O1951" s="92"/>
      <c r="P1951" s="92"/>
      <c r="Q1951" s="92"/>
      <c r="R1951" s="92"/>
      <c r="S1951" s="92"/>
      <c r="T1951" s="93"/>
      <c r="U1951" s="39"/>
      <c r="V1951" s="39"/>
      <c r="W1951" s="39"/>
      <c r="X1951" s="39"/>
      <c r="Y1951" s="39"/>
      <c r="Z1951" s="39"/>
      <c r="AA1951" s="39"/>
      <c r="AB1951" s="39"/>
      <c r="AC1951" s="39"/>
      <c r="AD1951" s="39"/>
      <c r="AE1951" s="39"/>
      <c r="AT1951" s="18" t="s">
        <v>198</v>
      </c>
      <c r="AU1951" s="18" t="s">
        <v>82</v>
      </c>
    </row>
    <row r="1952" s="13" customFormat="1">
      <c r="A1952" s="13"/>
      <c r="B1952" s="249"/>
      <c r="C1952" s="250"/>
      <c r="D1952" s="242" t="s">
        <v>200</v>
      </c>
      <c r="E1952" s="251" t="s">
        <v>1</v>
      </c>
      <c r="F1952" s="252" t="s">
        <v>1306</v>
      </c>
      <c r="G1952" s="250"/>
      <c r="H1952" s="251" t="s">
        <v>1</v>
      </c>
      <c r="I1952" s="253"/>
      <c r="J1952" s="250"/>
      <c r="K1952" s="250"/>
      <c r="L1952" s="254"/>
      <c r="M1952" s="255"/>
      <c r="N1952" s="256"/>
      <c r="O1952" s="256"/>
      <c r="P1952" s="256"/>
      <c r="Q1952" s="256"/>
      <c r="R1952" s="256"/>
      <c r="S1952" s="256"/>
      <c r="T1952" s="257"/>
      <c r="U1952" s="13"/>
      <c r="V1952" s="13"/>
      <c r="W1952" s="13"/>
      <c r="X1952" s="13"/>
      <c r="Y1952" s="13"/>
      <c r="Z1952" s="13"/>
      <c r="AA1952" s="13"/>
      <c r="AB1952" s="13"/>
      <c r="AC1952" s="13"/>
      <c r="AD1952" s="13"/>
      <c r="AE1952" s="13"/>
      <c r="AT1952" s="258" t="s">
        <v>200</v>
      </c>
      <c r="AU1952" s="258" t="s">
        <v>82</v>
      </c>
      <c r="AV1952" s="13" t="s">
        <v>80</v>
      </c>
      <c r="AW1952" s="13" t="s">
        <v>30</v>
      </c>
      <c r="AX1952" s="13" t="s">
        <v>73</v>
      </c>
      <c r="AY1952" s="258" t="s">
        <v>189</v>
      </c>
    </row>
    <row r="1953" s="13" customFormat="1">
      <c r="A1953" s="13"/>
      <c r="B1953" s="249"/>
      <c r="C1953" s="250"/>
      <c r="D1953" s="242" t="s">
        <v>200</v>
      </c>
      <c r="E1953" s="251" t="s">
        <v>1</v>
      </c>
      <c r="F1953" s="252" t="s">
        <v>283</v>
      </c>
      <c r="G1953" s="250"/>
      <c r="H1953" s="251" t="s">
        <v>1</v>
      </c>
      <c r="I1953" s="253"/>
      <c r="J1953" s="250"/>
      <c r="K1953" s="250"/>
      <c r="L1953" s="254"/>
      <c r="M1953" s="255"/>
      <c r="N1953" s="256"/>
      <c r="O1953" s="256"/>
      <c r="P1953" s="256"/>
      <c r="Q1953" s="256"/>
      <c r="R1953" s="256"/>
      <c r="S1953" s="256"/>
      <c r="T1953" s="257"/>
      <c r="U1953" s="13"/>
      <c r="V1953" s="13"/>
      <c r="W1953" s="13"/>
      <c r="X1953" s="13"/>
      <c r="Y1953" s="13"/>
      <c r="Z1953" s="13"/>
      <c r="AA1953" s="13"/>
      <c r="AB1953" s="13"/>
      <c r="AC1953" s="13"/>
      <c r="AD1953" s="13"/>
      <c r="AE1953" s="13"/>
      <c r="AT1953" s="258" t="s">
        <v>200</v>
      </c>
      <c r="AU1953" s="258" t="s">
        <v>82</v>
      </c>
      <c r="AV1953" s="13" t="s">
        <v>80</v>
      </c>
      <c r="AW1953" s="13" t="s">
        <v>30</v>
      </c>
      <c r="AX1953" s="13" t="s">
        <v>73</v>
      </c>
      <c r="AY1953" s="258" t="s">
        <v>189</v>
      </c>
    </row>
    <row r="1954" s="14" customFormat="1">
      <c r="A1954" s="14"/>
      <c r="B1954" s="259"/>
      <c r="C1954" s="260"/>
      <c r="D1954" s="242" t="s">
        <v>200</v>
      </c>
      <c r="E1954" s="261" t="s">
        <v>1</v>
      </c>
      <c r="F1954" s="262" t="s">
        <v>195</v>
      </c>
      <c r="G1954" s="260"/>
      <c r="H1954" s="263">
        <v>4</v>
      </c>
      <c r="I1954" s="264"/>
      <c r="J1954" s="260"/>
      <c r="K1954" s="260"/>
      <c r="L1954" s="265"/>
      <c r="M1954" s="266"/>
      <c r="N1954" s="267"/>
      <c r="O1954" s="267"/>
      <c r="P1954" s="267"/>
      <c r="Q1954" s="267"/>
      <c r="R1954" s="267"/>
      <c r="S1954" s="267"/>
      <c r="T1954" s="268"/>
      <c r="U1954" s="14"/>
      <c r="V1954" s="14"/>
      <c r="W1954" s="14"/>
      <c r="X1954" s="14"/>
      <c r="Y1954" s="14"/>
      <c r="Z1954" s="14"/>
      <c r="AA1954" s="14"/>
      <c r="AB1954" s="14"/>
      <c r="AC1954" s="14"/>
      <c r="AD1954" s="14"/>
      <c r="AE1954" s="14"/>
      <c r="AT1954" s="269" t="s">
        <v>200</v>
      </c>
      <c r="AU1954" s="269" t="s">
        <v>82</v>
      </c>
      <c r="AV1954" s="14" t="s">
        <v>82</v>
      </c>
      <c r="AW1954" s="14" t="s">
        <v>30</v>
      </c>
      <c r="AX1954" s="14" t="s">
        <v>73</v>
      </c>
      <c r="AY1954" s="269" t="s">
        <v>189</v>
      </c>
    </row>
    <row r="1955" s="13" customFormat="1">
      <c r="A1955" s="13"/>
      <c r="B1955" s="249"/>
      <c r="C1955" s="250"/>
      <c r="D1955" s="242" t="s">
        <v>200</v>
      </c>
      <c r="E1955" s="251" t="s">
        <v>1</v>
      </c>
      <c r="F1955" s="252" t="s">
        <v>338</v>
      </c>
      <c r="G1955" s="250"/>
      <c r="H1955" s="251" t="s">
        <v>1</v>
      </c>
      <c r="I1955" s="253"/>
      <c r="J1955" s="250"/>
      <c r="K1955" s="250"/>
      <c r="L1955" s="254"/>
      <c r="M1955" s="255"/>
      <c r="N1955" s="256"/>
      <c r="O1955" s="256"/>
      <c r="P1955" s="256"/>
      <c r="Q1955" s="256"/>
      <c r="R1955" s="256"/>
      <c r="S1955" s="256"/>
      <c r="T1955" s="257"/>
      <c r="U1955" s="13"/>
      <c r="V1955" s="13"/>
      <c r="W1955" s="13"/>
      <c r="X1955" s="13"/>
      <c r="Y1955" s="13"/>
      <c r="Z1955" s="13"/>
      <c r="AA1955" s="13"/>
      <c r="AB1955" s="13"/>
      <c r="AC1955" s="13"/>
      <c r="AD1955" s="13"/>
      <c r="AE1955" s="13"/>
      <c r="AT1955" s="258" t="s">
        <v>200</v>
      </c>
      <c r="AU1955" s="258" t="s">
        <v>82</v>
      </c>
      <c r="AV1955" s="13" t="s">
        <v>80</v>
      </c>
      <c r="AW1955" s="13" t="s">
        <v>30</v>
      </c>
      <c r="AX1955" s="13" t="s">
        <v>73</v>
      </c>
      <c r="AY1955" s="258" t="s">
        <v>189</v>
      </c>
    </row>
    <row r="1956" s="14" customFormat="1">
      <c r="A1956" s="14"/>
      <c r="B1956" s="259"/>
      <c r="C1956" s="260"/>
      <c r="D1956" s="242" t="s">
        <v>200</v>
      </c>
      <c r="E1956" s="261" t="s">
        <v>1</v>
      </c>
      <c r="F1956" s="262" t="s">
        <v>226</v>
      </c>
      <c r="G1956" s="260"/>
      <c r="H1956" s="263">
        <v>5</v>
      </c>
      <c r="I1956" s="264"/>
      <c r="J1956" s="260"/>
      <c r="K1956" s="260"/>
      <c r="L1956" s="265"/>
      <c r="M1956" s="266"/>
      <c r="N1956" s="267"/>
      <c r="O1956" s="267"/>
      <c r="P1956" s="267"/>
      <c r="Q1956" s="267"/>
      <c r="R1956" s="267"/>
      <c r="S1956" s="267"/>
      <c r="T1956" s="268"/>
      <c r="U1956" s="14"/>
      <c r="V1956" s="14"/>
      <c r="W1956" s="14"/>
      <c r="X1956" s="14"/>
      <c r="Y1956" s="14"/>
      <c r="Z1956" s="14"/>
      <c r="AA1956" s="14"/>
      <c r="AB1956" s="14"/>
      <c r="AC1956" s="14"/>
      <c r="AD1956" s="14"/>
      <c r="AE1956" s="14"/>
      <c r="AT1956" s="269" t="s">
        <v>200</v>
      </c>
      <c r="AU1956" s="269" t="s">
        <v>82</v>
      </c>
      <c r="AV1956" s="14" t="s">
        <v>82</v>
      </c>
      <c r="AW1956" s="14" t="s">
        <v>30</v>
      </c>
      <c r="AX1956" s="14" t="s">
        <v>73</v>
      </c>
      <c r="AY1956" s="269" t="s">
        <v>189</v>
      </c>
    </row>
    <row r="1957" s="13" customFormat="1">
      <c r="A1957" s="13"/>
      <c r="B1957" s="249"/>
      <c r="C1957" s="250"/>
      <c r="D1957" s="242" t="s">
        <v>200</v>
      </c>
      <c r="E1957" s="251" t="s">
        <v>1</v>
      </c>
      <c r="F1957" s="252" t="s">
        <v>352</v>
      </c>
      <c r="G1957" s="250"/>
      <c r="H1957" s="251" t="s">
        <v>1</v>
      </c>
      <c r="I1957" s="253"/>
      <c r="J1957" s="250"/>
      <c r="K1957" s="250"/>
      <c r="L1957" s="254"/>
      <c r="M1957" s="255"/>
      <c r="N1957" s="256"/>
      <c r="O1957" s="256"/>
      <c r="P1957" s="256"/>
      <c r="Q1957" s="256"/>
      <c r="R1957" s="256"/>
      <c r="S1957" s="256"/>
      <c r="T1957" s="257"/>
      <c r="U1957" s="13"/>
      <c r="V1957" s="13"/>
      <c r="W1957" s="13"/>
      <c r="X1957" s="13"/>
      <c r="Y1957" s="13"/>
      <c r="Z1957" s="13"/>
      <c r="AA1957" s="13"/>
      <c r="AB1957" s="13"/>
      <c r="AC1957" s="13"/>
      <c r="AD1957" s="13"/>
      <c r="AE1957" s="13"/>
      <c r="AT1957" s="258" t="s">
        <v>200</v>
      </c>
      <c r="AU1957" s="258" t="s">
        <v>82</v>
      </c>
      <c r="AV1957" s="13" t="s">
        <v>80</v>
      </c>
      <c r="AW1957" s="13" t="s">
        <v>30</v>
      </c>
      <c r="AX1957" s="13" t="s">
        <v>73</v>
      </c>
      <c r="AY1957" s="258" t="s">
        <v>189</v>
      </c>
    </row>
    <row r="1958" s="14" customFormat="1">
      <c r="A1958" s="14"/>
      <c r="B1958" s="259"/>
      <c r="C1958" s="260"/>
      <c r="D1958" s="242" t="s">
        <v>200</v>
      </c>
      <c r="E1958" s="261" t="s">
        <v>1</v>
      </c>
      <c r="F1958" s="262" t="s">
        <v>195</v>
      </c>
      <c r="G1958" s="260"/>
      <c r="H1958" s="263">
        <v>4</v>
      </c>
      <c r="I1958" s="264"/>
      <c r="J1958" s="260"/>
      <c r="K1958" s="260"/>
      <c r="L1958" s="265"/>
      <c r="M1958" s="266"/>
      <c r="N1958" s="267"/>
      <c r="O1958" s="267"/>
      <c r="P1958" s="267"/>
      <c r="Q1958" s="267"/>
      <c r="R1958" s="267"/>
      <c r="S1958" s="267"/>
      <c r="T1958" s="268"/>
      <c r="U1958" s="14"/>
      <c r="V1958" s="14"/>
      <c r="W1958" s="14"/>
      <c r="X1958" s="14"/>
      <c r="Y1958" s="14"/>
      <c r="Z1958" s="14"/>
      <c r="AA1958" s="14"/>
      <c r="AB1958" s="14"/>
      <c r="AC1958" s="14"/>
      <c r="AD1958" s="14"/>
      <c r="AE1958" s="14"/>
      <c r="AT1958" s="269" t="s">
        <v>200</v>
      </c>
      <c r="AU1958" s="269" t="s">
        <v>82</v>
      </c>
      <c r="AV1958" s="14" t="s">
        <v>82</v>
      </c>
      <c r="AW1958" s="14" t="s">
        <v>30</v>
      </c>
      <c r="AX1958" s="14" t="s">
        <v>73</v>
      </c>
      <c r="AY1958" s="269" t="s">
        <v>189</v>
      </c>
    </row>
    <row r="1959" s="15" customFormat="1">
      <c r="A1959" s="15"/>
      <c r="B1959" s="270"/>
      <c r="C1959" s="271"/>
      <c r="D1959" s="242" t="s">
        <v>200</v>
      </c>
      <c r="E1959" s="272" t="s">
        <v>1</v>
      </c>
      <c r="F1959" s="273" t="s">
        <v>207</v>
      </c>
      <c r="G1959" s="271"/>
      <c r="H1959" s="274">
        <v>13</v>
      </c>
      <c r="I1959" s="275"/>
      <c r="J1959" s="271"/>
      <c r="K1959" s="271"/>
      <c r="L1959" s="276"/>
      <c r="M1959" s="277"/>
      <c r="N1959" s="278"/>
      <c r="O1959" s="278"/>
      <c r="P1959" s="278"/>
      <c r="Q1959" s="278"/>
      <c r="R1959" s="278"/>
      <c r="S1959" s="278"/>
      <c r="T1959" s="279"/>
      <c r="U1959" s="15"/>
      <c r="V1959" s="15"/>
      <c r="W1959" s="15"/>
      <c r="X1959" s="15"/>
      <c r="Y1959" s="15"/>
      <c r="Z1959" s="15"/>
      <c r="AA1959" s="15"/>
      <c r="AB1959" s="15"/>
      <c r="AC1959" s="15"/>
      <c r="AD1959" s="15"/>
      <c r="AE1959" s="15"/>
      <c r="AT1959" s="280" t="s">
        <v>200</v>
      </c>
      <c r="AU1959" s="280" t="s">
        <v>82</v>
      </c>
      <c r="AV1959" s="15" t="s">
        <v>195</v>
      </c>
      <c r="AW1959" s="15" t="s">
        <v>30</v>
      </c>
      <c r="AX1959" s="15" t="s">
        <v>80</v>
      </c>
      <c r="AY1959" s="280" t="s">
        <v>189</v>
      </c>
    </row>
    <row r="1960" s="2" customFormat="1" ht="24.15" customHeight="1">
      <c r="A1960" s="39"/>
      <c r="B1960" s="40"/>
      <c r="C1960" s="228" t="s">
        <v>1307</v>
      </c>
      <c r="D1960" s="228" t="s">
        <v>191</v>
      </c>
      <c r="E1960" s="229" t="s">
        <v>1308</v>
      </c>
      <c r="F1960" s="230" t="s">
        <v>1309</v>
      </c>
      <c r="G1960" s="231" t="s">
        <v>1303</v>
      </c>
      <c r="H1960" s="232">
        <v>1560</v>
      </c>
      <c r="I1960" s="233"/>
      <c r="J1960" s="234">
        <f>ROUND(I1960*H1960,2)</f>
        <v>0</v>
      </c>
      <c r="K1960" s="235"/>
      <c r="L1960" s="45"/>
      <c r="M1960" s="236" t="s">
        <v>1</v>
      </c>
      <c r="N1960" s="237" t="s">
        <v>38</v>
      </c>
      <c r="O1960" s="92"/>
      <c r="P1960" s="238">
        <f>O1960*H1960</f>
        <v>0</v>
      </c>
      <c r="Q1960" s="238">
        <v>0</v>
      </c>
      <c r="R1960" s="238">
        <f>Q1960*H1960</f>
        <v>0</v>
      </c>
      <c r="S1960" s="238">
        <v>0</v>
      </c>
      <c r="T1960" s="239">
        <f>S1960*H1960</f>
        <v>0</v>
      </c>
      <c r="U1960" s="39"/>
      <c r="V1960" s="39"/>
      <c r="W1960" s="39"/>
      <c r="X1960" s="39"/>
      <c r="Y1960" s="39"/>
      <c r="Z1960" s="39"/>
      <c r="AA1960" s="39"/>
      <c r="AB1960" s="39"/>
      <c r="AC1960" s="39"/>
      <c r="AD1960" s="39"/>
      <c r="AE1960" s="39"/>
      <c r="AR1960" s="240" t="s">
        <v>195</v>
      </c>
      <c r="AT1960" s="240" t="s">
        <v>191</v>
      </c>
      <c r="AU1960" s="240" t="s">
        <v>82</v>
      </c>
      <c r="AY1960" s="18" t="s">
        <v>189</v>
      </c>
      <c r="BE1960" s="241">
        <f>IF(N1960="základní",J1960,0)</f>
        <v>0</v>
      </c>
      <c r="BF1960" s="241">
        <f>IF(N1960="snížená",J1960,0)</f>
        <v>0</v>
      </c>
      <c r="BG1960" s="241">
        <f>IF(N1960="zákl. přenesená",J1960,0)</f>
        <v>0</v>
      </c>
      <c r="BH1960" s="241">
        <f>IF(N1960="sníž. přenesená",J1960,0)</f>
        <v>0</v>
      </c>
      <c r="BI1960" s="241">
        <f>IF(N1960="nulová",J1960,0)</f>
        <v>0</v>
      </c>
      <c r="BJ1960" s="18" t="s">
        <v>80</v>
      </c>
      <c r="BK1960" s="241">
        <f>ROUND(I1960*H1960,2)</f>
        <v>0</v>
      </c>
      <c r="BL1960" s="18" t="s">
        <v>195</v>
      </c>
      <c r="BM1960" s="240" t="s">
        <v>1310</v>
      </c>
    </row>
    <row r="1961" s="2" customFormat="1">
      <c r="A1961" s="39"/>
      <c r="B1961" s="40"/>
      <c r="C1961" s="41"/>
      <c r="D1961" s="242" t="s">
        <v>197</v>
      </c>
      <c r="E1961" s="41"/>
      <c r="F1961" s="243" t="s">
        <v>1309</v>
      </c>
      <c r="G1961" s="41"/>
      <c r="H1961" s="41"/>
      <c r="I1961" s="244"/>
      <c r="J1961" s="41"/>
      <c r="K1961" s="41"/>
      <c r="L1961" s="45"/>
      <c r="M1961" s="245"/>
      <c r="N1961" s="246"/>
      <c r="O1961" s="92"/>
      <c r="P1961" s="92"/>
      <c r="Q1961" s="92"/>
      <c r="R1961" s="92"/>
      <c r="S1961" s="92"/>
      <c r="T1961" s="93"/>
      <c r="U1961" s="39"/>
      <c r="V1961" s="39"/>
      <c r="W1961" s="39"/>
      <c r="X1961" s="39"/>
      <c r="Y1961" s="39"/>
      <c r="Z1961" s="39"/>
      <c r="AA1961" s="39"/>
      <c r="AB1961" s="39"/>
      <c r="AC1961" s="39"/>
      <c r="AD1961" s="39"/>
      <c r="AE1961" s="39"/>
      <c r="AT1961" s="18" t="s">
        <v>197</v>
      </c>
      <c r="AU1961" s="18" t="s">
        <v>82</v>
      </c>
    </row>
    <row r="1962" s="2" customFormat="1">
      <c r="A1962" s="39"/>
      <c r="B1962" s="40"/>
      <c r="C1962" s="41"/>
      <c r="D1962" s="247" t="s">
        <v>198</v>
      </c>
      <c r="E1962" s="41"/>
      <c r="F1962" s="248" t="s">
        <v>1311</v>
      </c>
      <c r="G1962" s="41"/>
      <c r="H1962" s="41"/>
      <c r="I1962" s="244"/>
      <c r="J1962" s="41"/>
      <c r="K1962" s="41"/>
      <c r="L1962" s="45"/>
      <c r="M1962" s="245"/>
      <c r="N1962" s="246"/>
      <c r="O1962" s="92"/>
      <c r="P1962" s="92"/>
      <c r="Q1962" s="92"/>
      <c r="R1962" s="92"/>
      <c r="S1962" s="92"/>
      <c r="T1962" s="93"/>
      <c r="U1962" s="39"/>
      <c r="V1962" s="39"/>
      <c r="W1962" s="39"/>
      <c r="X1962" s="39"/>
      <c r="Y1962" s="39"/>
      <c r="Z1962" s="39"/>
      <c r="AA1962" s="39"/>
      <c r="AB1962" s="39"/>
      <c r="AC1962" s="39"/>
      <c r="AD1962" s="39"/>
      <c r="AE1962" s="39"/>
      <c r="AT1962" s="18" t="s">
        <v>198</v>
      </c>
      <c r="AU1962" s="18" t="s">
        <v>82</v>
      </c>
    </row>
    <row r="1963" s="14" customFormat="1">
      <c r="A1963" s="14"/>
      <c r="B1963" s="259"/>
      <c r="C1963" s="260"/>
      <c r="D1963" s="242" t="s">
        <v>200</v>
      </c>
      <c r="E1963" s="261" t="s">
        <v>1</v>
      </c>
      <c r="F1963" s="262" t="s">
        <v>1312</v>
      </c>
      <c r="G1963" s="260"/>
      <c r="H1963" s="263">
        <v>1560</v>
      </c>
      <c r="I1963" s="264"/>
      <c r="J1963" s="260"/>
      <c r="K1963" s="260"/>
      <c r="L1963" s="265"/>
      <c r="M1963" s="266"/>
      <c r="N1963" s="267"/>
      <c r="O1963" s="267"/>
      <c r="P1963" s="267"/>
      <c r="Q1963" s="267"/>
      <c r="R1963" s="267"/>
      <c r="S1963" s="267"/>
      <c r="T1963" s="268"/>
      <c r="U1963" s="14"/>
      <c r="V1963" s="14"/>
      <c r="W1963" s="14"/>
      <c r="X1963" s="14"/>
      <c r="Y1963" s="14"/>
      <c r="Z1963" s="14"/>
      <c r="AA1963" s="14"/>
      <c r="AB1963" s="14"/>
      <c r="AC1963" s="14"/>
      <c r="AD1963" s="14"/>
      <c r="AE1963" s="14"/>
      <c r="AT1963" s="269" t="s">
        <v>200</v>
      </c>
      <c r="AU1963" s="269" t="s">
        <v>82</v>
      </c>
      <c r="AV1963" s="14" t="s">
        <v>82</v>
      </c>
      <c r="AW1963" s="14" t="s">
        <v>30</v>
      </c>
      <c r="AX1963" s="14" t="s">
        <v>80</v>
      </c>
      <c r="AY1963" s="269" t="s">
        <v>189</v>
      </c>
    </row>
    <row r="1964" s="2" customFormat="1" ht="24.15" customHeight="1">
      <c r="A1964" s="39"/>
      <c r="B1964" s="40"/>
      <c r="C1964" s="228" t="s">
        <v>1313</v>
      </c>
      <c r="D1964" s="228" t="s">
        <v>191</v>
      </c>
      <c r="E1964" s="229" t="s">
        <v>1314</v>
      </c>
      <c r="F1964" s="230" t="s">
        <v>1315</v>
      </c>
      <c r="G1964" s="231" t="s">
        <v>1303</v>
      </c>
      <c r="H1964" s="232">
        <v>13</v>
      </c>
      <c r="I1964" s="233"/>
      <c r="J1964" s="234">
        <f>ROUND(I1964*H1964,2)</f>
        <v>0</v>
      </c>
      <c r="K1964" s="235"/>
      <c r="L1964" s="45"/>
      <c r="M1964" s="236" t="s">
        <v>1</v>
      </c>
      <c r="N1964" s="237" t="s">
        <v>38</v>
      </c>
      <c r="O1964" s="92"/>
      <c r="P1964" s="238">
        <f>O1964*H1964</f>
        <v>0</v>
      </c>
      <c r="Q1964" s="238">
        <v>0</v>
      </c>
      <c r="R1964" s="238">
        <f>Q1964*H1964</f>
        <v>0</v>
      </c>
      <c r="S1964" s="238">
        <v>0</v>
      </c>
      <c r="T1964" s="239">
        <f>S1964*H1964</f>
        <v>0</v>
      </c>
      <c r="U1964" s="39"/>
      <c r="V1964" s="39"/>
      <c r="W1964" s="39"/>
      <c r="X1964" s="39"/>
      <c r="Y1964" s="39"/>
      <c r="Z1964" s="39"/>
      <c r="AA1964" s="39"/>
      <c r="AB1964" s="39"/>
      <c r="AC1964" s="39"/>
      <c r="AD1964" s="39"/>
      <c r="AE1964" s="39"/>
      <c r="AR1964" s="240" t="s">
        <v>195</v>
      </c>
      <c r="AT1964" s="240" t="s">
        <v>191</v>
      </c>
      <c r="AU1964" s="240" t="s">
        <v>82</v>
      </c>
      <c r="AY1964" s="18" t="s">
        <v>189</v>
      </c>
      <c r="BE1964" s="241">
        <f>IF(N1964="základní",J1964,0)</f>
        <v>0</v>
      </c>
      <c r="BF1964" s="241">
        <f>IF(N1964="snížená",J1964,0)</f>
        <v>0</v>
      </c>
      <c r="BG1964" s="241">
        <f>IF(N1964="zákl. přenesená",J1964,0)</f>
        <v>0</v>
      </c>
      <c r="BH1964" s="241">
        <f>IF(N1964="sníž. přenesená",J1964,0)</f>
        <v>0</v>
      </c>
      <c r="BI1964" s="241">
        <f>IF(N1964="nulová",J1964,0)</f>
        <v>0</v>
      </c>
      <c r="BJ1964" s="18" t="s">
        <v>80</v>
      </c>
      <c r="BK1964" s="241">
        <f>ROUND(I1964*H1964,2)</f>
        <v>0</v>
      </c>
      <c r="BL1964" s="18" t="s">
        <v>195</v>
      </c>
      <c r="BM1964" s="240" t="s">
        <v>1316</v>
      </c>
    </row>
    <row r="1965" s="2" customFormat="1">
      <c r="A1965" s="39"/>
      <c r="B1965" s="40"/>
      <c r="C1965" s="41"/>
      <c r="D1965" s="242" t="s">
        <v>197</v>
      </c>
      <c r="E1965" s="41"/>
      <c r="F1965" s="243" t="s">
        <v>1315</v>
      </c>
      <c r="G1965" s="41"/>
      <c r="H1965" s="41"/>
      <c r="I1965" s="244"/>
      <c r="J1965" s="41"/>
      <c r="K1965" s="41"/>
      <c r="L1965" s="45"/>
      <c r="M1965" s="245"/>
      <c r="N1965" s="246"/>
      <c r="O1965" s="92"/>
      <c r="P1965" s="92"/>
      <c r="Q1965" s="92"/>
      <c r="R1965" s="92"/>
      <c r="S1965" s="92"/>
      <c r="T1965" s="93"/>
      <c r="U1965" s="39"/>
      <c r="V1965" s="39"/>
      <c r="W1965" s="39"/>
      <c r="X1965" s="39"/>
      <c r="Y1965" s="39"/>
      <c r="Z1965" s="39"/>
      <c r="AA1965" s="39"/>
      <c r="AB1965" s="39"/>
      <c r="AC1965" s="39"/>
      <c r="AD1965" s="39"/>
      <c r="AE1965" s="39"/>
      <c r="AT1965" s="18" t="s">
        <v>197</v>
      </c>
      <c r="AU1965" s="18" t="s">
        <v>82</v>
      </c>
    </row>
    <row r="1966" s="2" customFormat="1">
      <c r="A1966" s="39"/>
      <c r="B1966" s="40"/>
      <c r="C1966" s="41"/>
      <c r="D1966" s="247" t="s">
        <v>198</v>
      </c>
      <c r="E1966" s="41"/>
      <c r="F1966" s="248" t="s">
        <v>1317</v>
      </c>
      <c r="G1966" s="41"/>
      <c r="H1966" s="41"/>
      <c r="I1966" s="244"/>
      <c r="J1966" s="41"/>
      <c r="K1966" s="41"/>
      <c r="L1966" s="45"/>
      <c r="M1966" s="245"/>
      <c r="N1966" s="246"/>
      <c r="O1966" s="92"/>
      <c r="P1966" s="92"/>
      <c r="Q1966" s="92"/>
      <c r="R1966" s="92"/>
      <c r="S1966" s="92"/>
      <c r="T1966" s="93"/>
      <c r="U1966" s="39"/>
      <c r="V1966" s="39"/>
      <c r="W1966" s="39"/>
      <c r="X1966" s="39"/>
      <c r="Y1966" s="39"/>
      <c r="Z1966" s="39"/>
      <c r="AA1966" s="39"/>
      <c r="AB1966" s="39"/>
      <c r="AC1966" s="39"/>
      <c r="AD1966" s="39"/>
      <c r="AE1966" s="39"/>
      <c r="AT1966" s="18" t="s">
        <v>198</v>
      </c>
      <c r="AU1966" s="18" t="s">
        <v>82</v>
      </c>
    </row>
    <row r="1967" s="2" customFormat="1" ht="24.15" customHeight="1">
      <c r="A1967" s="39"/>
      <c r="B1967" s="40"/>
      <c r="C1967" s="228" t="s">
        <v>1318</v>
      </c>
      <c r="D1967" s="228" t="s">
        <v>191</v>
      </c>
      <c r="E1967" s="229" t="s">
        <v>1319</v>
      </c>
      <c r="F1967" s="230" t="s">
        <v>1320</v>
      </c>
      <c r="G1967" s="231" t="s">
        <v>301</v>
      </c>
      <c r="H1967" s="232">
        <v>249.22999999999999</v>
      </c>
      <c r="I1967" s="233"/>
      <c r="J1967" s="234">
        <f>ROUND(I1967*H1967,2)</f>
        <v>0</v>
      </c>
      <c r="K1967" s="235"/>
      <c r="L1967" s="45"/>
      <c r="M1967" s="236" t="s">
        <v>1</v>
      </c>
      <c r="N1967" s="237" t="s">
        <v>38</v>
      </c>
      <c r="O1967" s="92"/>
      <c r="P1967" s="238">
        <f>O1967*H1967</f>
        <v>0</v>
      </c>
      <c r="Q1967" s="238">
        <v>3.4999999999999997E-05</v>
      </c>
      <c r="R1967" s="238">
        <f>Q1967*H1967</f>
        <v>0.0087230499999999996</v>
      </c>
      <c r="S1967" s="238">
        <v>0</v>
      </c>
      <c r="T1967" s="239">
        <f>S1967*H1967</f>
        <v>0</v>
      </c>
      <c r="U1967" s="39"/>
      <c r="V1967" s="39"/>
      <c r="W1967" s="39"/>
      <c r="X1967" s="39"/>
      <c r="Y1967" s="39"/>
      <c r="Z1967" s="39"/>
      <c r="AA1967" s="39"/>
      <c r="AB1967" s="39"/>
      <c r="AC1967" s="39"/>
      <c r="AD1967" s="39"/>
      <c r="AE1967" s="39"/>
      <c r="AR1967" s="240" t="s">
        <v>195</v>
      </c>
      <c r="AT1967" s="240" t="s">
        <v>191</v>
      </c>
      <c r="AU1967" s="240" t="s">
        <v>82</v>
      </c>
      <c r="AY1967" s="18" t="s">
        <v>189</v>
      </c>
      <c r="BE1967" s="241">
        <f>IF(N1967="základní",J1967,0)</f>
        <v>0</v>
      </c>
      <c r="BF1967" s="241">
        <f>IF(N1967="snížená",J1967,0)</f>
        <v>0</v>
      </c>
      <c r="BG1967" s="241">
        <f>IF(N1967="zákl. přenesená",J1967,0)</f>
        <v>0</v>
      </c>
      <c r="BH1967" s="241">
        <f>IF(N1967="sníž. přenesená",J1967,0)</f>
        <v>0</v>
      </c>
      <c r="BI1967" s="241">
        <f>IF(N1967="nulová",J1967,0)</f>
        <v>0</v>
      </c>
      <c r="BJ1967" s="18" t="s">
        <v>80</v>
      </c>
      <c r="BK1967" s="241">
        <f>ROUND(I1967*H1967,2)</f>
        <v>0</v>
      </c>
      <c r="BL1967" s="18" t="s">
        <v>195</v>
      </c>
      <c r="BM1967" s="240" t="s">
        <v>1321</v>
      </c>
    </row>
    <row r="1968" s="2" customFormat="1">
      <c r="A1968" s="39"/>
      <c r="B1968" s="40"/>
      <c r="C1968" s="41"/>
      <c r="D1968" s="242" t="s">
        <v>197</v>
      </c>
      <c r="E1968" s="41"/>
      <c r="F1968" s="243" t="s">
        <v>1320</v>
      </c>
      <c r="G1968" s="41"/>
      <c r="H1968" s="41"/>
      <c r="I1968" s="244"/>
      <c r="J1968" s="41"/>
      <c r="K1968" s="41"/>
      <c r="L1968" s="45"/>
      <c r="M1968" s="245"/>
      <c r="N1968" s="246"/>
      <c r="O1968" s="92"/>
      <c r="P1968" s="92"/>
      <c r="Q1968" s="92"/>
      <c r="R1968" s="92"/>
      <c r="S1968" s="92"/>
      <c r="T1968" s="93"/>
      <c r="U1968" s="39"/>
      <c r="V1968" s="39"/>
      <c r="W1968" s="39"/>
      <c r="X1968" s="39"/>
      <c r="Y1968" s="39"/>
      <c r="Z1968" s="39"/>
      <c r="AA1968" s="39"/>
      <c r="AB1968" s="39"/>
      <c r="AC1968" s="39"/>
      <c r="AD1968" s="39"/>
      <c r="AE1968" s="39"/>
      <c r="AT1968" s="18" t="s">
        <v>197</v>
      </c>
      <c r="AU1968" s="18" t="s">
        <v>82</v>
      </c>
    </row>
    <row r="1969" s="2" customFormat="1">
      <c r="A1969" s="39"/>
      <c r="B1969" s="40"/>
      <c r="C1969" s="41"/>
      <c r="D1969" s="247" t="s">
        <v>198</v>
      </c>
      <c r="E1969" s="41"/>
      <c r="F1969" s="248" t="s">
        <v>1322</v>
      </c>
      <c r="G1969" s="41"/>
      <c r="H1969" s="41"/>
      <c r="I1969" s="244"/>
      <c r="J1969" s="41"/>
      <c r="K1969" s="41"/>
      <c r="L1969" s="45"/>
      <c r="M1969" s="245"/>
      <c r="N1969" s="246"/>
      <c r="O1969" s="92"/>
      <c r="P1969" s="92"/>
      <c r="Q1969" s="92"/>
      <c r="R1969" s="92"/>
      <c r="S1969" s="92"/>
      <c r="T1969" s="93"/>
      <c r="U1969" s="39"/>
      <c r="V1969" s="39"/>
      <c r="W1969" s="39"/>
      <c r="X1969" s="39"/>
      <c r="Y1969" s="39"/>
      <c r="Z1969" s="39"/>
      <c r="AA1969" s="39"/>
      <c r="AB1969" s="39"/>
      <c r="AC1969" s="39"/>
      <c r="AD1969" s="39"/>
      <c r="AE1969" s="39"/>
      <c r="AT1969" s="18" t="s">
        <v>198</v>
      </c>
      <c r="AU1969" s="18" t="s">
        <v>82</v>
      </c>
    </row>
    <row r="1970" s="13" customFormat="1">
      <c r="A1970" s="13"/>
      <c r="B1970" s="249"/>
      <c r="C1970" s="250"/>
      <c r="D1970" s="242" t="s">
        <v>200</v>
      </c>
      <c r="E1970" s="251" t="s">
        <v>1</v>
      </c>
      <c r="F1970" s="252" t="s">
        <v>283</v>
      </c>
      <c r="G1970" s="250"/>
      <c r="H1970" s="251" t="s">
        <v>1</v>
      </c>
      <c r="I1970" s="253"/>
      <c r="J1970" s="250"/>
      <c r="K1970" s="250"/>
      <c r="L1970" s="254"/>
      <c r="M1970" s="255"/>
      <c r="N1970" s="256"/>
      <c r="O1970" s="256"/>
      <c r="P1970" s="256"/>
      <c r="Q1970" s="256"/>
      <c r="R1970" s="256"/>
      <c r="S1970" s="256"/>
      <c r="T1970" s="257"/>
      <c r="U1970" s="13"/>
      <c r="V1970" s="13"/>
      <c r="W1970" s="13"/>
      <c r="X1970" s="13"/>
      <c r="Y1970" s="13"/>
      <c r="Z1970" s="13"/>
      <c r="AA1970" s="13"/>
      <c r="AB1970" s="13"/>
      <c r="AC1970" s="13"/>
      <c r="AD1970" s="13"/>
      <c r="AE1970" s="13"/>
      <c r="AT1970" s="258" t="s">
        <v>200</v>
      </c>
      <c r="AU1970" s="258" t="s">
        <v>82</v>
      </c>
      <c r="AV1970" s="13" t="s">
        <v>80</v>
      </c>
      <c r="AW1970" s="13" t="s">
        <v>30</v>
      </c>
      <c r="AX1970" s="13" t="s">
        <v>73</v>
      </c>
      <c r="AY1970" s="258" t="s">
        <v>189</v>
      </c>
    </row>
    <row r="1971" s="14" customFormat="1">
      <c r="A1971" s="14"/>
      <c r="B1971" s="259"/>
      <c r="C1971" s="260"/>
      <c r="D1971" s="242" t="s">
        <v>200</v>
      </c>
      <c r="E1971" s="261" t="s">
        <v>1</v>
      </c>
      <c r="F1971" s="262" t="s">
        <v>747</v>
      </c>
      <c r="G1971" s="260"/>
      <c r="H1971" s="263">
        <v>76.049999999999997</v>
      </c>
      <c r="I1971" s="264"/>
      <c r="J1971" s="260"/>
      <c r="K1971" s="260"/>
      <c r="L1971" s="265"/>
      <c r="M1971" s="266"/>
      <c r="N1971" s="267"/>
      <c r="O1971" s="267"/>
      <c r="P1971" s="267"/>
      <c r="Q1971" s="267"/>
      <c r="R1971" s="267"/>
      <c r="S1971" s="267"/>
      <c r="T1971" s="268"/>
      <c r="U1971" s="14"/>
      <c r="V1971" s="14"/>
      <c r="W1971" s="14"/>
      <c r="X1971" s="14"/>
      <c r="Y1971" s="14"/>
      <c r="Z1971" s="14"/>
      <c r="AA1971" s="14"/>
      <c r="AB1971" s="14"/>
      <c r="AC1971" s="14"/>
      <c r="AD1971" s="14"/>
      <c r="AE1971" s="14"/>
      <c r="AT1971" s="269" t="s">
        <v>200</v>
      </c>
      <c r="AU1971" s="269" t="s">
        <v>82</v>
      </c>
      <c r="AV1971" s="14" t="s">
        <v>82</v>
      </c>
      <c r="AW1971" s="14" t="s">
        <v>30</v>
      </c>
      <c r="AX1971" s="14" t="s">
        <v>73</v>
      </c>
      <c r="AY1971" s="269" t="s">
        <v>189</v>
      </c>
    </row>
    <row r="1972" s="13" customFormat="1">
      <c r="A1972" s="13"/>
      <c r="B1972" s="249"/>
      <c r="C1972" s="250"/>
      <c r="D1972" s="242" t="s">
        <v>200</v>
      </c>
      <c r="E1972" s="251" t="s">
        <v>1</v>
      </c>
      <c r="F1972" s="252" t="s">
        <v>338</v>
      </c>
      <c r="G1972" s="250"/>
      <c r="H1972" s="251" t="s">
        <v>1</v>
      </c>
      <c r="I1972" s="253"/>
      <c r="J1972" s="250"/>
      <c r="K1972" s="250"/>
      <c r="L1972" s="254"/>
      <c r="M1972" s="255"/>
      <c r="N1972" s="256"/>
      <c r="O1972" s="256"/>
      <c r="P1972" s="256"/>
      <c r="Q1972" s="256"/>
      <c r="R1972" s="256"/>
      <c r="S1972" s="256"/>
      <c r="T1972" s="257"/>
      <c r="U1972" s="13"/>
      <c r="V1972" s="13"/>
      <c r="W1972" s="13"/>
      <c r="X1972" s="13"/>
      <c r="Y1972" s="13"/>
      <c r="Z1972" s="13"/>
      <c r="AA1972" s="13"/>
      <c r="AB1972" s="13"/>
      <c r="AC1972" s="13"/>
      <c r="AD1972" s="13"/>
      <c r="AE1972" s="13"/>
      <c r="AT1972" s="258" t="s">
        <v>200</v>
      </c>
      <c r="AU1972" s="258" t="s">
        <v>82</v>
      </c>
      <c r="AV1972" s="13" t="s">
        <v>80</v>
      </c>
      <c r="AW1972" s="13" t="s">
        <v>30</v>
      </c>
      <c r="AX1972" s="13" t="s">
        <v>73</v>
      </c>
      <c r="AY1972" s="258" t="s">
        <v>189</v>
      </c>
    </row>
    <row r="1973" s="14" customFormat="1">
      <c r="A1973" s="14"/>
      <c r="B1973" s="259"/>
      <c r="C1973" s="260"/>
      <c r="D1973" s="242" t="s">
        <v>200</v>
      </c>
      <c r="E1973" s="261" t="s">
        <v>1</v>
      </c>
      <c r="F1973" s="262" t="s">
        <v>1323</v>
      </c>
      <c r="G1973" s="260"/>
      <c r="H1973" s="263">
        <v>87.980000000000004</v>
      </c>
      <c r="I1973" s="264"/>
      <c r="J1973" s="260"/>
      <c r="K1973" s="260"/>
      <c r="L1973" s="265"/>
      <c r="M1973" s="266"/>
      <c r="N1973" s="267"/>
      <c r="O1973" s="267"/>
      <c r="P1973" s="267"/>
      <c r="Q1973" s="267"/>
      <c r="R1973" s="267"/>
      <c r="S1973" s="267"/>
      <c r="T1973" s="268"/>
      <c r="U1973" s="14"/>
      <c r="V1973" s="14"/>
      <c r="W1973" s="14"/>
      <c r="X1973" s="14"/>
      <c r="Y1973" s="14"/>
      <c r="Z1973" s="14"/>
      <c r="AA1973" s="14"/>
      <c r="AB1973" s="14"/>
      <c r="AC1973" s="14"/>
      <c r="AD1973" s="14"/>
      <c r="AE1973" s="14"/>
      <c r="AT1973" s="269" t="s">
        <v>200</v>
      </c>
      <c r="AU1973" s="269" t="s">
        <v>82</v>
      </c>
      <c r="AV1973" s="14" t="s">
        <v>82</v>
      </c>
      <c r="AW1973" s="14" t="s">
        <v>30</v>
      </c>
      <c r="AX1973" s="14" t="s">
        <v>73</v>
      </c>
      <c r="AY1973" s="269" t="s">
        <v>189</v>
      </c>
    </row>
    <row r="1974" s="13" customFormat="1">
      <c r="A1974" s="13"/>
      <c r="B1974" s="249"/>
      <c r="C1974" s="250"/>
      <c r="D1974" s="242" t="s">
        <v>200</v>
      </c>
      <c r="E1974" s="251" t="s">
        <v>1</v>
      </c>
      <c r="F1974" s="252" t="s">
        <v>352</v>
      </c>
      <c r="G1974" s="250"/>
      <c r="H1974" s="251" t="s">
        <v>1</v>
      </c>
      <c r="I1974" s="253"/>
      <c r="J1974" s="250"/>
      <c r="K1974" s="250"/>
      <c r="L1974" s="254"/>
      <c r="M1974" s="255"/>
      <c r="N1974" s="256"/>
      <c r="O1974" s="256"/>
      <c r="P1974" s="256"/>
      <c r="Q1974" s="256"/>
      <c r="R1974" s="256"/>
      <c r="S1974" s="256"/>
      <c r="T1974" s="257"/>
      <c r="U1974" s="13"/>
      <c r="V1974" s="13"/>
      <c r="W1974" s="13"/>
      <c r="X1974" s="13"/>
      <c r="Y1974" s="13"/>
      <c r="Z1974" s="13"/>
      <c r="AA1974" s="13"/>
      <c r="AB1974" s="13"/>
      <c r="AC1974" s="13"/>
      <c r="AD1974" s="13"/>
      <c r="AE1974" s="13"/>
      <c r="AT1974" s="258" t="s">
        <v>200</v>
      </c>
      <c r="AU1974" s="258" t="s">
        <v>82</v>
      </c>
      <c r="AV1974" s="13" t="s">
        <v>80</v>
      </c>
      <c r="AW1974" s="13" t="s">
        <v>30</v>
      </c>
      <c r="AX1974" s="13" t="s">
        <v>73</v>
      </c>
      <c r="AY1974" s="258" t="s">
        <v>189</v>
      </c>
    </row>
    <row r="1975" s="14" customFormat="1">
      <c r="A1975" s="14"/>
      <c r="B1975" s="259"/>
      <c r="C1975" s="260"/>
      <c r="D1975" s="242" t="s">
        <v>200</v>
      </c>
      <c r="E1975" s="261" t="s">
        <v>1</v>
      </c>
      <c r="F1975" s="262" t="s">
        <v>1324</v>
      </c>
      <c r="G1975" s="260"/>
      <c r="H1975" s="263">
        <v>85.200000000000003</v>
      </c>
      <c r="I1975" s="264"/>
      <c r="J1975" s="260"/>
      <c r="K1975" s="260"/>
      <c r="L1975" s="265"/>
      <c r="M1975" s="266"/>
      <c r="N1975" s="267"/>
      <c r="O1975" s="267"/>
      <c r="P1975" s="267"/>
      <c r="Q1975" s="267"/>
      <c r="R1975" s="267"/>
      <c r="S1975" s="267"/>
      <c r="T1975" s="268"/>
      <c r="U1975" s="14"/>
      <c r="V1975" s="14"/>
      <c r="W1975" s="14"/>
      <c r="X1975" s="14"/>
      <c r="Y1975" s="14"/>
      <c r="Z1975" s="14"/>
      <c r="AA1975" s="14"/>
      <c r="AB1975" s="14"/>
      <c r="AC1975" s="14"/>
      <c r="AD1975" s="14"/>
      <c r="AE1975" s="14"/>
      <c r="AT1975" s="269" t="s">
        <v>200</v>
      </c>
      <c r="AU1975" s="269" t="s">
        <v>82</v>
      </c>
      <c r="AV1975" s="14" t="s">
        <v>82</v>
      </c>
      <c r="AW1975" s="14" t="s">
        <v>30</v>
      </c>
      <c r="AX1975" s="14" t="s">
        <v>73</v>
      </c>
      <c r="AY1975" s="269" t="s">
        <v>189</v>
      </c>
    </row>
    <row r="1976" s="15" customFormat="1">
      <c r="A1976" s="15"/>
      <c r="B1976" s="270"/>
      <c r="C1976" s="271"/>
      <c r="D1976" s="242" t="s">
        <v>200</v>
      </c>
      <c r="E1976" s="272" t="s">
        <v>1</v>
      </c>
      <c r="F1976" s="273" t="s">
        <v>207</v>
      </c>
      <c r="G1976" s="271"/>
      <c r="H1976" s="274">
        <v>249.22999999999999</v>
      </c>
      <c r="I1976" s="275"/>
      <c r="J1976" s="271"/>
      <c r="K1976" s="271"/>
      <c r="L1976" s="276"/>
      <c r="M1976" s="277"/>
      <c r="N1976" s="278"/>
      <c r="O1976" s="278"/>
      <c r="P1976" s="278"/>
      <c r="Q1976" s="278"/>
      <c r="R1976" s="278"/>
      <c r="S1976" s="278"/>
      <c r="T1976" s="279"/>
      <c r="U1976" s="15"/>
      <c r="V1976" s="15"/>
      <c r="W1976" s="15"/>
      <c r="X1976" s="15"/>
      <c r="Y1976" s="15"/>
      <c r="Z1976" s="15"/>
      <c r="AA1976" s="15"/>
      <c r="AB1976" s="15"/>
      <c r="AC1976" s="15"/>
      <c r="AD1976" s="15"/>
      <c r="AE1976" s="15"/>
      <c r="AT1976" s="280" t="s">
        <v>200</v>
      </c>
      <c r="AU1976" s="280" t="s">
        <v>82</v>
      </c>
      <c r="AV1976" s="15" t="s">
        <v>195</v>
      </c>
      <c r="AW1976" s="15" t="s">
        <v>30</v>
      </c>
      <c r="AX1976" s="15" t="s">
        <v>80</v>
      </c>
      <c r="AY1976" s="280" t="s">
        <v>189</v>
      </c>
    </row>
    <row r="1977" s="2" customFormat="1" ht="21.75" customHeight="1">
      <c r="A1977" s="39"/>
      <c r="B1977" s="40"/>
      <c r="C1977" s="228" t="s">
        <v>1325</v>
      </c>
      <c r="D1977" s="228" t="s">
        <v>191</v>
      </c>
      <c r="E1977" s="229" t="s">
        <v>1326</v>
      </c>
      <c r="F1977" s="230" t="s">
        <v>1327</v>
      </c>
      <c r="G1977" s="231" t="s">
        <v>194</v>
      </c>
      <c r="H1977" s="232">
        <v>8.8559999999999999</v>
      </c>
      <c r="I1977" s="233"/>
      <c r="J1977" s="234">
        <f>ROUND(I1977*H1977,2)</f>
        <v>0</v>
      </c>
      <c r="K1977" s="235"/>
      <c r="L1977" s="45"/>
      <c r="M1977" s="236" t="s">
        <v>1</v>
      </c>
      <c r="N1977" s="237" t="s">
        <v>38</v>
      </c>
      <c r="O1977" s="92"/>
      <c r="P1977" s="238">
        <f>O1977*H1977</f>
        <v>0</v>
      </c>
      <c r="Q1977" s="238">
        <v>0</v>
      </c>
      <c r="R1977" s="238">
        <f>Q1977*H1977</f>
        <v>0</v>
      </c>
      <c r="S1977" s="238">
        <v>2.1000000000000001</v>
      </c>
      <c r="T1977" s="239">
        <f>S1977*H1977</f>
        <v>18.5976</v>
      </c>
      <c r="U1977" s="39"/>
      <c r="V1977" s="39"/>
      <c r="W1977" s="39"/>
      <c r="X1977" s="39"/>
      <c r="Y1977" s="39"/>
      <c r="Z1977" s="39"/>
      <c r="AA1977" s="39"/>
      <c r="AB1977" s="39"/>
      <c r="AC1977" s="39"/>
      <c r="AD1977" s="39"/>
      <c r="AE1977" s="39"/>
      <c r="AR1977" s="240" t="s">
        <v>195</v>
      </c>
      <c r="AT1977" s="240" t="s">
        <v>191</v>
      </c>
      <c r="AU1977" s="240" t="s">
        <v>82</v>
      </c>
      <c r="AY1977" s="18" t="s">
        <v>189</v>
      </c>
      <c r="BE1977" s="241">
        <f>IF(N1977="základní",J1977,0)</f>
        <v>0</v>
      </c>
      <c r="BF1977" s="241">
        <f>IF(N1977="snížená",J1977,0)</f>
        <v>0</v>
      </c>
      <c r="BG1977" s="241">
        <f>IF(N1977="zákl. přenesená",J1977,0)</f>
        <v>0</v>
      </c>
      <c r="BH1977" s="241">
        <f>IF(N1977="sníž. přenesená",J1977,0)</f>
        <v>0</v>
      </c>
      <c r="BI1977" s="241">
        <f>IF(N1977="nulová",J1977,0)</f>
        <v>0</v>
      </c>
      <c r="BJ1977" s="18" t="s">
        <v>80</v>
      </c>
      <c r="BK1977" s="241">
        <f>ROUND(I1977*H1977,2)</f>
        <v>0</v>
      </c>
      <c r="BL1977" s="18" t="s">
        <v>195</v>
      </c>
      <c r="BM1977" s="240" t="s">
        <v>1328</v>
      </c>
    </row>
    <row r="1978" s="2" customFormat="1">
      <c r="A1978" s="39"/>
      <c r="B1978" s="40"/>
      <c r="C1978" s="41"/>
      <c r="D1978" s="242" t="s">
        <v>197</v>
      </c>
      <c r="E1978" s="41"/>
      <c r="F1978" s="243" t="s">
        <v>1327</v>
      </c>
      <c r="G1978" s="41"/>
      <c r="H1978" s="41"/>
      <c r="I1978" s="244"/>
      <c r="J1978" s="41"/>
      <c r="K1978" s="41"/>
      <c r="L1978" s="45"/>
      <c r="M1978" s="245"/>
      <c r="N1978" s="246"/>
      <c r="O1978" s="92"/>
      <c r="P1978" s="92"/>
      <c r="Q1978" s="92"/>
      <c r="R1978" s="92"/>
      <c r="S1978" s="92"/>
      <c r="T1978" s="93"/>
      <c r="U1978" s="39"/>
      <c r="V1978" s="39"/>
      <c r="W1978" s="39"/>
      <c r="X1978" s="39"/>
      <c r="Y1978" s="39"/>
      <c r="Z1978" s="39"/>
      <c r="AA1978" s="39"/>
      <c r="AB1978" s="39"/>
      <c r="AC1978" s="39"/>
      <c r="AD1978" s="39"/>
      <c r="AE1978" s="39"/>
      <c r="AT1978" s="18" t="s">
        <v>197</v>
      </c>
      <c r="AU1978" s="18" t="s">
        <v>82</v>
      </c>
    </row>
    <row r="1979" s="2" customFormat="1">
      <c r="A1979" s="39"/>
      <c r="B1979" s="40"/>
      <c r="C1979" s="41"/>
      <c r="D1979" s="247" t="s">
        <v>198</v>
      </c>
      <c r="E1979" s="41"/>
      <c r="F1979" s="248" t="s">
        <v>1329</v>
      </c>
      <c r="G1979" s="41"/>
      <c r="H1979" s="41"/>
      <c r="I1979" s="244"/>
      <c r="J1979" s="41"/>
      <c r="K1979" s="41"/>
      <c r="L1979" s="45"/>
      <c r="M1979" s="245"/>
      <c r="N1979" s="246"/>
      <c r="O1979" s="92"/>
      <c r="P1979" s="92"/>
      <c r="Q1979" s="92"/>
      <c r="R1979" s="92"/>
      <c r="S1979" s="92"/>
      <c r="T1979" s="93"/>
      <c r="U1979" s="39"/>
      <c r="V1979" s="39"/>
      <c r="W1979" s="39"/>
      <c r="X1979" s="39"/>
      <c r="Y1979" s="39"/>
      <c r="Z1979" s="39"/>
      <c r="AA1979" s="39"/>
      <c r="AB1979" s="39"/>
      <c r="AC1979" s="39"/>
      <c r="AD1979" s="39"/>
      <c r="AE1979" s="39"/>
      <c r="AT1979" s="18" t="s">
        <v>198</v>
      </c>
      <c r="AU1979" s="18" t="s">
        <v>82</v>
      </c>
    </row>
    <row r="1980" s="13" customFormat="1">
      <c r="A1980" s="13"/>
      <c r="B1980" s="249"/>
      <c r="C1980" s="250"/>
      <c r="D1980" s="242" t="s">
        <v>200</v>
      </c>
      <c r="E1980" s="251" t="s">
        <v>1</v>
      </c>
      <c r="F1980" s="252" t="s">
        <v>283</v>
      </c>
      <c r="G1980" s="250"/>
      <c r="H1980" s="251" t="s">
        <v>1</v>
      </c>
      <c r="I1980" s="253"/>
      <c r="J1980" s="250"/>
      <c r="K1980" s="250"/>
      <c r="L1980" s="254"/>
      <c r="M1980" s="255"/>
      <c r="N1980" s="256"/>
      <c r="O1980" s="256"/>
      <c r="P1980" s="256"/>
      <c r="Q1980" s="256"/>
      <c r="R1980" s="256"/>
      <c r="S1980" s="256"/>
      <c r="T1980" s="257"/>
      <c r="U1980" s="13"/>
      <c r="V1980" s="13"/>
      <c r="W1980" s="13"/>
      <c r="X1980" s="13"/>
      <c r="Y1980" s="13"/>
      <c r="Z1980" s="13"/>
      <c r="AA1980" s="13"/>
      <c r="AB1980" s="13"/>
      <c r="AC1980" s="13"/>
      <c r="AD1980" s="13"/>
      <c r="AE1980" s="13"/>
      <c r="AT1980" s="258" t="s">
        <v>200</v>
      </c>
      <c r="AU1980" s="258" t="s">
        <v>82</v>
      </c>
      <c r="AV1980" s="13" t="s">
        <v>80</v>
      </c>
      <c r="AW1980" s="13" t="s">
        <v>30</v>
      </c>
      <c r="AX1980" s="13" t="s">
        <v>73</v>
      </c>
      <c r="AY1980" s="258" t="s">
        <v>189</v>
      </c>
    </row>
    <row r="1981" s="13" customFormat="1">
      <c r="A1981" s="13"/>
      <c r="B1981" s="249"/>
      <c r="C1981" s="250"/>
      <c r="D1981" s="242" t="s">
        <v>200</v>
      </c>
      <c r="E1981" s="251" t="s">
        <v>1</v>
      </c>
      <c r="F1981" s="252" t="s">
        <v>1330</v>
      </c>
      <c r="G1981" s="250"/>
      <c r="H1981" s="251" t="s">
        <v>1</v>
      </c>
      <c r="I1981" s="253"/>
      <c r="J1981" s="250"/>
      <c r="K1981" s="250"/>
      <c r="L1981" s="254"/>
      <c r="M1981" s="255"/>
      <c r="N1981" s="256"/>
      <c r="O1981" s="256"/>
      <c r="P1981" s="256"/>
      <c r="Q1981" s="256"/>
      <c r="R1981" s="256"/>
      <c r="S1981" s="256"/>
      <c r="T1981" s="257"/>
      <c r="U1981" s="13"/>
      <c r="V1981" s="13"/>
      <c r="W1981" s="13"/>
      <c r="X1981" s="13"/>
      <c r="Y1981" s="13"/>
      <c r="Z1981" s="13"/>
      <c r="AA1981" s="13"/>
      <c r="AB1981" s="13"/>
      <c r="AC1981" s="13"/>
      <c r="AD1981" s="13"/>
      <c r="AE1981" s="13"/>
      <c r="AT1981" s="258" t="s">
        <v>200</v>
      </c>
      <c r="AU1981" s="258" t="s">
        <v>82</v>
      </c>
      <c r="AV1981" s="13" t="s">
        <v>80</v>
      </c>
      <c r="AW1981" s="13" t="s">
        <v>30</v>
      </c>
      <c r="AX1981" s="13" t="s">
        <v>73</v>
      </c>
      <c r="AY1981" s="258" t="s">
        <v>189</v>
      </c>
    </row>
    <row r="1982" s="14" customFormat="1">
      <c r="A1982" s="14"/>
      <c r="B1982" s="259"/>
      <c r="C1982" s="260"/>
      <c r="D1982" s="242" t="s">
        <v>200</v>
      </c>
      <c r="E1982" s="261" t="s">
        <v>1</v>
      </c>
      <c r="F1982" s="262" t="s">
        <v>1331</v>
      </c>
      <c r="G1982" s="260"/>
      <c r="H1982" s="263">
        <v>8.8559999999999999</v>
      </c>
      <c r="I1982" s="264"/>
      <c r="J1982" s="260"/>
      <c r="K1982" s="260"/>
      <c r="L1982" s="265"/>
      <c r="M1982" s="266"/>
      <c r="N1982" s="267"/>
      <c r="O1982" s="267"/>
      <c r="P1982" s="267"/>
      <c r="Q1982" s="267"/>
      <c r="R1982" s="267"/>
      <c r="S1982" s="267"/>
      <c r="T1982" s="268"/>
      <c r="U1982" s="14"/>
      <c r="V1982" s="14"/>
      <c r="W1982" s="14"/>
      <c r="X1982" s="14"/>
      <c r="Y1982" s="14"/>
      <c r="Z1982" s="14"/>
      <c r="AA1982" s="14"/>
      <c r="AB1982" s="14"/>
      <c r="AC1982" s="14"/>
      <c r="AD1982" s="14"/>
      <c r="AE1982" s="14"/>
      <c r="AT1982" s="269" t="s">
        <v>200</v>
      </c>
      <c r="AU1982" s="269" t="s">
        <v>82</v>
      </c>
      <c r="AV1982" s="14" t="s">
        <v>82</v>
      </c>
      <c r="AW1982" s="14" t="s">
        <v>30</v>
      </c>
      <c r="AX1982" s="14" t="s">
        <v>73</v>
      </c>
      <c r="AY1982" s="269" t="s">
        <v>189</v>
      </c>
    </row>
    <row r="1983" s="16" customFormat="1">
      <c r="A1983" s="16"/>
      <c r="B1983" s="292"/>
      <c r="C1983" s="293"/>
      <c r="D1983" s="242" t="s">
        <v>200</v>
      </c>
      <c r="E1983" s="294" t="s">
        <v>1</v>
      </c>
      <c r="F1983" s="295" t="s">
        <v>290</v>
      </c>
      <c r="G1983" s="293"/>
      <c r="H1983" s="296">
        <v>8.8559999999999999</v>
      </c>
      <c r="I1983" s="297"/>
      <c r="J1983" s="293"/>
      <c r="K1983" s="293"/>
      <c r="L1983" s="298"/>
      <c r="M1983" s="299"/>
      <c r="N1983" s="300"/>
      <c r="O1983" s="300"/>
      <c r="P1983" s="300"/>
      <c r="Q1983" s="300"/>
      <c r="R1983" s="300"/>
      <c r="S1983" s="300"/>
      <c r="T1983" s="301"/>
      <c r="U1983" s="16"/>
      <c r="V1983" s="16"/>
      <c r="W1983" s="16"/>
      <c r="X1983" s="16"/>
      <c r="Y1983" s="16"/>
      <c r="Z1983" s="16"/>
      <c r="AA1983" s="16"/>
      <c r="AB1983" s="16"/>
      <c r="AC1983" s="16"/>
      <c r="AD1983" s="16"/>
      <c r="AE1983" s="16"/>
      <c r="AT1983" s="302" t="s">
        <v>200</v>
      </c>
      <c r="AU1983" s="302" t="s">
        <v>82</v>
      </c>
      <c r="AV1983" s="16" t="s">
        <v>214</v>
      </c>
      <c r="AW1983" s="16" t="s">
        <v>30</v>
      </c>
      <c r="AX1983" s="16" t="s">
        <v>73</v>
      </c>
      <c r="AY1983" s="302" t="s">
        <v>189</v>
      </c>
    </row>
    <row r="1984" s="15" customFormat="1">
      <c r="A1984" s="15"/>
      <c r="B1984" s="270"/>
      <c r="C1984" s="271"/>
      <c r="D1984" s="242" t="s">
        <v>200</v>
      </c>
      <c r="E1984" s="272" t="s">
        <v>1</v>
      </c>
      <c r="F1984" s="273" t="s">
        <v>207</v>
      </c>
      <c r="G1984" s="271"/>
      <c r="H1984" s="274">
        <v>8.8559999999999999</v>
      </c>
      <c r="I1984" s="275"/>
      <c r="J1984" s="271"/>
      <c r="K1984" s="271"/>
      <c r="L1984" s="276"/>
      <c r="M1984" s="277"/>
      <c r="N1984" s="278"/>
      <c r="O1984" s="278"/>
      <c r="P1984" s="278"/>
      <c r="Q1984" s="278"/>
      <c r="R1984" s="278"/>
      <c r="S1984" s="278"/>
      <c r="T1984" s="279"/>
      <c r="U1984" s="15"/>
      <c r="V1984" s="15"/>
      <c r="W1984" s="15"/>
      <c r="X1984" s="15"/>
      <c r="Y1984" s="15"/>
      <c r="Z1984" s="15"/>
      <c r="AA1984" s="15"/>
      <c r="AB1984" s="15"/>
      <c r="AC1984" s="15"/>
      <c r="AD1984" s="15"/>
      <c r="AE1984" s="15"/>
      <c r="AT1984" s="280" t="s">
        <v>200</v>
      </c>
      <c r="AU1984" s="280" t="s">
        <v>82</v>
      </c>
      <c r="AV1984" s="15" t="s">
        <v>195</v>
      </c>
      <c r="AW1984" s="15" t="s">
        <v>30</v>
      </c>
      <c r="AX1984" s="15" t="s">
        <v>80</v>
      </c>
      <c r="AY1984" s="280" t="s">
        <v>189</v>
      </c>
    </row>
    <row r="1985" s="2" customFormat="1" ht="24.15" customHeight="1">
      <c r="A1985" s="39"/>
      <c r="B1985" s="40"/>
      <c r="C1985" s="228" t="s">
        <v>1332</v>
      </c>
      <c r="D1985" s="228" t="s">
        <v>191</v>
      </c>
      <c r="E1985" s="229" t="s">
        <v>1333</v>
      </c>
      <c r="F1985" s="230" t="s">
        <v>1334</v>
      </c>
      <c r="G1985" s="231" t="s">
        <v>194</v>
      </c>
      <c r="H1985" s="232">
        <v>44.280000000000001</v>
      </c>
      <c r="I1985" s="233"/>
      <c r="J1985" s="234">
        <f>ROUND(I1985*H1985,2)</f>
        <v>0</v>
      </c>
      <c r="K1985" s="235"/>
      <c r="L1985" s="45"/>
      <c r="M1985" s="236" t="s">
        <v>1</v>
      </c>
      <c r="N1985" s="237" t="s">
        <v>38</v>
      </c>
      <c r="O1985" s="92"/>
      <c r="P1985" s="238">
        <f>O1985*H1985</f>
        <v>0</v>
      </c>
      <c r="Q1985" s="238">
        <v>0</v>
      </c>
      <c r="R1985" s="238">
        <f>Q1985*H1985</f>
        <v>0</v>
      </c>
      <c r="S1985" s="238">
        <v>0</v>
      </c>
      <c r="T1985" s="239">
        <f>S1985*H1985</f>
        <v>0</v>
      </c>
      <c r="U1985" s="39"/>
      <c r="V1985" s="39"/>
      <c r="W1985" s="39"/>
      <c r="X1985" s="39"/>
      <c r="Y1985" s="39"/>
      <c r="Z1985" s="39"/>
      <c r="AA1985" s="39"/>
      <c r="AB1985" s="39"/>
      <c r="AC1985" s="39"/>
      <c r="AD1985" s="39"/>
      <c r="AE1985" s="39"/>
      <c r="AR1985" s="240" t="s">
        <v>195</v>
      </c>
      <c r="AT1985" s="240" t="s">
        <v>191</v>
      </c>
      <c r="AU1985" s="240" t="s">
        <v>82</v>
      </c>
      <c r="AY1985" s="18" t="s">
        <v>189</v>
      </c>
      <c r="BE1985" s="241">
        <f>IF(N1985="základní",J1985,0)</f>
        <v>0</v>
      </c>
      <c r="BF1985" s="241">
        <f>IF(N1985="snížená",J1985,0)</f>
        <v>0</v>
      </c>
      <c r="BG1985" s="241">
        <f>IF(N1985="zákl. přenesená",J1985,0)</f>
        <v>0</v>
      </c>
      <c r="BH1985" s="241">
        <f>IF(N1985="sníž. přenesená",J1985,0)</f>
        <v>0</v>
      </c>
      <c r="BI1985" s="241">
        <f>IF(N1985="nulová",J1985,0)</f>
        <v>0</v>
      </c>
      <c r="BJ1985" s="18" t="s">
        <v>80</v>
      </c>
      <c r="BK1985" s="241">
        <f>ROUND(I1985*H1985,2)</f>
        <v>0</v>
      </c>
      <c r="BL1985" s="18" t="s">
        <v>195</v>
      </c>
      <c r="BM1985" s="240" t="s">
        <v>1335</v>
      </c>
    </row>
    <row r="1986" s="2" customFormat="1">
      <c r="A1986" s="39"/>
      <c r="B1986" s="40"/>
      <c r="C1986" s="41"/>
      <c r="D1986" s="242" t="s">
        <v>197</v>
      </c>
      <c r="E1986" s="41"/>
      <c r="F1986" s="243" t="s">
        <v>1334</v>
      </c>
      <c r="G1986" s="41"/>
      <c r="H1986" s="41"/>
      <c r="I1986" s="244"/>
      <c r="J1986" s="41"/>
      <c r="K1986" s="41"/>
      <c r="L1986" s="45"/>
      <c r="M1986" s="245"/>
      <c r="N1986" s="246"/>
      <c r="O1986" s="92"/>
      <c r="P1986" s="92"/>
      <c r="Q1986" s="92"/>
      <c r="R1986" s="92"/>
      <c r="S1986" s="92"/>
      <c r="T1986" s="93"/>
      <c r="U1986" s="39"/>
      <c r="V1986" s="39"/>
      <c r="W1986" s="39"/>
      <c r="X1986" s="39"/>
      <c r="Y1986" s="39"/>
      <c r="Z1986" s="39"/>
      <c r="AA1986" s="39"/>
      <c r="AB1986" s="39"/>
      <c r="AC1986" s="39"/>
      <c r="AD1986" s="39"/>
      <c r="AE1986" s="39"/>
      <c r="AT1986" s="18" t="s">
        <v>197</v>
      </c>
      <c r="AU1986" s="18" t="s">
        <v>82</v>
      </c>
    </row>
    <row r="1987" s="2" customFormat="1">
      <c r="A1987" s="39"/>
      <c r="B1987" s="40"/>
      <c r="C1987" s="41"/>
      <c r="D1987" s="247" t="s">
        <v>198</v>
      </c>
      <c r="E1987" s="41"/>
      <c r="F1987" s="248" t="s">
        <v>1336</v>
      </c>
      <c r="G1987" s="41"/>
      <c r="H1987" s="41"/>
      <c r="I1987" s="244"/>
      <c r="J1987" s="41"/>
      <c r="K1987" s="41"/>
      <c r="L1987" s="45"/>
      <c r="M1987" s="245"/>
      <c r="N1987" s="246"/>
      <c r="O1987" s="92"/>
      <c r="P1987" s="92"/>
      <c r="Q1987" s="92"/>
      <c r="R1987" s="92"/>
      <c r="S1987" s="92"/>
      <c r="T1987" s="93"/>
      <c r="U1987" s="39"/>
      <c r="V1987" s="39"/>
      <c r="W1987" s="39"/>
      <c r="X1987" s="39"/>
      <c r="Y1987" s="39"/>
      <c r="Z1987" s="39"/>
      <c r="AA1987" s="39"/>
      <c r="AB1987" s="39"/>
      <c r="AC1987" s="39"/>
      <c r="AD1987" s="39"/>
      <c r="AE1987" s="39"/>
      <c r="AT1987" s="18" t="s">
        <v>198</v>
      </c>
      <c r="AU1987" s="18" t="s">
        <v>82</v>
      </c>
    </row>
    <row r="1988" s="14" customFormat="1">
      <c r="A1988" s="14"/>
      <c r="B1988" s="259"/>
      <c r="C1988" s="260"/>
      <c r="D1988" s="242" t="s">
        <v>200</v>
      </c>
      <c r="E1988" s="261" t="s">
        <v>1</v>
      </c>
      <c r="F1988" s="262" t="s">
        <v>1337</v>
      </c>
      <c r="G1988" s="260"/>
      <c r="H1988" s="263">
        <v>44.280000000000001</v>
      </c>
      <c r="I1988" s="264"/>
      <c r="J1988" s="260"/>
      <c r="K1988" s="260"/>
      <c r="L1988" s="265"/>
      <c r="M1988" s="266"/>
      <c r="N1988" s="267"/>
      <c r="O1988" s="267"/>
      <c r="P1988" s="267"/>
      <c r="Q1988" s="267"/>
      <c r="R1988" s="267"/>
      <c r="S1988" s="267"/>
      <c r="T1988" s="268"/>
      <c r="U1988" s="14"/>
      <c r="V1988" s="14"/>
      <c r="W1988" s="14"/>
      <c r="X1988" s="14"/>
      <c r="Y1988" s="14"/>
      <c r="Z1988" s="14"/>
      <c r="AA1988" s="14"/>
      <c r="AB1988" s="14"/>
      <c r="AC1988" s="14"/>
      <c r="AD1988" s="14"/>
      <c r="AE1988" s="14"/>
      <c r="AT1988" s="269" t="s">
        <v>200</v>
      </c>
      <c r="AU1988" s="269" t="s">
        <v>82</v>
      </c>
      <c r="AV1988" s="14" t="s">
        <v>82</v>
      </c>
      <c r="AW1988" s="14" t="s">
        <v>30</v>
      </c>
      <c r="AX1988" s="14" t="s">
        <v>80</v>
      </c>
      <c r="AY1988" s="269" t="s">
        <v>189</v>
      </c>
    </row>
    <row r="1989" s="2" customFormat="1" ht="24.15" customHeight="1">
      <c r="A1989" s="39"/>
      <c r="B1989" s="40"/>
      <c r="C1989" s="228" t="s">
        <v>1338</v>
      </c>
      <c r="D1989" s="228" t="s">
        <v>191</v>
      </c>
      <c r="E1989" s="229" t="s">
        <v>1339</v>
      </c>
      <c r="F1989" s="230" t="s">
        <v>1340</v>
      </c>
      <c r="G1989" s="231" t="s">
        <v>194</v>
      </c>
      <c r="H1989" s="232">
        <v>8.8559999999999999</v>
      </c>
      <c r="I1989" s="233"/>
      <c r="J1989" s="234">
        <f>ROUND(I1989*H1989,2)</f>
        <v>0</v>
      </c>
      <c r="K1989" s="235"/>
      <c r="L1989" s="45"/>
      <c r="M1989" s="236" t="s">
        <v>1</v>
      </c>
      <c r="N1989" s="237" t="s">
        <v>38</v>
      </c>
      <c r="O1989" s="92"/>
      <c r="P1989" s="238">
        <f>O1989*H1989</f>
        <v>0</v>
      </c>
      <c r="Q1989" s="238">
        <v>0</v>
      </c>
      <c r="R1989" s="238">
        <f>Q1989*H1989</f>
        <v>0</v>
      </c>
      <c r="S1989" s="238">
        <v>0</v>
      </c>
      <c r="T1989" s="239">
        <f>S1989*H1989</f>
        <v>0</v>
      </c>
      <c r="U1989" s="39"/>
      <c r="V1989" s="39"/>
      <c r="W1989" s="39"/>
      <c r="X1989" s="39"/>
      <c r="Y1989" s="39"/>
      <c r="Z1989" s="39"/>
      <c r="AA1989" s="39"/>
      <c r="AB1989" s="39"/>
      <c r="AC1989" s="39"/>
      <c r="AD1989" s="39"/>
      <c r="AE1989" s="39"/>
      <c r="AR1989" s="240" t="s">
        <v>195</v>
      </c>
      <c r="AT1989" s="240" t="s">
        <v>191</v>
      </c>
      <c r="AU1989" s="240" t="s">
        <v>82</v>
      </c>
      <c r="AY1989" s="18" t="s">
        <v>189</v>
      </c>
      <c r="BE1989" s="241">
        <f>IF(N1989="základní",J1989,0)</f>
        <v>0</v>
      </c>
      <c r="BF1989" s="241">
        <f>IF(N1989="snížená",J1989,0)</f>
        <v>0</v>
      </c>
      <c r="BG1989" s="241">
        <f>IF(N1989="zákl. přenesená",J1989,0)</f>
        <v>0</v>
      </c>
      <c r="BH1989" s="241">
        <f>IF(N1989="sníž. přenesená",J1989,0)</f>
        <v>0</v>
      </c>
      <c r="BI1989" s="241">
        <f>IF(N1989="nulová",J1989,0)</f>
        <v>0</v>
      </c>
      <c r="BJ1989" s="18" t="s">
        <v>80</v>
      </c>
      <c r="BK1989" s="241">
        <f>ROUND(I1989*H1989,2)</f>
        <v>0</v>
      </c>
      <c r="BL1989" s="18" t="s">
        <v>195</v>
      </c>
      <c r="BM1989" s="240" t="s">
        <v>1341</v>
      </c>
    </row>
    <row r="1990" s="2" customFormat="1">
      <c r="A1990" s="39"/>
      <c r="B1990" s="40"/>
      <c r="C1990" s="41"/>
      <c r="D1990" s="242" t="s">
        <v>197</v>
      </c>
      <c r="E1990" s="41"/>
      <c r="F1990" s="243" t="s">
        <v>1340</v>
      </c>
      <c r="G1990" s="41"/>
      <c r="H1990" s="41"/>
      <c r="I1990" s="244"/>
      <c r="J1990" s="41"/>
      <c r="K1990" s="41"/>
      <c r="L1990" s="45"/>
      <c r="M1990" s="245"/>
      <c r="N1990" s="246"/>
      <c r="O1990" s="92"/>
      <c r="P1990" s="92"/>
      <c r="Q1990" s="92"/>
      <c r="R1990" s="92"/>
      <c r="S1990" s="92"/>
      <c r="T1990" s="93"/>
      <c r="U1990" s="39"/>
      <c r="V1990" s="39"/>
      <c r="W1990" s="39"/>
      <c r="X1990" s="39"/>
      <c r="Y1990" s="39"/>
      <c r="Z1990" s="39"/>
      <c r="AA1990" s="39"/>
      <c r="AB1990" s="39"/>
      <c r="AC1990" s="39"/>
      <c r="AD1990" s="39"/>
      <c r="AE1990" s="39"/>
      <c r="AT1990" s="18" t="s">
        <v>197</v>
      </c>
      <c r="AU1990" s="18" t="s">
        <v>82</v>
      </c>
    </row>
    <row r="1991" s="2" customFormat="1">
      <c r="A1991" s="39"/>
      <c r="B1991" s="40"/>
      <c r="C1991" s="41"/>
      <c r="D1991" s="247" t="s">
        <v>198</v>
      </c>
      <c r="E1991" s="41"/>
      <c r="F1991" s="248" t="s">
        <v>1342</v>
      </c>
      <c r="G1991" s="41"/>
      <c r="H1991" s="41"/>
      <c r="I1991" s="244"/>
      <c r="J1991" s="41"/>
      <c r="K1991" s="41"/>
      <c r="L1991" s="45"/>
      <c r="M1991" s="245"/>
      <c r="N1991" s="246"/>
      <c r="O1991" s="92"/>
      <c r="P1991" s="92"/>
      <c r="Q1991" s="92"/>
      <c r="R1991" s="92"/>
      <c r="S1991" s="92"/>
      <c r="T1991" s="93"/>
      <c r="U1991" s="39"/>
      <c r="V1991" s="39"/>
      <c r="W1991" s="39"/>
      <c r="X1991" s="39"/>
      <c r="Y1991" s="39"/>
      <c r="Z1991" s="39"/>
      <c r="AA1991" s="39"/>
      <c r="AB1991" s="39"/>
      <c r="AC1991" s="39"/>
      <c r="AD1991" s="39"/>
      <c r="AE1991" s="39"/>
      <c r="AT1991" s="18" t="s">
        <v>198</v>
      </c>
      <c r="AU1991" s="18" t="s">
        <v>82</v>
      </c>
    </row>
    <row r="1992" s="2" customFormat="1" ht="16.5" customHeight="1">
      <c r="A1992" s="39"/>
      <c r="B1992" s="40"/>
      <c r="C1992" s="228" t="s">
        <v>1343</v>
      </c>
      <c r="D1992" s="228" t="s">
        <v>191</v>
      </c>
      <c r="E1992" s="229" t="s">
        <v>1344</v>
      </c>
      <c r="F1992" s="230" t="s">
        <v>1345</v>
      </c>
      <c r="G1992" s="231" t="s">
        <v>301</v>
      </c>
      <c r="H1992" s="232">
        <v>88.560000000000002</v>
      </c>
      <c r="I1992" s="233"/>
      <c r="J1992" s="234">
        <f>ROUND(I1992*H1992,2)</f>
        <v>0</v>
      </c>
      <c r="K1992" s="235"/>
      <c r="L1992" s="45"/>
      <c r="M1992" s="236" t="s">
        <v>1</v>
      </c>
      <c r="N1992" s="237" t="s">
        <v>38</v>
      </c>
      <c r="O1992" s="92"/>
      <c r="P1992" s="238">
        <f>O1992*H1992</f>
        <v>0</v>
      </c>
      <c r="Q1992" s="238">
        <v>0</v>
      </c>
      <c r="R1992" s="238">
        <f>Q1992*H1992</f>
        <v>0</v>
      </c>
      <c r="S1992" s="238">
        <v>0</v>
      </c>
      <c r="T1992" s="239">
        <f>S1992*H1992</f>
        <v>0</v>
      </c>
      <c r="U1992" s="39"/>
      <c r="V1992" s="39"/>
      <c r="W1992" s="39"/>
      <c r="X1992" s="39"/>
      <c r="Y1992" s="39"/>
      <c r="Z1992" s="39"/>
      <c r="AA1992" s="39"/>
      <c r="AB1992" s="39"/>
      <c r="AC1992" s="39"/>
      <c r="AD1992" s="39"/>
      <c r="AE1992" s="39"/>
      <c r="AR1992" s="240" t="s">
        <v>195</v>
      </c>
      <c r="AT1992" s="240" t="s">
        <v>191</v>
      </c>
      <c r="AU1992" s="240" t="s">
        <v>82</v>
      </c>
      <c r="AY1992" s="18" t="s">
        <v>189</v>
      </c>
      <c r="BE1992" s="241">
        <f>IF(N1992="základní",J1992,0)</f>
        <v>0</v>
      </c>
      <c r="BF1992" s="241">
        <f>IF(N1992="snížená",J1992,0)</f>
        <v>0</v>
      </c>
      <c r="BG1992" s="241">
        <f>IF(N1992="zákl. přenesená",J1992,0)</f>
        <v>0</v>
      </c>
      <c r="BH1992" s="241">
        <f>IF(N1992="sníž. přenesená",J1992,0)</f>
        <v>0</v>
      </c>
      <c r="BI1992" s="241">
        <f>IF(N1992="nulová",J1992,0)</f>
        <v>0</v>
      </c>
      <c r="BJ1992" s="18" t="s">
        <v>80</v>
      </c>
      <c r="BK1992" s="241">
        <f>ROUND(I1992*H1992,2)</f>
        <v>0</v>
      </c>
      <c r="BL1992" s="18" t="s">
        <v>195</v>
      </c>
      <c r="BM1992" s="240" t="s">
        <v>1346</v>
      </c>
    </row>
    <row r="1993" s="2" customFormat="1">
      <c r="A1993" s="39"/>
      <c r="B1993" s="40"/>
      <c r="C1993" s="41"/>
      <c r="D1993" s="242" t="s">
        <v>197</v>
      </c>
      <c r="E1993" s="41"/>
      <c r="F1993" s="243" t="s">
        <v>1345</v>
      </c>
      <c r="G1993" s="41"/>
      <c r="H1993" s="41"/>
      <c r="I1993" s="244"/>
      <c r="J1993" s="41"/>
      <c r="K1993" s="41"/>
      <c r="L1993" s="45"/>
      <c r="M1993" s="245"/>
      <c r="N1993" s="246"/>
      <c r="O1993" s="92"/>
      <c r="P1993" s="92"/>
      <c r="Q1993" s="92"/>
      <c r="R1993" s="92"/>
      <c r="S1993" s="92"/>
      <c r="T1993" s="93"/>
      <c r="U1993" s="39"/>
      <c r="V1993" s="39"/>
      <c r="W1993" s="39"/>
      <c r="X1993" s="39"/>
      <c r="Y1993" s="39"/>
      <c r="Z1993" s="39"/>
      <c r="AA1993" s="39"/>
      <c r="AB1993" s="39"/>
      <c r="AC1993" s="39"/>
      <c r="AD1993" s="39"/>
      <c r="AE1993" s="39"/>
      <c r="AT1993" s="18" t="s">
        <v>197</v>
      </c>
      <c r="AU1993" s="18" t="s">
        <v>82</v>
      </c>
    </row>
    <row r="1994" s="2" customFormat="1">
      <c r="A1994" s="39"/>
      <c r="B1994" s="40"/>
      <c r="C1994" s="41"/>
      <c r="D1994" s="247" t="s">
        <v>198</v>
      </c>
      <c r="E1994" s="41"/>
      <c r="F1994" s="248" t="s">
        <v>1347</v>
      </c>
      <c r="G1994" s="41"/>
      <c r="H1994" s="41"/>
      <c r="I1994" s="244"/>
      <c r="J1994" s="41"/>
      <c r="K1994" s="41"/>
      <c r="L1994" s="45"/>
      <c r="M1994" s="245"/>
      <c r="N1994" s="246"/>
      <c r="O1994" s="92"/>
      <c r="P1994" s="92"/>
      <c r="Q1994" s="92"/>
      <c r="R1994" s="92"/>
      <c r="S1994" s="92"/>
      <c r="T1994" s="93"/>
      <c r="U1994" s="39"/>
      <c r="V1994" s="39"/>
      <c r="W1994" s="39"/>
      <c r="X1994" s="39"/>
      <c r="Y1994" s="39"/>
      <c r="Z1994" s="39"/>
      <c r="AA1994" s="39"/>
      <c r="AB1994" s="39"/>
      <c r="AC1994" s="39"/>
      <c r="AD1994" s="39"/>
      <c r="AE1994" s="39"/>
      <c r="AT1994" s="18" t="s">
        <v>198</v>
      </c>
      <c r="AU1994" s="18" t="s">
        <v>82</v>
      </c>
    </row>
    <row r="1995" s="13" customFormat="1">
      <c r="A1995" s="13"/>
      <c r="B1995" s="249"/>
      <c r="C1995" s="250"/>
      <c r="D1995" s="242" t="s">
        <v>200</v>
      </c>
      <c r="E1995" s="251" t="s">
        <v>1</v>
      </c>
      <c r="F1995" s="252" t="s">
        <v>283</v>
      </c>
      <c r="G1995" s="250"/>
      <c r="H1995" s="251" t="s">
        <v>1</v>
      </c>
      <c r="I1995" s="253"/>
      <c r="J1995" s="250"/>
      <c r="K1995" s="250"/>
      <c r="L1995" s="254"/>
      <c r="M1995" s="255"/>
      <c r="N1995" s="256"/>
      <c r="O1995" s="256"/>
      <c r="P1995" s="256"/>
      <c r="Q1995" s="256"/>
      <c r="R1995" s="256"/>
      <c r="S1995" s="256"/>
      <c r="T1995" s="257"/>
      <c r="U1995" s="13"/>
      <c r="V1995" s="13"/>
      <c r="W1995" s="13"/>
      <c r="X1995" s="13"/>
      <c r="Y1995" s="13"/>
      <c r="Z1995" s="13"/>
      <c r="AA1995" s="13"/>
      <c r="AB1995" s="13"/>
      <c r="AC1995" s="13"/>
      <c r="AD1995" s="13"/>
      <c r="AE1995" s="13"/>
      <c r="AT1995" s="258" t="s">
        <v>200</v>
      </c>
      <c r="AU1995" s="258" t="s">
        <v>82</v>
      </c>
      <c r="AV1995" s="13" t="s">
        <v>80</v>
      </c>
      <c r="AW1995" s="13" t="s">
        <v>30</v>
      </c>
      <c r="AX1995" s="13" t="s">
        <v>73</v>
      </c>
      <c r="AY1995" s="258" t="s">
        <v>189</v>
      </c>
    </row>
    <row r="1996" s="13" customFormat="1">
      <c r="A1996" s="13"/>
      <c r="B1996" s="249"/>
      <c r="C1996" s="250"/>
      <c r="D1996" s="242" t="s">
        <v>200</v>
      </c>
      <c r="E1996" s="251" t="s">
        <v>1</v>
      </c>
      <c r="F1996" s="252" t="s">
        <v>1330</v>
      </c>
      <c r="G1996" s="250"/>
      <c r="H1996" s="251" t="s">
        <v>1</v>
      </c>
      <c r="I1996" s="253"/>
      <c r="J1996" s="250"/>
      <c r="K1996" s="250"/>
      <c r="L1996" s="254"/>
      <c r="M1996" s="255"/>
      <c r="N1996" s="256"/>
      <c r="O1996" s="256"/>
      <c r="P1996" s="256"/>
      <c r="Q1996" s="256"/>
      <c r="R1996" s="256"/>
      <c r="S1996" s="256"/>
      <c r="T1996" s="257"/>
      <c r="U1996" s="13"/>
      <c r="V1996" s="13"/>
      <c r="W1996" s="13"/>
      <c r="X1996" s="13"/>
      <c r="Y1996" s="13"/>
      <c r="Z1996" s="13"/>
      <c r="AA1996" s="13"/>
      <c r="AB1996" s="13"/>
      <c r="AC1996" s="13"/>
      <c r="AD1996" s="13"/>
      <c r="AE1996" s="13"/>
      <c r="AT1996" s="258" t="s">
        <v>200</v>
      </c>
      <c r="AU1996" s="258" t="s">
        <v>82</v>
      </c>
      <c r="AV1996" s="13" t="s">
        <v>80</v>
      </c>
      <c r="AW1996" s="13" t="s">
        <v>30</v>
      </c>
      <c r="AX1996" s="13" t="s">
        <v>73</v>
      </c>
      <c r="AY1996" s="258" t="s">
        <v>189</v>
      </c>
    </row>
    <row r="1997" s="14" customFormat="1">
      <c r="A1997" s="14"/>
      <c r="B1997" s="259"/>
      <c r="C1997" s="260"/>
      <c r="D1997" s="242" t="s">
        <v>200</v>
      </c>
      <c r="E1997" s="261" t="s">
        <v>1</v>
      </c>
      <c r="F1997" s="262" t="s">
        <v>1348</v>
      </c>
      <c r="G1997" s="260"/>
      <c r="H1997" s="263">
        <v>88.560000000000002</v>
      </c>
      <c r="I1997" s="264"/>
      <c r="J1997" s="260"/>
      <c r="K1997" s="260"/>
      <c r="L1997" s="265"/>
      <c r="M1997" s="266"/>
      <c r="N1997" s="267"/>
      <c r="O1997" s="267"/>
      <c r="P1997" s="267"/>
      <c r="Q1997" s="267"/>
      <c r="R1997" s="267"/>
      <c r="S1997" s="267"/>
      <c r="T1997" s="268"/>
      <c r="U1997" s="14"/>
      <c r="V1997" s="14"/>
      <c r="W1997" s="14"/>
      <c r="X1997" s="14"/>
      <c r="Y1997" s="14"/>
      <c r="Z1997" s="14"/>
      <c r="AA1997" s="14"/>
      <c r="AB1997" s="14"/>
      <c r="AC1997" s="14"/>
      <c r="AD1997" s="14"/>
      <c r="AE1997" s="14"/>
      <c r="AT1997" s="269" t="s">
        <v>200</v>
      </c>
      <c r="AU1997" s="269" t="s">
        <v>82</v>
      </c>
      <c r="AV1997" s="14" t="s">
        <v>82</v>
      </c>
      <c r="AW1997" s="14" t="s">
        <v>30</v>
      </c>
      <c r="AX1997" s="14" t="s">
        <v>73</v>
      </c>
      <c r="AY1997" s="269" t="s">
        <v>189</v>
      </c>
    </row>
    <row r="1998" s="16" customFormat="1">
      <c r="A1998" s="16"/>
      <c r="B1998" s="292"/>
      <c r="C1998" s="293"/>
      <c r="D1998" s="242" t="s">
        <v>200</v>
      </c>
      <c r="E1998" s="294" t="s">
        <v>1</v>
      </c>
      <c r="F1998" s="295" t="s">
        <v>290</v>
      </c>
      <c r="G1998" s="293"/>
      <c r="H1998" s="296">
        <v>88.560000000000002</v>
      </c>
      <c r="I1998" s="297"/>
      <c r="J1998" s="293"/>
      <c r="K1998" s="293"/>
      <c r="L1998" s="298"/>
      <c r="M1998" s="299"/>
      <c r="N1998" s="300"/>
      <c r="O1998" s="300"/>
      <c r="P1998" s="300"/>
      <c r="Q1998" s="300"/>
      <c r="R1998" s="300"/>
      <c r="S1998" s="300"/>
      <c r="T1998" s="301"/>
      <c r="U1998" s="16"/>
      <c r="V1998" s="16"/>
      <c r="W1998" s="16"/>
      <c r="X1998" s="16"/>
      <c r="Y1998" s="16"/>
      <c r="Z1998" s="16"/>
      <c r="AA1998" s="16"/>
      <c r="AB1998" s="16"/>
      <c r="AC1998" s="16"/>
      <c r="AD1998" s="16"/>
      <c r="AE1998" s="16"/>
      <c r="AT1998" s="302" t="s">
        <v>200</v>
      </c>
      <c r="AU1998" s="302" t="s">
        <v>82</v>
      </c>
      <c r="AV1998" s="16" t="s">
        <v>214</v>
      </c>
      <c r="AW1998" s="16" t="s">
        <v>30</v>
      </c>
      <c r="AX1998" s="16" t="s">
        <v>73</v>
      </c>
      <c r="AY1998" s="302" t="s">
        <v>189</v>
      </c>
    </row>
    <row r="1999" s="15" customFormat="1">
      <c r="A1999" s="15"/>
      <c r="B1999" s="270"/>
      <c r="C1999" s="271"/>
      <c r="D1999" s="242" t="s">
        <v>200</v>
      </c>
      <c r="E1999" s="272" t="s">
        <v>1</v>
      </c>
      <c r="F1999" s="273" t="s">
        <v>207</v>
      </c>
      <c r="G1999" s="271"/>
      <c r="H1999" s="274">
        <v>88.560000000000002</v>
      </c>
      <c r="I1999" s="275"/>
      <c r="J1999" s="271"/>
      <c r="K1999" s="271"/>
      <c r="L1999" s="276"/>
      <c r="M1999" s="277"/>
      <c r="N1999" s="278"/>
      <c r="O1999" s="278"/>
      <c r="P1999" s="278"/>
      <c r="Q1999" s="278"/>
      <c r="R1999" s="278"/>
      <c r="S1999" s="278"/>
      <c r="T1999" s="279"/>
      <c r="U1999" s="15"/>
      <c r="V1999" s="15"/>
      <c r="W1999" s="15"/>
      <c r="X1999" s="15"/>
      <c r="Y1999" s="15"/>
      <c r="Z1999" s="15"/>
      <c r="AA1999" s="15"/>
      <c r="AB1999" s="15"/>
      <c r="AC1999" s="15"/>
      <c r="AD1999" s="15"/>
      <c r="AE1999" s="15"/>
      <c r="AT1999" s="280" t="s">
        <v>200</v>
      </c>
      <c r="AU1999" s="280" t="s">
        <v>82</v>
      </c>
      <c r="AV1999" s="15" t="s">
        <v>195</v>
      </c>
      <c r="AW1999" s="15" t="s">
        <v>30</v>
      </c>
      <c r="AX1999" s="15" t="s">
        <v>80</v>
      </c>
      <c r="AY1999" s="280" t="s">
        <v>189</v>
      </c>
    </row>
    <row r="2000" s="2" customFormat="1" ht="16.5" customHeight="1">
      <c r="A2000" s="39"/>
      <c r="B2000" s="40"/>
      <c r="C2000" s="228" t="s">
        <v>1349</v>
      </c>
      <c r="D2000" s="228" t="s">
        <v>191</v>
      </c>
      <c r="E2000" s="229" t="s">
        <v>1350</v>
      </c>
      <c r="F2000" s="230" t="s">
        <v>1351</v>
      </c>
      <c r="G2000" s="231" t="s">
        <v>194</v>
      </c>
      <c r="H2000" s="232">
        <v>45.664000000000001</v>
      </c>
      <c r="I2000" s="233"/>
      <c r="J2000" s="234">
        <f>ROUND(I2000*H2000,2)</f>
        <v>0</v>
      </c>
      <c r="K2000" s="235"/>
      <c r="L2000" s="45"/>
      <c r="M2000" s="236" t="s">
        <v>1</v>
      </c>
      <c r="N2000" s="237" t="s">
        <v>38</v>
      </c>
      <c r="O2000" s="92"/>
      <c r="P2000" s="238">
        <f>O2000*H2000</f>
        <v>0</v>
      </c>
      <c r="Q2000" s="238">
        <v>0</v>
      </c>
      <c r="R2000" s="238">
        <f>Q2000*H2000</f>
        <v>0</v>
      </c>
      <c r="S2000" s="238">
        <v>2</v>
      </c>
      <c r="T2000" s="239">
        <f>S2000*H2000</f>
        <v>91.328000000000003</v>
      </c>
      <c r="U2000" s="39"/>
      <c r="V2000" s="39"/>
      <c r="W2000" s="39"/>
      <c r="X2000" s="39"/>
      <c r="Y2000" s="39"/>
      <c r="Z2000" s="39"/>
      <c r="AA2000" s="39"/>
      <c r="AB2000" s="39"/>
      <c r="AC2000" s="39"/>
      <c r="AD2000" s="39"/>
      <c r="AE2000" s="39"/>
      <c r="AR2000" s="240" t="s">
        <v>195</v>
      </c>
      <c r="AT2000" s="240" t="s">
        <v>191</v>
      </c>
      <c r="AU2000" s="240" t="s">
        <v>82</v>
      </c>
      <c r="AY2000" s="18" t="s">
        <v>189</v>
      </c>
      <c r="BE2000" s="241">
        <f>IF(N2000="základní",J2000,0)</f>
        <v>0</v>
      </c>
      <c r="BF2000" s="241">
        <f>IF(N2000="snížená",J2000,0)</f>
        <v>0</v>
      </c>
      <c r="BG2000" s="241">
        <f>IF(N2000="zákl. přenesená",J2000,0)</f>
        <v>0</v>
      </c>
      <c r="BH2000" s="241">
        <f>IF(N2000="sníž. přenesená",J2000,0)</f>
        <v>0</v>
      </c>
      <c r="BI2000" s="241">
        <f>IF(N2000="nulová",J2000,0)</f>
        <v>0</v>
      </c>
      <c r="BJ2000" s="18" t="s">
        <v>80</v>
      </c>
      <c r="BK2000" s="241">
        <f>ROUND(I2000*H2000,2)</f>
        <v>0</v>
      </c>
      <c r="BL2000" s="18" t="s">
        <v>195</v>
      </c>
      <c r="BM2000" s="240" t="s">
        <v>1352</v>
      </c>
    </row>
    <row r="2001" s="2" customFormat="1">
      <c r="A2001" s="39"/>
      <c r="B2001" s="40"/>
      <c r="C2001" s="41"/>
      <c r="D2001" s="242" t="s">
        <v>197</v>
      </c>
      <c r="E2001" s="41"/>
      <c r="F2001" s="243" t="s">
        <v>1353</v>
      </c>
      <c r="G2001" s="41"/>
      <c r="H2001" s="41"/>
      <c r="I2001" s="244"/>
      <c r="J2001" s="41"/>
      <c r="K2001" s="41"/>
      <c r="L2001" s="45"/>
      <c r="M2001" s="245"/>
      <c r="N2001" s="246"/>
      <c r="O2001" s="92"/>
      <c r="P2001" s="92"/>
      <c r="Q2001" s="92"/>
      <c r="R2001" s="92"/>
      <c r="S2001" s="92"/>
      <c r="T2001" s="93"/>
      <c r="U2001" s="39"/>
      <c r="V2001" s="39"/>
      <c r="W2001" s="39"/>
      <c r="X2001" s="39"/>
      <c r="Y2001" s="39"/>
      <c r="Z2001" s="39"/>
      <c r="AA2001" s="39"/>
      <c r="AB2001" s="39"/>
      <c r="AC2001" s="39"/>
      <c r="AD2001" s="39"/>
      <c r="AE2001" s="39"/>
      <c r="AT2001" s="18" t="s">
        <v>197</v>
      </c>
      <c r="AU2001" s="18" t="s">
        <v>82</v>
      </c>
    </row>
    <row r="2002" s="2" customFormat="1">
      <c r="A2002" s="39"/>
      <c r="B2002" s="40"/>
      <c r="C2002" s="41"/>
      <c r="D2002" s="247" t="s">
        <v>198</v>
      </c>
      <c r="E2002" s="41"/>
      <c r="F2002" s="248" t="s">
        <v>1354</v>
      </c>
      <c r="G2002" s="41"/>
      <c r="H2002" s="41"/>
      <c r="I2002" s="244"/>
      <c r="J2002" s="41"/>
      <c r="K2002" s="41"/>
      <c r="L2002" s="45"/>
      <c r="M2002" s="245"/>
      <c r="N2002" s="246"/>
      <c r="O2002" s="92"/>
      <c r="P2002" s="92"/>
      <c r="Q2002" s="92"/>
      <c r="R2002" s="92"/>
      <c r="S2002" s="92"/>
      <c r="T2002" s="93"/>
      <c r="U2002" s="39"/>
      <c r="V2002" s="39"/>
      <c r="W2002" s="39"/>
      <c r="X2002" s="39"/>
      <c r="Y2002" s="39"/>
      <c r="Z2002" s="39"/>
      <c r="AA2002" s="39"/>
      <c r="AB2002" s="39"/>
      <c r="AC2002" s="39"/>
      <c r="AD2002" s="39"/>
      <c r="AE2002" s="39"/>
      <c r="AT2002" s="18" t="s">
        <v>198</v>
      </c>
      <c r="AU2002" s="18" t="s">
        <v>82</v>
      </c>
    </row>
    <row r="2003" s="13" customFormat="1">
      <c r="A2003" s="13"/>
      <c r="B2003" s="249"/>
      <c r="C2003" s="250"/>
      <c r="D2003" s="242" t="s">
        <v>200</v>
      </c>
      <c r="E2003" s="251" t="s">
        <v>1</v>
      </c>
      <c r="F2003" s="252" t="s">
        <v>283</v>
      </c>
      <c r="G2003" s="250"/>
      <c r="H2003" s="251" t="s">
        <v>1</v>
      </c>
      <c r="I2003" s="253"/>
      <c r="J2003" s="250"/>
      <c r="K2003" s="250"/>
      <c r="L2003" s="254"/>
      <c r="M2003" s="255"/>
      <c r="N2003" s="256"/>
      <c r="O2003" s="256"/>
      <c r="P2003" s="256"/>
      <c r="Q2003" s="256"/>
      <c r="R2003" s="256"/>
      <c r="S2003" s="256"/>
      <c r="T2003" s="257"/>
      <c r="U2003" s="13"/>
      <c r="V2003" s="13"/>
      <c r="W2003" s="13"/>
      <c r="X2003" s="13"/>
      <c r="Y2003" s="13"/>
      <c r="Z2003" s="13"/>
      <c r="AA2003" s="13"/>
      <c r="AB2003" s="13"/>
      <c r="AC2003" s="13"/>
      <c r="AD2003" s="13"/>
      <c r="AE2003" s="13"/>
      <c r="AT2003" s="258" t="s">
        <v>200</v>
      </c>
      <c r="AU2003" s="258" t="s">
        <v>82</v>
      </c>
      <c r="AV2003" s="13" t="s">
        <v>80</v>
      </c>
      <c r="AW2003" s="13" t="s">
        <v>30</v>
      </c>
      <c r="AX2003" s="13" t="s">
        <v>73</v>
      </c>
      <c r="AY2003" s="258" t="s">
        <v>189</v>
      </c>
    </row>
    <row r="2004" s="13" customFormat="1">
      <c r="A2004" s="13"/>
      <c r="B2004" s="249"/>
      <c r="C2004" s="250"/>
      <c r="D2004" s="242" t="s">
        <v>200</v>
      </c>
      <c r="E2004" s="251" t="s">
        <v>1</v>
      </c>
      <c r="F2004" s="252" t="s">
        <v>1355</v>
      </c>
      <c r="G2004" s="250"/>
      <c r="H2004" s="251" t="s">
        <v>1</v>
      </c>
      <c r="I2004" s="253"/>
      <c r="J2004" s="250"/>
      <c r="K2004" s="250"/>
      <c r="L2004" s="254"/>
      <c r="M2004" s="255"/>
      <c r="N2004" s="256"/>
      <c r="O2004" s="256"/>
      <c r="P2004" s="256"/>
      <c r="Q2004" s="256"/>
      <c r="R2004" s="256"/>
      <c r="S2004" s="256"/>
      <c r="T2004" s="257"/>
      <c r="U2004" s="13"/>
      <c r="V2004" s="13"/>
      <c r="W2004" s="13"/>
      <c r="X2004" s="13"/>
      <c r="Y2004" s="13"/>
      <c r="Z2004" s="13"/>
      <c r="AA2004" s="13"/>
      <c r="AB2004" s="13"/>
      <c r="AC2004" s="13"/>
      <c r="AD2004" s="13"/>
      <c r="AE2004" s="13"/>
      <c r="AT2004" s="258" t="s">
        <v>200</v>
      </c>
      <c r="AU2004" s="258" t="s">
        <v>82</v>
      </c>
      <c r="AV2004" s="13" t="s">
        <v>80</v>
      </c>
      <c r="AW2004" s="13" t="s">
        <v>30</v>
      </c>
      <c r="AX2004" s="13" t="s">
        <v>73</v>
      </c>
      <c r="AY2004" s="258" t="s">
        <v>189</v>
      </c>
    </row>
    <row r="2005" s="13" customFormat="1">
      <c r="A2005" s="13"/>
      <c r="B2005" s="249"/>
      <c r="C2005" s="250"/>
      <c r="D2005" s="242" t="s">
        <v>200</v>
      </c>
      <c r="E2005" s="251" t="s">
        <v>1</v>
      </c>
      <c r="F2005" s="252" t="s">
        <v>1356</v>
      </c>
      <c r="G2005" s="250"/>
      <c r="H2005" s="251" t="s">
        <v>1</v>
      </c>
      <c r="I2005" s="253"/>
      <c r="J2005" s="250"/>
      <c r="K2005" s="250"/>
      <c r="L2005" s="254"/>
      <c r="M2005" s="255"/>
      <c r="N2005" s="256"/>
      <c r="O2005" s="256"/>
      <c r="P2005" s="256"/>
      <c r="Q2005" s="256"/>
      <c r="R2005" s="256"/>
      <c r="S2005" s="256"/>
      <c r="T2005" s="257"/>
      <c r="U2005" s="13"/>
      <c r="V2005" s="13"/>
      <c r="W2005" s="13"/>
      <c r="X2005" s="13"/>
      <c r="Y2005" s="13"/>
      <c r="Z2005" s="13"/>
      <c r="AA2005" s="13"/>
      <c r="AB2005" s="13"/>
      <c r="AC2005" s="13"/>
      <c r="AD2005" s="13"/>
      <c r="AE2005" s="13"/>
      <c r="AT2005" s="258" t="s">
        <v>200</v>
      </c>
      <c r="AU2005" s="258" t="s">
        <v>82</v>
      </c>
      <c r="AV2005" s="13" t="s">
        <v>80</v>
      </c>
      <c r="AW2005" s="13" t="s">
        <v>30</v>
      </c>
      <c r="AX2005" s="13" t="s">
        <v>73</v>
      </c>
      <c r="AY2005" s="258" t="s">
        <v>189</v>
      </c>
    </row>
    <row r="2006" s="14" customFormat="1">
      <c r="A2006" s="14"/>
      <c r="B2006" s="259"/>
      <c r="C2006" s="260"/>
      <c r="D2006" s="242" t="s">
        <v>200</v>
      </c>
      <c r="E2006" s="261" t="s">
        <v>1</v>
      </c>
      <c r="F2006" s="262" t="s">
        <v>1357</v>
      </c>
      <c r="G2006" s="260"/>
      <c r="H2006" s="263">
        <v>7.9699999999999998</v>
      </c>
      <c r="I2006" s="264"/>
      <c r="J2006" s="260"/>
      <c r="K2006" s="260"/>
      <c r="L2006" s="265"/>
      <c r="M2006" s="266"/>
      <c r="N2006" s="267"/>
      <c r="O2006" s="267"/>
      <c r="P2006" s="267"/>
      <c r="Q2006" s="267"/>
      <c r="R2006" s="267"/>
      <c r="S2006" s="267"/>
      <c r="T2006" s="268"/>
      <c r="U2006" s="14"/>
      <c r="V2006" s="14"/>
      <c r="W2006" s="14"/>
      <c r="X2006" s="14"/>
      <c r="Y2006" s="14"/>
      <c r="Z2006" s="14"/>
      <c r="AA2006" s="14"/>
      <c r="AB2006" s="14"/>
      <c r="AC2006" s="14"/>
      <c r="AD2006" s="14"/>
      <c r="AE2006" s="14"/>
      <c r="AT2006" s="269" t="s">
        <v>200</v>
      </c>
      <c r="AU2006" s="269" t="s">
        <v>82</v>
      </c>
      <c r="AV2006" s="14" t="s">
        <v>82</v>
      </c>
      <c r="AW2006" s="14" t="s">
        <v>30</v>
      </c>
      <c r="AX2006" s="14" t="s">
        <v>73</v>
      </c>
      <c r="AY2006" s="269" t="s">
        <v>189</v>
      </c>
    </row>
    <row r="2007" s="16" customFormat="1">
      <c r="A2007" s="16"/>
      <c r="B2007" s="292"/>
      <c r="C2007" s="293"/>
      <c r="D2007" s="242" t="s">
        <v>200</v>
      </c>
      <c r="E2007" s="294" t="s">
        <v>1</v>
      </c>
      <c r="F2007" s="295" t="s">
        <v>290</v>
      </c>
      <c r="G2007" s="293"/>
      <c r="H2007" s="296">
        <v>7.9699999999999998</v>
      </c>
      <c r="I2007" s="297"/>
      <c r="J2007" s="293"/>
      <c r="K2007" s="293"/>
      <c r="L2007" s="298"/>
      <c r="M2007" s="299"/>
      <c r="N2007" s="300"/>
      <c r="O2007" s="300"/>
      <c r="P2007" s="300"/>
      <c r="Q2007" s="300"/>
      <c r="R2007" s="300"/>
      <c r="S2007" s="300"/>
      <c r="T2007" s="301"/>
      <c r="U2007" s="16"/>
      <c r="V2007" s="16"/>
      <c r="W2007" s="16"/>
      <c r="X2007" s="16"/>
      <c r="Y2007" s="16"/>
      <c r="Z2007" s="16"/>
      <c r="AA2007" s="16"/>
      <c r="AB2007" s="16"/>
      <c r="AC2007" s="16"/>
      <c r="AD2007" s="16"/>
      <c r="AE2007" s="16"/>
      <c r="AT2007" s="302" t="s">
        <v>200</v>
      </c>
      <c r="AU2007" s="302" t="s">
        <v>82</v>
      </c>
      <c r="AV2007" s="16" t="s">
        <v>214</v>
      </c>
      <c r="AW2007" s="16" t="s">
        <v>30</v>
      </c>
      <c r="AX2007" s="16" t="s">
        <v>73</v>
      </c>
      <c r="AY2007" s="302" t="s">
        <v>189</v>
      </c>
    </row>
    <row r="2008" s="13" customFormat="1">
      <c r="A2008" s="13"/>
      <c r="B2008" s="249"/>
      <c r="C2008" s="250"/>
      <c r="D2008" s="242" t="s">
        <v>200</v>
      </c>
      <c r="E2008" s="251" t="s">
        <v>1</v>
      </c>
      <c r="F2008" s="252" t="s">
        <v>338</v>
      </c>
      <c r="G2008" s="250"/>
      <c r="H2008" s="251" t="s">
        <v>1</v>
      </c>
      <c r="I2008" s="253"/>
      <c r="J2008" s="250"/>
      <c r="K2008" s="250"/>
      <c r="L2008" s="254"/>
      <c r="M2008" s="255"/>
      <c r="N2008" s="256"/>
      <c r="O2008" s="256"/>
      <c r="P2008" s="256"/>
      <c r="Q2008" s="256"/>
      <c r="R2008" s="256"/>
      <c r="S2008" s="256"/>
      <c r="T2008" s="257"/>
      <c r="U2008" s="13"/>
      <c r="V2008" s="13"/>
      <c r="W2008" s="13"/>
      <c r="X2008" s="13"/>
      <c r="Y2008" s="13"/>
      <c r="Z2008" s="13"/>
      <c r="AA2008" s="13"/>
      <c r="AB2008" s="13"/>
      <c r="AC2008" s="13"/>
      <c r="AD2008" s="13"/>
      <c r="AE2008" s="13"/>
      <c r="AT2008" s="258" t="s">
        <v>200</v>
      </c>
      <c r="AU2008" s="258" t="s">
        <v>82</v>
      </c>
      <c r="AV2008" s="13" t="s">
        <v>80</v>
      </c>
      <c r="AW2008" s="13" t="s">
        <v>30</v>
      </c>
      <c r="AX2008" s="13" t="s">
        <v>73</v>
      </c>
      <c r="AY2008" s="258" t="s">
        <v>189</v>
      </c>
    </row>
    <row r="2009" s="13" customFormat="1">
      <c r="A2009" s="13"/>
      <c r="B2009" s="249"/>
      <c r="C2009" s="250"/>
      <c r="D2009" s="242" t="s">
        <v>200</v>
      </c>
      <c r="E2009" s="251" t="s">
        <v>1</v>
      </c>
      <c r="F2009" s="252" t="s">
        <v>1358</v>
      </c>
      <c r="G2009" s="250"/>
      <c r="H2009" s="251" t="s">
        <v>1</v>
      </c>
      <c r="I2009" s="253"/>
      <c r="J2009" s="250"/>
      <c r="K2009" s="250"/>
      <c r="L2009" s="254"/>
      <c r="M2009" s="255"/>
      <c r="N2009" s="256"/>
      <c r="O2009" s="256"/>
      <c r="P2009" s="256"/>
      <c r="Q2009" s="256"/>
      <c r="R2009" s="256"/>
      <c r="S2009" s="256"/>
      <c r="T2009" s="257"/>
      <c r="U2009" s="13"/>
      <c r="V2009" s="13"/>
      <c r="W2009" s="13"/>
      <c r="X2009" s="13"/>
      <c r="Y2009" s="13"/>
      <c r="Z2009" s="13"/>
      <c r="AA2009" s="13"/>
      <c r="AB2009" s="13"/>
      <c r="AC2009" s="13"/>
      <c r="AD2009" s="13"/>
      <c r="AE2009" s="13"/>
      <c r="AT2009" s="258" t="s">
        <v>200</v>
      </c>
      <c r="AU2009" s="258" t="s">
        <v>82</v>
      </c>
      <c r="AV2009" s="13" t="s">
        <v>80</v>
      </c>
      <c r="AW2009" s="13" t="s">
        <v>30</v>
      </c>
      <c r="AX2009" s="13" t="s">
        <v>73</v>
      </c>
      <c r="AY2009" s="258" t="s">
        <v>189</v>
      </c>
    </row>
    <row r="2010" s="14" customFormat="1">
      <c r="A2010" s="14"/>
      <c r="B2010" s="259"/>
      <c r="C2010" s="260"/>
      <c r="D2010" s="242" t="s">
        <v>200</v>
      </c>
      <c r="E2010" s="261" t="s">
        <v>1</v>
      </c>
      <c r="F2010" s="262" t="s">
        <v>1359</v>
      </c>
      <c r="G2010" s="260"/>
      <c r="H2010" s="263">
        <v>37.694000000000003</v>
      </c>
      <c r="I2010" s="264"/>
      <c r="J2010" s="260"/>
      <c r="K2010" s="260"/>
      <c r="L2010" s="265"/>
      <c r="M2010" s="266"/>
      <c r="N2010" s="267"/>
      <c r="O2010" s="267"/>
      <c r="P2010" s="267"/>
      <c r="Q2010" s="267"/>
      <c r="R2010" s="267"/>
      <c r="S2010" s="267"/>
      <c r="T2010" s="268"/>
      <c r="U2010" s="14"/>
      <c r="V2010" s="14"/>
      <c r="W2010" s="14"/>
      <c r="X2010" s="14"/>
      <c r="Y2010" s="14"/>
      <c r="Z2010" s="14"/>
      <c r="AA2010" s="14"/>
      <c r="AB2010" s="14"/>
      <c r="AC2010" s="14"/>
      <c r="AD2010" s="14"/>
      <c r="AE2010" s="14"/>
      <c r="AT2010" s="269" t="s">
        <v>200</v>
      </c>
      <c r="AU2010" s="269" t="s">
        <v>82</v>
      </c>
      <c r="AV2010" s="14" t="s">
        <v>82</v>
      </c>
      <c r="AW2010" s="14" t="s">
        <v>30</v>
      </c>
      <c r="AX2010" s="14" t="s">
        <v>73</v>
      </c>
      <c r="AY2010" s="269" t="s">
        <v>189</v>
      </c>
    </row>
    <row r="2011" s="16" customFormat="1">
      <c r="A2011" s="16"/>
      <c r="B2011" s="292"/>
      <c r="C2011" s="293"/>
      <c r="D2011" s="242" t="s">
        <v>200</v>
      </c>
      <c r="E2011" s="294" t="s">
        <v>1</v>
      </c>
      <c r="F2011" s="295" t="s">
        <v>290</v>
      </c>
      <c r="G2011" s="293"/>
      <c r="H2011" s="296">
        <v>37.694000000000003</v>
      </c>
      <c r="I2011" s="297"/>
      <c r="J2011" s="293"/>
      <c r="K2011" s="293"/>
      <c r="L2011" s="298"/>
      <c r="M2011" s="299"/>
      <c r="N2011" s="300"/>
      <c r="O2011" s="300"/>
      <c r="P2011" s="300"/>
      <c r="Q2011" s="300"/>
      <c r="R2011" s="300"/>
      <c r="S2011" s="300"/>
      <c r="T2011" s="301"/>
      <c r="U2011" s="16"/>
      <c r="V2011" s="16"/>
      <c r="W2011" s="16"/>
      <c r="X2011" s="16"/>
      <c r="Y2011" s="16"/>
      <c r="Z2011" s="16"/>
      <c r="AA2011" s="16"/>
      <c r="AB2011" s="16"/>
      <c r="AC2011" s="16"/>
      <c r="AD2011" s="16"/>
      <c r="AE2011" s="16"/>
      <c r="AT2011" s="302" t="s">
        <v>200</v>
      </c>
      <c r="AU2011" s="302" t="s">
        <v>82</v>
      </c>
      <c r="AV2011" s="16" t="s">
        <v>214</v>
      </c>
      <c r="AW2011" s="16" t="s">
        <v>30</v>
      </c>
      <c r="AX2011" s="16" t="s">
        <v>73</v>
      </c>
      <c r="AY2011" s="302" t="s">
        <v>189</v>
      </c>
    </row>
    <row r="2012" s="15" customFormat="1">
      <c r="A2012" s="15"/>
      <c r="B2012" s="270"/>
      <c r="C2012" s="271"/>
      <c r="D2012" s="242" t="s">
        <v>200</v>
      </c>
      <c r="E2012" s="272" t="s">
        <v>1</v>
      </c>
      <c r="F2012" s="273" t="s">
        <v>207</v>
      </c>
      <c r="G2012" s="271"/>
      <c r="H2012" s="274">
        <v>45.664000000000001</v>
      </c>
      <c r="I2012" s="275"/>
      <c r="J2012" s="271"/>
      <c r="K2012" s="271"/>
      <c r="L2012" s="276"/>
      <c r="M2012" s="277"/>
      <c r="N2012" s="278"/>
      <c r="O2012" s="278"/>
      <c r="P2012" s="278"/>
      <c r="Q2012" s="278"/>
      <c r="R2012" s="278"/>
      <c r="S2012" s="278"/>
      <c r="T2012" s="279"/>
      <c r="U2012" s="15"/>
      <c r="V2012" s="15"/>
      <c r="W2012" s="15"/>
      <c r="X2012" s="15"/>
      <c r="Y2012" s="15"/>
      <c r="Z2012" s="15"/>
      <c r="AA2012" s="15"/>
      <c r="AB2012" s="15"/>
      <c r="AC2012" s="15"/>
      <c r="AD2012" s="15"/>
      <c r="AE2012" s="15"/>
      <c r="AT2012" s="280" t="s">
        <v>200</v>
      </c>
      <c r="AU2012" s="280" t="s">
        <v>82</v>
      </c>
      <c r="AV2012" s="15" t="s">
        <v>195</v>
      </c>
      <c r="AW2012" s="15" t="s">
        <v>30</v>
      </c>
      <c r="AX2012" s="15" t="s">
        <v>80</v>
      </c>
      <c r="AY2012" s="280" t="s">
        <v>189</v>
      </c>
    </row>
    <row r="2013" s="2" customFormat="1" ht="24.15" customHeight="1">
      <c r="A2013" s="39"/>
      <c r="B2013" s="40"/>
      <c r="C2013" s="228" t="s">
        <v>1360</v>
      </c>
      <c r="D2013" s="228" t="s">
        <v>191</v>
      </c>
      <c r="E2013" s="229" t="s">
        <v>1361</v>
      </c>
      <c r="F2013" s="230" t="s">
        <v>1362</v>
      </c>
      <c r="G2013" s="231" t="s">
        <v>194</v>
      </c>
      <c r="H2013" s="232">
        <v>0.39300000000000002</v>
      </c>
      <c r="I2013" s="233"/>
      <c r="J2013" s="234">
        <f>ROUND(I2013*H2013,2)</f>
        <v>0</v>
      </c>
      <c r="K2013" s="235"/>
      <c r="L2013" s="45"/>
      <c r="M2013" s="236" t="s">
        <v>1</v>
      </c>
      <c r="N2013" s="237" t="s">
        <v>38</v>
      </c>
      <c r="O2013" s="92"/>
      <c r="P2013" s="238">
        <f>O2013*H2013</f>
        <v>0</v>
      </c>
      <c r="Q2013" s="238">
        <v>0</v>
      </c>
      <c r="R2013" s="238">
        <f>Q2013*H2013</f>
        <v>0</v>
      </c>
      <c r="S2013" s="238">
        <v>2.27</v>
      </c>
      <c r="T2013" s="239">
        <f>S2013*H2013</f>
        <v>0.89211000000000007</v>
      </c>
      <c r="U2013" s="39"/>
      <c r="V2013" s="39"/>
      <c r="W2013" s="39"/>
      <c r="X2013" s="39"/>
      <c r="Y2013" s="39"/>
      <c r="Z2013" s="39"/>
      <c r="AA2013" s="39"/>
      <c r="AB2013" s="39"/>
      <c r="AC2013" s="39"/>
      <c r="AD2013" s="39"/>
      <c r="AE2013" s="39"/>
      <c r="AR2013" s="240" t="s">
        <v>195</v>
      </c>
      <c r="AT2013" s="240" t="s">
        <v>191</v>
      </c>
      <c r="AU2013" s="240" t="s">
        <v>82</v>
      </c>
      <c r="AY2013" s="18" t="s">
        <v>189</v>
      </c>
      <c r="BE2013" s="241">
        <f>IF(N2013="základní",J2013,0)</f>
        <v>0</v>
      </c>
      <c r="BF2013" s="241">
        <f>IF(N2013="snížená",J2013,0)</f>
        <v>0</v>
      </c>
      <c r="BG2013" s="241">
        <f>IF(N2013="zákl. přenesená",J2013,0)</f>
        <v>0</v>
      </c>
      <c r="BH2013" s="241">
        <f>IF(N2013="sníž. přenesená",J2013,0)</f>
        <v>0</v>
      </c>
      <c r="BI2013" s="241">
        <f>IF(N2013="nulová",J2013,0)</f>
        <v>0</v>
      </c>
      <c r="BJ2013" s="18" t="s">
        <v>80</v>
      </c>
      <c r="BK2013" s="241">
        <f>ROUND(I2013*H2013,2)</f>
        <v>0</v>
      </c>
      <c r="BL2013" s="18" t="s">
        <v>195</v>
      </c>
      <c r="BM2013" s="240" t="s">
        <v>1363</v>
      </c>
    </row>
    <row r="2014" s="2" customFormat="1">
      <c r="A2014" s="39"/>
      <c r="B2014" s="40"/>
      <c r="C2014" s="41"/>
      <c r="D2014" s="242" t="s">
        <v>197</v>
      </c>
      <c r="E2014" s="41"/>
      <c r="F2014" s="243" t="s">
        <v>1362</v>
      </c>
      <c r="G2014" s="41"/>
      <c r="H2014" s="41"/>
      <c r="I2014" s="244"/>
      <c r="J2014" s="41"/>
      <c r="K2014" s="41"/>
      <c r="L2014" s="45"/>
      <c r="M2014" s="245"/>
      <c r="N2014" s="246"/>
      <c r="O2014" s="92"/>
      <c r="P2014" s="92"/>
      <c r="Q2014" s="92"/>
      <c r="R2014" s="92"/>
      <c r="S2014" s="92"/>
      <c r="T2014" s="93"/>
      <c r="U2014" s="39"/>
      <c r="V2014" s="39"/>
      <c r="W2014" s="39"/>
      <c r="X2014" s="39"/>
      <c r="Y2014" s="39"/>
      <c r="Z2014" s="39"/>
      <c r="AA2014" s="39"/>
      <c r="AB2014" s="39"/>
      <c r="AC2014" s="39"/>
      <c r="AD2014" s="39"/>
      <c r="AE2014" s="39"/>
      <c r="AT2014" s="18" t="s">
        <v>197</v>
      </c>
      <c r="AU2014" s="18" t="s">
        <v>82</v>
      </c>
    </row>
    <row r="2015" s="2" customFormat="1">
      <c r="A2015" s="39"/>
      <c r="B2015" s="40"/>
      <c r="C2015" s="41"/>
      <c r="D2015" s="247" t="s">
        <v>198</v>
      </c>
      <c r="E2015" s="41"/>
      <c r="F2015" s="248" t="s">
        <v>1364</v>
      </c>
      <c r="G2015" s="41"/>
      <c r="H2015" s="41"/>
      <c r="I2015" s="244"/>
      <c r="J2015" s="41"/>
      <c r="K2015" s="41"/>
      <c r="L2015" s="45"/>
      <c r="M2015" s="245"/>
      <c r="N2015" s="246"/>
      <c r="O2015" s="92"/>
      <c r="P2015" s="92"/>
      <c r="Q2015" s="92"/>
      <c r="R2015" s="92"/>
      <c r="S2015" s="92"/>
      <c r="T2015" s="93"/>
      <c r="U2015" s="39"/>
      <c r="V2015" s="39"/>
      <c r="W2015" s="39"/>
      <c r="X2015" s="39"/>
      <c r="Y2015" s="39"/>
      <c r="Z2015" s="39"/>
      <c r="AA2015" s="39"/>
      <c r="AB2015" s="39"/>
      <c r="AC2015" s="39"/>
      <c r="AD2015" s="39"/>
      <c r="AE2015" s="39"/>
      <c r="AT2015" s="18" t="s">
        <v>198</v>
      </c>
      <c r="AU2015" s="18" t="s">
        <v>82</v>
      </c>
    </row>
    <row r="2016" s="13" customFormat="1">
      <c r="A2016" s="13"/>
      <c r="B2016" s="249"/>
      <c r="C2016" s="250"/>
      <c r="D2016" s="242" t="s">
        <v>200</v>
      </c>
      <c r="E2016" s="251" t="s">
        <v>1</v>
      </c>
      <c r="F2016" s="252" t="s">
        <v>352</v>
      </c>
      <c r="G2016" s="250"/>
      <c r="H2016" s="251" t="s">
        <v>1</v>
      </c>
      <c r="I2016" s="253"/>
      <c r="J2016" s="250"/>
      <c r="K2016" s="250"/>
      <c r="L2016" s="254"/>
      <c r="M2016" s="255"/>
      <c r="N2016" s="256"/>
      <c r="O2016" s="256"/>
      <c r="P2016" s="256"/>
      <c r="Q2016" s="256"/>
      <c r="R2016" s="256"/>
      <c r="S2016" s="256"/>
      <c r="T2016" s="257"/>
      <c r="U2016" s="13"/>
      <c r="V2016" s="13"/>
      <c r="W2016" s="13"/>
      <c r="X2016" s="13"/>
      <c r="Y2016" s="13"/>
      <c r="Z2016" s="13"/>
      <c r="AA2016" s="13"/>
      <c r="AB2016" s="13"/>
      <c r="AC2016" s="13"/>
      <c r="AD2016" s="13"/>
      <c r="AE2016" s="13"/>
      <c r="AT2016" s="258" t="s">
        <v>200</v>
      </c>
      <c r="AU2016" s="258" t="s">
        <v>82</v>
      </c>
      <c r="AV2016" s="13" t="s">
        <v>80</v>
      </c>
      <c r="AW2016" s="13" t="s">
        <v>30</v>
      </c>
      <c r="AX2016" s="13" t="s">
        <v>73</v>
      </c>
      <c r="AY2016" s="258" t="s">
        <v>189</v>
      </c>
    </row>
    <row r="2017" s="13" customFormat="1">
      <c r="A2017" s="13"/>
      <c r="B2017" s="249"/>
      <c r="C2017" s="250"/>
      <c r="D2017" s="242" t="s">
        <v>200</v>
      </c>
      <c r="E2017" s="251" t="s">
        <v>1</v>
      </c>
      <c r="F2017" s="252" t="s">
        <v>1365</v>
      </c>
      <c r="G2017" s="250"/>
      <c r="H2017" s="251" t="s">
        <v>1</v>
      </c>
      <c r="I2017" s="253"/>
      <c r="J2017" s="250"/>
      <c r="K2017" s="250"/>
      <c r="L2017" s="254"/>
      <c r="M2017" s="255"/>
      <c r="N2017" s="256"/>
      <c r="O2017" s="256"/>
      <c r="P2017" s="256"/>
      <c r="Q2017" s="256"/>
      <c r="R2017" s="256"/>
      <c r="S2017" s="256"/>
      <c r="T2017" s="257"/>
      <c r="U2017" s="13"/>
      <c r="V2017" s="13"/>
      <c r="W2017" s="13"/>
      <c r="X2017" s="13"/>
      <c r="Y2017" s="13"/>
      <c r="Z2017" s="13"/>
      <c r="AA2017" s="13"/>
      <c r="AB2017" s="13"/>
      <c r="AC2017" s="13"/>
      <c r="AD2017" s="13"/>
      <c r="AE2017" s="13"/>
      <c r="AT2017" s="258" t="s">
        <v>200</v>
      </c>
      <c r="AU2017" s="258" t="s">
        <v>82</v>
      </c>
      <c r="AV2017" s="13" t="s">
        <v>80</v>
      </c>
      <c r="AW2017" s="13" t="s">
        <v>30</v>
      </c>
      <c r="AX2017" s="13" t="s">
        <v>73</v>
      </c>
      <c r="AY2017" s="258" t="s">
        <v>189</v>
      </c>
    </row>
    <row r="2018" s="14" customFormat="1">
      <c r="A2018" s="14"/>
      <c r="B2018" s="259"/>
      <c r="C2018" s="260"/>
      <c r="D2018" s="242" t="s">
        <v>200</v>
      </c>
      <c r="E2018" s="261" t="s">
        <v>1</v>
      </c>
      <c r="F2018" s="262" t="s">
        <v>1366</v>
      </c>
      <c r="G2018" s="260"/>
      <c r="H2018" s="263">
        <v>0.629</v>
      </c>
      <c r="I2018" s="264"/>
      <c r="J2018" s="260"/>
      <c r="K2018" s="260"/>
      <c r="L2018" s="265"/>
      <c r="M2018" s="266"/>
      <c r="N2018" s="267"/>
      <c r="O2018" s="267"/>
      <c r="P2018" s="267"/>
      <c r="Q2018" s="267"/>
      <c r="R2018" s="267"/>
      <c r="S2018" s="267"/>
      <c r="T2018" s="268"/>
      <c r="U2018" s="14"/>
      <c r="V2018" s="14"/>
      <c r="W2018" s="14"/>
      <c r="X2018" s="14"/>
      <c r="Y2018" s="14"/>
      <c r="Z2018" s="14"/>
      <c r="AA2018" s="14"/>
      <c r="AB2018" s="14"/>
      <c r="AC2018" s="14"/>
      <c r="AD2018" s="14"/>
      <c r="AE2018" s="14"/>
      <c r="AT2018" s="269" t="s">
        <v>200</v>
      </c>
      <c r="AU2018" s="269" t="s">
        <v>82</v>
      </c>
      <c r="AV2018" s="14" t="s">
        <v>82</v>
      </c>
      <c r="AW2018" s="14" t="s">
        <v>30</v>
      </c>
      <c r="AX2018" s="14" t="s">
        <v>73</v>
      </c>
      <c r="AY2018" s="269" t="s">
        <v>189</v>
      </c>
    </row>
    <row r="2019" s="13" customFormat="1">
      <c r="A2019" s="13"/>
      <c r="B2019" s="249"/>
      <c r="C2019" s="250"/>
      <c r="D2019" s="242" t="s">
        <v>200</v>
      </c>
      <c r="E2019" s="251" t="s">
        <v>1</v>
      </c>
      <c r="F2019" s="252" t="s">
        <v>369</v>
      </c>
      <c r="G2019" s="250"/>
      <c r="H2019" s="251" t="s">
        <v>1</v>
      </c>
      <c r="I2019" s="253"/>
      <c r="J2019" s="250"/>
      <c r="K2019" s="250"/>
      <c r="L2019" s="254"/>
      <c r="M2019" s="255"/>
      <c r="N2019" s="256"/>
      <c r="O2019" s="256"/>
      <c r="P2019" s="256"/>
      <c r="Q2019" s="256"/>
      <c r="R2019" s="256"/>
      <c r="S2019" s="256"/>
      <c r="T2019" s="257"/>
      <c r="U2019" s="13"/>
      <c r="V2019" s="13"/>
      <c r="W2019" s="13"/>
      <c r="X2019" s="13"/>
      <c r="Y2019" s="13"/>
      <c r="Z2019" s="13"/>
      <c r="AA2019" s="13"/>
      <c r="AB2019" s="13"/>
      <c r="AC2019" s="13"/>
      <c r="AD2019" s="13"/>
      <c r="AE2019" s="13"/>
      <c r="AT2019" s="258" t="s">
        <v>200</v>
      </c>
      <c r="AU2019" s="258" t="s">
        <v>82</v>
      </c>
      <c r="AV2019" s="13" t="s">
        <v>80</v>
      </c>
      <c r="AW2019" s="13" t="s">
        <v>30</v>
      </c>
      <c r="AX2019" s="13" t="s">
        <v>73</v>
      </c>
      <c r="AY2019" s="258" t="s">
        <v>189</v>
      </c>
    </row>
    <row r="2020" s="14" customFormat="1">
      <c r="A2020" s="14"/>
      <c r="B2020" s="259"/>
      <c r="C2020" s="260"/>
      <c r="D2020" s="242" t="s">
        <v>200</v>
      </c>
      <c r="E2020" s="261" t="s">
        <v>1</v>
      </c>
      <c r="F2020" s="262" t="s">
        <v>1367</v>
      </c>
      <c r="G2020" s="260"/>
      <c r="H2020" s="263">
        <v>-0.23599999999999999</v>
      </c>
      <c r="I2020" s="264"/>
      <c r="J2020" s="260"/>
      <c r="K2020" s="260"/>
      <c r="L2020" s="265"/>
      <c r="M2020" s="266"/>
      <c r="N2020" s="267"/>
      <c r="O2020" s="267"/>
      <c r="P2020" s="267"/>
      <c r="Q2020" s="267"/>
      <c r="R2020" s="267"/>
      <c r="S2020" s="267"/>
      <c r="T2020" s="268"/>
      <c r="U2020" s="14"/>
      <c r="V2020" s="14"/>
      <c r="W2020" s="14"/>
      <c r="X2020" s="14"/>
      <c r="Y2020" s="14"/>
      <c r="Z2020" s="14"/>
      <c r="AA2020" s="14"/>
      <c r="AB2020" s="14"/>
      <c r="AC2020" s="14"/>
      <c r="AD2020" s="14"/>
      <c r="AE2020" s="14"/>
      <c r="AT2020" s="269" t="s">
        <v>200</v>
      </c>
      <c r="AU2020" s="269" t="s">
        <v>82</v>
      </c>
      <c r="AV2020" s="14" t="s">
        <v>82</v>
      </c>
      <c r="AW2020" s="14" t="s">
        <v>30</v>
      </c>
      <c r="AX2020" s="14" t="s">
        <v>73</v>
      </c>
      <c r="AY2020" s="269" t="s">
        <v>189</v>
      </c>
    </row>
    <row r="2021" s="15" customFormat="1">
      <c r="A2021" s="15"/>
      <c r="B2021" s="270"/>
      <c r="C2021" s="271"/>
      <c r="D2021" s="242" t="s">
        <v>200</v>
      </c>
      <c r="E2021" s="272" t="s">
        <v>1</v>
      </c>
      <c r="F2021" s="273" t="s">
        <v>207</v>
      </c>
      <c r="G2021" s="271"/>
      <c r="H2021" s="274">
        <v>0.39300000000000002</v>
      </c>
      <c r="I2021" s="275"/>
      <c r="J2021" s="271"/>
      <c r="K2021" s="271"/>
      <c r="L2021" s="276"/>
      <c r="M2021" s="277"/>
      <c r="N2021" s="278"/>
      <c r="O2021" s="278"/>
      <c r="P2021" s="278"/>
      <c r="Q2021" s="278"/>
      <c r="R2021" s="278"/>
      <c r="S2021" s="278"/>
      <c r="T2021" s="279"/>
      <c r="U2021" s="15"/>
      <c r="V2021" s="15"/>
      <c r="W2021" s="15"/>
      <c r="X2021" s="15"/>
      <c r="Y2021" s="15"/>
      <c r="Z2021" s="15"/>
      <c r="AA2021" s="15"/>
      <c r="AB2021" s="15"/>
      <c r="AC2021" s="15"/>
      <c r="AD2021" s="15"/>
      <c r="AE2021" s="15"/>
      <c r="AT2021" s="280" t="s">
        <v>200</v>
      </c>
      <c r="AU2021" s="280" t="s">
        <v>82</v>
      </c>
      <c r="AV2021" s="15" t="s">
        <v>195</v>
      </c>
      <c r="AW2021" s="15" t="s">
        <v>30</v>
      </c>
      <c r="AX2021" s="15" t="s">
        <v>80</v>
      </c>
      <c r="AY2021" s="280" t="s">
        <v>189</v>
      </c>
    </row>
    <row r="2022" s="2" customFormat="1" ht="24.15" customHeight="1">
      <c r="A2022" s="39"/>
      <c r="B2022" s="40"/>
      <c r="C2022" s="228" t="s">
        <v>1368</v>
      </c>
      <c r="D2022" s="228" t="s">
        <v>191</v>
      </c>
      <c r="E2022" s="229" t="s">
        <v>1369</v>
      </c>
      <c r="F2022" s="230" t="s">
        <v>1370</v>
      </c>
      <c r="G2022" s="231" t="s">
        <v>194</v>
      </c>
      <c r="H2022" s="232">
        <v>65.009</v>
      </c>
      <c r="I2022" s="233"/>
      <c r="J2022" s="234">
        <f>ROUND(I2022*H2022,2)</f>
        <v>0</v>
      </c>
      <c r="K2022" s="235"/>
      <c r="L2022" s="45"/>
      <c r="M2022" s="236" t="s">
        <v>1</v>
      </c>
      <c r="N2022" s="237" t="s">
        <v>38</v>
      </c>
      <c r="O2022" s="92"/>
      <c r="P2022" s="238">
        <f>O2022*H2022</f>
        <v>0</v>
      </c>
      <c r="Q2022" s="238">
        <v>0</v>
      </c>
      <c r="R2022" s="238">
        <f>Q2022*H2022</f>
        <v>0</v>
      </c>
      <c r="S2022" s="238">
        <v>2.27</v>
      </c>
      <c r="T2022" s="239">
        <f>S2022*H2022</f>
        <v>147.57043000000002</v>
      </c>
      <c r="U2022" s="39"/>
      <c r="V2022" s="39"/>
      <c r="W2022" s="39"/>
      <c r="X2022" s="39"/>
      <c r="Y2022" s="39"/>
      <c r="Z2022" s="39"/>
      <c r="AA2022" s="39"/>
      <c r="AB2022" s="39"/>
      <c r="AC2022" s="39"/>
      <c r="AD2022" s="39"/>
      <c r="AE2022" s="39"/>
      <c r="AR2022" s="240" t="s">
        <v>195</v>
      </c>
      <c r="AT2022" s="240" t="s">
        <v>191</v>
      </c>
      <c r="AU2022" s="240" t="s">
        <v>82</v>
      </c>
      <c r="AY2022" s="18" t="s">
        <v>189</v>
      </c>
      <c r="BE2022" s="241">
        <f>IF(N2022="základní",J2022,0)</f>
        <v>0</v>
      </c>
      <c r="BF2022" s="241">
        <f>IF(N2022="snížená",J2022,0)</f>
        <v>0</v>
      </c>
      <c r="BG2022" s="241">
        <f>IF(N2022="zákl. přenesená",J2022,0)</f>
        <v>0</v>
      </c>
      <c r="BH2022" s="241">
        <f>IF(N2022="sníž. přenesená",J2022,0)</f>
        <v>0</v>
      </c>
      <c r="BI2022" s="241">
        <f>IF(N2022="nulová",J2022,0)</f>
        <v>0</v>
      </c>
      <c r="BJ2022" s="18" t="s">
        <v>80</v>
      </c>
      <c r="BK2022" s="241">
        <f>ROUND(I2022*H2022,2)</f>
        <v>0</v>
      </c>
      <c r="BL2022" s="18" t="s">
        <v>195</v>
      </c>
      <c r="BM2022" s="240" t="s">
        <v>1371</v>
      </c>
    </row>
    <row r="2023" s="2" customFormat="1">
      <c r="A2023" s="39"/>
      <c r="B2023" s="40"/>
      <c r="C2023" s="41"/>
      <c r="D2023" s="242" t="s">
        <v>197</v>
      </c>
      <c r="E2023" s="41"/>
      <c r="F2023" s="243" t="s">
        <v>1370</v>
      </c>
      <c r="G2023" s="41"/>
      <c r="H2023" s="41"/>
      <c r="I2023" s="244"/>
      <c r="J2023" s="41"/>
      <c r="K2023" s="41"/>
      <c r="L2023" s="45"/>
      <c r="M2023" s="245"/>
      <c r="N2023" s="246"/>
      <c r="O2023" s="92"/>
      <c r="P2023" s="92"/>
      <c r="Q2023" s="92"/>
      <c r="R2023" s="92"/>
      <c r="S2023" s="92"/>
      <c r="T2023" s="93"/>
      <c r="U2023" s="39"/>
      <c r="V2023" s="39"/>
      <c r="W2023" s="39"/>
      <c r="X2023" s="39"/>
      <c r="Y2023" s="39"/>
      <c r="Z2023" s="39"/>
      <c r="AA2023" s="39"/>
      <c r="AB2023" s="39"/>
      <c r="AC2023" s="39"/>
      <c r="AD2023" s="39"/>
      <c r="AE2023" s="39"/>
      <c r="AT2023" s="18" t="s">
        <v>197</v>
      </c>
      <c r="AU2023" s="18" t="s">
        <v>82</v>
      </c>
    </row>
    <row r="2024" s="2" customFormat="1">
      <c r="A2024" s="39"/>
      <c r="B2024" s="40"/>
      <c r="C2024" s="41"/>
      <c r="D2024" s="247" t="s">
        <v>198</v>
      </c>
      <c r="E2024" s="41"/>
      <c r="F2024" s="248" t="s">
        <v>1372</v>
      </c>
      <c r="G2024" s="41"/>
      <c r="H2024" s="41"/>
      <c r="I2024" s="244"/>
      <c r="J2024" s="41"/>
      <c r="K2024" s="41"/>
      <c r="L2024" s="45"/>
      <c r="M2024" s="245"/>
      <c r="N2024" s="246"/>
      <c r="O2024" s="92"/>
      <c r="P2024" s="92"/>
      <c r="Q2024" s="92"/>
      <c r="R2024" s="92"/>
      <c r="S2024" s="92"/>
      <c r="T2024" s="93"/>
      <c r="U2024" s="39"/>
      <c r="V2024" s="39"/>
      <c r="W2024" s="39"/>
      <c r="X2024" s="39"/>
      <c r="Y2024" s="39"/>
      <c r="Z2024" s="39"/>
      <c r="AA2024" s="39"/>
      <c r="AB2024" s="39"/>
      <c r="AC2024" s="39"/>
      <c r="AD2024" s="39"/>
      <c r="AE2024" s="39"/>
      <c r="AT2024" s="18" t="s">
        <v>198</v>
      </c>
      <c r="AU2024" s="18" t="s">
        <v>82</v>
      </c>
    </row>
    <row r="2025" s="13" customFormat="1">
      <c r="A2025" s="13"/>
      <c r="B2025" s="249"/>
      <c r="C2025" s="250"/>
      <c r="D2025" s="242" t="s">
        <v>200</v>
      </c>
      <c r="E2025" s="251" t="s">
        <v>1</v>
      </c>
      <c r="F2025" s="252" t="s">
        <v>283</v>
      </c>
      <c r="G2025" s="250"/>
      <c r="H2025" s="251" t="s">
        <v>1</v>
      </c>
      <c r="I2025" s="253"/>
      <c r="J2025" s="250"/>
      <c r="K2025" s="250"/>
      <c r="L2025" s="254"/>
      <c r="M2025" s="255"/>
      <c r="N2025" s="256"/>
      <c r="O2025" s="256"/>
      <c r="P2025" s="256"/>
      <c r="Q2025" s="256"/>
      <c r="R2025" s="256"/>
      <c r="S2025" s="256"/>
      <c r="T2025" s="257"/>
      <c r="U2025" s="13"/>
      <c r="V2025" s="13"/>
      <c r="W2025" s="13"/>
      <c r="X2025" s="13"/>
      <c r="Y2025" s="13"/>
      <c r="Z2025" s="13"/>
      <c r="AA2025" s="13"/>
      <c r="AB2025" s="13"/>
      <c r="AC2025" s="13"/>
      <c r="AD2025" s="13"/>
      <c r="AE2025" s="13"/>
      <c r="AT2025" s="258" t="s">
        <v>200</v>
      </c>
      <c r="AU2025" s="258" t="s">
        <v>82</v>
      </c>
      <c r="AV2025" s="13" t="s">
        <v>80</v>
      </c>
      <c r="AW2025" s="13" t="s">
        <v>30</v>
      </c>
      <c r="AX2025" s="13" t="s">
        <v>73</v>
      </c>
      <c r="AY2025" s="258" t="s">
        <v>189</v>
      </c>
    </row>
    <row r="2026" s="13" customFormat="1">
      <c r="A2026" s="13"/>
      <c r="B2026" s="249"/>
      <c r="C2026" s="250"/>
      <c r="D2026" s="242" t="s">
        <v>200</v>
      </c>
      <c r="E2026" s="251" t="s">
        <v>1</v>
      </c>
      <c r="F2026" s="252" t="s">
        <v>1373</v>
      </c>
      <c r="G2026" s="250"/>
      <c r="H2026" s="251" t="s">
        <v>1</v>
      </c>
      <c r="I2026" s="253"/>
      <c r="J2026" s="250"/>
      <c r="K2026" s="250"/>
      <c r="L2026" s="254"/>
      <c r="M2026" s="255"/>
      <c r="N2026" s="256"/>
      <c r="O2026" s="256"/>
      <c r="P2026" s="256"/>
      <c r="Q2026" s="256"/>
      <c r="R2026" s="256"/>
      <c r="S2026" s="256"/>
      <c r="T2026" s="257"/>
      <c r="U2026" s="13"/>
      <c r="V2026" s="13"/>
      <c r="W2026" s="13"/>
      <c r="X2026" s="13"/>
      <c r="Y2026" s="13"/>
      <c r="Z2026" s="13"/>
      <c r="AA2026" s="13"/>
      <c r="AB2026" s="13"/>
      <c r="AC2026" s="13"/>
      <c r="AD2026" s="13"/>
      <c r="AE2026" s="13"/>
      <c r="AT2026" s="258" t="s">
        <v>200</v>
      </c>
      <c r="AU2026" s="258" t="s">
        <v>82</v>
      </c>
      <c r="AV2026" s="13" t="s">
        <v>80</v>
      </c>
      <c r="AW2026" s="13" t="s">
        <v>30</v>
      </c>
      <c r="AX2026" s="13" t="s">
        <v>73</v>
      </c>
      <c r="AY2026" s="258" t="s">
        <v>189</v>
      </c>
    </row>
    <row r="2027" s="14" customFormat="1">
      <c r="A2027" s="14"/>
      <c r="B2027" s="259"/>
      <c r="C2027" s="260"/>
      <c r="D2027" s="242" t="s">
        <v>200</v>
      </c>
      <c r="E2027" s="261" t="s">
        <v>1</v>
      </c>
      <c r="F2027" s="262" t="s">
        <v>1374</v>
      </c>
      <c r="G2027" s="260"/>
      <c r="H2027" s="263">
        <v>1.3240000000000001</v>
      </c>
      <c r="I2027" s="264"/>
      <c r="J2027" s="260"/>
      <c r="K2027" s="260"/>
      <c r="L2027" s="265"/>
      <c r="M2027" s="266"/>
      <c r="N2027" s="267"/>
      <c r="O2027" s="267"/>
      <c r="P2027" s="267"/>
      <c r="Q2027" s="267"/>
      <c r="R2027" s="267"/>
      <c r="S2027" s="267"/>
      <c r="T2027" s="268"/>
      <c r="U2027" s="14"/>
      <c r="V2027" s="14"/>
      <c r="W2027" s="14"/>
      <c r="X2027" s="14"/>
      <c r="Y2027" s="14"/>
      <c r="Z2027" s="14"/>
      <c r="AA2027" s="14"/>
      <c r="AB2027" s="14"/>
      <c r="AC2027" s="14"/>
      <c r="AD2027" s="14"/>
      <c r="AE2027" s="14"/>
      <c r="AT2027" s="269" t="s">
        <v>200</v>
      </c>
      <c r="AU2027" s="269" t="s">
        <v>82</v>
      </c>
      <c r="AV2027" s="14" t="s">
        <v>82</v>
      </c>
      <c r="AW2027" s="14" t="s">
        <v>30</v>
      </c>
      <c r="AX2027" s="14" t="s">
        <v>73</v>
      </c>
      <c r="AY2027" s="269" t="s">
        <v>189</v>
      </c>
    </row>
    <row r="2028" s="13" customFormat="1">
      <c r="A2028" s="13"/>
      <c r="B2028" s="249"/>
      <c r="C2028" s="250"/>
      <c r="D2028" s="242" t="s">
        <v>200</v>
      </c>
      <c r="E2028" s="251" t="s">
        <v>1</v>
      </c>
      <c r="F2028" s="252" t="s">
        <v>369</v>
      </c>
      <c r="G2028" s="250"/>
      <c r="H2028" s="251" t="s">
        <v>1</v>
      </c>
      <c r="I2028" s="253"/>
      <c r="J2028" s="250"/>
      <c r="K2028" s="250"/>
      <c r="L2028" s="254"/>
      <c r="M2028" s="255"/>
      <c r="N2028" s="256"/>
      <c r="O2028" s="256"/>
      <c r="P2028" s="256"/>
      <c r="Q2028" s="256"/>
      <c r="R2028" s="256"/>
      <c r="S2028" s="256"/>
      <c r="T2028" s="257"/>
      <c r="U2028" s="13"/>
      <c r="V2028" s="13"/>
      <c r="W2028" s="13"/>
      <c r="X2028" s="13"/>
      <c r="Y2028" s="13"/>
      <c r="Z2028" s="13"/>
      <c r="AA2028" s="13"/>
      <c r="AB2028" s="13"/>
      <c r="AC2028" s="13"/>
      <c r="AD2028" s="13"/>
      <c r="AE2028" s="13"/>
      <c r="AT2028" s="258" t="s">
        <v>200</v>
      </c>
      <c r="AU2028" s="258" t="s">
        <v>82</v>
      </c>
      <c r="AV2028" s="13" t="s">
        <v>80</v>
      </c>
      <c r="AW2028" s="13" t="s">
        <v>30</v>
      </c>
      <c r="AX2028" s="13" t="s">
        <v>73</v>
      </c>
      <c r="AY2028" s="258" t="s">
        <v>189</v>
      </c>
    </row>
    <row r="2029" s="14" customFormat="1">
      <c r="A2029" s="14"/>
      <c r="B2029" s="259"/>
      <c r="C2029" s="260"/>
      <c r="D2029" s="242" t="s">
        <v>200</v>
      </c>
      <c r="E2029" s="261" t="s">
        <v>1</v>
      </c>
      <c r="F2029" s="262" t="s">
        <v>1375</v>
      </c>
      <c r="G2029" s="260"/>
      <c r="H2029" s="263">
        <v>-0.31</v>
      </c>
      <c r="I2029" s="264"/>
      <c r="J2029" s="260"/>
      <c r="K2029" s="260"/>
      <c r="L2029" s="265"/>
      <c r="M2029" s="266"/>
      <c r="N2029" s="267"/>
      <c r="O2029" s="267"/>
      <c r="P2029" s="267"/>
      <c r="Q2029" s="267"/>
      <c r="R2029" s="267"/>
      <c r="S2029" s="267"/>
      <c r="T2029" s="268"/>
      <c r="U2029" s="14"/>
      <c r="V2029" s="14"/>
      <c r="W2029" s="14"/>
      <c r="X2029" s="14"/>
      <c r="Y2029" s="14"/>
      <c r="Z2029" s="14"/>
      <c r="AA2029" s="14"/>
      <c r="AB2029" s="14"/>
      <c r="AC2029" s="14"/>
      <c r="AD2029" s="14"/>
      <c r="AE2029" s="14"/>
      <c r="AT2029" s="269" t="s">
        <v>200</v>
      </c>
      <c r="AU2029" s="269" t="s">
        <v>82</v>
      </c>
      <c r="AV2029" s="14" t="s">
        <v>82</v>
      </c>
      <c r="AW2029" s="14" t="s">
        <v>30</v>
      </c>
      <c r="AX2029" s="14" t="s">
        <v>73</v>
      </c>
      <c r="AY2029" s="269" t="s">
        <v>189</v>
      </c>
    </row>
    <row r="2030" s="16" customFormat="1">
      <c r="A2030" s="16"/>
      <c r="B2030" s="292"/>
      <c r="C2030" s="293"/>
      <c r="D2030" s="242" t="s">
        <v>200</v>
      </c>
      <c r="E2030" s="294" t="s">
        <v>1</v>
      </c>
      <c r="F2030" s="295" t="s">
        <v>290</v>
      </c>
      <c r="G2030" s="293"/>
      <c r="H2030" s="296">
        <v>1.014</v>
      </c>
      <c r="I2030" s="297"/>
      <c r="J2030" s="293"/>
      <c r="K2030" s="293"/>
      <c r="L2030" s="298"/>
      <c r="M2030" s="299"/>
      <c r="N2030" s="300"/>
      <c r="O2030" s="300"/>
      <c r="P2030" s="300"/>
      <c r="Q2030" s="300"/>
      <c r="R2030" s="300"/>
      <c r="S2030" s="300"/>
      <c r="T2030" s="301"/>
      <c r="U2030" s="16"/>
      <c r="V2030" s="16"/>
      <c r="W2030" s="16"/>
      <c r="X2030" s="16"/>
      <c r="Y2030" s="16"/>
      <c r="Z2030" s="16"/>
      <c r="AA2030" s="16"/>
      <c r="AB2030" s="16"/>
      <c r="AC2030" s="16"/>
      <c r="AD2030" s="16"/>
      <c r="AE2030" s="16"/>
      <c r="AT2030" s="302" t="s">
        <v>200</v>
      </c>
      <c r="AU2030" s="302" t="s">
        <v>82</v>
      </c>
      <c r="AV2030" s="16" t="s">
        <v>214</v>
      </c>
      <c r="AW2030" s="16" t="s">
        <v>30</v>
      </c>
      <c r="AX2030" s="16" t="s">
        <v>73</v>
      </c>
      <c r="AY2030" s="302" t="s">
        <v>189</v>
      </c>
    </row>
    <row r="2031" s="13" customFormat="1">
      <c r="A2031" s="13"/>
      <c r="B2031" s="249"/>
      <c r="C2031" s="250"/>
      <c r="D2031" s="242" t="s">
        <v>200</v>
      </c>
      <c r="E2031" s="251" t="s">
        <v>1</v>
      </c>
      <c r="F2031" s="252" t="s">
        <v>338</v>
      </c>
      <c r="G2031" s="250"/>
      <c r="H2031" s="251" t="s">
        <v>1</v>
      </c>
      <c r="I2031" s="253"/>
      <c r="J2031" s="250"/>
      <c r="K2031" s="250"/>
      <c r="L2031" s="254"/>
      <c r="M2031" s="255"/>
      <c r="N2031" s="256"/>
      <c r="O2031" s="256"/>
      <c r="P2031" s="256"/>
      <c r="Q2031" s="256"/>
      <c r="R2031" s="256"/>
      <c r="S2031" s="256"/>
      <c r="T2031" s="257"/>
      <c r="U2031" s="13"/>
      <c r="V2031" s="13"/>
      <c r="W2031" s="13"/>
      <c r="X2031" s="13"/>
      <c r="Y2031" s="13"/>
      <c r="Z2031" s="13"/>
      <c r="AA2031" s="13"/>
      <c r="AB2031" s="13"/>
      <c r="AC2031" s="13"/>
      <c r="AD2031" s="13"/>
      <c r="AE2031" s="13"/>
      <c r="AT2031" s="258" t="s">
        <v>200</v>
      </c>
      <c r="AU2031" s="258" t="s">
        <v>82</v>
      </c>
      <c r="AV2031" s="13" t="s">
        <v>80</v>
      </c>
      <c r="AW2031" s="13" t="s">
        <v>30</v>
      </c>
      <c r="AX2031" s="13" t="s">
        <v>73</v>
      </c>
      <c r="AY2031" s="258" t="s">
        <v>189</v>
      </c>
    </row>
    <row r="2032" s="13" customFormat="1">
      <c r="A2032" s="13"/>
      <c r="B2032" s="249"/>
      <c r="C2032" s="250"/>
      <c r="D2032" s="242" t="s">
        <v>200</v>
      </c>
      <c r="E2032" s="251" t="s">
        <v>1</v>
      </c>
      <c r="F2032" s="252" t="s">
        <v>842</v>
      </c>
      <c r="G2032" s="250"/>
      <c r="H2032" s="251" t="s">
        <v>1</v>
      </c>
      <c r="I2032" s="253"/>
      <c r="J2032" s="250"/>
      <c r="K2032" s="250"/>
      <c r="L2032" s="254"/>
      <c r="M2032" s="255"/>
      <c r="N2032" s="256"/>
      <c r="O2032" s="256"/>
      <c r="P2032" s="256"/>
      <c r="Q2032" s="256"/>
      <c r="R2032" s="256"/>
      <c r="S2032" s="256"/>
      <c r="T2032" s="257"/>
      <c r="U2032" s="13"/>
      <c r="V2032" s="13"/>
      <c r="W2032" s="13"/>
      <c r="X2032" s="13"/>
      <c r="Y2032" s="13"/>
      <c r="Z2032" s="13"/>
      <c r="AA2032" s="13"/>
      <c r="AB2032" s="13"/>
      <c r="AC2032" s="13"/>
      <c r="AD2032" s="13"/>
      <c r="AE2032" s="13"/>
      <c r="AT2032" s="258" t="s">
        <v>200</v>
      </c>
      <c r="AU2032" s="258" t="s">
        <v>82</v>
      </c>
      <c r="AV2032" s="13" t="s">
        <v>80</v>
      </c>
      <c r="AW2032" s="13" t="s">
        <v>30</v>
      </c>
      <c r="AX2032" s="13" t="s">
        <v>73</v>
      </c>
      <c r="AY2032" s="258" t="s">
        <v>189</v>
      </c>
    </row>
    <row r="2033" s="14" customFormat="1">
      <c r="A2033" s="14"/>
      <c r="B2033" s="259"/>
      <c r="C2033" s="260"/>
      <c r="D2033" s="242" t="s">
        <v>200</v>
      </c>
      <c r="E2033" s="261" t="s">
        <v>1</v>
      </c>
      <c r="F2033" s="262" t="s">
        <v>1376</v>
      </c>
      <c r="G2033" s="260"/>
      <c r="H2033" s="263">
        <v>22.361999999999998</v>
      </c>
      <c r="I2033" s="264"/>
      <c r="J2033" s="260"/>
      <c r="K2033" s="260"/>
      <c r="L2033" s="265"/>
      <c r="M2033" s="266"/>
      <c r="N2033" s="267"/>
      <c r="O2033" s="267"/>
      <c r="P2033" s="267"/>
      <c r="Q2033" s="267"/>
      <c r="R2033" s="267"/>
      <c r="S2033" s="267"/>
      <c r="T2033" s="268"/>
      <c r="U2033" s="14"/>
      <c r="V2033" s="14"/>
      <c r="W2033" s="14"/>
      <c r="X2033" s="14"/>
      <c r="Y2033" s="14"/>
      <c r="Z2033" s="14"/>
      <c r="AA2033" s="14"/>
      <c r="AB2033" s="14"/>
      <c r="AC2033" s="14"/>
      <c r="AD2033" s="14"/>
      <c r="AE2033" s="14"/>
      <c r="AT2033" s="269" t="s">
        <v>200</v>
      </c>
      <c r="AU2033" s="269" t="s">
        <v>82</v>
      </c>
      <c r="AV2033" s="14" t="s">
        <v>82</v>
      </c>
      <c r="AW2033" s="14" t="s">
        <v>30</v>
      </c>
      <c r="AX2033" s="14" t="s">
        <v>73</v>
      </c>
      <c r="AY2033" s="269" t="s">
        <v>189</v>
      </c>
    </row>
    <row r="2034" s="14" customFormat="1">
      <c r="A2034" s="14"/>
      <c r="B2034" s="259"/>
      <c r="C2034" s="260"/>
      <c r="D2034" s="242" t="s">
        <v>200</v>
      </c>
      <c r="E2034" s="261" t="s">
        <v>1</v>
      </c>
      <c r="F2034" s="262" t="s">
        <v>1377</v>
      </c>
      <c r="G2034" s="260"/>
      <c r="H2034" s="263">
        <v>11.916</v>
      </c>
      <c r="I2034" s="264"/>
      <c r="J2034" s="260"/>
      <c r="K2034" s="260"/>
      <c r="L2034" s="265"/>
      <c r="M2034" s="266"/>
      <c r="N2034" s="267"/>
      <c r="O2034" s="267"/>
      <c r="P2034" s="267"/>
      <c r="Q2034" s="267"/>
      <c r="R2034" s="267"/>
      <c r="S2034" s="267"/>
      <c r="T2034" s="268"/>
      <c r="U2034" s="14"/>
      <c r="V2034" s="14"/>
      <c r="W2034" s="14"/>
      <c r="X2034" s="14"/>
      <c r="Y2034" s="14"/>
      <c r="Z2034" s="14"/>
      <c r="AA2034" s="14"/>
      <c r="AB2034" s="14"/>
      <c r="AC2034" s="14"/>
      <c r="AD2034" s="14"/>
      <c r="AE2034" s="14"/>
      <c r="AT2034" s="269" t="s">
        <v>200</v>
      </c>
      <c r="AU2034" s="269" t="s">
        <v>82</v>
      </c>
      <c r="AV2034" s="14" t="s">
        <v>82</v>
      </c>
      <c r="AW2034" s="14" t="s">
        <v>30</v>
      </c>
      <c r="AX2034" s="14" t="s">
        <v>73</v>
      </c>
      <c r="AY2034" s="269" t="s">
        <v>189</v>
      </c>
    </row>
    <row r="2035" s="13" customFormat="1">
      <c r="A2035" s="13"/>
      <c r="B2035" s="249"/>
      <c r="C2035" s="250"/>
      <c r="D2035" s="242" t="s">
        <v>200</v>
      </c>
      <c r="E2035" s="251" t="s">
        <v>1</v>
      </c>
      <c r="F2035" s="252" t="s">
        <v>369</v>
      </c>
      <c r="G2035" s="250"/>
      <c r="H2035" s="251" t="s">
        <v>1</v>
      </c>
      <c r="I2035" s="253"/>
      <c r="J2035" s="250"/>
      <c r="K2035" s="250"/>
      <c r="L2035" s="254"/>
      <c r="M2035" s="255"/>
      <c r="N2035" s="256"/>
      <c r="O2035" s="256"/>
      <c r="P2035" s="256"/>
      <c r="Q2035" s="256"/>
      <c r="R2035" s="256"/>
      <c r="S2035" s="256"/>
      <c r="T2035" s="257"/>
      <c r="U2035" s="13"/>
      <c r="V2035" s="13"/>
      <c r="W2035" s="13"/>
      <c r="X2035" s="13"/>
      <c r="Y2035" s="13"/>
      <c r="Z2035" s="13"/>
      <c r="AA2035" s="13"/>
      <c r="AB2035" s="13"/>
      <c r="AC2035" s="13"/>
      <c r="AD2035" s="13"/>
      <c r="AE2035" s="13"/>
      <c r="AT2035" s="258" t="s">
        <v>200</v>
      </c>
      <c r="AU2035" s="258" t="s">
        <v>82</v>
      </c>
      <c r="AV2035" s="13" t="s">
        <v>80</v>
      </c>
      <c r="AW2035" s="13" t="s">
        <v>30</v>
      </c>
      <c r="AX2035" s="13" t="s">
        <v>73</v>
      </c>
      <c r="AY2035" s="258" t="s">
        <v>189</v>
      </c>
    </row>
    <row r="2036" s="14" customFormat="1">
      <c r="A2036" s="14"/>
      <c r="B2036" s="259"/>
      <c r="C2036" s="260"/>
      <c r="D2036" s="242" t="s">
        <v>200</v>
      </c>
      <c r="E2036" s="261" t="s">
        <v>1</v>
      </c>
      <c r="F2036" s="262" t="s">
        <v>1378</v>
      </c>
      <c r="G2036" s="260"/>
      <c r="H2036" s="263">
        <v>-10.926</v>
      </c>
      <c r="I2036" s="264"/>
      <c r="J2036" s="260"/>
      <c r="K2036" s="260"/>
      <c r="L2036" s="265"/>
      <c r="M2036" s="266"/>
      <c r="N2036" s="267"/>
      <c r="O2036" s="267"/>
      <c r="P2036" s="267"/>
      <c r="Q2036" s="267"/>
      <c r="R2036" s="267"/>
      <c r="S2036" s="267"/>
      <c r="T2036" s="268"/>
      <c r="U2036" s="14"/>
      <c r="V2036" s="14"/>
      <c r="W2036" s="14"/>
      <c r="X2036" s="14"/>
      <c r="Y2036" s="14"/>
      <c r="Z2036" s="14"/>
      <c r="AA2036" s="14"/>
      <c r="AB2036" s="14"/>
      <c r="AC2036" s="14"/>
      <c r="AD2036" s="14"/>
      <c r="AE2036" s="14"/>
      <c r="AT2036" s="269" t="s">
        <v>200</v>
      </c>
      <c r="AU2036" s="269" t="s">
        <v>82</v>
      </c>
      <c r="AV2036" s="14" t="s">
        <v>82</v>
      </c>
      <c r="AW2036" s="14" t="s">
        <v>30</v>
      </c>
      <c r="AX2036" s="14" t="s">
        <v>73</v>
      </c>
      <c r="AY2036" s="269" t="s">
        <v>189</v>
      </c>
    </row>
    <row r="2037" s="14" customFormat="1">
      <c r="A2037" s="14"/>
      <c r="B2037" s="259"/>
      <c r="C2037" s="260"/>
      <c r="D2037" s="242" t="s">
        <v>200</v>
      </c>
      <c r="E2037" s="261" t="s">
        <v>1</v>
      </c>
      <c r="F2037" s="262" t="s">
        <v>1379</v>
      </c>
      <c r="G2037" s="260"/>
      <c r="H2037" s="263">
        <v>2.0790000000000002</v>
      </c>
      <c r="I2037" s="264"/>
      <c r="J2037" s="260"/>
      <c r="K2037" s="260"/>
      <c r="L2037" s="265"/>
      <c r="M2037" s="266"/>
      <c r="N2037" s="267"/>
      <c r="O2037" s="267"/>
      <c r="P2037" s="267"/>
      <c r="Q2037" s="267"/>
      <c r="R2037" s="267"/>
      <c r="S2037" s="267"/>
      <c r="T2037" s="268"/>
      <c r="U2037" s="14"/>
      <c r="V2037" s="14"/>
      <c r="W2037" s="14"/>
      <c r="X2037" s="14"/>
      <c r="Y2037" s="14"/>
      <c r="Z2037" s="14"/>
      <c r="AA2037" s="14"/>
      <c r="AB2037" s="14"/>
      <c r="AC2037" s="14"/>
      <c r="AD2037" s="14"/>
      <c r="AE2037" s="14"/>
      <c r="AT2037" s="269" t="s">
        <v>200</v>
      </c>
      <c r="AU2037" s="269" t="s">
        <v>82</v>
      </c>
      <c r="AV2037" s="14" t="s">
        <v>82</v>
      </c>
      <c r="AW2037" s="14" t="s">
        <v>30</v>
      </c>
      <c r="AX2037" s="14" t="s">
        <v>73</v>
      </c>
      <c r="AY2037" s="269" t="s">
        <v>189</v>
      </c>
    </row>
    <row r="2038" s="14" customFormat="1">
      <c r="A2038" s="14"/>
      <c r="B2038" s="259"/>
      <c r="C2038" s="260"/>
      <c r="D2038" s="242" t="s">
        <v>200</v>
      </c>
      <c r="E2038" s="261" t="s">
        <v>1</v>
      </c>
      <c r="F2038" s="262" t="s">
        <v>1380</v>
      </c>
      <c r="G2038" s="260"/>
      <c r="H2038" s="263">
        <v>3.2650000000000001</v>
      </c>
      <c r="I2038" s="264"/>
      <c r="J2038" s="260"/>
      <c r="K2038" s="260"/>
      <c r="L2038" s="265"/>
      <c r="M2038" s="266"/>
      <c r="N2038" s="267"/>
      <c r="O2038" s="267"/>
      <c r="P2038" s="267"/>
      <c r="Q2038" s="267"/>
      <c r="R2038" s="267"/>
      <c r="S2038" s="267"/>
      <c r="T2038" s="268"/>
      <c r="U2038" s="14"/>
      <c r="V2038" s="14"/>
      <c r="W2038" s="14"/>
      <c r="X2038" s="14"/>
      <c r="Y2038" s="14"/>
      <c r="Z2038" s="14"/>
      <c r="AA2038" s="14"/>
      <c r="AB2038" s="14"/>
      <c r="AC2038" s="14"/>
      <c r="AD2038" s="14"/>
      <c r="AE2038" s="14"/>
      <c r="AT2038" s="269" t="s">
        <v>200</v>
      </c>
      <c r="AU2038" s="269" t="s">
        <v>82</v>
      </c>
      <c r="AV2038" s="14" t="s">
        <v>82</v>
      </c>
      <c r="AW2038" s="14" t="s">
        <v>30</v>
      </c>
      <c r="AX2038" s="14" t="s">
        <v>73</v>
      </c>
      <c r="AY2038" s="269" t="s">
        <v>189</v>
      </c>
    </row>
    <row r="2039" s="13" customFormat="1">
      <c r="A2039" s="13"/>
      <c r="B2039" s="249"/>
      <c r="C2039" s="250"/>
      <c r="D2039" s="242" t="s">
        <v>200</v>
      </c>
      <c r="E2039" s="251" t="s">
        <v>1</v>
      </c>
      <c r="F2039" s="252" t="s">
        <v>369</v>
      </c>
      <c r="G2039" s="250"/>
      <c r="H2039" s="251" t="s">
        <v>1</v>
      </c>
      <c r="I2039" s="253"/>
      <c r="J2039" s="250"/>
      <c r="K2039" s="250"/>
      <c r="L2039" s="254"/>
      <c r="M2039" s="255"/>
      <c r="N2039" s="256"/>
      <c r="O2039" s="256"/>
      <c r="P2039" s="256"/>
      <c r="Q2039" s="256"/>
      <c r="R2039" s="256"/>
      <c r="S2039" s="256"/>
      <c r="T2039" s="257"/>
      <c r="U2039" s="13"/>
      <c r="V2039" s="13"/>
      <c r="W2039" s="13"/>
      <c r="X2039" s="13"/>
      <c r="Y2039" s="13"/>
      <c r="Z2039" s="13"/>
      <c r="AA2039" s="13"/>
      <c r="AB2039" s="13"/>
      <c r="AC2039" s="13"/>
      <c r="AD2039" s="13"/>
      <c r="AE2039" s="13"/>
      <c r="AT2039" s="258" t="s">
        <v>200</v>
      </c>
      <c r="AU2039" s="258" t="s">
        <v>82</v>
      </c>
      <c r="AV2039" s="13" t="s">
        <v>80</v>
      </c>
      <c r="AW2039" s="13" t="s">
        <v>30</v>
      </c>
      <c r="AX2039" s="13" t="s">
        <v>73</v>
      </c>
      <c r="AY2039" s="258" t="s">
        <v>189</v>
      </c>
    </row>
    <row r="2040" s="14" customFormat="1">
      <c r="A2040" s="14"/>
      <c r="B2040" s="259"/>
      <c r="C2040" s="260"/>
      <c r="D2040" s="242" t="s">
        <v>200</v>
      </c>
      <c r="E2040" s="261" t="s">
        <v>1</v>
      </c>
      <c r="F2040" s="262" t="s">
        <v>1381</v>
      </c>
      <c r="G2040" s="260"/>
      <c r="H2040" s="263">
        <v>-3.2549999999999999</v>
      </c>
      <c r="I2040" s="264"/>
      <c r="J2040" s="260"/>
      <c r="K2040" s="260"/>
      <c r="L2040" s="265"/>
      <c r="M2040" s="266"/>
      <c r="N2040" s="267"/>
      <c r="O2040" s="267"/>
      <c r="P2040" s="267"/>
      <c r="Q2040" s="267"/>
      <c r="R2040" s="267"/>
      <c r="S2040" s="267"/>
      <c r="T2040" s="268"/>
      <c r="U2040" s="14"/>
      <c r="V2040" s="14"/>
      <c r="W2040" s="14"/>
      <c r="X2040" s="14"/>
      <c r="Y2040" s="14"/>
      <c r="Z2040" s="14"/>
      <c r="AA2040" s="14"/>
      <c r="AB2040" s="14"/>
      <c r="AC2040" s="14"/>
      <c r="AD2040" s="14"/>
      <c r="AE2040" s="14"/>
      <c r="AT2040" s="269" t="s">
        <v>200</v>
      </c>
      <c r="AU2040" s="269" t="s">
        <v>82</v>
      </c>
      <c r="AV2040" s="14" t="s">
        <v>82</v>
      </c>
      <c r="AW2040" s="14" t="s">
        <v>30</v>
      </c>
      <c r="AX2040" s="14" t="s">
        <v>73</v>
      </c>
      <c r="AY2040" s="269" t="s">
        <v>189</v>
      </c>
    </row>
    <row r="2041" s="13" customFormat="1">
      <c r="A2041" s="13"/>
      <c r="B2041" s="249"/>
      <c r="C2041" s="250"/>
      <c r="D2041" s="242" t="s">
        <v>200</v>
      </c>
      <c r="E2041" s="251" t="s">
        <v>1</v>
      </c>
      <c r="F2041" s="252" t="s">
        <v>1382</v>
      </c>
      <c r="G2041" s="250"/>
      <c r="H2041" s="251" t="s">
        <v>1</v>
      </c>
      <c r="I2041" s="253"/>
      <c r="J2041" s="250"/>
      <c r="K2041" s="250"/>
      <c r="L2041" s="254"/>
      <c r="M2041" s="255"/>
      <c r="N2041" s="256"/>
      <c r="O2041" s="256"/>
      <c r="P2041" s="256"/>
      <c r="Q2041" s="256"/>
      <c r="R2041" s="256"/>
      <c r="S2041" s="256"/>
      <c r="T2041" s="257"/>
      <c r="U2041" s="13"/>
      <c r="V2041" s="13"/>
      <c r="W2041" s="13"/>
      <c r="X2041" s="13"/>
      <c r="Y2041" s="13"/>
      <c r="Z2041" s="13"/>
      <c r="AA2041" s="13"/>
      <c r="AB2041" s="13"/>
      <c r="AC2041" s="13"/>
      <c r="AD2041" s="13"/>
      <c r="AE2041" s="13"/>
      <c r="AT2041" s="258" t="s">
        <v>200</v>
      </c>
      <c r="AU2041" s="258" t="s">
        <v>82</v>
      </c>
      <c r="AV2041" s="13" t="s">
        <v>80</v>
      </c>
      <c r="AW2041" s="13" t="s">
        <v>30</v>
      </c>
      <c r="AX2041" s="13" t="s">
        <v>73</v>
      </c>
      <c r="AY2041" s="258" t="s">
        <v>189</v>
      </c>
    </row>
    <row r="2042" s="14" customFormat="1">
      <c r="A2042" s="14"/>
      <c r="B2042" s="259"/>
      <c r="C2042" s="260"/>
      <c r="D2042" s="242" t="s">
        <v>200</v>
      </c>
      <c r="E2042" s="261" t="s">
        <v>1</v>
      </c>
      <c r="F2042" s="262" t="s">
        <v>1383</v>
      </c>
      <c r="G2042" s="260"/>
      <c r="H2042" s="263">
        <v>15.362</v>
      </c>
      <c r="I2042" s="264"/>
      <c r="J2042" s="260"/>
      <c r="K2042" s="260"/>
      <c r="L2042" s="265"/>
      <c r="M2042" s="266"/>
      <c r="N2042" s="267"/>
      <c r="O2042" s="267"/>
      <c r="P2042" s="267"/>
      <c r="Q2042" s="267"/>
      <c r="R2042" s="267"/>
      <c r="S2042" s="267"/>
      <c r="T2042" s="268"/>
      <c r="U2042" s="14"/>
      <c r="V2042" s="14"/>
      <c r="W2042" s="14"/>
      <c r="X2042" s="14"/>
      <c r="Y2042" s="14"/>
      <c r="Z2042" s="14"/>
      <c r="AA2042" s="14"/>
      <c r="AB2042" s="14"/>
      <c r="AC2042" s="14"/>
      <c r="AD2042" s="14"/>
      <c r="AE2042" s="14"/>
      <c r="AT2042" s="269" t="s">
        <v>200</v>
      </c>
      <c r="AU2042" s="269" t="s">
        <v>82</v>
      </c>
      <c r="AV2042" s="14" t="s">
        <v>82</v>
      </c>
      <c r="AW2042" s="14" t="s">
        <v>30</v>
      </c>
      <c r="AX2042" s="14" t="s">
        <v>73</v>
      </c>
      <c r="AY2042" s="269" t="s">
        <v>189</v>
      </c>
    </row>
    <row r="2043" s="13" customFormat="1">
      <c r="A2043" s="13"/>
      <c r="B2043" s="249"/>
      <c r="C2043" s="250"/>
      <c r="D2043" s="242" t="s">
        <v>200</v>
      </c>
      <c r="E2043" s="251" t="s">
        <v>1</v>
      </c>
      <c r="F2043" s="252" t="s">
        <v>369</v>
      </c>
      <c r="G2043" s="250"/>
      <c r="H2043" s="251" t="s">
        <v>1</v>
      </c>
      <c r="I2043" s="253"/>
      <c r="J2043" s="250"/>
      <c r="K2043" s="250"/>
      <c r="L2043" s="254"/>
      <c r="M2043" s="255"/>
      <c r="N2043" s="256"/>
      <c r="O2043" s="256"/>
      <c r="P2043" s="256"/>
      <c r="Q2043" s="256"/>
      <c r="R2043" s="256"/>
      <c r="S2043" s="256"/>
      <c r="T2043" s="257"/>
      <c r="U2043" s="13"/>
      <c r="V2043" s="13"/>
      <c r="W2043" s="13"/>
      <c r="X2043" s="13"/>
      <c r="Y2043" s="13"/>
      <c r="Z2043" s="13"/>
      <c r="AA2043" s="13"/>
      <c r="AB2043" s="13"/>
      <c r="AC2043" s="13"/>
      <c r="AD2043" s="13"/>
      <c r="AE2043" s="13"/>
      <c r="AT2043" s="258" t="s">
        <v>200</v>
      </c>
      <c r="AU2043" s="258" t="s">
        <v>82</v>
      </c>
      <c r="AV2043" s="13" t="s">
        <v>80</v>
      </c>
      <c r="AW2043" s="13" t="s">
        <v>30</v>
      </c>
      <c r="AX2043" s="13" t="s">
        <v>73</v>
      </c>
      <c r="AY2043" s="258" t="s">
        <v>189</v>
      </c>
    </row>
    <row r="2044" s="14" customFormat="1">
      <c r="A2044" s="14"/>
      <c r="B2044" s="259"/>
      <c r="C2044" s="260"/>
      <c r="D2044" s="242" t="s">
        <v>200</v>
      </c>
      <c r="E2044" s="261" t="s">
        <v>1</v>
      </c>
      <c r="F2044" s="262" t="s">
        <v>1384</v>
      </c>
      <c r="G2044" s="260"/>
      <c r="H2044" s="263">
        <v>-15.34</v>
      </c>
      <c r="I2044" s="264"/>
      <c r="J2044" s="260"/>
      <c r="K2044" s="260"/>
      <c r="L2044" s="265"/>
      <c r="M2044" s="266"/>
      <c r="N2044" s="267"/>
      <c r="O2044" s="267"/>
      <c r="P2044" s="267"/>
      <c r="Q2044" s="267"/>
      <c r="R2044" s="267"/>
      <c r="S2044" s="267"/>
      <c r="T2044" s="268"/>
      <c r="U2044" s="14"/>
      <c r="V2044" s="14"/>
      <c r="W2044" s="14"/>
      <c r="X2044" s="14"/>
      <c r="Y2044" s="14"/>
      <c r="Z2044" s="14"/>
      <c r="AA2044" s="14"/>
      <c r="AB2044" s="14"/>
      <c r="AC2044" s="14"/>
      <c r="AD2044" s="14"/>
      <c r="AE2044" s="14"/>
      <c r="AT2044" s="269" t="s">
        <v>200</v>
      </c>
      <c r="AU2044" s="269" t="s">
        <v>82</v>
      </c>
      <c r="AV2044" s="14" t="s">
        <v>82</v>
      </c>
      <c r="AW2044" s="14" t="s">
        <v>30</v>
      </c>
      <c r="AX2044" s="14" t="s">
        <v>73</v>
      </c>
      <c r="AY2044" s="269" t="s">
        <v>189</v>
      </c>
    </row>
    <row r="2045" s="14" customFormat="1">
      <c r="A2045" s="14"/>
      <c r="B2045" s="259"/>
      <c r="C2045" s="260"/>
      <c r="D2045" s="242" t="s">
        <v>200</v>
      </c>
      <c r="E2045" s="261" t="s">
        <v>1</v>
      </c>
      <c r="F2045" s="262" t="s">
        <v>1385</v>
      </c>
      <c r="G2045" s="260"/>
      <c r="H2045" s="263">
        <v>12.647</v>
      </c>
      <c r="I2045" s="264"/>
      <c r="J2045" s="260"/>
      <c r="K2045" s="260"/>
      <c r="L2045" s="265"/>
      <c r="M2045" s="266"/>
      <c r="N2045" s="267"/>
      <c r="O2045" s="267"/>
      <c r="P2045" s="267"/>
      <c r="Q2045" s="267"/>
      <c r="R2045" s="267"/>
      <c r="S2045" s="267"/>
      <c r="T2045" s="268"/>
      <c r="U2045" s="14"/>
      <c r="V2045" s="14"/>
      <c r="W2045" s="14"/>
      <c r="X2045" s="14"/>
      <c r="Y2045" s="14"/>
      <c r="Z2045" s="14"/>
      <c r="AA2045" s="14"/>
      <c r="AB2045" s="14"/>
      <c r="AC2045" s="14"/>
      <c r="AD2045" s="14"/>
      <c r="AE2045" s="14"/>
      <c r="AT2045" s="269" t="s">
        <v>200</v>
      </c>
      <c r="AU2045" s="269" t="s">
        <v>82</v>
      </c>
      <c r="AV2045" s="14" t="s">
        <v>82</v>
      </c>
      <c r="AW2045" s="14" t="s">
        <v>30</v>
      </c>
      <c r="AX2045" s="14" t="s">
        <v>73</v>
      </c>
      <c r="AY2045" s="269" t="s">
        <v>189</v>
      </c>
    </row>
    <row r="2046" s="13" customFormat="1">
      <c r="A2046" s="13"/>
      <c r="B2046" s="249"/>
      <c r="C2046" s="250"/>
      <c r="D2046" s="242" t="s">
        <v>200</v>
      </c>
      <c r="E2046" s="251" t="s">
        <v>1</v>
      </c>
      <c r="F2046" s="252" t="s">
        <v>369</v>
      </c>
      <c r="G2046" s="250"/>
      <c r="H2046" s="251" t="s">
        <v>1</v>
      </c>
      <c r="I2046" s="253"/>
      <c r="J2046" s="250"/>
      <c r="K2046" s="250"/>
      <c r="L2046" s="254"/>
      <c r="M2046" s="255"/>
      <c r="N2046" s="256"/>
      <c r="O2046" s="256"/>
      <c r="P2046" s="256"/>
      <c r="Q2046" s="256"/>
      <c r="R2046" s="256"/>
      <c r="S2046" s="256"/>
      <c r="T2046" s="257"/>
      <c r="U2046" s="13"/>
      <c r="V2046" s="13"/>
      <c r="W2046" s="13"/>
      <c r="X2046" s="13"/>
      <c r="Y2046" s="13"/>
      <c r="Z2046" s="13"/>
      <c r="AA2046" s="13"/>
      <c r="AB2046" s="13"/>
      <c r="AC2046" s="13"/>
      <c r="AD2046" s="13"/>
      <c r="AE2046" s="13"/>
      <c r="AT2046" s="258" t="s">
        <v>200</v>
      </c>
      <c r="AU2046" s="258" t="s">
        <v>82</v>
      </c>
      <c r="AV2046" s="13" t="s">
        <v>80</v>
      </c>
      <c r="AW2046" s="13" t="s">
        <v>30</v>
      </c>
      <c r="AX2046" s="13" t="s">
        <v>73</v>
      </c>
      <c r="AY2046" s="258" t="s">
        <v>189</v>
      </c>
    </row>
    <row r="2047" s="14" customFormat="1">
      <c r="A2047" s="14"/>
      <c r="B2047" s="259"/>
      <c r="C2047" s="260"/>
      <c r="D2047" s="242" t="s">
        <v>200</v>
      </c>
      <c r="E2047" s="261" t="s">
        <v>1</v>
      </c>
      <c r="F2047" s="262" t="s">
        <v>1386</v>
      </c>
      <c r="G2047" s="260"/>
      <c r="H2047" s="263">
        <v>-3.2999999999999998</v>
      </c>
      <c r="I2047" s="264"/>
      <c r="J2047" s="260"/>
      <c r="K2047" s="260"/>
      <c r="L2047" s="265"/>
      <c r="M2047" s="266"/>
      <c r="N2047" s="267"/>
      <c r="O2047" s="267"/>
      <c r="P2047" s="267"/>
      <c r="Q2047" s="267"/>
      <c r="R2047" s="267"/>
      <c r="S2047" s="267"/>
      <c r="T2047" s="268"/>
      <c r="U2047" s="14"/>
      <c r="V2047" s="14"/>
      <c r="W2047" s="14"/>
      <c r="X2047" s="14"/>
      <c r="Y2047" s="14"/>
      <c r="Z2047" s="14"/>
      <c r="AA2047" s="14"/>
      <c r="AB2047" s="14"/>
      <c r="AC2047" s="14"/>
      <c r="AD2047" s="14"/>
      <c r="AE2047" s="14"/>
      <c r="AT2047" s="269" t="s">
        <v>200</v>
      </c>
      <c r="AU2047" s="269" t="s">
        <v>82</v>
      </c>
      <c r="AV2047" s="14" t="s">
        <v>82</v>
      </c>
      <c r="AW2047" s="14" t="s">
        <v>30</v>
      </c>
      <c r="AX2047" s="14" t="s">
        <v>73</v>
      </c>
      <c r="AY2047" s="269" t="s">
        <v>189</v>
      </c>
    </row>
    <row r="2048" s="14" customFormat="1">
      <c r="A2048" s="14"/>
      <c r="B2048" s="259"/>
      <c r="C2048" s="260"/>
      <c r="D2048" s="242" t="s">
        <v>200</v>
      </c>
      <c r="E2048" s="261" t="s">
        <v>1</v>
      </c>
      <c r="F2048" s="262" t="s">
        <v>1387</v>
      </c>
      <c r="G2048" s="260"/>
      <c r="H2048" s="263">
        <v>1.8020000000000001</v>
      </c>
      <c r="I2048" s="264"/>
      <c r="J2048" s="260"/>
      <c r="K2048" s="260"/>
      <c r="L2048" s="265"/>
      <c r="M2048" s="266"/>
      <c r="N2048" s="267"/>
      <c r="O2048" s="267"/>
      <c r="P2048" s="267"/>
      <c r="Q2048" s="267"/>
      <c r="R2048" s="267"/>
      <c r="S2048" s="267"/>
      <c r="T2048" s="268"/>
      <c r="U2048" s="14"/>
      <c r="V2048" s="14"/>
      <c r="W2048" s="14"/>
      <c r="X2048" s="14"/>
      <c r="Y2048" s="14"/>
      <c r="Z2048" s="14"/>
      <c r="AA2048" s="14"/>
      <c r="AB2048" s="14"/>
      <c r="AC2048" s="14"/>
      <c r="AD2048" s="14"/>
      <c r="AE2048" s="14"/>
      <c r="AT2048" s="269" t="s">
        <v>200</v>
      </c>
      <c r="AU2048" s="269" t="s">
        <v>82</v>
      </c>
      <c r="AV2048" s="14" t="s">
        <v>82</v>
      </c>
      <c r="AW2048" s="14" t="s">
        <v>30</v>
      </c>
      <c r="AX2048" s="14" t="s">
        <v>73</v>
      </c>
      <c r="AY2048" s="269" t="s">
        <v>189</v>
      </c>
    </row>
    <row r="2049" s="14" customFormat="1">
      <c r="A2049" s="14"/>
      <c r="B2049" s="259"/>
      <c r="C2049" s="260"/>
      <c r="D2049" s="242" t="s">
        <v>200</v>
      </c>
      <c r="E2049" s="261" t="s">
        <v>1</v>
      </c>
      <c r="F2049" s="262" t="s">
        <v>1388</v>
      </c>
      <c r="G2049" s="260"/>
      <c r="H2049" s="263">
        <v>2.887</v>
      </c>
      <c r="I2049" s="264"/>
      <c r="J2049" s="260"/>
      <c r="K2049" s="260"/>
      <c r="L2049" s="265"/>
      <c r="M2049" s="266"/>
      <c r="N2049" s="267"/>
      <c r="O2049" s="267"/>
      <c r="P2049" s="267"/>
      <c r="Q2049" s="267"/>
      <c r="R2049" s="267"/>
      <c r="S2049" s="267"/>
      <c r="T2049" s="268"/>
      <c r="U2049" s="14"/>
      <c r="V2049" s="14"/>
      <c r="W2049" s="14"/>
      <c r="X2049" s="14"/>
      <c r="Y2049" s="14"/>
      <c r="Z2049" s="14"/>
      <c r="AA2049" s="14"/>
      <c r="AB2049" s="14"/>
      <c r="AC2049" s="14"/>
      <c r="AD2049" s="14"/>
      <c r="AE2049" s="14"/>
      <c r="AT2049" s="269" t="s">
        <v>200</v>
      </c>
      <c r="AU2049" s="269" t="s">
        <v>82</v>
      </c>
      <c r="AV2049" s="14" t="s">
        <v>82</v>
      </c>
      <c r="AW2049" s="14" t="s">
        <v>30</v>
      </c>
      <c r="AX2049" s="14" t="s">
        <v>73</v>
      </c>
      <c r="AY2049" s="269" t="s">
        <v>189</v>
      </c>
    </row>
    <row r="2050" s="13" customFormat="1">
      <c r="A2050" s="13"/>
      <c r="B2050" s="249"/>
      <c r="C2050" s="250"/>
      <c r="D2050" s="242" t="s">
        <v>200</v>
      </c>
      <c r="E2050" s="251" t="s">
        <v>1</v>
      </c>
      <c r="F2050" s="252" t="s">
        <v>369</v>
      </c>
      <c r="G2050" s="250"/>
      <c r="H2050" s="251" t="s">
        <v>1</v>
      </c>
      <c r="I2050" s="253"/>
      <c r="J2050" s="250"/>
      <c r="K2050" s="250"/>
      <c r="L2050" s="254"/>
      <c r="M2050" s="255"/>
      <c r="N2050" s="256"/>
      <c r="O2050" s="256"/>
      <c r="P2050" s="256"/>
      <c r="Q2050" s="256"/>
      <c r="R2050" s="256"/>
      <c r="S2050" s="256"/>
      <c r="T2050" s="257"/>
      <c r="U2050" s="13"/>
      <c r="V2050" s="13"/>
      <c r="W2050" s="13"/>
      <c r="X2050" s="13"/>
      <c r="Y2050" s="13"/>
      <c r="Z2050" s="13"/>
      <c r="AA2050" s="13"/>
      <c r="AB2050" s="13"/>
      <c r="AC2050" s="13"/>
      <c r="AD2050" s="13"/>
      <c r="AE2050" s="13"/>
      <c r="AT2050" s="258" t="s">
        <v>200</v>
      </c>
      <c r="AU2050" s="258" t="s">
        <v>82</v>
      </c>
      <c r="AV2050" s="13" t="s">
        <v>80</v>
      </c>
      <c r="AW2050" s="13" t="s">
        <v>30</v>
      </c>
      <c r="AX2050" s="13" t="s">
        <v>73</v>
      </c>
      <c r="AY2050" s="258" t="s">
        <v>189</v>
      </c>
    </row>
    <row r="2051" s="14" customFormat="1">
      <c r="A2051" s="14"/>
      <c r="B2051" s="259"/>
      <c r="C2051" s="260"/>
      <c r="D2051" s="242" t="s">
        <v>200</v>
      </c>
      <c r="E2051" s="261" t="s">
        <v>1</v>
      </c>
      <c r="F2051" s="262" t="s">
        <v>864</v>
      </c>
      <c r="G2051" s="260"/>
      <c r="H2051" s="263">
        <v>-1.6000000000000001</v>
      </c>
      <c r="I2051" s="264"/>
      <c r="J2051" s="260"/>
      <c r="K2051" s="260"/>
      <c r="L2051" s="265"/>
      <c r="M2051" s="266"/>
      <c r="N2051" s="267"/>
      <c r="O2051" s="267"/>
      <c r="P2051" s="267"/>
      <c r="Q2051" s="267"/>
      <c r="R2051" s="267"/>
      <c r="S2051" s="267"/>
      <c r="T2051" s="268"/>
      <c r="U2051" s="14"/>
      <c r="V2051" s="14"/>
      <c r="W2051" s="14"/>
      <c r="X2051" s="14"/>
      <c r="Y2051" s="14"/>
      <c r="Z2051" s="14"/>
      <c r="AA2051" s="14"/>
      <c r="AB2051" s="14"/>
      <c r="AC2051" s="14"/>
      <c r="AD2051" s="14"/>
      <c r="AE2051" s="14"/>
      <c r="AT2051" s="269" t="s">
        <v>200</v>
      </c>
      <c r="AU2051" s="269" t="s">
        <v>82</v>
      </c>
      <c r="AV2051" s="14" t="s">
        <v>82</v>
      </c>
      <c r="AW2051" s="14" t="s">
        <v>30</v>
      </c>
      <c r="AX2051" s="14" t="s">
        <v>73</v>
      </c>
      <c r="AY2051" s="269" t="s">
        <v>189</v>
      </c>
    </row>
    <row r="2052" s="14" customFormat="1">
      <c r="A2052" s="14"/>
      <c r="B2052" s="259"/>
      <c r="C2052" s="260"/>
      <c r="D2052" s="242" t="s">
        <v>200</v>
      </c>
      <c r="E2052" s="261" t="s">
        <v>1</v>
      </c>
      <c r="F2052" s="262" t="s">
        <v>1389</v>
      </c>
      <c r="G2052" s="260"/>
      <c r="H2052" s="263">
        <v>1.8020000000000001</v>
      </c>
      <c r="I2052" s="264"/>
      <c r="J2052" s="260"/>
      <c r="K2052" s="260"/>
      <c r="L2052" s="265"/>
      <c r="M2052" s="266"/>
      <c r="N2052" s="267"/>
      <c r="O2052" s="267"/>
      <c r="P2052" s="267"/>
      <c r="Q2052" s="267"/>
      <c r="R2052" s="267"/>
      <c r="S2052" s="267"/>
      <c r="T2052" s="268"/>
      <c r="U2052" s="14"/>
      <c r="V2052" s="14"/>
      <c r="W2052" s="14"/>
      <c r="X2052" s="14"/>
      <c r="Y2052" s="14"/>
      <c r="Z2052" s="14"/>
      <c r="AA2052" s="14"/>
      <c r="AB2052" s="14"/>
      <c r="AC2052" s="14"/>
      <c r="AD2052" s="14"/>
      <c r="AE2052" s="14"/>
      <c r="AT2052" s="269" t="s">
        <v>200</v>
      </c>
      <c r="AU2052" s="269" t="s">
        <v>82</v>
      </c>
      <c r="AV2052" s="14" t="s">
        <v>82</v>
      </c>
      <c r="AW2052" s="14" t="s">
        <v>30</v>
      </c>
      <c r="AX2052" s="14" t="s">
        <v>73</v>
      </c>
      <c r="AY2052" s="269" t="s">
        <v>189</v>
      </c>
    </row>
    <row r="2053" s="13" customFormat="1">
      <c r="A2053" s="13"/>
      <c r="B2053" s="249"/>
      <c r="C2053" s="250"/>
      <c r="D2053" s="242" t="s">
        <v>200</v>
      </c>
      <c r="E2053" s="251" t="s">
        <v>1</v>
      </c>
      <c r="F2053" s="252" t="s">
        <v>369</v>
      </c>
      <c r="G2053" s="250"/>
      <c r="H2053" s="251" t="s">
        <v>1</v>
      </c>
      <c r="I2053" s="253"/>
      <c r="J2053" s="250"/>
      <c r="K2053" s="250"/>
      <c r="L2053" s="254"/>
      <c r="M2053" s="255"/>
      <c r="N2053" s="256"/>
      <c r="O2053" s="256"/>
      <c r="P2053" s="256"/>
      <c r="Q2053" s="256"/>
      <c r="R2053" s="256"/>
      <c r="S2053" s="256"/>
      <c r="T2053" s="257"/>
      <c r="U2053" s="13"/>
      <c r="V2053" s="13"/>
      <c r="W2053" s="13"/>
      <c r="X2053" s="13"/>
      <c r="Y2053" s="13"/>
      <c r="Z2053" s="13"/>
      <c r="AA2053" s="13"/>
      <c r="AB2053" s="13"/>
      <c r="AC2053" s="13"/>
      <c r="AD2053" s="13"/>
      <c r="AE2053" s="13"/>
      <c r="AT2053" s="258" t="s">
        <v>200</v>
      </c>
      <c r="AU2053" s="258" t="s">
        <v>82</v>
      </c>
      <c r="AV2053" s="13" t="s">
        <v>80</v>
      </c>
      <c r="AW2053" s="13" t="s">
        <v>30</v>
      </c>
      <c r="AX2053" s="13" t="s">
        <v>73</v>
      </c>
      <c r="AY2053" s="258" t="s">
        <v>189</v>
      </c>
    </row>
    <row r="2054" s="14" customFormat="1">
      <c r="A2054" s="14"/>
      <c r="B2054" s="259"/>
      <c r="C2054" s="260"/>
      <c r="D2054" s="242" t="s">
        <v>200</v>
      </c>
      <c r="E2054" s="261" t="s">
        <v>1</v>
      </c>
      <c r="F2054" s="262" t="s">
        <v>1390</v>
      </c>
      <c r="G2054" s="260"/>
      <c r="H2054" s="263">
        <v>-1.6000000000000001</v>
      </c>
      <c r="I2054" s="264"/>
      <c r="J2054" s="260"/>
      <c r="K2054" s="260"/>
      <c r="L2054" s="265"/>
      <c r="M2054" s="266"/>
      <c r="N2054" s="267"/>
      <c r="O2054" s="267"/>
      <c r="P2054" s="267"/>
      <c r="Q2054" s="267"/>
      <c r="R2054" s="267"/>
      <c r="S2054" s="267"/>
      <c r="T2054" s="268"/>
      <c r="U2054" s="14"/>
      <c r="V2054" s="14"/>
      <c r="W2054" s="14"/>
      <c r="X2054" s="14"/>
      <c r="Y2054" s="14"/>
      <c r="Z2054" s="14"/>
      <c r="AA2054" s="14"/>
      <c r="AB2054" s="14"/>
      <c r="AC2054" s="14"/>
      <c r="AD2054" s="14"/>
      <c r="AE2054" s="14"/>
      <c r="AT2054" s="269" t="s">
        <v>200</v>
      </c>
      <c r="AU2054" s="269" t="s">
        <v>82</v>
      </c>
      <c r="AV2054" s="14" t="s">
        <v>82</v>
      </c>
      <c r="AW2054" s="14" t="s">
        <v>30</v>
      </c>
      <c r="AX2054" s="14" t="s">
        <v>73</v>
      </c>
      <c r="AY2054" s="269" t="s">
        <v>189</v>
      </c>
    </row>
    <row r="2055" s="14" customFormat="1">
      <c r="A2055" s="14"/>
      <c r="B2055" s="259"/>
      <c r="C2055" s="260"/>
      <c r="D2055" s="242" t="s">
        <v>200</v>
      </c>
      <c r="E2055" s="261" t="s">
        <v>1</v>
      </c>
      <c r="F2055" s="262" t="s">
        <v>1391</v>
      </c>
      <c r="G2055" s="260"/>
      <c r="H2055" s="263">
        <v>2.0019999999999998</v>
      </c>
      <c r="I2055" s="264"/>
      <c r="J2055" s="260"/>
      <c r="K2055" s="260"/>
      <c r="L2055" s="265"/>
      <c r="M2055" s="266"/>
      <c r="N2055" s="267"/>
      <c r="O2055" s="267"/>
      <c r="P2055" s="267"/>
      <c r="Q2055" s="267"/>
      <c r="R2055" s="267"/>
      <c r="S2055" s="267"/>
      <c r="T2055" s="268"/>
      <c r="U2055" s="14"/>
      <c r="V2055" s="14"/>
      <c r="W2055" s="14"/>
      <c r="X2055" s="14"/>
      <c r="Y2055" s="14"/>
      <c r="Z2055" s="14"/>
      <c r="AA2055" s="14"/>
      <c r="AB2055" s="14"/>
      <c r="AC2055" s="14"/>
      <c r="AD2055" s="14"/>
      <c r="AE2055" s="14"/>
      <c r="AT2055" s="269" t="s">
        <v>200</v>
      </c>
      <c r="AU2055" s="269" t="s">
        <v>82</v>
      </c>
      <c r="AV2055" s="14" t="s">
        <v>82</v>
      </c>
      <c r="AW2055" s="14" t="s">
        <v>30</v>
      </c>
      <c r="AX2055" s="14" t="s">
        <v>73</v>
      </c>
      <c r="AY2055" s="269" t="s">
        <v>189</v>
      </c>
    </row>
    <row r="2056" s="13" customFormat="1">
      <c r="A2056" s="13"/>
      <c r="B2056" s="249"/>
      <c r="C2056" s="250"/>
      <c r="D2056" s="242" t="s">
        <v>200</v>
      </c>
      <c r="E2056" s="251" t="s">
        <v>1</v>
      </c>
      <c r="F2056" s="252" t="s">
        <v>369</v>
      </c>
      <c r="G2056" s="250"/>
      <c r="H2056" s="251" t="s">
        <v>1</v>
      </c>
      <c r="I2056" s="253"/>
      <c r="J2056" s="250"/>
      <c r="K2056" s="250"/>
      <c r="L2056" s="254"/>
      <c r="M2056" s="255"/>
      <c r="N2056" s="256"/>
      <c r="O2056" s="256"/>
      <c r="P2056" s="256"/>
      <c r="Q2056" s="256"/>
      <c r="R2056" s="256"/>
      <c r="S2056" s="256"/>
      <c r="T2056" s="257"/>
      <c r="U2056" s="13"/>
      <c r="V2056" s="13"/>
      <c r="W2056" s="13"/>
      <c r="X2056" s="13"/>
      <c r="Y2056" s="13"/>
      <c r="Z2056" s="13"/>
      <c r="AA2056" s="13"/>
      <c r="AB2056" s="13"/>
      <c r="AC2056" s="13"/>
      <c r="AD2056" s="13"/>
      <c r="AE2056" s="13"/>
      <c r="AT2056" s="258" t="s">
        <v>200</v>
      </c>
      <c r="AU2056" s="258" t="s">
        <v>82</v>
      </c>
      <c r="AV2056" s="13" t="s">
        <v>80</v>
      </c>
      <c r="AW2056" s="13" t="s">
        <v>30</v>
      </c>
      <c r="AX2056" s="13" t="s">
        <v>73</v>
      </c>
      <c r="AY2056" s="258" t="s">
        <v>189</v>
      </c>
    </row>
    <row r="2057" s="14" customFormat="1">
      <c r="A2057" s="14"/>
      <c r="B2057" s="259"/>
      <c r="C2057" s="260"/>
      <c r="D2057" s="242" t="s">
        <v>200</v>
      </c>
      <c r="E2057" s="261" t="s">
        <v>1</v>
      </c>
      <c r="F2057" s="262" t="s">
        <v>1390</v>
      </c>
      <c r="G2057" s="260"/>
      <c r="H2057" s="263">
        <v>-1.6000000000000001</v>
      </c>
      <c r="I2057" s="264"/>
      <c r="J2057" s="260"/>
      <c r="K2057" s="260"/>
      <c r="L2057" s="265"/>
      <c r="M2057" s="266"/>
      <c r="N2057" s="267"/>
      <c r="O2057" s="267"/>
      <c r="P2057" s="267"/>
      <c r="Q2057" s="267"/>
      <c r="R2057" s="267"/>
      <c r="S2057" s="267"/>
      <c r="T2057" s="268"/>
      <c r="U2057" s="14"/>
      <c r="V2057" s="14"/>
      <c r="W2057" s="14"/>
      <c r="X2057" s="14"/>
      <c r="Y2057" s="14"/>
      <c r="Z2057" s="14"/>
      <c r="AA2057" s="14"/>
      <c r="AB2057" s="14"/>
      <c r="AC2057" s="14"/>
      <c r="AD2057" s="14"/>
      <c r="AE2057" s="14"/>
      <c r="AT2057" s="269" t="s">
        <v>200</v>
      </c>
      <c r="AU2057" s="269" t="s">
        <v>82</v>
      </c>
      <c r="AV2057" s="14" t="s">
        <v>82</v>
      </c>
      <c r="AW2057" s="14" t="s">
        <v>30</v>
      </c>
      <c r="AX2057" s="14" t="s">
        <v>73</v>
      </c>
      <c r="AY2057" s="269" t="s">
        <v>189</v>
      </c>
    </row>
    <row r="2058" s="14" customFormat="1">
      <c r="A2058" s="14"/>
      <c r="B2058" s="259"/>
      <c r="C2058" s="260"/>
      <c r="D2058" s="242" t="s">
        <v>200</v>
      </c>
      <c r="E2058" s="261" t="s">
        <v>1</v>
      </c>
      <c r="F2058" s="262" t="s">
        <v>1392</v>
      </c>
      <c r="G2058" s="260"/>
      <c r="H2058" s="263">
        <v>2.3149999999999999</v>
      </c>
      <c r="I2058" s="264"/>
      <c r="J2058" s="260"/>
      <c r="K2058" s="260"/>
      <c r="L2058" s="265"/>
      <c r="M2058" s="266"/>
      <c r="N2058" s="267"/>
      <c r="O2058" s="267"/>
      <c r="P2058" s="267"/>
      <c r="Q2058" s="267"/>
      <c r="R2058" s="267"/>
      <c r="S2058" s="267"/>
      <c r="T2058" s="268"/>
      <c r="U2058" s="14"/>
      <c r="V2058" s="14"/>
      <c r="W2058" s="14"/>
      <c r="X2058" s="14"/>
      <c r="Y2058" s="14"/>
      <c r="Z2058" s="14"/>
      <c r="AA2058" s="14"/>
      <c r="AB2058" s="14"/>
      <c r="AC2058" s="14"/>
      <c r="AD2058" s="14"/>
      <c r="AE2058" s="14"/>
      <c r="AT2058" s="269" t="s">
        <v>200</v>
      </c>
      <c r="AU2058" s="269" t="s">
        <v>82</v>
      </c>
      <c r="AV2058" s="14" t="s">
        <v>82</v>
      </c>
      <c r="AW2058" s="14" t="s">
        <v>30</v>
      </c>
      <c r="AX2058" s="14" t="s">
        <v>73</v>
      </c>
      <c r="AY2058" s="269" t="s">
        <v>189</v>
      </c>
    </row>
    <row r="2059" s="13" customFormat="1">
      <c r="A2059" s="13"/>
      <c r="B2059" s="249"/>
      <c r="C2059" s="250"/>
      <c r="D2059" s="242" t="s">
        <v>200</v>
      </c>
      <c r="E2059" s="251" t="s">
        <v>1</v>
      </c>
      <c r="F2059" s="252" t="s">
        <v>369</v>
      </c>
      <c r="G2059" s="250"/>
      <c r="H2059" s="251" t="s">
        <v>1</v>
      </c>
      <c r="I2059" s="253"/>
      <c r="J2059" s="250"/>
      <c r="K2059" s="250"/>
      <c r="L2059" s="254"/>
      <c r="M2059" s="255"/>
      <c r="N2059" s="256"/>
      <c r="O2059" s="256"/>
      <c r="P2059" s="256"/>
      <c r="Q2059" s="256"/>
      <c r="R2059" s="256"/>
      <c r="S2059" s="256"/>
      <c r="T2059" s="257"/>
      <c r="U2059" s="13"/>
      <c r="V2059" s="13"/>
      <c r="W2059" s="13"/>
      <c r="X2059" s="13"/>
      <c r="Y2059" s="13"/>
      <c r="Z2059" s="13"/>
      <c r="AA2059" s="13"/>
      <c r="AB2059" s="13"/>
      <c r="AC2059" s="13"/>
      <c r="AD2059" s="13"/>
      <c r="AE2059" s="13"/>
      <c r="AT2059" s="258" t="s">
        <v>200</v>
      </c>
      <c r="AU2059" s="258" t="s">
        <v>82</v>
      </c>
      <c r="AV2059" s="13" t="s">
        <v>80</v>
      </c>
      <c r="AW2059" s="13" t="s">
        <v>30</v>
      </c>
      <c r="AX2059" s="13" t="s">
        <v>73</v>
      </c>
      <c r="AY2059" s="258" t="s">
        <v>189</v>
      </c>
    </row>
    <row r="2060" s="14" customFormat="1">
      <c r="A2060" s="14"/>
      <c r="B2060" s="259"/>
      <c r="C2060" s="260"/>
      <c r="D2060" s="242" t="s">
        <v>200</v>
      </c>
      <c r="E2060" s="261" t="s">
        <v>1</v>
      </c>
      <c r="F2060" s="262" t="s">
        <v>1390</v>
      </c>
      <c r="G2060" s="260"/>
      <c r="H2060" s="263">
        <v>-1.6000000000000001</v>
      </c>
      <c r="I2060" s="264"/>
      <c r="J2060" s="260"/>
      <c r="K2060" s="260"/>
      <c r="L2060" s="265"/>
      <c r="M2060" s="266"/>
      <c r="N2060" s="267"/>
      <c r="O2060" s="267"/>
      <c r="P2060" s="267"/>
      <c r="Q2060" s="267"/>
      <c r="R2060" s="267"/>
      <c r="S2060" s="267"/>
      <c r="T2060" s="268"/>
      <c r="U2060" s="14"/>
      <c r="V2060" s="14"/>
      <c r="W2060" s="14"/>
      <c r="X2060" s="14"/>
      <c r="Y2060" s="14"/>
      <c r="Z2060" s="14"/>
      <c r="AA2060" s="14"/>
      <c r="AB2060" s="14"/>
      <c r="AC2060" s="14"/>
      <c r="AD2060" s="14"/>
      <c r="AE2060" s="14"/>
      <c r="AT2060" s="269" t="s">
        <v>200</v>
      </c>
      <c r="AU2060" s="269" t="s">
        <v>82</v>
      </c>
      <c r="AV2060" s="14" t="s">
        <v>82</v>
      </c>
      <c r="AW2060" s="14" t="s">
        <v>30</v>
      </c>
      <c r="AX2060" s="14" t="s">
        <v>73</v>
      </c>
      <c r="AY2060" s="269" t="s">
        <v>189</v>
      </c>
    </row>
    <row r="2061" s="14" customFormat="1">
      <c r="A2061" s="14"/>
      <c r="B2061" s="259"/>
      <c r="C2061" s="260"/>
      <c r="D2061" s="242" t="s">
        <v>200</v>
      </c>
      <c r="E2061" s="261" t="s">
        <v>1</v>
      </c>
      <c r="F2061" s="262" t="s">
        <v>1393</v>
      </c>
      <c r="G2061" s="260"/>
      <c r="H2061" s="263">
        <v>2.2480000000000002</v>
      </c>
      <c r="I2061" s="264"/>
      <c r="J2061" s="260"/>
      <c r="K2061" s="260"/>
      <c r="L2061" s="265"/>
      <c r="M2061" s="266"/>
      <c r="N2061" s="267"/>
      <c r="O2061" s="267"/>
      <c r="P2061" s="267"/>
      <c r="Q2061" s="267"/>
      <c r="R2061" s="267"/>
      <c r="S2061" s="267"/>
      <c r="T2061" s="268"/>
      <c r="U2061" s="14"/>
      <c r="V2061" s="14"/>
      <c r="W2061" s="14"/>
      <c r="X2061" s="14"/>
      <c r="Y2061" s="14"/>
      <c r="Z2061" s="14"/>
      <c r="AA2061" s="14"/>
      <c r="AB2061" s="14"/>
      <c r="AC2061" s="14"/>
      <c r="AD2061" s="14"/>
      <c r="AE2061" s="14"/>
      <c r="AT2061" s="269" t="s">
        <v>200</v>
      </c>
      <c r="AU2061" s="269" t="s">
        <v>82</v>
      </c>
      <c r="AV2061" s="14" t="s">
        <v>82</v>
      </c>
      <c r="AW2061" s="14" t="s">
        <v>30</v>
      </c>
      <c r="AX2061" s="14" t="s">
        <v>73</v>
      </c>
      <c r="AY2061" s="269" t="s">
        <v>189</v>
      </c>
    </row>
    <row r="2062" s="13" customFormat="1">
      <c r="A2062" s="13"/>
      <c r="B2062" s="249"/>
      <c r="C2062" s="250"/>
      <c r="D2062" s="242" t="s">
        <v>200</v>
      </c>
      <c r="E2062" s="251" t="s">
        <v>1</v>
      </c>
      <c r="F2062" s="252" t="s">
        <v>1394</v>
      </c>
      <c r="G2062" s="250"/>
      <c r="H2062" s="251" t="s">
        <v>1</v>
      </c>
      <c r="I2062" s="253"/>
      <c r="J2062" s="250"/>
      <c r="K2062" s="250"/>
      <c r="L2062" s="254"/>
      <c r="M2062" s="255"/>
      <c r="N2062" s="256"/>
      <c r="O2062" s="256"/>
      <c r="P2062" s="256"/>
      <c r="Q2062" s="256"/>
      <c r="R2062" s="256"/>
      <c r="S2062" s="256"/>
      <c r="T2062" s="257"/>
      <c r="U2062" s="13"/>
      <c r="V2062" s="13"/>
      <c r="W2062" s="13"/>
      <c r="X2062" s="13"/>
      <c r="Y2062" s="13"/>
      <c r="Z2062" s="13"/>
      <c r="AA2062" s="13"/>
      <c r="AB2062" s="13"/>
      <c r="AC2062" s="13"/>
      <c r="AD2062" s="13"/>
      <c r="AE2062" s="13"/>
      <c r="AT2062" s="258" t="s">
        <v>200</v>
      </c>
      <c r="AU2062" s="258" t="s">
        <v>82</v>
      </c>
      <c r="AV2062" s="13" t="s">
        <v>80</v>
      </c>
      <c r="AW2062" s="13" t="s">
        <v>30</v>
      </c>
      <c r="AX2062" s="13" t="s">
        <v>73</v>
      </c>
      <c r="AY2062" s="258" t="s">
        <v>189</v>
      </c>
    </row>
    <row r="2063" s="14" customFormat="1">
      <c r="A2063" s="14"/>
      <c r="B2063" s="259"/>
      <c r="C2063" s="260"/>
      <c r="D2063" s="242" t="s">
        <v>200</v>
      </c>
      <c r="E2063" s="261" t="s">
        <v>1</v>
      </c>
      <c r="F2063" s="262" t="s">
        <v>1395</v>
      </c>
      <c r="G2063" s="260"/>
      <c r="H2063" s="263">
        <v>0.78000000000000003</v>
      </c>
      <c r="I2063" s="264"/>
      <c r="J2063" s="260"/>
      <c r="K2063" s="260"/>
      <c r="L2063" s="265"/>
      <c r="M2063" s="266"/>
      <c r="N2063" s="267"/>
      <c r="O2063" s="267"/>
      <c r="P2063" s="267"/>
      <c r="Q2063" s="267"/>
      <c r="R2063" s="267"/>
      <c r="S2063" s="267"/>
      <c r="T2063" s="268"/>
      <c r="U2063" s="14"/>
      <c r="V2063" s="14"/>
      <c r="W2063" s="14"/>
      <c r="X2063" s="14"/>
      <c r="Y2063" s="14"/>
      <c r="Z2063" s="14"/>
      <c r="AA2063" s="14"/>
      <c r="AB2063" s="14"/>
      <c r="AC2063" s="14"/>
      <c r="AD2063" s="14"/>
      <c r="AE2063" s="14"/>
      <c r="AT2063" s="269" t="s">
        <v>200</v>
      </c>
      <c r="AU2063" s="269" t="s">
        <v>82</v>
      </c>
      <c r="AV2063" s="14" t="s">
        <v>82</v>
      </c>
      <c r="AW2063" s="14" t="s">
        <v>30</v>
      </c>
      <c r="AX2063" s="14" t="s">
        <v>73</v>
      </c>
      <c r="AY2063" s="269" t="s">
        <v>189</v>
      </c>
    </row>
    <row r="2064" s="16" customFormat="1">
      <c r="A2064" s="16"/>
      <c r="B2064" s="292"/>
      <c r="C2064" s="293"/>
      <c r="D2064" s="242" t="s">
        <v>200</v>
      </c>
      <c r="E2064" s="294" t="s">
        <v>1</v>
      </c>
      <c r="F2064" s="295" t="s">
        <v>290</v>
      </c>
      <c r="G2064" s="293"/>
      <c r="H2064" s="296">
        <v>42.246000000000002</v>
      </c>
      <c r="I2064" s="297"/>
      <c r="J2064" s="293"/>
      <c r="K2064" s="293"/>
      <c r="L2064" s="298"/>
      <c r="M2064" s="299"/>
      <c r="N2064" s="300"/>
      <c r="O2064" s="300"/>
      <c r="P2064" s="300"/>
      <c r="Q2064" s="300"/>
      <c r="R2064" s="300"/>
      <c r="S2064" s="300"/>
      <c r="T2064" s="301"/>
      <c r="U2064" s="16"/>
      <c r="V2064" s="16"/>
      <c r="W2064" s="16"/>
      <c r="X2064" s="16"/>
      <c r="Y2064" s="16"/>
      <c r="Z2064" s="16"/>
      <c r="AA2064" s="16"/>
      <c r="AB2064" s="16"/>
      <c r="AC2064" s="16"/>
      <c r="AD2064" s="16"/>
      <c r="AE2064" s="16"/>
      <c r="AT2064" s="302" t="s">
        <v>200</v>
      </c>
      <c r="AU2064" s="302" t="s">
        <v>82</v>
      </c>
      <c r="AV2064" s="16" t="s">
        <v>214</v>
      </c>
      <c r="AW2064" s="16" t="s">
        <v>30</v>
      </c>
      <c r="AX2064" s="16" t="s">
        <v>73</v>
      </c>
      <c r="AY2064" s="302" t="s">
        <v>189</v>
      </c>
    </row>
    <row r="2065" s="13" customFormat="1">
      <c r="A2065" s="13"/>
      <c r="B2065" s="249"/>
      <c r="C2065" s="250"/>
      <c r="D2065" s="242" t="s">
        <v>200</v>
      </c>
      <c r="E2065" s="251" t="s">
        <v>1</v>
      </c>
      <c r="F2065" s="252" t="s">
        <v>352</v>
      </c>
      <c r="G2065" s="250"/>
      <c r="H2065" s="251" t="s">
        <v>1</v>
      </c>
      <c r="I2065" s="253"/>
      <c r="J2065" s="250"/>
      <c r="K2065" s="250"/>
      <c r="L2065" s="254"/>
      <c r="M2065" s="255"/>
      <c r="N2065" s="256"/>
      <c r="O2065" s="256"/>
      <c r="P2065" s="256"/>
      <c r="Q2065" s="256"/>
      <c r="R2065" s="256"/>
      <c r="S2065" s="256"/>
      <c r="T2065" s="257"/>
      <c r="U2065" s="13"/>
      <c r="V2065" s="13"/>
      <c r="W2065" s="13"/>
      <c r="X2065" s="13"/>
      <c r="Y2065" s="13"/>
      <c r="Z2065" s="13"/>
      <c r="AA2065" s="13"/>
      <c r="AB2065" s="13"/>
      <c r="AC2065" s="13"/>
      <c r="AD2065" s="13"/>
      <c r="AE2065" s="13"/>
      <c r="AT2065" s="258" t="s">
        <v>200</v>
      </c>
      <c r="AU2065" s="258" t="s">
        <v>82</v>
      </c>
      <c r="AV2065" s="13" t="s">
        <v>80</v>
      </c>
      <c r="AW2065" s="13" t="s">
        <v>30</v>
      </c>
      <c r="AX2065" s="13" t="s">
        <v>73</v>
      </c>
      <c r="AY2065" s="258" t="s">
        <v>189</v>
      </c>
    </row>
    <row r="2066" s="13" customFormat="1">
      <c r="A2066" s="13"/>
      <c r="B2066" s="249"/>
      <c r="C2066" s="250"/>
      <c r="D2066" s="242" t="s">
        <v>200</v>
      </c>
      <c r="E2066" s="251" t="s">
        <v>1</v>
      </c>
      <c r="F2066" s="252" t="s">
        <v>1396</v>
      </c>
      <c r="G2066" s="250"/>
      <c r="H2066" s="251" t="s">
        <v>1</v>
      </c>
      <c r="I2066" s="253"/>
      <c r="J2066" s="250"/>
      <c r="K2066" s="250"/>
      <c r="L2066" s="254"/>
      <c r="M2066" s="255"/>
      <c r="N2066" s="256"/>
      <c r="O2066" s="256"/>
      <c r="P2066" s="256"/>
      <c r="Q2066" s="256"/>
      <c r="R2066" s="256"/>
      <c r="S2066" s="256"/>
      <c r="T2066" s="257"/>
      <c r="U2066" s="13"/>
      <c r="V2066" s="13"/>
      <c r="W2066" s="13"/>
      <c r="X2066" s="13"/>
      <c r="Y2066" s="13"/>
      <c r="Z2066" s="13"/>
      <c r="AA2066" s="13"/>
      <c r="AB2066" s="13"/>
      <c r="AC2066" s="13"/>
      <c r="AD2066" s="13"/>
      <c r="AE2066" s="13"/>
      <c r="AT2066" s="258" t="s">
        <v>200</v>
      </c>
      <c r="AU2066" s="258" t="s">
        <v>82</v>
      </c>
      <c r="AV2066" s="13" t="s">
        <v>80</v>
      </c>
      <c r="AW2066" s="13" t="s">
        <v>30</v>
      </c>
      <c r="AX2066" s="13" t="s">
        <v>73</v>
      </c>
      <c r="AY2066" s="258" t="s">
        <v>189</v>
      </c>
    </row>
    <row r="2067" s="14" customFormat="1">
      <c r="A2067" s="14"/>
      <c r="B2067" s="259"/>
      <c r="C2067" s="260"/>
      <c r="D2067" s="242" t="s">
        <v>200</v>
      </c>
      <c r="E2067" s="261" t="s">
        <v>1</v>
      </c>
      <c r="F2067" s="262" t="s">
        <v>1397</v>
      </c>
      <c r="G2067" s="260"/>
      <c r="H2067" s="263">
        <v>1.978</v>
      </c>
      <c r="I2067" s="264"/>
      <c r="J2067" s="260"/>
      <c r="K2067" s="260"/>
      <c r="L2067" s="265"/>
      <c r="M2067" s="266"/>
      <c r="N2067" s="267"/>
      <c r="O2067" s="267"/>
      <c r="P2067" s="267"/>
      <c r="Q2067" s="267"/>
      <c r="R2067" s="267"/>
      <c r="S2067" s="267"/>
      <c r="T2067" s="268"/>
      <c r="U2067" s="14"/>
      <c r="V2067" s="14"/>
      <c r="W2067" s="14"/>
      <c r="X2067" s="14"/>
      <c r="Y2067" s="14"/>
      <c r="Z2067" s="14"/>
      <c r="AA2067" s="14"/>
      <c r="AB2067" s="14"/>
      <c r="AC2067" s="14"/>
      <c r="AD2067" s="14"/>
      <c r="AE2067" s="14"/>
      <c r="AT2067" s="269" t="s">
        <v>200</v>
      </c>
      <c r="AU2067" s="269" t="s">
        <v>82</v>
      </c>
      <c r="AV2067" s="14" t="s">
        <v>82</v>
      </c>
      <c r="AW2067" s="14" t="s">
        <v>30</v>
      </c>
      <c r="AX2067" s="14" t="s">
        <v>73</v>
      </c>
      <c r="AY2067" s="269" t="s">
        <v>189</v>
      </c>
    </row>
    <row r="2068" s="13" customFormat="1">
      <c r="A2068" s="13"/>
      <c r="B2068" s="249"/>
      <c r="C2068" s="250"/>
      <c r="D2068" s="242" t="s">
        <v>200</v>
      </c>
      <c r="E2068" s="251" t="s">
        <v>1</v>
      </c>
      <c r="F2068" s="252" t="s">
        <v>369</v>
      </c>
      <c r="G2068" s="250"/>
      <c r="H2068" s="251" t="s">
        <v>1</v>
      </c>
      <c r="I2068" s="253"/>
      <c r="J2068" s="250"/>
      <c r="K2068" s="250"/>
      <c r="L2068" s="254"/>
      <c r="M2068" s="255"/>
      <c r="N2068" s="256"/>
      <c r="O2068" s="256"/>
      <c r="P2068" s="256"/>
      <c r="Q2068" s="256"/>
      <c r="R2068" s="256"/>
      <c r="S2068" s="256"/>
      <c r="T2068" s="257"/>
      <c r="U2068" s="13"/>
      <c r="V2068" s="13"/>
      <c r="W2068" s="13"/>
      <c r="X2068" s="13"/>
      <c r="Y2068" s="13"/>
      <c r="Z2068" s="13"/>
      <c r="AA2068" s="13"/>
      <c r="AB2068" s="13"/>
      <c r="AC2068" s="13"/>
      <c r="AD2068" s="13"/>
      <c r="AE2068" s="13"/>
      <c r="AT2068" s="258" t="s">
        <v>200</v>
      </c>
      <c r="AU2068" s="258" t="s">
        <v>82</v>
      </c>
      <c r="AV2068" s="13" t="s">
        <v>80</v>
      </c>
      <c r="AW2068" s="13" t="s">
        <v>30</v>
      </c>
      <c r="AX2068" s="13" t="s">
        <v>73</v>
      </c>
      <c r="AY2068" s="258" t="s">
        <v>189</v>
      </c>
    </row>
    <row r="2069" s="14" customFormat="1">
      <c r="A2069" s="14"/>
      <c r="B2069" s="259"/>
      <c r="C2069" s="260"/>
      <c r="D2069" s="242" t="s">
        <v>200</v>
      </c>
      <c r="E2069" s="261" t="s">
        <v>1</v>
      </c>
      <c r="F2069" s="262" t="s">
        <v>1398</v>
      </c>
      <c r="G2069" s="260"/>
      <c r="H2069" s="263">
        <v>-0.216</v>
      </c>
      <c r="I2069" s="264"/>
      <c r="J2069" s="260"/>
      <c r="K2069" s="260"/>
      <c r="L2069" s="265"/>
      <c r="M2069" s="266"/>
      <c r="N2069" s="267"/>
      <c r="O2069" s="267"/>
      <c r="P2069" s="267"/>
      <c r="Q2069" s="267"/>
      <c r="R2069" s="267"/>
      <c r="S2069" s="267"/>
      <c r="T2069" s="268"/>
      <c r="U2069" s="14"/>
      <c r="V2069" s="14"/>
      <c r="W2069" s="14"/>
      <c r="X2069" s="14"/>
      <c r="Y2069" s="14"/>
      <c r="Z2069" s="14"/>
      <c r="AA2069" s="14"/>
      <c r="AB2069" s="14"/>
      <c r="AC2069" s="14"/>
      <c r="AD2069" s="14"/>
      <c r="AE2069" s="14"/>
      <c r="AT2069" s="269" t="s">
        <v>200</v>
      </c>
      <c r="AU2069" s="269" t="s">
        <v>82</v>
      </c>
      <c r="AV2069" s="14" t="s">
        <v>82</v>
      </c>
      <c r="AW2069" s="14" t="s">
        <v>30</v>
      </c>
      <c r="AX2069" s="14" t="s">
        <v>73</v>
      </c>
      <c r="AY2069" s="269" t="s">
        <v>189</v>
      </c>
    </row>
    <row r="2070" s="13" customFormat="1">
      <c r="A2070" s="13"/>
      <c r="B2070" s="249"/>
      <c r="C2070" s="250"/>
      <c r="D2070" s="242" t="s">
        <v>200</v>
      </c>
      <c r="E2070" s="251" t="s">
        <v>1</v>
      </c>
      <c r="F2070" s="252" t="s">
        <v>1399</v>
      </c>
      <c r="G2070" s="250"/>
      <c r="H2070" s="251" t="s">
        <v>1</v>
      </c>
      <c r="I2070" s="253"/>
      <c r="J2070" s="250"/>
      <c r="K2070" s="250"/>
      <c r="L2070" s="254"/>
      <c r="M2070" s="255"/>
      <c r="N2070" s="256"/>
      <c r="O2070" s="256"/>
      <c r="P2070" s="256"/>
      <c r="Q2070" s="256"/>
      <c r="R2070" s="256"/>
      <c r="S2070" s="256"/>
      <c r="T2070" s="257"/>
      <c r="U2070" s="13"/>
      <c r="V2070" s="13"/>
      <c r="W2070" s="13"/>
      <c r="X2070" s="13"/>
      <c r="Y2070" s="13"/>
      <c r="Z2070" s="13"/>
      <c r="AA2070" s="13"/>
      <c r="AB2070" s="13"/>
      <c r="AC2070" s="13"/>
      <c r="AD2070" s="13"/>
      <c r="AE2070" s="13"/>
      <c r="AT2070" s="258" t="s">
        <v>200</v>
      </c>
      <c r="AU2070" s="258" t="s">
        <v>82</v>
      </c>
      <c r="AV2070" s="13" t="s">
        <v>80</v>
      </c>
      <c r="AW2070" s="13" t="s">
        <v>30</v>
      </c>
      <c r="AX2070" s="13" t="s">
        <v>73</v>
      </c>
      <c r="AY2070" s="258" t="s">
        <v>189</v>
      </c>
    </row>
    <row r="2071" s="13" customFormat="1">
      <c r="A2071" s="13"/>
      <c r="B2071" s="249"/>
      <c r="C2071" s="250"/>
      <c r="D2071" s="242" t="s">
        <v>200</v>
      </c>
      <c r="E2071" s="251" t="s">
        <v>1</v>
      </c>
      <c r="F2071" s="252" t="s">
        <v>1400</v>
      </c>
      <c r="G2071" s="250"/>
      <c r="H2071" s="251" t="s">
        <v>1</v>
      </c>
      <c r="I2071" s="253"/>
      <c r="J2071" s="250"/>
      <c r="K2071" s="250"/>
      <c r="L2071" s="254"/>
      <c r="M2071" s="255"/>
      <c r="N2071" s="256"/>
      <c r="O2071" s="256"/>
      <c r="P2071" s="256"/>
      <c r="Q2071" s="256"/>
      <c r="R2071" s="256"/>
      <c r="S2071" s="256"/>
      <c r="T2071" s="257"/>
      <c r="U2071" s="13"/>
      <c r="V2071" s="13"/>
      <c r="W2071" s="13"/>
      <c r="X2071" s="13"/>
      <c r="Y2071" s="13"/>
      <c r="Z2071" s="13"/>
      <c r="AA2071" s="13"/>
      <c r="AB2071" s="13"/>
      <c r="AC2071" s="13"/>
      <c r="AD2071" s="13"/>
      <c r="AE2071" s="13"/>
      <c r="AT2071" s="258" t="s">
        <v>200</v>
      </c>
      <c r="AU2071" s="258" t="s">
        <v>82</v>
      </c>
      <c r="AV2071" s="13" t="s">
        <v>80</v>
      </c>
      <c r="AW2071" s="13" t="s">
        <v>30</v>
      </c>
      <c r="AX2071" s="13" t="s">
        <v>73</v>
      </c>
      <c r="AY2071" s="258" t="s">
        <v>189</v>
      </c>
    </row>
    <row r="2072" s="14" customFormat="1">
      <c r="A2072" s="14"/>
      <c r="B2072" s="259"/>
      <c r="C2072" s="260"/>
      <c r="D2072" s="242" t="s">
        <v>200</v>
      </c>
      <c r="E2072" s="261" t="s">
        <v>1</v>
      </c>
      <c r="F2072" s="262" t="s">
        <v>1401</v>
      </c>
      <c r="G2072" s="260"/>
      <c r="H2072" s="263">
        <v>2.246</v>
      </c>
      <c r="I2072" s="264"/>
      <c r="J2072" s="260"/>
      <c r="K2072" s="260"/>
      <c r="L2072" s="265"/>
      <c r="M2072" s="266"/>
      <c r="N2072" s="267"/>
      <c r="O2072" s="267"/>
      <c r="P2072" s="267"/>
      <c r="Q2072" s="267"/>
      <c r="R2072" s="267"/>
      <c r="S2072" s="267"/>
      <c r="T2072" s="268"/>
      <c r="U2072" s="14"/>
      <c r="V2072" s="14"/>
      <c r="W2072" s="14"/>
      <c r="X2072" s="14"/>
      <c r="Y2072" s="14"/>
      <c r="Z2072" s="14"/>
      <c r="AA2072" s="14"/>
      <c r="AB2072" s="14"/>
      <c r="AC2072" s="14"/>
      <c r="AD2072" s="14"/>
      <c r="AE2072" s="14"/>
      <c r="AT2072" s="269" t="s">
        <v>200</v>
      </c>
      <c r="AU2072" s="269" t="s">
        <v>82</v>
      </c>
      <c r="AV2072" s="14" t="s">
        <v>82</v>
      </c>
      <c r="AW2072" s="14" t="s">
        <v>30</v>
      </c>
      <c r="AX2072" s="14" t="s">
        <v>73</v>
      </c>
      <c r="AY2072" s="269" t="s">
        <v>189</v>
      </c>
    </row>
    <row r="2073" s="13" customFormat="1">
      <c r="A2073" s="13"/>
      <c r="B2073" s="249"/>
      <c r="C2073" s="250"/>
      <c r="D2073" s="242" t="s">
        <v>200</v>
      </c>
      <c r="E2073" s="251" t="s">
        <v>1</v>
      </c>
      <c r="F2073" s="252" t="s">
        <v>1402</v>
      </c>
      <c r="G2073" s="250"/>
      <c r="H2073" s="251" t="s">
        <v>1</v>
      </c>
      <c r="I2073" s="253"/>
      <c r="J2073" s="250"/>
      <c r="K2073" s="250"/>
      <c r="L2073" s="254"/>
      <c r="M2073" s="255"/>
      <c r="N2073" s="256"/>
      <c r="O2073" s="256"/>
      <c r="P2073" s="256"/>
      <c r="Q2073" s="256"/>
      <c r="R2073" s="256"/>
      <c r="S2073" s="256"/>
      <c r="T2073" s="257"/>
      <c r="U2073" s="13"/>
      <c r="V2073" s="13"/>
      <c r="W2073" s="13"/>
      <c r="X2073" s="13"/>
      <c r="Y2073" s="13"/>
      <c r="Z2073" s="13"/>
      <c r="AA2073" s="13"/>
      <c r="AB2073" s="13"/>
      <c r="AC2073" s="13"/>
      <c r="AD2073" s="13"/>
      <c r="AE2073" s="13"/>
      <c r="AT2073" s="258" t="s">
        <v>200</v>
      </c>
      <c r="AU2073" s="258" t="s">
        <v>82</v>
      </c>
      <c r="AV2073" s="13" t="s">
        <v>80</v>
      </c>
      <c r="AW2073" s="13" t="s">
        <v>30</v>
      </c>
      <c r="AX2073" s="13" t="s">
        <v>73</v>
      </c>
      <c r="AY2073" s="258" t="s">
        <v>189</v>
      </c>
    </row>
    <row r="2074" s="14" customFormat="1">
      <c r="A2074" s="14"/>
      <c r="B2074" s="259"/>
      <c r="C2074" s="260"/>
      <c r="D2074" s="242" t="s">
        <v>200</v>
      </c>
      <c r="E2074" s="261" t="s">
        <v>1</v>
      </c>
      <c r="F2074" s="262" t="s">
        <v>1403</v>
      </c>
      <c r="G2074" s="260"/>
      <c r="H2074" s="263">
        <v>18.102</v>
      </c>
      <c r="I2074" s="264"/>
      <c r="J2074" s="260"/>
      <c r="K2074" s="260"/>
      <c r="L2074" s="265"/>
      <c r="M2074" s="266"/>
      <c r="N2074" s="267"/>
      <c r="O2074" s="267"/>
      <c r="P2074" s="267"/>
      <c r="Q2074" s="267"/>
      <c r="R2074" s="267"/>
      <c r="S2074" s="267"/>
      <c r="T2074" s="268"/>
      <c r="U2074" s="14"/>
      <c r="V2074" s="14"/>
      <c r="W2074" s="14"/>
      <c r="X2074" s="14"/>
      <c r="Y2074" s="14"/>
      <c r="Z2074" s="14"/>
      <c r="AA2074" s="14"/>
      <c r="AB2074" s="14"/>
      <c r="AC2074" s="14"/>
      <c r="AD2074" s="14"/>
      <c r="AE2074" s="14"/>
      <c r="AT2074" s="269" t="s">
        <v>200</v>
      </c>
      <c r="AU2074" s="269" t="s">
        <v>82</v>
      </c>
      <c r="AV2074" s="14" t="s">
        <v>82</v>
      </c>
      <c r="AW2074" s="14" t="s">
        <v>30</v>
      </c>
      <c r="AX2074" s="14" t="s">
        <v>73</v>
      </c>
      <c r="AY2074" s="269" t="s">
        <v>189</v>
      </c>
    </row>
    <row r="2075" s="13" customFormat="1">
      <c r="A2075" s="13"/>
      <c r="B2075" s="249"/>
      <c r="C2075" s="250"/>
      <c r="D2075" s="242" t="s">
        <v>200</v>
      </c>
      <c r="E2075" s="251" t="s">
        <v>1</v>
      </c>
      <c r="F2075" s="252" t="s">
        <v>369</v>
      </c>
      <c r="G2075" s="250"/>
      <c r="H2075" s="251" t="s">
        <v>1</v>
      </c>
      <c r="I2075" s="253"/>
      <c r="J2075" s="250"/>
      <c r="K2075" s="250"/>
      <c r="L2075" s="254"/>
      <c r="M2075" s="255"/>
      <c r="N2075" s="256"/>
      <c r="O2075" s="256"/>
      <c r="P2075" s="256"/>
      <c r="Q2075" s="256"/>
      <c r="R2075" s="256"/>
      <c r="S2075" s="256"/>
      <c r="T2075" s="257"/>
      <c r="U2075" s="13"/>
      <c r="V2075" s="13"/>
      <c r="W2075" s="13"/>
      <c r="X2075" s="13"/>
      <c r="Y2075" s="13"/>
      <c r="Z2075" s="13"/>
      <c r="AA2075" s="13"/>
      <c r="AB2075" s="13"/>
      <c r="AC2075" s="13"/>
      <c r="AD2075" s="13"/>
      <c r="AE2075" s="13"/>
      <c r="AT2075" s="258" t="s">
        <v>200</v>
      </c>
      <c r="AU2075" s="258" t="s">
        <v>82</v>
      </c>
      <c r="AV2075" s="13" t="s">
        <v>80</v>
      </c>
      <c r="AW2075" s="13" t="s">
        <v>30</v>
      </c>
      <c r="AX2075" s="13" t="s">
        <v>73</v>
      </c>
      <c r="AY2075" s="258" t="s">
        <v>189</v>
      </c>
    </row>
    <row r="2076" s="14" customFormat="1">
      <c r="A2076" s="14"/>
      <c r="B2076" s="259"/>
      <c r="C2076" s="260"/>
      <c r="D2076" s="242" t="s">
        <v>200</v>
      </c>
      <c r="E2076" s="261" t="s">
        <v>1</v>
      </c>
      <c r="F2076" s="262" t="s">
        <v>1404</v>
      </c>
      <c r="G2076" s="260"/>
      <c r="H2076" s="263">
        <v>-0.36099999999999999</v>
      </c>
      <c r="I2076" s="264"/>
      <c r="J2076" s="260"/>
      <c r="K2076" s="260"/>
      <c r="L2076" s="265"/>
      <c r="M2076" s="266"/>
      <c r="N2076" s="267"/>
      <c r="O2076" s="267"/>
      <c r="P2076" s="267"/>
      <c r="Q2076" s="267"/>
      <c r="R2076" s="267"/>
      <c r="S2076" s="267"/>
      <c r="T2076" s="268"/>
      <c r="U2076" s="14"/>
      <c r="V2076" s="14"/>
      <c r="W2076" s="14"/>
      <c r="X2076" s="14"/>
      <c r="Y2076" s="14"/>
      <c r="Z2076" s="14"/>
      <c r="AA2076" s="14"/>
      <c r="AB2076" s="14"/>
      <c r="AC2076" s="14"/>
      <c r="AD2076" s="14"/>
      <c r="AE2076" s="14"/>
      <c r="AT2076" s="269" t="s">
        <v>200</v>
      </c>
      <c r="AU2076" s="269" t="s">
        <v>82</v>
      </c>
      <c r="AV2076" s="14" t="s">
        <v>82</v>
      </c>
      <c r="AW2076" s="14" t="s">
        <v>30</v>
      </c>
      <c r="AX2076" s="14" t="s">
        <v>73</v>
      </c>
      <c r="AY2076" s="269" t="s">
        <v>189</v>
      </c>
    </row>
    <row r="2077" s="16" customFormat="1">
      <c r="A2077" s="16"/>
      <c r="B2077" s="292"/>
      <c r="C2077" s="293"/>
      <c r="D2077" s="242" t="s">
        <v>200</v>
      </c>
      <c r="E2077" s="294" t="s">
        <v>1</v>
      </c>
      <c r="F2077" s="295" t="s">
        <v>290</v>
      </c>
      <c r="G2077" s="293"/>
      <c r="H2077" s="296">
        <v>21.748999999999999</v>
      </c>
      <c r="I2077" s="297"/>
      <c r="J2077" s="293"/>
      <c r="K2077" s="293"/>
      <c r="L2077" s="298"/>
      <c r="M2077" s="299"/>
      <c r="N2077" s="300"/>
      <c r="O2077" s="300"/>
      <c r="P2077" s="300"/>
      <c r="Q2077" s="300"/>
      <c r="R2077" s="300"/>
      <c r="S2077" s="300"/>
      <c r="T2077" s="301"/>
      <c r="U2077" s="16"/>
      <c r="V2077" s="16"/>
      <c r="W2077" s="16"/>
      <c r="X2077" s="16"/>
      <c r="Y2077" s="16"/>
      <c r="Z2077" s="16"/>
      <c r="AA2077" s="16"/>
      <c r="AB2077" s="16"/>
      <c r="AC2077" s="16"/>
      <c r="AD2077" s="16"/>
      <c r="AE2077" s="16"/>
      <c r="AT2077" s="302" t="s">
        <v>200</v>
      </c>
      <c r="AU2077" s="302" t="s">
        <v>82</v>
      </c>
      <c r="AV2077" s="16" t="s">
        <v>214</v>
      </c>
      <c r="AW2077" s="16" t="s">
        <v>30</v>
      </c>
      <c r="AX2077" s="16" t="s">
        <v>73</v>
      </c>
      <c r="AY2077" s="302" t="s">
        <v>189</v>
      </c>
    </row>
    <row r="2078" s="15" customFormat="1">
      <c r="A2078" s="15"/>
      <c r="B2078" s="270"/>
      <c r="C2078" s="271"/>
      <c r="D2078" s="242" t="s">
        <v>200</v>
      </c>
      <c r="E2078" s="272" t="s">
        <v>1</v>
      </c>
      <c r="F2078" s="273" t="s">
        <v>207</v>
      </c>
      <c r="G2078" s="271"/>
      <c r="H2078" s="274">
        <v>65.009</v>
      </c>
      <c r="I2078" s="275"/>
      <c r="J2078" s="271"/>
      <c r="K2078" s="271"/>
      <c r="L2078" s="276"/>
      <c r="M2078" s="277"/>
      <c r="N2078" s="278"/>
      <c r="O2078" s="278"/>
      <c r="P2078" s="278"/>
      <c r="Q2078" s="278"/>
      <c r="R2078" s="278"/>
      <c r="S2078" s="278"/>
      <c r="T2078" s="279"/>
      <c r="U2078" s="15"/>
      <c r="V2078" s="15"/>
      <c r="W2078" s="15"/>
      <c r="X2078" s="15"/>
      <c r="Y2078" s="15"/>
      <c r="Z2078" s="15"/>
      <c r="AA2078" s="15"/>
      <c r="AB2078" s="15"/>
      <c r="AC2078" s="15"/>
      <c r="AD2078" s="15"/>
      <c r="AE2078" s="15"/>
      <c r="AT2078" s="280" t="s">
        <v>200</v>
      </c>
      <c r="AU2078" s="280" t="s">
        <v>82</v>
      </c>
      <c r="AV2078" s="15" t="s">
        <v>195</v>
      </c>
      <c r="AW2078" s="15" t="s">
        <v>30</v>
      </c>
      <c r="AX2078" s="15" t="s">
        <v>80</v>
      </c>
      <c r="AY2078" s="280" t="s">
        <v>189</v>
      </c>
    </row>
    <row r="2079" s="2" customFormat="1" ht="21.75" customHeight="1">
      <c r="A2079" s="39"/>
      <c r="B2079" s="40"/>
      <c r="C2079" s="228" t="s">
        <v>1405</v>
      </c>
      <c r="D2079" s="228" t="s">
        <v>191</v>
      </c>
      <c r="E2079" s="229" t="s">
        <v>1406</v>
      </c>
      <c r="F2079" s="230" t="s">
        <v>1407</v>
      </c>
      <c r="G2079" s="231" t="s">
        <v>194</v>
      </c>
      <c r="H2079" s="232">
        <v>0.72599999999999998</v>
      </c>
      <c r="I2079" s="233"/>
      <c r="J2079" s="234">
        <f>ROUND(I2079*H2079,2)</f>
        <v>0</v>
      </c>
      <c r="K2079" s="235"/>
      <c r="L2079" s="45"/>
      <c r="M2079" s="236" t="s">
        <v>1</v>
      </c>
      <c r="N2079" s="237" t="s">
        <v>38</v>
      </c>
      <c r="O2079" s="92"/>
      <c r="P2079" s="238">
        <f>O2079*H2079</f>
        <v>0</v>
      </c>
      <c r="Q2079" s="238">
        <v>0</v>
      </c>
      <c r="R2079" s="238">
        <f>Q2079*H2079</f>
        <v>0</v>
      </c>
      <c r="S2079" s="238">
        <v>1.671</v>
      </c>
      <c r="T2079" s="239">
        <f>S2079*H2079</f>
        <v>1.2131460000000001</v>
      </c>
      <c r="U2079" s="39"/>
      <c r="V2079" s="39"/>
      <c r="W2079" s="39"/>
      <c r="X2079" s="39"/>
      <c r="Y2079" s="39"/>
      <c r="Z2079" s="39"/>
      <c r="AA2079" s="39"/>
      <c r="AB2079" s="39"/>
      <c r="AC2079" s="39"/>
      <c r="AD2079" s="39"/>
      <c r="AE2079" s="39"/>
      <c r="AR2079" s="240" t="s">
        <v>195</v>
      </c>
      <c r="AT2079" s="240" t="s">
        <v>191</v>
      </c>
      <c r="AU2079" s="240" t="s">
        <v>82</v>
      </c>
      <c r="AY2079" s="18" t="s">
        <v>189</v>
      </c>
      <c r="BE2079" s="241">
        <f>IF(N2079="základní",J2079,0)</f>
        <v>0</v>
      </c>
      <c r="BF2079" s="241">
        <f>IF(N2079="snížená",J2079,0)</f>
        <v>0</v>
      </c>
      <c r="BG2079" s="241">
        <f>IF(N2079="zákl. přenesená",J2079,0)</f>
        <v>0</v>
      </c>
      <c r="BH2079" s="241">
        <f>IF(N2079="sníž. přenesená",J2079,0)</f>
        <v>0</v>
      </c>
      <c r="BI2079" s="241">
        <f>IF(N2079="nulová",J2079,0)</f>
        <v>0</v>
      </c>
      <c r="BJ2079" s="18" t="s">
        <v>80</v>
      </c>
      <c r="BK2079" s="241">
        <f>ROUND(I2079*H2079,2)</f>
        <v>0</v>
      </c>
      <c r="BL2079" s="18" t="s">
        <v>195</v>
      </c>
      <c r="BM2079" s="240" t="s">
        <v>1408</v>
      </c>
    </row>
    <row r="2080" s="2" customFormat="1">
      <c r="A2080" s="39"/>
      <c r="B2080" s="40"/>
      <c r="C2080" s="41"/>
      <c r="D2080" s="242" t="s">
        <v>197</v>
      </c>
      <c r="E2080" s="41"/>
      <c r="F2080" s="243" t="s">
        <v>1407</v>
      </c>
      <c r="G2080" s="41"/>
      <c r="H2080" s="41"/>
      <c r="I2080" s="244"/>
      <c r="J2080" s="41"/>
      <c r="K2080" s="41"/>
      <c r="L2080" s="45"/>
      <c r="M2080" s="245"/>
      <c r="N2080" s="246"/>
      <c r="O2080" s="92"/>
      <c r="P2080" s="92"/>
      <c r="Q2080" s="92"/>
      <c r="R2080" s="92"/>
      <c r="S2080" s="92"/>
      <c r="T2080" s="93"/>
      <c r="U2080" s="39"/>
      <c r="V2080" s="39"/>
      <c r="W2080" s="39"/>
      <c r="X2080" s="39"/>
      <c r="Y2080" s="39"/>
      <c r="Z2080" s="39"/>
      <c r="AA2080" s="39"/>
      <c r="AB2080" s="39"/>
      <c r="AC2080" s="39"/>
      <c r="AD2080" s="39"/>
      <c r="AE2080" s="39"/>
      <c r="AT2080" s="18" t="s">
        <v>197</v>
      </c>
      <c r="AU2080" s="18" t="s">
        <v>82</v>
      </c>
    </row>
    <row r="2081" s="2" customFormat="1">
      <c r="A2081" s="39"/>
      <c r="B2081" s="40"/>
      <c r="C2081" s="41"/>
      <c r="D2081" s="247" t="s">
        <v>198</v>
      </c>
      <c r="E2081" s="41"/>
      <c r="F2081" s="248" t="s">
        <v>1409</v>
      </c>
      <c r="G2081" s="41"/>
      <c r="H2081" s="41"/>
      <c r="I2081" s="244"/>
      <c r="J2081" s="41"/>
      <c r="K2081" s="41"/>
      <c r="L2081" s="45"/>
      <c r="M2081" s="245"/>
      <c r="N2081" s="246"/>
      <c r="O2081" s="92"/>
      <c r="P2081" s="92"/>
      <c r="Q2081" s="92"/>
      <c r="R2081" s="92"/>
      <c r="S2081" s="92"/>
      <c r="T2081" s="93"/>
      <c r="U2081" s="39"/>
      <c r="V2081" s="39"/>
      <c r="W2081" s="39"/>
      <c r="X2081" s="39"/>
      <c r="Y2081" s="39"/>
      <c r="Z2081" s="39"/>
      <c r="AA2081" s="39"/>
      <c r="AB2081" s="39"/>
      <c r="AC2081" s="39"/>
      <c r="AD2081" s="39"/>
      <c r="AE2081" s="39"/>
      <c r="AT2081" s="18" t="s">
        <v>198</v>
      </c>
      <c r="AU2081" s="18" t="s">
        <v>82</v>
      </c>
    </row>
    <row r="2082" s="13" customFormat="1">
      <c r="A2082" s="13"/>
      <c r="B2082" s="249"/>
      <c r="C2082" s="250"/>
      <c r="D2082" s="242" t="s">
        <v>200</v>
      </c>
      <c r="E2082" s="251" t="s">
        <v>1</v>
      </c>
      <c r="F2082" s="252" t="s">
        <v>1244</v>
      </c>
      <c r="G2082" s="250"/>
      <c r="H2082" s="251" t="s">
        <v>1</v>
      </c>
      <c r="I2082" s="253"/>
      <c r="J2082" s="250"/>
      <c r="K2082" s="250"/>
      <c r="L2082" s="254"/>
      <c r="M2082" s="255"/>
      <c r="N2082" s="256"/>
      <c r="O2082" s="256"/>
      <c r="P2082" s="256"/>
      <c r="Q2082" s="256"/>
      <c r="R2082" s="256"/>
      <c r="S2082" s="256"/>
      <c r="T2082" s="257"/>
      <c r="U2082" s="13"/>
      <c r="V2082" s="13"/>
      <c r="W2082" s="13"/>
      <c r="X2082" s="13"/>
      <c r="Y2082" s="13"/>
      <c r="Z2082" s="13"/>
      <c r="AA2082" s="13"/>
      <c r="AB2082" s="13"/>
      <c r="AC2082" s="13"/>
      <c r="AD2082" s="13"/>
      <c r="AE2082" s="13"/>
      <c r="AT2082" s="258" t="s">
        <v>200</v>
      </c>
      <c r="AU2082" s="258" t="s">
        <v>82</v>
      </c>
      <c r="AV2082" s="13" t="s">
        <v>80</v>
      </c>
      <c r="AW2082" s="13" t="s">
        <v>30</v>
      </c>
      <c r="AX2082" s="13" t="s">
        <v>73</v>
      </c>
      <c r="AY2082" s="258" t="s">
        <v>189</v>
      </c>
    </row>
    <row r="2083" s="14" customFormat="1">
      <c r="A2083" s="14"/>
      <c r="B2083" s="259"/>
      <c r="C2083" s="260"/>
      <c r="D2083" s="242" t="s">
        <v>200</v>
      </c>
      <c r="E2083" s="261" t="s">
        <v>1</v>
      </c>
      <c r="F2083" s="262" t="s">
        <v>1410</v>
      </c>
      <c r="G2083" s="260"/>
      <c r="H2083" s="263">
        <v>0.72599999999999998</v>
      </c>
      <c r="I2083" s="264"/>
      <c r="J2083" s="260"/>
      <c r="K2083" s="260"/>
      <c r="L2083" s="265"/>
      <c r="M2083" s="266"/>
      <c r="N2083" s="267"/>
      <c r="O2083" s="267"/>
      <c r="P2083" s="267"/>
      <c r="Q2083" s="267"/>
      <c r="R2083" s="267"/>
      <c r="S2083" s="267"/>
      <c r="T2083" s="268"/>
      <c r="U2083" s="14"/>
      <c r="V2083" s="14"/>
      <c r="W2083" s="14"/>
      <c r="X2083" s="14"/>
      <c r="Y2083" s="14"/>
      <c r="Z2083" s="14"/>
      <c r="AA2083" s="14"/>
      <c r="AB2083" s="14"/>
      <c r="AC2083" s="14"/>
      <c r="AD2083" s="14"/>
      <c r="AE2083" s="14"/>
      <c r="AT2083" s="269" t="s">
        <v>200</v>
      </c>
      <c r="AU2083" s="269" t="s">
        <v>82</v>
      </c>
      <c r="AV2083" s="14" t="s">
        <v>82</v>
      </c>
      <c r="AW2083" s="14" t="s">
        <v>30</v>
      </c>
      <c r="AX2083" s="14" t="s">
        <v>73</v>
      </c>
      <c r="AY2083" s="269" t="s">
        <v>189</v>
      </c>
    </row>
    <row r="2084" s="16" customFormat="1">
      <c r="A2084" s="16"/>
      <c r="B2084" s="292"/>
      <c r="C2084" s="293"/>
      <c r="D2084" s="242" t="s">
        <v>200</v>
      </c>
      <c r="E2084" s="294" t="s">
        <v>1</v>
      </c>
      <c r="F2084" s="295" t="s">
        <v>290</v>
      </c>
      <c r="G2084" s="293"/>
      <c r="H2084" s="296">
        <v>0.72599999999999998</v>
      </c>
      <c r="I2084" s="297"/>
      <c r="J2084" s="293"/>
      <c r="K2084" s="293"/>
      <c r="L2084" s="298"/>
      <c r="M2084" s="299"/>
      <c r="N2084" s="300"/>
      <c r="O2084" s="300"/>
      <c r="P2084" s="300"/>
      <c r="Q2084" s="300"/>
      <c r="R2084" s="300"/>
      <c r="S2084" s="300"/>
      <c r="T2084" s="301"/>
      <c r="U2084" s="16"/>
      <c r="V2084" s="16"/>
      <c r="W2084" s="16"/>
      <c r="X2084" s="16"/>
      <c r="Y2084" s="16"/>
      <c r="Z2084" s="16"/>
      <c r="AA2084" s="16"/>
      <c r="AB2084" s="16"/>
      <c r="AC2084" s="16"/>
      <c r="AD2084" s="16"/>
      <c r="AE2084" s="16"/>
      <c r="AT2084" s="302" t="s">
        <v>200</v>
      </c>
      <c r="AU2084" s="302" t="s">
        <v>82</v>
      </c>
      <c r="AV2084" s="16" t="s">
        <v>214</v>
      </c>
      <c r="AW2084" s="16" t="s">
        <v>30</v>
      </c>
      <c r="AX2084" s="16" t="s">
        <v>73</v>
      </c>
      <c r="AY2084" s="302" t="s">
        <v>189</v>
      </c>
    </row>
    <row r="2085" s="15" customFormat="1">
      <c r="A2085" s="15"/>
      <c r="B2085" s="270"/>
      <c r="C2085" s="271"/>
      <c r="D2085" s="242" t="s">
        <v>200</v>
      </c>
      <c r="E2085" s="272" t="s">
        <v>1</v>
      </c>
      <c r="F2085" s="273" t="s">
        <v>207</v>
      </c>
      <c r="G2085" s="271"/>
      <c r="H2085" s="274">
        <v>0.72599999999999998</v>
      </c>
      <c r="I2085" s="275"/>
      <c r="J2085" s="271"/>
      <c r="K2085" s="271"/>
      <c r="L2085" s="276"/>
      <c r="M2085" s="277"/>
      <c r="N2085" s="278"/>
      <c r="O2085" s="278"/>
      <c r="P2085" s="278"/>
      <c r="Q2085" s="278"/>
      <c r="R2085" s="278"/>
      <c r="S2085" s="278"/>
      <c r="T2085" s="279"/>
      <c r="U2085" s="15"/>
      <c r="V2085" s="15"/>
      <c r="W2085" s="15"/>
      <c r="X2085" s="15"/>
      <c r="Y2085" s="15"/>
      <c r="Z2085" s="15"/>
      <c r="AA2085" s="15"/>
      <c r="AB2085" s="15"/>
      <c r="AC2085" s="15"/>
      <c r="AD2085" s="15"/>
      <c r="AE2085" s="15"/>
      <c r="AT2085" s="280" t="s">
        <v>200</v>
      </c>
      <c r="AU2085" s="280" t="s">
        <v>82</v>
      </c>
      <c r="AV2085" s="15" t="s">
        <v>195</v>
      </c>
      <c r="AW2085" s="15" t="s">
        <v>30</v>
      </c>
      <c r="AX2085" s="15" t="s">
        <v>80</v>
      </c>
      <c r="AY2085" s="280" t="s">
        <v>189</v>
      </c>
    </row>
    <row r="2086" s="2" customFormat="1" ht="21.75" customHeight="1">
      <c r="A2086" s="39"/>
      <c r="B2086" s="40"/>
      <c r="C2086" s="228" t="s">
        <v>1411</v>
      </c>
      <c r="D2086" s="228" t="s">
        <v>191</v>
      </c>
      <c r="E2086" s="229" t="s">
        <v>1412</v>
      </c>
      <c r="F2086" s="230" t="s">
        <v>1413</v>
      </c>
      <c r="G2086" s="231" t="s">
        <v>301</v>
      </c>
      <c r="H2086" s="232">
        <v>4.7679999999999998</v>
      </c>
      <c r="I2086" s="233"/>
      <c r="J2086" s="234">
        <f>ROUND(I2086*H2086,2)</f>
        <v>0</v>
      </c>
      <c r="K2086" s="235"/>
      <c r="L2086" s="45"/>
      <c r="M2086" s="236" t="s">
        <v>1</v>
      </c>
      <c r="N2086" s="237" t="s">
        <v>38</v>
      </c>
      <c r="O2086" s="92"/>
      <c r="P2086" s="238">
        <f>O2086*H2086</f>
        <v>0</v>
      </c>
      <c r="Q2086" s="238">
        <v>0</v>
      </c>
      <c r="R2086" s="238">
        <f>Q2086*H2086</f>
        <v>0</v>
      </c>
      <c r="S2086" s="238">
        <v>0.055</v>
      </c>
      <c r="T2086" s="239">
        <f>S2086*H2086</f>
        <v>0.26223999999999997</v>
      </c>
      <c r="U2086" s="39"/>
      <c r="V2086" s="39"/>
      <c r="W2086" s="39"/>
      <c r="X2086" s="39"/>
      <c r="Y2086" s="39"/>
      <c r="Z2086" s="39"/>
      <c r="AA2086" s="39"/>
      <c r="AB2086" s="39"/>
      <c r="AC2086" s="39"/>
      <c r="AD2086" s="39"/>
      <c r="AE2086" s="39"/>
      <c r="AR2086" s="240" t="s">
        <v>195</v>
      </c>
      <c r="AT2086" s="240" t="s">
        <v>191</v>
      </c>
      <c r="AU2086" s="240" t="s">
        <v>82</v>
      </c>
      <c r="AY2086" s="18" t="s">
        <v>189</v>
      </c>
      <c r="BE2086" s="241">
        <f>IF(N2086="základní",J2086,0)</f>
        <v>0</v>
      </c>
      <c r="BF2086" s="241">
        <f>IF(N2086="snížená",J2086,0)</f>
        <v>0</v>
      </c>
      <c r="BG2086" s="241">
        <f>IF(N2086="zákl. přenesená",J2086,0)</f>
        <v>0</v>
      </c>
      <c r="BH2086" s="241">
        <f>IF(N2086="sníž. přenesená",J2086,0)</f>
        <v>0</v>
      </c>
      <c r="BI2086" s="241">
        <f>IF(N2086="nulová",J2086,0)</f>
        <v>0</v>
      </c>
      <c r="BJ2086" s="18" t="s">
        <v>80</v>
      </c>
      <c r="BK2086" s="241">
        <f>ROUND(I2086*H2086,2)</f>
        <v>0</v>
      </c>
      <c r="BL2086" s="18" t="s">
        <v>195</v>
      </c>
      <c r="BM2086" s="240" t="s">
        <v>1414</v>
      </c>
    </row>
    <row r="2087" s="2" customFormat="1">
      <c r="A2087" s="39"/>
      <c r="B2087" s="40"/>
      <c r="C2087" s="41"/>
      <c r="D2087" s="242" t="s">
        <v>197</v>
      </c>
      <c r="E2087" s="41"/>
      <c r="F2087" s="243" t="s">
        <v>1413</v>
      </c>
      <c r="G2087" s="41"/>
      <c r="H2087" s="41"/>
      <c r="I2087" s="244"/>
      <c r="J2087" s="41"/>
      <c r="K2087" s="41"/>
      <c r="L2087" s="45"/>
      <c r="M2087" s="245"/>
      <c r="N2087" s="246"/>
      <c r="O2087" s="92"/>
      <c r="P2087" s="92"/>
      <c r="Q2087" s="92"/>
      <c r="R2087" s="92"/>
      <c r="S2087" s="92"/>
      <c r="T2087" s="93"/>
      <c r="U2087" s="39"/>
      <c r="V2087" s="39"/>
      <c r="W2087" s="39"/>
      <c r="X2087" s="39"/>
      <c r="Y2087" s="39"/>
      <c r="Z2087" s="39"/>
      <c r="AA2087" s="39"/>
      <c r="AB2087" s="39"/>
      <c r="AC2087" s="39"/>
      <c r="AD2087" s="39"/>
      <c r="AE2087" s="39"/>
      <c r="AT2087" s="18" t="s">
        <v>197</v>
      </c>
      <c r="AU2087" s="18" t="s">
        <v>82</v>
      </c>
    </row>
    <row r="2088" s="2" customFormat="1">
      <c r="A2088" s="39"/>
      <c r="B2088" s="40"/>
      <c r="C2088" s="41"/>
      <c r="D2088" s="247" t="s">
        <v>198</v>
      </c>
      <c r="E2088" s="41"/>
      <c r="F2088" s="248" t="s">
        <v>1415</v>
      </c>
      <c r="G2088" s="41"/>
      <c r="H2088" s="41"/>
      <c r="I2088" s="244"/>
      <c r="J2088" s="41"/>
      <c r="K2088" s="41"/>
      <c r="L2088" s="45"/>
      <c r="M2088" s="245"/>
      <c r="N2088" s="246"/>
      <c r="O2088" s="92"/>
      <c r="P2088" s="92"/>
      <c r="Q2088" s="92"/>
      <c r="R2088" s="92"/>
      <c r="S2088" s="92"/>
      <c r="T2088" s="93"/>
      <c r="U2088" s="39"/>
      <c r="V2088" s="39"/>
      <c r="W2088" s="39"/>
      <c r="X2088" s="39"/>
      <c r="Y2088" s="39"/>
      <c r="Z2088" s="39"/>
      <c r="AA2088" s="39"/>
      <c r="AB2088" s="39"/>
      <c r="AC2088" s="39"/>
      <c r="AD2088" s="39"/>
      <c r="AE2088" s="39"/>
      <c r="AT2088" s="18" t="s">
        <v>198</v>
      </c>
      <c r="AU2088" s="18" t="s">
        <v>82</v>
      </c>
    </row>
    <row r="2089" s="13" customFormat="1">
      <c r="A2089" s="13"/>
      <c r="B2089" s="249"/>
      <c r="C2089" s="250"/>
      <c r="D2089" s="242" t="s">
        <v>200</v>
      </c>
      <c r="E2089" s="251" t="s">
        <v>1</v>
      </c>
      <c r="F2089" s="252" t="s">
        <v>338</v>
      </c>
      <c r="G2089" s="250"/>
      <c r="H2089" s="251" t="s">
        <v>1</v>
      </c>
      <c r="I2089" s="253"/>
      <c r="J2089" s="250"/>
      <c r="K2089" s="250"/>
      <c r="L2089" s="254"/>
      <c r="M2089" s="255"/>
      <c r="N2089" s="256"/>
      <c r="O2089" s="256"/>
      <c r="P2089" s="256"/>
      <c r="Q2089" s="256"/>
      <c r="R2089" s="256"/>
      <c r="S2089" s="256"/>
      <c r="T2089" s="257"/>
      <c r="U2089" s="13"/>
      <c r="V2089" s="13"/>
      <c r="W2089" s="13"/>
      <c r="X2089" s="13"/>
      <c r="Y2089" s="13"/>
      <c r="Z2089" s="13"/>
      <c r="AA2089" s="13"/>
      <c r="AB2089" s="13"/>
      <c r="AC2089" s="13"/>
      <c r="AD2089" s="13"/>
      <c r="AE2089" s="13"/>
      <c r="AT2089" s="258" t="s">
        <v>200</v>
      </c>
      <c r="AU2089" s="258" t="s">
        <v>82</v>
      </c>
      <c r="AV2089" s="13" t="s">
        <v>80</v>
      </c>
      <c r="AW2089" s="13" t="s">
        <v>30</v>
      </c>
      <c r="AX2089" s="13" t="s">
        <v>73</v>
      </c>
      <c r="AY2089" s="258" t="s">
        <v>189</v>
      </c>
    </row>
    <row r="2090" s="13" customFormat="1">
      <c r="A2090" s="13"/>
      <c r="B2090" s="249"/>
      <c r="C2090" s="250"/>
      <c r="D2090" s="242" t="s">
        <v>200</v>
      </c>
      <c r="E2090" s="251" t="s">
        <v>1</v>
      </c>
      <c r="F2090" s="252" t="s">
        <v>832</v>
      </c>
      <c r="G2090" s="250"/>
      <c r="H2090" s="251" t="s">
        <v>1</v>
      </c>
      <c r="I2090" s="253"/>
      <c r="J2090" s="250"/>
      <c r="K2090" s="250"/>
      <c r="L2090" s="254"/>
      <c r="M2090" s="255"/>
      <c r="N2090" s="256"/>
      <c r="O2090" s="256"/>
      <c r="P2090" s="256"/>
      <c r="Q2090" s="256"/>
      <c r="R2090" s="256"/>
      <c r="S2090" s="256"/>
      <c r="T2090" s="257"/>
      <c r="U2090" s="13"/>
      <c r="V2090" s="13"/>
      <c r="W2090" s="13"/>
      <c r="X2090" s="13"/>
      <c r="Y2090" s="13"/>
      <c r="Z2090" s="13"/>
      <c r="AA2090" s="13"/>
      <c r="AB2090" s="13"/>
      <c r="AC2090" s="13"/>
      <c r="AD2090" s="13"/>
      <c r="AE2090" s="13"/>
      <c r="AT2090" s="258" t="s">
        <v>200</v>
      </c>
      <c r="AU2090" s="258" t="s">
        <v>82</v>
      </c>
      <c r="AV2090" s="13" t="s">
        <v>80</v>
      </c>
      <c r="AW2090" s="13" t="s">
        <v>30</v>
      </c>
      <c r="AX2090" s="13" t="s">
        <v>73</v>
      </c>
      <c r="AY2090" s="258" t="s">
        <v>189</v>
      </c>
    </row>
    <row r="2091" s="14" customFormat="1">
      <c r="A2091" s="14"/>
      <c r="B2091" s="259"/>
      <c r="C2091" s="260"/>
      <c r="D2091" s="242" t="s">
        <v>200</v>
      </c>
      <c r="E2091" s="261" t="s">
        <v>1</v>
      </c>
      <c r="F2091" s="262" t="s">
        <v>1416</v>
      </c>
      <c r="G2091" s="260"/>
      <c r="H2091" s="263">
        <v>1.4690000000000001</v>
      </c>
      <c r="I2091" s="264"/>
      <c r="J2091" s="260"/>
      <c r="K2091" s="260"/>
      <c r="L2091" s="265"/>
      <c r="M2091" s="266"/>
      <c r="N2091" s="267"/>
      <c r="O2091" s="267"/>
      <c r="P2091" s="267"/>
      <c r="Q2091" s="267"/>
      <c r="R2091" s="267"/>
      <c r="S2091" s="267"/>
      <c r="T2091" s="268"/>
      <c r="U2091" s="14"/>
      <c r="V2091" s="14"/>
      <c r="W2091" s="14"/>
      <c r="X2091" s="14"/>
      <c r="Y2091" s="14"/>
      <c r="Z2091" s="14"/>
      <c r="AA2091" s="14"/>
      <c r="AB2091" s="14"/>
      <c r="AC2091" s="14"/>
      <c r="AD2091" s="14"/>
      <c r="AE2091" s="14"/>
      <c r="AT2091" s="269" t="s">
        <v>200</v>
      </c>
      <c r="AU2091" s="269" t="s">
        <v>82</v>
      </c>
      <c r="AV2091" s="14" t="s">
        <v>82</v>
      </c>
      <c r="AW2091" s="14" t="s">
        <v>30</v>
      </c>
      <c r="AX2091" s="14" t="s">
        <v>73</v>
      </c>
      <c r="AY2091" s="269" t="s">
        <v>189</v>
      </c>
    </row>
    <row r="2092" s="13" customFormat="1">
      <c r="A2092" s="13"/>
      <c r="B2092" s="249"/>
      <c r="C2092" s="250"/>
      <c r="D2092" s="242" t="s">
        <v>200</v>
      </c>
      <c r="E2092" s="251" t="s">
        <v>1</v>
      </c>
      <c r="F2092" s="252" t="s">
        <v>606</v>
      </c>
      <c r="G2092" s="250"/>
      <c r="H2092" s="251" t="s">
        <v>1</v>
      </c>
      <c r="I2092" s="253"/>
      <c r="J2092" s="250"/>
      <c r="K2092" s="250"/>
      <c r="L2092" s="254"/>
      <c r="M2092" s="255"/>
      <c r="N2092" s="256"/>
      <c r="O2092" s="256"/>
      <c r="P2092" s="256"/>
      <c r="Q2092" s="256"/>
      <c r="R2092" s="256"/>
      <c r="S2092" s="256"/>
      <c r="T2092" s="257"/>
      <c r="U2092" s="13"/>
      <c r="V2092" s="13"/>
      <c r="W2092" s="13"/>
      <c r="X2092" s="13"/>
      <c r="Y2092" s="13"/>
      <c r="Z2092" s="13"/>
      <c r="AA2092" s="13"/>
      <c r="AB2092" s="13"/>
      <c r="AC2092" s="13"/>
      <c r="AD2092" s="13"/>
      <c r="AE2092" s="13"/>
      <c r="AT2092" s="258" t="s">
        <v>200</v>
      </c>
      <c r="AU2092" s="258" t="s">
        <v>82</v>
      </c>
      <c r="AV2092" s="13" t="s">
        <v>80</v>
      </c>
      <c r="AW2092" s="13" t="s">
        <v>30</v>
      </c>
      <c r="AX2092" s="13" t="s">
        <v>73</v>
      </c>
      <c r="AY2092" s="258" t="s">
        <v>189</v>
      </c>
    </row>
    <row r="2093" s="14" customFormat="1">
      <c r="A2093" s="14"/>
      <c r="B2093" s="259"/>
      <c r="C2093" s="260"/>
      <c r="D2093" s="242" t="s">
        <v>200</v>
      </c>
      <c r="E2093" s="261" t="s">
        <v>1</v>
      </c>
      <c r="F2093" s="262" t="s">
        <v>1417</v>
      </c>
      <c r="G2093" s="260"/>
      <c r="H2093" s="263">
        <v>1.3680000000000001</v>
      </c>
      <c r="I2093" s="264"/>
      <c r="J2093" s="260"/>
      <c r="K2093" s="260"/>
      <c r="L2093" s="265"/>
      <c r="M2093" s="266"/>
      <c r="N2093" s="267"/>
      <c r="O2093" s="267"/>
      <c r="P2093" s="267"/>
      <c r="Q2093" s="267"/>
      <c r="R2093" s="267"/>
      <c r="S2093" s="267"/>
      <c r="T2093" s="268"/>
      <c r="U2093" s="14"/>
      <c r="V2093" s="14"/>
      <c r="W2093" s="14"/>
      <c r="X2093" s="14"/>
      <c r="Y2093" s="14"/>
      <c r="Z2093" s="14"/>
      <c r="AA2093" s="14"/>
      <c r="AB2093" s="14"/>
      <c r="AC2093" s="14"/>
      <c r="AD2093" s="14"/>
      <c r="AE2093" s="14"/>
      <c r="AT2093" s="269" t="s">
        <v>200</v>
      </c>
      <c r="AU2093" s="269" t="s">
        <v>82</v>
      </c>
      <c r="AV2093" s="14" t="s">
        <v>82</v>
      </c>
      <c r="AW2093" s="14" t="s">
        <v>30</v>
      </c>
      <c r="AX2093" s="14" t="s">
        <v>73</v>
      </c>
      <c r="AY2093" s="269" t="s">
        <v>189</v>
      </c>
    </row>
    <row r="2094" s="16" customFormat="1">
      <c r="A2094" s="16"/>
      <c r="B2094" s="292"/>
      <c r="C2094" s="293"/>
      <c r="D2094" s="242" t="s">
        <v>200</v>
      </c>
      <c r="E2094" s="294" t="s">
        <v>1</v>
      </c>
      <c r="F2094" s="295" t="s">
        <v>290</v>
      </c>
      <c r="G2094" s="293"/>
      <c r="H2094" s="296">
        <v>2.8370000000000002</v>
      </c>
      <c r="I2094" s="297"/>
      <c r="J2094" s="293"/>
      <c r="K2094" s="293"/>
      <c r="L2094" s="298"/>
      <c r="M2094" s="299"/>
      <c r="N2094" s="300"/>
      <c r="O2094" s="300"/>
      <c r="P2094" s="300"/>
      <c r="Q2094" s="300"/>
      <c r="R2094" s="300"/>
      <c r="S2094" s="300"/>
      <c r="T2094" s="301"/>
      <c r="U2094" s="16"/>
      <c r="V2094" s="16"/>
      <c r="W2094" s="16"/>
      <c r="X2094" s="16"/>
      <c r="Y2094" s="16"/>
      <c r="Z2094" s="16"/>
      <c r="AA2094" s="16"/>
      <c r="AB2094" s="16"/>
      <c r="AC2094" s="16"/>
      <c r="AD2094" s="16"/>
      <c r="AE2094" s="16"/>
      <c r="AT2094" s="302" t="s">
        <v>200</v>
      </c>
      <c r="AU2094" s="302" t="s">
        <v>82</v>
      </c>
      <c r="AV2094" s="16" t="s">
        <v>214</v>
      </c>
      <c r="AW2094" s="16" t="s">
        <v>30</v>
      </c>
      <c r="AX2094" s="16" t="s">
        <v>73</v>
      </c>
      <c r="AY2094" s="302" t="s">
        <v>189</v>
      </c>
    </row>
    <row r="2095" s="13" customFormat="1">
      <c r="A2095" s="13"/>
      <c r="B2095" s="249"/>
      <c r="C2095" s="250"/>
      <c r="D2095" s="242" t="s">
        <v>200</v>
      </c>
      <c r="E2095" s="251" t="s">
        <v>1</v>
      </c>
      <c r="F2095" s="252" t="s">
        <v>352</v>
      </c>
      <c r="G2095" s="250"/>
      <c r="H2095" s="251" t="s">
        <v>1</v>
      </c>
      <c r="I2095" s="253"/>
      <c r="J2095" s="250"/>
      <c r="K2095" s="250"/>
      <c r="L2095" s="254"/>
      <c r="M2095" s="255"/>
      <c r="N2095" s="256"/>
      <c r="O2095" s="256"/>
      <c r="P2095" s="256"/>
      <c r="Q2095" s="256"/>
      <c r="R2095" s="256"/>
      <c r="S2095" s="256"/>
      <c r="T2095" s="257"/>
      <c r="U2095" s="13"/>
      <c r="V2095" s="13"/>
      <c r="W2095" s="13"/>
      <c r="X2095" s="13"/>
      <c r="Y2095" s="13"/>
      <c r="Z2095" s="13"/>
      <c r="AA2095" s="13"/>
      <c r="AB2095" s="13"/>
      <c r="AC2095" s="13"/>
      <c r="AD2095" s="13"/>
      <c r="AE2095" s="13"/>
      <c r="AT2095" s="258" t="s">
        <v>200</v>
      </c>
      <c r="AU2095" s="258" t="s">
        <v>82</v>
      </c>
      <c r="AV2095" s="13" t="s">
        <v>80</v>
      </c>
      <c r="AW2095" s="13" t="s">
        <v>30</v>
      </c>
      <c r="AX2095" s="13" t="s">
        <v>73</v>
      </c>
      <c r="AY2095" s="258" t="s">
        <v>189</v>
      </c>
    </row>
    <row r="2096" s="13" customFormat="1">
      <c r="A2096" s="13"/>
      <c r="B2096" s="249"/>
      <c r="C2096" s="250"/>
      <c r="D2096" s="242" t="s">
        <v>200</v>
      </c>
      <c r="E2096" s="251" t="s">
        <v>1</v>
      </c>
      <c r="F2096" s="252" t="s">
        <v>1418</v>
      </c>
      <c r="G2096" s="250"/>
      <c r="H2096" s="251" t="s">
        <v>1</v>
      </c>
      <c r="I2096" s="253"/>
      <c r="J2096" s="250"/>
      <c r="K2096" s="250"/>
      <c r="L2096" s="254"/>
      <c r="M2096" s="255"/>
      <c r="N2096" s="256"/>
      <c r="O2096" s="256"/>
      <c r="P2096" s="256"/>
      <c r="Q2096" s="256"/>
      <c r="R2096" s="256"/>
      <c r="S2096" s="256"/>
      <c r="T2096" s="257"/>
      <c r="U2096" s="13"/>
      <c r="V2096" s="13"/>
      <c r="W2096" s="13"/>
      <c r="X2096" s="13"/>
      <c r="Y2096" s="13"/>
      <c r="Z2096" s="13"/>
      <c r="AA2096" s="13"/>
      <c r="AB2096" s="13"/>
      <c r="AC2096" s="13"/>
      <c r="AD2096" s="13"/>
      <c r="AE2096" s="13"/>
      <c r="AT2096" s="258" t="s">
        <v>200</v>
      </c>
      <c r="AU2096" s="258" t="s">
        <v>82</v>
      </c>
      <c r="AV2096" s="13" t="s">
        <v>80</v>
      </c>
      <c r="AW2096" s="13" t="s">
        <v>30</v>
      </c>
      <c r="AX2096" s="13" t="s">
        <v>73</v>
      </c>
      <c r="AY2096" s="258" t="s">
        <v>189</v>
      </c>
    </row>
    <row r="2097" s="14" customFormat="1">
      <c r="A2097" s="14"/>
      <c r="B2097" s="259"/>
      <c r="C2097" s="260"/>
      <c r="D2097" s="242" t="s">
        <v>200</v>
      </c>
      <c r="E2097" s="261" t="s">
        <v>1</v>
      </c>
      <c r="F2097" s="262" t="s">
        <v>1417</v>
      </c>
      <c r="G2097" s="260"/>
      <c r="H2097" s="263">
        <v>1.3680000000000001</v>
      </c>
      <c r="I2097" s="264"/>
      <c r="J2097" s="260"/>
      <c r="K2097" s="260"/>
      <c r="L2097" s="265"/>
      <c r="M2097" s="266"/>
      <c r="N2097" s="267"/>
      <c r="O2097" s="267"/>
      <c r="P2097" s="267"/>
      <c r="Q2097" s="267"/>
      <c r="R2097" s="267"/>
      <c r="S2097" s="267"/>
      <c r="T2097" s="268"/>
      <c r="U2097" s="14"/>
      <c r="V2097" s="14"/>
      <c r="W2097" s="14"/>
      <c r="X2097" s="14"/>
      <c r="Y2097" s="14"/>
      <c r="Z2097" s="14"/>
      <c r="AA2097" s="14"/>
      <c r="AB2097" s="14"/>
      <c r="AC2097" s="14"/>
      <c r="AD2097" s="14"/>
      <c r="AE2097" s="14"/>
      <c r="AT2097" s="269" t="s">
        <v>200</v>
      </c>
      <c r="AU2097" s="269" t="s">
        <v>82</v>
      </c>
      <c r="AV2097" s="14" t="s">
        <v>82</v>
      </c>
      <c r="AW2097" s="14" t="s">
        <v>30</v>
      </c>
      <c r="AX2097" s="14" t="s">
        <v>73</v>
      </c>
      <c r="AY2097" s="269" t="s">
        <v>189</v>
      </c>
    </row>
    <row r="2098" s="14" customFormat="1">
      <c r="A2098" s="14"/>
      <c r="B2098" s="259"/>
      <c r="C2098" s="260"/>
      <c r="D2098" s="242" t="s">
        <v>200</v>
      </c>
      <c r="E2098" s="261" t="s">
        <v>1</v>
      </c>
      <c r="F2098" s="262" t="s">
        <v>1419</v>
      </c>
      <c r="G2098" s="260"/>
      <c r="H2098" s="263">
        <v>0.56299999999999994</v>
      </c>
      <c r="I2098" s="264"/>
      <c r="J2098" s="260"/>
      <c r="K2098" s="260"/>
      <c r="L2098" s="265"/>
      <c r="M2098" s="266"/>
      <c r="N2098" s="267"/>
      <c r="O2098" s="267"/>
      <c r="P2098" s="267"/>
      <c r="Q2098" s="267"/>
      <c r="R2098" s="267"/>
      <c r="S2098" s="267"/>
      <c r="T2098" s="268"/>
      <c r="U2098" s="14"/>
      <c r="V2098" s="14"/>
      <c r="W2098" s="14"/>
      <c r="X2098" s="14"/>
      <c r="Y2098" s="14"/>
      <c r="Z2098" s="14"/>
      <c r="AA2098" s="14"/>
      <c r="AB2098" s="14"/>
      <c r="AC2098" s="14"/>
      <c r="AD2098" s="14"/>
      <c r="AE2098" s="14"/>
      <c r="AT2098" s="269" t="s">
        <v>200</v>
      </c>
      <c r="AU2098" s="269" t="s">
        <v>82</v>
      </c>
      <c r="AV2098" s="14" t="s">
        <v>82</v>
      </c>
      <c r="AW2098" s="14" t="s">
        <v>30</v>
      </c>
      <c r="AX2098" s="14" t="s">
        <v>73</v>
      </c>
      <c r="AY2098" s="269" t="s">
        <v>189</v>
      </c>
    </row>
    <row r="2099" s="16" customFormat="1">
      <c r="A2099" s="16"/>
      <c r="B2099" s="292"/>
      <c r="C2099" s="293"/>
      <c r="D2099" s="242" t="s">
        <v>200</v>
      </c>
      <c r="E2099" s="294" t="s">
        <v>1</v>
      </c>
      <c r="F2099" s="295" t="s">
        <v>290</v>
      </c>
      <c r="G2099" s="293"/>
      <c r="H2099" s="296">
        <v>1.9310000000000001</v>
      </c>
      <c r="I2099" s="297"/>
      <c r="J2099" s="293"/>
      <c r="K2099" s="293"/>
      <c r="L2099" s="298"/>
      <c r="M2099" s="299"/>
      <c r="N2099" s="300"/>
      <c r="O2099" s="300"/>
      <c r="P2099" s="300"/>
      <c r="Q2099" s="300"/>
      <c r="R2099" s="300"/>
      <c r="S2099" s="300"/>
      <c r="T2099" s="301"/>
      <c r="U2099" s="16"/>
      <c r="V2099" s="16"/>
      <c r="W2099" s="16"/>
      <c r="X2099" s="16"/>
      <c r="Y2099" s="16"/>
      <c r="Z2099" s="16"/>
      <c r="AA2099" s="16"/>
      <c r="AB2099" s="16"/>
      <c r="AC2099" s="16"/>
      <c r="AD2099" s="16"/>
      <c r="AE2099" s="16"/>
      <c r="AT2099" s="302" t="s">
        <v>200</v>
      </c>
      <c r="AU2099" s="302" t="s">
        <v>82</v>
      </c>
      <c r="AV2099" s="16" t="s">
        <v>214</v>
      </c>
      <c r="AW2099" s="16" t="s">
        <v>30</v>
      </c>
      <c r="AX2099" s="16" t="s">
        <v>73</v>
      </c>
      <c r="AY2099" s="302" t="s">
        <v>189</v>
      </c>
    </row>
    <row r="2100" s="15" customFormat="1">
      <c r="A2100" s="15"/>
      <c r="B2100" s="270"/>
      <c r="C2100" s="271"/>
      <c r="D2100" s="242" t="s">
        <v>200</v>
      </c>
      <c r="E2100" s="272" t="s">
        <v>1</v>
      </c>
      <c r="F2100" s="273" t="s">
        <v>207</v>
      </c>
      <c r="G2100" s="271"/>
      <c r="H2100" s="274">
        <v>4.7679999999999998</v>
      </c>
      <c r="I2100" s="275"/>
      <c r="J2100" s="271"/>
      <c r="K2100" s="271"/>
      <c r="L2100" s="276"/>
      <c r="M2100" s="277"/>
      <c r="N2100" s="278"/>
      <c r="O2100" s="278"/>
      <c r="P2100" s="278"/>
      <c r="Q2100" s="278"/>
      <c r="R2100" s="278"/>
      <c r="S2100" s="278"/>
      <c r="T2100" s="279"/>
      <c r="U2100" s="15"/>
      <c r="V2100" s="15"/>
      <c r="W2100" s="15"/>
      <c r="X2100" s="15"/>
      <c r="Y2100" s="15"/>
      <c r="Z2100" s="15"/>
      <c r="AA2100" s="15"/>
      <c r="AB2100" s="15"/>
      <c r="AC2100" s="15"/>
      <c r="AD2100" s="15"/>
      <c r="AE2100" s="15"/>
      <c r="AT2100" s="280" t="s">
        <v>200</v>
      </c>
      <c r="AU2100" s="280" t="s">
        <v>82</v>
      </c>
      <c r="AV2100" s="15" t="s">
        <v>195</v>
      </c>
      <c r="AW2100" s="15" t="s">
        <v>30</v>
      </c>
      <c r="AX2100" s="15" t="s">
        <v>80</v>
      </c>
      <c r="AY2100" s="280" t="s">
        <v>189</v>
      </c>
    </row>
    <row r="2101" s="2" customFormat="1" ht="21.75" customHeight="1">
      <c r="A2101" s="39"/>
      <c r="B2101" s="40"/>
      <c r="C2101" s="228" t="s">
        <v>1420</v>
      </c>
      <c r="D2101" s="228" t="s">
        <v>191</v>
      </c>
      <c r="E2101" s="229" t="s">
        <v>1421</v>
      </c>
      <c r="F2101" s="230" t="s">
        <v>1422</v>
      </c>
      <c r="G2101" s="231" t="s">
        <v>301</v>
      </c>
      <c r="H2101" s="232">
        <v>0.90000000000000002</v>
      </c>
      <c r="I2101" s="233"/>
      <c r="J2101" s="234">
        <f>ROUND(I2101*H2101,2)</f>
        <v>0</v>
      </c>
      <c r="K2101" s="235"/>
      <c r="L2101" s="45"/>
      <c r="M2101" s="236" t="s">
        <v>1</v>
      </c>
      <c r="N2101" s="237" t="s">
        <v>38</v>
      </c>
      <c r="O2101" s="92"/>
      <c r="P2101" s="238">
        <f>O2101*H2101</f>
        <v>0</v>
      </c>
      <c r="Q2101" s="238">
        <v>0</v>
      </c>
      <c r="R2101" s="238">
        <f>Q2101*H2101</f>
        <v>0</v>
      </c>
      <c r="S2101" s="238">
        <v>0.055</v>
      </c>
      <c r="T2101" s="239">
        <f>S2101*H2101</f>
        <v>0.049500000000000002</v>
      </c>
      <c r="U2101" s="39"/>
      <c r="V2101" s="39"/>
      <c r="W2101" s="39"/>
      <c r="X2101" s="39"/>
      <c r="Y2101" s="39"/>
      <c r="Z2101" s="39"/>
      <c r="AA2101" s="39"/>
      <c r="AB2101" s="39"/>
      <c r="AC2101" s="39"/>
      <c r="AD2101" s="39"/>
      <c r="AE2101" s="39"/>
      <c r="AR2101" s="240" t="s">
        <v>195</v>
      </c>
      <c r="AT2101" s="240" t="s">
        <v>191</v>
      </c>
      <c r="AU2101" s="240" t="s">
        <v>82</v>
      </c>
      <c r="AY2101" s="18" t="s">
        <v>189</v>
      </c>
      <c r="BE2101" s="241">
        <f>IF(N2101="základní",J2101,0)</f>
        <v>0</v>
      </c>
      <c r="BF2101" s="241">
        <f>IF(N2101="snížená",J2101,0)</f>
        <v>0</v>
      </c>
      <c r="BG2101" s="241">
        <f>IF(N2101="zákl. přenesená",J2101,0)</f>
        <v>0</v>
      </c>
      <c r="BH2101" s="241">
        <f>IF(N2101="sníž. přenesená",J2101,0)</f>
        <v>0</v>
      </c>
      <c r="BI2101" s="241">
        <f>IF(N2101="nulová",J2101,0)</f>
        <v>0</v>
      </c>
      <c r="BJ2101" s="18" t="s">
        <v>80</v>
      </c>
      <c r="BK2101" s="241">
        <f>ROUND(I2101*H2101,2)</f>
        <v>0</v>
      </c>
      <c r="BL2101" s="18" t="s">
        <v>195</v>
      </c>
      <c r="BM2101" s="240" t="s">
        <v>1423</v>
      </c>
    </row>
    <row r="2102" s="2" customFormat="1">
      <c r="A2102" s="39"/>
      <c r="B2102" s="40"/>
      <c r="C2102" s="41"/>
      <c r="D2102" s="242" t="s">
        <v>197</v>
      </c>
      <c r="E2102" s="41"/>
      <c r="F2102" s="243" t="s">
        <v>1422</v>
      </c>
      <c r="G2102" s="41"/>
      <c r="H2102" s="41"/>
      <c r="I2102" s="244"/>
      <c r="J2102" s="41"/>
      <c r="K2102" s="41"/>
      <c r="L2102" s="45"/>
      <c r="M2102" s="245"/>
      <c r="N2102" s="246"/>
      <c r="O2102" s="92"/>
      <c r="P2102" s="92"/>
      <c r="Q2102" s="92"/>
      <c r="R2102" s="92"/>
      <c r="S2102" s="92"/>
      <c r="T2102" s="93"/>
      <c r="U2102" s="39"/>
      <c r="V2102" s="39"/>
      <c r="W2102" s="39"/>
      <c r="X2102" s="39"/>
      <c r="Y2102" s="39"/>
      <c r="Z2102" s="39"/>
      <c r="AA2102" s="39"/>
      <c r="AB2102" s="39"/>
      <c r="AC2102" s="39"/>
      <c r="AD2102" s="39"/>
      <c r="AE2102" s="39"/>
      <c r="AT2102" s="18" t="s">
        <v>197</v>
      </c>
      <c r="AU2102" s="18" t="s">
        <v>82</v>
      </c>
    </row>
    <row r="2103" s="13" customFormat="1">
      <c r="A2103" s="13"/>
      <c r="B2103" s="249"/>
      <c r="C2103" s="250"/>
      <c r="D2103" s="242" t="s">
        <v>200</v>
      </c>
      <c r="E2103" s="251" t="s">
        <v>1</v>
      </c>
      <c r="F2103" s="252" t="s">
        <v>1424</v>
      </c>
      <c r="G2103" s="250"/>
      <c r="H2103" s="251" t="s">
        <v>1</v>
      </c>
      <c r="I2103" s="253"/>
      <c r="J2103" s="250"/>
      <c r="K2103" s="250"/>
      <c r="L2103" s="254"/>
      <c r="M2103" s="255"/>
      <c r="N2103" s="256"/>
      <c r="O2103" s="256"/>
      <c r="P2103" s="256"/>
      <c r="Q2103" s="256"/>
      <c r="R2103" s="256"/>
      <c r="S2103" s="256"/>
      <c r="T2103" s="257"/>
      <c r="U2103" s="13"/>
      <c r="V2103" s="13"/>
      <c r="W2103" s="13"/>
      <c r="X2103" s="13"/>
      <c r="Y2103" s="13"/>
      <c r="Z2103" s="13"/>
      <c r="AA2103" s="13"/>
      <c r="AB2103" s="13"/>
      <c r="AC2103" s="13"/>
      <c r="AD2103" s="13"/>
      <c r="AE2103" s="13"/>
      <c r="AT2103" s="258" t="s">
        <v>200</v>
      </c>
      <c r="AU2103" s="258" t="s">
        <v>82</v>
      </c>
      <c r="AV2103" s="13" t="s">
        <v>80</v>
      </c>
      <c r="AW2103" s="13" t="s">
        <v>30</v>
      </c>
      <c r="AX2103" s="13" t="s">
        <v>73</v>
      </c>
      <c r="AY2103" s="258" t="s">
        <v>189</v>
      </c>
    </row>
    <row r="2104" s="14" customFormat="1">
      <c r="A2104" s="14"/>
      <c r="B2104" s="259"/>
      <c r="C2104" s="260"/>
      <c r="D2104" s="242" t="s">
        <v>200</v>
      </c>
      <c r="E2104" s="261" t="s">
        <v>1</v>
      </c>
      <c r="F2104" s="262" t="s">
        <v>1425</v>
      </c>
      <c r="G2104" s="260"/>
      <c r="H2104" s="263">
        <v>0.40000000000000002</v>
      </c>
      <c r="I2104" s="264"/>
      <c r="J2104" s="260"/>
      <c r="K2104" s="260"/>
      <c r="L2104" s="265"/>
      <c r="M2104" s="266"/>
      <c r="N2104" s="267"/>
      <c r="O2104" s="267"/>
      <c r="P2104" s="267"/>
      <c r="Q2104" s="267"/>
      <c r="R2104" s="267"/>
      <c r="S2104" s="267"/>
      <c r="T2104" s="268"/>
      <c r="U2104" s="14"/>
      <c r="V2104" s="14"/>
      <c r="W2104" s="14"/>
      <c r="X2104" s="14"/>
      <c r="Y2104" s="14"/>
      <c r="Z2104" s="14"/>
      <c r="AA2104" s="14"/>
      <c r="AB2104" s="14"/>
      <c r="AC2104" s="14"/>
      <c r="AD2104" s="14"/>
      <c r="AE2104" s="14"/>
      <c r="AT2104" s="269" t="s">
        <v>200</v>
      </c>
      <c r="AU2104" s="269" t="s">
        <v>82</v>
      </c>
      <c r="AV2104" s="14" t="s">
        <v>82</v>
      </c>
      <c r="AW2104" s="14" t="s">
        <v>30</v>
      </c>
      <c r="AX2104" s="14" t="s">
        <v>73</v>
      </c>
      <c r="AY2104" s="269" t="s">
        <v>189</v>
      </c>
    </row>
    <row r="2105" s="13" customFormat="1">
      <c r="A2105" s="13"/>
      <c r="B2105" s="249"/>
      <c r="C2105" s="250"/>
      <c r="D2105" s="242" t="s">
        <v>200</v>
      </c>
      <c r="E2105" s="251" t="s">
        <v>1</v>
      </c>
      <c r="F2105" s="252" t="s">
        <v>1426</v>
      </c>
      <c r="G2105" s="250"/>
      <c r="H2105" s="251" t="s">
        <v>1</v>
      </c>
      <c r="I2105" s="253"/>
      <c r="J2105" s="250"/>
      <c r="K2105" s="250"/>
      <c r="L2105" s="254"/>
      <c r="M2105" s="255"/>
      <c r="N2105" s="256"/>
      <c r="O2105" s="256"/>
      <c r="P2105" s="256"/>
      <c r="Q2105" s="256"/>
      <c r="R2105" s="256"/>
      <c r="S2105" s="256"/>
      <c r="T2105" s="257"/>
      <c r="U2105" s="13"/>
      <c r="V2105" s="13"/>
      <c r="W2105" s="13"/>
      <c r="X2105" s="13"/>
      <c r="Y2105" s="13"/>
      <c r="Z2105" s="13"/>
      <c r="AA2105" s="13"/>
      <c r="AB2105" s="13"/>
      <c r="AC2105" s="13"/>
      <c r="AD2105" s="13"/>
      <c r="AE2105" s="13"/>
      <c r="AT2105" s="258" t="s">
        <v>200</v>
      </c>
      <c r="AU2105" s="258" t="s">
        <v>82</v>
      </c>
      <c r="AV2105" s="13" t="s">
        <v>80</v>
      </c>
      <c r="AW2105" s="13" t="s">
        <v>30</v>
      </c>
      <c r="AX2105" s="13" t="s">
        <v>73</v>
      </c>
      <c r="AY2105" s="258" t="s">
        <v>189</v>
      </c>
    </row>
    <row r="2106" s="14" customFormat="1">
      <c r="A2106" s="14"/>
      <c r="B2106" s="259"/>
      <c r="C2106" s="260"/>
      <c r="D2106" s="242" t="s">
        <v>200</v>
      </c>
      <c r="E2106" s="261" t="s">
        <v>1</v>
      </c>
      <c r="F2106" s="262" t="s">
        <v>1427</v>
      </c>
      <c r="G2106" s="260"/>
      <c r="H2106" s="263">
        <v>0.5</v>
      </c>
      <c r="I2106" s="264"/>
      <c r="J2106" s="260"/>
      <c r="K2106" s="260"/>
      <c r="L2106" s="265"/>
      <c r="M2106" s="266"/>
      <c r="N2106" s="267"/>
      <c r="O2106" s="267"/>
      <c r="P2106" s="267"/>
      <c r="Q2106" s="267"/>
      <c r="R2106" s="267"/>
      <c r="S2106" s="267"/>
      <c r="T2106" s="268"/>
      <c r="U2106" s="14"/>
      <c r="V2106" s="14"/>
      <c r="W2106" s="14"/>
      <c r="X2106" s="14"/>
      <c r="Y2106" s="14"/>
      <c r="Z2106" s="14"/>
      <c r="AA2106" s="14"/>
      <c r="AB2106" s="14"/>
      <c r="AC2106" s="14"/>
      <c r="AD2106" s="14"/>
      <c r="AE2106" s="14"/>
      <c r="AT2106" s="269" t="s">
        <v>200</v>
      </c>
      <c r="AU2106" s="269" t="s">
        <v>82</v>
      </c>
      <c r="AV2106" s="14" t="s">
        <v>82</v>
      </c>
      <c r="AW2106" s="14" t="s">
        <v>30</v>
      </c>
      <c r="AX2106" s="14" t="s">
        <v>73</v>
      </c>
      <c r="AY2106" s="269" t="s">
        <v>189</v>
      </c>
    </row>
    <row r="2107" s="15" customFormat="1">
      <c r="A2107" s="15"/>
      <c r="B2107" s="270"/>
      <c r="C2107" s="271"/>
      <c r="D2107" s="242" t="s">
        <v>200</v>
      </c>
      <c r="E2107" s="272" t="s">
        <v>1</v>
      </c>
      <c r="F2107" s="273" t="s">
        <v>207</v>
      </c>
      <c r="G2107" s="271"/>
      <c r="H2107" s="274">
        <v>0.90000000000000002</v>
      </c>
      <c r="I2107" s="275"/>
      <c r="J2107" s="271"/>
      <c r="K2107" s="271"/>
      <c r="L2107" s="276"/>
      <c r="M2107" s="277"/>
      <c r="N2107" s="278"/>
      <c r="O2107" s="278"/>
      <c r="P2107" s="278"/>
      <c r="Q2107" s="278"/>
      <c r="R2107" s="278"/>
      <c r="S2107" s="278"/>
      <c r="T2107" s="279"/>
      <c r="U2107" s="15"/>
      <c r="V2107" s="15"/>
      <c r="W2107" s="15"/>
      <c r="X2107" s="15"/>
      <c r="Y2107" s="15"/>
      <c r="Z2107" s="15"/>
      <c r="AA2107" s="15"/>
      <c r="AB2107" s="15"/>
      <c r="AC2107" s="15"/>
      <c r="AD2107" s="15"/>
      <c r="AE2107" s="15"/>
      <c r="AT2107" s="280" t="s">
        <v>200</v>
      </c>
      <c r="AU2107" s="280" t="s">
        <v>82</v>
      </c>
      <c r="AV2107" s="15" t="s">
        <v>195</v>
      </c>
      <c r="AW2107" s="15" t="s">
        <v>30</v>
      </c>
      <c r="AX2107" s="15" t="s">
        <v>80</v>
      </c>
      <c r="AY2107" s="280" t="s">
        <v>189</v>
      </c>
    </row>
    <row r="2108" s="2" customFormat="1" ht="16.5" customHeight="1">
      <c r="A2108" s="39"/>
      <c r="B2108" s="40"/>
      <c r="C2108" s="228" t="s">
        <v>1428</v>
      </c>
      <c r="D2108" s="228" t="s">
        <v>191</v>
      </c>
      <c r="E2108" s="229" t="s">
        <v>1429</v>
      </c>
      <c r="F2108" s="230" t="s">
        <v>1430</v>
      </c>
      <c r="G2108" s="231" t="s">
        <v>194</v>
      </c>
      <c r="H2108" s="232">
        <v>7.5830000000000002</v>
      </c>
      <c r="I2108" s="233"/>
      <c r="J2108" s="234">
        <f>ROUND(I2108*H2108,2)</f>
        <v>0</v>
      </c>
      <c r="K2108" s="235"/>
      <c r="L2108" s="45"/>
      <c r="M2108" s="236" t="s">
        <v>1</v>
      </c>
      <c r="N2108" s="237" t="s">
        <v>38</v>
      </c>
      <c r="O2108" s="92"/>
      <c r="P2108" s="238">
        <f>O2108*H2108</f>
        <v>0</v>
      </c>
      <c r="Q2108" s="238">
        <v>0</v>
      </c>
      <c r="R2108" s="238">
        <f>Q2108*H2108</f>
        <v>0</v>
      </c>
      <c r="S2108" s="238">
        <v>2.3999999999999999</v>
      </c>
      <c r="T2108" s="239">
        <f>S2108*H2108</f>
        <v>18.199200000000001</v>
      </c>
      <c r="U2108" s="39"/>
      <c r="V2108" s="39"/>
      <c r="W2108" s="39"/>
      <c r="X2108" s="39"/>
      <c r="Y2108" s="39"/>
      <c r="Z2108" s="39"/>
      <c r="AA2108" s="39"/>
      <c r="AB2108" s="39"/>
      <c r="AC2108" s="39"/>
      <c r="AD2108" s="39"/>
      <c r="AE2108" s="39"/>
      <c r="AR2108" s="240" t="s">
        <v>195</v>
      </c>
      <c r="AT2108" s="240" t="s">
        <v>191</v>
      </c>
      <c r="AU2108" s="240" t="s">
        <v>82</v>
      </c>
      <c r="AY2108" s="18" t="s">
        <v>189</v>
      </c>
      <c r="BE2108" s="241">
        <f>IF(N2108="základní",J2108,0)</f>
        <v>0</v>
      </c>
      <c r="BF2108" s="241">
        <f>IF(N2108="snížená",J2108,0)</f>
        <v>0</v>
      </c>
      <c r="BG2108" s="241">
        <f>IF(N2108="zákl. přenesená",J2108,0)</f>
        <v>0</v>
      </c>
      <c r="BH2108" s="241">
        <f>IF(N2108="sníž. přenesená",J2108,0)</f>
        <v>0</v>
      </c>
      <c r="BI2108" s="241">
        <f>IF(N2108="nulová",J2108,0)</f>
        <v>0</v>
      </c>
      <c r="BJ2108" s="18" t="s">
        <v>80</v>
      </c>
      <c r="BK2108" s="241">
        <f>ROUND(I2108*H2108,2)</f>
        <v>0</v>
      </c>
      <c r="BL2108" s="18" t="s">
        <v>195</v>
      </c>
      <c r="BM2108" s="240" t="s">
        <v>1431</v>
      </c>
    </row>
    <row r="2109" s="2" customFormat="1">
      <c r="A2109" s="39"/>
      <c r="B2109" s="40"/>
      <c r="C2109" s="41"/>
      <c r="D2109" s="242" t="s">
        <v>197</v>
      </c>
      <c r="E2109" s="41"/>
      <c r="F2109" s="243" t="s">
        <v>1430</v>
      </c>
      <c r="G2109" s="41"/>
      <c r="H2109" s="41"/>
      <c r="I2109" s="244"/>
      <c r="J2109" s="41"/>
      <c r="K2109" s="41"/>
      <c r="L2109" s="45"/>
      <c r="M2109" s="245"/>
      <c r="N2109" s="246"/>
      <c r="O2109" s="92"/>
      <c r="P2109" s="92"/>
      <c r="Q2109" s="92"/>
      <c r="R2109" s="92"/>
      <c r="S2109" s="92"/>
      <c r="T2109" s="93"/>
      <c r="U2109" s="39"/>
      <c r="V2109" s="39"/>
      <c r="W2109" s="39"/>
      <c r="X2109" s="39"/>
      <c r="Y2109" s="39"/>
      <c r="Z2109" s="39"/>
      <c r="AA2109" s="39"/>
      <c r="AB2109" s="39"/>
      <c r="AC2109" s="39"/>
      <c r="AD2109" s="39"/>
      <c r="AE2109" s="39"/>
      <c r="AT2109" s="18" t="s">
        <v>197</v>
      </c>
      <c r="AU2109" s="18" t="s">
        <v>82</v>
      </c>
    </row>
    <row r="2110" s="13" customFormat="1">
      <c r="A2110" s="13"/>
      <c r="B2110" s="249"/>
      <c r="C2110" s="250"/>
      <c r="D2110" s="242" t="s">
        <v>200</v>
      </c>
      <c r="E2110" s="251" t="s">
        <v>1</v>
      </c>
      <c r="F2110" s="252" t="s">
        <v>283</v>
      </c>
      <c r="G2110" s="250"/>
      <c r="H2110" s="251" t="s">
        <v>1</v>
      </c>
      <c r="I2110" s="253"/>
      <c r="J2110" s="250"/>
      <c r="K2110" s="250"/>
      <c r="L2110" s="254"/>
      <c r="M2110" s="255"/>
      <c r="N2110" s="256"/>
      <c r="O2110" s="256"/>
      <c r="P2110" s="256"/>
      <c r="Q2110" s="256"/>
      <c r="R2110" s="256"/>
      <c r="S2110" s="256"/>
      <c r="T2110" s="257"/>
      <c r="U2110" s="13"/>
      <c r="V2110" s="13"/>
      <c r="W2110" s="13"/>
      <c r="X2110" s="13"/>
      <c r="Y2110" s="13"/>
      <c r="Z2110" s="13"/>
      <c r="AA2110" s="13"/>
      <c r="AB2110" s="13"/>
      <c r="AC2110" s="13"/>
      <c r="AD2110" s="13"/>
      <c r="AE2110" s="13"/>
      <c r="AT2110" s="258" t="s">
        <v>200</v>
      </c>
      <c r="AU2110" s="258" t="s">
        <v>82</v>
      </c>
      <c r="AV2110" s="13" t="s">
        <v>80</v>
      </c>
      <c r="AW2110" s="13" t="s">
        <v>30</v>
      </c>
      <c r="AX2110" s="13" t="s">
        <v>73</v>
      </c>
      <c r="AY2110" s="258" t="s">
        <v>189</v>
      </c>
    </row>
    <row r="2111" s="13" customFormat="1">
      <c r="A2111" s="13"/>
      <c r="B2111" s="249"/>
      <c r="C2111" s="250"/>
      <c r="D2111" s="242" t="s">
        <v>200</v>
      </c>
      <c r="E2111" s="251" t="s">
        <v>1</v>
      </c>
      <c r="F2111" s="252" t="s">
        <v>1237</v>
      </c>
      <c r="G2111" s="250"/>
      <c r="H2111" s="251" t="s">
        <v>1</v>
      </c>
      <c r="I2111" s="253"/>
      <c r="J2111" s="250"/>
      <c r="K2111" s="250"/>
      <c r="L2111" s="254"/>
      <c r="M2111" s="255"/>
      <c r="N2111" s="256"/>
      <c r="O2111" s="256"/>
      <c r="P2111" s="256"/>
      <c r="Q2111" s="256"/>
      <c r="R2111" s="256"/>
      <c r="S2111" s="256"/>
      <c r="T2111" s="257"/>
      <c r="U2111" s="13"/>
      <c r="V2111" s="13"/>
      <c r="W2111" s="13"/>
      <c r="X2111" s="13"/>
      <c r="Y2111" s="13"/>
      <c r="Z2111" s="13"/>
      <c r="AA2111" s="13"/>
      <c r="AB2111" s="13"/>
      <c r="AC2111" s="13"/>
      <c r="AD2111" s="13"/>
      <c r="AE2111" s="13"/>
      <c r="AT2111" s="258" t="s">
        <v>200</v>
      </c>
      <c r="AU2111" s="258" t="s">
        <v>82</v>
      </c>
      <c r="AV2111" s="13" t="s">
        <v>80</v>
      </c>
      <c r="AW2111" s="13" t="s">
        <v>30</v>
      </c>
      <c r="AX2111" s="13" t="s">
        <v>73</v>
      </c>
      <c r="AY2111" s="258" t="s">
        <v>189</v>
      </c>
    </row>
    <row r="2112" s="13" customFormat="1">
      <c r="A2112" s="13"/>
      <c r="B2112" s="249"/>
      <c r="C2112" s="250"/>
      <c r="D2112" s="242" t="s">
        <v>200</v>
      </c>
      <c r="E2112" s="251" t="s">
        <v>1</v>
      </c>
      <c r="F2112" s="252" t="s">
        <v>1432</v>
      </c>
      <c r="G2112" s="250"/>
      <c r="H2112" s="251" t="s">
        <v>1</v>
      </c>
      <c r="I2112" s="253"/>
      <c r="J2112" s="250"/>
      <c r="K2112" s="250"/>
      <c r="L2112" s="254"/>
      <c r="M2112" s="255"/>
      <c r="N2112" s="256"/>
      <c r="O2112" s="256"/>
      <c r="P2112" s="256"/>
      <c r="Q2112" s="256"/>
      <c r="R2112" s="256"/>
      <c r="S2112" s="256"/>
      <c r="T2112" s="257"/>
      <c r="U2112" s="13"/>
      <c r="V2112" s="13"/>
      <c r="W2112" s="13"/>
      <c r="X2112" s="13"/>
      <c r="Y2112" s="13"/>
      <c r="Z2112" s="13"/>
      <c r="AA2112" s="13"/>
      <c r="AB2112" s="13"/>
      <c r="AC2112" s="13"/>
      <c r="AD2112" s="13"/>
      <c r="AE2112" s="13"/>
      <c r="AT2112" s="258" t="s">
        <v>200</v>
      </c>
      <c r="AU2112" s="258" t="s">
        <v>82</v>
      </c>
      <c r="AV2112" s="13" t="s">
        <v>80</v>
      </c>
      <c r="AW2112" s="13" t="s">
        <v>30</v>
      </c>
      <c r="AX2112" s="13" t="s">
        <v>73</v>
      </c>
      <c r="AY2112" s="258" t="s">
        <v>189</v>
      </c>
    </row>
    <row r="2113" s="14" customFormat="1">
      <c r="A2113" s="14"/>
      <c r="B2113" s="259"/>
      <c r="C2113" s="260"/>
      <c r="D2113" s="242" t="s">
        <v>200</v>
      </c>
      <c r="E2113" s="261" t="s">
        <v>1</v>
      </c>
      <c r="F2113" s="262" t="s">
        <v>1433</v>
      </c>
      <c r="G2113" s="260"/>
      <c r="H2113" s="263">
        <v>7.5830000000000002</v>
      </c>
      <c r="I2113" s="264"/>
      <c r="J2113" s="260"/>
      <c r="K2113" s="260"/>
      <c r="L2113" s="265"/>
      <c r="M2113" s="266"/>
      <c r="N2113" s="267"/>
      <c r="O2113" s="267"/>
      <c r="P2113" s="267"/>
      <c r="Q2113" s="267"/>
      <c r="R2113" s="267"/>
      <c r="S2113" s="267"/>
      <c r="T2113" s="268"/>
      <c r="U2113" s="14"/>
      <c r="V2113" s="14"/>
      <c r="W2113" s="14"/>
      <c r="X2113" s="14"/>
      <c r="Y2113" s="14"/>
      <c r="Z2113" s="14"/>
      <c r="AA2113" s="14"/>
      <c r="AB2113" s="14"/>
      <c r="AC2113" s="14"/>
      <c r="AD2113" s="14"/>
      <c r="AE2113" s="14"/>
      <c r="AT2113" s="269" t="s">
        <v>200</v>
      </c>
      <c r="AU2113" s="269" t="s">
        <v>82</v>
      </c>
      <c r="AV2113" s="14" t="s">
        <v>82</v>
      </c>
      <c r="AW2113" s="14" t="s">
        <v>30</v>
      </c>
      <c r="AX2113" s="14" t="s">
        <v>73</v>
      </c>
      <c r="AY2113" s="269" t="s">
        <v>189</v>
      </c>
    </row>
    <row r="2114" s="16" customFormat="1">
      <c r="A2114" s="16"/>
      <c r="B2114" s="292"/>
      <c r="C2114" s="293"/>
      <c r="D2114" s="242" t="s">
        <v>200</v>
      </c>
      <c r="E2114" s="294" t="s">
        <v>1</v>
      </c>
      <c r="F2114" s="295" t="s">
        <v>290</v>
      </c>
      <c r="G2114" s="293"/>
      <c r="H2114" s="296">
        <v>7.5830000000000002</v>
      </c>
      <c r="I2114" s="297"/>
      <c r="J2114" s="293"/>
      <c r="K2114" s="293"/>
      <c r="L2114" s="298"/>
      <c r="M2114" s="299"/>
      <c r="N2114" s="300"/>
      <c r="O2114" s="300"/>
      <c r="P2114" s="300"/>
      <c r="Q2114" s="300"/>
      <c r="R2114" s="300"/>
      <c r="S2114" s="300"/>
      <c r="T2114" s="301"/>
      <c r="U2114" s="16"/>
      <c r="V2114" s="16"/>
      <c r="W2114" s="16"/>
      <c r="X2114" s="16"/>
      <c r="Y2114" s="16"/>
      <c r="Z2114" s="16"/>
      <c r="AA2114" s="16"/>
      <c r="AB2114" s="16"/>
      <c r="AC2114" s="16"/>
      <c r="AD2114" s="16"/>
      <c r="AE2114" s="16"/>
      <c r="AT2114" s="302" t="s">
        <v>200</v>
      </c>
      <c r="AU2114" s="302" t="s">
        <v>82</v>
      </c>
      <c r="AV2114" s="16" t="s">
        <v>214</v>
      </c>
      <c r="AW2114" s="16" t="s">
        <v>30</v>
      </c>
      <c r="AX2114" s="16" t="s">
        <v>73</v>
      </c>
      <c r="AY2114" s="302" t="s">
        <v>189</v>
      </c>
    </row>
    <row r="2115" s="15" customFormat="1">
      <c r="A2115" s="15"/>
      <c r="B2115" s="270"/>
      <c r="C2115" s="271"/>
      <c r="D2115" s="242" t="s">
        <v>200</v>
      </c>
      <c r="E2115" s="272" t="s">
        <v>1</v>
      </c>
      <c r="F2115" s="273" t="s">
        <v>207</v>
      </c>
      <c r="G2115" s="271"/>
      <c r="H2115" s="274">
        <v>7.5830000000000002</v>
      </c>
      <c r="I2115" s="275"/>
      <c r="J2115" s="271"/>
      <c r="K2115" s="271"/>
      <c r="L2115" s="276"/>
      <c r="M2115" s="277"/>
      <c r="N2115" s="278"/>
      <c r="O2115" s="278"/>
      <c r="P2115" s="278"/>
      <c r="Q2115" s="278"/>
      <c r="R2115" s="278"/>
      <c r="S2115" s="278"/>
      <c r="T2115" s="279"/>
      <c r="U2115" s="15"/>
      <c r="V2115" s="15"/>
      <c r="W2115" s="15"/>
      <c r="X2115" s="15"/>
      <c r="Y2115" s="15"/>
      <c r="Z2115" s="15"/>
      <c r="AA2115" s="15"/>
      <c r="AB2115" s="15"/>
      <c r="AC2115" s="15"/>
      <c r="AD2115" s="15"/>
      <c r="AE2115" s="15"/>
      <c r="AT2115" s="280" t="s">
        <v>200</v>
      </c>
      <c r="AU2115" s="280" t="s">
        <v>82</v>
      </c>
      <c r="AV2115" s="15" t="s">
        <v>195</v>
      </c>
      <c r="AW2115" s="15" t="s">
        <v>30</v>
      </c>
      <c r="AX2115" s="15" t="s">
        <v>80</v>
      </c>
      <c r="AY2115" s="280" t="s">
        <v>189</v>
      </c>
    </row>
    <row r="2116" s="2" customFormat="1" ht="24.15" customHeight="1">
      <c r="A2116" s="39"/>
      <c r="B2116" s="40"/>
      <c r="C2116" s="228" t="s">
        <v>1434</v>
      </c>
      <c r="D2116" s="228" t="s">
        <v>191</v>
      </c>
      <c r="E2116" s="229" t="s">
        <v>1435</v>
      </c>
      <c r="F2116" s="230" t="s">
        <v>1436</v>
      </c>
      <c r="G2116" s="231" t="s">
        <v>359</v>
      </c>
      <c r="H2116" s="232">
        <v>94</v>
      </c>
      <c r="I2116" s="233"/>
      <c r="J2116" s="234">
        <f>ROUND(I2116*H2116,2)</f>
        <v>0</v>
      </c>
      <c r="K2116" s="235"/>
      <c r="L2116" s="45"/>
      <c r="M2116" s="236" t="s">
        <v>1</v>
      </c>
      <c r="N2116" s="237" t="s">
        <v>38</v>
      </c>
      <c r="O2116" s="92"/>
      <c r="P2116" s="238">
        <f>O2116*H2116</f>
        <v>0</v>
      </c>
      <c r="Q2116" s="238">
        <v>0</v>
      </c>
      <c r="R2116" s="238">
        <f>Q2116*H2116</f>
        <v>0</v>
      </c>
      <c r="S2116" s="238">
        <v>0.053999999999999999</v>
      </c>
      <c r="T2116" s="239">
        <f>S2116*H2116</f>
        <v>5.0759999999999996</v>
      </c>
      <c r="U2116" s="39"/>
      <c r="V2116" s="39"/>
      <c r="W2116" s="39"/>
      <c r="X2116" s="39"/>
      <c r="Y2116" s="39"/>
      <c r="Z2116" s="39"/>
      <c r="AA2116" s="39"/>
      <c r="AB2116" s="39"/>
      <c r="AC2116" s="39"/>
      <c r="AD2116" s="39"/>
      <c r="AE2116" s="39"/>
      <c r="AR2116" s="240" t="s">
        <v>195</v>
      </c>
      <c r="AT2116" s="240" t="s">
        <v>191</v>
      </c>
      <c r="AU2116" s="240" t="s">
        <v>82</v>
      </c>
      <c r="AY2116" s="18" t="s">
        <v>189</v>
      </c>
      <c r="BE2116" s="241">
        <f>IF(N2116="základní",J2116,0)</f>
        <v>0</v>
      </c>
      <c r="BF2116" s="241">
        <f>IF(N2116="snížená",J2116,0)</f>
        <v>0</v>
      </c>
      <c r="BG2116" s="241">
        <f>IF(N2116="zákl. přenesená",J2116,0)</f>
        <v>0</v>
      </c>
      <c r="BH2116" s="241">
        <f>IF(N2116="sníž. přenesená",J2116,0)</f>
        <v>0</v>
      </c>
      <c r="BI2116" s="241">
        <f>IF(N2116="nulová",J2116,0)</f>
        <v>0</v>
      </c>
      <c r="BJ2116" s="18" t="s">
        <v>80</v>
      </c>
      <c r="BK2116" s="241">
        <f>ROUND(I2116*H2116,2)</f>
        <v>0</v>
      </c>
      <c r="BL2116" s="18" t="s">
        <v>195</v>
      </c>
      <c r="BM2116" s="240" t="s">
        <v>1437</v>
      </c>
    </row>
    <row r="2117" s="2" customFormat="1">
      <c r="A2117" s="39"/>
      <c r="B2117" s="40"/>
      <c r="C2117" s="41"/>
      <c r="D2117" s="242" t="s">
        <v>197</v>
      </c>
      <c r="E2117" s="41"/>
      <c r="F2117" s="243" t="s">
        <v>1436</v>
      </c>
      <c r="G2117" s="41"/>
      <c r="H2117" s="41"/>
      <c r="I2117" s="244"/>
      <c r="J2117" s="41"/>
      <c r="K2117" s="41"/>
      <c r="L2117" s="45"/>
      <c r="M2117" s="245"/>
      <c r="N2117" s="246"/>
      <c r="O2117" s="92"/>
      <c r="P2117" s="92"/>
      <c r="Q2117" s="92"/>
      <c r="R2117" s="92"/>
      <c r="S2117" s="92"/>
      <c r="T2117" s="93"/>
      <c r="U2117" s="39"/>
      <c r="V2117" s="39"/>
      <c r="W2117" s="39"/>
      <c r="X2117" s="39"/>
      <c r="Y2117" s="39"/>
      <c r="Z2117" s="39"/>
      <c r="AA2117" s="39"/>
      <c r="AB2117" s="39"/>
      <c r="AC2117" s="39"/>
      <c r="AD2117" s="39"/>
      <c r="AE2117" s="39"/>
      <c r="AT2117" s="18" t="s">
        <v>197</v>
      </c>
      <c r="AU2117" s="18" t="s">
        <v>82</v>
      </c>
    </row>
    <row r="2118" s="2" customFormat="1">
      <c r="A2118" s="39"/>
      <c r="B2118" s="40"/>
      <c r="C2118" s="41"/>
      <c r="D2118" s="247" t="s">
        <v>198</v>
      </c>
      <c r="E2118" s="41"/>
      <c r="F2118" s="248" t="s">
        <v>1438</v>
      </c>
      <c r="G2118" s="41"/>
      <c r="H2118" s="41"/>
      <c r="I2118" s="244"/>
      <c r="J2118" s="41"/>
      <c r="K2118" s="41"/>
      <c r="L2118" s="45"/>
      <c r="M2118" s="245"/>
      <c r="N2118" s="246"/>
      <c r="O2118" s="92"/>
      <c r="P2118" s="92"/>
      <c r="Q2118" s="92"/>
      <c r="R2118" s="92"/>
      <c r="S2118" s="92"/>
      <c r="T2118" s="93"/>
      <c r="U2118" s="39"/>
      <c r="V2118" s="39"/>
      <c r="W2118" s="39"/>
      <c r="X2118" s="39"/>
      <c r="Y2118" s="39"/>
      <c r="Z2118" s="39"/>
      <c r="AA2118" s="39"/>
      <c r="AB2118" s="39"/>
      <c r="AC2118" s="39"/>
      <c r="AD2118" s="39"/>
      <c r="AE2118" s="39"/>
      <c r="AT2118" s="18" t="s">
        <v>198</v>
      </c>
      <c r="AU2118" s="18" t="s">
        <v>82</v>
      </c>
    </row>
    <row r="2119" s="13" customFormat="1">
      <c r="A2119" s="13"/>
      <c r="B2119" s="249"/>
      <c r="C2119" s="250"/>
      <c r="D2119" s="242" t="s">
        <v>200</v>
      </c>
      <c r="E2119" s="251" t="s">
        <v>1</v>
      </c>
      <c r="F2119" s="252" t="s">
        <v>651</v>
      </c>
      <c r="G2119" s="250"/>
      <c r="H2119" s="251" t="s">
        <v>1</v>
      </c>
      <c r="I2119" s="253"/>
      <c r="J2119" s="250"/>
      <c r="K2119" s="250"/>
      <c r="L2119" s="254"/>
      <c r="M2119" s="255"/>
      <c r="N2119" s="256"/>
      <c r="O2119" s="256"/>
      <c r="P2119" s="256"/>
      <c r="Q2119" s="256"/>
      <c r="R2119" s="256"/>
      <c r="S2119" s="256"/>
      <c r="T2119" s="257"/>
      <c r="U2119" s="13"/>
      <c r="V2119" s="13"/>
      <c r="W2119" s="13"/>
      <c r="X2119" s="13"/>
      <c r="Y2119" s="13"/>
      <c r="Z2119" s="13"/>
      <c r="AA2119" s="13"/>
      <c r="AB2119" s="13"/>
      <c r="AC2119" s="13"/>
      <c r="AD2119" s="13"/>
      <c r="AE2119" s="13"/>
      <c r="AT2119" s="258" t="s">
        <v>200</v>
      </c>
      <c r="AU2119" s="258" t="s">
        <v>82</v>
      </c>
      <c r="AV2119" s="13" t="s">
        <v>80</v>
      </c>
      <c r="AW2119" s="13" t="s">
        <v>30</v>
      </c>
      <c r="AX2119" s="13" t="s">
        <v>73</v>
      </c>
      <c r="AY2119" s="258" t="s">
        <v>189</v>
      </c>
    </row>
    <row r="2120" s="13" customFormat="1">
      <c r="A2120" s="13"/>
      <c r="B2120" s="249"/>
      <c r="C2120" s="250"/>
      <c r="D2120" s="242" t="s">
        <v>200</v>
      </c>
      <c r="E2120" s="251" t="s">
        <v>1</v>
      </c>
      <c r="F2120" s="252" t="s">
        <v>652</v>
      </c>
      <c r="G2120" s="250"/>
      <c r="H2120" s="251" t="s">
        <v>1</v>
      </c>
      <c r="I2120" s="253"/>
      <c r="J2120" s="250"/>
      <c r="K2120" s="250"/>
      <c r="L2120" s="254"/>
      <c r="M2120" s="255"/>
      <c r="N2120" s="256"/>
      <c r="O2120" s="256"/>
      <c r="P2120" s="256"/>
      <c r="Q2120" s="256"/>
      <c r="R2120" s="256"/>
      <c r="S2120" s="256"/>
      <c r="T2120" s="257"/>
      <c r="U2120" s="13"/>
      <c r="V2120" s="13"/>
      <c r="W2120" s="13"/>
      <c r="X2120" s="13"/>
      <c r="Y2120" s="13"/>
      <c r="Z2120" s="13"/>
      <c r="AA2120" s="13"/>
      <c r="AB2120" s="13"/>
      <c r="AC2120" s="13"/>
      <c r="AD2120" s="13"/>
      <c r="AE2120" s="13"/>
      <c r="AT2120" s="258" t="s">
        <v>200</v>
      </c>
      <c r="AU2120" s="258" t="s">
        <v>82</v>
      </c>
      <c r="AV2120" s="13" t="s">
        <v>80</v>
      </c>
      <c r="AW2120" s="13" t="s">
        <v>30</v>
      </c>
      <c r="AX2120" s="13" t="s">
        <v>73</v>
      </c>
      <c r="AY2120" s="258" t="s">
        <v>189</v>
      </c>
    </row>
    <row r="2121" s="13" customFormat="1">
      <c r="A2121" s="13"/>
      <c r="B2121" s="249"/>
      <c r="C2121" s="250"/>
      <c r="D2121" s="242" t="s">
        <v>200</v>
      </c>
      <c r="E2121" s="251" t="s">
        <v>1</v>
      </c>
      <c r="F2121" s="252" t="s">
        <v>653</v>
      </c>
      <c r="G2121" s="250"/>
      <c r="H2121" s="251" t="s">
        <v>1</v>
      </c>
      <c r="I2121" s="253"/>
      <c r="J2121" s="250"/>
      <c r="K2121" s="250"/>
      <c r="L2121" s="254"/>
      <c r="M2121" s="255"/>
      <c r="N2121" s="256"/>
      <c r="O2121" s="256"/>
      <c r="P2121" s="256"/>
      <c r="Q2121" s="256"/>
      <c r="R2121" s="256"/>
      <c r="S2121" s="256"/>
      <c r="T2121" s="257"/>
      <c r="U2121" s="13"/>
      <c r="V2121" s="13"/>
      <c r="W2121" s="13"/>
      <c r="X2121" s="13"/>
      <c r="Y2121" s="13"/>
      <c r="Z2121" s="13"/>
      <c r="AA2121" s="13"/>
      <c r="AB2121" s="13"/>
      <c r="AC2121" s="13"/>
      <c r="AD2121" s="13"/>
      <c r="AE2121" s="13"/>
      <c r="AT2121" s="258" t="s">
        <v>200</v>
      </c>
      <c r="AU2121" s="258" t="s">
        <v>82</v>
      </c>
      <c r="AV2121" s="13" t="s">
        <v>80</v>
      </c>
      <c r="AW2121" s="13" t="s">
        <v>30</v>
      </c>
      <c r="AX2121" s="13" t="s">
        <v>73</v>
      </c>
      <c r="AY2121" s="258" t="s">
        <v>189</v>
      </c>
    </row>
    <row r="2122" s="14" customFormat="1">
      <c r="A2122" s="14"/>
      <c r="B2122" s="259"/>
      <c r="C2122" s="260"/>
      <c r="D2122" s="242" t="s">
        <v>200</v>
      </c>
      <c r="E2122" s="261" t="s">
        <v>1</v>
      </c>
      <c r="F2122" s="262" t="s">
        <v>654</v>
      </c>
      <c r="G2122" s="260"/>
      <c r="H2122" s="263">
        <v>18</v>
      </c>
      <c r="I2122" s="264"/>
      <c r="J2122" s="260"/>
      <c r="K2122" s="260"/>
      <c r="L2122" s="265"/>
      <c r="M2122" s="266"/>
      <c r="N2122" s="267"/>
      <c r="O2122" s="267"/>
      <c r="P2122" s="267"/>
      <c r="Q2122" s="267"/>
      <c r="R2122" s="267"/>
      <c r="S2122" s="267"/>
      <c r="T2122" s="268"/>
      <c r="U2122" s="14"/>
      <c r="V2122" s="14"/>
      <c r="W2122" s="14"/>
      <c r="X2122" s="14"/>
      <c r="Y2122" s="14"/>
      <c r="Z2122" s="14"/>
      <c r="AA2122" s="14"/>
      <c r="AB2122" s="14"/>
      <c r="AC2122" s="14"/>
      <c r="AD2122" s="14"/>
      <c r="AE2122" s="14"/>
      <c r="AT2122" s="269" t="s">
        <v>200</v>
      </c>
      <c r="AU2122" s="269" t="s">
        <v>82</v>
      </c>
      <c r="AV2122" s="14" t="s">
        <v>82</v>
      </c>
      <c r="AW2122" s="14" t="s">
        <v>30</v>
      </c>
      <c r="AX2122" s="14" t="s">
        <v>73</v>
      </c>
      <c r="AY2122" s="269" t="s">
        <v>189</v>
      </c>
    </row>
    <row r="2123" s="13" customFormat="1">
      <c r="A2123" s="13"/>
      <c r="B2123" s="249"/>
      <c r="C2123" s="250"/>
      <c r="D2123" s="242" t="s">
        <v>200</v>
      </c>
      <c r="E2123" s="251" t="s">
        <v>1</v>
      </c>
      <c r="F2123" s="252" t="s">
        <v>655</v>
      </c>
      <c r="G2123" s="250"/>
      <c r="H2123" s="251" t="s">
        <v>1</v>
      </c>
      <c r="I2123" s="253"/>
      <c r="J2123" s="250"/>
      <c r="K2123" s="250"/>
      <c r="L2123" s="254"/>
      <c r="M2123" s="255"/>
      <c r="N2123" s="256"/>
      <c r="O2123" s="256"/>
      <c r="P2123" s="256"/>
      <c r="Q2123" s="256"/>
      <c r="R2123" s="256"/>
      <c r="S2123" s="256"/>
      <c r="T2123" s="257"/>
      <c r="U2123" s="13"/>
      <c r="V2123" s="13"/>
      <c r="W2123" s="13"/>
      <c r="X2123" s="13"/>
      <c r="Y2123" s="13"/>
      <c r="Z2123" s="13"/>
      <c r="AA2123" s="13"/>
      <c r="AB2123" s="13"/>
      <c r="AC2123" s="13"/>
      <c r="AD2123" s="13"/>
      <c r="AE2123" s="13"/>
      <c r="AT2123" s="258" t="s">
        <v>200</v>
      </c>
      <c r="AU2123" s="258" t="s">
        <v>82</v>
      </c>
      <c r="AV2123" s="13" t="s">
        <v>80</v>
      </c>
      <c r="AW2123" s="13" t="s">
        <v>30</v>
      </c>
      <c r="AX2123" s="13" t="s">
        <v>73</v>
      </c>
      <c r="AY2123" s="258" t="s">
        <v>189</v>
      </c>
    </row>
    <row r="2124" s="14" customFormat="1">
      <c r="A2124" s="14"/>
      <c r="B2124" s="259"/>
      <c r="C2124" s="260"/>
      <c r="D2124" s="242" t="s">
        <v>200</v>
      </c>
      <c r="E2124" s="261" t="s">
        <v>1</v>
      </c>
      <c r="F2124" s="262" t="s">
        <v>656</v>
      </c>
      <c r="G2124" s="260"/>
      <c r="H2124" s="263">
        <v>36</v>
      </c>
      <c r="I2124" s="264"/>
      <c r="J2124" s="260"/>
      <c r="K2124" s="260"/>
      <c r="L2124" s="265"/>
      <c r="M2124" s="266"/>
      <c r="N2124" s="267"/>
      <c r="O2124" s="267"/>
      <c r="P2124" s="267"/>
      <c r="Q2124" s="267"/>
      <c r="R2124" s="267"/>
      <c r="S2124" s="267"/>
      <c r="T2124" s="268"/>
      <c r="U2124" s="14"/>
      <c r="V2124" s="14"/>
      <c r="W2124" s="14"/>
      <c r="X2124" s="14"/>
      <c r="Y2124" s="14"/>
      <c r="Z2124" s="14"/>
      <c r="AA2124" s="14"/>
      <c r="AB2124" s="14"/>
      <c r="AC2124" s="14"/>
      <c r="AD2124" s="14"/>
      <c r="AE2124" s="14"/>
      <c r="AT2124" s="269" t="s">
        <v>200</v>
      </c>
      <c r="AU2124" s="269" t="s">
        <v>82</v>
      </c>
      <c r="AV2124" s="14" t="s">
        <v>82</v>
      </c>
      <c r="AW2124" s="14" t="s">
        <v>30</v>
      </c>
      <c r="AX2124" s="14" t="s">
        <v>73</v>
      </c>
      <c r="AY2124" s="269" t="s">
        <v>189</v>
      </c>
    </row>
    <row r="2125" s="13" customFormat="1">
      <c r="A2125" s="13"/>
      <c r="B2125" s="249"/>
      <c r="C2125" s="250"/>
      <c r="D2125" s="242" t="s">
        <v>200</v>
      </c>
      <c r="E2125" s="251" t="s">
        <v>1</v>
      </c>
      <c r="F2125" s="252" t="s">
        <v>657</v>
      </c>
      <c r="G2125" s="250"/>
      <c r="H2125" s="251" t="s">
        <v>1</v>
      </c>
      <c r="I2125" s="253"/>
      <c r="J2125" s="250"/>
      <c r="K2125" s="250"/>
      <c r="L2125" s="254"/>
      <c r="M2125" s="255"/>
      <c r="N2125" s="256"/>
      <c r="O2125" s="256"/>
      <c r="P2125" s="256"/>
      <c r="Q2125" s="256"/>
      <c r="R2125" s="256"/>
      <c r="S2125" s="256"/>
      <c r="T2125" s="257"/>
      <c r="U2125" s="13"/>
      <c r="V2125" s="13"/>
      <c r="W2125" s="13"/>
      <c r="X2125" s="13"/>
      <c r="Y2125" s="13"/>
      <c r="Z2125" s="13"/>
      <c r="AA2125" s="13"/>
      <c r="AB2125" s="13"/>
      <c r="AC2125" s="13"/>
      <c r="AD2125" s="13"/>
      <c r="AE2125" s="13"/>
      <c r="AT2125" s="258" t="s">
        <v>200</v>
      </c>
      <c r="AU2125" s="258" t="s">
        <v>82</v>
      </c>
      <c r="AV2125" s="13" t="s">
        <v>80</v>
      </c>
      <c r="AW2125" s="13" t="s">
        <v>30</v>
      </c>
      <c r="AX2125" s="13" t="s">
        <v>73</v>
      </c>
      <c r="AY2125" s="258" t="s">
        <v>189</v>
      </c>
    </row>
    <row r="2126" s="14" customFormat="1">
      <c r="A2126" s="14"/>
      <c r="B2126" s="259"/>
      <c r="C2126" s="260"/>
      <c r="D2126" s="242" t="s">
        <v>200</v>
      </c>
      <c r="E2126" s="261" t="s">
        <v>1</v>
      </c>
      <c r="F2126" s="262" t="s">
        <v>658</v>
      </c>
      <c r="G2126" s="260"/>
      <c r="H2126" s="263">
        <v>40</v>
      </c>
      <c r="I2126" s="264"/>
      <c r="J2126" s="260"/>
      <c r="K2126" s="260"/>
      <c r="L2126" s="265"/>
      <c r="M2126" s="266"/>
      <c r="N2126" s="267"/>
      <c r="O2126" s="267"/>
      <c r="P2126" s="267"/>
      <c r="Q2126" s="267"/>
      <c r="R2126" s="267"/>
      <c r="S2126" s="267"/>
      <c r="T2126" s="268"/>
      <c r="U2126" s="14"/>
      <c r="V2126" s="14"/>
      <c r="W2126" s="14"/>
      <c r="X2126" s="14"/>
      <c r="Y2126" s="14"/>
      <c r="Z2126" s="14"/>
      <c r="AA2126" s="14"/>
      <c r="AB2126" s="14"/>
      <c r="AC2126" s="14"/>
      <c r="AD2126" s="14"/>
      <c r="AE2126" s="14"/>
      <c r="AT2126" s="269" t="s">
        <v>200</v>
      </c>
      <c r="AU2126" s="269" t="s">
        <v>82</v>
      </c>
      <c r="AV2126" s="14" t="s">
        <v>82</v>
      </c>
      <c r="AW2126" s="14" t="s">
        <v>30</v>
      </c>
      <c r="AX2126" s="14" t="s">
        <v>73</v>
      </c>
      <c r="AY2126" s="269" t="s">
        <v>189</v>
      </c>
    </row>
    <row r="2127" s="15" customFormat="1">
      <c r="A2127" s="15"/>
      <c r="B2127" s="270"/>
      <c r="C2127" s="271"/>
      <c r="D2127" s="242" t="s">
        <v>200</v>
      </c>
      <c r="E2127" s="272" t="s">
        <v>1</v>
      </c>
      <c r="F2127" s="273" t="s">
        <v>207</v>
      </c>
      <c r="G2127" s="271"/>
      <c r="H2127" s="274">
        <v>94</v>
      </c>
      <c r="I2127" s="275"/>
      <c r="J2127" s="271"/>
      <c r="K2127" s="271"/>
      <c r="L2127" s="276"/>
      <c r="M2127" s="277"/>
      <c r="N2127" s="278"/>
      <c r="O2127" s="278"/>
      <c r="P2127" s="278"/>
      <c r="Q2127" s="278"/>
      <c r="R2127" s="278"/>
      <c r="S2127" s="278"/>
      <c r="T2127" s="279"/>
      <c r="U2127" s="15"/>
      <c r="V2127" s="15"/>
      <c r="W2127" s="15"/>
      <c r="X2127" s="15"/>
      <c r="Y2127" s="15"/>
      <c r="Z2127" s="15"/>
      <c r="AA2127" s="15"/>
      <c r="AB2127" s="15"/>
      <c r="AC2127" s="15"/>
      <c r="AD2127" s="15"/>
      <c r="AE2127" s="15"/>
      <c r="AT2127" s="280" t="s">
        <v>200</v>
      </c>
      <c r="AU2127" s="280" t="s">
        <v>82</v>
      </c>
      <c r="AV2127" s="15" t="s">
        <v>195</v>
      </c>
      <c r="AW2127" s="15" t="s">
        <v>30</v>
      </c>
      <c r="AX2127" s="15" t="s">
        <v>80</v>
      </c>
      <c r="AY2127" s="280" t="s">
        <v>189</v>
      </c>
    </row>
    <row r="2128" s="2" customFormat="1" ht="37.8" customHeight="1">
      <c r="A2128" s="39"/>
      <c r="B2128" s="40"/>
      <c r="C2128" s="228" t="s">
        <v>1439</v>
      </c>
      <c r="D2128" s="228" t="s">
        <v>191</v>
      </c>
      <c r="E2128" s="229" t="s">
        <v>1440</v>
      </c>
      <c r="F2128" s="230" t="s">
        <v>1441</v>
      </c>
      <c r="G2128" s="231" t="s">
        <v>359</v>
      </c>
      <c r="H2128" s="232">
        <v>94</v>
      </c>
      <c r="I2128" s="233"/>
      <c r="J2128" s="234">
        <f>ROUND(I2128*H2128,2)</f>
        <v>0</v>
      </c>
      <c r="K2128" s="235"/>
      <c r="L2128" s="45"/>
      <c r="M2128" s="236" t="s">
        <v>1</v>
      </c>
      <c r="N2128" s="237" t="s">
        <v>38</v>
      </c>
      <c r="O2128" s="92"/>
      <c r="P2128" s="238">
        <f>O2128*H2128</f>
        <v>0</v>
      </c>
      <c r="Q2128" s="238">
        <v>0</v>
      </c>
      <c r="R2128" s="238">
        <f>Q2128*H2128</f>
        <v>0</v>
      </c>
      <c r="S2128" s="238">
        <v>0</v>
      </c>
      <c r="T2128" s="239">
        <f>S2128*H2128</f>
        <v>0</v>
      </c>
      <c r="U2128" s="39"/>
      <c r="V2128" s="39"/>
      <c r="W2128" s="39"/>
      <c r="X2128" s="39"/>
      <c r="Y2128" s="39"/>
      <c r="Z2128" s="39"/>
      <c r="AA2128" s="39"/>
      <c r="AB2128" s="39"/>
      <c r="AC2128" s="39"/>
      <c r="AD2128" s="39"/>
      <c r="AE2128" s="39"/>
      <c r="AR2128" s="240" t="s">
        <v>195</v>
      </c>
      <c r="AT2128" s="240" t="s">
        <v>191</v>
      </c>
      <c r="AU2128" s="240" t="s">
        <v>82</v>
      </c>
      <c r="AY2128" s="18" t="s">
        <v>189</v>
      </c>
      <c r="BE2128" s="241">
        <f>IF(N2128="základní",J2128,0)</f>
        <v>0</v>
      </c>
      <c r="BF2128" s="241">
        <f>IF(N2128="snížená",J2128,0)</f>
        <v>0</v>
      </c>
      <c r="BG2128" s="241">
        <f>IF(N2128="zákl. přenesená",J2128,0)</f>
        <v>0</v>
      </c>
      <c r="BH2128" s="241">
        <f>IF(N2128="sníž. přenesená",J2128,0)</f>
        <v>0</v>
      </c>
      <c r="BI2128" s="241">
        <f>IF(N2128="nulová",J2128,0)</f>
        <v>0</v>
      </c>
      <c r="BJ2128" s="18" t="s">
        <v>80</v>
      </c>
      <c r="BK2128" s="241">
        <f>ROUND(I2128*H2128,2)</f>
        <v>0</v>
      </c>
      <c r="BL2128" s="18" t="s">
        <v>195</v>
      </c>
      <c r="BM2128" s="240" t="s">
        <v>1442</v>
      </c>
    </row>
    <row r="2129" s="2" customFormat="1">
      <c r="A2129" s="39"/>
      <c r="B2129" s="40"/>
      <c r="C2129" s="41"/>
      <c r="D2129" s="242" t="s">
        <v>197</v>
      </c>
      <c r="E2129" s="41"/>
      <c r="F2129" s="243" t="s">
        <v>1441</v>
      </c>
      <c r="G2129" s="41"/>
      <c r="H2129" s="41"/>
      <c r="I2129" s="244"/>
      <c r="J2129" s="41"/>
      <c r="K2129" s="41"/>
      <c r="L2129" s="45"/>
      <c r="M2129" s="245"/>
      <c r="N2129" s="246"/>
      <c r="O2129" s="92"/>
      <c r="P2129" s="92"/>
      <c r="Q2129" s="92"/>
      <c r="R2129" s="92"/>
      <c r="S2129" s="92"/>
      <c r="T2129" s="93"/>
      <c r="U2129" s="39"/>
      <c r="V2129" s="39"/>
      <c r="W2129" s="39"/>
      <c r="X2129" s="39"/>
      <c r="Y2129" s="39"/>
      <c r="Z2129" s="39"/>
      <c r="AA2129" s="39"/>
      <c r="AB2129" s="39"/>
      <c r="AC2129" s="39"/>
      <c r="AD2129" s="39"/>
      <c r="AE2129" s="39"/>
      <c r="AT2129" s="18" t="s">
        <v>197</v>
      </c>
      <c r="AU2129" s="18" t="s">
        <v>82</v>
      </c>
    </row>
    <row r="2130" s="13" customFormat="1">
      <c r="A2130" s="13"/>
      <c r="B2130" s="249"/>
      <c r="C2130" s="250"/>
      <c r="D2130" s="242" t="s">
        <v>200</v>
      </c>
      <c r="E2130" s="251" t="s">
        <v>1</v>
      </c>
      <c r="F2130" s="252" t="s">
        <v>651</v>
      </c>
      <c r="G2130" s="250"/>
      <c r="H2130" s="251" t="s">
        <v>1</v>
      </c>
      <c r="I2130" s="253"/>
      <c r="J2130" s="250"/>
      <c r="K2130" s="250"/>
      <c r="L2130" s="254"/>
      <c r="M2130" s="255"/>
      <c r="N2130" s="256"/>
      <c r="O2130" s="256"/>
      <c r="P2130" s="256"/>
      <c r="Q2130" s="256"/>
      <c r="R2130" s="256"/>
      <c r="S2130" s="256"/>
      <c r="T2130" s="257"/>
      <c r="U2130" s="13"/>
      <c r="V2130" s="13"/>
      <c r="W2130" s="13"/>
      <c r="X2130" s="13"/>
      <c r="Y2130" s="13"/>
      <c r="Z2130" s="13"/>
      <c r="AA2130" s="13"/>
      <c r="AB2130" s="13"/>
      <c r="AC2130" s="13"/>
      <c r="AD2130" s="13"/>
      <c r="AE2130" s="13"/>
      <c r="AT2130" s="258" t="s">
        <v>200</v>
      </c>
      <c r="AU2130" s="258" t="s">
        <v>82</v>
      </c>
      <c r="AV2130" s="13" t="s">
        <v>80</v>
      </c>
      <c r="AW2130" s="13" t="s">
        <v>30</v>
      </c>
      <c r="AX2130" s="13" t="s">
        <v>73</v>
      </c>
      <c r="AY2130" s="258" t="s">
        <v>189</v>
      </c>
    </row>
    <row r="2131" s="13" customFormat="1">
      <c r="A2131" s="13"/>
      <c r="B2131" s="249"/>
      <c r="C2131" s="250"/>
      <c r="D2131" s="242" t="s">
        <v>200</v>
      </c>
      <c r="E2131" s="251" t="s">
        <v>1</v>
      </c>
      <c r="F2131" s="252" t="s">
        <v>652</v>
      </c>
      <c r="G2131" s="250"/>
      <c r="H2131" s="251" t="s">
        <v>1</v>
      </c>
      <c r="I2131" s="253"/>
      <c r="J2131" s="250"/>
      <c r="K2131" s="250"/>
      <c r="L2131" s="254"/>
      <c r="M2131" s="255"/>
      <c r="N2131" s="256"/>
      <c r="O2131" s="256"/>
      <c r="P2131" s="256"/>
      <c r="Q2131" s="256"/>
      <c r="R2131" s="256"/>
      <c r="S2131" s="256"/>
      <c r="T2131" s="257"/>
      <c r="U2131" s="13"/>
      <c r="V2131" s="13"/>
      <c r="W2131" s="13"/>
      <c r="X2131" s="13"/>
      <c r="Y2131" s="13"/>
      <c r="Z2131" s="13"/>
      <c r="AA2131" s="13"/>
      <c r="AB2131" s="13"/>
      <c r="AC2131" s="13"/>
      <c r="AD2131" s="13"/>
      <c r="AE2131" s="13"/>
      <c r="AT2131" s="258" t="s">
        <v>200</v>
      </c>
      <c r="AU2131" s="258" t="s">
        <v>82</v>
      </c>
      <c r="AV2131" s="13" t="s">
        <v>80</v>
      </c>
      <c r="AW2131" s="13" t="s">
        <v>30</v>
      </c>
      <c r="AX2131" s="13" t="s">
        <v>73</v>
      </c>
      <c r="AY2131" s="258" t="s">
        <v>189</v>
      </c>
    </row>
    <row r="2132" s="13" customFormat="1">
      <c r="A2132" s="13"/>
      <c r="B2132" s="249"/>
      <c r="C2132" s="250"/>
      <c r="D2132" s="242" t="s">
        <v>200</v>
      </c>
      <c r="E2132" s="251" t="s">
        <v>1</v>
      </c>
      <c r="F2132" s="252" t="s">
        <v>653</v>
      </c>
      <c r="G2132" s="250"/>
      <c r="H2132" s="251" t="s">
        <v>1</v>
      </c>
      <c r="I2132" s="253"/>
      <c r="J2132" s="250"/>
      <c r="K2132" s="250"/>
      <c r="L2132" s="254"/>
      <c r="M2132" s="255"/>
      <c r="N2132" s="256"/>
      <c r="O2132" s="256"/>
      <c r="P2132" s="256"/>
      <c r="Q2132" s="256"/>
      <c r="R2132" s="256"/>
      <c r="S2132" s="256"/>
      <c r="T2132" s="257"/>
      <c r="U2132" s="13"/>
      <c r="V2132" s="13"/>
      <c r="W2132" s="13"/>
      <c r="X2132" s="13"/>
      <c r="Y2132" s="13"/>
      <c r="Z2132" s="13"/>
      <c r="AA2132" s="13"/>
      <c r="AB2132" s="13"/>
      <c r="AC2132" s="13"/>
      <c r="AD2132" s="13"/>
      <c r="AE2132" s="13"/>
      <c r="AT2132" s="258" t="s">
        <v>200</v>
      </c>
      <c r="AU2132" s="258" t="s">
        <v>82</v>
      </c>
      <c r="AV2132" s="13" t="s">
        <v>80</v>
      </c>
      <c r="AW2132" s="13" t="s">
        <v>30</v>
      </c>
      <c r="AX2132" s="13" t="s">
        <v>73</v>
      </c>
      <c r="AY2132" s="258" t="s">
        <v>189</v>
      </c>
    </row>
    <row r="2133" s="14" customFormat="1">
      <c r="A2133" s="14"/>
      <c r="B2133" s="259"/>
      <c r="C2133" s="260"/>
      <c r="D2133" s="242" t="s">
        <v>200</v>
      </c>
      <c r="E2133" s="261" t="s">
        <v>1</v>
      </c>
      <c r="F2133" s="262" t="s">
        <v>654</v>
      </c>
      <c r="G2133" s="260"/>
      <c r="H2133" s="263">
        <v>18</v>
      </c>
      <c r="I2133" s="264"/>
      <c r="J2133" s="260"/>
      <c r="K2133" s="260"/>
      <c r="L2133" s="265"/>
      <c r="M2133" s="266"/>
      <c r="N2133" s="267"/>
      <c r="O2133" s="267"/>
      <c r="P2133" s="267"/>
      <c r="Q2133" s="267"/>
      <c r="R2133" s="267"/>
      <c r="S2133" s="267"/>
      <c r="T2133" s="268"/>
      <c r="U2133" s="14"/>
      <c r="V2133" s="14"/>
      <c r="W2133" s="14"/>
      <c r="X2133" s="14"/>
      <c r="Y2133" s="14"/>
      <c r="Z2133" s="14"/>
      <c r="AA2133" s="14"/>
      <c r="AB2133" s="14"/>
      <c r="AC2133" s="14"/>
      <c r="AD2133" s="14"/>
      <c r="AE2133" s="14"/>
      <c r="AT2133" s="269" t="s">
        <v>200</v>
      </c>
      <c r="AU2133" s="269" t="s">
        <v>82</v>
      </c>
      <c r="AV2133" s="14" t="s">
        <v>82</v>
      </c>
      <c r="AW2133" s="14" t="s">
        <v>30</v>
      </c>
      <c r="AX2133" s="14" t="s">
        <v>73</v>
      </c>
      <c r="AY2133" s="269" t="s">
        <v>189</v>
      </c>
    </row>
    <row r="2134" s="13" customFormat="1">
      <c r="A2134" s="13"/>
      <c r="B2134" s="249"/>
      <c r="C2134" s="250"/>
      <c r="D2134" s="242" t="s">
        <v>200</v>
      </c>
      <c r="E2134" s="251" t="s">
        <v>1</v>
      </c>
      <c r="F2134" s="252" t="s">
        <v>655</v>
      </c>
      <c r="G2134" s="250"/>
      <c r="H2134" s="251" t="s">
        <v>1</v>
      </c>
      <c r="I2134" s="253"/>
      <c r="J2134" s="250"/>
      <c r="K2134" s="250"/>
      <c r="L2134" s="254"/>
      <c r="M2134" s="255"/>
      <c r="N2134" s="256"/>
      <c r="O2134" s="256"/>
      <c r="P2134" s="256"/>
      <c r="Q2134" s="256"/>
      <c r="R2134" s="256"/>
      <c r="S2134" s="256"/>
      <c r="T2134" s="257"/>
      <c r="U2134" s="13"/>
      <c r="V2134" s="13"/>
      <c r="W2134" s="13"/>
      <c r="X2134" s="13"/>
      <c r="Y2134" s="13"/>
      <c r="Z2134" s="13"/>
      <c r="AA2134" s="13"/>
      <c r="AB2134" s="13"/>
      <c r="AC2134" s="13"/>
      <c r="AD2134" s="13"/>
      <c r="AE2134" s="13"/>
      <c r="AT2134" s="258" t="s">
        <v>200</v>
      </c>
      <c r="AU2134" s="258" t="s">
        <v>82</v>
      </c>
      <c r="AV2134" s="13" t="s">
        <v>80</v>
      </c>
      <c r="AW2134" s="13" t="s">
        <v>30</v>
      </c>
      <c r="AX2134" s="13" t="s">
        <v>73</v>
      </c>
      <c r="AY2134" s="258" t="s">
        <v>189</v>
      </c>
    </row>
    <row r="2135" s="14" customFormat="1">
      <c r="A2135" s="14"/>
      <c r="B2135" s="259"/>
      <c r="C2135" s="260"/>
      <c r="D2135" s="242" t="s">
        <v>200</v>
      </c>
      <c r="E2135" s="261" t="s">
        <v>1</v>
      </c>
      <c r="F2135" s="262" t="s">
        <v>656</v>
      </c>
      <c r="G2135" s="260"/>
      <c r="H2135" s="263">
        <v>36</v>
      </c>
      <c r="I2135" s="264"/>
      <c r="J2135" s="260"/>
      <c r="K2135" s="260"/>
      <c r="L2135" s="265"/>
      <c r="M2135" s="266"/>
      <c r="N2135" s="267"/>
      <c r="O2135" s="267"/>
      <c r="P2135" s="267"/>
      <c r="Q2135" s="267"/>
      <c r="R2135" s="267"/>
      <c r="S2135" s="267"/>
      <c r="T2135" s="268"/>
      <c r="U2135" s="14"/>
      <c r="V2135" s="14"/>
      <c r="W2135" s="14"/>
      <c r="X2135" s="14"/>
      <c r="Y2135" s="14"/>
      <c r="Z2135" s="14"/>
      <c r="AA2135" s="14"/>
      <c r="AB2135" s="14"/>
      <c r="AC2135" s="14"/>
      <c r="AD2135" s="14"/>
      <c r="AE2135" s="14"/>
      <c r="AT2135" s="269" t="s">
        <v>200</v>
      </c>
      <c r="AU2135" s="269" t="s">
        <v>82</v>
      </c>
      <c r="AV2135" s="14" t="s">
        <v>82</v>
      </c>
      <c r="AW2135" s="14" t="s">
        <v>30</v>
      </c>
      <c r="AX2135" s="14" t="s">
        <v>73</v>
      </c>
      <c r="AY2135" s="269" t="s">
        <v>189</v>
      </c>
    </row>
    <row r="2136" s="13" customFormat="1">
      <c r="A2136" s="13"/>
      <c r="B2136" s="249"/>
      <c r="C2136" s="250"/>
      <c r="D2136" s="242" t="s">
        <v>200</v>
      </c>
      <c r="E2136" s="251" t="s">
        <v>1</v>
      </c>
      <c r="F2136" s="252" t="s">
        <v>657</v>
      </c>
      <c r="G2136" s="250"/>
      <c r="H2136" s="251" t="s">
        <v>1</v>
      </c>
      <c r="I2136" s="253"/>
      <c r="J2136" s="250"/>
      <c r="K2136" s="250"/>
      <c r="L2136" s="254"/>
      <c r="M2136" s="255"/>
      <c r="N2136" s="256"/>
      <c r="O2136" s="256"/>
      <c r="P2136" s="256"/>
      <c r="Q2136" s="256"/>
      <c r="R2136" s="256"/>
      <c r="S2136" s="256"/>
      <c r="T2136" s="257"/>
      <c r="U2136" s="13"/>
      <c r="V2136" s="13"/>
      <c r="W2136" s="13"/>
      <c r="X2136" s="13"/>
      <c r="Y2136" s="13"/>
      <c r="Z2136" s="13"/>
      <c r="AA2136" s="13"/>
      <c r="AB2136" s="13"/>
      <c r="AC2136" s="13"/>
      <c r="AD2136" s="13"/>
      <c r="AE2136" s="13"/>
      <c r="AT2136" s="258" t="s">
        <v>200</v>
      </c>
      <c r="AU2136" s="258" t="s">
        <v>82</v>
      </c>
      <c r="AV2136" s="13" t="s">
        <v>80</v>
      </c>
      <c r="AW2136" s="13" t="s">
        <v>30</v>
      </c>
      <c r="AX2136" s="13" t="s">
        <v>73</v>
      </c>
      <c r="AY2136" s="258" t="s">
        <v>189</v>
      </c>
    </row>
    <row r="2137" s="14" customFormat="1">
      <c r="A2137" s="14"/>
      <c r="B2137" s="259"/>
      <c r="C2137" s="260"/>
      <c r="D2137" s="242" t="s">
        <v>200</v>
      </c>
      <c r="E2137" s="261" t="s">
        <v>1</v>
      </c>
      <c r="F2137" s="262" t="s">
        <v>658</v>
      </c>
      <c r="G2137" s="260"/>
      <c r="H2137" s="263">
        <v>40</v>
      </c>
      <c r="I2137" s="264"/>
      <c r="J2137" s="260"/>
      <c r="K2137" s="260"/>
      <c r="L2137" s="265"/>
      <c r="M2137" s="266"/>
      <c r="N2137" s="267"/>
      <c r="O2137" s="267"/>
      <c r="P2137" s="267"/>
      <c r="Q2137" s="267"/>
      <c r="R2137" s="267"/>
      <c r="S2137" s="267"/>
      <c r="T2137" s="268"/>
      <c r="U2137" s="14"/>
      <c r="V2137" s="14"/>
      <c r="W2137" s="14"/>
      <c r="X2137" s="14"/>
      <c r="Y2137" s="14"/>
      <c r="Z2137" s="14"/>
      <c r="AA2137" s="14"/>
      <c r="AB2137" s="14"/>
      <c r="AC2137" s="14"/>
      <c r="AD2137" s="14"/>
      <c r="AE2137" s="14"/>
      <c r="AT2137" s="269" t="s">
        <v>200</v>
      </c>
      <c r="AU2137" s="269" t="s">
        <v>82</v>
      </c>
      <c r="AV2137" s="14" t="s">
        <v>82</v>
      </c>
      <c r="AW2137" s="14" t="s">
        <v>30</v>
      </c>
      <c r="AX2137" s="14" t="s">
        <v>73</v>
      </c>
      <c r="AY2137" s="269" t="s">
        <v>189</v>
      </c>
    </row>
    <row r="2138" s="15" customFormat="1">
      <c r="A2138" s="15"/>
      <c r="B2138" s="270"/>
      <c r="C2138" s="271"/>
      <c r="D2138" s="242" t="s">
        <v>200</v>
      </c>
      <c r="E2138" s="272" t="s">
        <v>1</v>
      </c>
      <c r="F2138" s="273" t="s">
        <v>207</v>
      </c>
      <c r="G2138" s="271"/>
      <c r="H2138" s="274">
        <v>94</v>
      </c>
      <c r="I2138" s="275"/>
      <c r="J2138" s="271"/>
      <c r="K2138" s="271"/>
      <c r="L2138" s="276"/>
      <c r="M2138" s="277"/>
      <c r="N2138" s="278"/>
      <c r="O2138" s="278"/>
      <c r="P2138" s="278"/>
      <c r="Q2138" s="278"/>
      <c r="R2138" s="278"/>
      <c r="S2138" s="278"/>
      <c r="T2138" s="279"/>
      <c r="U2138" s="15"/>
      <c r="V2138" s="15"/>
      <c r="W2138" s="15"/>
      <c r="X2138" s="15"/>
      <c r="Y2138" s="15"/>
      <c r="Z2138" s="15"/>
      <c r="AA2138" s="15"/>
      <c r="AB2138" s="15"/>
      <c r="AC2138" s="15"/>
      <c r="AD2138" s="15"/>
      <c r="AE2138" s="15"/>
      <c r="AT2138" s="280" t="s">
        <v>200</v>
      </c>
      <c r="AU2138" s="280" t="s">
        <v>82</v>
      </c>
      <c r="AV2138" s="15" t="s">
        <v>195</v>
      </c>
      <c r="AW2138" s="15" t="s">
        <v>30</v>
      </c>
      <c r="AX2138" s="15" t="s">
        <v>80</v>
      </c>
      <c r="AY2138" s="280" t="s">
        <v>189</v>
      </c>
    </row>
    <row r="2139" s="2" customFormat="1" ht="24.15" customHeight="1">
      <c r="A2139" s="39"/>
      <c r="B2139" s="40"/>
      <c r="C2139" s="228" t="s">
        <v>1443</v>
      </c>
      <c r="D2139" s="228" t="s">
        <v>191</v>
      </c>
      <c r="E2139" s="229" t="s">
        <v>1444</v>
      </c>
      <c r="F2139" s="230" t="s">
        <v>1445</v>
      </c>
      <c r="G2139" s="231" t="s">
        <v>256</v>
      </c>
      <c r="H2139" s="232">
        <v>0.052999999999999998</v>
      </c>
      <c r="I2139" s="233"/>
      <c r="J2139" s="234">
        <f>ROUND(I2139*H2139,2)</f>
        <v>0</v>
      </c>
      <c r="K2139" s="235"/>
      <c r="L2139" s="45"/>
      <c r="M2139" s="236" t="s">
        <v>1</v>
      </c>
      <c r="N2139" s="237" t="s">
        <v>38</v>
      </c>
      <c r="O2139" s="92"/>
      <c r="P2139" s="238">
        <f>O2139*H2139</f>
        <v>0</v>
      </c>
      <c r="Q2139" s="238">
        <v>0</v>
      </c>
      <c r="R2139" s="238">
        <f>Q2139*H2139</f>
        <v>0</v>
      </c>
      <c r="S2139" s="238">
        <v>1.258</v>
      </c>
      <c r="T2139" s="239">
        <f>S2139*H2139</f>
        <v>0.066673999999999997</v>
      </c>
      <c r="U2139" s="39"/>
      <c r="V2139" s="39"/>
      <c r="W2139" s="39"/>
      <c r="X2139" s="39"/>
      <c r="Y2139" s="39"/>
      <c r="Z2139" s="39"/>
      <c r="AA2139" s="39"/>
      <c r="AB2139" s="39"/>
      <c r="AC2139" s="39"/>
      <c r="AD2139" s="39"/>
      <c r="AE2139" s="39"/>
      <c r="AR2139" s="240" t="s">
        <v>195</v>
      </c>
      <c r="AT2139" s="240" t="s">
        <v>191</v>
      </c>
      <c r="AU2139" s="240" t="s">
        <v>82</v>
      </c>
      <c r="AY2139" s="18" t="s">
        <v>189</v>
      </c>
      <c r="BE2139" s="241">
        <f>IF(N2139="základní",J2139,0)</f>
        <v>0</v>
      </c>
      <c r="BF2139" s="241">
        <f>IF(N2139="snížená",J2139,0)</f>
        <v>0</v>
      </c>
      <c r="BG2139" s="241">
        <f>IF(N2139="zákl. přenesená",J2139,0)</f>
        <v>0</v>
      </c>
      <c r="BH2139" s="241">
        <f>IF(N2139="sníž. přenesená",J2139,0)</f>
        <v>0</v>
      </c>
      <c r="BI2139" s="241">
        <f>IF(N2139="nulová",J2139,0)</f>
        <v>0</v>
      </c>
      <c r="BJ2139" s="18" t="s">
        <v>80</v>
      </c>
      <c r="BK2139" s="241">
        <f>ROUND(I2139*H2139,2)</f>
        <v>0</v>
      </c>
      <c r="BL2139" s="18" t="s">
        <v>195</v>
      </c>
      <c r="BM2139" s="240" t="s">
        <v>1446</v>
      </c>
    </row>
    <row r="2140" s="2" customFormat="1">
      <c r="A2140" s="39"/>
      <c r="B2140" s="40"/>
      <c r="C2140" s="41"/>
      <c r="D2140" s="242" t="s">
        <v>197</v>
      </c>
      <c r="E2140" s="41"/>
      <c r="F2140" s="243" t="s">
        <v>1445</v>
      </c>
      <c r="G2140" s="41"/>
      <c r="H2140" s="41"/>
      <c r="I2140" s="244"/>
      <c r="J2140" s="41"/>
      <c r="K2140" s="41"/>
      <c r="L2140" s="45"/>
      <c r="M2140" s="245"/>
      <c r="N2140" s="246"/>
      <c r="O2140" s="92"/>
      <c r="P2140" s="92"/>
      <c r="Q2140" s="92"/>
      <c r="R2140" s="92"/>
      <c r="S2140" s="92"/>
      <c r="T2140" s="93"/>
      <c r="U2140" s="39"/>
      <c r="V2140" s="39"/>
      <c r="W2140" s="39"/>
      <c r="X2140" s="39"/>
      <c r="Y2140" s="39"/>
      <c r="Z2140" s="39"/>
      <c r="AA2140" s="39"/>
      <c r="AB2140" s="39"/>
      <c r="AC2140" s="39"/>
      <c r="AD2140" s="39"/>
      <c r="AE2140" s="39"/>
      <c r="AT2140" s="18" t="s">
        <v>197</v>
      </c>
      <c r="AU2140" s="18" t="s">
        <v>82</v>
      </c>
    </row>
    <row r="2141" s="2" customFormat="1">
      <c r="A2141" s="39"/>
      <c r="B2141" s="40"/>
      <c r="C2141" s="41"/>
      <c r="D2141" s="247" t="s">
        <v>198</v>
      </c>
      <c r="E2141" s="41"/>
      <c r="F2141" s="248" t="s">
        <v>1447</v>
      </c>
      <c r="G2141" s="41"/>
      <c r="H2141" s="41"/>
      <c r="I2141" s="244"/>
      <c r="J2141" s="41"/>
      <c r="K2141" s="41"/>
      <c r="L2141" s="45"/>
      <c r="M2141" s="245"/>
      <c r="N2141" s="246"/>
      <c r="O2141" s="92"/>
      <c r="P2141" s="92"/>
      <c r="Q2141" s="92"/>
      <c r="R2141" s="92"/>
      <c r="S2141" s="92"/>
      <c r="T2141" s="93"/>
      <c r="U2141" s="39"/>
      <c r="V2141" s="39"/>
      <c r="W2141" s="39"/>
      <c r="X2141" s="39"/>
      <c r="Y2141" s="39"/>
      <c r="Z2141" s="39"/>
      <c r="AA2141" s="39"/>
      <c r="AB2141" s="39"/>
      <c r="AC2141" s="39"/>
      <c r="AD2141" s="39"/>
      <c r="AE2141" s="39"/>
      <c r="AT2141" s="18" t="s">
        <v>198</v>
      </c>
      <c r="AU2141" s="18" t="s">
        <v>82</v>
      </c>
    </row>
    <row r="2142" s="13" customFormat="1">
      <c r="A2142" s="13"/>
      <c r="B2142" s="249"/>
      <c r="C2142" s="250"/>
      <c r="D2142" s="242" t="s">
        <v>200</v>
      </c>
      <c r="E2142" s="251" t="s">
        <v>1</v>
      </c>
      <c r="F2142" s="252" t="s">
        <v>1448</v>
      </c>
      <c r="G2142" s="250"/>
      <c r="H2142" s="251" t="s">
        <v>1</v>
      </c>
      <c r="I2142" s="253"/>
      <c r="J2142" s="250"/>
      <c r="K2142" s="250"/>
      <c r="L2142" s="254"/>
      <c r="M2142" s="255"/>
      <c r="N2142" s="256"/>
      <c r="O2142" s="256"/>
      <c r="P2142" s="256"/>
      <c r="Q2142" s="256"/>
      <c r="R2142" s="256"/>
      <c r="S2142" s="256"/>
      <c r="T2142" s="257"/>
      <c r="U2142" s="13"/>
      <c r="V2142" s="13"/>
      <c r="W2142" s="13"/>
      <c r="X2142" s="13"/>
      <c r="Y2142" s="13"/>
      <c r="Z2142" s="13"/>
      <c r="AA2142" s="13"/>
      <c r="AB2142" s="13"/>
      <c r="AC2142" s="13"/>
      <c r="AD2142" s="13"/>
      <c r="AE2142" s="13"/>
      <c r="AT2142" s="258" t="s">
        <v>200</v>
      </c>
      <c r="AU2142" s="258" t="s">
        <v>82</v>
      </c>
      <c r="AV2142" s="13" t="s">
        <v>80</v>
      </c>
      <c r="AW2142" s="13" t="s">
        <v>30</v>
      </c>
      <c r="AX2142" s="13" t="s">
        <v>73</v>
      </c>
      <c r="AY2142" s="258" t="s">
        <v>189</v>
      </c>
    </row>
    <row r="2143" s="13" customFormat="1">
      <c r="A2143" s="13"/>
      <c r="B2143" s="249"/>
      <c r="C2143" s="250"/>
      <c r="D2143" s="242" t="s">
        <v>200</v>
      </c>
      <c r="E2143" s="251" t="s">
        <v>1</v>
      </c>
      <c r="F2143" s="252" t="s">
        <v>1449</v>
      </c>
      <c r="G2143" s="250"/>
      <c r="H2143" s="251" t="s">
        <v>1</v>
      </c>
      <c r="I2143" s="253"/>
      <c r="J2143" s="250"/>
      <c r="K2143" s="250"/>
      <c r="L2143" s="254"/>
      <c r="M2143" s="255"/>
      <c r="N2143" s="256"/>
      <c r="O2143" s="256"/>
      <c r="P2143" s="256"/>
      <c r="Q2143" s="256"/>
      <c r="R2143" s="256"/>
      <c r="S2143" s="256"/>
      <c r="T2143" s="257"/>
      <c r="U2143" s="13"/>
      <c r="V2143" s="13"/>
      <c r="W2143" s="13"/>
      <c r="X2143" s="13"/>
      <c r="Y2143" s="13"/>
      <c r="Z2143" s="13"/>
      <c r="AA2143" s="13"/>
      <c r="AB2143" s="13"/>
      <c r="AC2143" s="13"/>
      <c r="AD2143" s="13"/>
      <c r="AE2143" s="13"/>
      <c r="AT2143" s="258" t="s">
        <v>200</v>
      </c>
      <c r="AU2143" s="258" t="s">
        <v>82</v>
      </c>
      <c r="AV2143" s="13" t="s">
        <v>80</v>
      </c>
      <c r="AW2143" s="13" t="s">
        <v>30</v>
      </c>
      <c r="AX2143" s="13" t="s">
        <v>73</v>
      </c>
      <c r="AY2143" s="258" t="s">
        <v>189</v>
      </c>
    </row>
    <row r="2144" s="14" customFormat="1">
      <c r="A2144" s="14"/>
      <c r="B2144" s="259"/>
      <c r="C2144" s="260"/>
      <c r="D2144" s="242" t="s">
        <v>200</v>
      </c>
      <c r="E2144" s="261" t="s">
        <v>1</v>
      </c>
      <c r="F2144" s="262" t="s">
        <v>1450</v>
      </c>
      <c r="G2144" s="260"/>
      <c r="H2144" s="263">
        <v>0.052999999999999998</v>
      </c>
      <c r="I2144" s="264"/>
      <c r="J2144" s="260"/>
      <c r="K2144" s="260"/>
      <c r="L2144" s="265"/>
      <c r="M2144" s="266"/>
      <c r="N2144" s="267"/>
      <c r="O2144" s="267"/>
      <c r="P2144" s="267"/>
      <c r="Q2144" s="267"/>
      <c r="R2144" s="267"/>
      <c r="S2144" s="267"/>
      <c r="T2144" s="268"/>
      <c r="U2144" s="14"/>
      <c r="V2144" s="14"/>
      <c r="W2144" s="14"/>
      <c r="X2144" s="14"/>
      <c r="Y2144" s="14"/>
      <c r="Z2144" s="14"/>
      <c r="AA2144" s="14"/>
      <c r="AB2144" s="14"/>
      <c r="AC2144" s="14"/>
      <c r="AD2144" s="14"/>
      <c r="AE2144" s="14"/>
      <c r="AT2144" s="269" t="s">
        <v>200</v>
      </c>
      <c r="AU2144" s="269" t="s">
        <v>82</v>
      </c>
      <c r="AV2144" s="14" t="s">
        <v>82</v>
      </c>
      <c r="AW2144" s="14" t="s">
        <v>30</v>
      </c>
      <c r="AX2144" s="14" t="s">
        <v>73</v>
      </c>
      <c r="AY2144" s="269" t="s">
        <v>189</v>
      </c>
    </row>
    <row r="2145" s="16" customFormat="1">
      <c r="A2145" s="16"/>
      <c r="B2145" s="292"/>
      <c r="C2145" s="293"/>
      <c r="D2145" s="242" t="s">
        <v>200</v>
      </c>
      <c r="E2145" s="294" t="s">
        <v>1</v>
      </c>
      <c r="F2145" s="295" t="s">
        <v>290</v>
      </c>
      <c r="G2145" s="293"/>
      <c r="H2145" s="296">
        <v>0.052999999999999998</v>
      </c>
      <c r="I2145" s="297"/>
      <c r="J2145" s="293"/>
      <c r="K2145" s="293"/>
      <c r="L2145" s="298"/>
      <c r="M2145" s="299"/>
      <c r="N2145" s="300"/>
      <c r="O2145" s="300"/>
      <c r="P2145" s="300"/>
      <c r="Q2145" s="300"/>
      <c r="R2145" s="300"/>
      <c r="S2145" s="300"/>
      <c r="T2145" s="301"/>
      <c r="U2145" s="16"/>
      <c r="V2145" s="16"/>
      <c r="W2145" s="16"/>
      <c r="X2145" s="16"/>
      <c r="Y2145" s="16"/>
      <c r="Z2145" s="16"/>
      <c r="AA2145" s="16"/>
      <c r="AB2145" s="16"/>
      <c r="AC2145" s="16"/>
      <c r="AD2145" s="16"/>
      <c r="AE2145" s="16"/>
      <c r="AT2145" s="302" t="s">
        <v>200</v>
      </c>
      <c r="AU2145" s="302" t="s">
        <v>82</v>
      </c>
      <c r="AV2145" s="16" t="s">
        <v>214</v>
      </c>
      <c r="AW2145" s="16" t="s">
        <v>30</v>
      </c>
      <c r="AX2145" s="16" t="s">
        <v>73</v>
      </c>
      <c r="AY2145" s="302" t="s">
        <v>189</v>
      </c>
    </row>
    <row r="2146" s="15" customFormat="1">
      <c r="A2146" s="15"/>
      <c r="B2146" s="270"/>
      <c r="C2146" s="271"/>
      <c r="D2146" s="242" t="s">
        <v>200</v>
      </c>
      <c r="E2146" s="272" t="s">
        <v>1</v>
      </c>
      <c r="F2146" s="273" t="s">
        <v>207</v>
      </c>
      <c r="G2146" s="271"/>
      <c r="H2146" s="274">
        <v>0.052999999999999998</v>
      </c>
      <c r="I2146" s="275"/>
      <c r="J2146" s="271"/>
      <c r="K2146" s="271"/>
      <c r="L2146" s="276"/>
      <c r="M2146" s="277"/>
      <c r="N2146" s="278"/>
      <c r="O2146" s="278"/>
      <c r="P2146" s="278"/>
      <c r="Q2146" s="278"/>
      <c r="R2146" s="278"/>
      <c r="S2146" s="278"/>
      <c r="T2146" s="279"/>
      <c r="U2146" s="15"/>
      <c r="V2146" s="15"/>
      <c r="W2146" s="15"/>
      <c r="X2146" s="15"/>
      <c r="Y2146" s="15"/>
      <c r="Z2146" s="15"/>
      <c r="AA2146" s="15"/>
      <c r="AB2146" s="15"/>
      <c r="AC2146" s="15"/>
      <c r="AD2146" s="15"/>
      <c r="AE2146" s="15"/>
      <c r="AT2146" s="280" t="s">
        <v>200</v>
      </c>
      <c r="AU2146" s="280" t="s">
        <v>82</v>
      </c>
      <c r="AV2146" s="15" t="s">
        <v>195</v>
      </c>
      <c r="AW2146" s="15" t="s">
        <v>30</v>
      </c>
      <c r="AX2146" s="15" t="s">
        <v>80</v>
      </c>
      <c r="AY2146" s="280" t="s">
        <v>189</v>
      </c>
    </row>
    <row r="2147" s="2" customFormat="1" ht="21.75" customHeight="1">
      <c r="A2147" s="39"/>
      <c r="B2147" s="40"/>
      <c r="C2147" s="228" t="s">
        <v>1451</v>
      </c>
      <c r="D2147" s="228" t="s">
        <v>191</v>
      </c>
      <c r="E2147" s="229" t="s">
        <v>1452</v>
      </c>
      <c r="F2147" s="230" t="s">
        <v>1453</v>
      </c>
      <c r="G2147" s="231" t="s">
        <v>1029</v>
      </c>
      <c r="H2147" s="232">
        <v>1</v>
      </c>
      <c r="I2147" s="233"/>
      <c r="J2147" s="234">
        <f>ROUND(I2147*H2147,2)</f>
        <v>0</v>
      </c>
      <c r="K2147" s="235"/>
      <c r="L2147" s="45"/>
      <c r="M2147" s="236" t="s">
        <v>1</v>
      </c>
      <c r="N2147" s="237" t="s">
        <v>38</v>
      </c>
      <c r="O2147" s="92"/>
      <c r="P2147" s="238">
        <f>O2147*H2147</f>
        <v>0</v>
      </c>
      <c r="Q2147" s="238">
        <v>0</v>
      </c>
      <c r="R2147" s="238">
        <f>Q2147*H2147</f>
        <v>0</v>
      </c>
      <c r="S2147" s="238">
        <v>0</v>
      </c>
      <c r="T2147" s="239">
        <f>S2147*H2147</f>
        <v>0</v>
      </c>
      <c r="U2147" s="39"/>
      <c r="V2147" s="39"/>
      <c r="W2147" s="39"/>
      <c r="X2147" s="39"/>
      <c r="Y2147" s="39"/>
      <c r="Z2147" s="39"/>
      <c r="AA2147" s="39"/>
      <c r="AB2147" s="39"/>
      <c r="AC2147" s="39"/>
      <c r="AD2147" s="39"/>
      <c r="AE2147" s="39"/>
      <c r="AR2147" s="240" t="s">
        <v>195</v>
      </c>
      <c r="AT2147" s="240" t="s">
        <v>191</v>
      </c>
      <c r="AU2147" s="240" t="s">
        <v>82</v>
      </c>
      <c r="AY2147" s="18" t="s">
        <v>189</v>
      </c>
      <c r="BE2147" s="241">
        <f>IF(N2147="základní",J2147,0)</f>
        <v>0</v>
      </c>
      <c r="BF2147" s="241">
        <f>IF(N2147="snížená",J2147,0)</f>
        <v>0</v>
      </c>
      <c r="BG2147" s="241">
        <f>IF(N2147="zákl. přenesená",J2147,0)</f>
        <v>0</v>
      </c>
      <c r="BH2147" s="241">
        <f>IF(N2147="sníž. přenesená",J2147,0)</f>
        <v>0</v>
      </c>
      <c r="BI2147" s="241">
        <f>IF(N2147="nulová",J2147,0)</f>
        <v>0</v>
      </c>
      <c r="BJ2147" s="18" t="s">
        <v>80</v>
      </c>
      <c r="BK2147" s="241">
        <f>ROUND(I2147*H2147,2)</f>
        <v>0</v>
      </c>
      <c r="BL2147" s="18" t="s">
        <v>195</v>
      </c>
      <c r="BM2147" s="240" t="s">
        <v>1454</v>
      </c>
    </row>
    <row r="2148" s="2" customFormat="1">
      <c r="A2148" s="39"/>
      <c r="B2148" s="40"/>
      <c r="C2148" s="41"/>
      <c r="D2148" s="242" t="s">
        <v>197</v>
      </c>
      <c r="E2148" s="41"/>
      <c r="F2148" s="243" t="s">
        <v>1453</v>
      </c>
      <c r="G2148" s="41"/>
      <c r="H2148" s="41"/>
      <c r="I2148" s="244"/>
      <c r="J2148" s="41"/>
      <c r="K2148" s="41"/>
      <c r="L2148" s="45"/>
      <c r="M2148" s="245"/>
      <c r="N2148" s="246"/>
      <c r="O2148" s="92"/>
      <c r="P2148" s="92"/>
      <c r="Q2148" s="92"/>
      <c r="R2148" s="92"/>
      <c r="S2148" s="92"/>
      <c r="T2148" s="93"/>
      <c r="U2148" s="39"/>
      <c r="V2148" s="39"/>
      <c r="W2148" s="39"/>
      <c r="X2148" s="39"/>
      <c r="Y2148" s="39"/>
      <c r="Z2148" s="39"/>
      <c r="AA2148" s="39"/>
      <c r="AB2148" s="39"/>
      <c r="AC2148" s="39"/>
      <c r="AD2148" s="39"/>
      <c r="AE2148" s="39"/>
      <c r="AT2148" s="18" t="s">
        <v>197</v>
      </c>
      <c r="AU2148" s="18" t="s">
        <v>82</v>
      </c>
    </row>
    <row r="2149" s="2" customFormat="1" ht="37.8" customHeight="1">
      <c r="A2149" s="39"/>
      <c r="B2149" s="40"/>
      <c r="C2149" s="228" t="s">
        <v>1455</v>
      </c>
      <c r="D2149" s="228" t="s">
        <v>191</v>
      </c>
      <c r="E2149" s="229" t="s">
        <v>1456</v>
      </c>
      <c r="F2149" s="230" t="s">
        <v>1457</v>
      </c>
      <c r="G2149" s="231" t="s">
        <v>194</v>
      </c>
      <c r="H2149" s="232">
        <v>6.5970000000000004</v>
      </c>
      <c r="I2149" s="233"/>
      <c r="J2149" s="234">
        <f>ROUND(I2149*H2149,2)</f>
        <v>0</v>
      </c>
      <c r="K2149" s="235"/>
      <c r="L2149" s="45"/>
      <c r="M2149" s="236" t="s">
        <v>1</v>
      </c>
      <c r="N2149" s="237" t="s">
        <v>38</v>
      </c>
      <c r="O2149" s="92"/>
      <c r="P2149" s="238">
        <f>O2149*H2149</f>
        <v>0</v>
      </c>
      <c r="Q2149" s="238">
        <v>0</v>
      </c>
      <c r="R2149" s="238">
        <f>Q2149*H2149</f>
        <v>0</v>
      </c>
      <c r="S2149" s="238">
        <v>2.2000000000000002</v>
      </c>
      <c r="T2149" s="239">
        <f>S2149*H2149</f>
        <v>14.513400000000003</v>
      </c>
      <c r="U2149" s="39"/>
      <c r="V2149" s="39"/>
      <c r="W2149" s="39"/>
      <c r="X2149" s="39"/>
      <c r="Y2149" s="39"/>
      <c r="Z2149" s="39"/>
      <c r="AA2149" s="39"/>
      <c r="AB2149" s="39"/>
      <c r="AC2149" s="39"/>
      <c r="AD2149" s="39"/>
      <c r="AE2149" s="39"/>
      <c r="AR2149" s="240" t="s">
        <v>195</v>
      </c>
      <c r="AT2149" s="240" t="s">
        <v>191</v>
      </c>
      <c r="AU2149" s="240" t="s">
        <v>82</v>
      </c>
      <c r="AY2149" s="18" t="s">
        <v>189</v>
      </c>
      <c r="BE2149" s="241">
        <f>IF(N2149="základní",J2149,0)</f>
        <v>0</v>
      </c>
      <c r="BF2149" s="241">
        <f>IF(N2149="snížená",J2149,0)</f>
        <v>0</v>
      </c>
      <c r="BG2149" s="241">
        <f>IF(N2149="zákl. přenesená",J2149,0)</f>
        <v>0</v>
      </c>
      <c r="BH2149" s="241">
        <f>IF(N2149="sníž. přenesená",J2149,0)</f>
        <v>0</v>
      </c>
      <c r="BI2149" s="241">
        <f>IF(N2149="nulová",J2149,0)</f>
        <v>0</v>
      </c>
      <c r="BJ2149" s="18" t="s">
        <v>80</v>
      </c>
      <c r="BK2149" s="241">
        <f>ROUND(I2149*H2149,2)</f>
        <v>0</v>
      </c>
      <c r="BL2149" s="18" t="s">
        <v>195</v>
      </c>
      <c r="BM2149" s="240" t="s">
        <v>1458</v>
      </c>
    </row>
    <row r="2150" s="2" customFormat="1">
      <c r="A2150" s="39"/>
      <c r="B2150" s="40"/>
      <c r="C2150" s="41"/>
      <c r="D2150" s="242" t="s">
        <v>197</v>
      </c>
      <c r="E2150" s="41"/>
      <c r="F2150" s="243" t="s">
        <v>1457</v>
      </c>
      <c r="G2150" s="41"/>
      <c r="H2150" s="41"/>
      <c r="I2150" s="244"/>
      <c r="J2150" s="41"/>
      <c r="K2150" s="41"/>
      <c r="L2150" s="45"/>
      <c r="M2150" s="245"/>
      <c r="N2150" s="246"/>
      <c r="O2150" s="92"/>
      <c r="P2150" s="92"/>
      <c r="Q2150" s="92"/>
      <c r="R2150" s="92"/>
      <c r="S2150" s="92"/>
      <c r="T2150" s="93"/>
      <c r="U2150" s="39"/>
      <c r="V2150" s="39"/>
      <c r="W2150" s="39"/>
      <c r="X2150" s="39"/>
      <c r="Y2150" s="39"/>
      <c r="Z2150" s="39"/>
      <c r="AA2150" s="39"/>
      <c r="AB2150" s="39"/>
      <c r="AC2150" s="39"/>
      <c r="AD2150" s="39"/>
      <c r="AE2150" s="39"/>
      <c r="AT2150" s="18" t="s">
        <v>197</v>
      </c>
      <c r="AU2150" s="18" t="s">
        <v>82</v>
      </c>
    </row>
    <row r="2151" s="2" customFormat="1">
      <c r="A2151" s="39"/>
      <c r="B2151" s="40"/>
      <c r="C2151" s="41"/>
      <c r="D2151" s="247" t="s">
        <v>198</v>
      </c>
      <c r="E2151" s="41"/>
      <c r="F2151" s="248" t="s">
        <v>1459</v>
      </c>
      <c r="G2151" s="41"/>
      <c r="H2151" s="41"/>
      <c r="I2151" s="244"/>
      <c r="J2151" s="41"/>
      <c r="K2151" s="41"/>
      <c r="L2151" s="45"/>
      <c r="M2151" s="245"/>
      <c r="N2151" s="246"/>
      <c r="O2151" s="92"/>
      <c r="P2151" s="92"/>
      <c r="Q2151" s="92"/>
      <c r="R2151" s="92"/>
      <c r="S2151" s="92"/>
      <c r="T2151" s="93"/>
      <c r="U2151" s="39"/>
      <c r="V2151" s="39"/>
      <c r="W2151" s="39"/>
      <c r="X2151" s="39"/>
      <c r="Y2151" s="39"/>
      <c r="Z2151" s="39"/>
      <c r="AA2151" s="39"/>
      <c r="AB2151" s="39"/>
      <c r="AC2151" s="39"/>
      <c r="AD2151" s="39"/>
      <c r="AE2151" s="39"/>
      <c r="AT2151" s="18" t="s">
        <v>198</v>
      </c>
      <c r="AU2151" s="18" t="s">
        <v>82</v>
      </c>
    </row>
    <row r="2152" s="13" customFormat="1">
      <c r="A2152" s="13"/>
      <c r="B2152" s="249"/>
      <c r="C2152" s="250"/>
      <c r="D2152" s="242" t="s">
        <v>200</v>
      </c>
      <c r="E2152" s="251" t="s">
        <v>1</v>
      </c>
      <c r="F2152" s="252" t="s">
        <v>1460</v>
      </c>
      <c r="G2152" s="250"/>
      <c r="H2152" s="251" t="s">
        <v>1</v>
      </c>
      <c r="I2152" s="253"/>
      <c r="J2152" s="250"/>
      <c r="K2152" s="250"/>
      <c r="L2152" s="254"/>
      <c r="M2152" s="255"/>
      <c r="N2152" s="256"/>
      <c r="O2152" s="256"/>
      <c r="P2152" s="256"/>
      <c r="Q2152" s="256"/>
      <c r="R2152" s="256"/>
      <c r="S2152" s="256"/>
      <c r="T2152" s="257"/>
      <c r="U2152" s="13"/>
      <c r="V2152" s="13"/>
      <c r="W2152" s="13"/>
      <c r="X2152" s="13"/>
      <c r="Y2152" s="13"/>
      <c r="Z2152" s="13"/>
      <c r="AA2152" s="13"/>
      <c r="AB2152" s="13"/>
      <c r="AC2152" s="13"/>
      <c r="AD2152" s="13"/>
      <c r="AE2152" s="13"/>
      <c r="AT2152" s="258" t="s">
        <v>200</v>
      </c>
      <c r="AU2152" s="258" t="s">
        <v>82</v>
      </c>
      <c r="AV2152" s="13" t="s">
        <v>80</v>
      </c>
      <c r="AW2152" s="13" t="s">
        <v>30</v>
      </c>
      <c r="AX2152" s="13" t="s">
        <v>73</v>
      </c>
      <c r="AY2152" s="258" t="s">
        <v>189</v>
      </c>
    </row>
    <row r="2153" s="13" customFormat="1">
      <c r="A2153" s="13"/>
      <c r="B2153" s="249"/>
      <c r="C2153" s="250"/>
      <c r="D2153" s="242" t="s">
        <v>200</v>
      </c>
      <c r="E2153" s="251" t="s">
        <v>1</v>
      </c>
      <c r="F2153" s="252" t="s">
        <v>1461</v>
      </c>
      <c r="G2153" s="250"/>
      <c r="H2153" s="251" t="s">
        <v>1</v>
      </c>
      <c r="I2153" s="253"/>
      <c r="J2153" s="250"/>
      <c r="K2153" s="250"/>
      <c r="L2153" s="254"/>
      <c r="M2153" s="255"/>
      <c r="N2153" s="256"/>
      <c r="O2153" s="256"/>
      <c r="P2153" s="256"/>
      <c r="Q2153" s="256"/>
      <c r="R2153" s="256"/>
      <c r="S2153" s="256"/>
      <c r="T2153" s="257"/>
      <c r="U2153" s="13"/>
      <c r="V2153" s="13"/>
      <c r="W2153" s="13"/>
      <c r="X2153" s="13"/>
      <c r="Y2153" s="13"/>
      <c r="Z2153" s="13"/>
      <c r="AA2153" s="13"/>
      <c r="AB2153" s="13"/>
      <c r="AC2153" s="13"/>
      <c r="AD2153" s="13"/>
      <c r="AE2153" s="13"/>
      <c r="AT2153" s="258" t="s">
        <v>200</v>
      </c>
      <c r="AU2153" s="258" t="s">
        <v>82</v>
      </c>
      <c r="AV2153" s="13" t="s">
        <v>80</v>
      </c>
      <c r="AW2153" s="13" t="s">
        <v>30</v>
      </c>
      <c r="AX2153" s="13" t="s">
        <v>73</v>
      </c>
      <c r="AY2153" s="258" t="s">
        <v>189</v>
      </c>
    </row>
    <row r="2154" s="14" customFormat="1">
      <c r="A2154" s="14"/>
      <c r="B2154" s="259"/>
      <c r="C2154" s="260"/>
      <c r="D2154" s="242" t="s">
        <v>200</v>
      </c>
      <c r="E2154" s="261" t="s">
        <v>1</v>
      </c>
      <c r="F2154" s="262" t="s">
        <v>1462</v>
      </c>
      <c r="G2154" s="260"/>
      <c r="H2154" s="263">
        <v>6.5970000000000004</v>
      </c>
      <c r="I2154" s="264"/>
      <c r="J2154" s="260"/>
      <c r="K2154" s="260"/>
      <c r="L2154" s="265"/>
      <c r="M2154" s="266"/>
      <c r="N2154" s="267"/>
      <c r="O2154" s="267"/>
      <c r="P2154" s="267"/>
      <c r="Q2154" s="267"/>
      <c r="R2154" s="267"/>
      <c r="S2154" s="267"/>
      <c r="T2154" s="268"/>
      <c r="U2154" s="14"/>
      <c r="V2154" s="14"/>
      <c r="W2154" s="14"/>
      <c r="X2154" s="14"/>
      <c r="Y2154" s="14"/>
      <c r="Z2154" s="14"/>
      <c r="AA2154" s="14"/>
      <c r="AB2154" s="14"/>
      <c r="AC2154" s="14"/>
      <c r="AD2154" s="14"/>
      <c r="AE2154" s="14"/>
      <c r="AT2154" s="269" t="s">
        <v>200</v>
      </c>
      <c r="AU2154" s="269" t="s">
        <v>82</v>
      </c>
      <c r="AV2154" s="14" t="s">
        <v>82</v>
      </c>
      <c r="AW2154" s="14" t="s">
        <v>30</v>
      </c>
      <c r="AX2154" s="14" t="s">
        <v>73</v>
      </c>
      <c r="AY2154" s="269" t="s">
        <v>189</v>
      </c>
    </row>
    <row r="2155" s="16" customFormat="1">
      <c r="A2155" s="16"/>
      <c r="B2155" s="292"/>
      <c r="C2155" s="293"/>
      <c r="D2155" s="242" t="s">
        <v>200</v>
      </c>
      <c r="E2155" s="294" t="s">
        <v>1</v>
      </c>
      <c r="F2155" s="295" t="s">
        <v>290</v>
      </c>
      <c r="G2155" s="293"/>
      <c r="H2155" s="296">
        <v>6.5970000000000004</v>
      </c>
      <c r="I2155" s="297"/>
      <c r="J2155" s="293"/>
      <c r="K2155" s="293"/>
      <c r="L2155" s="298"/>
      <c r="M2155" s="299"/>
      <c r="N2155" s="300"/>
      <c r="O2155" s="300"/>
      <c r="P2155" s="300"/>
      <c r="Q2155" s="300"/>
      <c r="R2155" s="300"/>
      <c r="S2155" s="300"/>
      <c r="T2155" s="301"/>
      <c r="U2155" s="16"/>
      <c r="V2155" s="16"/>
      <c r="W2155" s="16"/>
      <c r="X2155" s="16"/>
      <c r="Y2155" s="16"/>
      <c r="Z2155" s="16"/>
      <c r="AA2155" s="16"/>
      <c r="AB2155" s="16"/>
      <c r="AC2155" s="16"/>
      <c r="AD2155" s="16"/>
      <c r="AE2155" s="16"/>
      <c r="AT2155" s="302" t="s">
        <v>200</v>
      </c>
      <c r="AU2155" s="302" t="s">
        <v>82</v>
      </c>
      <c r="AV2155" s="16" t="s">
        <v>214</v>
      </c>
      <c r="AW2155" s="16" t="s">
        <v>30</v>
      </c>
      <c r="AX2155" s="16" t="s">
        <v>73</v>
      </c>
      <c r="AY2155" s="302" t="s">
        <v>189</v>
      </c>
    </row>
    <row r="2156" s="15" customFormat="1">
      <c r="A2156" s="15"/>
      <c r="B2156" s="270"/>
      <c r="C2156" s="271"/>
      <c r="D2156" s="242" t="s">
        <v>200</v>
      </c>
      <c r="E2156" s="272" t="s">
        <v>1</v>
      </c>
      <c r="F2156" s="273" t="s">
        <v>207</v>
      </c>
      <c r="G2156" s="271"/>
      <c r="H2156" s="274">
        <v>6.5970000000000004</v>
      </c>
      <c r="I2156" s="275"/>
      <c r="J2156" s="271"/>
      <c r="K2156" s="271"/>
      <c r="L2156" s="276"/>
      <c r="M2156" s="277"/>
      <c r="N2156" s="278"/>
      <c r="O2156" s="278"/>
      <c r="P2156" s="278"/>
      <c r="Q2156" s="278"/>
      <c r="R2156" s="278"/>
      <c r="S2156" s="278"/>
      <c r="T2156" s="279"/>
      <c r="U2156" s="15"/>
      <c r="V2156" s="15"/>
      <c r="W2156" s="15"/>
      <c r="X2156" s="15"/>
      <c r="Y2156" s="15"/>
      <c r="Z2156" s="15"/>
      <c r="AA2156" s="15"/>
      <c r="AB2156" s="15"/>
      <c r="AC2156" s="15"/>
      <c r="AD2156" s="15"/>
      <c r="AE2156" s="15"/>
      <c r="AT2156" s="280" t="s">
        <v>200</v>
      </c>
      <c r="AU2156" s="280" t="s">
        <v>82</v>
      </c>
      <c r="AV2156" s="15" t="s">
        <v>195</v>
      </c>
      <c r="AW2156" s="15" t="s">
        <v>30</v>
      </c>
      <c r="AX2156" s="15" t="s">
        <v>80</v>
      </c>
      <c r="AY2156" s="280" t="s">
        <v>189</v>
      </c>
    </row>
    <row r="2157" s="2" customFormat="1" ht="37.8" customHeight="1">
      <c r="A2157" s="39"/>
      <c r="B2157" s="40"/>
      <c r="C2157" s="228" t="s">
        <v>1463</v>
      </c>
      <c r="D2157" s="228" t="s">
        <v>191</v>
      </c>
      <c r="E2157" s="229" t="s">
        <v>1464</v>
      </c>
      <c r="F2157" s="230" t="s">
        <v>1465</v>
      </c>
      <c r="G2157" s="231" t="s">
        <v>194</v>
      </c>
      <c r="H2157" s="232">
        <v>31.739999999999998</v>
      </c>
      <c r="I2157" s="233"/>
      <c r="J2157" s="234">
        <f>ROUND(I2157*H2157,2)</f>
        <v>0</v>
      </c>
      <c r="K2157" s="235"/>
      <c r="L2157" s="45"/>
      <c r="M2157" s="236" t="s">
        <v>1</v>
      </c>
      <c r="N2157" s="237" t="s">
        <v>38</v>
      </c>
      <c r="O2157" s="92"/>
      <c r="P2157" s="238">
        <f>O2157*H2157</f>
        <v>0</v>
      </c>
      <c r="Q2157" s="238">
        <v>0</v>
      </c>
      <c r="R2157" s="238">
        <f>Q2157*H2157</f>
        <v>0</v>
      </c>
      <c r="S2157" s="238">
        <v>2.2000000000000002</v>
      </c>
      <c r="T2157" s="239">
        <f>S2157*H2157</f>
        <v>69.828000000000003</v>
      </c>
      <c r="U2157" s="39"/>
      <c r="V2157" s="39"/>
      <c r="W2157" s="39"/>
      <c r="X2157" s="39"/>
      <c r="Y2157" s="39"/>
      <c r="Z2157" s="39"/>
      <c r="AA2157" s="39"/>
      <c r="AB2157" s="39"/>
      <c r="AC2157" s="39"/>
      <c r="AD2157" s="39"/>
      <c r="AE2157" s="39"/>
      <c r="AR2157" s="240" t="s">
        <v>195</v>
      </c>
      <c r="AT2157" s="240" t="s">
        <v>191</v>
      </c>
      <c r="AU2157" s="240" t="s">
        <v>82</v>
      </c>
      <c r="AY2157" s="18" t="s">
        <v>189</v>
      </c>
      <c r="BE2157" s="241">
        <f>IF(N2157="základní",J2157,0)</f>
        <v>0</v>
      </c>
      <c r="BF2157" s="241">
        <f>IF(N2157="snížená",J2157,0)</f>
        <v>0</v>
      </c>
      <c r="BG2157" s="241">
        <f>IF(N2157="zákl. přenesená",J2157,0)</f>
        <v>0</v>
      </c>
      <c r="BH2157" s="241">
        <f>IF(N2157="sníž. přenesená",J2157,0)</f>
        <v>0</v>
      </c>
      <c r="BI2157" s="241">
        <f>IF(N2157="nulová",J2157,0)</f>
        <v>0</v>
      </c>
      <c r="BJ2157" s="18" t="s">
        <v>80</v>
      </c>
      <c r="BK2157" s="241">
        <f>ROUND(I2157*H2157,2)</f>
        <v>0</v>
      </c>
      <c r="BL2157" s="18" t="s">
        <v>195</v>
      </c>
      <c r="BM2157" s="240" t="s">
        <v>1466</v>
      </c>
    </row>
    <row r="2158" s="2" customFormat="1">
      <c r="A2158" s="39"/>
      <c r="B2158" s="40"/>
      <c r="C2158" s="41"/>
      <c r="D2158" s="242" t="s">
        <v>197</v>
      </c>
      <c r="E2158" s="41"/>
      <c r="F2158" s="243" t="s">
        <v>1465</v>
      </c>
      <c r="G2158" s="41"/>
      <c r="H2158" s="41"/>
      <c r="I2158" s="244"/>
      <c r="J2158" s="41"/>
      <c r="K2158" s="41"/>
      <c r="L2158" s="45"/>
      <c r="M2158" s="245"/>
      <c r="N2158" s="246"/>
      <c r="O2158" s="92"/>
      <c r="P2158" s="92"/>
      <c r="Q2158" s="92"/>
      <c r="R2158" s="92"/>
      <c r="S2158" s="92"/>
      <c r="T2158" s="93"/>
      <c r="U2158" s="39"/>
      <c r="V2158" s="39"/>
      <c r="W2158" s="39"/>
      <c r="X2158" s="39"/>
      <c r="Y2158" s="39"/>
      <c r="Z2158" s="39"/>
      <c r="AA2158" s="39"/>
      <c r="AB2158" s="39"/>
      <c r="AC2158" s="39"/>
      <c r="AD2158" s="39"/>
      <c r="AE2158" s="39"/>
      <c r="AT2158" s="18" t="s">
        <v>197</v>
      </c>
      <c r="AU2158" s="18" t="s">
        <v>82</v>
      </c>
    </row>
    <row r="2159" s="2" customFormat="1">
      <c r="A2159" s="39"/>
      <c r="B2159" s="40"/>
      <c r="C2159" s="41"/>
      <c r="D2159" s="247" t="s">
        <v>198</v>
      </c>
      <c r="E2159" s="41"/>
      <c r="F2159" s="248" t="s">
        <v>1467</v>
      </c>
      <c r="G2159" s="41"/>
      <c r="H2159" s="41"/>
      <c r="I2159" s="244"/>
      <c r="J2159" s="41"/>
      <c r="K2159" s="41"/>
      <c r="L2159" s="45"/>
      <c r="M2159" s="245"/>
      <c r="N2159" s="246"/>
      <c r="O2159" s="92"/>
      <c r="P2159" s="92"/>
      <c r="Q2159" s="92"/>
      <c r="R2159" s="92"/>
      <c r="S2159" s="92"/>
      <c r="T2159" s="93"/>
      <c r="U2159" s="39"/>
      <c r="V2159" s="39"/>
      <c r="W2159" s="39"/>
      <c r="X2159" s="39"/>
      <c r="Y2159" s="39"/>
      <c r="Z2159" s="39"/>
      <c r="AA2159" s="39"/>
      <c r="AB2159" s="39"/>
      <c r="AC2159" s="39"/>
      <c r="AD2159" s="39"/>
      <c r="AE2159" s="39"/>
      <c r="AT2159" s="18" t="s">
        <v>198</v>
      </c>
      <c r="AU2159" s="18" t="s">
        <v>82</v>
      </c>
    </row>
    <row r="2160" s="13" customFormat="1">
      <c r="A2160" s="13"/>
      <c r="B2160" s="249"/>
      <c r="C2160" s="250"/>
      <c r="D2160" s="242" t="s">
        <v>200</v>
      </c>
      <c r="E2160" s="251" t="s">
        <v>1</v>
      </c>
      <c r="F2160" s="252" t="s">
        <v>219</v>
      </c>
      <c r="G2160" s="250"/>
      <c r="H2160" s="251" t="s">
        <v>1</v>
      </c>
      <c r="I2160" s="253"/>
      <c r="J2160" s="250"/>
      <c r="K2160" s="250"/>
      <c r="L2160" s="254"/>
      <c r="M2160" s="255"/>
      <c r="N2160" s="256"/>
      <c r="O2160" s="256"/>
      <c r="P2160" s="256"/>
      <c r="Q2160" s="256"/>
      <c r="R2160" s="256"/>
      <c r="S2160" s="256"/>
      <c r="T2160" s="257"/>
      <c r="U2160" s="13"/>
      <c r="V2160" s="13"/>
      <c r="W2160" s="13"/>
      <c r="X2160" s="13"/>
      <c r="Y2160" s="13"/>
      <c r="Z2160" s="13"/>
      <c r="AA2160" s="13"/>
      <c r="AB2160" s="13"/>
      <c r="AC2160" s="13"/>
      <c r="AD2160" s="13"/>
      <c r="AE2160" s="13"/>
      <c r="AT2160" s="258" t="s">
        <v>200</v>
      </c>
      <c r="AU2160" s="258" t="s">
        <v>82</v>
      </c>
      <c r="AV2160" s="13" t="s">
        <v>80</v>
      </c>
      <c r="AW2160" s="13" t="s">
        <v>30</v>
      </c>
      <c r="AX2160" s="13" t="s">
        <v>73</v>
      </c>
      <c r="AY2160" s="258" t="s">
        <v>189</v>
      </c>
    </row>
    <row r="2161" s="13" customFormat="1">
      <c r="A2161" s="13"/>
      <c r="B2161" s="249"/>
      <c r="C2161" s="250"/>
      <c r="D2161" s="242" t="s">
        <v>200</v>
      </c>
      <c r="E2161" s="251" t="s">
        <v>1</v>
      </c>
      <c r="F2161" s="252" t="s">
        <v>220</v>
      </c>
      <c r="G2161" s="250"/>
      <c r="H2161" s="251" t="s">
        <v>1</v>
      </c>
      <c r="I2161" s="253"/>
      <c r="J2161" s="250"/>
      <c r="K2161" s="250"/>
      <c r="L2161" s="254"/>
      <c r="M2161" s="255"/>
      <c r="N2161" s="256"/>
      <c r="O2161" s="256"/>
      <c r="P2161" s="256"/>
      <c r="Q2161" s="256"/>
      <c r="R2161" s="256"/>
      <c r="S2161" s="256"/>
      <c r="T2161" s="257"/>
      <c r="U2161" s="13"/>
      <c r="V2161" s="13"/>
      <c r="W2161" s="13"/>
      <c r="X2161" s="13"/>
      <c r="Y2161" s="13"/>
      <c r="Z2161" s="13"/>
      <c r="AA2161" s="13"/>
      <c r="AB2161" s="13"/>
      <c r="AC2161" s="13"/>
      <c r="AD2161" s="13"/>
      <c r="AE2161" s="13"/>
      <c r="AT2161" s="258" t="s">
        <v>200</v>
      </c>
      <c r="AU2161" s="258" t="s">
        <v>82</v>
      </c>
      <c r="AV2161" s="13" t="s">
        <v>80</v>
      </c>
      <c r="AW2161" s="13" t="s">
        <v>30</v>
      </c>
      <c r="AX2161" s="13" t="s">
        <v>73</v>
      </c>
      <c r="AY2161" s="258" t="s">
        <v>189</v>
      </c>
    </row>
    <row r="2162" s="14" customFormat="1">
      <c r="A2162" s="14"/>
      <c r="B2162" s="259"/>
      <c r="C2162" s="260"/>
      <c r="D2162" s="242" t="s">
        <v>200</v>
      </c>
      <c r="E2162" s="261" t="s">
        <v>1</v>
      </c>
      <c r="F2162" s="262" t="s">
        <v>1468</v>
      </c>
      <c r="G2162" s="260"/>
      <c r="H2162" s="263">
        <v>8.7449999999999992</v>
      </c>
      <c r="I2162" s="264"/>
      <c r="J2162" s="260"/>
      <c r="K2162" s="260"/>
      <c r="L2162" s="265"/>
      <c r="M2162" s="266"/>
      <c r="N2162" s="267"/>
      <c r="O2162" s="267"/>
      <c r="P2162" s="267"/>
      <c r="Q2162" s="267"/>
      <c r="R2162" s="267"/>
      <c r="S2162" s="267"/>
      <c r="T2162" s="268"/>
      <c r="U2162" s="14"/>
      <c r="V2162" s="14"/>
      <c r="W2162" s="14"/>
      <c r="X2162" s="14"/>
      <c r="Y2162" s="14"/>
      <c r="Z2162" s="14"/>
      <c r="AA2162" s="14"/>
      <c r="AB2162" s="14"/>
      <c r="AC2162" s="14"/>
      <c r="AD2162" s="14"/>
      <c r="AE2162" s="14"/>
      <c r="AT2162" s="269" t="s">
        <v>200</v>
      </c>
      <c r="AU2162" s="269" t="s">
        <v>82</v>
      </c>
      <c r="AV2162" s="14" t="s">
        <v>82</v>
      </c>
      <c r="AW2162" s="14" t="s">
        <v>30</v>
      </c>
      <c r="AX2162" s="14" t="s">
        <v>73</v>
      </c>
      <c r="AY2162" s="269" t="s">
        <v>189</v>
      </c>
    </row>
    <row r="2163" s="13" customFormat="1">
      <c r="A2163" s="13"/>
      <c r="B2163" s="249"/>
      <c r="C2163" s="250"/>
      <c r="D2163" s="242" t="s">
        <v>200</v>
      </c>
      <c r="E2163" s="251" t="s">
        <v>1</v>
      </c>
      <c r="F2163" s="252" t="s">
        <v>1469</v>
      </c>
      <c r="G2163" s="250"/>
      <c r="H2163" s="251" t="s">
        <v>1</v>
      </c>
      <c r="I2163" s="253"/>
      <c r="J2163" s="250"/>
      <c r="K2163" s="250"/>
      <c r="L2163" s="254"/>
      <c r="M2163" s="255"/>
      <c r="N2163" s="256"/>
      <c r="O2163" s="256"/>
      <c r="P2163" s="256"/>
      <c r="Q2163" s="256"/>
      <c r="R2163" s="256"/>
      <c r="S2163" s="256"/>
      <c r="T2163" s="257"/>
      <c r="U2163" s="13"/>
      <c r="V2163" s="13"/>
      <c r="W2163" s="13"/>
      <c r="X2163" s="13"/>
      <c r="Y2163" s="13"/>
      <c r="Z2163" s="13"/>
      <c r="AA2163" s="13"/>
      <c r="AB2163" s="13"/>
      <c r="AC2163" s="13"/>
      <c r="AD2163" s="13"/>
      <c r="AE2163" s="13"/>
      <c r="AT2163" s="258" t="s">
        <v>200</v>
      </c>
      <c r="AU2163" s="258" t="s">
        <v>82</v>
      </c>
      <c r="AV2163" s="13" t="s">
        <v>80</v>
      </c>
      <c r="AW2163" s="13" t="s">
        <v>30</v>
      </c>
      <c r="AX2163" s="13" t="s">
        <v>73</v>
      </c>
      <c r="AY2163" s="258" t="s">
        <v>189</v>
      </c>
    </row>
    <row r="2164" s="14" customFormat="1">
      <c r="A2164" s="14"/>
      <c r="B2164" s="259"/>
      <c r="C2164" s="260"/>
      <c r="D2164" s="242" t="s">
        <v>200</v>
      </c>
      <c r="E2164" s="261" t="s">
        <v>1</v>
      </c>
      <c r="F2164" s="262" t="s">
        <v>1470</v>
      </c>
      <c r="G2164" s="260"/>
      <c r="H2164" s="263">
        <v>22.995000000000001</v>
      </c>
      <c r="I2164" s="264"/>
      <c r="J2164" s="260"/>
      <c r="K2164" s="260"/>
      <c r="L2164" s="265"/>
      <c r="M2164" s="266"/>
      <c r="N2164" s="267"/>
      <c r="O2164" s="267"/>
      <c r="P2164" s="267"/>
      <c r="Q2164" s="267"/>
      <c r="R2164" s="267"/>
      <c r="S2164" s="267"/>
      <c r="T2164" s="268"/>
      <c r="U2164" s="14"/>
      <c r="V2164" s="14"/>
      <c r="W2164" s="14"/>
      <c r="X2164" s="14"/>
      <c r="Y2164" s="14"/>
      <c r="Z2164" s="14"/>
      <c r="AA2164" s="14"/>
      <c r="AB2164" s="14"/>
      <c r="AC2164" s="14"/>
      <c r="AD2164" s="14"/>
      <c r="AE2164" s="14"/>
      <c r="AT2164" s="269" t="s">
        <v>200</v>
      </c>
      <c r="AU2164" s="269" t="s">
        <v>82</v>
      </c>
      <c r="AV2164" s="14" t="s">
        <v>82</v>
      </c>
      <c r="AW2164" s="14" t="s">
        <v>30</v>
      </c>
      <c r="AX2164" s="14" t="s">
        <v>73</v>
      </c>
      <c r="AY2164" s="269" t="s">
        <v>189</v>
      </c>
    </row>
    <row r="2165" s="16" customFormat="1">
      <c r="A2165" s="16"/>
      <c r="B2165" s="292"/>
      <c r="C2165" s="293"/>
      <c r="D2165" s="242" t="s">
        <v>200</v>
      </c>
      <c r="E2165" s="294" t="s">
        <v>1</v>
      </c>
      <c r="F2165" s="295" t="s">
        <v>290</v>
      </c>
      <c r="G2165" s="293"/>
      <c r="H2165" s="296">
        <v>31.739999999999998</v>
      </c>
      <c r="I2165" s="297"/>
      <c r="J2165" s="293"/>
      <c r="K2165" s="293"/>
      <c r="L2165" s="298"/>
      <c r="M2165" s="299"/>
      <c r="N2165" s="300"/>
      <c r="O2165" s="300"/>
      <c r="P2165" s="300"/>
      <c r="Q2165" s="300"/>
      <c r="R2165" s="300"/>
      <c r="S2165" s="300"/>
      <c r="T2165" s="301"/>
      <c r="U2165" s="16"/>
      <c r="V2165" s="16"/>
      <c r="W2165" s="16"/>
      <c r="X2165" s="16"/>
      <c r="Y2165" s="16"/>
      <c r="Z2165" s="16"/>
      <c r="AA2165" s="16"/>
      <c r="AB2165" s="16"/>
      <c r="AC2165" s="16"/>
      <c r="AD2165" s="16"/>
      <c r="AE2165" s="16"/>
      <c r="AT2165" s="302" t="s">
        <v>200</v>
      </c>
      <c r="AU2165" s="302" t="s">
        <v>82</v>
      </c>
      <c r="AV2165" s="16" t="s">
        <v>214</v>
      </c>
      <c r="AW2165" s="16" t="s">
        <v>30</v>
      </c>
      <c r="AX2165" s="16" t="s">
        <v>73</v>
      </c>
      <c r="AY2165" s="302" t="s">
        <v>189</v>
      </c>
    </row>
    <row r="2166" s="15" customFormat="1">
      <c r="A2166" s="15"/>
      <c r="B2166" s="270"/>
      <c r="C2166" s="271"/>
      <c r="D2166" s="242" t="s">
        <v>200</v>
      </c>
      <c r="E2166" s="272" t="s">
        <v>1</v>
      </c>
      <c r="F2166" s="273" t="s">
        <v>207</v>
      </c>
      <c r="G2166" s="271"/>
      <c r="H2166" s="274">
        <v>31.739999999999998</v>
      </c>
      <c r="I2166" s="275"/>
      <c r="J2166" s="271"/>
      <c r="K2166" s="271"/>
      <c r="L2166" s="276"/>
      <c r="M2166" s="277"/>
      <c r="N2166" s="278"/>
      <c r="O2166" s="278"/>
      <c r="P2166" s="278"/>
      <c r="Q2166" s="278"/>
      <c r="R2166" s="278"/>
      <c r="S2166" s="278"/>
      <c r="T2166" s="279"/>
      <c r="U2166" s="15"/>
      <c r="V2166" s="15"/>
      <c r="W2166" s="15"/>
      <c r="X2166" s="15"/>
      <c r="Y2166" s="15"/>
      <c r="Z2166" s="15"/>
      <c r="AA2166" s="15"/>
      <c r="AB2166" s="15"/>
      <c r="AC2166" s="15"/>
      <c r="AD2166" s="15"/>
      <c r="AE2166" s="15"/>
      <c r="AT2166" s="280" t="s">
        <v>200</v>
      </c>
      <c r="AU2166" s="280" t="s">
        <v>82</v>
      </c>
      <c r="AV2166" s="15" t="s">
        <v>195</v>
      </c>
      <c r="AW2166" s="15" t="s">
        <v>30</v>
      </c>
      <c r="AX2166" s="15" t="s">
        <v>80</v>
      </c>
      <c r="AY2166" s="280" t="s">
        <v>189</v>
      </c>
    </row>
    <row r="2167" s="2" customFormat="1" ht="21.75" customHeight="1">
      <c r="A2167" s="39"/>
      <c r="B2167" s="40"/>
      <c r="C2167" s="228" t="s">
        <v>1471</v>
      </c>
      <c r="D2167" s="228" t="s">
        <v>191</v>
      </c>
      <c r="E2167" s="229" t="s">
        <v>1472</v>
      </c>
      <c r="F2167" s="230" t="s">
        <v>1473</v>
      </c>
      <c r="G2167" s="231" t="s">
        <v>301</v>
      </c>
      <c r="H2167" s="232">
        <v>54.399000000000001</v>
      </c>
      <c r="I2167" s="233"/>
      <c r="J2167" s="234">
        <f>ROUND(I2167*H2167,2)</f>
        <v>0</v>
      </c>
      <c r="K2167" s="235"/>
      <c r="L2167" s="45"/>
      <c r="M2167" s="236" t="s">
        <v>1</v>
      </c>
      <c r="N2167" s="237" t="s">
        <v>38</v>
      </c>
      <c r="O2167" s="92"/>
      <c r="P2167" s="238">
        <f>O2167*H2167</f>
        <v>0</v>
      </c>
      <c r="Q2167" s="238">
        <v>3.472E-06</v>
      </c>
      <c r="R2167" s="238">
        <f>Q2167*H2167</f>
        <v>0.00018887332800000001</v>
      </c>
      <c r="S2167" s="238">
        <v>0</v>
      </c>
      <c r="T2167" s="239">
        <f>S2167*H2167</f>
        <v>0</v>
      </c>
      <c r="U2167" s="39"/>
      <c r="V2167" s="39"/>
      <c r="W2167" s="39"/>
      <c r="X2167" s="39"/>
      <c r="Y2167" s="39"/>
      <c r="Z2167" s="39"/>
      <c r="AA2167" s="39"/>
      <c r="AB2167" s="39"/>
      <c r="AC2167" s="39"/>
      <c r="AD2167" s="39"/>
      <c r="AE2167" s="39"/>
      <c r="AR2167" s="240" t="s">
        <v>195</v>
      </c>
      <c r="AT2167" s="240" t="s">
        <v>191</v>
      </c>
      <c r="AU2167" s="240" t="s">
        <v>82</v>
      </c>
      <c r="AY2167" s="18" t="s">
        <v>189</v>
      </c>
      <c r="BE2167" s="241">
        <f>IF(N2167="základní",J2167,0)</f>
        <v>0</v>
      </c>
      <c r="BF2167" s="241">
        <f>IF(N2167="snížená",J2167,0)</f>
        <v>0</v>
      </c>
      <c r="BG2167" s="241">
        <f>IF(N2167="zákl. přenesená",J2167,0)</f>
        <v>0</v>
      </c>
      <c r="BH2167" s="241">
        <f>IF(N2167="sníž. přenesená",J2167,0)</f>
        <v>0</v>
      </c>
      <c r="BI2167" s="241">
        <f>IF(N2167="nulová",J2167,0)</f>
        <v>0</v>
      </c>
      <c r="BJ2167" s="18" t="s">
        <v>80</v>
      </c>
      <c r="BK2167" s="241">
        <f>ROUND(I2167*H2167,2)</f>
        <v>0</v>
      </c>
      <c r="BL2167" s="18" t="s">
        <v>195</v>
      </c>
      <c r="BM2167" s="240" t="s">
        <v>1474</v>
      </c>
    </row>
    <row r="2168" s="2" customFormat="1">
      <c r="A2168" s="39"/>
      <c r="B2168" s="40"/>
      <c r="C2168" s="41"/>
      <c r="D2168" s="242" t="s">
        <v>197</v>
      </c>
      <c r="E2168" s="41"/>
      <c r="F2168" s="243" t="s">
        <v>1473</v>
      </c>
      <c r="G2168" s="41"/>
      <c r="H2168" s="41"/>
      <c r="I2168" s="244"/>
      <c r="J2168" s="41"/>
      <c r="K2168" s="41"/>
      <c r="L2168" s="45"/>
      <c r="M2168" s="245"/>
      <c r="N2168" s="246"/>
      <c r="O2168" s="92"/>
      <c r="P2168" s="92"/>
      <c r="Q2168" s="92"/>
      <c r="R2168" s="92"/>
      <c r="S2168" s="92"/>
      <c r="T2168" s="93"/>
      <c r="U2168" s="39"/>
      <c r="V2168" s="39"/>
      <c r="W2168" s="39"/>
      <c r="X2168" s="39"/>
      <c r="Y2168" s="39"/>
      <c r="Z2168" s="39"/>
      <c r="AA2168" s="39"/>
      <c r="AB2168" s="39"/>
      <c r="AC2168" s="39"/>
      <c r="AD2168" s="39"/>
      <c r="AE2168" s="39"/>
      <c r="AT2168" s="18" t="s">
        <v>197</v>
      </c>
      <c r="AU2168" s="18" t="s">
        <v>82</v>
      </c>
    </row>
    <row r="2169" s="2" customFormat="1">
      <c r="A2169" s="39"/>
      <c r="B2169" s="40"/>
      <c r="C2169" s="41"/>
      <c r="D2169" s="247" t="s">
        <v>198</v>
      </c>
      <c r="E2169" s="41"/>
      <c r="F2169" s="248" t="s">
        <v>1475</v>
      </c>
      <c r="G2169" s="41"/>
      <c r="H2169" s="41"/>
      <c r="I2169" s="244"/>
      <c r="J2169" s="41"/>
      <c r="K2169" s="41"/>
      <c r="L2169" s="45"/>
      <c r="M2169" s="245"/>
      <c r="N2169" s="246"/>
      <c r="O2169" s="92"/>
      <c r="P2169" s="92"/>
      <c r="Q2169" s="92"/>
      <c r="R2169" s="92"/>
      <c r="S2169" s="92"/>
      <c r="T2169" s="93"/>
      <c r="U2169" s="39"/>
      <c r="V2169" s="39"/>
      <c r="W2169" s="39"/>
      <c r="X2169" s="39"/>
      <c r="Y2169" s="39"/>
      <c r="Z2169" s="39"/>
      <c r="AA2169" s="39"/>
      <c r="AB2169" s="39"/>
      <c r="AC2169" s="39"/>
      <c r="AD2169" s="39"/>
      <c r="AE2169" s="39"/>
      <c r="AT2169" s="18" t="s">
        <v>198</v>
      </c>
      <c r="AU2169" s="18" t="s">
        <v>82</v>
      </c>
    </row>
    <row r="2170" s="13" customFormat="1">
      <c r="A2170" s="13"/>
      <c r="B2170" s="249"/>
      <c r="C2170" s="250"/>
      <c r="D2170" s="242" t="s">
        <v>200</v>
      </c>
      <c r="E2170" s="251" t="s">
        <v>1</v>
      </c>
      <c r="F2170" s="252" t="s">
        <v>1476</v>
      </c>
      <c r="G2170" s="250"/>
      <c r="H2170" s="251" t="s">
        <v>1</v>
      </c>
      <c r="I2170" s="253"/>
      <c r="J2170" s="250"/>
      <c r="K2170" s="250"/>
      <c r="L2170" s="254"/>
      <c r="M2170" s="255"/>
      <c r="N2170" s="256"/>
      <c r="O2170" s="256"/>
      <c r="P2170" s="256"/>
      <c r="Q2170" s="256"/>
      <c r="R2170" s="256"/>
      <c r="S2170" s="256"/>
      <c r="T2170" s="257"/>
      <c r="U2170" s="13"/>
      <c r="V2170" s="13"/>
      <c r="W2170" s="13"/>
      <c r="X2170" s="13"/>
      <c r="Y2170" s="13"/>
      <c r="Z2170" s="13"/>
      <c r="AA2170" s="13"/>
      <c r="AB2170" s="13"/>
      <c r="AC2170" s="13"/>
      <c r="AD2170" s="13"/>
      <c r="AE2170" s="13"/>
      <c r="AT2170" s="258" t="s">
        <v>200</v>
      </c>
      <c r="AU2170" s="258" t="s">
        <v>82</v>
      </c>
      <c r="AV2170" s="13" t="s">
        <v>80</v>
      </c>
      <c r="AW2170" s="13" t="s">
        <v>30</v>
      </c>
      <c r="AX2170" s="13" t="s">
        <v>73</v>
      </c>
      <c r="AY2170" s="258" t="s">
        <v>189</v>
      </c>
    </row>
    <row r="2171" s="14" customFormat="1">
      <c r="A2171" s="14"/>
      <c r="B2171" s="259"/>
      <c r="C2171" s="260"/>
      <c r="D2171" s="242" t="s">
        <v>200</v>
      </c>
      <c r="E2171" s="261" t="s">
        <v>1</v>
      </c>
      <c r="F2171" s="262" t="s">
        <v>1477</v>
      </c>
      <c r="G2171" s="260"/>
      <c r="H2171" s="263">
        <v>7.4969999999999999</v>
      </c>
      <c r="I2171" s="264"/>
      <c r="J2171" s="260"/>
      <c r="K2171" s="260"/>
      <c r="L2171" s="265"/>
      <c r="M2171" s="266"/>
      <c r="N2171" s="267"/>
      <c r="O2171" s="267"/>
      <c r="P2171" s="267"/>
      <c r="Q2171" s="267"/>
      <c r="R2171" s="267"/>
      <c r="S2171" s="267"/>
      <c r="T2171" s="268"/>
      <c r="U2171" s="14"/>
      <c r="V2171" s="14"/>
      <c r="W2171" s="14"/>
      <c r="X2171" s="14"/>
      <c r="Y2171" s="14"/>
      <c r="Z2171" s="14"/>
      <c r="AA2171" s="14"/>
      <c r="AB2171" s="14"/>
      <c r="AC2171" s="14"/>
      <c r="AD2171" s="14"/>
      <c r="AE2171" s="14"/>
      <c r="AT2171" s="269" t="s">
        <v>200</v>
      </c>
      <c r="AU2171" s="269" t="s">
        <v>82</v>
      </c>
      <c r="AV2171" s="14" t="s">
        <v>82</v>
      </c>
      <c r="AW2171" s="14" t="s">
        <v>30</v>
      </c>
      <c r="AX2171" s="14" t="s">
        <v>73</v>
      </c>
      <c r="AY2171" s="269" t="s">
        <v>189</v>
      </c>
    </row>
    <row r="2172" s="14" customFormat="1">
      <c r="A2172" s="14"/>
      <c r="B2172" s="259"/>
      <c r="C2172" s="260"/>
      <c r="D2172" s="242" t="s">
        <v>200</v>
      </c>
      <c r="E2172" s="261" t="s">
        <v>1</v>
      </c>
      <c r="F2172" s="262" t="s">
        <v>1478</v>
      </c>
      <c r="G2172" s="260"/>
      <c r="H2172" s="263">
        <v>3.1720000000000002</v>
      </c>
      <c r="I2172" s="264"/>
      <c r="J2172" s="260"/>
      <c r="K2172" s="260"/>
      <c r="L2172" s="265"/>
      <c r="M2172" s="266"/>
      <c r="N2172" s="267"/>
      <c r="O2172" s="267"/>
      <c r="P2172" s="267"/>
      <c r="Q2172" s="267"/>
      <c r="R2172" s="267"/>
      <c r="S2172" s="267"/>
      <c r="T2172" s="268"/>
      <c r="U2172" s="14"/>
      <c r="V2172" s="14"/>
      <c r="W2172" s="14"/>
      <c r="X2172" s="14"/>
      <c r="Y2172" s="14"/>
      <c r="Z2172" s="14"/>
      <c r="AA2172" s="14"/>
      <c r="AB2172" s="14"/>
      <c r="AC2172" s="14"/>
      <c r="AD2172" s="14"/>
      <c r="AE2172" s="14"/>
      <c r="AT2172" s="269" t="s">
        <v>200</v>
      </c>
      <c r="AU2172" s="269" t="s">
        <v>82</v>
      </c>
      <c r="AV2172" s="14" t="s">
        <v>82</v>
      </c>
      <c r="AW2172" s="14" t="s">
        <v>30</v>
      </c>
      <c r="AX2172" s="14" t="s">
        <v>73</v>
      </c>
      <c r="AY2172" s="269" t="s">
        <v>189</v>
      </c>
    </row>
    <row r="2173" s="16" customFormat="1">
      <c r="A2173" s="16"/>
      <c r="B2173" s="292"/>
      <c r="C2173" s="293"/>
      <c r="D2173" s="242" t="s">
        <v>200</v>
      </c>
      <c r="E2173" s="294" t="s">
        <v>1</v>
      </c>
      <c r="F2173" s="295" t="s">
        <v>290</v>
      </c>
      <c r="G2173" s="293"/>
      <c r="H2173" s="296">
        <v>10.669000000000001</v>
      </c>
      <c r="I2173" s="297"/>
      <c r="J2173" s="293"/>
      <c r="K2173" s="293"/>
      <c r="L2173" s="298"/>
      <c r="M2173" s="299"/>
      <c r="N2173" s="300"/>
      <c r="O2173" s="300"/>
      <c r="P2173" s="300"/>
      <c r="Q2173" s="300"/>
      <c r="R2173" s="300"/>
      <c r="S2173" s="300"/>
      <c r="T2173" s="301"/>
      <c r="U2173" s="16"/>
      <c r="V2173" s="16"/>
      <c r="W2173" s="16"/>
      <c r="X2173" s="16"/>
      <c r="Y2173" s="16"/>
      <c r="Z2173" s="16"/>
      <c r="AA2173" s="16"/>
      <c r="AB2173" s="16"/>
      <c r="AC2173" s="16"/>
      <c r="AD2173" s="16"/>
      <c r="AE2173" s="16"/>
      <c r="AT2173" s="302" t="s">
        <v>200</v>
      </c>
      <c r="AU2173" s="302" t="s">
        <v>82</v>
      </c>
      <c r="AV2173" s="16" t="s">
        <v>214</v>
      </c>
      <c r="AW2173" s="16" t="s">
        <v>30</v>
      </c>
      <c r="AX2173" s="16" t="s">
        <v>73</v>
      </c>
      <c r="AY2173" s="302" t="s">
        <v>189</v>
      </c>
    </row>
    <row r="2174" s="13" customFormat="1">
      <c r="A2174" s="13"/>
      <c r="B2174" s="249"/>
      <c r="C2174" s="250"/>
      <c r="D2174" s="242" t="s">
        <v>200</v>
      </c>
      <c r="E2174" s="251" t="s">
        <v>1</v>
      </c>
      <c r="F2174" s="252" t="s">
        <v>338</v>
      </c>
      <c r="G2174" s="250"/>
      <c r="H2174" s="251" t="s">
        <v>1</v>
      </c>
      <c r="I2174" s="253"/>
      <c r="J2174" s="250"/>
      <c r="K2174" s="250"/>
      <c r="L2174" s="254"/>
      <c r="M2174" s="255"/>
      <c r="N2174" s="256"/>
      <c r="O2174" s="256"/>
      <c r="P2174" s="256"/>
      <c r="Q2174" s="256"/>
      <c r="R2174" s="256"/>
      <c r="S2174" s="256"/>
      <c r="T2174" s="257"/>
      <c r="U2174" s="13"/>
      <c r="V2174" s="13"/>
      <c r="W2174" s="13"/>
      <c r="X2174" s="13"/>
      <c r="Y2174" s="13"/>
      <c r="Z2174" s="13"/>
      <c r="AA2174" s="13"/>
      <c r="AB2174" s="13"/>
      <c r="AC2174" s="13"/>
      <c r="AD2174" s="13"/>
      <c r="AE2174" s="13"/>
      <c r="AT2174" s="258" t="s">
        <v>200</v>
      </c>
      <c r="AU2174" s="258" t="s">
        <v>82</v>
      </c>
      <c r="AV2174" s="13" t="s">
        <v>80</v>
      </c>
      <c r="AW2174" s="13" t="s">
        <v>30</v>
      </c>
      <c r="AX2174" s="13" t="s">
        <v>73</v>
      </c>
      <c r="AY2174" s="258" t="s">
        <v>189</v>
      </c>
    </row>
    <row r="2175" s="13" customFormat="1">
      <c r="A2175" s="13"/>
      <c r="B2175" s="249"/>
      <c r="C2175" s="250"/>
      <c r="D2175" s="242" t="s">
        <v>200</v>
      </c>
      <c r="E2175" s="251" t="s">
        <v>1</v>
      </c>
      <c r="F2175" s="252" t="s">
        <v>606</v>
      </c>
      <c r="G2175" s="250"/>
      <c r="H2175" s="251" t="s">
        <v>1</v>
      </c>
      <c r="I2175" s="253"/>
      <c r="J2175" s="250"/>
      <c r="K2175" s="250"/>
      <c r="L2175" s="254"/>
      <c r="M2175" s="255"/>
      <c r="N2175" s="256"/>
      <c r="O2175" s="256"/>
      <c r="P2175" s="256"/>
      <c r="Q2175" s="256"/>
      <c r="R2175" s="256"/>
      <c r="S2175" s="256"/>
      <c r="T2175" s="257"/>
      <c r="U2175" s="13"/>
      <c r="V2175" s="13"/>
      <c r="W2175" s="13"/>
      <c r="X2175" s="13"/>
      <c r="Y2175" s="13"/>
      <c r="Z2175" s="13"/>
      <c r="AA2175" s="13"/>
      <c r="AB2175" s="13"/>
      <c r="AC2175" s="13"/>
      <c r="AD2175" s="13"/>
      <c r="AE2175" s="13"/>
      <c r="AT2175" s="258" t="s">
        <v>200</v>
      </c>
      <c r="AU2175" s="258" t="s">
        <v>82</v>
      </c>
      <c r="AV2175" s="13" t="s">
        <v>80</v>
      </c>
      <c r="AW2175" s="13" t="s">
        <v>30</v>
      </c>
      <c r="AX2175" s="13" t="s">
        <v>73</v>
      </c>
      <c r="AY2175" s="258" t="s">
        <v>189</v>
      </c>
    </row>
    <row r="2176" s="14" customFormat="1">
      <c r="A2176" s="14"/>
      <c r="B2176" s="259"/>
      <c r="C2176" s="260"/>
      <c r="D2176" s="242" t="s">
        <v>200</v>
      </c>
      <c r="E2176" s="261" t="s">
        <v>1</v>
      </c>
      <c r="F2176" s="262" t="s">
        <v>1479</v>
      </c>
      <c r="G2176" s="260"/>
      <c r="H2176" s="263">
        <v>9.5630000000000006</v>
      </c>
      <c r="I2176" s="264"/>
      <c r="J2176" s="260"/>
      <c r="K2176" s="260"/>
      <c r="L2176" s="265"/>
      <c r="M2176" s="266"/>
      <c r="N2176" s="267"/>
      <c r="O2176" s="267"/>
      <c r="P2176" s="267"/>
      <c r="Q2176" s="267"/>
      <c r="R2176" s="267"/>
      <c r="S2176" s="267"/>
      <c r="T2176" s="268"/>
      <c r="U2176" s="14"/>
      <c r="V2176" s="14"/>
      <c r="W2176" s="14"/>
      <c r="X2176" s="14"/>
      <c r="Y2176" s="14"/>
      <c r="Z2176" s="14"/>
      <c r="AA2176" s="14"/>
      <c r="AB2176" s="14"/>
      <c r="AC2176" s="14"/>
      <c r="AD2176" s="14"/>
      <c r="AE2176" s="14"/>
      <c r="AT2176" s="269" t="s">
        <v>200</v>
      </c>
      <c r="AU2176" s="269" t="s">
        <v>82</v>
      </c>
      <c r="AV2176" s="14" t="s">
        <v>82</v>
      </c>
      <c r="AW2176" s="14" t="s">
        <v>30</v>
      </c>
      <c r="AX2176" s="14" t="s">
        <v>73</v>
      </c>
      <c r="AY2176" s="269" t="s">
        <v>189</v>
      </c>
    </row>
    <row r="2177" s="14" customFormat="1">
      <c r="A2177" s="14"/>
      <c r="B2177" s="259"/>
      <c r="C2177" s="260"/>
      <c r="D2177" s="242" t="s">
        <v>200</v>
      </c>
      <c r="E2177" s="261" t="s">
        <v>1</v>
      </c>
      <c r="F2177" s="262" t="s">
        <v>1480</v>
      </c>
      <c r="G2177" s="260"/>
      <c r="H2177" s="263">
        <v>2.7429999999999999</v>
      </c>
      <c r="I2177" s="264"/>
      <c r="J2177" s="260"/>
      <c r="K2177" s="260"/>
      <c r="L2177" s="265"/>
      <c r="M2177" s="266"/>
      <c r="N2177" s="267"/>
      <c r="O2177" s="267"/>
      <c r="P2177" s="267"/>
      <c r="Q2177" s="267"/>
      <c r="R2177" s="267"/>
      <c r="S2177" s="267"/>
      <c r="T2177" s="268"/>
      <c r="U2177" s="14"/>
      <c r="V2177" s="14"/>
      <c r="W2177" s="14"/>
      <c r="X2177" s="14"/>
      <c r="Y2177" s="14"/>
      <c r="Z2177" s="14"/>
      <c r="AA2177" s="14"/>
      <c r="AB2177" s="14"/>
      <c r="AC2177" s="14"/>
      <c r="AD2177" s="14"/>
      <c r="AE2177" s="14"/>
      <c r="AT2177" s="269" t="s">
        <v>200</v>
      </c>
      <c r="AU2177" s="269" t="s">
        <v>82</v>
      </c>
      <c r="AV2177" s="14" t="s">
        <v>82</v>
      </c>
      <c r="AW2177" s="14" t="s">
        <v>30</v>
      </c>
      <c r="AX2177" s="14" t="s">
        <v>73</v>
      </c>
      <c r="AY2177" s="269" t="s">
        <v>189</v>
      </c>
    </row>
    <row r="2178" s="13" customFormat="1">
      <c r="A2178" s="13"/>
      <c r="B2178" s="249"/>
      <c r="C2178" s="250"/>
      <c r="D2178" s="242" t="s">
        <v>200</v>
      </c>
      <c r="E2178" s="251" t="s">
        <v>1</v>
      </c>
      <c r="F2178" s="252" t="s">
        <v>615</v>
      </c>
      <c r="G2178" s="250"/>
      <c r="H2178" s="251" t="s">
        <v>1</v>
      </c>
      <c r="I2178" s="253"/>
      <c r="J2178" s="250"/>
      <c r="K2178" s="250"/>
      <c r="L2178" s="254"/>
      <c r="M2178" s="255"/>
      <c r="N2178" s="256"/>
      <c r="O2178" s="256"/>
      <c r="P2178" s="256"/>
      <c r="Q2178" s="256"/>
      <c r="R2178" s="256"/>
      <c r="S2178" s="256"/>
      <c r="T2178" s="257"/>
      <c r="U2178" s="13"/>
      <c r="V2178" s="13"/>
      <c r="W2178" s="13"/>
      <c r="X2178" s="13"/>
      <c r="Y2178" s="13"/>
      <c r="Z2178" s="13"/>
      <c r="AA2178" s="13"/>
      <c r="AB2178" s="13"/>
      <c r="AC2178" s="13"/>
      <c r="AD2178" s="13"/>
      <c r="AE2178" s="13"/>
      <c r="AT2178" s="258" t="s">
        <v>200</v>
      </c>
      <c r="AU2178" s="258" t="s">
        <v>82</v>
      </c>
      <c r="AV2178" s="13" t="s">
        <v>80</v>
      </c>
      <c r="AW2178" s="13" t="s">
        <v>30</v>
      </c>
      <c r="AX2178" s="13" t="s">
        <v>73</v>
      </c>
      <c r="AY2178" s="258" t="s">
        <v>189</v>
      </c>
    </row>
    <row r="2179" s="14" customFormat="1">
      <c r="A2179" s="14"/>
      <c r="B2179" s="259"/>
      <c r="C2179" s="260"/>
      <c r="D2179" s="242" t="s">
        <v>200</v>
      </c>
      <c r="E2179" s="261" t="s">
        <v>1</v>
      </c>
      <c r="F2179" s="262" t="s">
        <v>1481</v>
      </c>
      <c r="G2179" s="260"/>
      <c r="H2179" s="263">
        <v>19.07</v>
      </c>
      <c r="I2179" s="264"/>
      <c r="J2179" s="260"/>
      <c r="K2179" s="260"/>
      <c r="L2179" s="265"/>
      <c r="M2179" s="266"/>
      <c r="N2179" s="267"/>
      <c r="O2179" s="267"/>
      <c r="P2179" s="267"/>
      <c r="Q2179" s="267"/>
      <c r="R2179" s="267"/>
      <c r="S2179" s="267"/>
      <c r="T2179" s="268"/>
      <c r="U2179" s="14"/>
      <c r="V2179" s="14"/>
      <c r="W2179" s="14"/>
      <c r="X2179" s="14"/>
      <c r="Y2179" s="14"/>
      <c r="Z2179" s="14"/>
      <c r="AA2179" s="14"/>
      <c r="AB2179" s="14"/>
      <c r="AC2179" s="14"/>
      <c r="AD2179" s="14"/>
      <c r="AE2179" s="14"/>
      <c r="AT2179" s="269" t="s">
        <v>200</v>
      </c>
      <c r="AU2179" s="269" t="s">
        <v>82</v>
      </c>
      <c r="AV2179" s="14" t="s">
        <v>82</v>
      </c>
      <c r="AW2179" s="14" t="s">
        <v>30</v>
      </c>
      <c r="AX2179" s="14" t="s">
        <v>73</v>
      </c>
      <c r="AY2179" s="269" t="s">
        <v>189</v>
      </c>
    </row>
    <row r="2180" s="16" customFormat="1">
      <c r="A2180" s="16"/>
      <c r="B2180" s="292"/>
      <c r="C2180" s="293"/>
      <c r="D2180" s="242" t="s">
        <v>200</v>
      </c>
      <c r="E2180" s="294" t="s">
        <v>1</v>
      </c>
      <c r="F2180" s="295" t="s">
        <v>290</v>
      </c>
      <c r="G2180" s="293"/>
      <c r="H2180" s="296">
        <v>31.376000000000001</v>
      </c>
      <c r="I2180" s="297"/>
      <c r="J2180" s="293"/>
      <c r="K2180" s="293"/>
      <c r="L2180" s="298"/>
      <c r="M2180" s="299"/>
      <c r="N2180" s="300"/>
      <c r="O2180" s="300"/>
      <c r="P2180" s="300"/>
      <c r="Q2180" s="300"/>
      <c r="R2180" s="300"/>
      <c r="S2180" s="300"/>
      <c r="T2180" s="301"/>
      <c r="U2180" s="16"/>
      <c r="V2180" s="16"/>
      <c r="W2180" s="16"/>
      <c r="X2180" s="16"/>
      <c r="Y2180" s="16"/>
      <c r="Z2180" s="16"/>
      <c r="AA2180" s="16"/>
      <c r="AB2180" s="16"/>
      <c r="AC2180" s="16"/>
      <c r="AD2180" s="16"/>
      <c r="AE2180" s="16"/>
      <c r="AT2180" s="302" t="s">
        <v>200</v>
      </c>
      <c r="AU2180" s="302" t="s">
        <v>82</v>
      </c>
      <c r="AV2180" s="16" t="s">
        <v>214</v>
      </c>
      <c r="AW2180" s="16" t="s">
        <v>30</v>
      </c>
      <c r="AX2180" s="16" t="s">
        <v>73</v>
      </c>
      <c r="AY2180" s="302" t="s">
        <v>189</v>
      </c>
    </row>
    <row r="2181" s="13" customFormat="1">
      <c r="A2181" s="13"/>
      <c r="B2181" s="249"/>
      <c r="C2181" s="250"/>
      <c r="D2181" s="242" t="s">
        <v>200</v>
      </c>
      <c r="E2181" s="251" t="s">
        <v>1</v>
      </c>
      <c r="F2181" s="252" t="s">
        <v>352</v>
      </c>
      <c r="G2181" s="250"/>
      <c r="H2181" s="251" t="s">
        <v>1</v>
      </c>
      <c r="I2181" s="253"/>
      <c r="J2181" s="250"/>
      <c r="K2181" s="250"/>
      <c r="L2181" s="254"/>
      <c r="M2181" s="255"/>
      <c r="N2181" s="256"/>
      <c r="O2181" s="256"/>
      <c r="P2181" s="256"/>
      <c r="Q2181" s="256"/>
      <c r="R2181" s="256"/>
      <c r="S2181" s="256"/>
      <c r="T2181" s="257"/>
      <c r="U2181" s="13"/>
      <c r="V2181" s="13"/>
      <c r="W2181" s="13"/>
      <c r="X2181" s="13"/>
      <c r="Y2181" s="13"/>
      <c r="Z2181" s="13"/>
      <c r="AA2181" s="13"/>
      <c r="AB2181" s="13"/>
      <c r="AC2181" s="13"/>
      <c r="AD2181" s="13"/>
      <c r="AE2181" s="13"/>
      <c r="AT2181" s="258" t="s">
        <v>200</v>
      </c>
      <c r="AU2181" s="258" t="s">
        <v>82</v>
      </c>
      <c r="AV2181" s="13" t="s">
        <v>80</v>
      </c>
      <c r="AW2181" s="13" t="s">
        <v>30</v>
      </c>
      <c r="AX2181" s="13" t="s">
        <v>73</v>
      </c>
      <c r="AY2181" s="258" t="s">
        <v>189</v>
      </c>
    </row>
    <row r="2182" s="13" customFormat="1">
      <c r="A2182" s="13"/>
      <c r="B2182" s="249"/>
      <c r="C2182" s="250"/>
      <c r="D2182" s="242" t="s">
        <v>200</v>
      </c>
      <c r="E2182" s="251" t="s">
        <v>1</v>
      </c>
      <c r="F2182" s="252" t="s">
        <v>1418</v>
      </c>
      <c r="G2182" s="250"/>
      <c r="H2182" s="251" t="s">
        <v>1</v>
      </c>
      <c r="I2182" s="253"/>
      <c r="J2182" s="250"/>
      <c r="K2182" s="250"/>
      <c r="L2182" s="254"/>
      <c r="M2182" s="255"/>
      <c r="N2182" s="256"/>
      <c r="O2182" s="256"/>
      <c r="P2182" s="256"/>
      <c r="Q2182" s="256"/>
      <c r="R2182" s="256"/>
      <c r="S2182" s="256"/>
      <c r="T2182" s="257"/>
      <c r="U2182" s="13"/>
      <c r="V2182" s="13"/>
      <c r="W2182" s="13"/>
      <c r="X2182" s="13"/>
      <c r="Y2182" s="13"/>
      <c r="Z2182" s="13"/>
      <c r="AA2182" s="13"/>
      <c r="AB2182" s="13"/>
      <c r="AC2182" s="13"/>
      <c r="AD2182" s="13"/>
      <c r="AE2182" s="13"/>
      <c r="AT2182" s="258" t="s">
        <v>200</v>
      </c>
      <c r="AU2182" s="258" t="s">
        <v>82</v>
      </c>
      <c r="AV2182" s="13" t="s">
        <v>80</v>
      </c>
      <c r="AW2182" s="13" t="s">
        <v>30</v>
      </c>
      <c r="AX2182" s="13" t="s">
        <v>73</v>
      </c>
      <c r="AY2182" s="258" t="s">
        <v>189</v>
      </c>
    </row>
    <row r="2183" s="14" customFormat="1">
      <c r="A2183" s="14"/>
      <c r="B2183" s="259"/>
      <c r="C2183" s="260"/>
      <c r="D2183" s="242" t="s">
        <v>200</v>
      </c>
      <c r="E2183" s="261" t="s">
        <v>1</v>
      </c>
      <c r="F2183" s="262" t="s">
        <v>1482</v>
      </c>
      <c r="G2183" s="260"/>
      <c r="H2183" s="263">
        <v>9.3900000000000006</v>
      </c>
      <c r="I2183" s="264"/>
      <c r="J2183" s="260"/>
      <c r="K2183" s="260"/>
      <c r="L2183" s="265"/>
      <c r="M2183" s="266"/>
      <c r="N2183" s="267"/>
      <c r="O2183" s="267"/>
      <c r="P2183" s="267"/>
      <c r="Q2183" s="267"/>
      <c r="R2183" s="267"/>
      <c r="S2183" s="267"/>
      <c r="T2183" s="268"/>
      <c r="U2183" s="14"/>
      <c r="V2183" s="14"/>
      <c r="W2183" s="14"/>
      <c r="X2183" s="14"/>
      <c r="Y2183" s="14"/>
      <c r="Z2183" s="14"/>
      <c r="AA2183" s="14"/>
      <c r="AB2183" s="14"/>
      <c r="AC2183" s="14"/>
      <c r="AD2183" s="14"/>
      <c r="AE2183" s="14"/>
      <c r="AT2183" s="269" t="s">
        <v>200</v>
      </c>
      <c r="AU2183" s="269" t="s">
        <v>82</v>
      </c>
      <c r="AV2183" s="14" t="s">
        <v>82</v>
      </c>
      <c r="AW2183" s="14" t="s">
        <v>30</v>
      </c>
      <c r="AX2183" s="14" t="s">
        <v>73</v>
      </c>
      <c r="AY2183" s="269" t="s">
        <v>189</v>
      </c>
    </row>
    <row r="2184" s="14" customFormat="1">
      <c r="A2184" s="14"/>
      <c r="B2184" s="259"/>
      <c r="C2184" s="260"/>
      <c r="D2184" s="242" t="s">
        <v>200</v>
      </c>
      <c r="E2184" s="261" t="s">
        <v>1</v>
      </c>
      <c r="F2184" s="262" t="s">
        <v>1483</v>
      </c>
      <c r="G2184" s="260"/>
      <c r="H2184" s="263">
        <v>2.964</v>
      </c>
      <c r="I2184" s="264"/>
      <c r="J2184" s="260"/>
      <c r="K2184" s="260"/>
      <c r="L2184" s="265"/>
      <c r="M2184" s="266"/>
      <c r="N2184" s="267"/>
      <c r="O2184" s="267"/>
      <c r="P2184" s="267"/>
      <c r="Q2184" s="267"/>
      <c r="R2184" s="267"/>
      <c r="S2184" s="267"/>
      <c r="T2184" s="268"/>
      <c r="U2184" s="14"/>
      <c r="V2184" s="14"/>
      <c r="W2184" s="14"/>
      <c r="X2184" s="14"/>
      <c r="Y2184" s="14"/>
      <c r="Z2184" s="14"/>
      <c r="AA2184" s="14"/>
      <c r="AB2184" s="14"/>
      <c r="AC2184" s="14"/>
      <c r="AD2184" s="14"/>
      <c r="AE2184" s="14"/>
      <c r="AT2184" s="269" t="s">
        <v>200</v>
      </c>
      <c r="AU2184" s="269" t="s">
        <v>82</v>
      </c>
      <c r="AV2184" s="14" t="s">
        <v>82</v>
      </c>
      <c r="AW2184" s="14" t="s">
        <v>30</v>
      </c>
      <c r="AX2184" s="14" t="s">
        <v>73</v>
      </c>
      <c r="AY2184" s="269" t="s">
        <v>189</v>
      </c>
    </row>
    <row r="2185" s="15" customFormat="1">
      <c r="A2185" s="15"/>
      <c r="B2185" s="270"/>
      <c r="C2185" s="271"/>
      <c r="D2185" s="242" t="s">
        <v>200</v>
      </c>
      <c r="E2185" s="272" t="s">
        <v>1</v>
      </c>
      <c r="F2185" s="273" t="s">
        <v>207</v>
      </c>
      <c r="G2185" s="271"/>
      <c r="H2185" s="274">
        <v>54.399000000000001</v>
      </c>
      <c r="I2185" s="275"/>
      <c r="J2185" s="271"/>
      <c r="K2185" s="271"/>
      <c r="L2185" s="276"/>
      <c r="M2185" s="277"/>
      <c r="N2185" s="278"/>
      <c r="O2185" s="278"/>
      <c r="P2185" s="278"/>
      <c r="Q2185" s="278"/>
      <c r="R2185" s="278"/>
      <c r="S2185" s="278"/>
      <c r="T2185" s="279"/>
      <c r="U2185" s="15"/>
      <c r="V2185" s="15"/>
      <c r="W2185" s="15"/>
      <c r="X2185" s="15"/>
      <c r="Y2185" s="15"/>
      <c r="Z2185" s="15"/>
      <c r="AA2185" s="15"/>
      <c r="AB2185" s="15"/>
      <c r="AC2185" s="15"/>
      <c r="AD2185" s="15"/>
      <c r="AE2185" s="15"/>
      <c r="AT2185" s="280" t="s">
        <v>200</v>
      </c>
      <c r="AU2185" s="280" t="s">
        <v>82</v>
      </c>
      <c r="AV2185" s="15" t="s">
        <v>195</v>
      </c>
      <c r="AW2185" s="15" t="s">
        <v>30</v>
      </c>
      <c r="AX2185" s="15" t="s">
        <v>80</v>
      </c>
      <c r="AY2185" s="280" t="s">
        <v>189</v>
      </c>
    </row>
    <row r="2186" s="2" customFormat="1" ht="24.15" customHeight="1">
      <c r="A2186" s="39"/>
      <c r="B2186" s="40"/>
      <c r="C2186" s="228" t="s">
        <v>1484</v>
      </c>
      <c r="D2186" s="228" t="s">
        <v>191</v>
      </c>
      <c r="E2186" s="229" t="s">
        <v>1485</v>
      </c>
      <c r="F2186" s="230" t="s">
        <v>1486</v>
      </c>
      <c r="G2186" s="231" t="s">
        <v>301</v>
      </c>
      <c r="H2186" s="232">
        <v>380.79300000000001</v>
      </c>
      <c r="I2186" s="233"/>
      <c r="J2186" s="234">
        <f>ROUND(I2186*H2186,2)</f>
        <v>0</v>
      </c>
      <c r="K2186" s="235"/>
      <c r="L2186" s="45"/>
      <c r="M2186" s="236" t="s">
        <v>1</v>
      </c>
      <c r="N2186" s="237" t="s">
        <v>38</v>
      </c>
      <c r="O2186" s="92"/>
      <c r="P2186" s="238">
        <f>O2186*H2186</f>
        <v>0</v>
      </c>
      <c r="Q2186" s="238">
        <v>1.3599999999999999E-06</v>
      </c>
      <c r="R2186" s="238">
        <f>Q2186*H2186</f>
        <v>0.00051787847999999997</v>
      </c>
      <c r="S2186" s="238">
        <v>0</v>
      </c>
      <c r="T2186" s="239">
        <f>S2186*H2186</f>
        <v>0</v>
      </c>
      <c r="U2186" s="39"/>
      <c r="V2186" s="39"/>
      <c r="W2186" s="39"/>
      <c r="X2186" s="39"/>
      <c r="Y2186" s="39"/>
      <c r="Z2186" s="39"/>
      <c r="AA2186" s="39"/>
      <c r="AB2186" s="39"/>
      <c r="AC2186" s="39"/>
      <c r="AD2186" s="39"/>
      <c r="AE2186" s="39"/>
      <c r="AR2186" s="240" t="s">
        <v>195</v>
      </c>
      <c r="AT2186" s="240" t="s">
        <v>191</v>
      </c>
      <c r="AU2186" s="240" t="s">
        <v>82</v>
      </c>
      <c r="AY2186" s="18" t="s">
        <v>189</v>
      </c>
      <c r="BE2186" s="241">
        <f>IF(N2186="základní",J2186,0)</f>
        <v>0</v>
      </c>
      <c r="BF2186" s="241">
        <f>IF(N2186="snížená",J2186,0)</f>
        <v>0</v>
      </c>
      <c r="BG2186" s="241">
        <f>IF(N2186="zákl. přenesená",J2186,0)</f>
        <v>0</v>
      </c>
      <c r="BH2186" s="241">
        <f>IF(N2186="sníž. přenesená",J2186,0)</f>
        <v>0</v>
      </c>
      <c r="BI2186" s="241">
        <f>IF(N2186="nulová",J2186,0)</f>
        <v>0</v>
      </c>
      <c r="BJ2186" s="18" t="s">
        <v>80</v>
      </c>
      <c r="BK2186" s="241">
        <f>ROUND(I2186*H2186,2)</f>
        <v>0</v>
      </c>
      <c r="BL2186" s="18" t="s">
        <v>195</v>
      </c>
      <c r="BM2186" s="240" t="s">
        <v>1487</v>
      </c>
    </row>
    <row r="2187" s="2" customFormat="1">
      <c r="A2187" s="39"/>
      <c r="B2187" s="40"/>
      <c r="C2187" s="41"/>
      <c r="D2187" s="242" t="s">
        <v>197</v>
      </c>
      <c r="E2187" s="41"/>
      <c r="F2187" s="243" t="s">
        <v>1486</v>
      </c>
      <c r="G2187" s="41"/>
      <c r="H2187" s="41"/>
      <c r="I2187" s="244"/>
      <c r="J2187" s="41"/>
      <c r="K2187" s="41"/>
      <c r="L2187" s="45"/>
      <c r="M2187" s="245"/>
      <c r="N2187" s="246"/>
      <c r="O2187" s="92"/>
      <c r="P2187" s="92"/>
      <c r="Q2187" s="92"/>
      <c r="R2187" s="92"/>
      <c r="S2187" s="92"/>
      <c r="T2187" s="93"/>
      <c r="U2187" s="39"/>
      <c r="V2187" s="39"/>
      <c r="W2187" s="39"/>
      <c r="X2187" s="39"/>
      <c r="Y2187" s="39"/>
      <c r="Z2187" s="39"/>
      <c r="AA2187" s="39"/>
      <c r="AB2187" s="39"/>
      <c r="AC2187" s="39"/>
      <c r="AD2187" s="39"/>
      <c r="AE2187" s="39"/>
      <c r="AT2187" s="18" t="s">
        <v>197</v>
      </c>
      <c r="AU2187" s="18" t="s">
        <v>82</v>
      </c>
    </row>
    <row r="2188" s="2" customFormat="1">
      <c r="A2188" s="39"/>
      <c r="B2188" s="40"/>
      <c r="C2188" s="41"/>
      <c r="D2188" s="247" t="s">
        <v>198</v>
      </c>
      <c r="E2188" s="41"/>
      <c r="F2188" s="248" t="s">
        <v>1488</v>
      </c>
      <c r="G2188" s="41"/>
      <c r="H2188" s="41"/>
      <c r="I2188" s="244"/>
      <c r="J2188" s="41"/>
      <c r="K2188" s="41"/>
      <c r="L2188" s="45"/>
      <c r="M2188" s="245"/>
      <c r="N2188" s="246"/>
      <c r="O2188" s="92"/>
      <c r="P2188" s="92"/>
      <c r="Q2188" s="92"/>
      <c r="R2188" s="92"/>
      <c r="S2188" s="92"/>
      <c r="T2188" s="93"/>
      <c r="U2188" s="39"/>
      <c r="V2188" s="39"/>
      <c r="W2188" s="39"/>
      <c r="X2188" s="39"/>
      <c r="Y2188" s="39"/>
      <c r="Z2188" s="39"/>
      <c r="AA2188" s="39"/>
      <c r="AB2188" s="39"/>
      <c r="AC2188" s="39"/>
      <c r="AD2188" s="39"/>
      <c r="AE2188" s="39"/>
      <c r="AT2188" s="18" t="s">
        <v>198</v>
      </c>
      <c r="AU2188" s="18" t="s">
        <v>82</v>
      </c>
    </row>
    <row r="2189" s="14" customFormat="1">
      <c r="A2189" s="14"/>
      <c r="B2189" s="259"/>
      <c r="C2189" s="260"/>
      <c r="D2189" s="242" t="s">
        <v>200</v>
      </c>
      <c r="E2189" s="261" t="s">
        <v>1</v>
      </c>
      <c r="F2189" s="262" t="s">
        <v>1489</v>
      </c>
      <c r="G2189" s="260"/>
      <c r="H2189" s="263">
        <v>380.79300000000001</v>
      </c>
      <c r="I2189" s="264"/>
      <c r="J2189" s="260"/>
      <c r="K2189" s="260"/>
      <c r="L2189" s="265"/>
      <c r="M2189" s="266"/>
      <c r="N2189" s="267"/>
      <c r="O2189" s="267"/>
      <c r="P2189" s="267"/>
      <c r="Q2189" s="267"/>
      <c r="R2189" s="267"/>
      <c r="S2189" s="267"/>
      <c r="T2189" s="268"/>
      <c r="U2189" s="14"/>
      <c r="V2189" s="14"/>
      <c r="W2189" s="14"/>
      <c r="X2189" s="14"/>
      <c r="Y2189" s="14"/>
      <c r="Z2189" s="14"/>
      <c r="AA2189" s="14"/>
      <c r="AB2189" s="14"/>
      <c r="AC2189" s="14"/>
      <c r="AD2189" s="14"/>
      <c r="AE2189" s="14"/>
      <c r="AT2189" s="269" t="s">
        <v>200</v>
      </c>
      <c r="AU2189" s="269" t="s">
        <v>82</v>
      </c>
      <c r="AV2189" s="14" t="s">
        <v>82</v>
      </c>
      <c r="AW2189" s="14" t="s">
        <v>30</v>
      </c>
      <c r="AX2189" s="14" t="s">
        <v>80</v>
      </c>
      <c r="AY2189" s="269" t="s">
        <v>189</v>
      </c>
    </row>
    <row r="2190" s="2" customFormat="1" ht="33" customHeight="1">
      <c r="A2190" s="39"/>
      <c r="B2190" s="40"/>
      <c r="C2190" s="228" t="s">
        <v>1490</v>
      </c>
      <c r="D2190" s="228" t="s">
        <v>191</v>
      </c>
      <c r="E2190" s="229" t="s">
        <v>1491</v>
      </c>
      <c r="F2190" s="230" t="s">
        <v>1492</v>
      </c>
      <c r="G2190" s="231" t="s">
        <v>301</v>
      </c>
      <c r="H2190" s="232">
        <v>276.93799999999999</v>
      </c>
      <c r="I2190" s="233"/>
      <c r="J2190" s="234">
        <f>ROUND(I2190*H2190,2)</f>
        <v>0</v>
      </c>
      <c r="K2190" s="235"/>
      <c r="L2190" s="45"/>
      <c r="M2190" s="236" t="s">
        <v>1</v>
      </c>
      <c r="N2190" s="237" t="s">
        <v>38</v>
      </c>
      <c r="O2190" s="92"/>
      <c r="P2190" s="238">
        <f>O2190*H2190</f>
        <v>0</v>
      </c>
      <c r="Q2190" s="238">
        <v>0</v>
      </c>
      <c r="R2190" s="238">
        <f>Q2190*H2190</f>
        <v>0</v>
      </c>
      <c r="S2190" s="238">
        <v>0.19</v>
      </c>
      <c r="T2190" s="239">
        <f>S2190*H2190</f>
        <v>52.618220000000001</v>
      </c>
      <c r="U2190" s="39"/>
      <c r="V2190" s="39"/>
      <c r="W2190" s="39"/>
      <c r="X2190" s="39"/>
      <c r="Y2190" s="39"/>
      <c r="Z2190" s="39"/>
      <c r="AA2190" s="39"/>
      <c r="AB2190" s="39"/>
      <c r="AC2190" s="39"/>
      <c r="AD2190" s="39"/>
      <c r="AE2190" s="39"/>
      <c r="AR2190" s="240" t="s">
        <v>195</v>
      </c>
      <c r="AT2190" s="240" t="s">
        <v>191</v>
      </c>
      <c r="AU2190" s="240" t="s">
        <v>82</v>
      </c>
      <c r="AY2190" s="18" t="s">
        <v>189</v>
      </c>
      <c r="BE2190" s="241">
        <f>IF(N2190="základní",J2190,0)</f>
        <v>0</v>
      </c>
      <c r="BF2190" s="241">
        <f>IF(N2190="snížená",J2190,0)</f>
        <v>0</v>
      </c>
      <c r="BG2190" s="241">
        <f>IF(N2190="zákl. přenesená",J2190,0)</f>
        <v>0</v>
      </c>
      <c r="BH2190" s="241">
        <f>IF(N2190="sníž. přenesená",J2190,0)</f>
        <v>0</v>
      </c>
      <c r="BI2190" s="241">
        <f>IF(N2190="nulová",J2190,0)</f>
        <v>0</v>
      </c>
      <c r="BJ2190" s="18" t="s">
        <v>80</v>
      </c>
      <c r="BK2190" s="241">
        <f>ROUND(I2190*H2190,2)</f>
        <v>0</v>
      </c>
      <c r="BL2190" s="18" t="s">
        <v>195</v>
      </c>
      <c r="BM2190" s="240" t="s">
        <v>1493</v>
      </c>
    </row>
    <row r="2191" s="2" customFormat="1">
      <c r="A2191" s="39"/>
      <c r="B2191" s="40"/>
      <c r="C2191" s="41"/>
      <c r="D2191" s="242" t="s">
        <v>197</v>
      </c>
      <c r="E2191" s="41"/>
      <c r="F2191" s="243" t="s">
        <v>1492</v>
      </c>
      <c r="G2191" s="41"/>
      <c r="H2191" s="41"/>
      <c r="I2191" s="244"/>
      <c r="J2191" s="41"/>
      <c r="K2191" s="41"/>
      <c r="L2191" s="45"/>
      <c r="M2191" s="245"/>
      <c r="N2191" s="246"/>
      <c r="O2191" s="92"/>
      <c r="P2191" s="92"/>
      <c r="Q2191" s="92"/>
      <c r="R2191" s="92"/>
      <c r="S2191" s="92"/>
      <c r="T2191" s="93"/>
      <c r="U2191" s="39"/>
      <c r="V2191" s="39"/>
      <c r="W2191" s="39"/>
      <c r="X2191" s="39"/>
      <c r="Y2191" s="39"/>
      <c r="Z2191" s="39"/>
      <c r="AA2191" s="39"/>
      <c r="AB2191" s="39"/>
      <c r="AC2191" s="39"/>
      <c r="AD2191" s="39"/>
      <c r="AE2191" s="39"/>
      <c r="AT2191" s="18" t="s">
        <v>197</v>
      </c>
      <c r="AU2191" s="18" t="s">
        <v>82</v>
      </c>
    </row>
    <row r="2192" s="2" customFormat="1">
      <c r="A2192" s="39"/>
      <c r="B2192" s="40"/>
      <c r="C2192" s="41"/>
      <c r="D2192" s="247" t="s">
        <v>198</v>
      </c>
      <c r="E2192" s="41"/>
      <c r="F2192" s="248" t="s">
        <v>1494</v>
      </c>
      <c r="G2192" s="41"/>
      <c r="H2192" s="41"/>
      <c r="I2192" s="244"/>
      <c r="J2192" s="41"/>
      <c r="K2192" s="41"/>
      <c r="L2192" s="45"/>
      <c r="M2192" s="245"/>
      <c r="N2192" s="246"/>
      <c r="O2192" s="92"/>
      <c r="P2192" s="92"/>
      <c r="Q2192" s="92"/>
      <c r="R2192" s="92"/>
      <c r="S2192" s="92"/>
      <c r="T2192" s="93"/>
      <c r="U2192" s="39"/>
      <c r="V2192" s="39"/>
      <c r="W2192" s="39"/>
      <c r="X2192" s="39"/>
      <c r="Y2192" s="39"/>
      <c r="Z2192" s="39"/>
      <c r="AA2192" s="39"/>
      <c r="AB2192" s="39"/>
      <c r="AC2192" s="39"/>
      <c r="AD2192" s="39"/>
      <c r="AE2192" s="39"/>
      <c r="AT2192" s="18" t="s">
        <v>198</v>
      </c>
      <c r="AU2192" s="18" t="s">
        <v>82</v>
      </c>
    </row>
    <row r="2193" s="13" customFormat="1">
      <c r="A2193" s="13"/>
      <c r="B2193" s="249"/>
      <c r="C2193" s="250"/>
      <c r="D2193" s="242" t="s">
        <v>200</v>
      </c>
      <c r="E2193" s="251" t="s">
        <v>1</v>
      </c>
      <c r="F2193" s="252" t="s">
        <v>1495</v>
      </c>
      <c r="G2193" s="250"/>
      <c r="H2193" s="251" t="s">
        <v>1</v>
      </c>
      <c r="I2193" s="253"/>
      <c r="J2193" s="250"/>
      <c r="K2193" s="250"/>
      <c r="L2193" s="254"/>
      <c r="M2193" s="255"/>
      <c r="N2193" s="256"/>
      <c r="O2193" s="256"/>
      <c r="P2193" s="256"/>
      <c r="Q2193" s="256"/>
      <c r="R2193" s="256"/>
      <c r="S2193" s="256"/>
      <c r="T2193" s="257"/>
      <c r="U2193" s="13"/>
      <c r="V2193" s="13"/>
      <c r="W2193" s="13"/>
      <c r="X2193" s="13"/>
      <c r="Y2193" s="13"/>
      <c r="Z2193" s="13"/>
      <c r="AA2193" s="13"/>
      <c r="AB2193" s="13"/>
      <c r="AC2193" s="13"/>
      <c r="AD2193" s="13"/>
      <c r="AE2193" s="13"/>
      <c r="AT2193" s="258" t="s">
        <v>200</v>
      </c>
      <c r="AU2193" s="258" t="s">
        <v>82</v>
      </c>
      <c r="AV2193" s="13" t="s">
        <v>80</v>
      </c>
      <c r="AW2193" s="13" t="s">
        <v>30</v>
      </c>
      <c r="AX2193" s="13" t="s">
        <v>73</v>
      </c>
      <c r="AY2193" s="258" t="s">
        <v>189</v>
      </c>
    </row>
    <row r="2194" s="13" customFormat="1">
      <c r="A2194" s="13"/>
      <c r="B2194" s="249"/>
      <c r="C2194" s="250"/>
      <c r="D2194" s="242" t="s">
        <v>200</v>
      </c>
      <c r="E2194" s="251" t="s">
        <v>1</v>
      </c>
      <c r="F2194" s="252" t="s">
        <v>1496</v>
      </c>
      <c r="G2194" s="250"/>
      <c r="H2194" s="251" t="s">
        <v>1</v>
      </c>
      <c r="I2194" s="253"/>
      <c r="J2194" s="250"/>
      <c r="K2194" s="250"/>
      <c r="L2194" s="254"/>
      <c r="M2194" s="255"/>
      <c r="N2194" s="256"/>
      <c r="O2194" s="256"/>
      <c r="P2194" s="256"/>
      <c r="Q2194" s="256"/>
      <c r="R2194" s="256"/>
      <c r="S2194" s="256"/>
      <c r="T2194" s="257"/>
      <c r="U2194" s="13"/>
      <c r="V2194" s="13"/>
      <c r="W2194" s="13"/>
      <c r="X2194" s="13"/>
      <c r="Y2194" s="13"/>
      <c r="Z2194" s="13"/>
      <c r="AA2194" s="13"/>
      <c r="AB2194" s="13"/>
      <c r="AC2194" s="13"/>
      <c r="AD2194" s="13"/>
      <c r="AE2194" s="13"/>
      <c r="AT2194" s="258" t="s">
        <v>200</v>
      </c>
      <c r="AU2194" s="258" t="s">
        <v>82</v>
      </c>
      <c r="AV2194" s="13" t="s">
        <v>80</v>
      </c>
      <c r="AW2194" s="13" t="s">
        <v>30</v>
      </c>
      <c r="AX2194" s="13" t="s">
        <v>73</v>
      </c>
      <c r="AY2194" s="258" t="s">
        <v>189</v>
      </c>
    </row>
    <row r="2195" s="14" customFormat="1">
      <c r="A2195" s="14"/>
      <c r="B2195" s="259"/>
      <c r="C2195" s="260"/>
      <c r="D2195" s="242" t="s">
        <v>200</v>
      </c>
      <c r="E2195" s="261" t="s">
        <v>1</v>
      </c>
      <c r="F2195" s="262" t="s">
        <v>1497</v>
      </c>
      <c r="G2195" s="260"/>
      <c r="H2195" s="263">
        <v>130.68799999999999</v>
      </c>
      <c r="I2195" s="264"/>
      <c r="J2195" s="260"/>
      <c r="K2195" s="260"/>
      <c r="L2195" s="265"/>
      <c r="M2195" s="266"/>
      <c r="N2195" s="267"/>
      <c r="O2195" s="267"/>
      <c r="P2195" s="267"/>
      <c r="Q2195" s="267"/>
      <c r="R2195" s="267"/>
      <c r="S2195" s="267"/>
      <c r="T2195" s="268"/>
      <c r="U2195" s="14"/>
      <c r="V2195" s="14"/>
      <c r="W2195" s="14"/>
      <c r="X2195" s="14"/>
      <c r="Y2195" s="14"/>
      <c r="Z2195" s="14"/>
      <c r="AA2195" s="14"/>
      <c r="AB2195" s="14"/>
      <c r="AC2195" s="14"/>
      <c r="AD2195" s="14"/>
      <c r="AE2195" s="14"/>
      <c r="AT2195" s="269" t="s">
        <v>200</v>
      </c>
      <c r="AU2195" s="269" t="s">
        <v>82</v>
      </c>
      <c r="AV2195" s="14" t="s">
        <v>82</v>
      </c>
      <c r="AW2195" s="14" t="s">
        <v>30</v>
      </c>
      <c r="AX2195" s="14" t="s">
        <v>73</v>
      </c>
      <c r="AY2195" s="269" t="s">
        <v>189</v>
      </c>
    </row>
    <row r="2196" s="16" customFormat="1">
      <c r="A2196" s="16"/>
      <c r="B2196" s="292"/>
      <c r="C2196" s="293"/>
      <c r="D2196" s="242" t="s">
        <v>200</v>
      </c>
      <c r="E2196" s="294" t="s">
        <v>1</v>
      </c>
      <c r="F2196" s="295" t="s">
        <v>290</v>
      </c>
      <c r="G2196" s="293"/>
      <c r="H2196" s="296">
        <v>130.68799999999999</v>
      </c>
      <c r="I2196" s="297"/>
      <c r="J2196" s="293"/>
      <c r="K2196" s="293"/>
      <c r="L2196" s="298"/>
      <c r="M2196" s="299"/>
      <c r="N2196" s="300"/>
      <c r="O2196" s="300"/>
      <c r="P2196" s="300"/>
      <c r="Q2196" s="300"/>
      <c r="R2196" s="300"/>
      <c r="S2196" s="300"/>
      <c r="T2196" s="301"/>
      <c r="U2196" s="16"/>
      <c r="V2196" s="16"/>
      <c r="W2196" s="16"/>
      <c r="X2196" s="16"/>
      <c r="Y2196" s="16"/>
      <c r="Z2196" s="16"/>
      <c r="AA2196" s="16"/>
      <c r="AB2196" s="16"/>
      <c r="AC2196" s="16"/>
      <c r="AD2196" s="16"/>
      <c r="AE2196" s="16"/>
      <c r="AT2196" s="302" t="s">
        <v>200</v>
      </c>
      <c r="AU2196" s="302" t="s">
        <v>82</v>
      </c>
      <c r="AV2196" s="16" t="s">
        <v>214</v>
      </c>
      <c r="AW2196" s="16" t="s">
        <v>30</v>
      </c>
      <c r="AX2196" s="16" t="s">
        <v>73</v>
      </c>
      <c r="AY2196" s="302" t="s">
        <v>189</v>
      </c>
    </row>
    <row r="2197" s="13" customFormat="1">
      <c r="A2197" s="13"/>
      <c r="B2197" s="249"/>
      <c r="C2197" s="250"/>
      <c r="D2197" s="242" t="s">
        <v>200</v>
      </c>
      <c r="E2197" s="251" t="s">
        <v>1</v>
      </c>
      <c r="F2197" s="252" t="s">
        <v>1498</v>
      </c>
      <c r="G2197" s="250"/>
      <c r="H2197" s="251" t="s">
        <v>1</v>
      </c>
      <c r="I2197" s="253"/>
      <c r="J2197" s="250"/>
      <c r="K2197" s="250"/>
      <c r="L2197" s="254"/>
      <c r="M2197" s="255"/>
      <c r="N2197" s="256"/>
      <c r="O2197" s="256"/>
      <c r="P2197" s="256"/>
      <c r="Q2197" s="256"/>
      <c r="R2197" s="256"/>
      <c r="S2197" s="256"/>
      <c r="T2197" s="257"/>
      <c r="U2197" s="13"/>
      <c r="V2197" s="13"/>
      <c r="W2197" s="13"/>
      <c r="X2197" s="13"/>
      <c r="Y2197" s="13"/>
      <c r="Z2197" s="13"/>
      <c r="AA2197" s="13"/>
      <c r="AB2197" s="13"/>
      <c r="AC2197" s="13"/>
      <c r="AD2197" s="13"/>
      <c r="AE2197" s="13"/>
      <c r="AT2197" s="258" t="s">
        <v>200</v>
      </c>
      <c r="AU2197" s="258" t="s">
        <v>82</v>
      </c>
      <c r="AV2197" s="13" t="s">
        <v>80</v>
      </c>
      <c r="AW2197" s="13" t="s">
        <v>30</v>
      </c>
      <c r="AX2197" s="13" t="s">
        <v>73</v>
      </c>
      <c r="AY2197" s="258" t="s">
        <v>189</v>
      </c>
    </row>
    <row r="2198" s="14" customFormat="1">
      <c r="A2198" s="14"/>
      <c r="B2198" s="259"/>
      <c r="C2198" s="260"/>
      <c r="D2198" s="242" t="s">
        <v>200</v>
      </c>
      <c r="E2198" s="261" t="s">
        <v>1</v>
      </c>
      <c r="F2198" s="262" t="s">
        <v>1499</v>
      </c>
      <c r="G2198" s="260"/>
      <c r="H2198" s="263">
        <v>58.5</v>
      </c>
      <c r="I2198" s="264"/>
      <c r="J2198" s="260"/>
      <c r="K2198" s="260"/>
      <c r="L2198" s="265"/>
      <c r="M2198" s="266"/>
      <c r="N2198" s="267"/>
      <c r="O2198" s="267"/>
      <c r="P2198" s="267"/>
      <c r="Q2198" s="267"/>
      <c r="R2198" s="267"/>
      <c r="S2198" s="267"/>
      <c r="T2198" s="268"/>
      <c r="U2198" s="14"/>
      <c r="V2198" s="14"/>
      <c r="W2198" s="14"/>
      <c r="X2198" s="14"/>
      <c r="Y2198" s="14"/>
      <c r="Z2198" s="14"/>
      <c r="AA2198" s="14"/>
      <c r="AB2198" s="14"/>
      <c r="AC2198" s="14"/>
      <c r="AD2198" s="14"/>
      <c r="AE2198" s="14"/>
      <c r="AT2198" s="269" t="s">
        <v>200</v>
      </c>
      <c r="AU2198" s="269" t="s">
        <v>82</v>
      </c>
      <c r="AV2198" s="14" t="s">
        <v>82</v>
      </c>
      <c r="AW2198" s="14" t="s">
        <v>30</v>
      </c>
      <c r="AX2198" s="14" t="s">
        <v>73</v>
      </c>
      <c r="AY2198" s="269" t="s">
        <v>189</v>
      </c>
    </row>
    <row r="2199" s="16" customFormat="1">
      <c r="A2199" s="16"/>
      <c r="B2199" s="292"/>
      <c r="C2199" s="293"/>
      <c r="D2199" s="242" t="s">
        <v>200</v>
      </c>
      <c r="E2199" s="294" t="s">
        <v>1</v>
      </c>
      <c r="F2199" s="295" t="s">
        <v>290</v>
      </c>
      <c r="G2199" s="293"/>
      <c r="H2199" s="296">
        <v>58.5</v>
      </c>
      <c r="I2199" s="297"/>
      <c r="J2199" s="293"/>
      <c r="K2199" s="293"/>
      <c r="L2199" s="298"/>
      <c r="M2199" s="299"/>
      <c r="N2199" s="300"/>
      <c r="O2199" s="300"/>
      <c r="P2199" s="300"/>
      <c r="Q2199" s="300"/>
      <c r="R2199" s="300"/>
      <c r="S2199" s="300"/>
      <c r="T2199" s="301"/>
      <c r="U2199" s="16"/>
      <c r="V2199" s="16"/>
      <c r="W2199" s="16"/>
      <c r="X2199" s="16"/>
      <c r="Y2199" s="16"/>
      <c r="Z2199" s="16"/>
      <c r="AA2199" s="16"/>
      <c r="AB2199" s="16"/>
      <c r="AC2199" s="16"/>
      <c r="AD2199" s="16"/>
      <c r="AE2199" s="16"/>
      <c r="AT2199" s="302" t="s">
        <v>200</v>
      </c>
      <c r="AU2199" s="302" t="s">
        <v>82</v>
      </c>
      <c r="AV2199" s="16" t="s">
        <v>214</v>
      </c>
      <c r="AW2199" s="16" t="s">
        <v>30</v>
      </c>
      <c r="AX2199" s="16" t="s">
        <v>73</v>
      </c>
      <c r="AY2199" s="302" t="s">
        <v>189</v>
      </c>
    </row>
    <row r="2200" s="13" customFormat="1">
      <c r="A2200" s="13"/>
      <c r="B2200" s="249"/>
      <c r="C2200" s="250"/>
      <c r="D2200" s="242" t="s">
        <v>200</v>
      </c>
      <c r="E2200" s="251" t="s">
        <v>1</v>
      </c>
      <c r="F2200" s="252" t="s">
        <v>1500</v>
      </c>
      <c r="G2200" s="250"/>
      <c r="H2200" s="251" t="s">
        <v>1</v>
      </c>
      <c r="I2200" s="253"/>
      <c r="J2200" s="250"/>
      <c r="K2200" s="250"/>
      <c r="L2200" s="254"/>
      <c r="M2200" s="255"/>
      <c r="N2200" s="256"/>
      <c r="O2200" s="256"/>
      <c r="P2200" s="256"/>
      <c r="Q2200" s="256"/>
      <c r="R2200" s="256"/>
      <c r="S2200" s="256"/>
      <c r="T2200" s="257"/>
      <c r="U2200" s="13"/>
      <c r="V2200" s="13"/>
      <c r="W2200" s="13"/>
      <c r="X2200" s="13"/>
      <c r="Y2200" s="13"/>
      <c r="Z2200" s="13"/>
      <c r="AA2200" s="13"/>
      <c r="AB2200" s="13"/>
      <c r="AC2200" s="13"/>
      <c r="AD2200" s="13"/>
      <c r="AE2200" s="13"/>
      <c r="AT2200" s="258" t="s">
        <v>200</v>
      </c>
      <c r="AU2200" s="258" t="s">
        <v>82</v>
      </c>
      <c r="AV2200" s="13" t="s">
        <v>80</v>
      </c>
      <c r="AW2200" s="13" t="s">
        <v>30</v>
      </c>
      <c r="AX2200" s="13" t="s">
        <v>73</v>
      </c>
      <c r="AY2200" s="258" t="s">
        <v>189</v>
      </c>
    </row>
    <row r="2201" s="14" customFormat="1">
      <c r="A2201" s="14"/>
      <c r="B2201" s="259"/>
      <c r="C2201" s="260"/>
      <c r="D2201" s="242" t="s">
        <v>200</v>
      </c>
      <c r="E2201" s="261" t="s">
        <v>1</v>
      </c>
      <c r="F2201" s="262" t="s">
        <v>1501</v>
      </c>
      <c r="G2201" s="260"/>
      <c r="H2201" s="263">
        <v>87.75</v>
      </c>
      <c r="I2201" s="264"/>
      <c r="J2201" s="260"/>
      <c r="K2201" s="260"/>
      <c r="L2201" s="265"/>
      <c r="M2201" s="266"/>
      <c r="N2201" s="267"/>
      <c r="O2201" s="267"/>
      <c r="P2201" s="267"/>
      <c r="Q2201" s="267"/>
      <c r="R2201" s="267"/>
      <c r="S2201" s="267"/>
      <c r="T2201" s="268"/>
      <c r="U2201" s="14"/>
      <c r="V2201" s="14"/>
      <c r="W2201" s="14"/>
      <c r="X2201" s="14"/>
      <c r="Y2201" s="14"/>
      <c r="Z2201" s="14"/>
      <c r="AA2201" s="14"/>
      <c r="AB2201" s="14"/>
      <c r="AC2201" s="14"/>
      <c r="AD2201" s="14"/>
      <c r="AE2201" s="14"/>
      <c r="AT2201" s="269" t="s">
        <v>200</v>
      </c>
      <c r="AU2201" s="269" t="s">
        <v>82</v>
      </c>
      <c r="AV2201" s="14" t="s">
        <v>82</v>
      </c>
      <c r="AW2201" s="14" t="s">
        <v>30</v>
      </c>
      <c r="AX2201" s="14" t="s">
        <v>73</v>
      </c>
      <c r="AY2201" s="269" t="s">
        <v>189</v>
      </c>
    </row>
    <row r="2202" s="16" customFormat="1">
      <c r="A2202" s="16"/>
      <c r="B2202" s="292"/>
      <c r="C2202" s="293"/>
      <c r="D2202" s="242" t="s">
        <v>200</v>
      </c>
      <c r="E2202" s="294" t="s">
        <v>1</v>
      </c>
      <c r="F2202" s="295" t="s">
        <v>290</v>
      </c>
      <c r="G2202" s="293"/>
      <c r="H2202" s="296">
        <v>87.75</v>
      </c>
      <c r="I2202" s="297"/>
      <c r="J2202" s="293"/>
      <c r="K2202" s="293"/>
      <c r="L2202" s="298"/>
      <c r="M2202" s="299"/>
      <c r="N2202" s="300"/>
      <c r="O2202" s="300"/>
      <c r="P2202" s="300"/>
      <c r="Q2202" s="300"/>
      <c r="R2202" s="300"/>
      <c r="S2202" s="300"/>
      <c r="T2202" s="301"/>
      <c r="U2202" s="16"/>
      <c r="V2202" s="16"/>
      <c r="W2202" s="16"/>
      <c r="X2202" s="16"/>
      <c r="Y2202" s="16"/>
      <c r="Z2202" s="16"/>
      <c r="AA2202" s="16"/>
      <c r="AB2202" s="16"/>
      <c r="AC2202" s="16"/>
      <c r="AD2202" s="16"/>
      <c r="AE2202" s="16"/>
      <c r="AT2202" s="302" t="s">
        <v>200</v>
      </c>
      <c r="AU2202" s="302" t="s">
        <v>82</v>
      </c>
      <c r="AV2202" s="16" t="s">
        <v>214</v>
      </c>
      <c r="AW2202" s="16" t="s">
        <v>30</v>
      </c>
      <c r="AX2202" s="16" t="s">
        <v>73</v>
      </c>
      <c r="AY2202" s="302" t="s">
        <v>189</v>
      </c>
    </row>
    <row r="2203" s="15" customFormat="1">
      <c r="A2203" s="15"/>
      <c r="B2203" s="270"/>
      <c r="C2203" s="271"/>
      <c r="D2203" s="242" t="s">
        <v>200</v>
      </c>
      <c r="E2203" s="272" t="s">
        <v>1</v>
      </c>
      <c r="F2203" s="273" t="s">
        <v>207</v>
      </c>
      <c r="G2203" s="271"/>
      <c r="H2203" s="274">
        <v>276.93799999999999</v>
      </c>
      <c r="I2203" s="275"/>
      <c r="J2203" s="271"/>
      <c r="K2203" s="271"/>
      <c r="L2203" s="276"/>
      <c r="M2203" s="277"/>
      <c r="N2203" s="278"/>
      <c r="O2203" s="278"/>
      <c r="P2203" s="278"/>
      <c r="Q2203" s="278"/>
      <c r="R2203" s="278"/>
      <c r="S2203" s="278"/>
      <c r="T2203" s="279"/>
      <c r="U2203" s="15"/>
      <c r="V2203" s="15"/>
      <c r="W2203" s="15"/>
      <c r="X2203" s="15"/>
      <c r="Y2203" s="15"/>
      <c r="Z2203" s="15"/>
      <c r="AA2203" s="15"/>
      <c r="AB2203" s="15"/>
      <c r="AC2203" s="15"/>
      <c r="AD2203" s="15"/>
      <c r="AE2203" s="15"/>
      <c r="AT2203" s="280" t="s">
        <v>200</v>
      </c>
      <c r="AU2203" s="280" t="s">
        <v>82</v>
      </c>
      <c r="AV2203" s="15" t="s">
        <v>195</v>
      </c>
      <c r="AW2203" s="15" t="s">
        <v>30</v>
      </c>
      <c r="AX2203" s="15" t="s">
        <v>80</v>
      </c>
      <c r="AY2203" s="280" t="s">
        <v>189</v>
      </c>
    </row>
    <row r="2204" s="2" customFormat="1" ht="24.15" customHeight="1">
      <c r="A2204" s="39"/>
      <c r="B2204" s="40"/>
      <c r="C2204" s="228" t="s">
        <v>1502</v>
      </c>
      <c r="D2204" s="228" t="s">
        <v>191</v>
      </c>
      <c r="E2204" s="229" t="s">
        <v>1503</v>
      </c>
      <c r="F2204" s="230" t="s">
        <v>1504</v>
      </c>
      <c r="G2204" s="231" t="s">
        <v>194</v>
      </c>
      <c r="H2204" s="232">
        <v>13.243</v>
      </c>
      <c r="I2204" s="233"/>
      <c r="J2204" s="234">
        <f>ROUND(I2204*H2204,2)</f>
        <v>0</v>
      </c>
      <c r="K2204" s="235"/>
      <c r="L2204" s="45"/>
      <c r="M2204" s="236" t="s">
        <v>1</v>
      </c>
      <c r="N2204" s="237" t="s">
        <v>38</v>
      </c>
      <c r="O2204" s="92"/>
      <c r="P2204" s="238">
        <f>O2204*H2204</f>
        <v>0</v>
      </c>
      <c r="Q2204" s="238">
        <v>0</v>
      </c>
      <c r="R2204" s="238">
        <f>Q2204*H2204</f>
        <v>0</v>
      </c>
      <c r="S2204" s="238">
        <v>1.3999999999999999</v>
      </c>
      <c r="T2204" s="239">
        <f>S2204*H2204</f>
        <v>18.540199999999999</v>
      </c>
      <c r="U2204" s="39"/>
      <c r="V2204" s="39"/>
      <c r="W2204" s="39"/>
      <c r="X2204" s="39"/>
      <c r="Y2204" s="39"/>
      <c r="Z2204" s="39"/>
      <c r="AA2204" s="39"/>
      <c r="AB2204" s="39"/>
      <c r="AC2204" s="39"/>
      <c r="AD2204" s="39"/>
      <c r="AE2204" s="39"/>
      <c r="AR2204" s="240" t="s">
        <v>195</v>
      </c>
      <c r="AT2204" s="240" t="s">
        <v>191</v>
      </c>
      <c r="AU2204" s="240" t="s">
        <v>82</v>
      </c>
      <c r="AY2204" s="18" t="s">
        <v>189</v>
      </c>
      <c r="BE2204" s="241">
        <f>IF(N2204="základní",J2204,0)</f>
        <v>0</v>
      </c>
      <c r="BF2204" s="241">
        <f>IF(N2204="snížená",J2204,0)</f>
        <v>0</v>
      </c>
      <c r="BG2204" s="241">
        <f>IF(N2204="zákl. přenesená",J2204,0)</f>
        <v>0</v>
      </c>
      <c r="BH2204" s="241">
        <f>IF(N2204="sníž. přenesená",J2204,0)</f>
        <v>0</v>
      </c>
      <c r="BI2204" s="241">
        <f>IF(N2204="nulová",J2204,0)</f>
        <v>0</v>
      </c>
      <c r="BJ2204" s="18" t="s">
        <v>80</v>
      </c>
      <c r="BK2204" s="241">
        <f>ROUND(I2204*H2204,2)</f>
        <v>0</v>
      </c>
      <c r="BL2204" s="18" t="s">
        <v>195</v>
      </c>
      <c r="BM2204" s="240" t="s">
        <v>1505</v>
      </c>
    </row>
    <row r="2205" s="2" customFormat="1">
      <c r="A2205" s="39"/>
      <c r="B2205" s="40"/>
      <c r="C2205" s="41"/>
      <c r="D2205" s="242" t="s">
        <v>197</v>
      </c>
      <c r="E2205" s="41"/>
      <c r="F2205" s="243" t="s">
        <v>1504</v>
      </c>
      <c r="G2205" s="41"/>
      <c r="H2205" s="41"/>
      <c r="I2205" s="244"/>
      <c r="J2205" s="41"/>
      <c r="K2205" s="41"/>
      <c r="L2205" s="45"/>
      <c r="M2205" s="245"/>
      <c r="N2205" s="246"/>
      <c r="O2205" s="92"/>
      <c r="P2205" s="92"/>
      <c r="Q2205" s="92"/>
      <c r="R2205" s="92"/>
      <c r="S2205" s="92"/>
      <c r="T2205" s="93"/>
      <c r="U2205" s="39"/>
      <c r="V2205" s="39"/>
      <c r="W2205" s="39"/>
      <c r="X2205" s="39"/>
      <c r="Y2205" s="39"/>
      <c r="Z2205" s="39"/>
      <c r="AA2205" s="39"/>
      <c r="AB2205" s="39"/>
      <c r="AC2205" s="39"/>
      <c r="AD2205" s="39"/>
      <c r="AE2205" s="39"/>
      <c r="AT2205" s="18" t="s">
        <v>197</v>
      </c>
      <c r="AU2205" s="18" t="s">
        <v>82</v>
      </c>
    </row>
    <row r="2206" s="2" customFormat="1">
      <c r="A2206" s="39"/>
      <c r="B2206" s="40"/>
      <c r="C2206" s="41"/>
      <c r="D2206" s="247" t="s">
        <v>198</v>
      </c>
      <c r="E2206" s="41"/>
      <c r="F2206" s="248" t="s">
        <v>1506</v>
      </c>
      <c r="G2206" s="41"/>
      <c r="H2206" s="41"/>
      <c r="I2206" s="244"/>
      <c r="J2206" s="41"/>
      <c r="K2206" s="41"/>
      <c r="L2206" s="45"/>
      <c r="M2206" s="245"/>
      <c r="N2206" s="246"/>
      <c r="O2206" s="92"/>
      <c r="P2206" s="92"/>
      <c r="Q2206" s="92"/>
      <c r="R2206" s="92"/>
      <c r="S2206" s="92"/>
      <c r="T2206" s="93"/>
      <c r="U2206" s="39"/>
      <c r="V2206" s="39"/>
      <c r="W2206" s="39"/>
      <c r="X2206" s="39"/>
      <c r="Y2206" s="39"/>
      <c r="Z2206" s="39"/>
      <c r="AA2206" s="39"/>
      <c r="AB2206" s="39"/>
      <c r="AC2206" s="39"/>
      <c r="AD2206" s="39"/>
      <c r="AE2206" s="39"/>
      <c r="AT2206" s="18" t="s">
        <v>198</v>
      </c>
      <c r="AU2206" s="18" t="s">
        <v>82</v>
      </c>
    </row>
    <row r="2207" s="13" customFormat="1">
      <c r="A2207" s="13"/>
      <c r="B2207" s="249"/>
      <c r="C2207" s="250"/>
      <c r="D2207" s="242" t="s">
        <v>200</v>
      </c>
      <c r="E2207" s="251" t="s">
        <v>1</v>
      </c>
      <c r="F2207" s="252" t="s">
        <v>1507</v>
      </c>
      <c r="G2207" s="250"/>
      <c r="H2207" s="251" t="s">
        <v>1</v>
      </c>
      <c r="I2207" s="253"/>
      <c r="J2207" s="250"/>
      <c r="K2207" s="250"/>
      <c r="L2207" s="254"/>
      <c r="M2207" s="255"/>
      <c r="N2207" s="256"/>
      <c r="O2207" s="256"/>
      <c r="P2207" s="256"/>
      <c r="Q2207" s="256"/>
      <c r="R2207" s="256"/>
      <c r="S2207" s="256"/>
      <c r="T2207" s="257"/>
      <c r="U2207" s="13"/>
      <c r="V2207" s="13"/>
      <c r="W2207" s="13"/>
      <c r="X2207" s="13"/>
      <c r="Y2207" s="13"/>
      <c r="Z2207" s="13"/>
      <c r="AA2207" s="13"/>
      <c r="AB2207" s="13"/>
      <c r="AC2207" s="13"/>
      <c r="AD2207" s="13"/>
      <c r="AE2207" s="13"/>
      <c r="AT2207" s="258" t="s">
        <v>200</v>
      </c>
      <c r="AU2207" s="258" t="s">
        <v>82</v>
      </c>
      <c r="AV2207" s="13" t="s">
        <v>80</v>
      </c>
      <c r="AW2207" s="13" t="s">
        <v>30</v>
      </c>
      <c r="AX2207" s="13" t="s">
        <v>73</v>
      </c>
      <c r="AY2207" s="258" t="s">
        <v>189</v>
      </c>
    </row>
    <row r="2208" s="13" customFormat="1">
      <c r="A2208" s="13"/>
      <c r="B2208" s="249"/>
      <c r="C2208" s="250"/>
      <c r="D2208" s="242" t="s">
        <v>200</v>
      </c>
      <c r="E2208" s="251" t="s">
        <v>1</v>
      </c>
      <c r="F2208" s="252" t="s">
        <v>1508</v>
      </c>
      <c r="G2208" s="250"/>
      <c r="H2208" s="251" t="s">
        <v>1</v>
      </c>
      <c r="I2208" s="253"/>
      <c r="J2208" s="250"/>
      <c r="K2208" s="250"/>
      <c r="L2208" s="254"/>
      <c r="M2208" s="255"/>
      <c r="N2208" s="256"/>
      <c r="O2208" s="256"/>
      <c r="P2208" s="256"/>
      <c r="Q2208" s="256"/>
      <c r="R2208" s="256"/>
      <c r="S2208" s="256"/>
      <c r="T2208" s="257"/>
      <c r="U2208" s="13"/>
      <c r="V2208" s="13"/>
      <c r="W2208" s="13"/>
      <c r="X2208" s="13"/>
      <c r="Y2208" s="13"/>
      <c r="Z2208" s="13"/>
      <c r="AA2208" s="13"/>
      <c r="AB2208" s="13"/>
      <c r="AC2208" s="13"/>
      <c r="AD2208" s="13"/>
      <c r="AE2208" s="13"/>
      <c r="AT2208" s="258" t="s">
        <v>200</v>
      </c>
      <c r="AU2208" s="258" t="s">
        <v>82</v>
      </c>
      <c r="AV2208" s="13" t="s">
        <v>80</v>
      </c>
      <c r="AW2208" s="13" t="s">
        <v>30</v>
      </c>
      <c r="AX2208" s="13" t="s">
        <v>73</v>
      </c>
      <c r="AY2208" s="258" t="s">
        <v>189</v>
      </c>
    </row>
    <row r="2209" s="14" customFormat="1">
      <c r="A2209" s="14"/>
      <c r="B2209" s="259"/>
      <c r="C2209" s="260"/>
      <c r="D2209" s="242" t="s">
        <v>200</v>
      </c>
      <c r="E2209" s="261" t="s">
        <v>1</v>
      </c>
      <c r="F2209" s="262" t="s">
        <v>1509</v>
      </c>
      <c r="G2209" s="260"/>
      <c r="H2209" s="263">
        <v>9.1479999999999997</v>
      </c>
      <c r="I2209" s="264"/>
      <c r="J2209" s="260"/>
      <c r="K2209" s="260"/>
      <c r="L2209" s="265"/>
      <c r="M2209" s="266"/>
      <c r="N2209" s="267"/>
      <c r="O2209" s="267"/>
      <c r="P2209" s="267"/>
      <c r="Q2209" s="267"/>
      <c r="R2209" s="267"/>
      <c r="S2209" s="267"/>
      <c r="T2209" s="268"/>
      <c r="U2209" s="14"/>
      <c r="V2209" s="14"/>
      <c r="W2209" s="14"/>
      <c r="X2209" s="14"/>
      <c r="Y2209" s="14"/>
      <c r="Z2209" s="14"/>
      <c r="AA2209" s="14"/>
      <c r="AB2209" s="14"/>
      <c r="AC2209" s="14"/>
      <c r="AD2209" s="14"/>
      <c r="AE2209" s="14"/>
      <c r="AT2209" s="269" t="s">
        <v>200</v>
      </c>
      <c r="AU2209" s="269" t="s">
        <v>82</v>
      </c>
      <c r="AV2209" s="14" t="s">
        <v>82</v>
      </c>
      <c r="AW2209" s="14" t="s">
        <v>30</v>
      </c>
      <c r="AX2209" s="14" t="s">
        <v>73</v>
      </c>
      <c r="AY2209" s="269" t="s">
        <v>189</v>
      </c>
    </row>
    <row r="2210" s="16" customFormat="1">
      <c r="A2210" s="16"/>
      <c r="B2210" s="292"/>
      <c r="C2210" s="293"/>
      <c r="D2210" s="242" t="s">
        <v>200</v>
      </c>
      <c r="E2210" s="294" t="s">
        <v>1</v>
      </c>
      <c r="F2210" s="295" t="s">
        <v>290</v>
      </c>
      <c r="G2210" s="293"/>
      <c r="H2210" s="296">
        <v>9.1479999999999997</v>
      </c>
      <c r="I2210" s="297"/>
      <c r="J2210" s="293"/>
      <c r="K2210" s="293"/>
      <c r="L2210" s="298"/>
      <c r="M2210" s="299"/>
      <c r="N2210" s="300"/>
      <c r="O2210" s="300"/>
      <c r="P2210" s="300"/>
      <c r="Q2210" s="300"/>
      <c r="R2210" s="300"/>
      <c r="S2210" s="300"/>
      <c r="T2210" s="301"/>
      <c r="U2210" s="16"/>
      <c r="V2210" s="16"/>
      <c r="W2210" s="16"/>
      <c r="X2210" s="16"/>
      <c r="Y2210" s="16"/>
      <c r="Z2210" s="16"/>
      <c r="AA2210" s="16"/>
      <c r="AB2210" s="16"/>
      <c r="AC2210" s="16"/>
      <c r="AD2210" s="16"/>
      <c r="AE2210" s="16"/>
      <c r="AT2210" s="302" t="s">
        <v>200</v>
      </c>
      <c r="AU2210" s="302" t="s">
        <v>82</v>
      </c>
      <c r="AV2210" s="16" t="s">
        <v>214</v>
      </c>
      <c r="AW2210" s="16" t="s">
        <v>30</v>
      </c>
      <c r="AX2210" s="16" t="s">
        <v>73</v>
      </c>
      <c r="AY2210" s="302" t="s">
        <v>189</v>
      </c>
    </row>
    <row r="2211" s="13" customFormat="1">
      <c r="A2211" s="13"/>
      <c r="B2211" s="249"/>
      <c r="C2211" s="250"/>
      <c r="D2211" s="242" t="s">
        <v>200</v>
      </c>
      <c r="E2211" s="251" t="s">
        <v>1</v>
      </c>
      <c r="F2211" s="252" t="s">
        <v>1498</v>
      </c>
      <c r="G2211" s="250"/>
      <c r="H2211" s="251" t="s">
        <v>1</v>
      </c>
      <c r="I2211" s="253"/>
      <c r="J2211" s="250"/>
      <c r="K2211" s="250"/>
      <c r="L2211" s="254"/>
      <c r="M2211" s="255"/>
      <c r="N2211" s="256"/>
      <c r="O2211" s="256"/>
      <c r="P2211" s="256"/>
      <c r="Q2211" s="256"/>
      <c r="R2211" s="256"/>
      <c r="S2211" s="256"/>
      <c r="T2211" s="257"/>
      <c r="U2211" s="13"/>
      <c r="V2211" s="13"/>
      <c r="W2211" s="13"/>
      <c r="X2211" s="13"/>
      <c r="Y2211" s="13"/>
      <c r="Z2211" s="13"/>
      <c r="AA2211" s="13"/>
      <c r="AB2211" s="13"/>
      <c r="AC2211" s="13"/>
      <c r="AD2211" s="13"/>
      <c r="AE2211" s="13"/>
      <c r="AT2211" s="258" t="s">
        <v>200</v>
      </c>
      <c r="AU2211" s="258" t="s">
        <v>82</v>
      </c>
      <c r="AV2211" s="13" t="s">
        <v>80</v>
      </c>
      <c r="AW2211" s="13" t="s">
        <v>30</v>
      </c>
      <c r="AX2211" s="13" t="s">
        <v>73</v>
      </c>
      <c r="AY2211" s="258" t="s">
        <v>189</v>
      </c>
    </row>
    <row r="2212" s="14" customFormat="1">
      <c r="A2212" s="14"/>
      <c r="B2212" s="259"/>
      <c r="C2212" s="260"/>
      <c r="D2212" s="242" t="s">
        <v>200</v>
      </c>
      <c r="E2212" s="261" t="s">
        <v>1</v>
      </c>
      <c r="F2212" s="262" t="s">
        <v>1510</v>
      </c>
      <c r="G2212" s="260"/>
      <c r="H2212" s="263">
        <v>4.0949999999999998</v>
      </c>
      <c r="I2212" s="264"/>
      <c r="J2212" s="260"/>
      <c r="K2212" s="260"/>
      <c r="L2212" s="265"/>
      <c r="M2212" s="266"/>
      <c r="N2212" s="267"/>
      <c r="O2212" s="267"/>
      <c r="P2212" s="267"/>
      <c r="Q2212" s="267"/>
      <c r="R2212" s="267"/>
      <c r="S2212" s="267"/>
      <c r="T2212" s="268"/>
      <c r="U2212" s="14"/>
      <c r="V2212" s="14"/>
      <c r="W2212" s="14"/>
      <c r="X2212" s="14"/>
      <c r="Y2212" s="14"/>
      <c r="Z2212" s="14"/>
      <c r="AA2212" s="14"/>
      <c r="AB2212" s="14"/>
      <c r="AC2212" s="14"/>
      <c r="AD2212" s="14"/>
      <c r="AE2212" s="14"/>
      <c r="AT2212" s="269" t="s">
        <v>200</v>
      </c>
      <c r="AU2212" s="269" t="s">
        <v>82</v>
      </c>
      <c r="AV2212" s="14" t="s">
        <v>82</v>
      </c>
      <c r="AW2212" s="14" t="s">
        <v>30</v>
      </c>
      <c r="AX2212" s="14" t="s">
        <v>73</v>
      </c>
      <c r="AY2212" s="269" t="s">
        <v>189</v>
      </c>
    </row>
    <row r="2213" s="16" customFormat="1">
      <c r="A2213" s="16"/>
      <c r="B2213" s="292"/>
      <c r="C2213" s="293"/>
      <c r="D2213" s="242" t="s">
        <v>200</v>
      </c>
      <c r="E2213" s="294" t="s">
        <v>1</v>
      </c>
      <c r="F2213" s="295" t="s">
        <v>290</v>
      </c>
      <c r="G2213" s="293"/>
      <c r="H2213" s="296">
        <v>4.0949999999999998</v>
      </c>
      <c r="I2213" s="297"/>
      <c r="J2213" s="293"/>
      <c r="K2213" s="293"/>
      <c r="L2213" s="298"/>
      <c r="M2213" s="299"/>
      <c r="N2213" s="300"/>
      <c r="O2213" s="300"/>
      <c r="P2213" s="300"/>
      <c r="Q2213" s="300"/>
      <c r="R2213" s="300"/>
      <c r="S2213" s="300"/>
      <c r="T2213" s="301"/>
      <c r="U2213" s="16"/>
      <c r="V2213" s="16"/>
      <c r="W2213" s="16"/>
      <c r="X2213" s="16"/>
      <c r="Y2213" s="16"/>
      <c r="Z2213" s="16"/>
      <c r="AA2213" s="16"/>
      <c r="AB2213" s="16"/>
      <c r="AC2213" s="16"/>
      <c r="AD2213" s="16"/>
      <c r="AE2213" s="16"/>
      <c r="AT2213" s="302" t="s">
        <v>200</v>
      </c>
      <c r="AU2213" s="302" t="s">
        <v>82</v>
      </c>
      <c r="AV2213" s="16" t="s">
        <v>214</v>
      </c>
      <c r="AW2213" s="16" t="s">
        <v>30</v>
      </c>
      <c r="AX2213" s="16" t="s">
        <v>73</v>
      </c>
      <c r="AY2213" s="302" t="s">
        <v>189</v>
      </c>
    </row>
    <row r="2214" s="15" customFormat="1">
      <c r="A2214" s="15"/>
      <c r="B2214" s="270"/>
      <c r="C2214" s="271"/>
      <c r="D2214" s="242" t="s">
        <v>200</v>
      </c>
      <c r="E2214" s="272" t="s">
        <v>1</v>
      </c>
      <c r="F2214" s="273" t="s">
        <v>207</v>
      </c>
      <c r="G2214" s="271"/>
      <c r="H2214" s="274">
        <v>13.243</v>
      </c>
      <c r="I2214" s="275"/>
      <c r="J2214" s="271"/>
      <c r="K2214" s="271"/>
      <c r="L2214" s="276"/>
      <c r="M2214" s="277"/>
      <c r="N2214" s="278"/>
      <c r="O2214" s="278"/>
      <c r="P2214" s="278"/>
      <c r="Q2214" s="278"/>
      <c r="R2214" s="278"/>
      <c r="S2214" s="278"/>
      <c r="T2214" s="279"/>
      <c r="U2214" s="15"/>
      <c r="V2214" s="15"/>
      <c r="W2214" s="15"/>
      <c r="X2214" s="15"/>
      <c r="Y2214" s="15"/>
      <c r="Z2214" s="15"/>
      <c r="AA2214" s="15"/>
      <c r="AB2214" s="15"/>
      <c r="AC2214" s="15"/>
      <c r="AD2214" s="15"/>
      <c r="AE2214" s="15"/>
      <c r="AT2214" s="280" t="s">
        <v>200</v>
      </c>
      <c r="AU2214" s="280" t="s">
        <v>82</v>
      </c>
      <c r="AV2214" s="15" t="s">
        <v>195</v>
      </c>
      <c r="AW2214" s="15" t="s">
        <v>30</v>
      </c>
      <c r="AX2214" s="15" t="s">
        <v>80</v>
      </c>
      <c r="AY2214" s="280" t="s">
        <v>189</v>
      </c>
    </row>
    <row r="2215" s="2" customFormat="1" ht="21.75" customHeight="1">
      <c r="A2215" s="39"/>
      <c r="B2215" s="40"/>
      <c r="C2215" s="228" t="s">
        <v>1511</v>
      </c>
      <c r="D2215" s="228" t="s">
        <v>191</v>
      </c>
      <c r="E2215" s="229" t="s">
        <v>1512</v>
      </c>
      <c r="F2215" s="230" t="s">
        <v>1513</v>
      </c>
      <c r="G2215" s="231" t="s">
        <v>194</v>
      </c>
      <c r="H2215" s="232">
        <v>38.088000000000001</v>
      </c>
      <c r="I2215" s="233"/>
      <c r="J2215" s="234">
        <f>ROUND(I2215*H2215,2)</f>
        <v>0</v>
      </c>
      <c r="K2215" s="235"/>
      <c r="L2215" s="45"/>
      <c r="M2215" s="236" t="s">
        <v>1</v>
      </c>
      <c r="N2215" s="237" t="s">
        <v>38</v>
      </c>
      <c r="O2215" s="92"/>
      <c r="P2215" s="238">
        <f>O2215*H2215</f>
        <v>0</v>
      </c>
      <c r="Q2215" s="238">
        <v>0</v>
      </c>
      <c r="R2215" s="238">
        <f>Q2215*H2215</f>
        <v>0</v>
      </c>
      <c r="S2215" s="238">
        <v>1.3999999999999999</v>
      </c>
      <c r="T2215" s="239">
        <f>S2215*H2215</f>
        <v>53.3232</v>
      </c>
      <c r="U2215" s="39"/>
      <c r="V2215" s="39"/>
      <c r="W2215" s="39"/>
      <c r="X2215" s="39"/>
      <c r="Y2215" s="39"/>
      <c r="Z2215" s="39"/>
      <c r="AA2215" s="39"/>
      <c r="AB2215" s="39"/>
      <c r="AC2215" s="39"/>
      <c r="AD2215" s="39"/>
      <c r="AE2215" s="39"/>
      <c r="AR2215" s="240" t="s">
        <v>195</v>
      </c>
      <c r="AT2215" s="240" t="s">
        <v>191</v>
      </c>
      <c r="AU2215" s="240" t="s">
        <v>82</v>
      </c>
      <c r="AY2215" s="18" t="s">
        <v>189</v>
      </c>
      <c r="BE2215" s="241">
        <f>IF(N2215="základní",J2215,0)</f>
        <v>0</v>
      </c>
      <c r="BF2215" s="241">
        <f>IF(N2215="snížená",J2215,0)</f>
        <v>0</v>
      </c>
      <c r="BG2215" s="241">
        <f>IF(N2215="zákl. přenesená",J2215,0)</f>
        <v>0</v>
      </c>
      <c r="BH2215" s="241">
        <f>IF(N2215="sníž. přenesená",J2215,0)</f>
        <v>0</v>
      </c>
      <c r="BI2215" s="241">
        <f>IF(N2215="nulová",J2215,0)</f>
        <v>0</v>
      </c>
      <c r="BJ2215" s="18" t="s">
        <v>80</v>
      </c>
      <c r="BK2215" s="241">
        <f>ROUND(I2215*H2215,2)</f>
        <v>0</v>
      </c>
      <c r="BL2215" s="18" t="s">
        <v>195</v>
      </c>
      <c r="BM2215" s="240" t="s">
        <v>1514</v>
      </c>
    </row>
    <row r="2216" s="2" customFormat="1">
      <c r="A2216" s="39"/>
      <c r="B2216" s="40"/>
      <c r="C2216" s="41"/>
      <c r="D2216" s="242" t="s">
        <v>197</v>
      </c>
      <c r="E2216" s="41"/>
      <c r="F2216" s="243" t="s">
        <v>1513</v>
      </c>
      <c r="G2216" s="41"/>
      <c r="H2216" s="41"/>
      <c r="I2216" s="244"/>
      <c r="J2216" s="41"/>
      <c r="K2216" s="41"/>
      <c r="L2216" s="45"/>
      <c r="M2216" s="245"/>
      <c r="N2216" s="246"/>
      <c r="O2216" s="92"/>
      <c r="P2216" s="92"/>
      <c r="Q2216" s="92"/>
      <c r="R2216" s="92"/>
      <c r="S2216" s="92"/>
      <c r="T2216" s="93"/>
      <c r="U2216" s="39"/>
      <c r="V2216" s="39"/>
      <c r="W2216" s="39"/>
      <c r="X2216" s="39"/>
      <c r="Y2216" s="39"/>
      <c r="Z2216" s="39"/>
      <c r="AA2216" s="39"/>
      <c r="AB2216" s="39"/>
      <c r="AC2216" s="39"/>
      <c r="AD2216" s="39"/>
      <c r="AE2216" s="39"/>
      <c r="AT2216" s="18" t="s">
        <v>197</v>
      </c>
      <c r="AU2216" s="18" t="s">
        <v>82</v>
      </c>
    </row>
    <row r="2217" s="2" customFormat="1">
      <c r="A2217" s="39"/>
      <c r="B2217" s="40"/>
      <c r="C2217" s="41"/>
      <c r="D2217" s="247" t="s">
        <v>198</v>
      </c>
      <c r="E2217" s="41"/>
      <c r="F2217" s="248" t="s">
        <v>1515</v>
      </c>
      <c r="G2217" s="41"/>
      <c r="H2217" s="41"/>
      <c r="I2217" s="244"/>
      <c r="J2217" s="41"/>
      <c r="K2217" s="41"/>
      <c r="L2217" s="45"/>
      <c r="M2217" s="245"/>
      <c r="N2217" s="246"/>
      <c r="O2217" s="92"/>
      <c r="P2217" s="92"/>
      <c r="Q2217" s="92"/>
      <c r="R2217" s="92"/>
      <c r="S2217" s="92"/>
      <c r="T2217" s="93"/>
      <c r="U2217" s="39"/>
      <c r="V2217" s="39"/>
      <c r="W2217" s="39"/>
      <c r="X2217" s="39"/>
      <c r="Y2217" s="39"/>
      <c r="Z2217" s="39"/>
      <c r="AA2217" s="39"/>
      <c r="AB2217" s="39"/>
      <c r="AC2217" s="39"/>
      <c r="AD2217" s="39"/>
      <c r="AE2217" s="39"/>
      <c r="AT2217" s="18" t="s">
        <v>198</v>
      </c>
      <c r="AU2217" s="18" t="s">
        <v>82</v>
      </c>
    </row>
    <row r="2218" s="13" customFormat="1">
      <c r="A2218" s="13"/>
      <c r="B2218" s="249"/>
      <c r="C2218" s="250"/>
      <c r="D2218" s="242" t="s">
        <v>200</v>
      </c>
      <c r="E2218" s="251" t="s">
        <v>1</v>
      </c>
      <c r="F2218" s="252" t="s">
        <v>219</v>
      </c>
      <c r="G2218" s="250"/>
      <c r="H2218" s="251" t="s">
        <v>1</v>
      </c>
      <c r="I2218" s="253"/>
      <c r="J2218" s="250"/>
      <c r="K2218" s="250"/>
      <c r="L2218" s="254"/>
      <c r="M2218" s="255"/>
      <c r="N2218" s="256"/>
      <c r="O2218" s="256"/>
      <c r="P2218" s="256"/>
      <c r="Q2218" s="256"/>
      <c r="R2218" s="256"/>
      <c r="S2218" s="256"/>
      <c r="T2218" s="257"/>
      <c r="U2218" s="13"/>
      <c r="V2218" s="13"/>
      <c r="W2218" s="13"/>
      <c r="X2218" s="13"/>
      <c r="Y2218" s="13"/>
      <c r="Z2218" s="13"/>
      <c r="AA2218" s="13"/>
      <c r="AB2218" s="13"/>
      <c r="AC2218" s="13"/>
      <c r="AD2218" s="13"/>
      <c r="AE2218" s="13"/>
      <c r="AT2218" s="258" t="s">
        <v>200</v>
      </c>
      <c r="AU2218" s="258" t="s">
        <v>82</v>
      </c>
      <c r="AV2218" s="13" t="s">
        <v>80</v>
      </c>
      <c r="AW2218" s="13" t="s">
        <v>30</v>
      </c>
      <c r="AX2218" s="13" t="s">
        <v>73</v>
      </c>
      <c r="AY2218" s="258" t="s">
        <v>189</v>
      </c>
    </row>
    <row r="2219" s="13" customFormat="1">
      <c r="A2219" s="13"/>
      <c r="B2219" s="249"/>
      <c r="C2219" s="250"/>
      <c r="D2219" s="242" t="s">
        <v>200</v>
      </c>
      <c r="E2219" s="251" t="s">
        <v>1</v>
      </c>
      <c r="F2219" s="252" t="s">
        <v>220</v>
      </c>
      <c r="G2219" s="250"/>
      <c r="H2219" s="251" t="s">
        <v>1</v>
      </c>
      <c r="I2219" s="253"/>
      <c r="J2219" s="250"/>
      <c r="K2219" s="250"/>
      <c r="L2219" s="254"/>
      <c r="M2219" s="255"/>
      <c r="N2219" s="256"/>
      <c r="O2219" s="256"/>
      <c r="P2219" s="256"/>
      <c r="Q2219" s="256"/>
      <c r="R2219" s="256"/>
      <c r="S2219" s="256"/>
      <c r="T2219" s="257"/>
      <c r="U2219" s="13"/>
      <c r="V2219" s="13"/>
      <c r="W2219" s="13"/>
      <c r="X2219" s="13"/>
      <c r="Y2219" s="13"/>
      <c r="Z2219" s="13"/>
      <c r="AA2219" s="13"/>
      <c r="AB2219" s="13"/>
      <c r="AC2219" s="13"/>
      <c r="AD2219" s="13"/>
      <c r="AE2219" s="13"/>
      <c r="AT2219" s="258" t="s">
        <v>200</v>
      </c>
      <c r="AU2219" s="258" t="s">
        <v>82</v>
      </c>
      <c r="AV2219" s="13" t="s">
        <v>80</v>
      </c>
      <c r="AW2219" s="13" t="s">
        <v>30</v>
      </c>
      <c r="AX2219" s="13" t="s">
        <v>73</v>
      </c>
      <c r="AY2219" s="258" t="s">
        <v>189</v>
      </c>
    </row>
    <row r="2220" s="14" customFormat="1">
      <c r="A2220" s="14"/>
      <c r="B2220" s="259"/>
      <c r="C2220" s="260"/>
      <c r="D2220" s="242" t="s">
        <v>200</v>
      </c>
      <c r="E2220" s="261" t="s">
        <v>1</v>
      </c>
      <c r="F2220" s="262" t="s">
        <v>1516</v>
      </c>
      <c r="G2220" s="260"/>
      <c r="H2220" s="263">
        <v>10.494</v>
      </c>
      <c r="I2220" s="264"/>
      <c r="J2220" s="260"/>
      <c r="K2220" s="260"/>
      <c r="L2220" s="265"/>
      <c r="M2220" s="266"/>
      <c r="N2220" s="267"/>
      <c r="O2220" s="267"/>
      <c r="P2220" s="267"/>
      <c r="Q2220" s="267"/>
      <c r="R2220" s="267"/>
      <c r="S2220" s="267"/>
      <c r="T2220" s="268"/>
      <c r="U2220" s="14"/>
      <c r="V2220" s="14"/>
      <c r="W2220" s="14"/>
      <c r="X2220" s="14"/>
      <c r="Y2220" s="14"/>
      <c r="Z2220" s="14"/>
      <c r="AA2220" s="14"/>
      <c r="AB2220" s="14"/>
      <c r="AC2220" s="14"/>
      <c r="AD2220" s="14"/>
      <c r="AE2220" s="14"/>
      <c r="AT2220" s="269" t="s">
        <v>200</v>
      </c>
      <c r="AU2220" s="269" t="s">
        <v>82</v>
      </c>
      <c r="AV2220" s="14" t="s">
        <v>82</v>
      </c>
      <c r="AW2220" s="14" t="s">
        <v>30</v>
      </c>
      <c r="AX2220" s="14" t="s">
        <v>73</v>
      </c>
      <c r="AY2220" s="269" t="s">
        <v>189</v>
      </c>
    </row>
    <row r="2221" s="13" customFormat="1">
      <c r="A2221" s="13"/>
      <c r="B2221" s="249"/>
      <c r="C2221" s="250"/>
      <c r="D2221" s="242" t="s">
        <v>200</v>
      </c>
      <c r="E2221" s="251" t="s">
        <v>1</v>
      </c>
      <c r="F2221" s="252" t="s">
        <v>1469</v>
      </c>
      <c r="G2221" s="250"/>
      <c r="H2221" s="251" t="s">
        <v>1</v>
      </c>
      <c r="I2221" s="253"/>
      <c r="J2221" s="250"/>
      <c r="K2221" s="250"/>
      <c r="L2221" s="254"/>
      <c r="M2221" s="255"/>
      <c r="N2221" s="256"/>
      <c r="O2221" s="256"/>
      <c r="P2221" s="256"/>
      <c r="Q2221" s="256"/>
      <c r="R2221" s="256"/>
      <c r="S2221" s="256"/>
      <c r="T2221" s="257"/>
      <c r="U2221" s="13"/>
      <c r="V2221" s="13"/>
      <c r="W2221" s="13"/>
      <c r="X2221" s="13"/>
      <c r="Y2221" s="13"/>
      <c r="Z2221" s="13"/>
      <c r="AA2221" s="13"/>
      <c r="AB2221" s="13"/>
      <c r="AC2221" s="13"/>
      <c r="AD2221" s="13"/>
      <c r="AE2221" s="13"/>
      <c r="AT2221" s="258" t="s">
        <v>200</v>
      </c>
      <c r="AU2221" s="258" t="s">
        <v>82</v>
      </c>
      <c r="AV2221" s="13" t="s">
        <v>80</v>
      </c>
      <c r="AW2221" s="13" t="s">
        <v>30</v>
      </c>
      <c r="AX2221" s="13" t="s">
        <v>73</v>
      </c>
      <c r="AY2221" s="258" t="s">
        <v>189</v>
      </c>
    </row>
    <row r="2222" s="14" customFormat="1">
      <c r="A2222" s="14"/>
      <c r="B2222" s="259"/>
      <c r="C2222" s="260"/>
      <c r="D2222" s="242" t="s">
        <v>200</v>
      </c>
      <c r="E2222" s="261" t="s">
        <v>1</v>
      </c>
      <c r="F2222" s="262" t="s">
        <v>1517</v>
      </c>
      <c r="G2222" s="260"/>
      <c r="H2222" s="263">
        <v>27.594000000000001</v>
      </c>
      <c r="I2222" s="264"/>
      <c r="J2222" s="260"/>
      <c r="K2222" s="260"/>
      <c r="L2222" s="265"/>
      <c r="M2222" s="266"/>
      <c r="N2222" s="267"/>
      <c r="O2222" s="267"/>
      <c r="P2222" s="267"/>
      <c r="Q2222" s="267"/>
      <c r="R2222" s="267"/>
      <c r="S2222" s="267"/>
      <c r="T2222" s="268"/>
      <c r="U2222" s="14"/>
      <c r="V2222" s="14"/>
      <c r="W2222" s="14"/>
      <c r="X2222" s="14"/>
      <c r="Y2222" s="14"/>
      <c r="Z2222" s="14"/>
      <c r="AA2222" s="14"/>
      <c r="AB2222" s="14"/>
      <c r="AC2222" s="14"/>
      <c r="AD2222" s="14"/>
      <c r="AE2222" s="14"/>
      <c r="AT2222" s="269" t="s">
        <v>200</v>
      </c>
      <c r="AU2222" s="269" t="s">
        <v>82</v>
      </c>
      <c r="AV2222" s="14" t="s">
        <v>82</v>
      </c>
      <c r="AW2222" s="14" t="s">
        <v>30</v>
      </c>
      <c r="AX2222" s="14" t="s">
        <v>73</v>
      </c>
      <c r="AY2222" s="269" t="s">
        <v>189</v>
      </c>
    </row>
    <row r="2223" s="16" customFormat="1">
      <c r="A2223" s="16"/>
      <c r="B2223" s="292"/>
      <c r="C2223" s="293"/>
      <c r="D2223" s="242" t="s">
        <v>200</v>
      </c>
      <c r="E2223" s="294" t="s">
        <v>1</v>
      </c>
      <c r="F2223" s="295" t="s">
        <v>290</v>
      </c>
      <c r="G2223" s="293"/>
      <c r="H2223" s="296">
        <v>38.088000000000001</v>
      </c>
      <c r="I2223" s="297"/>
      <c r="J2223" s="293"/>
      <c r="K2223" s="293"/>
      <c r="L2223" s="298"/>
      <c r="M2223" s="299"/>
      <c r="N2223" s="300"/>
      <c r="O2223" s="300"/>
      <c r="P2223" s="300"/>
      <c r="Q2223" s="300"/>
      <c r="R2223" s="300"/>
      <c r="S2223" s="300"/>
      <c r="T2223" s="301"/>
      <c r="U2223" s="16"/>
      <c r="V2223" s="16"/>
      <c r="W2223" s="16"/>
      <c r="X2223" s="16"/>
      <c r="Y2223" s="16"/>
      <c r="Z2223" s="16"/>
      <c r="AA2223" s="16"/>
      <c r="AB2223" s="16"/>
      <c r="AC2223" s="16"/>
      <c r="AD2223" s="16"/>
      <c r="AE2223" s="16"/>
      <c r="AT2223" s="302" t="s">
        <v>200</v>
      </c>
      <c r="AU2223" s="302" t="s">
        <v>82</v>
      </c>
      <c r="AV2223" s="16" t="s">
        <v>214</v>
      </c>
      <c r="AW2223" s="16" t="s">
        <v>30</v>
      </c>
      <c r="AX2223" s="16" t="s">
        <v>73</v>
      </c>
      <c r="AY2223" s="302" t="s">
        <v>189</v>
      </c>
    </row>
    <row r="2224" s="15" customFormat="1">
      <c r="A2224" s="15"/>
      <c r="B2224" s="270"/>
      <c r="C2224" s="271"/>
      <c r="D2224" s="242" t="s">
        <v>200</v>
      </c>
      <c r="E2224" s="272" t="s">
        <v>1</v>
      </c>
      <c r="F2224" s="273" t="s">
        <v>207</v>
      </c>
      <c r="G2224" s="271"/>
      <c r="H2224" s="274">
        <v>38.088000000000001</v>
      </c>
      <c r="I2224" s="275"/>
      <c r="J2224" s="271"/>
      <c r="K2224" s="271"/>
      <c r="L2224" s="276"/>
      <c r="M2224" s="277"/>
      <c r="N2224" s="278"/>
      <c r="O2224" s="278"/>
      <c r="P2224" s="278"/>
      <c r="Q2224" s="278"/>
      <c r="R2224" s="278"/>
      <c r="S2224" s="278"/>
      <c r="T2224" s="279"/>
      <c r="U2224" s="15"/>
      <c r="V2224" s="15"/>
      <c r="W2224" s="15"/>
      <c r="X2224" s="15"/>
      <c r="Y2224" s="15"/>
      <c r="Z2224" s="15"/>
      <c r="AA2224" s="15"/>
      <c r="AB2224" s="15"/>
      <c r="AC2224" s="15"/>
      <c r="AD2224" s="15"/>
      <c r="AE2224" s="15"/>
      <c r="AT2224" s="280" t="s">
        <v>200</v>
      </c>
      <c r="AU2224" s="280" t="s">
        <v>82</v>
      </c>
      <c r="AV2224" s="15" t="s">
        <v>195</v>
      </c>
      <c r="AW2224" s="15" t="s">
        <v>30</v>
      </c>
      <c r="AX2224" s="15" t="s">
        <v>80</v>
      </c>
      <c r="AY2224" s="280" t="s">
        <v>189</v>
      </c>
    </row>
    <row r="2225" s="2" customFormat="1" ht="24.15" customHeight="1">
      <c r="A2225" s="39"/>
      <c r="B2225" s="40"/>
      <c r="C2225" s="228" t="s">
        <v>1518</v>
      </c>
      <c r="D2225" s="228" t="s">
        <v>191</v>
      </c>
      <c r="E2225" s="229" t="s">
        <v>1519</v>
      </c>
      <c r="F2225" s="230" t="s">
        <v>1520</v>
      </c>
      <c r="G2225" s="231" t="s">
        <v>194</v>
      </c>
      <c r="H2225" s="232">
        <v>5.1280000000000001</v>
      </c>
      <c r="I2225" s="233"/>
      <c r="J2225" s="234">
        <f>ROUND(I2225*H2225,2)</f>
        <v>0</v>
      </c>
      <c r="K2225" s="235"/>
      <c r="L2225" s="45"/>
      <c r="M2225" s="236" t="s">
        <v>1</v>
      </c>
      <c r="N2225" s="237" t="s">
        <v>38</v>
      </c>
      <c r="O2225" s="92"/>
      <c r="P2225" s="238">
        <f>O2225*H2225</f>
        <v>0</v>
      </c>
      <c r="Q2225" s="238">
        <v>0</v>
      </c>
      <c r="R2225" s="238">
        <f>Q2225*H2225</f>
        <v>0</v>
      </c>
      <c r="S2225" s="238">
        <v>1.3999999999999999</v>
      </c>
      <c r="T2225" s="239">
        <f>S2225*H2225</f>
        <v>7.1791999999999998</v>
      </c>
      <c r="U2225" s="39"/>
      <c r="V2225" s="39"/>
      <c r="W2225" s="39"/>
      <c r="X2225" s="39"/>
      <c r="Y2225" s="39"/>
      <c r="Z2225" s="39"/>
      <c r="AA2225" s="39"/>
      <c r="AB2225" s="39"/>
      <c r="AC2225" s="39"/>
      <c r="AD2225" s="39"/>
      <c r="AE2225" s="39"/>
      <c r="AR2225" s="240" t="s">
        <v>195</v>
      </c>
      <c r="AT2225" s="240" t="s">
        <v>191</v>
      </c>
      <c r="AU2225" s="240" t="s">
        <v>82</v>
      </c>
      <c r="AY2225" s="18" t="s">
        <v>189</v>
      </c>
      <c r="BE2225" s="241">
        <f>IF(N2225="základní",J2225,0)</f>
        <v>0</v>
      </c>
      <c r="BF2225" s="241">
        <f>IF(N2225="snížená",J2225,0)</f>
        <v>0</v>
      </c>
      <c r="BG2225" s="241">
        <f>IF(N2225="zákl. přenesená",J2225,0)</f>
        <v>0</v>
      </c>
      <c r="BH2225" s="241">
        <f>IF(N2225="sníž. přenesená",J2225,0)</f>
        <v>0</v>
      </c>
      <c r="BI2225" s="241">
        <f>IF(N2225="nulová",J2225,0)</f>
        <v>0</v>
      </c>
      <c r="BJ2225" s="18" t="s">
        <v>80</v>
      </c>
      <c r="BK2225" s="241">
        <f>ROUND(I2225*H2225,2)</f>
        <v>0</v>
      </c>
      <c r="BL2225" s="18" t="s">
        <v>195</v>
      </c>
      <c r="BM2225" s="240" t="s">
        <v>1521</v>
      </c>
    </row>
    <row r="2226" s="2" customFormat="1">
      <c r="A2226" s="39"/>
      <c r="B2226" s="40"/>
      <c r="C2226" s="41"/>
      <c r="D2226" s="242" t="s">
        <v>197</v>
      </c>
      <c r="E2226" s="41"/>
      <c r="F2226" s="243" t="s">
        <v>1520</v>
      </c>
      <c r="G2226" s="41"/>
      <c r="H2226" s="41"/>
      <c r="I2226" s="244"/>
      <c r="J2226" s="41"/>
      <c r="K2226" s="41"/>
      <c r="L2226" s="45"/>
      <c r="M2226" s="245"/>
      <c r="N2226" s="246"/>
      <c r="O2226" s="92"/>
      <c r="P2226" s="92"/>
      <c r="Q2226" s="92"/>
      <c r="R2226" s="92"/>
      <c r="S2226" s="92"/>
      <c r="T2226" s="93"/>
      <c r="U2226" s="39"/>
      <c r="V2226" s="39"/>
      <c r="W2226" s="39"/>
      <c r="X2226" s="39"/>
      <c r="Y2226" s="39"/>
      <c r="Z2226" s="39"/>
      <c r="AA2226" s="39"/>
      <c r="AB2226" s="39"/>
      <c r="AC2226" s="39"/>
      <c r="AD2226" s="39"/>
      <c r="AE2226" s="39"/>
      <c r="AT2226" s="18" t="s">
        <v>197</v>
      </c>
      <c r="AU2226" s="18" t="s">
        <v>82</v>
      </c>
    </row>
    <row r="2227" s="2" customFormat="1">
      <c r="A2227" s="39"/>
      <c r="B2227" s="40"/>
      <c r="C2227" s="41"/>
      <c r="D2227" s="247" t="s">
        <v>198</v>
      </c>
      <c r="E2227" s="41"/>
      <c r="F2227" s="248" t="s">
        <v>1522</v>
      </c>
      <c r="G2227" s="41"/>
      <c r="H2227" s="41"/>
      <c r="I2227" s="244"/>
      <c r="J2227" s="41"/>
      <c r="K2227" s="41"/>
      <c r="L2227" s="45"/>
      <c r="M2227" s="245"/>
      <c r="N2227" s="246"/>
      <c r="O2227" s="92"/>
      <c r="P2227" s="92"/>
      <c r="Q2227" s="92"/>
      <c r="R2227" s="92"/>
      <c r="S2227" s="92"/>
      <c r="T2227" s="93"/>
      <c r="U2227" s="39"/>
      <c r="V2227" s="39"/>
      <c r="W2227" s="39"/>
      <c r="X2227" s="39"/>
      <c r="Y2227" s="39"/>
      <c r="Z2227" s="39"/>
      <c r="AA2227" s="39"/>
      <c r="AB2227" s="39"/>
      <c r="AC2227" s="39"/>
      <c r="AD2227" s="39"/>
      <c r="AE2227" s="39"/>
      <c r="AT2227" s="18" t="s">
        <v>198</v>
      </c>
      <c r="AU2227" s="18" t="s">
        <v>82</v>
      </c>
    </row>
    <row r="2228" s="13" customFormat="1">
      <c r="A2228" s="13"/>
      <c r="B2228" s="249"/>
      <c r="C2228" s="250"/>
      <c r="D2228" s="242" t="s">
        <v>200</v>
      </c>
      <c r="E2228" s="251" t="s">
        <v>1</v>
      </c>
      <c r="F2228" s="252" t="s">
        <v>1523</v>
      </c>
      <c r="G2228" s="250"/>
      <c r="H2228" s="251" t="s">
        <v>1</v>
      </c>
      <c r="I2228" s="253"/>
      <c r="J2228" s="250"/>
      <c r="K2228" s="250"/>
      <c r="L2228" s="254"/>
      <c r="M2228" s="255"/>
      <c r="N2228" s="256"/>
      <c r="O2228" s="256"/>
      <c r="P2228" s="256"/>
      <c r="Q2228" s="256"/>
      <c r="R2228" s="256"/>
      <c r="S2228" s="256"/>
      <c r="T2228" s="257"/>
      <c r="U2228" s="13"/>
      <c r="V2228" s="13"/>
      <c r="W2228" s="13"/>
      <c r="X2228" s="13"/>
      <c r="Y2228" s="13"/>
      <c r="Z2228" s="13"/>
      <c r="AA2228" s="13"/>
      <c r="AB2228" s="13"/>
      <c r="AC2228" s="13"/>
      <c r="AD2228" s="13"/>
      <c r="AE2228" s="13"/>
      <c r="AT2228" s="258" t="s">
        <v>200</v>
      </c>
      <c r="AU2228" s="258" t="s">
        <v>82</v>
      </c>
      <c r="AV2228" s="13" t="s">
        <v>80</v>
      </c>
      <c r="AW2228" s="13" t="s">
        <v>30</v>
      </c>
      <c r="AX2228" s="13" t="s">
        <v>73</v>
      </c>
      <c r="AY2228" s="258" t="s">
        <v>189</v>
      </c>
    </row>
    <row r="2229" s="14" customFormat="1">
      <c r="A2229" s="14"/>
      <c r="B2229" s="259"/>
      <c r="C2229" s="260"/>
      <c r="D2229" s="242" t="s">
        <v>200</v>
      </c>
      <c r="E2229" s="261" t="s">
        <v>1</v>
      </c>
      <c r="F2229" s="262" t="s">
        <v>1524</v>
      </c>
      <c r="G2229" s="260"/>
      <c r="H2229" s="263">
        <v>7.024</v>
      </c>
      <c r="I2229" s="264"/>
      <c r="J2229" s="260"/>
      <c r="K2229" s="260"/>
      <c r="L2229" s="265"/>
      <c r="M2229" s="266"/>
      <c r="N2229" s="267"/>
      <c r="O2229" s="267"/>
      <c r="P2229" s="267"/>
      <c r="Q2229" s="267"/>
      <c r="R2229" s="267"/>
      <c r="S2229" s="267"/>
      <c r="T2229" s="268"/>
      <c r="U2229" s="14"/>
      <c r="V2229" s="14"/>
      <c r="W2229" s="14"/>
      <c r="X2229" s="14"/>
      <c r="Y2229" s="14"/>
      <c r="Z2229" s="14"/>
      <c r="AA2229" s="14"/>
      <c r="AB2229" s="14"/>
      <c r="AC2229" s="14"/>
      <c r="AD2229" s="14"/>
      <c r="AE2229" s="14"/>
      <c r="AT2229" s="269" t="s">
        <v>200</v>
      </c>
      <c r="AU2229" s="269" t="s">
        <v>82</v>
      </c>
      <c r="AV2229" s="14" t="s">
        <v>82</v>
      </c>
      <c r="AW2229" s="14" t="s">
        <v>30</v>
      </c>
      <c r="AX2229" s="14" t="s">
        <v>73</v>
      </c>
      <c r="AY2229" s="269" t="s">
        <v>189</v>
      </c>
    </row>
    <row r="2230" s="13" customFormat="1">
      <c r="A2230" s="13"/>
      <c r="B2230" s="249"/>
      <c r="C2230" s="250"/>
      <c r="D2230" s="242" t="s">
        <v>200</v>
      </c>
      <c r="E2230" s="251" t="s">
        <v>1</v>
      </c>
      <c r="F2230" s="252" t="s">
        <v>1525</v>
      </c>
      <c r="G2230" s="250"/>
      <c r="H2230" s="251" t="s">
        <v>1</v>
      </c>
      <c r="I2230" s="253"/>
      <c r="J2230" s="250"/>
      <c r="K2230" s="250"/>
      <c r="L2230" s="254"/>
      <c r="M2230" s="255"/>
      <c r="N2230" s="256"/>
      <c r="O2230" s="256"/>
      <c r="P2230" s="256"/>
      <c r="Q2230" s="256"/>
      <c r="R2230" s="256"/>
      <c r="S2230" s="256"/>
      <c r="T2230" s="257"/>
      <c r="U2230" s="13"/>
      <c r="V2230" s="13"/>
      <c r="W2230" s="13"/>
      <c r="X2230" s="13"/>
      <c r="Y2230" s="13"/>
      <c r="Z2230" s="13"/>
      <c r="AA2230" s="13"/>
      <c r="AB2230" s="13"/>
      <c r="AC2230" s="13"/>
      <c r="AD2230" s="13"/>
      <c r="AE2230" s="13"/>
      <c r="AT2230" s="258" t="s">
        <v>200</v>
      </c>
      <c r="AU2230" s="258" t="s">
        <v>82</v>
      </c>
      <c r="AV2230" s="13" t="s">
        <v>80</v>
      </c>
      <c r="AW2230" s="13" t="s">
        <v>30</v>
      </c>
      <c r="AX2230" s="13" t="s">
        <v>73</v>
      </c>
      <c r="AY2230" s="258" t="s">
        <v>189</v>
      </c>
    </row>
    <row r="2231" s="14" customFormat="1">
      <c r="A2231" s="14"/>
      <c r="B2231" s="259"/>
      <c r="C2231" s="260"/>
      <c r="D2231" s="242" t="s">
        <v>200</v>
      </c>
      <c r="E2231" s="261" t="s">
        <v>1</v>
      </c>
      <c r="F2231" s="262" t="s">
        <v>1526</v>
      </c>
      <c r="G2231" s="260"/>
      <c r="H2231" s="263">
        <v>-0.70199999999999996</v>
      </c>
      <c r="I2231" s="264"/>
      <c r="J2231" s="260"/>
      <c r="K2231" s="260"/>
      <c r="L2231" s="265"/>
      <c r="M2231" s="266"/>
      <c r="N2231" s="267"/>
      <c r="O2231" s="267"/>
      <c r="P2231" s="267"/>
      <c r="Q2231" s="267"/>
      <c r="R2231" s="267"/>
      <c r="S2231" s="267"/>
      <c r="T2231" s="268"/>
      <c r="U2231" s="14"/>
      <c r="V2231" s="14"/>
      <c r="W2231" s="14"/>
      <c r="X2231" s="14"/>
      <c r="Y2231" s="14"/>
      <c r="Z2231" s="14"/>
      <c r="AA2231" s="14"/>
      <c r="AB2231" s="14"/>
      <c r="AC2231" s="14"/>
      <c r="AD2231" s="14"/>
      <c r="AE2231" s="14"/>
      <c r="AT2231" s="269" t="s">
        <v>200</v>
      </c>
      <c r="AU2231" s="269" t="s">
        <v>82</v>
      </c>
      <c r="AV2231" s="14" t="s">
        <v>82</v>
      </c>
      <c r="AW2231" s="14" t="s">
        <v>30</v>
      </c>
      <c r="AX2231" s="14" t="s">
        <v>73</v>
      </c>
      <c r="AY2231" s="269" t="s">
        <v>189</v>
      </c>
    </row>
    <row r="2232" s="13" customFormat="1">
      <c r="A2232" s="13"/>
      <c r="B2232" s="249"/>
      <c r="C2232" s="250"/>
      <c r="D2232" s="242" t="s">
        <v>200</v>
      </c>
      <c r="E2232" s="251" t="s">
        <v>1</v>
      </c>
      <c r="F2232" s="252" t="s">
        <v>1527</v>
      </c>
      <c r="G2232" s="250"/>
      <c r="H2232" s="251" t="s">
        <v>1</v>
      </c>
      <c r="I2232" s="253"/>
      <c r="J2232" s="250"/>
      <c r="K2232" s="250"/>
      <c r="L2232" s="254"/>
      <c r="M2232" s="255"/>
      <c r="N2232" s="256"/>
      <c r="O2232" s="256"/>
      <c r="P2232" s="256"/>
      <c r="Q2232" s="256"/>
      <c r="R2232" s="256"/>
      <c r="S2232" s="256"/>
      <c r="T2232" s="257"/>
      <c r="U2232" s="13"/>
      <c r="V2232" s="13"/>
      <c r="W2232" s="13"/>
      <c r="X2232" s="13"/>
      <c r="Y2232" s="13"/>
      <c r="Z2232" s="13"/>
      <c r="AA2232" s="13"/>
      <c r="AB2232" s="13"/>
      <c r="AC2232" s="13"/>
      <c r="AD2232" s="13"/>
      <c r="AE2232" s="13"/>
      <c r="AT2232" s="258" t="s">
        <v>200</v>
      </c>
      <c r="AU2232" s="258" t="s">
        <v>82</v>
      </c>
      <c r="AV2232" s="13" t="s">
        <v>80</v>
      </c>
      <c r="AW2232" s="13" t="s">
        <v>30</v>
      </c>
      <c r="AX2232" s="13" t="s">
        <v>73</v>
      </c>
      <c r="AY2232" s="258" t="s">
        <v>189</v>
      </c>
    </row>
    <row r="2233" s="14" customFormat="1">
      <c r="A2233" s="14"/>
      <c r="B2233" s="259"/>
      <c r="C2233" s="260"/>
      <c r="D2233" s="242" t="s">
        <v>200</v>
      </c>
      <c r="E2233" s="261" t="s">
        <v>1</v>
      </c>
      <c r="F2233" s="262" t="s">
        <v>1528</v>
      </c>
      <c r="G2233" s="260"/>
      <c r="H2233" s="263">
        <v>-1.194</v>
      </c>
      <c r="I2233" s="264"/>
      <c r="J2233" s="260"/>
      <c r="K2233" s="260"/>
      <c r="L2233" s="265"/>
      <c r="M2233" s="266"/>
      <c r="N2233" s="267"/>
      <c r="O2233" s="267"/>
      <c r="P2233" s="267"/>
      <c r="Q2233" s="267"/>
      <c r="R2233" s="267"/>
      <c r="S2233" s="267"/>
      <c r="T2233" s="268"/>
      <c r="U2233" s="14"/>
      <c r="V2233" s="14"/>
      <c r="W2233" s="14"/>
      <c r="X2233" s="14"/>
      <c r="Y2233" s="14"/>
      <c r="Z2233" s="14"/>
      <c r="AA2233" s="14"/>
      <c r="AB2233" s="14"/>
      <c r="AC2233" s="14"/>
      <c r="AD2233" s="14"/>
      <c r="AE2233" s="14"/>
      <c r="AT2233" s="269" t="s">
        <v>200</v>
      </c>
      <c r="AU2233" s="269" t="s">
        <v>82</v>
      </c>
      <c r="AV2233" s="14" t="s">
        <v>82</v>
      </c>
      <c r="AW2233" s="14" t="s">
        <v>30</v>
      </c>
      <c r="AX2233" s="14" t="s">
        <v>73</v>
      </c>
      <c r="AY2233" s="269" t="s">
        <v>189</v>
      </c>
    </row>
    <row r="2234" s="16" customFormat="1">
      <c r="A2234" s="16"/>
      <c r="B2234" s="292"/>
      <c r="C2234" s="293"/>
      <c r="D2234" s="242" t="s">
        <v>200</v>
      </c>
      <c r="E2234" s="294" t="s">
        <v>1</v>
      </c>
      <c r="F2234" s="295" t="s">
        <v>290</v>
      </c>
      <c r="G2234" s="293"/>
      <c r="H2234" s="296">
        <v>5.1280000000000001</v>
      </c>
      <c r="I2234" s="297"/>
      <c r="J2234" s="293"/>
      <c r="K2234" s="293"/>
      <c r="L2234" s="298"/>
      <c r="M2234" s="299"/>
      <c r="N2234" s="300"/>
      <c r="O2234" s="300"/>
      <c r="P2234" s="300"/>
      <c r="Q2234" s="300"/>
      <c r="R2234" s="300"/>
      <c r="S2234" s="300"/>
      <c r="T2234" s="301"/>
      <c r="U2234" s="16"/>
      <c r="V2234" s="16"/>
      <c r="W2234" s="16"/>
      <c r="X2234" s="16"/>
      <c r="Y2234" s="16"/>
      <c r="Z2234" s="16"/>
      <c r="AA2234" s="16"/>
      <c r="AB2234" s="16"/>
      <c r="AC2234" s="16"/>
      <c r="AD2234" s="16"/>
      <c r="AE2234" s="16"/>
      <c r="AT2234" s="302" t="s">
        <v>200</v>
      </c>
      <c r="AU2234" s="302" t="s">
        <v>82</v>
      </c>
      <c r="AV2234" s="16" t="s">
        <v>214</v>
      </c>
      <c r="AW2234" s="16" t="s">
        <v>30</v>
      </c>
      <c r="AX2234" s="16" t="s">
        <v>73</v>
      </c>
      <c r="AY2234" s="302" t="s">
        <v>189</v>
      </c>
    </row>
    <row r="2235" s="15" customFormat="1">
      <c r="A2235" s="15"/>
      <c r="B2235" s="270"/>
      <c r="C2235" s="271"/>
      <c r="D2235" s="242" t="s">
        <v>200</v>
      </c>
      <c r="E2235" s="272" t="s">
        <v>1</v>
      </c>
      <c r="F2235" s="273" t="s">
        <v>207</v>
      </c>
      <c r="G2235" s="271"/>
      <c r="H2235" s="274">
        <v>5.1280000000000001</v>
      </c>
      <c r="I2235" s="275"/>
      <c r="J2235" s="271"/>
      <c r="K2235" s="271"/>
      <c r="L2235" s="276"/>
      <c r="M2235" s="277"/>
      <c r="N2235" s="278"/>
      <c r="O2235" s="278"/>
      <c r="P2235" s="278"/>
      <c r="Q2235" s="278"/>
      <c r="R2235" s="278"/>
      <c r="S2235" s="278"/>
      <c r="T2235" s="279"/>
      <c r="U2235" s="15"/>
      <c r="V2235" s="15"/>
      <c r="W2235" s="15"/>
      <c r="X2235" s="15"/>
      <c r="Y2235" s="15"/>
      <c r="Z2235" s="15"/>
      <c r="AA2235" s="15"/>
      <c r="AB2235" s="15"/>
      <c r="AC2235" s="15"/>
      <c r="AD2235" s="15"/>
      <c r="AE2235" s="15"/>
      <c r="AT2235" s="280" t="s">
        <v>200</v>
      </c>
      <c r="AU2235" s="280" t="s">
        <v>82</v>
      </c>
      <c r="AV2235" s="15" t="s">
        <v>195</v>
      </c>
      <c r="AW2235" s="15" t="s">
        <v>30</v>
      </c>
      <c r="AX2235" s="15" t="s">
        <v>80</v>
      </c>
      <c r="AY2235" s="280" t="s">
        <v>189</v>
      </c>
    </row>
    <row r="2236" s="2" customFormat="1" ht="24.15" customHeight="1">
      <c r="A2236" s="39"/>
      <c r="B2236" s="40"/>
      <c r="C2236" s="228" t="s">
        <v>1529</v>
      </c>
      <c r="D2236" s="228" t="s">
        <v>191</v>
      </c>
      <c r="E2236" s="229" t="s">
        <v>1530</v>
      </c>
      <c r="F2236" s="230" t="s">
        <v>1531</v>
      </c>
      <c r="G2236" s="231" t="s">
        <v>194</v>
      </c>
      <c r="H2236" s="232">
        <v>16.847999999999999</v>
      </c>
      <c r="I2236" s="233"/>
      <c r="J2236" s="234">
        <f>ROUND(I2236*H2236,2)</f>
        <v>0</v>
      </c>
      <c r="K2236" s="235"/>
      <c r="L2236" s="45"/>
      <c r="M2236" s="236" t="s">
        <v>1</v>
      </c>
      <c r="N2236" s="237" t="s">
        <v>38</v>
      </c>
      <c r="O2236" s="92"/>
      <c r="P2236" s="238">
        <f>O2236*H2236</f>
        <v>0</v>
      </c>
      <c r="Q2236" s="238">
        <v>0</v>
      </c>
      <c r="R2236" s="238">
        <f>Q2236*H2236</f>
        <v>0</v>
      </c>
      <c r="S2236" s="238">
        <v>1.3999999999999999</v>
      </c>
      <c r="T2236" s="239">
        <f>S2236*H2236</f>
        <v>23.587199999999996</v>
      </c>
      <c r="U2236" s="39"/>
      <c r="V2236" s="39"/>
      <c r="W2236" s="39"/>
      <c r="X2236" s="39"/>
      <c r="Y2236" s="39"/>
      <c r="Z2236" s="39"/>
      <c r="AA2236" s="39"/>
      <c r="AB2236" s="39"/>
      <c r="AC2236" s="39"/>
      <c r="AD2236" s="39"/>
      <c r="AE2236" s="39"/>
      <c r="AR2236" s="240" t="s">
        <v>195</v>
      </c>
      <c r="AT2236" s="240" t="s">
        <v>191</v>
      </c>
      <c r="AU2236" s="240" t="s">
        <v>82</v>
      </c>
      <c r="AY2236" s="18" t="s">
        <v>189</v>
      </c>
      <c r="BE2236" s="241">
        <f>IF(N2236="základní",J2236,0)</f>
        <v>0</v>
      </c>
      <c r="BF2236" s="241">
        <f>IF(N2236="snížená",J2236,0)</f>
        <v>0</v>
      </c>
      <c r="BG2236" s="241">
        <f>IF(N2236="zákl. přenesená",J2236,0)</f>
        <v>0</v>
      </c>
      <c r="BH2236" s="241">
        <f>IF(N2236="sníž. přenesená",J2236,0)</f>
        <v>0</v>
      </c>
      <c r="BI2236" s="241">
        <f>IF(N2236="nulová",J2236,0)</f>
        <v>0</v>
      </c>
      <c r="BJ2236" s="18" t="s">
        <v>80</v>
      </c>
      <c r="BK2236" s="241">
        <f>ROUND(I2236*H2236,2)</f>
        <v>0</v>
      </c>
      <c r="BL2236" s="18" t="s">
        <v>195</v>
      </c>
      <c r="BM2236" s="240" t="s">
        <v>1532</v>
      </c>
    </row>
    <row r="2237" s="2" customFormat="1">
      <c r="A2237" s="39"/>
      <c r="B2237" s="40"/>
      <c r="C2237" s="41"/>
      <c r="D2237" s="242" t="s">
        <v>197</v>
      </c>
      <c r="E2237" s="41"/>
      <c r="F2237" s="243" t="s">
        <v>1531</v>
      </c>
      <c r="G2237" s="41"/>
      <c r="H2237" s="41"/>
      <c r="I2237" s="244"/>
      <c r="J2237" s="41"/>
      <c r="K2237" s="41"/>
      <c r="L2237" s="45"/>
      <c r="M2237" s="245"/>
      <c r="N2237" s="246"/>
      <c r="O2237" s="92"/>
      <c r="P2237" s="92"/>
      <c r="Q2237" s="92"/>
      <c r="R2237" s="92"/>
      <c r="S2237" s="92"/>
      <c r="T2237" s="93"/>
      <c r="U2237" s="39"/>
      <c r="V2237" s="39"/>
      <c r="W2237" s="39"/>
      <c r="X2237" s="39"/>
      <c r="Y2237" s="39"/>
      <c r="Z2237" s="39"/>
      <c r="AA2237" s="39"/>
      <c r="AB2237" s="39"/>
      <c r="AC2237" s="39"/>
      <c r="AD2237" s="39"/>
      <c r="AE2237" s="39"/>
      <c r="AT2237" s="18" t="s">
        <v>197</v>
      </c>
      <c r="AU2237" s="18" t="s">
        <v>82</v>
      </c>
    </row>
    <row r="2238" s="2" customFormat="1">
      <c r="A2238" s="39"/>
      <c r="B2238" s="40"/>
      <c r="C2238" s="41"/>
      <c r="D2238" s="247" t="s">
        <v>198</v>
      </c>
      <c r="E2238" s="41"/>
      <c r="F2238" s="248" t="s">
        <v>1533</v>
      </c>
      <c r="G2238" s="41"/>
      <c r="H2238" s="41"/>
      <c r="I2238" s="244"/>
      <c r="J2238" s="41"/>
      <c r="K2238" s="41"/>
      <c r="L2238" s="45"/>
      <c r="M2238" s="245"/>
      <c r="N2238" s="246"/>
      <c r="O2238" s="92"/>
      <c r="P2238" s="92"/>
      <c r="Q2238" s="92"/>
      <c r="R2238" s="92"/>
      <c r="S2238" s="92"/>
      <c r="T2238" s="93"/>
      <c r="U2238" s="39"/>
      <c r="V2238" s="39"/>
      <c r="W2238" s="39"/>
      <c r="X2238" s="39"/>
      <c r="Y2238" s="39"/>
      <c r="Z2238" s="39"/>
      <c r="AA2238" s="39"/>
      <c r="AB2238" s="39"/>
      <c r="AC2238" s="39"/>
      <c r="AD2238" s="39"/>
      <c r="AE2238" s="39"/>
      <c r="AT2238" s="18" t="s">
        <v>198</v>
      </c>
      <c r="AU2238" s="18" t="s">
        <v>82</v>
      </c>
    </row>
    <row r="2239" s="13" customFormat="1">
      <c r="A2239" s="13"/>
      <c r="B2239" s="249"/>
      <c r="C2239" s="250"/>
      <c r="D2239" s="242" t="s">
        <v>200</v>
      </c>
      <c r="E2239" s="251" t="s">
        <v>1</v>
      </c>
      <c r="F2239" s="252" t="s">
        <v>1500</v>
      </c>
      <c r="G2239" s="250"/>
      <c r="H2239" s="251" t="s">
        <v>1</v>
      </c>
      <c r="I2239" s="253"/>
      <c r="J2239" s="250"/>
      <c r="K2239" s="250"/>
      <c r="L2239" s="254"/>
      <c r="M2239" s="255"/>
      <c r="N2239" s="256"/>
      <c r="O2239" s="256"/>
      <c r="P2239" s="256"/>
      <c r="Q2239" s="256"/>
      <c r="R2239" s="256"/>
      <c r="S2239" s="256"/>
      <c r="T2239" s="257"/>
      <c r="U2239" s="13"/>
      <c r="V2239" s="13"/>
      <c r="W2239" s="13"/>
      <c r="X2239" s="13"/>
      <c r="Y2239" s="13"/>
      <c r="Z2239" s="13"/>
      <c r="AA2239" s="13"/>
      <c r="AB2239" s="13"/>
      <c r="AC2239" s="13"/>
      <c r="AD2239" s="13"/>
      <c r="AE2239" s="13"/>
      <c r="AT2239" s="258" t="s">
        <v>200</v>
      </c>
      <c r="AU2239" s="258" t="s">
        <v>82</v>
      </c>
      <c r="AV2239" s="13" t="s">
        <v>80</v>
      </c>
      <c r="AW2239" s="13" t="s">
        <v>30</v>
      </c>
      <c r="AX2239" s="13" t="s">
        <v>73</v>
      </c>
      <c r="AY2239" s="258" t="s">
        <v>189</v>
      </c>
    </row>
    <row r="2240" s="14" customFormat="1">
      <c r="A2240" s="14"/>
      <c r="B2240" s="259"/>
      <c r="C2240" s="260"/>
      <c r="D2240" s="242" t="s">
        <v>200</v>
      </c>
      <c r="E2240" s="261" t="s">
        <v>1</v>
      </c>
      <c r="F2240" s="262" t="s">
        <v>1534</v>
      </c>
      <c r="G2240" s="260"/>
      <c r="H2240" s="263">
        <v>21.059999999999999</v>
      </c>
      <c r="I2240" s="264"/>
      <c r="J2240" s="260"/>
      <c r="K2240" s="260"/>
      <c r="L2240" s="265"/>
      <c r="M2240" s="266"/>
      <c r="N2240" s="267"/>
      <c r="O2240" s="267"/>
      <c r="P2240" s="267"/>
      <c r="Q2240" s="267"/>
      <c r="R2240" s="267"/>
      <c r="S2240" s="267"/>
      <c r="T2240" s="268"/>
      <c r="U2240" s="14"/>
      <c r="V2240" s="14"/>
      <c r="W2240" s="14"/>
      <c r="X2240" s="14"/>
      <c r="Y2240" s="14"/>
      <c r="Z2240" s="14"/>
      <c r="AA2240" s="14"/>
      <c r="AB2240" s="14"/>
      <c r="AC2240" s="14"/>
      <c r="AD2240" s="14"/>
      <c r="AE2240" s="14"/>
      <c r="AT2240" s="269" t="s">
        <v>200</v>
      </c>
      <c r="AU2240" s="269" t="s">
        <v>82</v>
      </c>
      <c r="AV2240" s="14" t="s">
        <v>82</v>
      </c>
      <c r="AW2240" s="14" t="s">
        <v>30</v>
      </c>
      <c r="AX2240" s="14" t="s">
        <v>73</v>
      </c>
      <c r="AY2240" s="269" t="s">
        <v>189</v>
      </c>
    </row>
    <row r="2241" s="13" customFormat="1">
      <c r="A2241" s="13"/>
      <c r="B2241" s="249"/>
      <c r="C2241" s="250"/>
      <c r="D2241" s="242" t="s">
        <v>200</v>
      </c>
      <c r="E2241" s="251" t="s">
        <v>1</v>
      </c>
      <c r="F2241" s="252" t="s">
        <v>1535</v>
      </c>
      <c r="G2241" s="250"/>
      <c r="H2241" s="251" t="s">
        <v>1</v>
      </c>
      <c r="I2241" s="253"/>
      <c r="J2241" s="250"/>
      <c r="K2241" s="250"/>
      <c r="L2241" s="254"/>
      <c r="M2241" s="255"/>
      <c r="N2241" s="256"/>
      <c r="O2241" s="256"/>
      <c r="P2241" s="256"/>
      <c r="Q2241" s="256"/>
      <c r="R2241" s="256"/>
      <c r="S2241" s="256"/>
      <c r="T2241" s="257"/>
      <c r="U2241" s="13"/>
      <c r="V2241" s="13"/>
      <c r="W2241" s="13"/>
      <c r="X2241" s="13"/>
      <c r="Y2241" s="13"/>
      <c r="Z2241" s="13"/>
      <c r="AA2241" s="13"/>
      <c r="AB2241" s="13"/>
      <c r="AC2241" s="13"/>
      <c r="AD2241" s="13"/>
      <c r="AE2241" s="13"/>
      <c r="AT2241" s="258" t="s">
        <v>200</v>
      </c>
      <c r="AU2241" s="258" t="s">
        <v>82</v>
      </c>
      <c r="AV2241" s="13" t="s">
        <v>80</v>
      </c>
      <c r="AW2241" s="13" t="s">
        <v>30</v>
      </c>
      <c r="AX2241" s="13" t="s">
        <v>73</v>
      </c>
      <c r="AY2241" s="258" t="s">
        <v>189</v>
      </c>
    </row>
    <row r="2242" s="14" customFormat="1">
      <c r="A2242" s="14"/>
      <c r="B2242" s="259"/>
      <c r="C2242" s="260"/>
      <c r="D2242" s="242" t="s">
        <v>200</v>
      </c>
      <c r="E2242" s="261" t="s">
        <v>1</v>
      </c>
      <c r="F2242" s="262" t="s">
        <v>1536</v>
      </c>
      <c r="G2242" s="260"/>
      <c r="H2242" s="263">
        <v>-4.2119999999999997</v>
      </c>
      <c r="I2242" s="264"/>
      <c r="J2242" s="260"/>
      <c r="K2242" s="260"/>
      <c r="L2242" s="265"/>
      <c r="M2242" s="266"/>
      <c r="N2242" s="267"/>
      <c r="O2242" s="267"/>
      <c r="P2242" s="267"/>
      <c r="Q2242" s="267"/>
      <c r="R2242" s="267"/>
      <c r="S2242" s="267"/>
      <c r="T2242" s="268"/>
      <c r="U2242" s="14"/>
      <c r="V2242" s="14"/>
      <c r="W2242" s="14"/>
      <c r="X2242" s="14"/>
      <c r="Y2242" s="14"/>
      <c r="Z2242" s="14"/>
      <c r="AA2242" s="14"/>
      <c r="AB2242" s="14"/>
      <c r="AC2242" s="14"/>
      <c r="AD2242" s="14"/>
      <c r="AE2242" s="14"/>
      <c r="AT2242" s="269" t="s">
        <v>200</v>
      </c>
      <c r="AU2242" s="269" t="s">
        <v>82</v>
      </c>
      <c r="AV2242" s="14" t="s">
        <v>82</v>
      </c>
      <c r="AW2242" s="14" t="s">
        <v>30</v>
      </c>
      <c r="AX2242" s="14" t="s">
        <v>73</v>
      </c>
      <c r="AY2242" s="269" t="s">
        <v>189</v>
      </c>
    </row>
    <row r="2243" s="16" customFormat="1">
      <c r="A2243" s="16"/>
      <c r="B2243" s="292"/>
      <c r="C2243" s="293"/>
      <c r="D2243" s="242" t="s">
        <v>200</v>
      </c>
      <c r="E2243" s="294" t="s">
        <v>1</v>
      </c>
      <c r="F2243" s="295" t="s">
        <v>290</v>
      </c>
      <c r="G2243" s="293"/>
      <c r="H2243" s="296">
        <v>16.847999999999999</v>
      </c>
      <c r="I2243" s="297"/>
      <c r="J2243" s="293"/>
      <c r="K2243" s="293"/>
      <c r="L2243" s="298"/>
      <c r="M2243" s="299"/>
      <c r="N2243" s="300"/>
      <c r="O2243" s="300"/>
      <c r="P2243" s="300"/>
      <c r="Q2243" s="300"/>
      <c r="R2243" s="300"/>
      <c r="S2243" s="300"/>
      <c r="T2243" s="301"/>
      <c r="U2243" s="16"/>
      <c r="V2243" s="16"/>
      <c r="W2243" s="16"/>
      <c r="X2243" s="16"/>
      <c r="Y2243" s="16"/>
      <c r="Z2243" s="16"/>
      <c r="AA2243" s="16"/>
      <c r="AB2243" s="16"/>
      <c r="AC2243" s="16"/>
      <c r="AD2243" s="16"/>
      <c r="AE2243" s="16"/>
      <c r="AT2243" s="302" t="s">
        <v>200</v>
      </c>
      <c r="AU2243" s="302" t="s">
        <v>82</v>
      </c>
      <c r="AV2243" s="16" t="s">
        <v>214</v>
      </c>
      <c r="AW2243" s="16" t="s">
        <v>30</v>
      </c>
      <c r="AX2243" s="16" t="s">
        <v>73</v>
      </c>
      <c r="AY2243" s="302" t="s">
        <v>189</v>
      </c>
    </row>
    <row r="2244" s="15" customFormat="1">
      <c r="A2244" s="15"/>
      <c r="B2244" s="270"/>
      <c r="C2244" s="271"/>
      <c r="D2244" s="242" t="s">
        <v>200</v>
      </c>
      <c r="E2244" s="272" t="s">
        <v>1</v>
      </c>
      <c r="F2244" s="273" t="s">
        <v>207</v>
      </c>
      <c r="G2244" s="271"/>
      <c r="H2244" s="274">
        <v>16.847999999999999</v>
      </c>
      <c r="I2244" s="275"/>
      <c r="J2244" s="271"/>
      <c r="K2244" s="271"/>
      <c r="L2244" s="276"/>
      <c r="M2244" s="277"/>
      <c r="N2244" s="278"/>
      <c r="O2244" s="278"/>
      <c r="P2244" s="278"/>
      <c r="Q2244" s="278"/>
      <c r="R2244" s="278"/>
      <c r="S2244" s="278"/>
      <c r="T2244" s="279"/>
      <c r="U2244" s="15"/>
      <c r="V2244" s="15"/>
      <c r="W2244" s="15"/>
      <c r="X2244" s="15"/>
      <c r="Y2244" s="15"/>
      <c r="Z2244" s="15"/>
      <c r="AA2244" s="15"/>
      <c r="AB2244" s="15"/>
      <c r="AC2244" s="15"/>
      <c r="AD2244" s="15"/>
      <c r="AE2244" s="15"/>
      <c r="AT2244" s="280" t="s">
        <v>200</v>
      </c>
      <c r="AU2244" s="280" t="s">
        <v>82</v>
      </c>
      <c r="AV2244" s="15" t="s">
        <v>195</v>
      </c>
      <c r="AW2244" s="15" t="s">
        <v>30</v>
      </c>
      <c r="AX2244" s="15" t="s">
        <v>80</v>
      </c>
      <c r="AY2244" s="280" t="s">
        <v>189</v>
      </c>
    </row>
    <row r="2245" s="2" customFormat="1" ht="24.15" customHeight="1">
      <c r="A2245" s="39"/>
      <c r="B2245" s="40"/>
      <c r="C2245" s="228" t="s">
        <v>1537</v>
      </c>
      <c r="D2245" s="228" t="s">
        <v>191</v>
      </c>
      <c r="E2245" s="229" t="s">
        <v>1538</v>
      </c>
      <c r="F2245" s="230" t="s">
        <v>1539</v>
      </c>
      <c r="G2245" s="231" t="s">
        <v>466</v>
      </c>
      <c r="H2245" s="232">
        <v>274.35000000000002</v>
      </c>
      <c r="I2245" s="233"/>
      <c r="J2245" s="234">
        <f>ROUND(I2245*H2245,2)</f>
        <v>0</v>
      </c>
      <c r="K2245" s="235"/>
      <c r="L2245" s="45"/>
      <c r="M2245" s="236" t="s">
        <v>1</v>
      </c>
      <c r="N2245" s="237" t="s">
        <v>38</v>
      </c>
      <c r="O2245" s="92"/>
      <c r="P2245" s="238">
        <f>O2245*H2245</f>
        <v>0</v>
      </c>
      <c r="Q2245" s="238">
        <v>0</v>
      </c>
      <c r="R2245" s="238">
        <f>Q2245*H2245</f>
        <v>0</v>
      </c>
      <c r="S2245" s="238">
        <v>0.082000000000000003</v>
      </c>
      <c r="T2245" s="239">
        <f>S2245*H2245</f>
        <v>22.496700000000004</v>
      </c>
      <c r="U2245" s="39"/>
      <c r="V2245" s="39"/>
      <c r="W2245" s="39"/>
      <c r="X2245" s="39"/>
      <c r="Y2245" s="39"/>
      <c r="Z2245" s="39"/>
      <c r="AA2245" s="39"/>
      <c r="AB2245" s="39"/>
      <c r="AC2245" s="39"/>
      <c r="AD2245" s="39"/>
      <c r="AE2245" s="39"/>
      <c r="AR2245" s="240" t="s">
        <v>195</v>
      </c>
      <c r="AT2245" s="240" t="s">
        <v>191</v>
      </c>
      <c r="AU2245" s="240" t="s">
        <v>82</v>
      </c>
      <c r="AY2245" s="18" t="s">
        <v>189</v>
      </c>
      <c r="BE2245" s="241">
        <f>IF(N2245="základní",J2245,0)</f>
        <v>0</v>
      </c>
      <c r="BF2245" s="241">
        <f>IF(N2245="snížená",J2245,0)</f>
        <v>0</v>
      </c>
      <c r="BG2245" s="241">
        <f>IF(N2245="zákl. přenesená",J2245,0)</f>
        <v>0</v>
      </c>
      <c r="BH2245" s="241">
        <f>IF(N2245="sníž. přenesená",J2245,0)</f>
        <v>0</v>
      </c>
      <c r="BI2245" s="241">
        <f>IF(N2245="nulová",J2245,0)</f>
        <v>0</v>
      </c>
      <c r="BJ2245" s="18" t="s">
        <v>80</v>
      </c>
      <c r="BK2245" s="241">
        <f>ROUND(I2245*H2245,2)</f>
        <v>0</v>
      </c>
      <c r="BL2245" s="18" t="s">
        <v>195</v>
      </c>
      <c r="BM2245" s="240" t="s">
        <v>1540</v>
      </c>
    </row>
    <row r="2246" s="2" customFormat="1">
      <c r="A2246" s="39"/>
      <c r="B2246" s="40"/>
      <c r="C2246" s="41"/>
      <c r="D2246" s="242" t="s">
        <v>197</v>
      </c>
      <c r="E2246" s="41"/>
      <c r="F2246" s="243" t="s">
        <v>1539</v>
      </c>
      <c r="G2246" s="41"/>
      <c r="H2246" s="41"/>
      <c r="I2246" s="244"/>
      <c r="J2246" s="41"/>
      <c r="K2246" s="41"/>
      <c r="L2246" s="45"/>
      <c r="M2246" s="245"/>
      <c r="N2246" s="246"/>
      <c r="O2246" s="92"/>
      <c r="P2246" s="92"/>
      <c r="Q2246" s="92"/>
      <c r="R2246" s="92"/>
      <c r="S2246" s="92"/>
      <c r="T2246" s="93"/>
      <c r="U2246" s="39"/>
      <c r="V2246" s="39"/>
      <c r="W2246" s="39"/>
      <c r="X2246" s="39"/>
      <c r="Y2246" s="39"/>
      <c r="Z2246" s="39"/>
      <c r="AA2246" s="39"/>
      <c r="AB2246" s="39"/>
      <c r="AC2246" s="39"/>
      <c r="AD2246" s="39"/>
      <c r="AE2246" s="39"/>
      <c r="AT2246" s="18" t="s">
        <v>197</v>
      </c>
      <c r="AU2246" s="18" t="s">
        <v>82</v>
      </c>
    </row>
    <row r="2247" s="2" customFormat="1">
      <c r="A2247" s="39"/>
      <c r="B2247" s="40"/>
      <c r="C2247" s="41"/>
      <c r="D2247" s="247" t="s">
        <v>198</v>
      </c>
      <c r="E2247" s="41"/>
      <c r="F2247" s="248" t="s">
        <v>1541</v>
      </c>
      <c r="G2247" s="41"/>
      <c r="H2247" s="41"/>
      <c r="I2247" s="244"/>
      <c r="J2247" s="41"/>
      <c r="K2247" s="41"/>
      <c r="L2247" s="45"/>
      <c r="M2247" s="245"/>
      <c r="N2247" s="246"/>
      <c r="O2247" s="92"/>
      <c r="P2247" s="92"/>
      <c r="Q2247" s="92"/>
      <c r="R2247" s="92"/>
      <c r="S2247" s="92"/>
      <c r="T2247" s="93"/>
      <c r="U2247" s="39"/>
      <c r="V2247" s="39"/>
      <c r="W2247" s="39"/>
      <c r="X2247" s="39"/>
      <c r="Y2247" s="39"/>
      <c r="Z2247" s="39"/>
      <c r="AA2247" s="39"/>
      <c r="AB2247" s="39"/>
      <c r="AC2247" s="39"/>
      <c r="AD2247" s="39"/>
      <c r="AE2247" s="39"/>
      <c r="AT2247" s="18" t="s">
        <v>198</v>
      </c>
      <c r="AU2247" s="18" t="s">
        <v>82</v>
      </c>
    </row>
    <row r="2248" s="13" customFormat="1">
      <c r="A2248" s="13"/>
      <c r="B2248" s="249"/>
      <c r="C2248" s="250"/>
      <c r="D2248" s="242" t="s">
        <v>200</v>
      </c>
      <c r="E2248" s="251" t="s">
        <v>1</v>
      </c>
      <c r="F2248" s="252" t="s">
        <v>932</v>
      </c>
      <c r="G2248" s="250"/>
      <c r="H2248" s="251" t="s">
        <v>1</v>
      </c>
      <c r="I2248" s="253"/>
      <c r="J2248" s="250"/>
      <c r="K2248" s="250"/>
      <c r="L2248" s="254"/>
      <c r="M2248" s="255"/>
      <c r="N2248" s="256"/>
      <c r="O2248" s="256"/>
      <c r="P2248" s="256"/>
      <c r="Q2248" s="256"/>
      <c r="R2248" s="256"/>
      <c r="S2248" s="256"/>
      <c r="T2248" s="257"/>
      <c r="U2248" s="13"/>
      <c r="V2248" s="13"/>
      <c r="W2248" s="13"/>
      <c r="X2248" s="13"/>
      <c r="Y2248" s="13"/>
      <c r="Z2248" s="13"/>
      <c r="AA2248" s="13"/>
      <c r="AB2248" s="13"/>
      <c r="AC2248" s="13"/>
      <c r="AD2248" s="13"/>
      <c r="AE2248" s="13"/>
      <c r="AT2248" s="258" t="s">
        <v>200</v>
      </c>
      <c r="AU2248" s="258" t="s">
        <v>82</v>
      </c>
      <c r="AV2248" s="13" t="s">
        <v>80</v>
      </c>
      <c r="AW2248" s="13" t="s">
        <v>30</v>
      </c>
      <c r="AX2248" s="13" t="s">
        <v>73</v>
      </c>
      <c r="AY2248" s="258" t="s">
        <v>189</v>
      </c>
    </row>
    <row r="2249" s="13" customFormat="1">
      <c r="A2249" s="13"/>
      <c r="B2249" s="249"/>
      <c r="C2249" s="250"/>
      <c r="D2249" s="242" t="s">
        <v>200</v>
      </c>
      <c r="E2249" s="251" t="s">
        <v>1</v>
      </c>
      <c r="F2249" s="252" t="s">
        <v>1542</v>
      </c>
      <c r="G2249" s="250"/>
      <c r="H2249" s="251" t="s">
        <v>1</v>
      </c>
      <c r="I2249" s="253"/>
      <c r="J2249" s="250"/>
      <c r="K2249" s="250"/>
      <c r="L2249" s="254"/>
      <c r="M2249" s="255"/>
      <c r="N2249" s="256"/>
      <c r="O2249" s="256"/>
      <c r="P2249" s="256"/>
      <c r="Q2249" s="256"/>
      <c r="R2249" s="256"/>
      <c r="S2249" s="256"/>
      <c r="T2249" s="257"/>
      <c r="U2249" s="13"/>
      <c r="V2249" s="13"/>
      <c r="W2249" s="13"/>
      <c r="X2249" s="13"/>
      <c r="Y2249" s="13"/>
      <c r="Z2249" s="13"/>
      <c r="AA2249" s="13"/>
      <c r="AB2249" s="13"/>
      <c r="AC2249" s="13"/>
      <c r="AD2249" s="13"/>
      <c r="AE2249" s="13"/>
      <c r="AT2249" s="258" t="s">
        <v>200</v>
      </c>
      <c r="AU2249" s="258" t="s">
        <v>82</v>
      </c>
      <c r="AV2249" s="13" t="s">
        <v>80</v>
      </c>
      <c r="AW2249" s="13" t="s">
        <v>30</v>
      </c>
      <c r="AX2249" s="13" t="s">
        <v>73</v>
      </c>
      <c r="AY2249" s="258" t="s">
        <v>189</v>
      </c>
    </row>
    <row r="2250" s="14" customFormat="1">
      <c r="A2250" s="14"/>
      <c r="B2250" s="259"/>
      <c r="C2250" s="260"/>
      <c r="D2250" s="242" t="s">
        <v>200</v>
      </c>
      <c r="E2250" s="261" t="s">
        <v>1</v>
      </c>
      <c r="F2250" s="262" t="s">
        <v>1543</v>
      </c>
      <c r="G2250" s="260"/>
      <c r="H2250" s="263">
        <v>75.099999999999994</v>
      </c>
      <c r="I2250" s="264"/>
      <c r="J2250" s="260"/>
      <c r="K2250" s="260"/>
      <c r="L2250" s="265"/>
      <c r="M2250" s="266"/>
      <c r="N2250" s="267"/>
      <c r="O2250" s="267"/>
      <c r="P2250" s="267"/>
      <c r="Q2250" s="267"/>
      <c r="R2250" s="267"/>
      <c r="S2250" s="267"/>
      <c r="T2250" s="268"/>
      <c r="U2250" s="14"/>
      <c r="V2250" s="14"/>
      <c r="W2250" s="14"/>
      <c r="X2250" s="14"/>
      <c r="Y2250" s="14"/>
      <c r="Z2250" s="14"/>
      <c r="AA2250" s="14"/>
      <c r="AB2250" s="14"/>
      <c r="AC2250" s="14"/>
      <c r="AD2250" s="14"/>
      <c r="AE2250" s="14"/>
      <c r="AT2250" s="269" t="s">
        <v>200</v>
      </c>
      <c r="AU2250" s="269" t="s">
        <v>82</v>
      </c>
      <c r="AV2250" s="14" t="s">
        <v>82</v>
      </c>
      <c r="AW2250" s="14" t="s">
        <v>30</v>
      </c>
      <c r="AX2250" s="14" t="s">
        <v>73</v>
      </c>
      <c r="AY2250" s="269" t="s">
        <v>189</v>
      </c>
    </row>
    <row r="2251" s="13" customFormat="1">
      <c r="A2251" s="13"/>
      <c r="B2251" s="249"/>
      <c r="C2251" s="250"/>
      <c r="D2251" s="242" t="s">
        <v>200</v>
      </c>
      <c r="E2251" s="251" t="s">
        <v>1</v>
      </c>
      <c r="F2251" s="252" t="s">
        <v>1544</v>
      </c>
      <c r="G2251" s="250"/>
      <c r="H2251" s="251" t="s">
        <v>1</v>
      </c>
      <c r="I2251" s="253"/>
      <c r="J2251" s="250"/>
      <c r="K2251" s="250"/>
      <c r="L2251" s="254"/>
      <c r="M2251" s="255"/>
      <c r="N2251" s="256"/>
      <c r="O2251" s="256"/>
      <c r="P2251" s="256"/>
      <c r="Q2251" s="256"/>
      <c r="R2251" s="256"/>
      <c r="S2251" s="256"/>
      <c r="T2251" s="257"/>
      <c r="U2251" s="13"/>
      <c r="V2251" s="13"/>
      <c r="W2251" s="13"/>
      <c r="X2251" s="13"/>
      <c r="Y2251" s="13"/>
      <c r="Z2251" s="13"/>
      <c r="AA2251" s="13"/>
      <c r="AB2251" s="13"/>
      <c r="AC2251" s="13"/>
      <c r="AD2251" s="13"/>
      <c r="AE2251" s="13"/>
      <c r="AT2251" s="258" t="s">
        <v>200</v>
      </c>
      <c r="AU2251" s="258" t="s">
        <v>82</v>
      </c>
      <c r="AV2251" s="13" t="s">
        <v>80</v>
      </c>
      <c r="AW2251" s="13" t="s">
        <v>30</v>
      </c>
      <c r="AX2251" s="13" t="s">
        <v>73</v>
      </c>
      <c r="AY2251" s="258" t="s">
        <v>189</v>
      </c>
    </row>
    <row r="2252" s="14" customFormat="1">
      <c r="A2252" s="14"/>
      <c r="B2252" s="259"/>
      <c r="C2252" s="260"/>
      <c r="D2252" s="242" t="s">
        <v>200</v>
      </c>
      <c r="E2252" s="261" t="s">
        <v>1</v>
      </c>
      <c r="F2252" s="262" t="s">
        <v>1545</v>
      </c>
      <c r="G2252" s="260"/>
      <c r="H2252" s="263">
        <v>28.5</v>
      </c>
      <c r="I2252" s="264"/>
      <c r="J2252" s="260"/>
      <c r="K2252" s="260"/>
      <c r="L2252" s="265"/>
      <c r="M2252" s="266"/>
      <c r="N2252" s="267"/>
      <c r="O2252" s="267"/>
      <c r="P2252" s="267"/>
      <c r="Q2252" s="267"/>
      <c r="R2252" s="267"/>
      <c r="S2252" s="267"/>
      <c r="T2252" s="268"/>
      <c r="U2252" s="14"/>
      <c r="V2252" s="14"/>
      <c r="W2252" s="14"/>
      <c r="X2252" s="14"/>
      <c r="Y2252" s="14"/>
      <c r="Z2252" s="14"/>
      <c r="AA2252" s="14"/>
      <c r="AB2252" s="14"/>
      <c r="AC2252" s="14"/>
      <c r="AD2252" s="14"/>
      <c r="AE2252" s="14"/>
      <c r="AT2252" s="269" t="s">
        <v>200</v>
      </c>
      <c r="AU2252" s="269" t="s">
        <v>82</v>
      </c>
      <c r="AV2252" s="14" t="s">
        <v>82</v>
      </c>
      <c r="AW2252" s="14" t="s">
        <v>30</v>
      </c>
      <c r="AX2252" s="14" t="s">
        <v>73</v>
      </c>
      <c r="AY2252" s="269" t="s">
        <v>189</v>
      </c>
    </row>
    <row r="2253" s="13" customFormat="1">
      <c r="A2253" s="13"/>
      <c r="B2253" s="249"/>
      <c r="C2253" s="250"/>
      <c r="D2253" s="242" t="s">
        <v>200</v>
      </c>
      <c r="E2253" s="251" t="s">
        <v>1</v>
      </c>
      <c r="F2253" s="252" t="s">
        <v>1402</v>
      </c>
      <c r="G2253" s="250"/>
      <c r="H2253" s="251" t="s">
        <v>1</v>
      </c>
      <c r="I2253" s="253"/>
      <c r="J2253" s="250"/>
      <c r="K2253" s="250"/>
      <c r="L2253" s="254"/>
      <c r="M2253" s="255"/>
      <c r="N2253" s="256"/>
      <c r="O2253" s="256"/>
      <c r="P2253" s="256"/>
      <c r="Q2253" s="256"/>
      <c r="R2253" s="256"/>
      <c r="S2253" s="256"/>
      <c r="T2253" s="257"/>
      <c r="U2253" s="13"/>
      <c r="V2253" s="13"/>
      <c r="W2253" s="13"/>
      <c r="X2253" s="13"/>
      <c r="Y2253" s="13"/>
      <c r="Z2253" s="13"/>
      <c r="AA2253" s="13"/>
      <c r="AB2253" s="13"/>
      <c r="AC2253" s="13"/>
      <c r="AD2253" s="13"/>
      <c r="AE2253" s="13"/>
      <c r="AT2253" s="258" t="s">
        <v>200</v>
      </c>
      <c r="AU2253" s="258" t="s">
        <v>82</v>
      </c>
      <c r="AV2253" s="13" t="s">
        <v>80</v>
      </c>
      <c r="AW2253" s="13" t="s">
        <v>30</v>
      </c>
      <c r="AX2253" s="13" t="s">
        <v>73</v>
      </c>
      <c r="AY2253" s="258" t="s">
        <v>189</v>
      </c>
    </row>
    <row r="2254" s="14" customFormat="1">
      <c r="A2254" s="14"/>
      <c r="B2254" s="259"/>
      <c r="C2254" s="260"/>
      <c r="D2254" s="242" t="s">
        <v>200</v>
      </c>
      <c r="E2254" s="261" t="s">
        <v>1</v>
      </c>
      <c r="F2254" s="262" t="s">
        <v>1546</v>
      </c>
      <c r="G2254" s="260"/>
      <c r="H2254" s="263">
        <v>8.1999999999999993</v>
      </c>
      <c r="I2254" s="264"/>
      <c r="J2254" s="260"/>
      <c r="K2254" s="260"/>
      <c r="L2254" s="265"/>
      <c r="M2254" s="266"/>
      <c r="N2254" s="267"/>
      <c r="O2254" s="267"/>
      <c r="P2254" s="267"/>
      <c r="Q2254" s="267"/>
      <c r="R2254" s="267"/>
      <c r="S2254" s="267"/>
      <c r="T2254" s="268"/>
      <c r="U2254" s="14"/>
      <c r="V2254" s="14"/>
      <c r="W2254" s="14"/>
      <c r="X2254" s="14"/>
      <c r="Y2254" s="14"/>
      <c r="Z2254" s="14"/>
      <c r="AA2254" s="14"/>
      <c r="AB2254" s="14"/>
      <c r="AC2254" s="14"/>
      <c r="AD2254" s="14"/>
      <c r="AE2254" s="14"/>
      <c r="AT2254" s="269" t="s">
        <v>200</v>
      </c>
      <c r="AU2254" s="269" t="s">
        <v>82</v>
      </c>
      <c r="AV2254" s="14" t="s">
        <v>82</v>
      </c>
      <c r="AW2254" s="14" t="s">
        <v>30</v>
      </c>
      <c r="AX2254" s="14" t="s">
        <v>73</v>
      </c>
      <c r="AY2254" s="269" t="s">
        <v>189</v>
      </c>
    </row>
    <row r="2255" s="13" customFormat="1">
      <c r="A2255" s="13"/>
      <c r="B2255" s="249"/>
      <c r="C2255" s="250"/>
      <c r="D2255" s="242" t="s">
        <v>200</v>
      </c>
      <c r="E2255" s="251" t="s">
        <v>1</v>
      </c>
      <c r="F2255" s="252" t="s">
        <v>944</v>
      </c>
      <c r="G2255" s="250"/>
      <c r="H2255" s="251" t="s">
        <v>1</v>
      </c>
      <c r="I2255" s="253"/>
      <c r="J2255" s="250"/>
      <c r="K2255" s="250"/>
      <c r="L2255" s="254"/>
      <c r="M2255" s="255"/>
      <c r="N2255" s="256"/>
      <c r="O2255" s="256"/>
      <c r="P2255" s="256"/>
      <c r="Q2255" s="256"/>
      <c r="R2255" s="256"/>
      <c r="S2255" s="256"/>
      <c r="T2255" s="257"/>
      <c r="U2255" s="13"/>
      <c r="V2255" s="13"/>
      <c r="W2255" s="13"/>
      <c r="X2255" s="13"/>
      <c r="Y2255" s="13"/>
      <c r="Z2255" s="13"/>
      <c r="AA2255" s="13"/>
      <c r="AB2255" s="13"/>
      <c r="AC2255" s="13"/>
      <c r="AD2255" s="13"/>
      <c r="AE2255" s="13"/>
      <c r="AT2255" s="258" t="s">
        <v>200</v>
      </c>
      <c r="AU2255" s="258" t="s">
        <v>82</v>
      </c>
      <c r="AV2255" s="13" t="s">
        <v>80</v>
      </c>
      <c r="AW2255" s="13" t="s">
        <v>30</v>
      </c>
      <c r="AX2255" s="13" t="s">
        <v>73</v>
      </c>
      <c r="AY2255" s="258" t="s">
        <v>189</v>
      </c>
    </row>
    <row r="2256" s="13" customFormat="1">
      <c r="A2256" s="13"/>
      <c r="B2256" s="249"/>
      <c r="C2256" s="250"/>
      <c r="D2256" s="242" t="s">
        <v>200</v>
      </c>
      <c r="E2256" s="251" t="s">
        <v>1</v>
      </c>
      <c r="F2256" s="252" t="s">
        <v>1542</v>
      </c>
      <c r="G2256" s="250"/>
      <c r="H2256" s="251" t="s">
        <v>1</v>
      </c>
      <c r="I2256" s="253"/>
      <c r="J2256" s="250"/>
      <c r="K2256" s="250"/>
      <c r="L2256" s="254"/>
      <c r="M2256" s="255"/>
      <c r="N2256" s="256"/>
      <c r="O2256" s="256"/>
      <c r="P2256" s="256"/>
      <c r="Q2256" s="256"/>
      <c r="R2256" s="256"/>
      <c r="S2256" s="256"/>
      <c r="T2256" s="257"/>
      <c r="U2256" s="13"/>
      <c r="V2256" s="13"/>
      <c r="W2256" s="13"/>
      <c r="X2256" s="13"/>
      <c r="Y2256" s="13"/>
      <c r="Z2256" s="13"/>
      <c r="AA2256" s="13"/>
      <c r="AB2256" s="13"/>
      <c r="AC2256" s="13"/>
      <c r="AD2256" s="13"/>
      <c r="AE2256" s="13"/>
      <c r="AT2256" s="258" t="s">
        <v>200</v>
      </c>
      <c r="AU2256" s="258" t="s">
        <v>82</v>
      </c>
      <c r="AV2256" s="13" t="s">
        <v>80</v>
      </c>
      <c r="AW2256" s="13" t="s">
        <v>30</v>
      </c>
      <c r="AX2256" s="13" t="s">
        <v>73</v>
      </c>
      <c r="AY2256" s="258" t="s">
        <v>189</v>
      </c>
    </row>
    <row r="2257" s="14" customFormat="1">
      <c r="A2257" s="14"/>
      <c r="B2257" s="259"/>
      <c r="C2257" s="260"/>
      <c r="D2257" s="242" t="s">
        <v>200</v>
      </c>
      <c r="E2257" s="261" t="s">
        <v>1</v>
      </c>
      <c r="F2257" s="262" t="s">
        <v>1547</v>
      </c>
      <c r="G2257" s="260"/>
      <c r="H2257" s="263">
        <v>61.049999999999997</v>
      </c>
      <c r="I2257" s="264"/>
      <c r="J2257" s="260"/>
      <c r="K2257" s="260"/>
      <c r="L2257" s="265"/>
      <c r="M2257" s="266"/>
      <c r="N2257" s="267"/>
      <c r="O2257" s="267"/>
      <c r="P2257" s="267"/>
      <c r="Q2257" s="267"/>
      <c r="R2257" s="267"/>
      <c r="S2257" s="267"/>
      <c r="T2257" s="268"/>
      <c r="U2257" s="14"/>
      <c r="V2257" s="14"/>
      <c r="W2257" s="14"/>
      <c r="X2257" s="14"/>
      <c r="Y2257" s="14"/>
      <c r="Z2257" s="14"/>
      <c r="AA2257" s="14"/>
      <c r="AB2257" s="14"/>
      <c r="AC2257" s="14"/>
      <c r="AD2257" s="14"/>
      <c r="AE2257" s="14"/>
      <c r="AT2257" s="269" t="s">
        <v>200</v>
      </c>
      <c r="AU2257" s="269" t="s">
        <v>82</v>
      </c>
      <c r="AV2257" s="14" t="s">
        <v>82</v>
      </c>
      <c r="AW2257" s="14" t="s">
        <v>30</v>
      </c>
      <c r="AX2257" s="14" t="s">
        <v>73</v>
      </c>
      <c r="AY2257" s="269" t="s">
        <v>189</v>
      </c>
    </row>
    <row r="2258" s="13" customFormat="1">
      <c r="A2258" s="13"/>
      <c r="B2258" s="249"/>
      <c r="C2258" s="250"/>
      <c r="D2258" s="242" t="s">
        <v>200</v>
      </c>
      <c r="E2258" s="251" t="s">
        <v>1</v>
      </c>
      <c r="F2258" s="252" t="s">
        <v>1544</v>
      </c>
      <c r="G2258" s="250"/>
      <c r="H2258" s="251" t="s">
        <v>1</v>
      </c>
      <c r="I2258" s="253"/>
      <c r="J2258" s="250"/>
      <c r="K2258" s="250"/>
      <c r="L2258" s="254"/>
      <c r="M2258" s="255"/>
      <c r="N2258" s="256"/>
      <c r="O2258" s="256"/>
      <c r="P2258" s="256"/>
      <c r="Q2258" s="256"/>
      <c r="R2258" s="256"/>
      <c r="S2258" s="256"/>
      <c r="T2258" s="257"/>
      <c r="U2258" s="13"/>
      <c r="V2258" s="13"/>
      <c r="W2258" s="13"/>
      <c r="X2258" s="13"/>
      <c r="Y2258" s="13"/>
      <c r="Z2258" s="13"/>
      <c r="AA2258" s="13"/>
      <c r="AB2258" s="13"/>
      <c r="AC2258" s="13"/>
      <c r="AD2258" s="13"/>
      <c r="AE2258" s="13"/>
      <c r="AT2258" s="258" t="s">
        <v>200</v>
      </c>
      <c r="AU2258" s="258" t="s">
        <v>82</v>
      </c>
      <c r="AV2258" s="13" t="s">
        <v>80</v>
      </c>
      <c r="AW2258" s="13" t="s">
        <v>30</v>
      </c>
      <c r="AX2258" s="13" t="s">
        <v>73</v>
      </c>
      <c r="AY2258" s="258" t="s">
        <v>189</v>
      </c>
    </row>
    <row r="2259" s="14" customFormat="1">
      <c r="A2259" s="14"/>
      <c r="B2259" s="259"/>
      <c r="C2259" s="260"/>
      <c r="D2259" s="242" t="s">
        <v>200</v>
      </c>
      <c r="E2259" s="261" t="s">
        <v>1</v>
      </c>
      <c r="F2259" s="262" t="s">
        <v>1548</v>
      </c>
      <c r="G2259" s="260"/>
      <c r="H2259" s="263">
        <v>24</v>
      </c>
      <c r="I2259" s="264"/>
      <c r="J2259" s="260"/>
      <c r="K2259" s="260"/>
      <c r="L2259" s="265"/>
      <c r="M2259" s="266"/>
      <c r="N2259" s="267"/>
      <c r="O2259" s="267"/>
      <c r="P2259" s="267"/>
      <c r="Q2259" s="267"/>
      <c r="R2259" s="267"/>
      <c r="S2259" s="267"/>
      <c r="T2259" s="268"/>
      <c r="U2259" s="14"/>
      <c r="V2259" s="14"/>
      <c r="W2259" s="14"/>
      <c r="X2259" s="14"/>
      <c r="Y2259" s="14"/>
      <c r="Z2259" s="14"/>
      <c r="AA2259" s="14"/>
      <c r="AB2259" s="14"/>
      <c r="AC2259" s="14"/>
      <c r="AD2259" s="14"/>
      <c r="AE2259" s="14"/>
      <c r="AT2259" s="269" t="s">
        <v>200</v>
      </c>
      <c r="AU2259" s="269" t="s">
        <v>82</v>
      </c>
      <c r="AV2259" s="14" t="s">
        <v>82</v>
      </c>
      <c r="AW2259" s="14" t="s">
        <v>30</v>
      </c>
      <c r="AX2259" s="14" t="s">
        <v>73</v>
      </c>
      <c r="AY2259" s="269" t="s">
        <v>189</v>
      </c>
    </row>
    <row r="2260" s="13" customFormat="1">
      <c r="A2260" s="13"/>
      <c r="B2260" s="249"/>
      <c r="C2260" s="250"/>
      <c r="D2260" s="242" t="s">
        <v>200</v>
      </c>
      <c r="E2260" s="251" t="s">
        <v>1</v>
      </c>
      <c r="F2260" s="252" t="s">
        <v>1549</v>
      </c>
      <c r="G2260" s="250"/>
      <c r="H2260" s="251" t="s">
        <v>1</v>
      </c>
      <c r="I2260" s="253"/>
      <c r="J2260" s="250"/>
      <c r="K2260" s="250"/>
      <c r="L2260" s="254"/>
      <c r="M2260" s="255"/>
      <c r="N2260" s="256"/>
      <c r="O2260" s="256"/>
      <c r="P2260" s="256"/>
      <c r="Q2260" s="256"/>
      <c r="R2260" s="256"/>
      <c r="S2260" s="256"/>
      <c r="T2260" s="257"/>
      <c r="U2260" s="13"/>
      <c r="V2260" s="13"/>
      <c r="W2260" s="13"/>
      <c r="X2260" s="13"/>
      <c r="Y2260" s="13"/>
      <c r="Z2260" s="13"/>
      <c r="AA2260" s="13"/>
      <c r="AB2260" s="13"/>
      <c r="AC2260" s="13"/>
      <c r="AD2260" s="13"/>
      <c r="AE2260" s="13"/>
      <c r="AT2260" s="258" t="s">
        <v>200</v>
      </c>
      <c r="AU2260" s="258" t="s">
        <v>82</v>
      </c>
      <c r="AV2260" s="13" t="s">
        <v>80</v>
      </c>
      <c r="AW2260" s="13" t="s">
        <v>30</v>
      </c>
      <c r="AX2260" s="13" t="s">
        <v>73</v>
      </c>
      <c r="AY2260" s="258" t="s">
        <v>189</v>
      </c>
    </row>
    <row r="2261" s="14" customFormat="1">
      <c r="A2261" s="14"/>
      <c r="B2261" s="259"/>
      <c r="C2261" s="260"/>
      <c r="D2261" s="242" t="s">
        <v>200</v>
      </c>
      <c r="E2261" s="261" t="s">
        <v>1</v>
      </c>
      <c r="F2261" s="262" t="s">
        <v>1550</v>
      </c>
      <c r="G2261" s="260"/>
      <c r="H2261" s="263">
        <v>16.800000000000001</v>
      </c>
      <c r="I2261" s="264"/>
      <c r="J2261" s="260"/>
      <c r="K2261" s="260"/>
      <c r="L2261" s="265"/>
      <c r="M2261" s="266"/>
      <c r="N2261" s="267"/>
      <c r="O2261" s="267"/>
      <c r="P2261" s="267"/>
      <c r="Q2261" s="267"/>
      <c r="R2261" s="267"/>
      <c r="S2261" s="267"/>
      <c r="T2261" s="268"/>
      <c r="U2261" s="14"/>
      <c r="V2261" s="14"/>
      <c r="W2261" s="14"/>
      <c r="X2261" s="14"/>
      <c r="Y2261" s="14"/>
      <c r="Z2261" s="14"/>
      <c r="AA2261" s="14"/>
      <c r="AB2261" s="14"/>
      <c r="AC2261" s="14"/>
      <c r="AD2261" s="14"/>
      <c r="AE2261" s="14"/>
      <c r="AT2261" s="269" t="s">
        <v>200</v>
      </c>
      <c r="AU2261" s="269" t="s">
        <v>82</v>
      </c>
      <c r="AV2261" s="14" t="s">
        <v>82</v>
      </c>
      <c r="AW2261" s="14" t="s">
        <v>30</v>
      </c>
      <c r="AX2261" s="14" t="s">
        <v>73</v>
      </c>
      <c r="AY2261" s="269" t="s">
        <v>189</v>
      </c>
    </row>
    <row r="2262" s="13" customFormat="1">
      <c r="A2262" s="13"/>
      <c r="B2262" s="249"/>
      <c r="C2262" s="250"/>
      <c r="D2262" s="242" t="s">
        <v>200</v>
      </c>
      <c r="E2262" s="251" t="s">
        <v>1</v>
      </c>
      <c r="F2262" s="252" t="s">
        <v>1402</v>
      </c>
      <c r="G2262" s="250"/>
      <c r="H2262" s="251" t="s">
        <v>1</v>
      </c>
      <c r="I2262" s="253"/>
      <c r="J2262" s="250"/>
      <c r="K2262" s="250"/>
      <c r="L2262" s="254"/>
      <c r="M2262" s="255"/>
      <c r="N2262" s="256"/>
      <c r="O2262" s="256"/>
      <c r="P2262" s="256"/>
      <c r="Q2262" s="256"/>
      <c r="R2262" s="256"/>
      <c r="S2262" s="256"/>
      <c r="T2262" s="257"/>
      <c r="U2262" s="13"/>
      <c r="V2262" s="13"/>
      <c r="W2262" s="13"/>
      <c r="X2262" s="13"/>
      <c r="Y2262" s="13"/>
      <c r="Z2262" s="13"/>
      <c r="AA2262" s="13"/>
      <c r="AB2262" s="13"/>
      <c r="AC2262" s="13"/>
      <c r="AD2262" s="13"/>
      <c r="AE2262" s="13"/>
      <c r="AT2262" s="258" t="s">
        <v>200</v>
      </c>
      <c r="AU2262" s="258" t="s">
        <v>82</v>
      </c>
      <c r="AV2262" s="13" t="s">
        <v>80</v>
      </c>
      <c r="AW2262" s="13" t="s">
        <v>30</v>
      </c>
      <c r="AX2262" s="13" t="s">
        <v>73</v>
      </c>
      <c r="AY2262" s="258" t="s">
        <v>189</v>
      </c>
    </row>
    <row r="2263" s="14" customFormat="1">
      <c r="A2263" s="14"/>
      <c r="B2263" s="259"/>
      <c r="C2263" s="260"/>
      <c r="D2263" s="242" t="s">
        <v>200</v>
      </c>
      <c r="E2263" s="261" t="s">
        <v>1</v>
      </c>
      <c r="F2263" s="262" t="s">
        <v>1546</v>
      </c>
      <c r="G2263" s="260"/>
      <c r="H2263" s="263">
        <v>8.1999999999999993</v>
      </c>
      <c r="I2263" s="264"/>
      <c r="J2263" s="260"/>
      <c r="K2263" s="260"/>
      <c r="L2263" s="265"/>
      <c r="M2263" s="266"/>
      <c r="N2263" s="267"/>
      <c r="O2263" s="267"/>
      <c r="P2263" s="267"/>
      <c r="Q2263" s="267"/>
      <c r="R2263" s="267"/>
      <c r="S2263" s="267"/>
      <c r="T2263" s="268"/>
      <c r="U2263" s="14"/>
      <c r="V2263" s="14"/>
      <c r="W2263" s="14"/>
      <c r="X2263" s="14"/>
      <c r="Y2263" s="14"/>
      <c r="Z2263" s="14"/>
      <c r="AA2263" s="14"/>
      <c r="AB2263" s="14"/>
      <c r="AC2263" s="14"/>
      <c r="AD2263" s="14"/>
      <c r="AE2263" s="14"/>
      <c r="AT2263" s="269" t="s">
        <v>200</v>
      </c>
      <c r="AU2263" s="269" t="s">
        <v>82</v>
      </c>
      <c r="AV2263" s="14" t="s">
        <v>82</v>
      </c>
      <c r="AW2263" s="14" t="s">
        <v>30</v>
      </c>
      <c r="AX2263" s="14" t="s">
        <v>73</v>
      </c>
      <c r="AY2263" s="269" t="s">
        <v>189</v>
      </c>
    </row>
    <row r="2264" s="13" customFormat="1">
      <c r="A2264" s="13"/>
      <c r="B2264" s="249"/>
      <c r="C2264" s="250"/>
      <c r="D2264" s="242" t="s">
        <v>200</v>
      </c>
      <c r="E2264" s="251" t="s">
        <v>1</v>
      </c>
      <c r="F2264" s="252" t="s">
        <v>941</v>
      </c>
      <c r="G2264" s="250"/>
      <c r="H2264" s="251" t="s">
        <v>1</v>
      </c>
      <c r="I2264" s="253"/>
      <c r="J2264" s="250"/>
      <c r="K2264" s="250"/>
      <c r="L2264" s="254"/>
      <c r="M2264" s="255"/>
      <c r="N2264" s="256"/>
      <c r="O2264" s="256"/>
      <c r="P2264" s="256"/>
      <c r="Q2264" s="256"/>
      <c r="R2264" s="256"/>
      <c r="S2264" s="256"/>
      <c r="T2264" s="257"/>
      <c r="U2264" s="13"/>
      <c r="V2264" s="13"/>
      <c r="W2264" s="13"/>
      <c r="X2264" s="13"/>
      <c r="Y2264" s="13"/>
      <c r="Z2264" s="13"/>
      <c r="AA2264" s="13"/>
      <c r="AB2264" s="13"/>
      <c r="AC2264" s="13"/>
      <c r="AD2264" s="13"/>
      <c r="AE2264" s="13"/>
      <c r="AT2264" s="258" t="s">
        <v>200</v>
      </c>
      <c r="AU2264" s="258" t="s">
        <v>82</v>
      </c>
      <c r="AV2264" s="13" t="s">
        <v>80</v>
      </c>
      <c r="AW2264" s="13" t="s">
        <v>30</v>
      </c>
      <c r="AX2264" s="13" t="s">
        <v>73</v>
      </c>
      <c r="AY2264" s="258" t="s">
        <v>189</v>
      </c>
    </row>
    <row r="2265" s="13" customFormat="1">
      <c r="A2265" s="13"/>
      <c r="B2265" s="249"/>
      <c r="C2265" s="250"/>
      <c r="D2265" s="242" t="s">
        <v>200</v>
      </c>
      <c r="E2265" s="251" t="s">
        <v>1</v>
      </c>
      <c r="F2265" s="252" t="s">
        <v>1551</v>
      </c>
      <c r="G2265" s="250"/>
      <c r="H2265" s="251" t="s">
        <v>1</v>
      </c>
      <c r="I2265" s="253"/>
      <c r="J2265" s="250"/>
      <c r="K2265" s="250"/>
      <c r="L2265" s="254"/>
      <c r="M2265" s="255"/>
      <c r="N2265" s="256"/>
      <c r="O2265" s="256"/>
      <c r="P2265" s="256"/>
      <c r="Q2265" s="256"/>
      <c r="R2265" s="256"/>
      <c r="S2265" s="256"/>
      <c r="T2265" s="257"/>
      <c r="U2265" s="13"/>
      <c r="V2265" s="13"/>
      <c r="W2265" s="13"/>
      <c r="X2265" s="13"/>
      <c r="Y2265" s="13"/>
      <c r="Z2265" s="13"/>
      <c r="AA2265" s="13"/>
      <c r="AB2265" s="13"/>
      <c r="AC2265" s="13"/>
      <c r="AD2265" s="13"/>
      <c r="AE2265" s="13"/>
      <c r="AT2265" s="258" t="s">
        <v>200</v>
      </c>
      <c r="AU2265" s="258" t="s">
        <v>82</v>
      </c>
      <c r="AV2265" s="13" t="s">
        <v>80</v>
      </c>
      <c r="AW2265" s="13" t="s">
        <v>30</v>
      </c>
      <c r="AX2265" s="13" t="s">
        <v>73</v>
      </c>
      <c r="AY2265" s="258" t="s">
        <v>189</v>
      </c>
    </row>
    <row r="2266" s="14" customFormat="1">
      <c r="A2266" s="14"/>
      <c r="B2266" s="259"/>
      <c r="C2266" s="260"/>
      <c r="D2266" s="242" t="s">
        <v>200</v>
      </c>
      <c r="E2266" s="261" t="s">
        <v>1</v>
      </c>
      <c r="F2266" s="262" t="s">
        <v>1552</v>
      </c>
      <c r="G2266" s="260"/>
      <c r="H2266" s="263">
        <v>13</v>
      </c>
      <c r="I2266" s="264"/>
      <c r="J2266" s="260"/>
      <c r="K2266" s="260"/>
      <c r="L2266" s="265"/>
      <c r="M2266" s="266"/>
      <c r="N2266" s="267"/>
      <c r="O2266" s="267"/>
      <c r="P2266" s="267"/>
      <c r="Q2266" s="267"/>
      <c r="R2266" s="267"/>
      <c r="S2266" s="267"/>
      <c r="T2266" s="268"/>
      <c r="U2266" s="14"/>
      <c r="V2266" s="14"/>
      <c r="W2266" s="14"/>
      <c r="X2266" s="14"/>
      <c r="Y2266" s="14"/>
      <c r="Z2266" s="14"/>
      <c r="AA2266" s="14"/>
      <c r="AB2266" s="14"/>
      <c r="AC2266" s="14"/>
      <c r="AD2266" s="14"/>
      <c r="AE2266" s="14"/>
      <c r="AT2266" s="269" t="s">
        <v>200</v>
      </c>
      <c r="AU2266" s="269" t="s">
        <v>82</v>
      </c>
      <c r="AV2266" s="14" t="s">
        <v>82</v>
      </c>
      <c r="AW2266" s="14" t="s">
        <v>30</v>
      </c>
      <c r="AX2266" s="14" t="s">
        <v>73</v>
      </c>
      <c r="AY2266" s="269" t="s">
        <v>189</v>
      </c>
    </row>
    <row r="2267" s="13" customFormat="1">
      <c r="A2267" s="13"/>
      <c r="B2267" s="249"/>
      <c r="C2267" s="250"/>
      <c r="D2267" s="242" t="s">
        <v>200</v>
      </c>
      <c r="E2267" s="251" t="s">
        <v>1</v>
      </c>
      <c r="F2267" s="252" t="s">
        <v>1544</v>
      </c>
      <c r="G2267" s="250"/>
      <c r="H2267" s="251" t="s">
        <v>1</v>
      </c>
      <c r="I2267" s="253"/>
      <c r="J2267" s="250"/>
      <c r="K2267" s="250"/>
      <c r="L2267" s="254"/>
      <c r="M2267" s="255"/>
      <c r="N2267" s="256"/>
      <c r="O2267" s="256"/>
      <c r="P2267" s="256"/>
      <c r="Q2267" s="256"/>
      <c r="R2267" s="256"/>
      <c r="S2267" s="256"/>
      <c r="T2267" s="257"/>
      <c r="U2267" s="13"/>
      <c r="V2267" s="13"/>
      <c r="W2267" s="13"/>
      <c r="X2267" s="13"/>
      <c r="Y2267" s="13"/>
      <c r="Z2267" s="13"/>
      <c r="AA2267" s="13"/>
      <c r="AB2267" s="13"/>
      <c r="AC2267" s="13"/>
      <c r="AD2267" s="13"/>
      <c r="AE2267" s="13"/>
      <c r="AT2267" s="258" t="s">
        <v>200</v>
      </c>
      <c r="AU2267" s="258" t="s">
        <v>82</v>
      </c>
      <c r="AV2267" s="13" t="s">
        <v>80</v>
      </c>
      <c r="AW2267" s="13" t="s">
        <v>30</v>
      </c>
      <c r="AX2267" s="13" t="s">
        <v>73</v>
      </c>
      <c r="AY2267" s="258" t="s">
        <v>189</v>
      </c>
    </row>
    <row r="2268" s="14" customFormat="1">
      <c r="A2268" s="14"/>
      <c r="B2268" s="259"/>
      <c r="C2268" s="260"/>
      <c r="D2268" s="242" t="s">
        <v>200</v>
      </c>
      <c r="E2268" s="261" t="s">
        <v>1</v>
      </c>
      <c r="F2268" s="262" t="s">
        <v>1553</v>
      </c>
      <c r="G2268" s="260"/>
      <c r="H2268" s="263">
        <v>17</v>
      </c>
      <c r="I2268" s="264"/>
      <c r="J2268" s="260"/>
      <c r="K2268" s="260"/>
      <c r="L2268" s="265"/>
      <c r="M2268" s="266"/>
      <c r="N2268" s="267"/>
      <c r="O2268" s="267"/>
      <c r="P2268" s="267"/>
      <c r="Q2268" s="267"/>
      <c r="R2268" s="267"/>
      <c r="S2268" s="267"/>
      <c r="T2268" s="268"/>
      <c r="U2268" s="14"/>
      <c r="V2268" s="14"/>
      <c r="W2268" s="14"/>
      <c r="X2268" s="14"/>
      <c r="Y2268" s="14"/>
      <c r="Z2268" s="14"/>
      <c r="AA2268" s="14"/>
      <c r="AB2268" s="14"/>
      <c r="AC2268" s="14"/>
      <c r="AD2268" s="14"/>
      <c r="AE2268" s="14"/>
      <c r="AT2268" s="269" t="s">
        <v>200</v>
      </c>
      <c r="AU2268" s="269" t="s">
        <v>82</v>
      </c>
      <c r="AV2268" s="14" t="s">
        <v>82</v>
      </c>
      <c r="AW2268" s="14" t="s">
        <v>30</v>
      </c>
      <c r="AX2268" s="14" t="s">
        <v>73</v>
      </c>
      <c r="AY2268" s="269" t="s">
        <v>189</v>
      </c>
    </row>
    <row r="2269" s="13" customFormat="1">
      <c r="A2269" s="13"/>
      <c r="B2269" s="249"/>
      <c r="C2269" s="250"/>
      <c r="D2269" s="242" t="s">
        <v>200</v>
      </c>
      <c r="E2269" s="251" t="s">
        <v>1</v>
      </c>
      <c r="F2269" s="252" t="s">
        <v>1402</v>
      </c>
      <c r="G2269" s="250"/>
      <c r="H2269" s="251" t="s">
        <v>1</v>
      </c>
      <c r="I2269" s="253"/>
      <c r="J2269" s="250"/>
      <c r="K2269" s="250"/>
      <c r="L2269" s="254"/>
      <c r="M2269" s="255"/>
      <c r="N2269" s="256"/>
      <c r="O2269" s="256"/>
      <c r="P2269" s="256"/>
      <c r="Q2269" s="256"/>
      <c r="R2269" s="256"/>
      <c r="S2269" s="256"/>
      <c r="T2269" s="257"/>
      <c r="U2269" s="13"/>
      <c r="V2269" s="13"/>
      <c r="W2269" s="13"/>
      <c r="X2269" s="13"/>
      <c r="Y2269" s="13"/>
      <c r="Z2269" s="13"/>
      <c r="AA2269" s="13"/>
      <c r="AB2269" s="13"/>
      <c r="AC2269" s="13"/>
      <c r="AD2269" s="13"/>
      <c r="AE2269" s="13"/>
      <c r="AT2269" s="258" t="s">
        <v>200</v>
      </c>
      <c r="AU2269" s="258" t="s">
        <v>82</v>
      </c>
      <c r="AV2269" s="13" t="s">
        <v>80</v>
      </c>
      <c r="AW2269" s="13" t="s">
        <v>30</v>
      </c>
      <c r="AX2269" s="13" t="s">
        <v>73</v>
      </c>
      <c r="AY2269" s="258" t="s">
        <v>189</v>
      </c>
    </row>
    <row r="2270" s="14" customFormat="1">
      <c r="A2270" s="14"/>
      <c r="B2270" s="259"/>
      <c r="C2270" s="260"/>
      <c r="D2270" s="242" t="s">
        <v>200</v>
      </c>
      <c r="E2270" s="261" t="s">
        <v>1</v>
      </c>
      <c r="F2270" s="262" t="s">
        <v>1554</v>
      </c>
      <c r="G2270" s="260"/>
      <c r="H2270" s="263">
        <v>5.5</v>
      </c>
      <c r="I2270" s="264"/>
      <c r="J2270" s="260"/>
      <c r="K2270" s="260"/>
      <c r="L2270" s="265"/>
      <c r="M2270" s="266"/>
      <c r="N2270" s="267"/>
      <c r="O2270" s="267"/>
      <c r="P2270" s="267"/>
      <c r="Q2270" s="267"/>
      <c r="R2270" s="267"/>
      <c r="S2270" s="267"/>
      <c r="T2270" s="268"/>
      <c r="U2270" s="14"/>
      <c r="V2270" s="14"/>
      <c r="W2270" s="14"/>
      <c r="X2270" s="14"/>
      <c r="Y2270" s="14"/>
      <c r="Z2270" s="14"/>
      <c r="AA2270" s="14"/>
      <c r="AB2270" s="14"/>
      <c r="AC2270" s="14"/>
      <c r="AD2270" s="14"/>
      <c r="AE2270" s="14"/>
      <c r="AT2270" s="269" t="s">
        <v>200</v>
      </c>
      <c r="AU2270" s="269" t="s">
        <v>82</v>
      </c>
      <c r="AV2270" s="14" t="s">
        <v>82</v>
      </c>
      <c r="AW2270" s="14" t="s">
        <v>30</v>
      </c>
      <c r="AX2270" s="14" t="s">
        <v>73</v>
      </c>
      <c r="AY2270" s="269" t="s">
        <v>189</v>
      </c>
    </row>
    <row r="2271" s="13" customFormat="1">
      <c r="A2271" s="13"/>
      <c r="B2271" s="249"/>
      <c r="C2271" s="250"/>
      <c r="D2271" s="242" t="s">
        <v>200</v>
      </c>
      <c r="E2271" s="251" t="s">
        <v>1</v>
      </c>
      <c r="F2271" s="252" t="s">
        <v>928</v>
      </c>
      <c r="G2271" s="250"/>
      <c r="H2271" s="251" t="s">
        <v>1</v>
      </c>
      <c r="I2271" s="253"/>
      <c r="J2271" s="250"/>
      <c r="K2271" s="250"/>
      <c r="L2271" s="254"/>
      <c r="M2271" s="255"/>
      <c r="N2271" s="256"/>
      <c r="O2271" s="256"/>
      <c r="P2271" s="256"/>
      <c r="Q2271" s="256"/>
      <c r="R2271" s="256"/>
      <c r="S2271" s="256"/>
      <c r="T2271" s="257"/>
      <c r="U2271" s="13"/>
      <c r="V2271" s="13"/>
      <c r="W2271" s="13"/>
      <c r="X2271" s="13"/>
      <c r="Y2271" s="13"/>
      <c r="Z2271" s="13"/>
      <c r="AA2271" s="13"/>
      <c r="AB2271" s="13"/>
      <c r="AC2271" s="13"/>
      <c r="AD2271" s="13"/>
      <c r="AE2271" s="13"/>
      <c r="AT2271" s="258" t="s">
        <v>200</v>
      </c>
      <c r="AU2271" s="258" t="s">
        <v>82</v>
      </c>
      <c r="AV2271" s="13" t="s">
        <v>80</v>
      </c>
      <c r="AW2271" s="13" t="s">
        <v>30</v>
      </c>
      <c r="AX2271" s="13" t="s">
        <v>73</v>
      </c>
      <c r="AY2271" s="258" t="s">
        <v>189</v>
      </c>
    </row>
    <row r="2272" s="13" customFormat="1">
      <c r="A2272" s="13"/>
      <c r="B2272" s="249"/>
      <c r="C2272" s="250"/>
      <c r="D2272" s="242" t="s">
        <v>200</v>
      </c>
      <c r="E2272" s="251" t="s">
        <v>1</v>
      </c>
      <c r="F2272" s="252" t="s">
        <v>1544</v>
      </c>
      <c r="G2272" s="250"/>
      <c r="H2272" s="251" t="s">
        <v>1</v>
      </c>
      <c r="I2272" s="253"/>
      <c r="J2272" s="250"/>
      <c r="K2272" s="250"/>
      <c r="L2272" s="254"/>
      <c r="M2272" s="255"/>
      <c r="N2272" s="256"/>
      <c r="O2272" s="256"/>
      <c r="P2272" s="256"/>
      <c r="Q2272" s="256"/>
      <c r="R2272" s="256"/>
      <c r="S2272" s="256"/>
      <c r="T2272" s="257"/>
      <c r="U2272" s="13"/>
      <c r="V2272" s="13"/>
      <c r="W2272" s="13"/>
      <c r="X2272" s="13"/>
      <c r="Y2272" s="13"/>
      <c r="Z2272" s="13"/>
      <c r="AA2272" s="13"/>
      <c r="AB2272" s="13"/>
      <c r="AC2272" s="13"/>
      <c r="AD2272" s="13"/>
      <c r="AE2272" s="13"/>
      <c r="AT2272" s="258" t="s">
        <v>200</v>
      </c>
      <c r="AU2272" s="258" t="s">
        <v>82</v>
      </c>
      <c r="AV2272" s="13" t="s">
        <v>80</v>
      </c>
      <c r="AW2272" s="13" t="s">
        <v>30</v>
      </c>
      <c r="AX2272" s="13" t="s">
        <v>73</v>
      </c>
      <c r="AY2272" s="258" t="s">
        <v>189</v>
      </c>
    </row>
    <row r="2273" s="14" customFormat="1">
      <c r="A2273" s="14"/>
      <c r="B2273" s="259"/>
      <c r="C2273" s="260"/>
      <c r="D2273" s="242" t="s">
        <v>200</v>
      </c>
      <c r="E2273" s="261" t="s">
        <v>1</v>
      </c>
      <c r="F2273" s="262" t="s">
        <v>1553</v>
      </c>
      <c r="G2273" s="260"/>
      <c r="H2273" s="263">
        <v>17</v>
      </c>
      <c r="I2273" s="264"/>
      <c r="J2273" s="260"/>
      <c r="K2273" s="260"/>
      <c r="L2273" s="265"/>
      <c r="M2273" s="266"/>
      <c r="N2273" s="267"/>
      <c r="O2273" s="267"/>
      <c r="P2273" s="267"/>
      <c r="Q2273" s="267"/>
      <c r="R2273" s="267"/>
      <c r="S2273" s="267"/>
      <c r="T2273" s="268"/>
      <c r="U2273" s="14"/>
      <c r="V2273" s="14"/>
      <c r="W2273" s="14"/>
      <c r="X2273" s="14"/>
      <c r="Y2273" s="14"/>
      <c r="Z2273" s="14"/>
      <c r="AA2273" s="14"/>
      <c r="AB2273" s="14"/>
      <c r="AC2273" s="14"/>
      <c r="AD2273" s="14"/>
      <c r="AE2273" s="14"/>
      <c r="AT2273" s="269" t="s">
        <v>200</v>
      </c>
      <c r="AU2273" s="269" t="s">
        <v>82</v>
      </c>
      <c r="AV2273" s="14" t="s">
        <v>82</v>
      </c>
      <c r="AW2273" s="14" t="s">
        <v>30</v>
      </c>
      <c r="AX2273" s="14" t="s">
        <v>73</v>
      </c>
      <c r="AY2273" s="269" t="s">
        <v>189</v>
      </c>
    </row>
    <row r="2274" s="15" customFormat="1">
      <c r="A2274" s="15"/>
      <c r="B2274" s="270"/>
      <c r="C2274" s="271"/>
      <c r="D2274" s="242" t="s">
        <v>200</v>
      </c>
      <c r="E2274" s="272" t="s">
        <v>1</v>
      </c>
      <c r="F2274" s="273" t="s">
        <v>207</v>
      </c>
      <c r="G2274" s="271"/>
      <c r="H2274" s="274">
        <v>274.35000000000002</v>
      </c>
      <c r="I2274" s="275"/>
      <c r="J2274" s="271"/>
      <c r="K2274" s="271"/>
      <c r="L2274" s="276"/>
      <c r="M2274" s="277"/>
      <c r="N2274" s="278"/>
      <c r="O2274" s="278"/>
      <c r="P2274" s="278"/>
      <c r="Q2274" s="278"/>
      <c r="R2274" s="278"/>
      <c r="S2274" s="278"/>
      <c r="T2274" s="279"/>
      <c r="U2274" s="15"/>
      <c r="V2274" s="15"/>
      <c r="W2274" s="15"/>
      <c r="X2274" s="15"/>
      <c r="Y2274" s="15"/>
      <c r="Z2274" s="15"/>
      <c r="AA2274" s="15"/>
      <c r="AB2274" s="15"/>
      <c r="AC2274" s="15"/>
      <c r="AD2274" s="15"/>
      <c r="AE2274" s="15"/>
      <c r="AT2274" s="280" t="s">
        <v>200</v>
      </c>
      <c r="AU2274" s="280" t="s">
        <v>82</v>
      </c>
      <c r="AV2274" s="15" t="s">
        <v>195</v>
      </c>
      <c r="AW2274" s="15" t="s">
        <v>30</v>
      </c>
      <c r="AX2274" s="15" t="s">
        <v>80</v>
      </c>
      <c r="AY2274" s="280" t="s">
        <v>189</v>
      </c>
    </row>
    <row r="2275" s="2" customFormat="1" ht="24.15" customHeight="1">
      <c r="A2275" s="39"/>
      <c r="B2275" s="40"/>
      <c r="C2275" s="228" t="s">
        <v>1555</v>
      </c>
      <c r="D2275" s="228" t="s">
        <v>191</v>
      </c>
      <c r="E2275" s="229" t="s">
        <v>1556</v>
      </c>
      <c r="F2275" s="230" t="s">
        <v>1557</v>
      </c>
      <c r="G2275" s="231" t="s">
        <v>301</v>
      </c>
      <c r="H2275" s="232">
        <v>6.8380000000000001</v>
      </c>
      <c r="I2275" s="233"/>
      <c r="J2275" s="234">
        <f>ROUND(I2275*H2275,2)</f>
        <v>0</v>
      </c>
      <c r="K2275" s="235"/>
      <c r="L2275" s="45"/>
      <c r="M2275" s="236" t="s">
        <v>1</v>
      </c>
      <c r="N2275" s="237" t="s">
        <v>38</v>
      </c>
      <c r="O2275" s="92"/>
      <c r="P2275" s="238">
        <f>O2275*H2275</f>
        <v>0</v>
      </c>
      <c r="Q2275" s="238">
        <v>0</v>
      </c>
      <c r="R2275" s="238">
        <f>Q2275*H2275</f>
        <v>0</v>
      </c>
      <c r="S2275" s="238">
        <v>0.031</v>
      </c>
      <c r="T2275" s="239">
        <f>S2275*H2275</f>
        <v>0.211978</v>
      </c>
      <c r="U2275" s="39"/>
      <c r="V2275" s="39"/>
      <c r="W2275" s="39"/>
      <c r="X2275" s="39"/>
      <c r="Y2275" s="39"/>
      <c r="Z2275" s="39"/>
      <c r="AA2275" s="39"/>
      <c r="AB2275" s="39"/>
      <c r="AC2275" s="39"/>
      <c r="AD2275" s="39"/>
      <c r="AE2275" s="39"/>
      <c r="AR2275" s="240" t="s">
        <v>195</v>
      </c>
      <c r="AT2275" s="240" t="s">
        <v>191</v>
      </c>
      <c r="AU2275" s="240" t="s">
        <v>82</v>
      </c>
      <c r="AY2275" s="18" t="s">
        <v>189</v>
      </c>
      <c r="BE2275" s="241">
        <f>IF(N2275="základní",J2275,0)</f>
        <v>0</v>
      </c>
      <c r="BF2275" s="241">
        <f>IF(N2275="snížená",J2275,0)</f>
        <v>0</v>
      </c>
      <c r="BG2275" s="241">
        <f>IF(N2275="zákl. přenesená",J2275,0)</f>
        <v>0</v>
      </c>
      <c r="BH2275" s="241">
        <f>IF(N2275="sníž. přenesená",J2275,0)</f>
        <v>0</v>
      </c>
      <c r="BI2275" s="241">
        <f>IF(N2275="nulová",J2275,0)</f>
        <v>0</v>
      </c>
      <c r="BJ2275" s="18" t="s">
        <v>80</v>
      </c>
      <c r="BK2275" s="241">
        <f>ROUND(I2275*H2275,2)</f>
        <v>0</v>
      </c>
      <c r="BL2275" s="18" t="s">
        <v>195</v>
      </c>
      <c r="BM2275" s="240" t="s">
        <v>1558</v>
      </c>
    </row>
    <row r="2276" s="2" customFormat="1">
      <c r="A2276" s="39"/>
      <c r="B2276" s="40"/>
      <c r="C2276" s="41"/>
      <c r="D2276" s="242" t="s">
        <v>197</v>
      </c>
      <c r="E2276" s="41"/>
      <c r="F2276" s="243" t="s">
        <v>1557</v>
      </c>
      <c r="G2276" s="41"/>
      <c r="H2276" s="41"/>
      <c r="I2276" s="244"/>
      <c r="J2276" s="41"/>
      <c r="K2276" s="41"/>
      <c r="L2276" s="45"/>
      <c r="M2276" s="245"/>
      <c r="N2276" s="246"/>
      <c r="O2276" s="92"/>
      <c r="P2276" s="92"/>
      <c r="Q2276" s="92"/>
      <c r="R2276" s="92"/>
      <c r="S2276" s="92"/>
      <c r="T2276" s="93"/>
      <c r="U2276" s="39"/>
      <c r="V2276" s="39"/>
      <c r="W2276" s="39"/>
      <c r="X2276" s="39"/>
      <c r="Y2276" s="39"/>
      <c r="Z2276" s="39"/>
      <c r="AA2276" s="39"/>
      <c r="AB2276" s="39"/>
      <c r="AC2276" s="39"/>
      <c r="AD2276" s="39"/>
      <c r="AE2276" s="39"/>
      <c r="AT2276" s="18" t="s">
        <v>197</v>
      </c>
      <c r="AU2276" s="18" t="s">
        <v>82</v>
      </c>
    </row>
    <row r="2277" s="2" customFormat="1">
      <c r="A2277" s="39"/>
      <c r="B2277" s="40"/>
      <c r="C2277" s="41"/>
      <c r="D2277" s="247" t="s">
        <v>198</v>
      </c>
      <c r="E2277" s="41"/>
      <c r="F2277" s="248" t="s">
        <v>1559</v>
      </c>
      <c r="G2277" s="41"/>
      <c r="H2277" s="41"/>
      <c r="I2277" s="244"/>
      <c r="J2277" s="41"/>
      <c r="K2277" s="41"/>
      <c r="L2277" s="45"/>
      <c r="M2277" s="245"/>
      <c r="N2277" s="246"/>
      <c r="O2277" s="92"/>
      <c r="P2277" s="92"/>
      <c r="Q2277" s="92"/>
      <c r="R2277" s="92"/>
      <c r="S2277" s="92"/>
      <c r="T2277" s="93"/>
      <c r="U2277" s="39"/>
      <c r="V2277" s="39"/>
      <c r="W2277" s="39"/>
      <c r="X2277" s="39"/>
      <c r="Y2277" s="39"/>
      <c r="Z2277" s="39"/>
      <c r="AA2277" s="39"/>
      <c r="AB2277" s="39"/>
      <c r="AC2277" s="39"/>
      <c r="AD2277" s="39"/>
      <c r="AE2277" s="39"/>
      <c r="AT2277" s="18" t="s">
        <v>198</v>
      </c>
      <c r="AU2277" s="18" t="s">
        <v>82</v>
      </c>
    </row>
    <row r="2278" s="13" customFormat="1">
      <c r="A2278" s="13"/>
      <c r="B2278" s="249"/>
      <c r="C2278" s="250"/>
      <c r="D2278" s="242" t="s">
        <v>200</v>
      </c>
      <c r="E2278" s="251" t="s">
        <v>1</v>
      </c>
      <c r="F2278" s="252" t="s">
        <v>338</v>
      </c>
      <c r="G2278" s="250"/>
      <c r="H2278" s="251" t="s">
        <v>1</v>
      </c>
      <c r="I2278" s="253"/>
      <c r="J2278" s="250"/>
      <c r="K2278" s="250"/>
      <c r="L2278" s="254"/>
      <c r="M2278" s="255"/>
      <c r="N2278" s="256"/>
      <c r="O2278" s="256"/>
      <c r="P2278" s="256"/>
      <c r="Q2278" s="256"/>
      <c r="R2278" s="256"/>
      <c r="S2278" s="256"/>
      <c r="T2278" s="257"/>
      <c r="U2278" s="13"/>
      <c r="V2278" s="13"/>
      <c r="W2278" s="13"/>
      <c r="X2278" s="13"/>
      <c r="Y2278" s="13"/>
      <c r="Z2278" s="13"/>
      <c r="AA2278" s="13"/>
      <c r="AB2278" s="13"/>
      <c r="AC2278" s="13"/>
      <c r="AD2278" s="13"/>
      <c r="AE2278" s="13"/>
      <c r="AT2278" s="258" t="s">
        <v>200</v>
      </c>
      <c r="AU2278" s="258" t="s">
        <v>82</v>
      </c>
      <c r="AV2278" s="13" t="s">
        <v>80</v>
      </c>
      <c r="AW2278" s="13" t="s">
        <v>30</v>
      </c>
      <c r="AX2278" s="13" t="s">
        <v>73</v>
      </c>
      <c r="AY2278" s="258" t="s">
        <v>189</v>
      </c>
    </row>
    <row r="2279" s="13" customFormat="1">
      <c r="A2279" s="13"/>
      <c r="B2279" s="249"/>
      <c r="C2279" s="250"/>
      <c r="D2279" s="242" t="s">
        <v>200</v>
      </c>
      <c r="E2279" s="251" t="s">
        <v>1</v>
      </c>
      <c r="F2279" s="252" t="s">
        <v>1560</v>
      </c>
      <c r="G2279" s="250"/>
      <c r="H2279" s="251" t="s">
        <v>1</v>
      </c>
      <c r="I2279" s="253"/>
      <c r="J2279" s="250"/>
      <c r="K2279" s="250"/>
      <c r="L2279" s="254"/>
      <c r="M2279" s="255"/>
      <c r="N2279" s="256"/>
      <c r="O2279" s="256"/>
      <c r="P2279" s="256"/>
      <c r="Q2279" s="256"/>
      <c r="R2279" s="256"/>
      <c r="S2279" s="256"/>
      <c r="T2279" s="257"/>
      <c r="U2279" s="13"/>
      <c r="V2279" s="13"/>
      <c r="W2279" s="13"/>
      <c r="X2279" s="13"/>
      <c r="Y2279" s="13"/>
      <c r="Z2279" s="13"/>
      <c r="AA2279" s="13"/>
      <c r="AB2279" s="13"/>
      <c r="AC2279" s="13"/>
      <c r="AD2279" s="13"/>
      <c r="AE2279" s="13"/>
      <c r="AT2279" s="258" t="s">
        <v>200</v>
      </c>
      <c r="AU2279" s="258" t="s">
        <v>82</v>
      </c>
      <c r="AV2279" s="13" t="s">
        <v>80</v>
      </c>
      <c r="AW2279" s="13" t="s">
        <v>30</v>
      </c>
      <c r="AX2279" s="13" t="s">
        <v>73</v>
      </c>
      <c r="AY2279" s="258" t="s">
        <v>189</v>
      </c>
    </row>
    <row r="2280" s="14" customFormat="1">
      <c r="A2280" s="14"/>
      <c r="B2280" s="259"/>
      <c r="C2280" s="260"/>
      <c r="D2280" s="242" t="s">
        <v>200</v>
      </c>
      <c r="E2280" s="261" t="s">
        <v>1</v>
      </c>
      <c r="F2280" s="262" t="s">
        <v>1561</v>
      </c>
      <c r="G2280" s="260"/>
      <c r="H2280" s="263">
        <v>1.3</v>
      </c>
      <c r="I2280" s="264"/>
      <c r="J2280" s="260"/>
      <c r="K2280" s="260"/>
      <c r="L2280" s="265"/>
      <c r="M2280" s="266"/>
      <c r="N2280" s="267"/>
      <c r="O2280" s="267"/>
      <c r="P2280" s="267"/>
      <c r="Q2280" s="267"/>
      <c r="R2280" s="267"/>
      <c r="S2280" s="267"/>
      <c r="T2280" s="268"/>
      <c r="U2280" s="14"/>
      <c r="V2280" s="14"/>
      <c r="W2280" s="14"/>
      <c r="X2280" s="14"/>
      <c r="Y2280" s="14"/>
      <c r="Z2280" s="14"/>
      <c r="AA2280" s="14"/>
      <c r="AB2280" s="14"/>
      <c r="AC2280" s="14"/>
      <c r="AD2280" s="14"/>
      <c r="AE2280" s="14"/>
      <c r="AT2280" s="269" t="s">
        <v>200</v>
      </c>
      <c r="AU2280" s="269" t="s">
        <v>82</v>
      </c>
      <c r="AV2280" s="14" t="s">
        <v>82</v>
      </c>
      <c r="AW2280" s="14" t="s">
        <v>30</v>
      </c>
      <c r="AX2280" s="14" t="s">
        <v>73</v>
      </c>
      <c r="AY2280" s="269" t="s">
        <v>189</v>
      </c>
    </row>
    <row r="2281" s="13" customFormat="1">
      <c r="A2281" s="13"/>
      <c r="B2281" s="249"/>
      <c r="C2281" s="250"/>
      <c r="D2281" s="242" t="s">
        <v>200</v>
      </c>
      <c r="E2281" s="251" t="s">
        <v>1</v>
      </c>
      <c r="F2281" s="252" t="s">
        <v>1562</v>
      </c>
      <c r="G2281" s="250"/>
      <c r="H2281" s="251" t="s">
        <v>1</v>
      </c>
      <c r="I2281" s="253"/>
      <c r="J2281" s="250"/>
      <c r="K2281" s="250"/>
      <c r="L2281" s="254"/>
      <c r="M2281" s="255"/>
      <c r="N2281" s="256"/>
      <c r="O2281" s="256"/>
      <c r="P2281" s="256"/>
      <c r="Q2281" s="256"/>
      <c r="R2281" s="256"/>
      <c r="S2281" s="256"/>
      <c r="T2281" s="257"/>
      <c r="U2281" s="13"/>
      <c r="V2281" s="13"/>
      <c r="W2281" s="13"/>
      <c r="X2281" s="13"/>
      <c r="Y2281" s="13"/>
      <c r="Z2281" s="13"/>
      <c r="AA2281" s="13"/>
      <c r="AB2281" s="13"/>
      <c r="AC2281" s="13"/>
      <c r="AD2281" s="13"/>
      <c r="AE2281" s="13"/>
      <c r="AT2281" s="258" t="s">
        <v>200</v>
      </c>
      <c r="AU2281" s="258" t="s">
        <v>82</v>
      </c>
      <c r="AV2281" s="13" t="s">
        <v>80</v>
      </c>
      <c r="AW2281" s="13" t="s">
        <v>30</v>
      </c>
      <c r="AX2281" s="13" t="s">
        <v>73</v>
      </c>
      <c r="AY2281" s="258" t="s">
        <v>189</v>
      </c>
    </row>
    <row r="2282" s="14" customFormat="1">
      <c r="A2282" s="14"/>
      <c r="B2282" s="259"/>
      <c r="C2282" s="260"/>
      <c r="D2282" s="242" t="s">
        <v>200</v>
      </c>
      <c r="E2282" s="261" t="s">
        <v>1</v>
      </c>
      <c r="F2282" s="262" t="s">
        <v>1563</v>
      </c>
      <c r="G2282" s="260"/>
      <c r="H2282" s="263">
        <v>1.944</v>
      </c>
      <c r="I2282" s="264"/>
      <c r="J2282" s="260"/>
      <c r="K2282" s="260"/>
      <c r="L2282" s="265"/>
      <c r="M2282" s="266"/>
      <c r="N2282" s="267"/>
      <c r="O2282" s="267"/>
      <c r="P2282" s="267"/>
      <c r="Q2282" s="267"/>
      <c r="R2282" s="267"/>
      <c r="S2282" s="267"/>
      <c r="T2282" s="268"/>
      <c r="U2282" s="14"/>
      <c r="V2282" s="14"/>
      <c r="W2282" s="14"/>
      <c r="X2282" s="14"/>
      <c r="Y2282" s="14"/>
      <c r="Z2282" s="14"/>
      <c r="AA2282" s="14"/>
      <c r="AB2282" s="14"/>
      <c r="AC2282" s="14"/>
      <c r="AD2282" s="14"/>
      <c r="AE2282" s="14"/>
      <c r="AT2282" s="269" t="s">
        <v>200</v>
      </c>
      <c r="AU2282" s="269" t="s">
        <v>82</v>
      </c>
      <c r="AV2282" s="14" t="s">
        <v>82</v>
      </c>
      <c r="AW2282" s="14" t="s">
        <v>30</v>
      </c>
      <c r="AX2282" s="14" t="s">
        <v>73</v>
      </c>
      <c r="AY2282" s="269" t="s">
        <v>189</v>
      </c>
    </row>
    <row r="2283" s="16" customFormat="1">
      <c r="A2283" s="16"/>
      <c r="B2283" s="292"/>
      <c r="C2283" s="293"/>
      <c r="D2283" s="242" t="s">
        <v>200</v>
      </c>
      <c r="E2283" s="294" t="s">
        <v>1</v>
      </c>
      <c r="F2283" s="295" t="s">
        <v>290</v>
      </c>
      <c r="G2283" s="293"/>
      <c r="H2283" s="296">
        <v>3.2440000000000002</v>
      </c>
      <c r="I2283" s="297"/>
      <c r="J2283" s="293"/>
      <c r="K2283" s="293"/>
      <c r="L2283" s="298"/>
      <c r="M2283" s="299"/>
      <c r="N2283" s="300"/>
      <c r="O2283" s="300"/>
      <c r="P2283" s="300"/>
      <c r="Q2283" s="300"/>
      <c r="R2283" s="300"/>
      <c r="S2283" s="300"/>
      <c r="T2283" s="301"/>
      <c r="U2283" s="16"/>
      <c r="V2283" s="16"/>
      <c r="W2283" s="16"/>
      <c r="X2283" s="16"/>
      <c r="Y2283" s="16"/>
      <c r="Z2283" s="16"/>
      <c r="AA2283" s="16"/>
      <c r="AB2283" s="16"/>
      <c r="AC2283" s="16"/>
      <c r="AD2283" s="16"/>
      <c r="AE2283" s="16"/>
      <c r="AT2283" s="302" t="s">
        <v>200</v>
      </c>
      <c r="AU2283" s="302" t="s">
        <v>82</v>
      </c>
      <c r="AV2283" s="16" t="s">
        <v>214</v>
      </c>
      <c r="AW2283" s="16" t="s">
        <v>30</v>
      </c>
      <c r="AX2283" s="16" t="s">
        <v>73</v>
      </c>
      <c r="AY2283" s="302" t="s">
        <v>189</v>
      </c>
    </row>
    <row r="2284" s="13" customFormat="1">
      <c r="A2284" s="13"/>
      <c r="B2284" s="249"/>
      <c r="C2284" s="250"/>
      <c r="D2284" s="242" t="s">
        <v>200</v>
      </c>
      <c r="E2284" s="251" t="s">
        <v>1</v>
      </c>
      <c r="F2284" s="252" t="s">
        <v>352</v>
      </c>
      <c r="G2284" s="250"/>
      <c r="H2284" s="251" t="s">
        <v>1</v>
      </c>
      <c r="I2284" s="253"/>
      <c r="J2284" s="250"/>
      <c r="K2284" s="250"/>
      <c r="L2284" s="254"/>
      <c r="M2284" s="255"/>
      <c r="N2284" s="256"/>
      <c r="O2284" s="256"/>
      <c r="P2284" s="256"/>
      <c r="Q2284" s="256"/>
      <c r="R2284" s="256"/>
      <c r="S2284" s="256"/>
      <c r="T2284" s="257"/>
      <c r="U2284" s="13"/>
      <c r="V2284" s="13"/>
      <c r="W2284" s="13"/>
      <c r="X2284" s="13"/>
      <c r="Y2284" s="13"/>
      <c r="Z2284" s="13"/>
      <c r="AA2284" s="13"/>
      <c r="AB2284" s="13"/>
      <c r="AC2284" s="13"/>
      <c r="AD2284" s="13"/>
      <c r="AE2284" s="13"/>
      <c r="AT2284" s="258" t="s">
        <v>200</v>
      </c>
      <c r="AU2284" s="258" t="s">
        <v>82</v>
      </c>
      <c r="AV2284" s="13" t="s">
        <v>80</v>
      </c>
      <c r="AW2284" s="13" t="s">
        <v>30</v>
      </c>
      <c r="AX2284" s="13" t="s">
        <v>73</v>
      </c>
      <c r="AY2284" s="258" t="s">
        <v>189</v>
      </c>
    </row>
    <row r="2285" s="13" customFormat="1">
      <c r="A2285" s="13"/>
      <c r="B2285" s="249"/>
      <c r="C2285" s="250"/>
      <c r="D2285" s="242" t="s">
        <v>200</v>
      </c>
      <c r="E2285" s="251" t="s">
        <v>1</v>
      </c>
      <c r="F2285" s="252" t="s">
        <v>1560</v>
      </c>
      <c r="G2285" s="250"/>
      <c r="H2285" s="251" t="s">
        <v>1</v>
      </c>
      <c r="I2285" s="253"/>
      <c r="J2285" s="250"/>
      <c r="K2285" s="250"/>
      <c r="L2285" s="254"/>
      <c r="M2285" s="255"/>
      <c r="N2285" s="256"/>
      <c r="O2285" s="256"/>
      <c r="P2285" s="256"/>
      <c r="Q2285" s="256"/>
      <c r="R2285" s="256"/>
      <c r="S2285" s="256"/>
      <c r="T2285" s="257"/>
      <c r="U2285" s="13"/>
      <c r="V2285" s="13"/>
      <c r="W2285" s="13"/>
      <c r="X2285" s="13"/>
      <c r="Y2285" s="13"/>
      <c r="Z2285" s="13"/>
      <c r="AA2285" s="13"/>
      <c r="AB2285" s="13"/>
      <c r="AC2285" s="13"/>
      <c r="AD2285" s="13"/>
      <c r="AE2285" s="13"/>
      <c r="AT2285" s="258" t="s">
        <v>200</v>
      </c>
      <c r="AU2285" s="258" t="s">
        <v>82</v>
      </c>
      <c r="AV2285" s="13" t="s">
        <v>80</v>
      </c>
      <c r="AW2285" s="13" t="s">
        <v>30</v>
      </c>
      <c r="AX2285" s="13" t="s">
        <v>73</v>
      </c>
      <c r="AY2285" s="258" t="s">
        <v>189</v>
      </c>
    </row>
    <row r="2286" s="14" customFormat="1">
      <c r="A2286" s="14"/>
      <c r="B2286" s="259"/>
      <c r="C2286" s="260"/>
      <c r="D2286" s="242" t="s">
        <v>200</v>
      </c>
      <c r="E2286" s="261" t="s">
        <v>1</v>
      </c>
      <c r="F2286" s="262" t="s">
        <v>1564</v>
      </c>
      <c r="G2286" s="260"/>
      <c r="H2286" s="263">
        <v>1.032</v>
      </c>
      <c r="I2286" s="264"/>
      <c r="J2286" s="260"/>
      <c r="K2286" s="260"/>
      <c r="L2286" s="265"/>
      <c r="M2286" s="266"/>
      <c r="N2286" s="267"/>
      <c r="O2286" s="267"/>
      <c r="P2286" s="267"/>
      <c r="Q2286" s="267"/>
      <c r="R2286" s="267"/>
      <c r="S2286" s="267"/>
      <c r="T2286" s="268"/>
      <c r="U2286" s="14"/>
      <c r="V2286" s="14"/>
      <c r="W2286" s="14"/>
      <c r="X2286" s="14"/>
      <c r="Y2286" s="14"/>
      <c r="Z2286" s="14"/>
      <c r="AA2286" s="14"/>
      <c r="AB2286" s="14"/>
      <c r="AC2286" s="14"/>
      <c r="AD2286" s="14"/>
      <c r="AE2286" s="14"/>
      <c r="AT2286" s="269" t="s">
        <v>200</v>
      </c>
      <c r="AU2286" s="269" t="s">
        <v>82</v>
      </c>
      <c r="AV2286" s="14" t="s">
        <v>82</v>
      </c>
      <c r="AW2286" s="14" t="s">
        <v>30</v>
      </c>
      <c r="AX2286" s="14" t="s">
        <v>73</v>
      </c>
      <c r="AY2286" s="269" t="s">
        <v>189</v>
      </c>
    </row>
    <row r="2287" s="16" customFormat="1">
      <c r="A2287" s="16"/>
      <c r="B2287" s="292"/>
      <c r="C2287" s="293"/>
      <c r="D2287" s="242" t="s">
        <v>200</v>
      </c>
      <c r="E2287" s="294" t="s">
        <v>1</v>
      </c>
      <c r="F2287" s="295" t="s">
        <v>290</v>
      </c>
      <c r="G2287" s="293"/>
      <c r="H2287" s="296">
        <v>1.032</v>
      </c>
      <c r="I2287" s="297"/>
      <c r="J2287" s="293"/>
      <c r="K2287" s="293"/>
      <c r="L2287" s="298"/>
      <c r="M2287" s="299"/>
      <c r="N2287" s="300"/>
      <c r="O2287" s="300"/>
      <c r="P2287" s="300"/>
      <c r="Q2287" s="300"/>
      <c r="R2287" s="300"/>
      <c r="S2287" s="300"/>
      <c r="T2287" s="301"/>
      <c r="U2287" s="16"/>
      <c r="V2287" s="16"/>
      <c r="W2287" s="16"/>
      <c r="X2287" s="16"/>
      <c r="Y2287" s="16"/>
      <c r="Z2287" s="16"/>
      <c r="AA2287" s="16"/>
      <c r="AB2287" s="16"/>
      <c r="AC2287" s="16"/>
      <c r="AD2287" s="16"/>
      <c r="AE2287" s="16"/>
      <c r="AT2287" s="302" t="s">
        <v>200</v>
      </c>
      <c r="AU2287" s="302" t="s">
        <v>82</v>
      </c>
      <c r="AV2287" s="16" t="s">
        <v>214</v>
      </c>
      <c r="AW2287" s="16" t="s">
        <v>30</v>
      </c>
      <c r="AX2287" s="16" t="s">
        <v>73</v>
      </c>
      <c r="AY2287" s="302" t="s">
        <v>189</v>
      </c>
    </row>
    <row r="2288" s="13" customFormat="1">
      <c r="A2288" s="13"/>
      <c r="B2288" s="249"/>
      <c r="C2288" s="250"/>
      <c r="D2288" s="242" t="s">
        <v>200</v>
      </c>
      <c r="E2288" s="251" t="s">
        <v>1</v>
      </c>
      <c r="F2288" s="252" t="s">
        <v>1565</v>
      </c>
      <c r="G2288" s="250"/>
      <c r="H2288" s="251" t="s">
        <v>1</v>
      </c>
      <c r="I2288" s="253"/>
      <c r="J2288" s="250"/>
      <c r="K2288" s="250"/>
      <c r="L2288" s="254"/>
      <c r="M2288" s="255"/>
      <c r="N2288" s="256"/>
      <c r="O2288" s="256"/>
      <c r="P2288" s="256"/>
      <c r="Q2288" s="256"/>
      <c r="R2288" s="256"/>
      <c r="S2288" s="256"/>
      <c r="T2288" s="257"/>
      <c r="U2288" s="13"/>
      <c r="V2288" s="13"/>
      <c r="W2288" s="13"/>
      <c r="X2288" s="13"/>
      <c r="Y2288" s="13"/>
      <c r="Z2288" s="13"/>
      <c r="AA2288" s="13"/>
      <c r="AB2288" s="13"/>
      <c r="AC2288" s="13"/>
      <c r="AD2288" s="13"/>
      <c r="AE2288" s="13"/>
      <c r="AT2288" s="258" t="s">
        <v>200</v>
      </c>
      <c r="AU2288" s="258" t="s">
        <v>82</v>
      </c>
      <c r="AV2288" s="13" t="s">
        <v>80</v>
      </c>
      <c r="AW2288" s="13" t="s">
        <v>30</v>
      </c>
      <c r="AX2288" s="13" t="s">
        <v>73</v>
      </c>
      <c r="AY2288" s="258" t="s">
        <v>189</v>
      </c>
    </row>
    <row r="2289" s="14" customFormat="1">
      <c r="A2289" s="14"/>
      <c r="B2289" s="259"/>
      <c r="C2289" s="260"/>
      <c r="D2289" s="242" t="s">
        <v>200</v>
      </c>
      <c r="E2289" s="261" t="s">
        <v>1</v>
      </c>
      <c r="F2289" s="262" t="s">
        <v>1566</v>
      </c>
      <c r="G2289" s="260"/>
      <c r="H2289" s="263">
        <v>0.57099999999999995</v>
      </c>
      <c r="I2289" s="264"/>
      <c r="J2289" s="260"/>
      <c r="K2289" s="260"/>
      <c r="L2289" s="265"/>
      <c r="M2289" s="266"/>
      <c r="N2289" s="267"/>
      <c r="O2289" s="267"/>
      <c r="P2289" s="267"/>
      <c r="Q2289" s="267"/>
      <c r="R2289" s="267"/>
      <c r="S2289" s="267"/>
      <c r="T2289" s="268"/>
      <c r="U2289" s="14"/>
      <c r="V2289" s="14"/>
      <c r="W2289" s="14"/>
      <c r="X2289" s="14"/>
      <c r="Y2289" s="14"/>
      <c r="Z2289" s="14"/>
      <c r="AA2289" s="14"/>
      <c r="AB2289" s="14"/>
      <c r="AC2289" s="14"/>
      <c r="AD2289" s="14"/>
      <c r="AE2289" s="14"/>
      <c r="AT2289" s="269" t="s">
        <v>200</v>
      </c>
      <c r="AU2289" s="269" t="s">
        <v>82</v>
      </c>
      <c r="AV2289" s="14" t="s">
        <v>82</v>
      </c>
      <c r="AW2289" s="14" t="s">
        <v>30</v>
      </c>
      <c r="AX2289" s="14" t="s">
        <v>73</v>
      </c>
      <c r="AY2289" s="269" t="s">
        <v>189</v>
      </c>
    </row>
    <row r="2290" s="16" customFormat="1">
      <c r="A2290" s="16"/>
      <c r="B2290" s="292"/>
      <c r="C2290" s="293"/>
      <c r="D2290" s="242" t="s">
        <v>200</v>
      </c>
      <c r="E2290" s="294" t="s">
        <v>1</v>
      </c>
      <c r="F2290" s="295" t="s">
        <v>290</v>
      </c>
      <c r="G2290" s="293"/>
      <c r="H2290" s="296">
        <v>0.57099999999999995</v>
      </c>
      <c r="I2290" s="297"/>
      <c r="J2290" s="293"/>
      <c r="K2290" s="293"/>
      <c r="L2290" s="298"/>
      <c r="M2290" s="299"/>
      <c r="N2290" s="300"/>
      <c r="O2290" s="300"/>
      <c r="P2290" s="300"/>
      <c r="Q2290" s="300"/>
      <c r="R2290" s="300"/>
      <c r="S2290" s="300"/>
      <c r="T2290" s="301"/>
      <c r="U2290" s="16"/>
      <c r="V2290" s="16"/>
      <c r="W2290" s="16"/>
      <c r="X2290" s="16"/>
      <c r="Y2290" s="16"/>
      <c r="Z2290" s="16"/>
      <c r="AA2290" s="16"/>
      <c r="AB2290" s="16"/>
      <c r="AC2290" s="16"/>
      <c r="AD2290" s="16"/>
      <c r="AE2290" s="16"/>
      <c r="AT2290" s="302" t="s">
        <v>200</v>
      </c>
      <c r="AU2290" s="302" t="s">
        <v>82</v>
      </c>
      <c r="AV2290" s="16" t="s">
        <v>214</v>
      </c>
      <c r="AW2290" s="16" t="s">
        <v>30</v>
      </c>
      <c r="AX2290" s="16" t="s">
        <v>73</v>
      </c>
      <c r="AY2290" s="302" t="s">
        <v>189</v>
      </c>
    </row>
    <row r="2291" s="13" customFormat="1">
      <c r="A2291" s="13"/>
      <c r="B2291" s="249"/>
      <c r="C2291" s="250"/>
      <c r="D2291" s="242" t="s">
        <v>200</v>
      </c>
      <c r="E2291" s="251" t="s">
        <v>1</v>
      </c>
      <c r="F2291" s="252" t="s">
        <v>1567</v>
      </c>
      <c r="G2291" s="250"/>
      <c r="H2291" s="251" t="s">
        <v>1</v>
      </c>
      <c r="I2291" s="253"/>
      <c r="J2291" s="250"/>
      <c r="K2291" s="250"/>
      <c r="L2291" s="254"/>
      <c r="M2291" s="255"/>
      <c r="N2291" s="256"/>
      <c r="O2291" s="256"/>
      <c r="P2291" s="256"/>
      <c r="Q2291" s="256"/>
      <c r="R2291" s="256"/>
      <c r="S2291" s="256"/>
      <c r="T2291" s="257"/>
      <c r="U2291" s="13"/>
      <c r="V2291" s="13"/>
      <c r="W2291" s="13"/>
      <c r="X2291" s="13"/>
      <c r="Y2291" s="13"/>
      <c r="Z2291" s="13"/>
      <c r="AA2291" s="13"/>
      <c r="AB2291" s="13"/>
      <c r="AC2291" s="13"/>
      <c r="AD2291" s="13"/>
      <c r="AE2291" s="13"/>
      <c r="AT2291" s="258" t="s">
        <v>200</v>
      </c>
      <c r="AU2291" s="258" t="s">
        <v>82</v>
      </c>
      <c r="AV2291" s="13" t="s">
        <v>80</v>
      </c>
      <c r="AW2291" s="13" t="s">
        <v>30</v>
      </c>
      <c r="AX2291" s="13" t="s">
        <v>73</v>
      </c>
      <c r="AY2291" s="258" t="s">
        <v>189</v>
      </c>
    </row>
    <row r="2292" s="14" customFormat="1">
      <c r="A2292" s="14"/>
      <c r="B2292" s="259"/>
      <c r="C2292" s="260"/>
      <c r="D2292" s="242" t="s">
        <v>200</v>
      </c>
      <c r="E2292" s="261" t="s">
        <v>1</v>
      </c>
      <c r="F2292" s="262" t="s">
        <v>1568</v>
      </c>
      <c r="G2292" s="260"/>
      <c r="H2292" s="263">
        <v>1.9910000000000001</v>
      </c>
      <c r="I2292" s="264"/>
      <c r="J2292" s="260"/>
      <c r="K2292" s="260"/>
      <c r="L2292" s="265"/>
      <c r="M2292" s="266"/>
      <c r="N2292" s="267"/>
      <c r="O2292" s="267"/>
      <c r="P2292" s="267"/>
      <c r="Q2292" s="267"/>
      <c r="R2292" s="267"/>
      <c r="S2292" s="267"/>
      <c r="T2292" s="268"/>
      <c r="U2292" s="14"/>
      <c r="V2292" s="14"/>
      <c r="W2292" s="14"/>
      <c r="X2292" s="14"/>
      <c r="Y2292" s="14"/>
      <c r="Z2292" s="14"/>
      <c r="AA2292" s="14"/>
      <c r="AB2292" s="14"/>
      <c r="AC2292" s="14"/>
      <c r="AD2292" s="14"/>
      <c r="AE2292" s="14"/>
      <c r="AT2292" s="269" t="s">
        <v>200</v>
      </c>
      <c r="AU2292" s="269" t="s">
        <v>82</v>
      </c>
      <c r="AV2292" s="14" t="s">
        <v>82</v>
      </c>
      <c r="AW2292" s="14" t="s">
        <v>30</v>
      </c>
      <c r="AX2292" s="14" t="s">
        <v>73</v>
      </c>
      <c r="AY2292" s="269" t="s">
        <v>189</v>
      </c>
    </row>
    <row r="2293" s="16" customFormat="1">
      <c r="A2293" s="16"/>
      <c r="B2293" s="292"/>
      <c r="C2293" s="293"/>
      <c r="D2293" s="242" t="s">
        <v>200</v>
      </c>
      <c r="E2293" s="294" t="s">
        <v>1</v>
      </c>
      <c r="F2293" s="295" t="s">
        <v>290</v>
      </c>
      <c r="G2293" s="293"/>
      <c r="H2293" s="296">
        <v>1.9910000000000001</v>
      </c>
      <c r="I2293" s="297"/>
      <c r="J2293" s="293"/>
      <c r="K2293" s="293"/>
      <c r="L2293" s="298"/>
      <c r="M2293" s="299"/>
      <c r="N2293" s="300"/>
      <c r="O2293" s="300"/>
      <c r="P2293" s="300"/>
      <c r="Q2293" s="300"/>
      <c r="R2293" s="300"/>
      <c r="S2293" s="300"/>
      <c r="T2293" s="301"/>
      <c r="U2293" s="16"/>
      <c r="V2293" s="16"/>
      <c r="W2293" s="16"/>
      <c r="X2293" s="16"/>
      <c r="Y2293" s="16"/>
      <c r="Z2293" s="16"/>
      <c r="AA2293" s="16"/>
      <c r="AB2293" s="16"/>
      <c r="AC2293" s="16"/>
      <c r="AD2293" s="16"/>
      <c r="AE2293" s="16"/>
      <c r="AT2293" s="302" t="s">
        <v>200</v>
      </c>
      <c r="AU2293" s="302" t="s">
        <v>82</v>
      </c>
      <c r="AV2293" s="16" t="s">
        <v>214</v>
      </c>
      <c r="AW2293" s="16" t="s">
        <v>30</v>
      </c>
      <c r="AX2293" s="16" t="s">
        <v>73</v>
      </c>
      <c r="AY2293" s="302" t="s">
        <v>189</v>
      </c>
    </row>
    <row r="2294" s="15" customFormat="1">
      <c r="A2294" s="15"/>
      <c r="B2294" s="270"/>
      <c r="C2294" s="271"/>
      <c r="D2294" s="242" t="s">
        <v>200</v>
      </c>
      <c r="E2294" s="272" t="s">
        <v>1</v>
      </c>
      <c r="F2294" s="273" t="s">
        <v>207</v>
      </c>
      <c r="G2294" s="271"/>
      <c r="H2294" s="274">
        <v>6.8380000000000001</v>
      </c>
      <c r="I2294" s="275"/>
      <c r="J2294" s="271"/>
      <c r="K2294" s="271"/>
      <c r="L2294" s="276"/>
      <c r="M2294" s="277"/>
      <c r="N2294" s="278"/>
      <c r="O2294" s="278"/>
      <c r="P2294" s="278"/>
      <c r="Q2294" s="278"/>
      <c r="R2294" s="278"/>
      <c r="S2294" s="278"/>
      <c r="T2294" s="279"/>
      <c r="U2294" s="15"/>
      <c r="V2294" s="15"/>
      <c r="W2294" s="15"/>
      <c r="X2294" s="15"/>
      <c r="Y2294" s="15"/>
      <c r="Z2294" s="15"/>
      <c r="AA2294" s="15"/>
      <c r="AB2294" s="15"/>
      <c r="AC2294" s="15"/>
      <c r="AD2294" s="15"/>
      <c r="AE2294" s="15"/>
      <c r="AT2294" s="280" t="s">
        <v>200</v>
      </c>
      <c r="AU2294" s="280" t="s">
        <v>82</v>
      </c>
      <c r="AV2294" s="15" t="s">
        <v>195</v>
      </c>
      <c r="AW2294" s="15" t="s">
        <v>30</v>
      </c>
      <c r="AX2294" s="15" t="s">
        <v>80</v>
      </c>
      <c r="AY2294" s="280" t="s">
        <v>189</v>
      </c>
    </row>
    <row r="2295" s="2" customFormat="1" ht="24.15" customHeight="1">
      <c r="A2295" s="39"/>
      <c r="B2295" s="40"/>
      <c r="C2295" s="228" t="s">
        <v>1569</v>
      </c>
      <c r="D2295" s="228" t="s">
        <v>191</v>
      </c>
      <c r="E2295" s="229" t="s">
        <v>1570</v>
      </c>
      <c r="F2295" s="230" t="s">
        <v>1571</v>
      </c>
      <c r="G2295" s="231" t="s">
        <v>301</v>
      </c>
      <c r="H2295" s="232">
        <v>53.640000000000001</v>
      </c>
      <c r="I2295" s="233"/>
      <c r="J2295" s="234">
        <f>ROUND(I2295*H2295,2)</f>
        <v>0</v>
      </c>
      <c r="K2295" s="235"/>
      <c r="L2295" s="45"/>
      <c r="M2295" s="236" t="s">
        <v>1</v>
      </c>
      <c r="N2295" s="237" t="s">
        <v>38</v>
      </c>
      <c r="O2295" s="92"/>
      <c r="P2295" s="238">
        <f>O2295*H2295</f>
        <v>0</v>
      </c>
      <c r="Q2295" s="238">
        <v>0</v>
      </c>
      <c r="R2295" s="238">
        <f>Q2295*H2295</f>
        <v>0</v>
      </c>
      <c r="S2295" s="238">
        <v>0.027</v>
      </c>
      <c r="T2295" s="239">
        <f>S2295*H2295</f>
        <v>1.44828</v>
      </c>
      <c r="U2295" s="39"/>
      <c r="V2295" s="39"/>
      <c r="W2295" s="39"/>
      <c r="X2295" s="39"/>
      <c r="Y2295" s="39"/>
      <c r="Z2295" s="39"/>
      <c r="AA2295" s="39"/>
      <c r="AB2295" s="39"/>
      <c r="AC2295" s="39"/>
      <c r="AD2295" s="39"/>
      <c r="AE2295" s="39"/>
      <c r="AR2295" s="240" t="s">
        <v>195</v>
      </c>
      <c r="AT2295" s="240" t="s">
        <v>191</v>
      </c>
      <c r="AU2295" s="240" t="s">
        <v>82</v>
      </c>
      <c r="AY2295" s="18" t="s">
        <v>189</v>
      </c>
      <c r="BE2295" s="241">
        <f>IF(N2295="základní",J2295,0)</f>
        <v>0</v>
      </c>
      <c r="BF2295" s="241">
        <f>IF(N2295="snížená",J2295,0)</f>
        <v>0</v>
      </c>
      <c r="BG2295" s="241">
        <f>IF(N2295="zákl. přenesená",J2295,0)</f>
        <v>0</v>
      </c>
      <c r="BH2295" s="241">
        <f>IF(N2295="sníž. přenesená",J2295,0)</f>
        <v>0</v>
      </c>
      <c r="BI2295" s="241">
        <f>IF(N2295="nulová",J2295,0)</f>
        <v>0</v>
      </c>
      <c r="BJ2295" s="18" t="s">
        <v>80</v>
      </c>
      <c r="BK2295" s="241">
        <f>ROUND(I2295*H2295,2)</f>
        <v>0</v>
      </c>
      <c r="BL2295" s="18" t="s">
        <v>195</v>
      </c>
      <c r="BM2295" s="240" t="s">
        <v>1572</v>
      </c>
    </row>
    <row r="2296" s="2" customFormat="1">
      <c r="A2296" s="39"/>
      <c r="B2296" s="40"/>
      <c r="C2296" s="41"/>
      <c r="D2296" s="242" t="s">
        <v>197</v>
      </c>
      <c r="E2296" s="41"/>
      <c r="F2296" s="243" t="s">
        <v>1571</v>
      </c>
      <c r="G2296" s="41"/>
      <c r="H2296" s="41"/>
      <c r="I2296" s="244"/>
      <c r="J2296" s="41"/>
      <c r="K2296" s="41"/>
      <c r="L2296" s="45"/>
      <c r="M2296" s="245"/>
      <c r="N2296" s="246"/>
      <c r="O2296" s="92"/>
      <c r="P2296" s="92"/>
      <c r="Q2296" s="92"/>
      <c r="R2296" s="92"/>
      <c r="S2296" s="92"/>
      <c r="T2296" s="93"/>
      <c r="U2296" s="39"/>
      <c r="V2296" s="39"/>
      <c r="W2296" s="39"/>
      <c r="X2296" s="39"/>
      <c r="Y2296" s="39"/>
      <c r="Z2296" s="39"/>
      <c r="AA2296" s="39"/>
      <c r="AB2296" s="39"/>
      <c r="AC2296" s="39"/>
      <c r="AD2296" s="39"/>
      <c r="AE2296" s="39"/>
      <c r="AT2296" s="18" t="s">
        <v>197</v>
      </c>
      <c r="AU2296" s="18" t="s">
        <v>82</v>
      </c>
    </row>
    <row r="2297" s="2" customFormat="1">
      <c r="A2297" s="39"/>
      <c r="B2297" s="40"/>
      <c r="C2297" s="41"/>
      <c r="D2297" s="247" t="s">
        <v>198</v>
      </c>
      <c r="E2297" s="41"/>
      <c r="F2297" s="248" t="s">
        <v>1573</v>
      </c>
      <c r="G2297" s="41"/>
      <c r="H2297" s="41"/>
      <c r="I2297" s="244"/>
      <c r="J2297" s="41"/>
      <c r="K2297" s="41"/>
      <c r="L2297" s="45"/>
      <c r="M2297" s="245"/>
      <c r="N2297" s="246"/>
      <c r="O2297" s="92"/>
      <c r="P2297" s="92"/>
      <c r="Q2297" s="92"/>
      <c r="R2297" s="92"/>
      <c r="S2297" s="92"/>
      <c r="T2297" s="93"/>
      <c r="U2297" s="39"/>
      <c r="V2297" s="39"/>
      <c r="W2297" s="39"/>
      <c r="X2297" s="39"/>
      <c r="Y2297" s="39"/>
      <c r="Z2297" s="39"/>
      <c r="AA2297" s="39"/>
      <c r="AB2297" s="39"/>
      <c r="AC2297" s="39"/>
      <c r="AD2297" s="39"/>
      <c r="AE2297" s="39"/>
      <c r="AT2297" s="18" t="s">
        <v>198</v>
      </c>
      <c r="AU2297" s="18" t="s">
        <v>82</v>
      </c>
    </row>
    <row r="2298" s="13" customFormat="1">
      <c r="A2298" s="13"/>
      <c r="B2298" s="249"/>
      <c r="C2298" s="250"/>
      <c r="D2298" s="242" t="s">
        <v>200</v>
      </c>
      <c r="E2298" s="251" t="s">
        <v>1</v>
      </c>
      <c r="F2298" s="252" t="s">
        <v>338</v>
      </c>
      <c r="G2298" s="250"/>
      <c r="H2298" s="251" t="s">
        <v>1</v>
      </c>
      <c r="I2298" s="253"/>
      <c r="J2298" s="250"/>
      <c r="K2298" s="250"/>
      <c r="L2298" s="254"/>
      <c r="M2298" s="255"/>
      <c r="N2298" s="256"/>
      <c r="O2298" s="256"/>
      <c r="P2298" s="256"/>
      <c r="Q2298" s="256"/>
      <c r="R2298" s="256"/>
      <c r="S2298" s="256"/>
      <c r="T2298" s="257"/>
      <c r="U2298" s="13"/>
      <c r="V2298" s="13"/>
      <c r="W2298" s="13"/>
      <c r="X2298" s="13"/>
      <c r="Y2298" s="13"/>
      <c r="Z2298" s="13"/>
      <c r="AA2298" s="13"/>
      <c r="AB2298" s="13"/>
      <c r="AC2298" s="13"/>
      <c r="AD2298" s="13"/>
      <c r="AE2298" s="13"/>
      <c r="AT2298" s="258" t="s">
        <v>200</v>
      </c>
      <c r="AU2298" s="258" t="s">
        <v>82</v>
      </c>
      <c r="AV2298" s="13" t="s">
        <v>80</v>
      </c>
      <c r="AW2298" s="13" t="s">
        <v>30</v>
      </c>
      <c r="AX2298" s="13" t="s">
        <v>73</v>
      </c>
      <c r="AY2298" s="258" t="s">
        <v>189</v>
      </c>
    </row>
    <row r="2299" s="13" customFormat="1">
      <c r="A2299" s="13"/>
      <c r="B2299" s="249"/>
      <c r="C2299" s="250"/>
      <c r="D2299" s="242" t="s">
        <v>200</v>
      </c>
      <c r="E2299" s="251" t="s">
        <v>1</v>
      </c>
      <c r="F2299" s="252" t="s">
        <v>1560</v>
      </c>
      <c r="G2299" s="250"/>
      <c r="H2299" s="251" t="s">
        <v>1</v>
      </c>
      <c r="I2299" s="253"/>
      <c r="J2299" s="250"/>
      <c r="K2299" s="250"/>
      <c r="L2299" s="254"/>
      <c r="M2299" s="255"/>
      <c r="N2299" s="256"/>
      <c r="O2299" s="256"/>
      <c r="P2299" s="256"/>
      <c r="Q2299" s="256"/>
      <c r="R2299" s="256"/>
      <c r="S2299" s="256"/>
      <c r="T2299" s="257"/>
      <c r="U2299" s="13"/>
      <c r="V2299" s="13"/>
      <c r="W2299" s="13"/>
      <c r="X2299" s="13"/>
      <c r="Y2299" s="13"/>
      <c r="Z2299" s="13"/>
      <c r="AA2299" s="13"/>
      <c r="AB2299" s="13"/>
      <c r="AC2299" s="13"/>
      <c r="AD2299" s="13"/>
      <c r="AE2299" s="13"/>
      <c r="AT2299" s="258" t="s">
        <v>200</v>
      </c>
      <c r="AU2299" s="258" t="s">
        <v>82</v>
      </c>
      <c r="AV2299" s="13" t="s">
        <v>80</v>
      </c>
      <c r="AW2299" s="13" t="s">
        <v>30</v>
      </c>
      <c r="AX2299" s="13" t="s">
        <v>73</v>
      </c>
      <c r="AY2299" s="258" t="s">
        <v>189</v>
      </c>
    </row>
    <row r="2300" s="14" customFormat="1">
      <c r="A2300" s="14"/>
      <c r="B2300" s="259"/>
      <c r="C2300" s="260"/>
      <c r="D2300" s="242" t="s">
        <v>200</v>
      </c>
      <c r="E2300" s="261" t="s">
        <v>1</v>
      </c>
      <c r="F2300" s="262" t="s">
        <v>1574</v>
      </c>
      <c r="G2300" s="260"/>
      <c r="H2300" s="263">
        <v>37.439999999999998</v>
      </c>
      <c r="I2300" s="264"/>
      <c r="J2300" s="260"/>
      <c r="K2300" s="260"/>
      <c r="L2300" s="265"/>
      <c r="M2300" s="266"/>
      <c r="N2300" s="267"/>
      <c r="O2300" s="267"/>
      <c r="P2300" s="267"/>
      <c r="Q2300" s="267"/>
      <c r="R2300" s="267"/>
      <c r="S2300" s="267"/>
      <c r="T2300" s="268"/>
      <c r="U2300" s="14"/>
      <c r="V2300" s="14"/>
      <c r="W2300" s="14"/>
      <c r="X2300" s="14"/>
      <c r="Y2300" s="14"/>
      <c r="Z2300" s="14"/>
      <c r="AA2300" s="14"/>
      <c r="AB2300" s="14"/>
      <c r="AC2300" s="14"/>
      <c r="AD2300" s="14"/>
      <c r="AE2300" s="14"/>
      <c r="AT2300" s="269" t="s">
        <v>200</v>
      </c>
      <c r="AU2300" s="269" t="s">
        <v>82</v>
      </c>
      <c r="AV2300" s="14" t="s">
        <v>82</v>
      </c>
      <c r="AW2300" s="14" t="s">
        <v>30</v>
      </c>
      <c r="AX2300" s="14" t="s">
        <v>73</v>
      </c>
      <c r="AY2300" s="269" t="s">
        <v>189</v>
      </c>
    </row>
    <row r="2301" s="13" customFormat="1">
      <c r="A2301" s="13"/>
      <c r="B2301" s="249"/>
      <c r="C2301" s="250"/>
      <c r="D2301" s="242" t="s">
        <v>200</v>
      </c>
      <c r="E2301" s="251" t="s">
        <v>1</v>
      </c>
      <c r="F2301" s="252" t="s">
        <v>1575</v>
      </c>
      <c r="G2301" s="250"/>
      <c r="H2301" s="251" t="s">
        <v>1</v>
      </c>
      <c r="I2301" s="253"/>
      <c r="J2301" s="250"/>
      <c r="K2301" s="250"/>
      <c r="L2301" s="254"/>
      <c r="M2301" s="255"/>
      <c r="N2301" s="256"/>
      <c r="O2301" s="256"/>
      <c r="P2301" s="256"/>
      <c r="Q2301" s="256"/>
      <c r="R2301" s="256"/>
      <c r="S2301" s="256"/>
      <c r="T2301" s="257"/>
      <c r="U2301" s="13"/>
      <c r="V2301" s="13"/>
      <c r="W2301" s="13"/>
      <c r="X2301" s="13"/>
      <c r="Y2301" s="13"/>
      <c r="Z2301" s="13"/>
      <c r="AA2301" s="13"/>
      <c r="AB2301" s="13"/>
      <c r="AC2301" s="13"/>
      <c r="AD2301" s="13"/>
      <c r="AE2301" s="13"/>
      <c r="AT2301" s="258" t="s">
        <v>200</v>
      </c>
      <c r="AU2301" s="258" t="s">
        <v>82</v>
      </c>
      <c r="AV2301" s="13" t="s">
        <v>80</v>
      </c>
      <c r="AW2301" s="13" t="s">
        <v>30</v>
      </c>
      <c r="AX2301" s="13" t="s">
        <v>73</v>
      </c>
      <c r="AY2301" s="258" t="s">
        <v>189</v>
      </c>
    </row>
    <row r="2302" s="14" customFormat="1">
      <c r="A2302" s="14"/>
      <c r="B2302" s="259"/>
      <c r="C2302" s="260"/>
      <c r="D2302" s="242" t="s">
        <v>200</v>
      </c>
      <c r="E2302" s="261" t="s">
        <v>1</v>
      </c>
      <c r="F2302" s="262" t="s">
        <v>1576</v>
      </c>
      <c r="G2302" s="260"/>
      <c r="H2302" s="263">
        <v>2.1600000000000001</v>
      </c>
      <c r="I2302" s="264"/>
      <c r="J2302" s="260"/>
      <c r="K2302" s="260"/>
      <c r="L2302" s="265"/>
      <c r="M2302" s="266"/>
      <c r="N2302" s="267"/>
      <c r="O2302" s="267"/>
      <c r="P2302" s="267"/>
      <c r="Q2302" s="267"/>
      <c r="R2302" s="267"/>
      <c r="S2302" s="267"/>
      <c r="T2302" s="268"/>
      <c r="U2302" s="14"/>
      <c r="V2302" s="14"/>
      <c r="W2302" s="14"/>
      <c r="X2302" s="14"/>
      <c r="Y2302" s="14"/>
      <c r="Z2302" s="14"/>
      <c r="AA2302" s="14"/>
      <c r="AB2302" s="14"/>
      <c r="AC2302" s="14"/>
      <c r="AD2302" s="14"/>
      <c r="AE2302" s="14"/>
      <c r="AT2302" s="269" t="s">
        <v>200</v>
      </c>
      <c r="AU2302" s="269" t="s">
        <v>82</v>
      </c>
      <c r="AV2302" s="14" t="s">
        <v>82</v>
      </c>
      <c r="AW2302" s="14" t="s">
        <v>30</v>
      </c>
      <c r="AX2302" s="14" t="s">
        <v>73</v>
      </c>
      <c r="AY2302" s="269" t="s">
        <v>189</v>
      </c>
    </row>
    <row r="2303" s="16" customFormat="1">
      <c r="A2303" s="16"/>
      <c r="B2303" s="292"/>
      <c r="C2303" s="293"/>
      <c r="D2303" s="242" t="s">
        <v>200</v>
      </c>
      <c r="E2303" s="294" t="s">
        <v>1</v>
      </c>
      <c r="F2303" s="295" t="s">
        <v>290</v>
      </c>
      <c r="G2303" s="293"/>
      <c r="H2303" s="296">
        <v>39.600000000000001</v>
      </c>
      <c r="I2303" s="297"/>
      <c r="J2303" s="293"/>
      <c r="K2303" s="293"/>
      <c r="L2303" s="298"/>
      <c r="M2303" s="299"/>
      <c r="N2303" s="300"/>
      <c r="O2303" s="300"/>
      <c r="P2303" s="300"/>
      <c r="Q2303" s="300"/>
      <c r="R2303" s="300"/>
      <c r="S2303" s="300"/>
      <c r="T2303" s="301"/>
      <c r="U2303" s="16"/>
      <c r="V2303" s="16"/>
      <c r="W2303" s="16"/>
      <c r="X2303" s="16"/>
      <c r="Y2303" s="16"/>
      <c r="Z2303" s="16"/>
      <c r="AA2303" s="16"/>
      <c r="AB2303" s="16"/>
      <c r="AC2303" s="16"/>
      <c r="AD2303" s="16"/>
      <c r="AE2303" s="16"/>
      <c r="AT2303" s="302" t="s">
        <v>200</v>
      </c>
      <c r="AU2303" s="302" t="s">
        <v>82</v>
      </c>
      <c r="AV2303" s="16" t="s">
        <v>214</v>
      </c>
      <c r="AW2303" s="16" t="s">
        <v>30</v>
      </c>
      <c r="AX2303" s="16" t="s">
        <v>73</v>
      </c>
      <c r="AY2303" s="302" t="s">
        <v>189</v>
      </c>
    </row>
    <row r="2304" s="13" customFormat="1">
      <c r="A2304" s="13"/>
      <c r="B2304" s="249"/>
      <c r="C2304" s="250"/>
      <c r="D2304" s="242" t="s">
        <v>200</v>
      </c>
      <c r="E2304" s="251" t="s">
        <v>1</v>
      </c>
      <c r="F2304" s="252" t="s">
        <v>352</v>
      </c>
      <c r="G2304" s="250"/>
      <c r="H2304" s="251" t="s">
        <v>1</v>
      </c>
      <c r="I2304" s="253"/>
      <c r="J2304" s="250"/>
      <c r="K2304" s="250"/>
      <c r="L2304" s="254"/>
      <c r="M2304" s="255"/>
      <c r="N2304" s="256"/>
      <c r="O2304" s="256"/>
      <c r="P2304" s="256"/>
      <c r="Q2304" s="256"/>
      <c r="R2304" s="256"/>
      <c r="S2304" s="256"/>
      <c r="T2304" s="257"/>
      <c r="U2304" s="13"/>
      <c r="V2304" s="13"/>
      <c r="W2304" s="13"/>
      <c r="X2304" s="13"/>
      <c r="Y2304" s="13"/>
      <c r="Z2304" s="13"/>
      <c r="AA2304" s="13"/>
      <c r="AB2304" s="13"/>
      <c r="AC2304" s="13"/>
      <c r="AD2304" s="13"/>
      <c r="AE2304" s="13"/>
      <c r="AT2304" s="258" t="s">
        <v>200</v>
      </c>
      <c r="AU2304" s="258" t="s">
        <v>82</v>
      </c>
      <c r="AV2304" s="13" t="s">
        <v>80</v>
      </c>
      <c r="AW2304" s="13" t="s">
        <v>30</v>
      </c>
      <c r="AX2304" s="13" t="s">
        <v>73</v>
      </c>
      <c r="AY2304" s="258" t="s">
        <v>189</v>
      </c>
    </row>
    <row r="2305" s="13" customFormat="1">
      <c r="A2305" s="13"/>
      <c r="B2305" s="249"/>
      <c r="C2305" s="250"/>
      <c r="D2305" s="242" t="s">
        <v>200</v>
      </c>
      <c r="E2305" s="251" t="s">
        <v>1</v>
      </c>
      <c r="F2305" s="252" t="s">
        <v>1560</v>
      </c>
      <c r="G2305" s="250"/>
      <c r="H2305" s="251" t="s">
        <v>1</v>
      </c>
      <c r="I2305" s="253"/>
      <c r="J2305" s="250"/>
      <c r="K2305" s="250"/>
      <c r="L2305" s="254"/>
      <c r="M2305" s="255"/>
      <c r="N2305" s="256"/>
      <c r="O2305" s="256"/>
      <c r="P2305" s="256"/>
      <c r="Q2305" s="256"/>
      <c r="R2305" s="256"/>
      <c r="S2305" s="256"/>
      <c r="T2305" s="257"/>
      <c r="U2305" s="13"/>
      <c r="V2305" s="13"/>
      <c r="W2305" s="13"/>
      <c r="X2305" s="13"/>
      <c r="Y2305" s="13"/>
      <c r="Z2305" s="13"/>
      <c r="AA2305" s="13"/>
      <c r="AB2305" s="13"/>
      <c r="AC2305" s="13"/>
      <c r="AD2305" s="13"/>
      <c r="AE2305" s="13"/>
      <c r="AT2305" s="258" t="s">
        <v>200</v>
      </c>
      <c r="AU2305" s="258" t="s">
        <v>82</v>
      </c>
      <c r="AV2305" s="13" t="s">
        <v>80</v>
      </c>
      <c r="AW2305" s="13" t="s">
        <v>30</v>
      </c>
      <c r="AX2305" s="13" t="s">
        <v>73</v>
      </c>
      <c r="AY2305" s="258" t="s">
        <v>189</v>
      </c>
    </row>
    <row r="2306" s="14" customFormat="1">
      <c r="A2306" s="14"/>
      <c r="B2306" s="259"/>
      <c r="C2306" s="260"/>
      <c r="D2306" s="242" t="s">
        <v>200</v>
      </c>
      <c r="E2306" s="261" t="s">
        <v>1</v>
      </c>
      <c r="F2306" s="262" t="s">
        <v>1577</v>
      </c>
      <c r="G2306" s="260"/>
      <c r="H2306" s="263">
        <v>14.039999999999999</v>
      </c>
      <c r="I2306" s="264"/>
      <c r="J2306" s="260"/>
      <c r="K2306" s="260"/>
      <c r="L2306" s="265"/>
      <c r="M2306" s="266"/>
      <c r="N2306" s="267"/>
      <c r="O2306" s="267"/>
      <c r="P2306" s="267"/>
      <c r="Q2306" s="267"/>
      <c r="R2306" s="267"/>
      <c r="S2306" s="267"/>
      <c r="T2306" s="268"/>
      <c r="U2306" s="14"/>
      <c r="V2306" s="14"/>
      <c r="W2306" s="14"/>
      <c r="X2306" s="14"/>
      <c r="Y2306" s="14"/>
      <c r="Z2306" s="14"/>
      <c r="AA2306" s="14"/>
      <c r="AB2306" s="14"/>
      <c r="AC2306" s="14"/>
      <c r="AD2306" s="14"/>
      <c r="AE2306" s="14"/>
      <c r="AT2306" s="269" t="s">
        <v>200</v>
      </c>
      <c r="AU2306" s="269" t="s">
        <v>82</v>
      </c>
      <c r="AV2306" s="14" t="s">
        <v>82</v>
      </c>
      <c r="AW2306" s="14" t="s">
        <v>30</v>
      </c>
      <c r="AX2306" s="14" t="s">
        <v>73</v>
      </c>
      <c r="AY2306" s="269" t="s">
        <v>189</v>
      </c>
    </row>
    <row r="2307" s="16" customFormat="1">
      <c r="A2307" s="16"/>
      <c r="B2307" s="292"/>
      <c r="C2307" s="293"/>
      <c r="D2307" s="242" t="s">
        <v>200</v>
      </c>
      <c r="E2307" s="294" t="s">
        <v>1</v>
      </c>
      <c r="F2307" s="295" t="s">
        <v>290</v>
      </c>
      <c r="G2307" s="293"/>
      <c r="H2307" s="296">
        <v>14.039999999999999</v>
      </c>
      <c r="I2307" s="297"/>
      <c r="J2307" s="293"/>
      <c r="K2307" s="293"/>
      <c r="L2307" s="298"/>
      <c r="M2307" s="299"/>
      <c r="N2307" s="300"/>
      <c r="O2307" s="300"/>
      <c r="P2307" s="300"/>
      <c r="Q2307" s="300"/>
      <c r="R2307" s="300"/>
      <c r="S2307" s="300"/>
      <c r="T2307" s="301"/>
      <c r="U2307" s="16"/>
      <c r="V2307" s="16"/>
      <c r="W2307" s="16"/>
      <c r="X2307" s="16"/>
      <c r="Y2307" s="16"/>
      <c r="Z2307" s="16"/>
      <c r="AA2307" s="16"/>
      <c r="AB2307" s="16"/>
      <c r="AC2307" s="16"/>
      <c r="AD2307" s="16"/>
      <c r="AE2307" s="16"/>
      <c r="AT2307" s="302" t="s">
        <v>200</v>
      </c>
      <c r="AU2307" s="302" t="s">
        <v>82</v>
      </c>
      <c r="AV2307" s="16" t="s">
        <v>214</v>
      </c>
      <c r="AW2307" s="16" t="s">
        <v>30</v>
      </c>
      <c r="AX2307" s="16" t="s">
        <v>73</v>
      </c>
      <c r="AY2307" s="302" t="s">
        <v>189</v>
      </c>
    </row>
    <row r="2308" s="15" customFormat="1">
      <c r="A2308" s="15"/>
      <c r="B2308" s="270"/>
      <c r="C2308" s="271"/>
      <c r="D2308" s="242" t="s">
        <v>200</v>
      </c>
      <c r="E2308" s="272" t="s">
        <v>1</v>
      </c>
      <c r="F2308" s="273" t="s">
        <v>207</v>
      </c>
      <c r="G2308" s="271"/>
      <c r="H2308" s="274">
        <v>53.640000000000001</v>
      </c>
      <c r="I2308" s="275"/>
      <c r="J2308" s="271"/>
      <c r="K2308" s="271"/>
      <c r="L2308" s="276"/>
      <c r="M2308" s="277"/>
      <c r="N2308" s="278"/>
      <c r="O2308" s="278"/>
      <c r="P2308" s="278"/>
      <c r="Q2308" s="278"/>
      <c r="R2308" s="278"/>
      <c r="S2308" s="278"/>
      <c r="T2308" s="279"/>
      <c r="U2308" s="15"/>
      <c r="V2308" s="15"/>
      <c r="W2308" s="15"/>
      <c r="X2308" s="15"/>
      <c r="Y2308" s="15"/>
      <c r="Z2308" s="15"/>
      <c r="AA2308" s="15"/>
      <c r="AB2308" s="15"/>
      <c r="AC2308" s="15"/>
      <c r="AD2308" s="15"/>
      <c r="AE2308" s="15"/>
      <c r="AT2308" s="280" t="s">
        <v>200</v>
      </c>
      <c r="AU2308" s="280" t="s">
        <v>82</v>
      </c>
      <c r="AV2308" s="15" t="s">
        <v>195</v>
      </c>
      <c r="AW2308" s="15" t="s">
        <v>30</v>
      </c>
      <c r="AX2308" s="15" t="s">
        <v>80</v>
      </c>
      <c r="AY2308" s="280" t="s">
        <v>189</v>
      </c>
    </row>
    <row r="2309" s="2" customFormat="1" ht="21.75" customHeight="1">
      <c r="A2309" s="39"/>
      <c r="B2309" s="40"/>
      <c r="C2309" s="228" t="s">
        <v>1578</v>
      </c>
      <c r="D2309" s="228" t="s">
        <v>191</v>
      </c>
      <c r="E2309" s="229" t="s">
        <v>1579</v>
      </c>
      <c r="F2309" s="230" t="s">
        <v>1580</v>
      </c>
      <c r="G2309" s="231" t="s">
        <v>301</v>
      </c>
      <c r="H2309" s="232">
        <v>39.247999999999998</v>
      </c>
      <c r="I2309" s="233"/>
      <c r="J2309" s="234">
        <f>ROUND(I2309*H2309,2)</f>
        <v>0</v>
      </c>
      <c r="K2309" s="235"/>
      <c r="L2309" s="45"/>
      <c r="M2309" s="236" t="s">
        <v>1</v>
      </c>
      <c r="N2309" s="237" t="s">
        <v>38</v>
      </c>
      <c r="O2309" s="92"/>
      <c r="P2309" s="238">
        <f>O2309*H2309</f>
        <v>0</v>
      </c>
      <c r="Q2309" s="238">
        <v>0</v>
      </c>
      <c r="R2309" s="238">
        <f>Q2309*H2309</f>
        <v>0</v>
      </c>
      <c r="S2309" s="238">
        <v>0.087999999999999995</v>
      </c>
      <c r="T2309" s="239">
        <f>S2309*H2309</f>
        <v>3.4538239999999996</v>
      </c>
      <c r="U2309" s="39"/>
      <c r="V2309" s="39"/>
      <c r="W2309" s="39"/>
      <c r="X2309" s="39"/>
      <c r="Y2309" s="39"/>
      <c r="Z2309" s="39"/>
      <c r="AA2309" s="39"/>
      <c r="AB2309" s="39"/>
      <c r="AC2309" s="39"/>
      <c r="AD2309" s="39"/>
      <c r="AE2309" s="39"/>
      <c r="AR2309" s="240" t="s">
        <v>195</v>
      </c>
      <c r="AT2309" s="240" t="s">
        <v>191</v>
      </c>
      <c r="AU2309" s="240" t="s">
        <v>82</v>
      </c>
      <c r="AY2309" s="18" t="s">
        <v>189</v>
      </c>
      <c r="BE2309" s="241">
        <f>IF(N2309="základní",J2309,0)</f>
        <v>0</v>
      </c>
      <c r="BF2309" s="241">
        <f>IF(N2309="snížená",J2309,0)</f>
        <v>0</v>
      </c>
      <c r="BG2309" s="241">
        <f>IF(N2309="zákl. přenesená",J2309,0)</f>
        <v>0</v>
      </c>
      <c r="BH2309" s="241">
        <f>IF(N2309="sníž. přenesená",J2309,0)</f>
        <v>0</v>
      </c>
      <c r="BI2309" s="241">
        <f>IF(N2309="nulová",J2309,0)</f>
        <v>0</v>
      </c>
      <c r="BJ2309" s="18" t="s">
        <v>80</v>
      </c>
      <c r="BK2309" s="241">
        <f>ROUND(I2309*H2309,2)</f>
        <v>0</v>
      </c>
      <c r="BL2309" s="18" t="s">
        <v>195</v>
      </c>
      <c r="BM2309" s="240" t="s">
        <v>1581</v>
      </c>
    </row>
    <row r="2310" s="2" customFormat="1">
      <c r="A2310" s="39"/>
      <c r="B2310" s="40"/>
      <c r="C2310" s="41"/>
      <c r="D2310" s="242" t="s">
        <v>197</v>
      </c>
      <c r="E2310" s="41"/>
      <c r="F2310" s="243" t="s">
        <v>1580</v>
      </c>
      <c r="G2310" s="41"/>
      <c r="H2310" s="41"/>
      <c r="I2310" s="244"/>
      <c r="J2310" s="41"/>
      <c r="K2310" s="41"/>
      <c r="L2310" s="45"/>
      <c r="M2310" s="245"/>
      <c r="N2310" s="246"/>
      <c r="O2310" s="92"/>
      <c r="P2310" s="92"/>
      <c r="Q2310" s="92"/>
      <c r="R2310" s="92"/>
      <c r="S2310" s="92"/>
      <c r="T2310" s="93"/>
      <c r="U2310" s="39"/>
      <c r="V2310" s="39"/>
      <c r="W2310" s="39"/>
      <c r="X2310" s="39"/>
      <c r="Y2310" s="39"/>
      <c r="Z2310" s="39"/>
      <c r="AA2310" s="39"/>
      <c r="AB2310" s="39"/>
      <c r="AC2310" s="39"/>
      <c r="AD2310" s="39"/>
      <c r="AE2310" s="39"/>
      <c r="AT2310" s="18" t="s">
        <v>197</v>
      </c>
      <c r="AU2310" s="18" t="s">
        <v>82</v>
      </c>
    </row>
    <row r="2311" s="2" customFormat="1">
      <c r="A2311" s="39"/>
      <c r="B2311" s="40"/>
      <c r="C2311" s="41"/>
      <c r="D2311" s="247" t="s">
        <v>198</v>
      </c>
      <c r="E2311" s="41"/>
      <c r="F2311" s="248" t="s">
        <v>1582</v>
      </c>
      <c r="G2311" s="41"/>
      <c r="H2311" s="41"/>
      <c r="I2311" s="244"/>
      <c r="J2311" s="41"/>
      <c r="K2311" s="41"/>
      <c r="L2311" s="45"/>
      <c r="M2311" s="245"/>
      <c r="N2311" s="246"/>
      <c r="O2311" s="92"/>
      <c r="P2311" s="92"/>
      <c r="Q2311" s="92"/>
      <c r="R2311" s="92"/>
      <c r="S2311" s="92"/>
      <c r="T2311" s="93"/>
      <c r="U2311" s="39"/>
      <c r="V2311" s="39"/>
      <c r="W2311" s="39"/>
      <c r="X2311" s="39"/>
      <c r="Y2311" s="39"/>
      <c r="Z2311" s="39"/>
      <c r="AA2311" s="39"/>
      <c r="AB2311" s="39"/>
      <c r="AC2311" s="39"/>
      <c r="AD2311" s="39"/>
      <c r="AE2311" s="39"/>
      <c r="AT2311" s="18" t="s">
        <v>198</v>
      </c>
      <c r="AU2311" s="18" t="s">
        <v>82</v>
      </c>
    </row>
    <row r="2312" s="13" customFormat="1">
      <c r="A2312" s="13"/>
      <c r="B2312" s="249"/>
      <c r="C2312" s="250"/>
      <c r="D2312" s="242" t="s">
        <v>200</v>
      </c>
      <c r="E2312" s="251" t="s">
        <v>1</v>
      </c>
      <c r="F2312" s="252" t="s">
        <v>283</v>
      </c>
      <c r="G2312" s="250"/>
      <c r="H2312" s="251" t="s">
        <v>1</v>
      </c>
      <c r="I2312" s="253"/>
      <c r="J2312" s="250"/>
      <c r="K2312" s="250"/>
      <c r="L2312" s="254"/>
      <c r="M2312" s="255"/>
      <c r="N2312" s="256"/>
      <c r="O2312" s="256"/>
      <c r="P2312" s="256"/>
      <c r="Q2312" s="256"/>
      <c r="R2312" s="256"/>
      <c r="S2312" s="256"/>
      <c r="T2312" s="257"/>
      <c r="U2312" s="13"/>
      <c r="V2312" s="13"/>
      <c r="W2312" s="13"/>
      <c r="X2312" s="13"/>
      <c r="Y2312" s="13"/>
      <c r="Z2312" s="13"/>
      <c r="AA2312" s="13"/>
      <c r="AB2312" s="13"/>
      <c r="AC2312" s="13"/>
      <c r="AD2312" s="13"/>
      <c r="AE2312" s="13"/>
      <c r="AT2312" s="258" t="s">
        <v>200</v>
      </c>
      <c r="AU2312" s="258" t="s">
        <v>82</v>
      </c>
      <c r="AV2312" s="13" t="s">
        <v>80</v>
      </c>
      <c r="AW2312" s="13" t="s">
        <v>30</v>
      </c>
      <c r="AX2312" s="13" t="s">
        <v>73</v>
      </c>
      <c r="AY2312" s="258" t="s">
        <v>189</v>
      </c>
    </row>
    <row r="2313" s="13" customFormat="1">
      <c r="A2313" s="13"/>
      <c r="B2313" s="249"/>
      <c r="C2313" s="250"/>
      <c r="D2313" s="242" t="s">
        <v>200</v>
      </c>
      <c r="E2313" s="251" t="s">
        <v>1</v>
      </c>
      <c r="F2313" s="252" t="s">
        <v>1583</v>
      </c>
      <c r="G2313" s="250"/>
      <c r="H2313" s="251" t="s">
        <v>1</v>
      </c>
      <c r="I2313" s="253"/>
      <c r="J2313" s="250"/>
      <c r="K2313" s="250"/>
      <c r="L2313" s="254"/>
      <c r="M2313" s="255"/>
      <c r="N2313" s="256"/>
      <c r="O2313" s="256"/>
      <c r="P2313" s="256"/>
      <c r="Q2313" s="256"/>
      <c r="R2313" s="256"/>
      <c r="S2313" s="256"/>
      <c r="T2313" s="257"/>
      <c r="U2313" s="13"/>
      <c r="V2313" s="13"/>
      <c r="W2313" s="13"/>
      <c r="X2313" s="13"/>
      <c r="Y2313" s="13"/>
      <c r="Z2313" s="13"/>
      <c r="AA2313" s="13"/>
      <c r="AB2313" s="13"/>
      <c r="AC2313" s="13"/>
      <c r="AD2313" s="13"/>
      <c r="AE2313" s="13"/>
      <c r="AT2313" s="258" t="s">
        <v>200</v>
      </c>
      <c r="AU2313" s="258" t="s">
        <v>82</v>
      </c>
      <c r="AV2313" s="13" t="s">
        <v>80</v>
      </c>
      <c r="AW2313" s="13" t="s">
        <v>30</v>
      </c>
      <c r="AX2313" s="13" t="s">
        <v>73</v>
      </c>
      <c r="AY2313" s="258" t="s">
        <v>189</v>
      </c>
    </row>
    <row r="2314" s="14" customFormat="1">
      <c r="A2314" s="14"/>
      <c r="B2314" s="259"/>
      <c r="C2314" s="260"/>
      <c r="D2314" s="242" t="s">
        <v>200</v>
      </c>
      <c r="E2314" s="261" t="s">
        <v>1</v>
      </c>
      <c r="F2314" s="262" t="s">
        <v>1584</v>
      </c>
      <c r="G2314" s="260"/>
      <c r="H2314" s="263">
        <v>1.3999999999999999</v>
      </c>
      <c r="I2314" s="264"/>
      <c r="J2314" s="260"/>
      <c r="K2314" s="260"/>
      <c r="L2314" s="265"/>
      <c r="M2314" s="266"/>
      <c r="N2314" s="267"/>
      <c r="O2314" s="267"/>
      <c r="P2314" s="267"/>
      <c r="Q2314" s="267"/>
      <c r="R2314" s="267"/>
      <c r="S2314" s="267"/>
      <c r="T2314" s="268"/>
      <c r="U2314" s="14"/>
      <c r="V2314" s="14"/>
      <c r="W2314" s="14"/>
      <c r="X2314" s="14"/>
      <c r="Y2314" s="14"/>
      <c r="Z2314" s="14"/>
      <c r="AA2314" s="14"/>
      <c r="AB2314" s="14"/>
      <c r="AC2314" s="14"/>
      <c r="AD2314" s="14"/>
      <c r="AE2314" s="14"/>
      <c r="AT2314" s="269" t="s">
        <v>200</v>
      </c>
      <c r="AU2314" s="269" t="s">
        <v>82</v>
      </c>
      <c r="AV2314" s="14" t="s">
        <v>82</v>
      </c>
      <c r="AW2314" s="14" t="s">
        <v>30</v>
      </c>
      <c r="AX2314" s="14" t="s">
        <v>73</v>
      </c>
      <c r="AY2314" s="269" t="s">
        <v>189</v>
      </c>
    </row>
    <row r="2315" s="13" customFormat="1">
      <c r="A2315" s="13"/>
      <c r="B2315" s="249"/>
      <c r="C2315" s="250"/>
      <c r="D2315" s="242" t="s">
        <v>200</v>
      </c>
      <c r="E2315" s="251" t="s">
        <v>1</v>
      </c>
      <c r="F2315" s="252" t="s">
        <v>1585</v>
      </c>
      <c r="G2315" s="250"/>
      <c r="H2315" s="251" t="s">
        <v>1</v>
      </c>
      <c r="I2315" s="253"/>
      <c r="J2315" s="250"/>
      <c r="K2315" s="250"/>
      <c r="L2315" s="254"/>
      <c r="M2315" s="255"/>
      <c r="N2315" s="256"/>
      <c r="O2315" s="256"/>
      <c r="P2315" s="256"/>
      <c r="Q2315" s="256"/>
      <c r="R2315" s="256"/>
      <c r="S2315" s="256"/>
      <c r="T2315" s="257"/>
      <c r="U2315" s="13"/>
      <c r="V2315" s="13"/>
      <c r="W2315" s="13"/>
      <c r="X2315" s="13"/>
      <c r="Y2315" s="13"/>
      <c r="Z2315" s="13"/>
      <c r="AA2315" s="13"/>
      <c r="AB2315" s="13"/>
      <c r="AC2315" s="13"/>
      <c r="AD2315" s="13"/>
      <c r="AE2315" s="13"/>
      <c r="AT2315" s="258" t="s">
        <v>200</v>
      </c>
      <c r="AU2315" s="258" t="s">
        <v>82</v>
      </c>
      <c r="AV2315" s="13" t="s">
        <v>80</v>
      </c>
      <c r="AW2315" s="13" t="s">
        <v>30</v>
      </c>
      <c r="AX2315" s="13" t="s">
        <v>73</v>
      </c>
      <c r="AY2315" s="258" t="s">
        <v>189</v>
      </c>
    </row>
    <row r="2316" s="14" customFormat="1">
      <c r="A2316" s="14"/>
      <c r="B2316" s="259"/>
      <c r="C2316" s="260"/>
      <c r="D2316" s="242" t="s">
        <v>200</v>
      </c>
      <c r="E2316" s="261" t="s">
        <v>1</v>
      </c>
      <c r="F2316" s="262" t="s">
        <v>1586</v>
      </c>
      <c r="G2316" s="260"/>
      <c r="H2316" s="263">
        <v>1.6000000000000001</v>
      </c>
      <c r="I2316" s="264"/>
      <c r="J2316" s="260"/>
      <c r="K2316" s="260"/>
      <c r="L2316" s="265"/>
      <c r="M2316" s="266"/>
      <c r="N2316" s="267"/>
      <c r="O2316" s="267"/>
      <c r="P2316" s="267"/>
      <c r="Q2316" s="267"/>
      <c r="R2316" s="267"/>
      <c r="S2316" s="267"/>
      <c r="T2316" s="268"/>
      <c r="U2316" s="14"/>
      <c r="V2316" s="14"/>
      <c r="W2316" s="14"/>
      <c r="X2316" s="14"/>
      <c r="Y2316" s="14"/>
      <c r="Z2316" s="14"/>
      <c r="AA2316" s="14"/>
      <c r="AB2316" s="14"/>
      <c r="AC2316" s="14"/>
      <c r="AD2316" s="14"/>
      <c r="AE2316" s="14"/>
      <c r="AT2316" s="269" t="s">
        <v>200</v>
      </c>
      <c r="AU2316" s="269" t="s">
        <v>82</v>
      </c>
      <c r="AV2316" s="14" t="s">
        <v>82</v>
      </c>
      <c r="AW2316" s="14" t="s">
        <v>30</v>
      </c>
      <c r="AX2316" s="14" t="s">
        <v>73</v>
      </c>
      <c r="AY2316" s="269" t="s">
        <v>189</v>
      </c>
    </row>
    <row r="2317" s="13" customFormat="1">
      <c r="A2317" s="13"/>
      <c r="B2317" s="249"/>
      <c r="C2317" s="250"/>
      <c r="D2317" s="242" t="s">
        <v>200</v>
      </c>
      <c r="E2317" s="251" t="s">
        <v>1</v>
      </c>
      <c r="F2317" s="252" t="s">
        <v>1587</v>
      </c>
      <c r="G2317" s="250"/>
      <c r="H2317" s="251" t="s">
        <v>1</v>
      </c>
      <c r="I2317" s="253"/>
      <c r="J2317" s="250"/>
      <c r="K2317" s="250"/>
      <c r="L2317" s="254"/>
      <c r="M2317" s="255"/>
      <c r="N2317" s="256"/>
      <c r="O2317" s="256"/>
      <c r="P2317" s="256"/>
      <c r="Q2317" s="256"/>
      <c r="R2317" s="256"/>
      <c r="S2317" s="256"/>
      <c r="T2317" s="257"/>
      <c r="U2317" s="13"/>
      <c r="V2317" s="13"/>
      <c r="W2317" s="13"/>
      <c r="X2317" s="13"/>
      <c r="Y2317" s="13"/>
      <c r="Z2317" s="13"/>
      <c r="AA2317" s="13"/>
      <c r="AB2317" s="13"/>
      <c r="AC2317" s="13"/>
      <c r="AD2317" s="13"/>
      <c r="AE2317" s="13"/>
      <c r="AT2317" s="258" t="s">
        <v>200</v>
      </c>
      <c r="AU2317" s="258" t="s">
        <v>82</v>
      </c>
      <c r="AV2317" s="13" t="s">
        <v>80</v>
      </c>
      <c r="AW2317" s="13" t="s">
        <v>30</v>
      </c>
      <c r="AX2317" s="13" t="s">
        <v>73</v>
      </c>
      <c r="AY2317" s="258" t="s">
        <v>189</v>
      </c>
    </row>
    <row r="2318" s="14" customFormat="1">
      <c r="A2318" s="14"/>
      <c r="B2318" s="259"/>
      <c r="C2318" s="260"/>
      <c r="D2318" s="242" t="s">
        <v>200</v>
      </c>
      <c r="E2318" s="261" t="s">
        <v>1</v>
      </c>
      <c r="F2318" s="262" t="s">
        <v>1586</v>
      </c>
      <c r="G2318" s="260"/>
      <c r="H2318" s="263">
        <v>1.6000000000000001</v>
      </c>
      <c r="I2318" s="264"/>
      <c r="J2318" s="260"/>
      <c r="K2318" s="260"/>
      <c r="L2318" s="265"/>
      <c r="M2318" s="266"/>
      <c r="N2318" s="267"/>
      <c r="O2318" s="267"/>
      <c r="P2318" s="267"/>
      <c r="Q2318" s="267"/>
      <c r="R2318" s="267"/>
      <c r="S2318" s="267"/>
      <c r="T2318" s="268"/>
      <c r="U2318" s="14"/>
      <c r="V2318" s="14"/>
      <c r="W2318" s="14"/>
      <c r="X2318" s="14"/>
      <c r="Y2318" s="14"/>
      <c r="Z2318" s="14"/>
      <c r="AA2318" s="14"/>
      <c r="AB2318" s="14"/>
      <c r="AC2318" s="14"/>
      <c r="AD2318" s="14"/>
      <c r="AE2318" s="14"/>
      <c r="AT2318" s="269" t="s">
        <v>200</v>
      </c>
      <c r="AU2318" s="269" t="s">
        <v>82</v>
      </c>
      <c r="AV2318" s="14" t="s">
        <v>82</v>
      </c>
      <c r="AW2318" s="14" t="s">
        <v>30</v>
      </c>
      <c r="AX2318" s="14" t="s">
        <v>73</v>
      </c>
      <c r="AY2318" s="269" t="s">
        <v>189</v>
      </c>
    </row>
    <row r="2319" s="13" customFormat="1">
      <c r="A2319" s="13"/>
      <c r="B2319" s="249"/>
      <c r="C2319" s="250"/>
      <c r="D2319" s="242" t="s">
        <v>200</v>
      </c>
      <c r="E2319" s="251" t="s">
        <v>1</v>
      </c>
      <c r="F2319" s="252" t="s">
        <v>1588</v>
      </c>
      <c r="G2319" s="250"/>
      <c r="H2319" s="251" t="s">
        <v>1</v>
      </c>
      <c r="I2319" s="253"/>
      <c r="J2319" s="250"/>
      <c r="K2319" s="250"/>
      <c r="L2319" s="254"/>
      <c r="M2319" s="255"/>
      <c r="N2319" s="256"/>
      <c r="O2319" s="256"/>
      <c r="P2319" s="256"/>
      <c r="Q2319" s="256"/>
      <c r="R2319" s="256"/>
      <c r="S2319" s="256"/>
      <c r="T2319" s="257"/>
      <c r="U2319" s="13"/>
      <c r="V2319" s="13"/>
      <c r="W2319" s="13"/>
      <c r="X2319" s="13"/>
      <c r="Y2319" s="13"/>
      <c r="Z2319" s="13"/>
      <c r="AA2319" s="13"/>
      <c r="AB2319" s="13"/>
      <c r="AC2319" s="13"/>
      <c r="AD2319" s="13"/>
      <c r="AE2319" s="13"/>
      <c r="AT2319" s="258" t="s">
        <v>200</v>
      </c>
      <c r="AU2319" s="258" t="s">
        <v>82</v>
      </c>
      <c r="AV2319" s="13" t="s">
        <v>80</v>
      </c>
      <c r="AW2319" s="13" t="s">
        <v>30</v>
      </c>
      <c r="AX2319" s="13" t="s">
        <v>73</v>
      </c>
      <c r="AY2319" s="258" t="s">
        <v>189</v>
      </c>
    </row>
    <row r="2320" s="14" customFormat="1">
      <c r="A2320" s="14"/>
      <c r="B2320" s="259"/>
      <c r="C2320" s="260"/>
      <c r="D2320" s="242" t="s">
        <v>200</v>
      </c>
      <c r="E2320" s="261" t="s">
        <v>1</v>
      </c>
      <c r="F2320" s="262" t="s">
        <v>1589</v>
      </c>
      <c r="G2320" s="260"/>
      <c r="H2320" s="263">
        <v>1.7</v>
      </c>
      <c r="I2320" s="264"/>
      <c r="J2320" s="260"/>
      <c r="K2320" s="260"/>
      <c r="L2320" s="265"/>
      <c r="M2320" s="266"/>
      <c r="N2320" s="267"/>
      <c r="O2320" s="267"/>
      <c r="P2320" s="267"/>
      <c r="Q2320" s="267"/>
      <c r="R2320" s="267"/>
      <c r="S2320" s="267"/>
      <c r="T2320" s="268"/>
      <c r="U2320" s="14"/>
      <c r="V2320" s="14"/>
      <c r="W2320" s="14"/>
      <c r="X2320" s="14"/>
      <c r="Y2320" s="14"/>
      <c r="Z2320" s="14"/>
      <c r="AA2320" s="14"/>
      <c r="AB2320" s="14"/>
      <c r="AC2320" s="14"/>
      <c r="AD2320" s="14"/>
      <c r="AE2320" s="14"/>
      <c r="AT2320" s="269" t="s">
        <v>200</v>
      </c>
      <c r="AU2320" s="269" t="s">
        <v>82</v>
      </c>
      <c r="AV2320" s="14" t="s">
        <v>82</v>
      </c>
      <c r="AW2320" s="14" t="s">
        <v>30</v>
      </c>
      <c r="AX2320" s="14" t="s">
        <v>73</v>
      </c>
      <c r="AY2320" s="269" t="s">
        <v>189</v>
      </c>
    </row>
    <row r="2321" s="13" customFormat="1">
      <c r="A2321" s="13"/>
      <c r="B2321" s="249"/>
      <c r="C2321" s="250"/>
      <c r="D2321" s="242" t="s">
        <v>200</v>
      </c>
      <c r="E2321" s="251" t="s">
        <v>1</v>
      </c>
      <c r="F2321" s="252" t="s">
        <v>1590</v>
      </c>
      <c r="G2321" s="250"/>
      <c r="H2321" s="251" t="s">
        <v>1</v>
      </c>
      <c r="I2321" s="253"/>
      <c r="J2321" s="250"/>
      <c r="K2321" s="250"/>
      <c r="L2321" s="254"/>
      <c r="M2321" s="255"/>
      <c r="N2321" s="256"/>
      <c r="O2321" s="256"/>
      <c r="P2321" s="256"/>
      <c r="Q2321" s="256"/>
      <c r="R2321" s="256"/>
      <c r="S2321" s="256"/>
      <c r="T2321" s="257"/>
      <c r="U2321" s="13"/>
      <c r="V2321" s="13"/>
      <c r="W2321" s="13"/>
      <c r="X2321" s="13"/>
      <c r="Y2321" s="13"/>
      <c r="Z2321" s="13"/>
      <c r="AA2321" s="13"/>
      <c r="AB2321" s="13"/>
      <c r="AC2321" s="13"/>
      <c r="AD2321" s="13"/>
      <c r="AE2321" s="13"/>
      <c r="AT2321" s="258" t="s">
        <v>200</v>
      </c>
      <c r="AU2321" s="258" t="s">
        <v>82</v>
      </c>
      <c r="AV2321" s="13" t="s">
        <v>80</v>
      </c>
      <c r="AW2321" s="13" t="s">
        <v>30</v>
      </c>
      <c r="AX2321" s="13" t="s">
        <v>73</v>
      </c>
      <c r="AY2321" s="258" t="s">
        <v>189</v>
      </c>
    </row>
    <row r="2322" s="14" customFormat="1">
      <c r="A2322" s="14"/>
      <c r="B2322" s="259"/>
      <c r="C2322" s="260"/>
      <c r="D2322" s="242" t="s">
        <v>200</v>
      </c>
      <c r="E2322" s="261" t="s">
        <v>1</v>
      </c>
      <c r="F2322" s="262" t="s">
        <v>1586</v>
      </c>
      <c r="G2322" s="260"/>
      <c r="H2322" s="263">
        <v>1.6000000000000001</v>
      </c>
      <c r="I2322" s="264"/>
      <c r="J2322" s="260"/>
      <c r="K2322" s="260"/>
      <c r="L2322" s="265"/>
      <c r="M2322" s="266"/>
      <c r="N2322" s="267"/>
      <c r="O2322" s="267"/>
      <c r="P2322" s="267"/>
      <c r="Q2322" s="267"/>
      <c r="R2322" s="267"/>
      <c r="S2322" s="267"/>
      <c r="T2322" s="268"/>
      <c r="U2322" s="14"/>
      <c r="V2322" s="14"/>
      <c r="W2322" s="14"/>
      <c r="X2322" s="14"/>
      <c r="Y2322" s="14"/>
      <c r="Z2322" s="14"/>
      <c r="AA2322" s="14"/>
      <c r="AB2322" s="14"/>
      <c r="AC2322" s="14"/>
      <c r="AD2322" s="14"/>
      <c r="AE2322" s="14"/>
      <c r="AT2322" s="269" t="s">
        <v>200</v>
      </c>
      <c r="AU2322" s="269" t="s">
        <v>82</v>
      </c>
      <c r="AV2322" s="14" t="s">
        <v>82</v>
      </c>
      <c r="AW2322" s="14" t="s">
        <v>30</v>
      </c>
      <c r="AX2322" s="14" t="s">
        <v>73</v>
      </c>
      <c r="AY2322" s="269" t="s">
        <v>189</v>
      </c>
    </row>
    <row r="2323" s="16" customFormat="1">
      <c r="A2323" s="16"/>
      <c r="B2323" s="292"/>
      <c r="C2323" s="293"/>
      <c r="D2323" s="242" t="s">
        <v>200</v>
      </c>
      <c r="E2323" s="294" t="s">
        <v>1</v>
      </c>
      <c r="F2323" s="295" t="s">
        <v>290</v>
      </c>
      <c r="G2323" s="293"/>
      <c r="H2323" s="296">
        <v>7.9000000000000004</v>
      </c>
      <c r="I2323" s="297"/>
      <c r="J2323" s="293"/>
      <c r="K2323" s="293"/>
      <c r="L2323" s="298"/>
      <c r="M2323" s="299"/>
      <c r="N2323" s="300"/>
      <c r="O2323" s="300"/>
      <c r="P2323" s="300"/>
      <c r="Q2323" s="300"/>
      <c r="R2323" s="300"/>
      <c r="S2323" s="300"/>
      <c r="T2323" s="301"/>
      <c r="U2323" s="16"/>
      <c r="V2323" s="16"/>
      <c r="W2323" s="16"/>
      <c r="X2323" s="16"/>
      <c r="Y2323" s="16"/>
      <c r="Z2323" s="16"/>
      <c r="AA2323" s="16"/>
      <c r="AB2323" s="16"/>
      <c r="AC2323" s="16"/>
      <c r="AD2323" s="16"/>
      <c r="AE2323" s="16"/>
      <c r="AT2323" s="302" t="s">
        <v>200</v>
      </c>
      <c r="AU2323" s="302" t="s">
        <v>82</v>
      </c>
      <c r="AV2323" s="16" t="s">
        <v>214</v>
      </c>
      <c r="AW2323" s="16" t="s">
        <v>30</v>
      </c>
      <c r="AX2323" s="16" t="s">
        <v>73</v>
      </c>
      <c r="AY2323" s="302" t="s">
        <v>189</v>
      </c>
    </row>
    <row r="2324" s="13" customFormat="1">
      <c r="A2324" s="13"/>
      <c r="B2324" s="249"/>
      <c r="C2324" s="250"/>
      <c r="D2324" s="242" t="s">
        <v>200</v>
      </c>
      <c r="E2324" s="251" t="s">
        <v>1</v>
      </c>
      <c r="F2324" s="252" t="s">
        <v>338</v>
      </c>
      <c r="G2324" s="250"/>
      <c r="H2324" s="251" t="s">
        <v>1</v>
      </c>
      <c r="I2324" s="253"/>
      <c r="J2324" s="250"/>
      <c r="K2324" s="250"/>
      <c r="L2324" s="254"/>
      <c r="M2324" s="255"/>
      <c r="N2324" s="256"/>
      <c r="O2324" s="256"/>
      <c r="P2324" s="256"/>
      <c r="Q2324" s="256"/>
      <c r="R2324" s="256"/>
      <c r="S2324" s="256"/>
      <c r="T2324" s="257"/>
      <c r="U2324" s="13"/>
      <c r="V2324" s="13"/>
      <c r="W2324" s="13"/>
      <c r="X2324" s="13"/>
      <c r="Y2324" s="13"/>
      <c r="Z2324" s="13"/>
      <c r="AA2324" s="13"/>
      <c r="AB2324" s="13"/>
      <c r="AC2324" s="13"/>
      <c r="AD2324" s="13"/>
      <c r="AE2324" s="13"/>
      <c r="AT2324" s="258" t="s">
        <v>200</v>
      </c>
      <c r="AU2324" s="258" t="s">
        <v>82</v>
      </c>
      <c r="AV2324" s="13" t="s">
        <v>80</v>
      </c>
      <c r="AW2324" s="13" t="s">
        <v>30</v>
      </c>
      <c r="AX2324" s="13" t="s">
        <v>73</v>
      </c>
      <c r="AY2324" s="258" t="s">
        <v>189</v>
      </c>
    </row>
    <row r="2325" s="13" customFormat="1">
      <c r="A2325" s="13"/>
      <c r="B2325" s="249"/>
      <c r="C2325" s="250"/>
      <c r="D2325" s="242" t="s">
        <v>200</v>
      </c>
      <c r="E2325" s="251" t="s">
        <v>1</v>
      </c>
      <c r="F2325" s="252" t="s">
        <v>1591</v>
      </c>
      <c r="G2325" s="250"/>
      <c r="H2325" s="251" t="s">
        <v>1</v>
      </c>
      <c r="I2325" s="253"/>
      <c r="J2325" s="250"/>
      <c r="K2325" s="250"/>
      <c r="L2325" s="254"/>
      <c r="M2325" s="255"/>
      <c r="N2325" s="256"/>
      <c r="O2325" s="256"/>
      <c r="P2325" s="256"/>
      <c r="Q2325" s="256"/>
      <c r="R2325" s="256"/>
      <c r="S2325" s="256"/>
      <c r="T2325" s="257"/>
      <c r="U2325" s="13"/>
      <c r="V2325" s="13"/>
      <c r="W2325" s="13"/>
      <c r="X2325" s="13"/>
      <c r="Y2325" s="13"/>
      <c r="Z2325" s="13"/>
      <c r="AA2325" s="13"/>
      <c r="AB2325" s="13"/>
      <c r="AC2325" s="13"/>
      <c r="AD2325" s="13"/>
      <c r="AE2325" s="13"/>
      <c r="AT2325" s="258" t="s">
        <v>200</v>
      </c>
      <c r="AU2325" s="258" t="s">
        <v>82</v>
      </c>
      <c r="AV2325" s="13" t="s">
        <v>80</v>
      </c>
      <c r="AW2325" s="13" t="s">
        <v>30</v>
      </c>
      <c r="AX2325" s="13" t="s">
        <v>73</v>
      </c>
      <c r="AY2325" s="258" t="s">
        <v>189</v>
      </c>
    </row>
    <row r="2326" s="14" customFormat="1">
      <c r="A2326" s="14"/>
      <c r="B2326" s="259"/>
      <c r="C2326" s="260"/>
      <c r="D2326" s="242" t="s">
        <v>200</v>
      </c>
      <c r="E2326" s="261" t="s">
        <v>1</v>
      </c>
      <c r="F2326" s="262" t="s">
        <v>1592</v>
      </c>
      <c r="G2326" s="260"/>
      <c r="H2326" s="263">
        <v>1.2</v>
      </c>
      <c r="I2326" s="264"/>
      <c r="J2326" s="260"/>
      <c r="K2326" s="260"/>
      <c r="L2326" s="265"/>
      <c r="M2326" s="266"/>
      <c r="N2326" s="267"/>
      <c r="O2326" s="267"/>
      <c r="P2326" s="267"/>
      <c r="Q2326" s="267"/>
      <c r="R2326" s="267"/>
      <c r="S2326" s="267"/>
      <c r="T2326" s="268"/>
      <c r="U2326" s="14"/>
      <c r="V2326" s="14"/>
      <c r="W2326" s="14"/>
      <c r="X2326" s="14"/>
      <c r="Y2326" s="14"/>
      <c r="Z2326" s="14"/>
      <c r="AA2326" s="14"/>
      <c r="AB2326" s="14"/>
      <c r="AC2326" s="14"/>
      <c r="AD2326" s="14"/>
      <c r="AE2326" s="14"/>
      <c r="AT2326" s="269" t="s">
        <v>200</v>
      </c>
      <c r="AU2326" s="269" t="s">
        <v>82</v>
      </c>
      <c r="AV2326" s="14" t="s">
        <v>82</v>
      </c>
      <c r="AW2326" s="14" t="s">
        <v>30</v>
      </c>
      <c r="AX2326" s="14" t="s">
        <v>73</v>
      </c>
      <c r="AY2326" s="269" t="s">
        <v>189</v>
      </c>
    </row>
    <row r="2327" s="13" customFormat="1">
      <c r="A2327" s="13"/>
      <c r="B2327" s="249"/>
      <c r="C2327" s="250"/>
      <c r="D2327" s="242" t="s">
        <v>200</v>
      </c>
      <c r="E2327" s="251" t="s">
        <v>1</v>
      </c>
      <c r="F2327" s="252" t="s">
        <v>1593</v>
      </c>
      <c r="G2327" s="250"/>
      <c r="H2327" s="251" t="s">
        <v>1</v>
      </c>
      <c r="I2327" s="253"/>
      <c r="J2327" s="250"/>
      <c r="K2327" s="250"/>
      <c r="L2327" s="254"/>
      <c r="M2327" s="255"/>
      <c r="N2327" s="256"/>
      <c r="O2327" s="256"/>
      <c r="P2327" s="256"/>
      <c r="Q2327" s="256"/>
      <c r="R2327" s="256"/>
      <c r="S2327" s="256"/>
      <c r="T2327" s="257"/>
      <c r="U2327" s="13"/>
      <c r="V2327" s="13"/>
      <c r="W2327" s="13"/>
      <c r="X2327" s="13"/>
      <c r="Y2327" s="13"/>
      <c r="Z2327" s="13"/>
      <c r="AA2327" s="13"/>
      <c r="AB2327" s="13"/>
      <c r="AC2327" s="13"/>
      <c r="AD2327" s="13"/>
      <c r="AE2327" s="13"/>
      <c r="AT2327" s="258" t="s">
        <v>200</v>
      </c>
      <c r="AU2327" s="258" t="s">
        <v>82</v>
      </c>
      <c r="AV2327" s="13" t="s">
        <v>80</v>
      </c>
      <c r="AW2327" s="13" t="s">
        <v>30</v>
      </c>
      <c r="AX2327" s="13" t="s">
        <v>73</v>
      </c>
      <c r="AY2327" s="258" t="s">
        <v>189</v>
      </c>
    </row>
    <row r="2328" s="14" customFormat="1">
      <c r="A2328" s="14"/>
      <c r="B2328" s="259"/>
      <c r="C2328" s="260"/>
      <c r="D2328" s="242" t="s">
        <v>200</v>
      </c>
      <c r="E2328" s="261" t="s">
        <v>1</v>
      </c>
      <c r="F2328" s="262" t="s">
        <v>1586</v>
      </c>
      <c r="G2328" s="260"/>
      <c r="H2328" s="263">
        <v>1.6000000000000001</v>
      </c>
      <c r="I2328" s="264"/>
      <c r="J2328" s="260"/>
      <c r="K2328" s="260"/>
      <c r="L2328" s="265"/>
      <c r="M2328" s="266"/>
      <c r="N2328" s="267"/>
      <c r="O2328" s="267"/>
      <c r="P2328" s="267"/>
      <c r="Q2328" s="267"/>
      <c r="R2328" s="267"/>
      <c r="S2328" s="267"/>
      <c r="T2328" s="268"/>
      <c r="U2328" s="14"/>
      <c r="V2328" s="14"/>
      <c r="W2328" s="14"/>
      <c r="X2328" s="14"/>
      <c r="Y2328" s="14"/>
      <c r="Z2328" s="14"/>
      <c r="AA2328" s="14"/>
      <c r="AB2328" s="14"/>
      <c r="AC2328" s="14"/>
      <c r="AD2328" s="14"/>
      <c r="AE2328" s="14"/>
      <c r="AT2328" s="269" t="s">
        <v>200</v>
      </c>
      <c r="AU2328" s="269" t="s">
        <v>82</v>
      </c>
      <c r="AV2328" s="14" t="s">
        <v>82</v>
      </c>
      <c r="AW2328" s="14" t="s">
        <v>30</v>
      </c>
      <c r="AX2328" s="14" t="s">
        <v>73</v>
      </c>
      <c r="AY2328" s="269" t="s">
        <v>189</v>
      </c>
    </row>
    <row r="2329" s="13" customFormat="1">
      <c r="A2329" s="13"/>
      <c r="B2329" s="249"/>
      <c r="C2329" s="250"/>
      <c r="D2329" s="242" t="s">
        <v>200</v>
      </c>
      <c r="E2329" s="251" t="s">
        <v>1</v>
      </c>
      <c r="F2329" s="252" t="s">
        <v>1594</v>
      </c>
      <c r="G2329" s="250"/>
      <c r="H2329" s="251" t="s">
        <v>1</v>
      </c>
      <c r="I2329" s="253"/>
      <c r="J2329" s="250"/>
      <c r="K2329" s="250"/>
      <c r="L2329" s="254"/>
      <c r="M2329" s="255"/>
      <c r="N2329" s="256"/>
      <c r="O2329" s="256"/>
      <c r="P2329" s="256"/>
      <c r="Q2329" s="256"/>
      <c r="R2329" s="256"/>
      <c r="S2329" s="256"/>
      <c r="T2329" s="257"/>
      <c r="U2329" s="13"/>
      <c r="V2329" s="13"/>
      <c r="W2329" s="13"/>
      <c r="X2329" s="13"/>
      <c r="Y2329" s="13"/>
      <c r="Z2329" s="13"/>
      <c r="AA2329" s="13"/>
      <c r="AB2329" s="13"/>
      <c r="AC2329" s="13"/>
      <c r="AD2329" s="13"/>
      <c r="AE2329" s="13"/>
      <c r="AT2329" s="258" t="s">
        <v>200</v>
      </c>
      <c r="AU2329" s="258" t="s">
        <v>82</v>
      </c>
      <c r="AV2329" s="13" t="s">
        <v>80</v>
      </c>
      <c r="AW2329" s="13" t="s">
        <v>30</v>
      </c>
      <c r="AX2329" s="13" t="s">
        <v>73</v>
      </c>
      <c r="AY2329" s="258" t="s">
        <v>189</v>
      </c>
    </row>
    <row r="2330" s="14" customFormat="1">
      <c r="A2330" s="14"/>
      <c r="B2330" s="259"/>
      <c r="C2330" s="260"/>
      <c r="D2330" s="242" t="s">
        <v>200</v>
      </c>
      <c r="E2330" s="261" t="s">
        <v>1</v>
      </c>
      <c r="F2330" s="262" t="s">
        <v>1586</v>
      </c>
      <c r="G2330" s="260"/>
      <c r="H2330" s="263">
        <v>1.6000000000000001</v>
      </c>
      <c r="I2330" s="264"/>
      <c r="J2330" s="260"/>
      <c r="K2330" s="260"/>
      <c r="L2330" s="265"/>
      <c r="M2330" s="266"/>
      <c r="N2330" s="267"/>
      <c r="O2330" s="267"/>
      <c r="P2330" s="267"/>
      <c r="Q2330" s="267"/>
      <c r="R2330" s="267"/>
      <c r="S2330" s="267"/>
      <c r="T2330" s="268"/>
      <c r="U2330" s="14"/>
      <c r="V2330" s="14"/>
      <c r="W2330" s="14"/>
      <c r="X2330" s="14"/>
      <c r="Y2330" s="14"/>
      <c r="Z2330" s="14"/>
      <c r="AA2330" s="14"/>
      <c r="AB2330" s="14"/>
      <c r="AC2330" s="14"/>
      <c r="AD2330" s="14"/>
      <c r="AE2330" s="14"/>
      <c r="AT2330" s="269" t="s">
        <v>200</v>
      </c>
      <c r="AU2330" s="269" t="s">
        <v>82</v>
      </c>
      <c r="AV2330" s="14" t="s">
        <v>82</v>
      </c>
      <c r="AW2330" s="14" t="s">
        <v>30</v>
      </c>
      <c r="AX2330" s="14" t="s">
        <v>73</v>
      </c>
      <c r="AY2330" s="269" t="s">
        <v>189</v>
      </c>
    </row>
    <row r="2331" s="13" customFormat="1">
      <c r="A2331" s="13"/>
      <c r="B2331" s="249"/>
      <c r="C2331" s="250"/>
      <c r="D2331" s="242" t="s">
        <v>200</v>
      </c>
      <c r="E2331" s="251" t="s">
        <v>1</v>
      </c>
      <c r="F2331" s="252" t="s">
        <v>1595</v>
      </c>
      <c r="G2331" s="250"/>
      <c r="H2331" s="251" t="s">
        <v>1</v>
      </c>
      <c r="I2331" s="253"/>
      <c r="J2331" s="250"/>
      <c r="K2331" s="250"/>
      <c r="L2331" s="254"/>
      <c r="M2331" s="255"/>
      <c r="N2331" s="256"/>
      <c r="O2331" s="256"/>
      <c r="P2331" s="256"/>
      <c r="Q2331" s="256"/>
      <c r="R2331" s="256"/>
      <c r="S2331" s="256"/>
      <c r="T2331" s="257"/>
      <c r="U2331" s="13"/>
      <c r="V2331" s="13"/>
      <c r="W2331" s="13"/>
      <c r="X2331" s="13"/>
      <c r="Y2331" s="13"/>
      <c r="Z2331" s="13"/>
      <c r="AA2331" s="13"/>
      <c r="AB2331" s="13"/>
      <c r="AC2331" s="13"/>
      <c r="AD2331" s="13"/>
      <c r="AE2331" s="13"/>
      <c r="AT2331" s="258" t="s">
        <v>200</v>
      </c>
      <c r="AU2331" s="258" t="s">
        <v>82</v>
      </c>
      <c r="AV2331" s="13" t="s">
        <v>80</v>
      </c>
      <c r="AW2331" s="13" t="s">
        <v>30</v>
      </c>
      <c r="AX2331" s="13" t="s">
        <v>73</v>
      </c>
      <c r="AY2331" s="258" t="s">
        <v>189</v>
      </c>
    </row>
    <row r="2332" s="14" customFormat="1">
      <c r="A2332" s="14"/>
      <c r="B2332" s="259"/>
      <c r="C2332" s="260"/>
      <c r="D2332" s="242" t="s">
        <v>200</v>
      </c>
      <c r="E2332" s="261" t="s">
        <v>1</v>
      </c>
      <c r="F2332" s="262" t="s">
        <v>1586</v>
      </c>
      <c r="G2332" s="260"/>
      <c r="H2332" s="263">
        <v>1.6000000000000001</v>
      </c>
      <c r="I2332" s="264"/>
      <c r="J2332" s="260"/>
      <c r="K2332" s="260"/>
      <c r="L2332" s="265"/>
      <c r="M2332" s="266"/>
      <c r="N2332" s="267"/>
      <c r="O2332" s="267"/>
      <c r="P2332" s="267"/>
      <c r="Q2332" s="267"/>
      <c r="R2332" s="267"/>
      <c r="S2332" s="267"/>
      <c r="T2332" s="268"/>
      <c r="U2332" s="14"/>
      <c r="V2332" s="14"/>
      <c r="W2332" s="14"/>
      <c r="X2332" s="14"/>
      <c r="Y2332" s="14"/>
      <c r="Z2332" s="14"/>
      <c r="AA2332" s="14"/>
      <c r="AB2332" s="14"/>
      <c r="AC2332" s="14"/>
      <c r="AD2332" s="14"/>
      <c r="AE2332" s="14"/>
      <c r="AT2332" s="269" t="s">
        <v>200</v>
      </c>
      <c r="AU2332" s="269" t="s">
        <v>82</v>
      </c>
      <c r="AV2332" s="14" t="s">
        <v>82</v>
      </c>
      <c r="AW2332" s="14" t="s">
        <v>30</v>
      </c>
      <c r="AX2332" s="14" t="s">
        <v>73</v>
      </c>
      <c r="AY2332" s="269" t="s">
        <v>189</v>
      </c>
    </row>
    <row r="2333" s="13" customFormat="1">
      <c r="A2333" s="13"/>
      <c r="B2333" s="249"/>
      <c r="C2333" s="250"/>
      <c r="D2333" s="242" t="s">
        <v>200</v>
      </c>
      <c r="E2333" s="251" t="s">
        <v>1</v>
      </c>
      <c r="F2333" s="252" t="s">
        <v>1596</v>
      </c>
      <c r="G2333" s="250"/>
      <c r="H2333" s="251" t="s">
        <v>1</v>
      </c>
      <c r="I2333" s="253"/>
      <c r="J2333" s="250"/>
      <c r="K2333" s="250"/>
      <c r="L2333" s="254"/>
      <c r="M2333" s="255"/>
      <c r="N2333" s="256"/>
      <c r="O2333" s="256"/>
      <c r="P2333" s="256"/>
      <c r="Q2333" s="256"/>
      <c r="R2333" s="256"/>
      <c r="S2333" s="256"/>
      <c r="T2333" s="257"/>
      <c r="U2333" s="13"/>
      <c r="V2333" s="13"/>
      <c r="W2333" s="13"/>
      <c r="X2333" s="13"/>
      <c r="Y2333" s="13"/>
      <c r="Z2333" s="13"/>
      <c r="AA2333" s="13"/>
      <c r="AB2333" s="13"/>
      <c r="AC2333" s="13"/>
      <c r="AD2333" s="13"/>
      <c r="AE2333" s="13"/>
      <c r="AT2333" s="258" t="s">
        <v>200</v>
      </c>
      <c r="AU2333" s="258" t="s">
        <v>82</v>
      </c>
      <c r="AV2333" s="13" t="s">
        <v>80</v>
      </c>
      <c r="AW2333" s="13" t="s">
        <v>30</v>
      </c>
      <c r="AX2333" s="13" t="s">
        <v>73</v>
      </c>
      <c r="AY2333" s="258" t="s">
        <v>189</v>
      </c>
    </row>
    <row r="2334" s="14" customFormat="1">
      <c r="A2334" s="14"/>
      <c r="B2334" s="259"/>
      <c r="C2334" s="260"/>
      <c r="D2334" s="242" t="s">
        <v>200</v>
      </c>
      <c r="E2334" s="261" t="s">
        <v>1</v>
      </c>
      <c r="F2334" s="262" t="s">
        <v>1586</v>
      </c>
      <c r="G2334" s="260"/>
      <c r="H2334" s="263">
        <v>1.6000000000000001</v>
      </c>
      <c r="I2334" s="264"/>
      <c r="J2334" s="260"/>
      <c r="K2334" s="260"/>
      <c r="L2334" s="265"/>
      <c r="M2334" s="266"/>
      <c r="N2334" s="267"/>
      <c r="O2334" s="267"/>
      <c r="P2334" s="267"/>
      <c r="Q2334" s="267"/>
      <c r="R2334" s="267"/>
      <c r="S2334" s="267"/>
      <c r="T2334" s="268"/>
      <c r="U2334" s="14"/>
      <c r="V2334" s="14"/>
      <c r="W2334" s="14"/>
      <c r="X2334" s="14"/>
      <c r="Y2334" s="14"/>
      <c r="Z2334" s="14"/>
      <c r="AA2334" s="14"/>
      <c r="AB2334" s="14"/>
      <c r="AC2334" s="14"/>
      <c r="AD2334" s="14"/>
      <c r="AE2334" s="14"/>
      <c r="AT2334" s="269" t="s">
        <v>200</v>
      </c>
      <c r="AU2334" s="269" t="s">
        <v>82</v>
      </c>
      <c r="AV2334" s="14" t="s">
        <v>82</v>
      </c>
      <c r="AW2334" s="14" t="s">
        <v>30</v>
      </c>
      <c r="AX2334" s="14" t="s">
        <v>73</v>
      </c>
      <c r="AY2334" s="269" t="s">
        <v>189</v>
      </c>
    </row>
    <row r="2335" s="13" customFormat="1">
      <c r="A2335" s="13"/>
      <c r="B2335" s="249"/>
      <c r="C2335" s="250"/>
      <c r="D2335" s="242" t="s">
        <v>200</v>
      </c>
      <c r="E2335" s="251" t="s">
        <v>1</v>
      </c>
      <c r="F2335" s="252" t="s">
        <v>1597</v>
      </c>
      <c r="G2335" s="250"/>
      <c r="H2335" s="251" t="s">
        <v>1</v>
      </c>
      <c r="I2335" s="253"/>
      <c r="J2335" s="250"/>
      <c r="K2335" s="250"/>
      <c r="L2335" s="254"/>
      <c r="M2335" s="255"/>
      <c r="N2335" s="256"/>
      <c r="O2335" s="256"/>
      <c r="P2335" s="256"/>
      <c r="Q2335" s="256"/>
      <c r="R2335" s="256"/>
      <c r="S2335" s="256"/>
      <c r="T2335" s="257"/>
      <c r="U2335" s="13"/>
      <c r="V2335" s="13"/>
      <c r="W2335" s="13"/>
      <c r="X2335" s="13"/>
      <c r="Y2335" s="13"/>
      <c r="Z2335" s="13"/>
      <c r="AA2335" s="13"/>
      <c r="AB2335" s="13"/>
      <c r="AC2335" s="13"/>
      <c r="AD2335" s="13"/>
      <c r="AE2335" s="13"/>
      <c r="AT2335" s="258" t="s">
        <v>200</v>
      </c>
      <c r="AU2335" s="258" t="s">
        <v>82</v>
      </c>
      <c r="AV2335" s="13" t="s">
        <v>80</v>
      </c>
      <c r="AW2335" s="13" t="s">
        <v>30</v>
      </c>
      <c r="AX2335" s="13" t="s">
        <v>73</v>
      </c>
      <c r="AY2335" s="258" t="s">
        <v>189</v>
      </c>
    </row>
    <row r="2336" s="14" customFormat="1">
      <c r="A2336" s="14"/>
      <c r="B2336" s="259"/>
      <c r="C2336" s="260"/>
      <c r="D2336" s="242" t="s">
        <v>200</v>
      </c>
      <c r="E2336" s="261" t="s">
        <v>1</v>
      </c>
      <c r="F2336" s="262" t="s">
        <v>1586</v>
      </c>
      <c r="G2336" s="260"/>
      <c r="H2336" s="263">
        <v>1.6000000000000001</v>
      </c>
      <c r="I2336" s="264"/>
      <c r="J2336" s="260"/>
      <c r="K2336" s="260"/>
      <c r="L2336" s="265"/>
      <c r="M2336" s="266"/>
      <c r="N2336" s="267"/>
      <c r="O2336" s="267"/>
      <c r="P2336" s="267"/>
      <c r="Q2336" s="267"/>
      <c r="R2336" s="267"/>
      <c r="S2336" s="267"/>
      <c r="T2336" s="268"/>
      <c r="U2336" s="14"/>
      <c r="V2336" s="14"/>
      <c r="W2336" s="14"/>
      <c r="X2336" s="14"/>
      <c r="Y2336" s="14"/>
      <c r="Z2336" s="14"/>
      <c r="AA2336" s="14"/>
      <c r="AB2336" s="14"/>
      <c r="AC2336" s="14"/>
      <c r="AD2336" s="14"/>
      <c r="AE2336" s="14"/>
      <c r="AT2336" s="269" t="s">
        <v>200</v>
      </c>
      <c r="AU2336" s="269" t="s">
        <v>82</v>
      </c>
      <c r="AV2336" s="14" t="s">
        <v>82</v>
      </c>
      <c r="AW2336" s="14" t="s">
        <v>30</v>
      </c>
      <c r="AX2336" s="14" t="s">
        <v>73</v>
      </c>
      <c r="AY2336" s="269" t="s">
        <v>189</v>
      </c>
    </row>
    <row r="2337" s="13" customFormat="1">
      <c r="A2337" s="13"/>
      <c r="B2337" s="249"/>
      <c r="C2337" s="250"/>
      <c r="D2337" s="242" t="s">
        <v>200</v>
      </c>
      <c r="E2337" s="251" t="s">
        <v>1</v>
      </c>
      <c r="F2337" s="252" t="s">
        <v>1598</v>
      </c>
      <c r="G2337" s="250"/>
      <c r="H2337" s="251" t="s">
        <v>1</v>
      </c>
      <c r="I2337" s="253"/>
      <c r="J2337" s="250"/>
      <c r="K2337" s="250"/>
      <c r="L2337" s="254"/>
      <c r="M2337" s="255"/>
      <c r="N2337" s="256"/>
      <c r="O2337" s="256"/>
      <c r="P2337" s="256"/>
      <c r="Q2337" s="256"/>
      <c r="R2337" s="256"/>
      <c r="S2337" s="256"/>
      <c r="T2337" s="257"/>
      <c r="U2337" s="13"/>
      <c r="V2337" s="13"/>
      <c r="W2337" s="13"/>
      <c r="X2337" s="13"/>
      <c r="Y2337" s="13"/>
      <c r="Z2337" s="13"/>
      <c r="AA2337" s="13"/>
      <c r="AB2337" s="13"/>
      <c r="AC2337" s="13"/>
      <c r="AD2337" s="13"/>
      <c r="AE2337" s="13"/>
      <c r="AT2337" s="258" t="s">
        <v>200</v>
      </c>
      <c r="AU2337" s="258" t="s">
        <v>82</v>
      </c>
      <c r="AV2337" s="13" t="s">
        <v>80</v>
      </c>
      <c r="AW2337" s="13" t="s">
        <v>30</v>
      </c>
      <c r="AX2337" s="13" t="s">
        <v>73</v>
      </c>
      <c r="AY2337" s="258" t="s">
        <v>189</v>
      </c>
    </row>
    <row r="2338" s="14" customFormat="1">
      <c r="A2338" s="14"/>
      <c r="B2338" s="259"/>
      <c r="C2338" s="260"/>
      <c r="D2338" s="242" t="s">
        <v>200</v>
      </c>
      <c r="E2338" s="261" t="s">
        <v>1</v>
      </c>
      <c r="F2338" s="262" t="s">
        <v>1586</v>
      </c>
      <c r="G2338" s="260"/>
      <c r="H2338" s="263">
        <v>1.6000000000000001</v>
      </c>
      <c r="I2338" s="264"/>
      <c r="J2338" s="260"/>
      <c r="K2338" s="260"/>
      <c r="L2338" s="265"/>
      <c r="M2338" s="266"/>
      <c r="N2338" s="267"/>
      <c r="O2338" s="267"/>
      <c r="P2338" s="267"/>
      <c r="Q2338" s="267"/>
      <c r="R2338" s="267"/>
      <c r="S2338" s="267"/>
      <c r="T2338" s="268"/>
      <c r="U2338" s="14"/>
      <c r="V2338" s="14"/>
      <c r="W2338" s="14"/>
      <c r="X2338" s="14"/>
      <c r="Y2338" s="14"/>
      <c r="Z2338" s="14"/>
      <c r="AA2338" s="14"/>
      <c r="AB2338" s="14"/>
      <c r="AC2338" s="14"/>
      <c r="AD2338" s="14"/>
      <c r="AE2338" s="14"/>
      <c r="AT2338" s="269" t="s">
        <v>200</v>
      </c>
      <c r="AU2338" s="269" t="s">
        <v>82</v>
      </c>
      <c r="AV2338" s="14" t="s">
        <v>82</v>
      </c>
      <c r="AW2338" s="14" t="s">
        <v>30</v>
      </c>
      <c r="AX2338" s="14" t="s">
        <v>73</v>
      </c>
      <c r="AY2338" s="269" t="s">
        <v>189</v>
      </c>
    </row>
    <row r="2339" s="13" customFormat="1">
      <c r="A2339" s="13"/>
      <c r="B2339" s="249"/>
      <c r="C2339" s="250"/>
      <c r="D2339" s="242" t="s">
        <v>200</v>
      </c>
      <c r="E2339" s="251" t="s">
        <v>1</v>
      </c>
      <c r="F2339" s="252" t="s">
        <v>1599</v>
      </c>
      <c r="G2339" s="250"/>
      <c r="H2339" s="251" t="s">
        <v>1</v>
      </c>
      <c r="I2339" s="253"/>
      <c r="J2339" s="250"/>
      <c r="K2339" s="250"/>
      <c r="L2339" s="254"/>
      <c r="M2339" s="255"/>
      <c r="N2339" s="256"/>
      <c r="O2339" s="256"/>
      <c r="P2339" s="256"/>
      <c r="Q2339" s="256"/>
      <c r="R2339" s="256"/>
      <c r="S2339" s="256"/>
      <c r="T2339" s="257"/>
      <c r="U2339" s="13"/>
      <c r="V2339" s="13"/>
      <c r="W2339" s="13"/>
      <c r="X2339" s="13"/>
      <c r="Y2339" s="13"/>
      <c r="Z2339" s="13"/>
      <c r="AA2339" s="13"/>
      <c r="AB2339" s="13"/>
      <c r="AC2339" s="13"/>
      <c r="AD2339" s="13"/>
      <c r="AE2339" s="13"/>
      <c r="AT2339" s="258" t="s">
        <v>200</v>
      </c>
      <c r="AU2339" s="258" t="s">
        <v>82</v>
      </c>
      <c r="AV2339" s="13" t="s">
        <v>80</v>
      </c>
      <c r="AW2339" s="13" t="s">
        <v>30</v>
      </c>
      <c r="AX2339" s="13" t="s">
        <v>73</v>
      </c>
      <c r="AY2339" s="258" t="s">
        <v>189</v>
      </c>
    </row>
    <row r="2340" s="14" customFormat="1">
      <c r="A2340" s="14"/>
      <c r="B2340" s="259"/>
      <c r="C2340" s="260"/>
      <c r="D2340" s="242" t="s">
        <v>200</v>
      </c>
      <c r="E2340" s="261" t="s">
        <v>1</v>
      </c>
      <c r="F2340" s="262" t="s">
        <v>1600</v>
      </c>
      <c r="G2340" s="260"/>
      <c r="H2340" s="263">
        <v>4.7999999999999998</v>
      </c>
      <c r="I2340" s="264"/>
      <c r="J2340" s="260"/>
      <c r="K2340" s="260"/>
      <c r="L2340" s="265"/>
      <c r="M2340" s="266"/>
      <c r="N2340" s="267"/>
      <c r="O2340" s="267"/>
      <c r="P2340" s="267"/>
      <c r="Q2340" s="267"/>
      <c r="R2340" s="267"/>
      <c r="S2340" s="267"/>
      <c r="T2340" s="268"/>
      <c r="U2340" s="14"/>
      <c r="V2340" s="14"/>
      <c r="W2340" s="14"/>
      <c r="X2340" s="14"/>
      <c r="Y2340" s="14"/>
      <c r="Z2340" s="14"/>
      <c r="AA2340" s="14"/>
      <c r="AB2340" s="14"/>
      <c r="AC2340" s="14"/>
      <c r="AD2340" s="14"/>
      <c r="AE2340" s="14"/>
      <c r="AT2340" s="269" t="s">
        <v>200</v>
      </c>
      <c r="AU2340" s="269" t="s">
        <v>82</v>
      </c>
      <c r="AV2340" s="14" t="s">
        <v>82</v>
      </c>
      <c r="AW2340" s="14" t="s">
        <v>30</v>
      </c>
      <c r="AX2340" s="14" t="s">
        <v>73</v>
      </c>
      <c r="AY2340" s="269" t="s">
        <v>189</v>
      </c>
    </row>
    <row r="2341" s="14" customFormat="1">
      <c r="A2341" s="14"/>
      <c r="B2341" s="259"/>
      <c r="C2341" s="260"/>
      <c r="D2341" s="242" t="s">
        <v>200</v>
      </c>
      <c r="E2341" s="261" t="s">
        <v>1</v>
      </c>
      <c r="F2341" s="262" t="s">
        <v>1601</v>
      </c>
      <c r="G2341" s="260"/>
      <c r="H2341" s="263">
        <v>1.8</v>
      </c>
      <c r="I2341" s="264"/>
      <c r="J2341" s="260"/>
      <c r="K2341" s="260"/>
      <c r="L2341" s="265"/>
      <c r="M2341" s="266"/>
      <c r="N2341" s="267"/>
      <c r="O2341" s="267"/>
      <c r="P2341" s="267"/>
      <c r="Q2341" s="267"/>
      <c r="R2341" s="267"/>
      <c r="S2341" s="267"/>
      <c r="T2341" s="268"/>
      <c r="U2341" s="14"/>
      <c r="V2341" s="14"/>
      <c r="W2341" s="14"/>
      <c r="X2341" s="14"/>
      <c r="Y2341" s="14"/>
      <c r="Z2341" s="14"/>
      <c r="AA2341" s="14"/>
      <c r="AB2341" s="14"/>
      <c r="AC2341" s="14"/>
      <c r="AD2341" s="14"/>
      <c r="AE2341" s="14"/>
      <c r="AT2341" s="269" t="s">
        <v>200</v>
      </c>
      <c r="AU2341" s="269" t="s">
        <v>82</v>
      </c>
      <c r="AV2341" s="14" t="s">
        <v>82</v>
      </c>
      <c r="AW2341" s="14" t="s">
        <v>30</v>
      </c>
      <c r="AX2341" s="14" t="s">
        <v>73</v>
      </c>
      <c r="AY2341" s="269" t="s">
        <v>189</v>
      </c>
    </row>
    <row r="2342" s="16" customFormat="1">
      <c r="A2342" s="16"/>
      <c r="B2342" s="292"/>
      <c r="C2342" s="293"/>
      <c r="D2342" s="242" t="s">
        <v>200</v>
      </c>
      <c r="E2342" s="294" t="s">
        <v>1</v>
      </c>
      <c r="F2342" s="295" t="s">
        <v>290</v>
      </c>
      <c r="G2342" s="293"/>
      <c r="H2342" s="296">
        <v>17.399999999999999</v>
      </c>
      <c r="I2342" s="297"/>
      <c r="J2342" s="293"/>
      <c r="K2342" s="293"/>
      <c r="L2342" s="298"/>
      <c r="M2342" s="299"/>
      <c r="N2342" s="300"/>
      <c r="O2342" s="300"/>
      <c r="P2342" s="300"/>
      <c r="Q2342" s="300"/>
      <c r="R2342" s="300"/>
      <c r="S2342" s="300"/>
      <c r="T2342" s="301"/>
      <c r="U2342" s="16"/>
      <c r="V2342" s="16"/>
      <c r="W2342" s="16"/>
      <c r="X2342" s="16"/>
      <c r="Y2342" s="16"/>
      <c r="Z2342" s="16"/>
      <c r="AA2342" s="16"/>
      <c r="AB2342" s="16"/>
      <c r="AC2342" s="16"/>
      <c r="AD2342" s="16"/>
      <c r="AE2342" s="16"/>
      <c r="AT2342" s="302" t="s">
        <v>200</v>
      </c>
      <c r="AU2342" s="302" t="s">
        <v>82</v>
      </c>
      <c r="AV2342" s="16" t="s">
        <v>214</v>
      </c>
      <c r="AW2342" s="16" t="s">
        <v>30</v>
      </c>
      <c r="AX2342" s="16" t="s">
        <v>73</v>
      </c>
      <c r="AY2342" s="302" t="s">
        <v>189</v>
      </c>
    </row>
    <row r="2343" s="13" customFormat="1">
      <c r="A2343" s="13"/>
      <c r="B2343" s="249"/>
      <c r="C2343" s="250"/>
      <c r="D2343" s="242" t="s">
        <v>200</v>
      </c>
      <c r="E2343" s="251" t="s">
        <v>1</v>
      </c>
      <c r="F2343" s="252" t="s">
        <v>352</v>
      </c>
      <c r="G2343" s="250"/>
      <c r="H2343" s="251" t="s">
        <v>1</v>
      </c>
      <c r="I2343" s="253"/>
      <c r="J2343" s="250"/>
      <c r="K2343" s="250"/>
      <c r="L2343" s="254"/>
      <c r="M2343" s="255"/>
      <c r="N2343" s="256"/>
      <c r="O2343" s="256"/>
      <c r="P2343" s="256"/>
      <c r="Q2343" s="256"/>
      <c r="R2343" s="256"/>
      <c r="S2343" s="256"/>
      <c r="T2343" s="257"/>
      <c r="U2343" s="13"/>
      <c r="V2343" s="13"/>
      <c r="W2343" s="13"/>
      <c r="X2343" s="13"/>
      <c r="Y2343" s="13"/>
      <c r="Z2343" s="13"/>
      <c r="AA2343" s="13"/>
      <c r="AB2343" s="13"/>
      <c r="AC2343" s="13"/>
      <c r="AD2343" s="13"/>
      <c r="AE2343" s="13"/>
      <c r="AT2343" s="258" t="s">
        <v>200</v>
      </c>
      <c r="AU2343" s="258" t="s">
        <v>82</v>
      </c>
      <c r="AV2343" s="13" t="s">
        <v>80</v>
      </c>
      <c r="AW2343" s="13" t="s">
        <v>30</v>
      </c>
      <c r="AX2343" s="13" t="s">
        <v>73</v>
      </c>
      <c r="AY2343" s="258" t="s">
        <v>189</v>
      </c>
    </row>
    <row r="2344" s="13" customFormat="1">
      <c r="A2344" s="13"/>
      <c r="B2344" s="249"/>
      <c r="C2344" s="250"/>
      <c r="D2344" s="242" t="s">
        <v>200</v>
      </c>
      <c r="E2344" s="251" t="s">
        <v>1</v>
      </c>
      <c r="F2344" s="252" t="s">
        <v>1602</v>
      </c>
      <c r="G2344" s="250"/>
      <c r="H2344" s="251" t="s">
        <v>1</v>
      </c>
      <c r="I2344" s="253"/>
      <c r="J2344" s="250"/>
      <c r="K2344" s="250"/>
      <c r="L2344" s="254"/>
      <c r="M2344" s="255"/>
      <c r="N2344" s="256"/>
      <c r="O2344" s="256"/>
      <c r="P2344" s="256"/>
      <c r="Q2344" s="256"/>
      <c r="R2344" s="256"/>
      <c r="S2344" s="256"/>
      <c r="T2344" s="257"/>
      <c r="U2344" s="13"/>
      <c r="V2344" s="13"/>
      <c r="W2344" s="13"/>
      <c r="X2344" s="13"/>
      <c r="Y2344" s="13"/>
      <c r="Z2344" s="13"/>
      <c r="AA2344" s="13"/>
      <c r="AB2344" s="13"/>
      <c r="AC2344" s="13"/>
      <c r="AD2344" s="13"/>
      <c r="AE2344" s="13"/>
      <c r="AT2344" s="258" t="s">
        <v>200</v>
      </c>
      <c r="AU2344" s="258" t="s">
        <v>82</v>
      </c>
      <c r="AV2344" s="13" t="s">
        <v>80</v>
      </c>
      <c r="AW2344" s="13" t="s">
        <v>30</v>
      </c>
      <c r="AX2344" s="13" t="s">
        <v>73</v>
      </c>
      <c r="AY2344" s="258" t="s">
        <v>189</v>
      </c>
    </row>
    <row r="2345" s="14" customFormat="1">
      <c r="A2345" s="14"/>
      <c r="B2345" s="259"/>
      <c r="C2345" s="260"/>
      <c r="D2345" s="242" t="s">
        <v>200</v>
      </c>
      <c r="E2345" s="261" t="s">
        <v>1</v>
      </c>
      <c r="F2345" s="262" t="s">
        <v>1603</v>
      </c>
      <c r="G2345" s="260"/>
      <c r="H2345" s="263">
        <v>6.3040000000000003</v>
      </c>
      <c r="I2345" s="264"/>
      <c r="J2345" s="260"/>
      <c r="K2345" s="260"/>
      <c r="L2345" s="265"/>
      <c r="M2345" s="266"/>
      <c r="N2345" s="267"/>
      <c r="O2345" s="267"/>
      <c r="P2345" s="267"/>
      <c r="Q2345" s="267"/>
      <c r="R2345" s="267"/>
      <c r="S2345" s="267"/>
      <c r="T2345" s="268"/>
      <c r="U2345" s="14"/>
      <c r="V2345" s="14"/>
      <c r="W2345" s="14"/>
      <c r="X2345" s="14"/>
      <c r="Y2345" s="14"/>
      <c r="Z2345" s="14"/>
      <c r="AA2345" s="14"/>
      <c r="AB2345" s="14"/>
      <c r="AC2345" s="14"/>
      <c r="AD2345" s="14"/>
      <c r="AE2345" s="14"/>
      <c r="AT2345" s="269" t="s">
        <v>200</v>
      </c>
      <c r="AU2345" s="269" t="s">
        <v>82</v>
      </c>
      <c r="AV2345" s="14" t="s">
        <v>82</v>
      </c>
      <c r="AW2345" s="14" t="s">
        <v>30</v>
      </c>
      <c r="AX2345" s="14" t="s">
        <v>73</v>
      </c>
      <c r="AY2345" s="269" t="s">
        <v>189</v>
      </c>
    </row>
    <row r="2346" s="13" customFormat="1">
      <c r="A2346" s="13"/>
      <c r="B2346" s="249"/>
      <c r="C2346" s="250"/>
      <c r="D2346" s="242" t="s">
        <v>200</v>
      </c>
      <c r="E2346" s="251" t="s">
        <v>1</v>
      </c>
      <c r="F2346" s="252" t="s">
        <v>1604</v>
      </c>
      <c r="G2346" s="250"/>
      <c r="H2346" s="251" t="s">
        <v>1</v>
      </c>
      <c r="I2346" s="253"/>
      <c r="J2346" s="250"/>
      <c r="K2346" s="250"/>
      <c r="L2346" s="254"/>
      <c r="M2346" s="255"/>
      <c r="N2346" s="256"/>
      <c r="O2346" s="256"/>
      <c r="P2346" s="256"/>
      <c r="Q2346" s="256"/>
      <c r="R2346" s="256"/>
      <c r="S2346" s="256"/>
      <c r="T2346" s="257"/>
      <c r="U2346" s="13"/>
      <c r="V2346" s="13"/>
      <c r="W2346" s="13"/>
      <c r="X2346" s="13"/>
      <c r="Y2346" s="13"/>
      <c r="Z2346" s="13"/>
      <c r="AA2346" s="13"/>
      <c r="AB2346" s="13"/>
      <c r="AC2346" s="13"/>
      <c r="AD2346" s="13"/>
      <c r="AE2346" s="13"/>
      <c r="AT2346" s="258" t="s">
        <v>200</v>
      </c>
      <c r="AU2346" s="258" t="s">
        <v>82</v>
      </c>
      <c r="AV2346" s="13" t="s">
        <v>80</v>
      </c>
      <c r="AW2346" s="13" t="s">
        <v>30</v>
      </c>
      <c r="AX2346" s="13" t="s">
        <v>73</v>
      </c>
      <c r="AY2346" s="258" t="s">
        <v>189</v>
      </c>
    </row>
    <row r="2347" s="14" customFormat="1">
      <c r="A2347" s="14"/>
      <c r="B2347" s="259"/>
      <c r="C2347" s="260"/>
      <c r="D2347" s="242" t="s">
        <v>200</v>
      </c>
      <c r="E2347" s="261" t="s">
        <v>1</v>
      </c>
      <c r="F2347" s="262" t="s">
        <v>1605</v>
      </c>
      <c r="G2347" s="260"/>
      <c r="H2347" s="263">
        <v>1.5760000000000001</v>
      </c>
      <c r="I2347" s="264"/>
      <c r="J2347" s="260"/>
      <c r="K2347" s="260"/>
      <c r="L2347" s="265"/>
      <c r="M2347" s="266"/>
      <c r="N2347" s="267"/>
      <c r="O2347" s="267"/>
      <c r="P2347" s="267"/>
      <c r="Q2347" s="267"/>
      <c r="R2347" s="267"/>
      <c r="S2347" s="267"/>
      <c r="T2347" s="268"/>
      <c r="U2347" s="14"/>
      <c r="V2347" s="14"/>
      <c r="W2347" s="14"/>
      <c r="X2347" s="14"/>
      <c r="Y2347" s="14"/>
      <c r="Z2347" s="14"/>
      <c r="AA2347" s="14"/>
      <c r="AB2347" s="14"/>
      <c r="AC2347" s="14"/>
      <c r="AD2347" s="14"/>
      <c r="AE2347" s="14"/>
      <c r="AT2347" s="269" t="s">
        <v>200</v>
      </c>
      <c r="AU2347" s="269" t="s">
        <v>82</v>
      </c>
      <c r="AV2347" s="14" t="s">
        <v>82</v>
      </c>
      <c r="AW2347" s="14" t="s">
        <v>30</v>
      </c>
      <c r="AX2347" s="14" t="s">
        <v>73</v>
      </c>
      <c r="AY2347" s="269" t="s">
        <v>189</v>
      </c>
    </row>
    <row r="2348" s="13" customFormat="1">
      <c r="A2348" s="13"/>
      <c r="B2348" s="249"/>
      <c r="C2348" s="250"/>
      <c r="D2348" s="242" t="s">
        <v>200</v>
      </c>
      <c r="E2348" s="251" t="s">
        <v>1</v>
      </c>
      <c r="F2348" s="252" t="s">
        <v>1606</v>
      </c>
      <c r="G2348" s="250"/>
      <c r="H2348" s="251" t="s">
        <v>1</v>
      </c>
      <c r="I2348" s="253"/>
      <c r="J2348" s="250"/>
      <c r="K2348" s="250"/>
      <c r="L2348" s="254"/>
      <c r="M2348" s="255"/>
      <c r="N2348" s="256"/>
      <c r="O2348" s="256"/>
      <c r="P2348" s="256"/>
      <c r="Q2348" s="256"/>
      <c r="R2348" s="256"/>
      <c r="S2348" s="256"/>
      <c r="T2348" s="257"/>
      <c r="U2348" s="13"/>
      <c r="V2348" s="13"/>
      <c r="W2348" s="13"/>
      <c r="X2348" s="13"/>
      <c r="Y2348" s="13"/>
      <c r="Z2348" s="13"/>
      <c r="AA2348" s="13"/>
      <c r="AB2348" s="13"/>
      <c r="AC2348" s="13"/>
      <c r="AD2348" s="13"/>
      <c r="AE2348" s="13"/>
      <c r="AT2348" s="258" t="s">
        <v>200</v>
      </c>
      <c r="AU2348" s="258" t="s">
        <v>82</v>
      </c>
      <c r="AV2348" s="13" t="s">
        <v>80</v>
      </c>
      <c r="AW2348" s="13" t="s">
        <v>30</v>
      </c>
      <c r="AX2348" s="13" t="s">
        <v>73</v>
      </c>
      <c r="AY2348" s="258" t="s">
        <v>189</v>
      </c>
    </row>
    <row r="2349" s="14" customFormat="1">
      <c r="A2349" s="14"/>
      <c r="B2349" s="259"/>
      <c r="C2349" s="260"/>
      <c r="D2349" s="242" t="s">
        <v>200</v>
      </c>
      <c r="E2349" s="261" t="s">
        <v>1</v>
      </c>
      <c r="F2349" s="262" t="s">
        <v>1607</v>
      </c>
      <c r="G2349" s="260"/>
      <c r="H2349" s="263">
        <v>3.1520000000000001</v>
      </c>
      <c r="I2349" s="264"/>
      <c r="J2349" s="260"/>
      <c r="K2349" s="260"/>
      <c r="L2349" s="265"/>
      <c r="M2349" s="266"/>
      <c r="N2349" s="267"/>
      <c r="O2349" s="267"/>
      <c r="P2349" s="267"/>
      <c r="Q2349" s="267"/>
      <c r="R2349" s="267"/>
      <c r="S2349" s="267"/>
      <c r="T2349" s="268"/>
      <c r="U2349" s="14"/>
      <c r="V2349" s="14"/>
      <c r="W2349" s="14"/>
      <c r="X2349" s="14"/>
      <c r="Y2349" s="14"/>
      <c r="Z2349" s="14"/>
      <c r="AA2349" s="14"/>
      <c r="AB2349" s="14"/>
      <c r="AC2349" s="14"/>
      <c r="AD2349" s="14"/>
      <c r="AE2349" s="14"/>
      <c r="AT2349" s="269" t="s">
        <v>200</v>
      </c>
      <c r="AU2349" s="269" t="s">
        <v>82</v>
      </c>
      <c r="AV2349" s="14" t="s">
        <v>82</v>
      </c>
      <c r="AW2349" s="14" t="s">
        <v>30</v>
      </c>
      <c r="AX2349" s="14" t="s">
        <v>73</v>
      </c>
      <c r="AY2349" s="269" t="s">
        <v>189</v>
      </c>
    </row>
    <row r="2350" s="13" customFormat="1">
      <c r="A2350" s="13"/>
      <c r="B2350" s="249"/>
      <c r="C2350" s="250"/>
      <c r="D2350" s="242" t="s">
        <v>200</v>
      </c>
      <c r="E2350" s="251" t="s">
        <v>1</v>
      </c>
      <c r="F2350" s="252" t="s">
        <v>1608</v>
      </c>
      <c r="G2350" s="250"/>
      <c r="H2350" s="251" t="s">
        <v>1</v>
      </c>
      <c r="I2350" s="253"/>
      <c r="J2350" s="250"/>
      <c r="K2350" s="250"/>
      <c r="L2350" s="254"/>
      <c r="M2350" s="255"/>
      <c r="N2350" s="256"/>
      <c r="O2350" s="256"/>
      <c r="P2350" s="256"/>
      <c r="Q2350" s="256"/>
      <c r="R2350" s="256"/>
      <c r="S2350" s="256"/>
      <c r="T2350" s="257"/>
      <c r="U2350" s="13"/>
      <c r="V2350" s="13"/>
      <c r="W2350" s="13"/>
      <c r="X2350" s="13"/>
      <c r="Y2350" s="13"/>
      <c r="Z2350" s="13"/>
      <c r="AA2350" s="13"/>
      <c r="AB2350" s="13"/>
      <c r="AC2350" s="13"/>
      <c r="AD2350" s="13"/>
      <c r="AE2350" s="13"/>
      <c r="AT2350" s="258" t="s">
        <v>200</v>
      </c>
      <c r="AU2350" s="258" t="s">
        <v>82</v>
      </c>
      <c r="AV2350" s="13" t="s">
        <v>80</v>
      </c>
      <c r="AW2350" s="13" t="s">
        <v>30</v>
      </c>
      <c r="AX2350" s="13" t="s">
        <v>73</v>
      </c>
      <c r="AY2350" s="258" t="s">
        <v>189</v>
      </c>
    </row>
    <row r="2351" s="14" customFormat="1">
      <c r="A2351" s="14"/>
      <c r="B2351" s="259"/>
      <c r="C2351" s="260"/>
      <c r="D2351" s="242" t="s">
        <v>200</v>
      </c>
      <c r="E2351" s="261" t="s">
        <v>1</v>
      </c>
      <c r="F2351" s="262" t="s">
        <v>1605</v>
      </c>
      <c r="G2351" s="260"/>
      <c r="H2351" s="263">
        <v>1.5760000000000001</v>
      </c>
      <c r="I2351" s="264"/>
      <c r="J2351" s="260"/>
      <c r="K2351" s="260"/>
      <c r="L2351" s="265"/>
      <c r="M2351" s="266"/>
      <c r="N2351" s="267"/>
      <c r="O2351" s="267"/>
      <c r="P2351" s="267"/>
      <c r="Q2351" s="267"/>
      <c r="R2351" s="267"/>
      <c r="S2351" s="267"/>
      <c r="T2351" s="268"/>
      <c r="U2351" s="14"/>
      <c r="V2351" s="14"/>
      <c r="W2351" s="14"/>
      <c r="X2351" s="14"/>
      <c r="Y2351" s="14"/>
      <c r="Z2351" s="14"/>
      <c r="AA2351" s="14"/>
      <c r="AB2351" s="14"/>
      <c r="AC2351" s="14"/>
      <c r="AD2351" s="14"/>
      <c r="AE2351" s="14"/>
      <c r="AT2351" s="269" t="s">
        <v>200</v>
      </c>
      <c r="AU2351" s="269" t="s">
        <v>82</v>
      </c>
      <c r="AV2351" s="14" t="s">
        <v>82</v>
      </c>
      <c r="AW2351" s="14" t="s">
        <v>30</v>
      </c>
      <c r="AX2351" s="14" t="s">
        <v>73</v>
      </c>
      <c r="AY2351" s="269" t="s">
        <v>189</v>
      </c>
    </row>
    <row r="2352" s="16" customFormat="1">
      <c r="A2352" s="16"/>
      <c r="B2352" s="292"/>
      <c r="C2352" s="293"/>
      <c r="D2352" s="242" t="s">
        <v>200</v>
      </c>
      <c r="E2352" s="294" t="s">
        <v>1</v>
      </c>
      <c r="F2352" s="295" t="s">
        <v>290</v>
      </c>
      <c r="G2352" s="293"/>
      <c r="H2352" s="296">
        <v>12.608000000000001</v>
      </c>
      <c r="I2352" s="297"/>
      <c r="J2352" s="293"/>
      <c r="K2352" s="293"/>
      <c r="L2352" s="298"/>
      <c r="M2352" s="299"/>
      <c r="N2352" s="300"/>
      <c r="O2352" s="300"/>
      <c r="P2352" s="300"/>
      <c r="Q2352" s="300"/>
      <c r="R2352" s="300"/>
      <c r="S2352" s="300"/>
      <c r="T2352" s="301"/>
      <c r="U2352" s="16"/>
      <c r="V2352" s="16"/>
      <c r="W2352" s="16"/>
      <c r="X2352" s="16"/>
      <c r="Y2352" s="16"/>
      <c r="Z2352" s="16"/>
      <c r="AA2352" s="16"/>
      <c r="AB2352" s="16"/>
      <c r="AC2352" s="16"/>
      <c r="AD2352" s="16"/>
      <c r="AE2352" s="16"/>
      <c r="AT2352" s="302" t="s">
        <v>200</v>
      </c>
      <c r="AU2352" s="302" t="s">
        <v>82</v>
      </c>
      <c r="AV2352" s="16" t="s">
        <v>214</v>
      </c>
      <c r="AW2352" s="16" t="s">
        <v>30</v>
      </c>
      <c r="AX2352" s="16" t="s">
        <v>73</v>
      </c>
      <c r="AY2352" s="302" t="s">
        <v>189</v>
      </c>
    </row>
    <row r="2353" s="13" customFormat="1">
      <c r="A2353" s="13"/>
      <c r="B2353" s="249"/>
      <c r="C2353" s="250"/>
      <c r="D2353" s="242" t="s">
        <v>200</v>
      </c>
      <c r="E2353" s="251" t="s">
        <v>1</v>
      </c>
      <c r="F2353" s="252" t="s">
        <v>1609</v>
      </c>
      <c r="G2353" s="250"/>
      <c r="H2353" s="251" t="s">
        <v>1</v>
      </c>
      <c r="I2353" s="253"/>
      <c r="J2353" s="250"/>
      <c r="K2353" s="250"/>
      <c r="L2353" s="254"/>
      <c r="M2353" s="255"/>
      <c r="N2353" s="256"/>
      <c r="O2353" s="256"/>
      <c r="P2353" s="256"/>
      <c r="Q2353" s="256"/>
      <c r="R2353" s="256"/>
      <c r="S2353" s="256"/>
      <c r="T2353" s="257"/>
      <c r="U2353" s="13"/>
      <c r="V2353" s="13"/>
      <c r="W2353" s="13"/>
      <c r="X2353" s="13"/>
      <c r="Y2353" s="13"/>
      <c r="Z2353" s="13"/>
      <c r="AA2353" s="13"/>
      <c r="AB2353" s="13"/>
      <c r="AC2353" s="13"/>
      <c r="AD2353" s="13"/>
      <c r="AE2353" s="13"/>
      <c r="AT2353" s="258" t="s">
        <v>200</v>
      </c>
      <c r="AU2353" s="258" t="s">
        <v>82</v>
      </c>
      <c r="AV2353" s="13" t="s">
        <v>80</v>
      </c>
      <c r="AW2353" s="13" t="s">
        <v>30</v>
      </c>
      <c r="AX2353" s="13" t="s">
        <v>73</v>
      </c>
      <c r="AY2353" s="258" t="s">
        <v>189</v>
      </c>
    </row>
    <row r="2354" s="14" customFormat="1">
      <c r="A2354" s="14"/>
      <c r="B2354" s="259"/>
      <c r="C2354" s="260"/>
      <c r="D2354" s="242" t="s">
        <v>200</v>
      </c>
      <c r="E2354" s="261" t="s">
        <v>1</v>
      </c>
      <c r="F2354" s="262" t="s">
        <v>1610</v>
      </c>
      <c r="G2354" s="260"/>
      <c r="H2354" s="263">
        <v>1.3400000000000001</v>
      </c>
      <c r="I2354" s="264"/>
      <c r="J2354" s="260"/>
      <c r="K2354" s="260"/>
      <c r="L2354" s="265"/>
      <c r="M2354" s="266"/>
      <c r="N2354" s="267"/>
      <c r="O2354" s="267"/>
      <c r="P2354" s="267"/>
      <c r="Q2354" s="267"/>
      <c r="R2354" s="267"/>
      <c r="S2354" s="267"/>
      <c r="T2354" s="268"/>
      <c r="U2354" s="14"/>
      <c r="V2354" s="14"/>
      <c r="W2354" s="14"/>
      <c r="X2354" s="14"/>
      <c r="Y2354" s="14"/>
      <c r="Z2354" s="14"/>
      <c r="AA2354" s="14"/>
      <c r="AB2354" s="14"/>
      <c r="AC2354" s="14"/>
      <c r="AD2354" s="14"/>
      <c r="AE2354" s="14"/>
      <c r="AT2354" s="269" t="s">
        <v>200</v>
      </c>
      <c r="AU2354" s="269" t="s">
        <v>82</v>
      </c>
      <c r="AV2354" s="14" t="s">
        <v>82</v>
      </c>
      <c r="AW2354" s="14" t="s">
        <v>30</v>
      </c>
      <c r="AX2354" s="14" t="s">
        <v>73</v>
      </c>
      <c r="AY2354" s="269" t="s">
        <v>189</v>
      </c>
    </row>
    <row r="2355" s="16" customFormat="1">
      <c r="A2355" s="16"/>
      <c r="B2355" s="292"/>
      <c r="C2355" s="293"/>
      <c r="D2355" s="242" t="s">
        <v>200</v>
      </c>
      <c r="E2355" s="294" t="s">
        <v>1</v>
      </c>
      <c r="F2355" s="295" t="s">
        <v>290</v>
      </c>
      <c r="G2355" s="293"/>
      <c r="H2355" s="296">
        <v>1.3400000000000001</v>
      </c>
      <c r="I2355" s="297"/>
      <c r="J2355" s="293"/>
      <c r="K2355" s="293"/>
      <c r="L2355" s="298"/>
      <c r="M2355" s="299"/>
      <c r="N2355" s="300"/>
      <c r="O2355" s="300"/>
      <c r="P2355" s="300"/>
      <c r="Q2355" s="300"/>
      <c r="R2355" s="300"/>
      <c r="S2355" s="300"/>
      <c r="T2355" s="301"/>
      <c r="U2355" s="16"/>
      <c r="V2355" s="16"/>
      <c r="W2355" s="16"/>
      <c r="X2355" s="16"/>
      <c r="Y2355" s="16"/>
      <c r="Z2355" s="16"/>
      <c r="AA2355" s="16"/>
      <c r="AB2355" s="16"/>
      <c r="AC2355" s="16"/>
      <c r="AD2355" s="16"/>
      <c r="AE2355" s="16"/>
      <c r="AT2355" s="302" t="s">
        <v>200</v>
      </c>
      <c r="AU2355" s="302" t="s">
        <v>82</v>
      </c>
      <c r="AV2355" s="16" t="s">
        <v>214</v>
      </c>
      <c r="AW2355" s="16" t="s">
        <v>30</v>
      </c>
      <c r="AX2355" s="16" t="s">
        <v>73</v>
      </c>
      <c r="AY2355" s="302" t="s">
        <v>189</v>
      </c>
    </row>
    <row r="2356" s="15" customFormat="1">
      <c r="A2356" s="15"/>
      <c r="B2356" s="270"/>
      <c r="C2356" s="271"/>
      <c r="D2356" s="242" t="s">
        <v>200</v>
      </c>
      <c r="E2356" s="272" t="s">
        <v>1</v>
      </c>
      <c r="F2356" s="273" t="s">
        <v>207</v>
      </c>
      <c r="G2356" s="271"/>
      <c r="H2356" s="274">
        <v>39.247999999999998</v>
      </c>
      <c r="I2356" s="275"/>
      <c r="J2356" s="271"/>
      <c r="K2356" s="271"/>
      <c r="L2356" s="276"/>
      <c r="M2356" s="277"/>
      <c r="N2356" s="278"/>
      <c r="O2356" s="278"/>
      <c r="P2356" s="278"/>
      <c r="Q2356" s="278"/>
      <c r="R2356" s="278"/>
      <c r="S2356" s="278"/>
      <c r="T2356" s="279"/>
      <c r="U2356" s="15"/>
      <c r="V2356" s="15"/>
      <c r="W2356" s="15"/>
      <c r="X2356" s="15"/>
      <c r="Y2356" s="15"/>
      <c r="Z2356" s="15"/>
      <c r="AA2356" s="15"/>
      <c r="AB2356" s="15"/>
      <c r="AC2356" s="15"/>
      <c r="AD2356" s="15"/>
      <c r="AE2356" s="15"/>
      <c r="AT2356" s="280" t="s">
        <v>200</v>
      </c>
      <c r="AU2356" s="280" t="s">
        <v>82</v>
      </c>
      <c r="AV2356" s="15" t="s">
        <v>195</v>
      </c>
      <c r="AW2356" s="15" t="s">
        <v>30</v>
      </c>
      <c r="AX2356" s="15" t="s">
        <v>80</v>
      </c>
      <c r="AY2356" s="280" t="s">
        <v>189</v>
      </c>
    </row>
    <row r="2357" s="2" customFormat="1" ht="21.75" customHeight="1">
      <c r="A2357" s="39"/>
      <c r="B2357" s="40"/>
      <c r="C2357" s="228" t="s">
        <v>1611</v>
      </c>
      <c r="D2357" s="228" t="s">
        <v>191</v>
      </c>
      <c r="E2357" s="229" t="s">
        <v>1612</v>
      </c>
      <c r="F2357" s="230" t="s">
        <v>1613</v>
      </c>
      <c r="G2357" s="231" t="s">
        <v>301</v>
      </c>
      <c r="H2357" s="232">
        <v>16.963999999999999</v>
      </c>
      <c r="I2357" s="233"/>
      <c r="J2357" s="234">
        <f>ROUND(I2357*H2357,2)</f>
        <v>0</v>
      </c>
      <c r="K2357" s="235"/>
      <c r="L2357" s="45"/>
      <c r="M2357" s="236" t="s">
        <v>1</v>
      </c>
      <c r="N2357" s="237" t="s">
        <v>38</v>
      </c>
      <c r="O2357" s="92"/>
      <c r="P2357" s="238">
        <f>O2357*H2357</f>
        <v>0</v>
      </c>
      <c r="Q2357" s="238">
        <v>0</v>
      </c>
      <c r="R2357" s="238">
        <f>Q2357*H2357</f>
        <v>0</v>
      </c>
      <c r="S2357" s="238">
        <v>0.067000000000000004</v>
      </c>
      <c r="T2357" s="239">
        <f>S2357*H2357</f>
        <v>1.1365879999999999</v>
      </c>
      <c r="U2357" s="39"/>
      <c r="V2357" s="39"/>
      <c r="W2357" s="39"/>
      <c r="X2357" s="39"/>
      <c r="Y2357" s="39"/>
      <c r="Z2357" s="39"/>
      <c r="AA2357" s="39"/>
      <c r="AB2357" s="39"/>
      <c r="AC2357" s="39"/>
      <c r="AD2357" s="39"/>
      <c r="AE2357" s="39"/>
      <c r="AR2357" s="240" t="s">
        <v>195</v>
      </c>
      <c r="AT2357" s="240" t="s">
        <v>191</v>
      </c>
      <c r="AU2357" s="240" t="s">
        <v>82</v>
      </c>
      <c r="AY2357" s="18" t="s">
        <v>189</v>
      </c>
      <c r="BE2357" s="241">
        <f>IF(N2357="základní",J2357,0)</f>
        <v>0</v>
      </c>
      <c r="BF2357" s="241">
        <f>IF(N2357="snížená",J2357,0)</f>
        <v>0</v>
      </c>
      <c r="BG2357" s="241">
        <f>IF(N2357="zákl. přenesená",J2357,0)</f>
        <v>0</v>
      </c>
      <c r="BH2357" s="241">
        <f>IF(N2357="sníž. přenesená",J2357,0)</f>
        <v>0</v>
      </c>
      <c r="BI2357" s="241">
        <f>IF(N2357="nulová",J2357,0)</f>
        <v>0</v>
      </c>
      <c r="BJ2357" s="18" t="s">
        <v>80</v>
      </c>
      <c r="BK2357" s="241">
        <f>ROUND(I2357*H2357,2)</f>
        <v>0</v>
      </c>
      <c r="BL2357" s="18" t="s">
        <v>195</v>
      </c>
      <c r="BM2357" s="240" t="s">
        <v>1614</v>
      </c>
    </row>
    <row r="2358" s="2" customFormat="1">
      <c r="A2358" s="39"/>
      <c r="B2358" s="40"/>
      <c r="C2358" s="41"/>
      <c r="D2358" s="242" t="s">
        <v>197</v>
      </c>
      <c r="E2358" s="41"/>
      <c r="F2358" s="243" t="s">
        <v>1613</v>
      </c>
      <c r="G2358" s="41"/>
      <c r="H2358" s="41"/>
      <c r="I2358" s="244"/>
      <c r="J2358" s="41"/>
      <c r="K2358" s="41"/>
      <c r="L2358" s="45"/>
      <c r="M2358" s="245"/>
      <c r="N2358" s="246"/>
      <c r="O2358" s="92"/>
      <c r="P2358" s="92"/>
      <c r="Q2358" s="92"/>
      <c r="R2358" s="92"/>
      <c r="S2358" s="92"/>
      <c r="T2358" s="93"/>
      <c r="U2358" s="39"/>
      <c r="V2358" s="39"/>
      <c r="W2358" s="39"/>
      <c r="X2358" s="39"/>
      <c r="Y2358" s="39"/>
      <c r="Z2358" s="39"/>
      <c r="AA2358" s="39"/>
      <c r="AB2358" s="39"/>
      <c r="AC2358" s="39"/>
      <c r="AD2358" s="39"/>
      <c r="AE2358" s="39"/>
      <c r="AT2358" s="18" t="s">
        <v>197</v>
      </c>
      <c r="AU2358" s="18" t="s">
        <v>82</v>
      </c>
    </row>
    <row r="2359" s="2" customFormat="1">
      <c r="A2359" s="39"/>
      <c r="B2359" s="40"/>
      <c r="C2359" s="41"/>
      <c r="D2359" s="247" t="s">
        <v>198</v>
      </c>
      <c r="E2359" s="41"/>
      <c r="F2359" s="248" t="s">
        <v>1615</v>
      </c>
      <c r="G2359" s="41"/>
      <c r="H2359" s="41"/>
      <c r="I2359" s="244"/>
      <c r="J2359" s="41"/>
      <c r="K2359" s="41"/>
      <c r="L2359" s="45"/>
      <c r="M2359" s="245"/>
      <c r="N2359" s="246"/>
      <c r="O2359" s="92"/>
      <c r="P2359" s="92"/>
      <c r="Q2359" s="92"/>
      <c r="R2359" s="92"/>
      <c r="S2359" s="92"/>
      <c r="T2359" s="93"/>
      <c r="U2359" s="39"/>
      <c r="V2359" s="39"/>
      <c r="W2359" s="39"/>
      <c r="X2359" s="39"/>
      <c r="Y2359" s="39"/>
      <c r="Z2359" s="39"/>
      <c r="AA2359" s="39"/>
      <c r="AB2359" s="39"/>
      <c r="AC2359" s="39"/>
      <c r="AD2359" s="39"/>
      <c r="AE2359" s="39"/>
      <c r="AT2359" s="18" t="s">
        <v>198</v>
      </c>
      <c r="AU2359" s="18" t="s">
        <v>82</v>
      </c>
    </row>
    <row r="2360" s="13" customFormat="1">
      <c r="A2360" s="13"/>
      <c r="B2360" s="249"/>
      <c r="C2360" s="250"/>
      <c r="D2360" s="242" t="s">
        <v>200</v>
      </c>
      <c r="E2360" s="251" t="s">
        <v>1</v>
      </c>
      <c r="F2360" s="252" t="s">
        <v>338</v>
      </c>
      <c r="G2360" s="250"/>
      <c r="H2360" s="251" t="s">
        <v>1</v>
      </c>
      <c r="I2360" s="253"/>
      <c r="J2360" s="250"/>
      <c r="K2360" s="250"/>
      <c r="L2360" s="254"/>
      <c r="M2360" s="255"/>
      <c r="N2360" s="256"/>
      <c r="O2360" s="256"/>
      <c r="P2360" s="256"/>
      <c r="Q2360" s="256"/>
      <c r="R2360" s="256"/>
      <c r="S2360" s="256"/>
      <c r="T2360" s="257"/>
      <c r="U2360" s="13"/>
      <c r="V2360" s="13"/>
      <c r="W2360" s="13"/>
      <c r="X2360" s="13"/>
      <c r="Y2360" s="13"/>
      <c r="Z2360" s="13"/>
      <c r="AA2360" s="13"/>
      <c r="AB2360" s="13"/>
      <c r="AC2360" s="13"/>
      <c r="AD2360" s="13"/>
      <c r="AE2360" s="13"/>
      <c r="AT2360" s="258" t="s">
        <v>200</v>
      </c>
      <c r="AU2360" s="258" t="s">
        <v>82</v>
      </c>
      <c r="AV2360" s="13" t="s">
        <v>80</v>
      </c>
      <c r="AW2360" s="13" t="s">
        <v>30</v>
      </c>
      <c r="AX2360" s="13" t="s">
        <v>73</v>
      </c>
      <c r="AY2360" s="258" t="s">
        <v>189</v>
      </c>
    </row>
    <row r="2361" s="13" customFormat="1">
      <c r="A2361" s="13"/>
      <c r="B2361" s="249"/>
      <c r="C2361" s="250"/>
      <c r="D2361" s="242" t="s">
        <v>200</v>
      </c>
      <c r="E2361" s="251" t="s">
        <v>1</v>
      </c>
      <c r="F2361" s="252" t="s">
        <v>842</v>
      </c>
      <c r="G2361" s="250"/>
      <c r="H2361" s="251" t="s">
        <v>1</v>
      </c>
      <c r="I2361" s="253"/>
      <c r="J2361" s="250"/>
      <c r="K2361" s="250"/>
      <c r="L2361" s="254"/>
      <c r="M2361" s="255"/>
      <c r="N2361" s="256"/>
      <c r="O2361" s="256"/>
      <c r="P2361" s="256"/>
      <c r="Q2361" s="256"/>
      <c r="R2361" s="256"/>
      <c r="S2361" s="256"/>
      <c r="T2361" s="257"/>
      <c r="U2361" s="13"/>
      <c r="V2361" s="13"/>
      <c r="W2361" s="13"/>
      <c r="X2361" s="13"/>
      <c r="Y2361" s="13"/>
      <c r="Z2361" s="13"/>
      <c r="AA2361" s="13"/>
      <c r="AB2361" s="13"/>
      <c r="AC2361" s="13"/>
      <c r="AD2361" s="13"/>
      <c r="AE2361" s="13"/>
      <c r="AT2361" s="258" t="s">
        <v>200</v>
      </c>
      <c r="AU2361" s="258" t="s">
        <v>82</v>
      </c>
      <c r="AV2361" s="13" t="s">
        <v>80</v>
      </c>
      <c r="AW2361" s="13" t="s">
        <v>30</v>
      </c>
      <c r="AX2361" s="13" t="s">
        <v>73</v>
      </c>
      <c r="AY2361" s="258" t="s">
        <v>189</v>
      </c>
    </row>
    <row r="2362" s="14" customFormat="1">
      <c r="A2362" s="14"/>
      <c r="B2362" s="259"/>
      <c r="C2362" s="260"/>
      <c r="D2362" s="242" t="s">
        <v>200</v>
      </c>
      <c r="E2362" s="261" t="s">
        <v>1</v>
      </c>
      <c r="F2362" s="262" t="s">
        <v>1616</v>
      </c>
      <c r="G2362" s="260"/>
      <c r="H2362" s="263">
        <v>3.9060000000000001</v>
      </c>
      <c r="I2362" s="264"/>
      <c r="J2362" s="260"/>
      <c r="K2362" s="260"/>
      <c r="L2362" s="265"/>
      <c r="M2362" s="266"/>
      <c r="N2362" s="267"/>
      <c r="O2362" s="267"/>
      <c r="P2362" s="267"/>
      <c r="Q2362" s="267"/>
      <c r="R2362" s="267"/>
      <c r="S2362" s="267"/>
      <c r="T2362" s="268"/>
      <c r="U2362" s="14"/>
      <c r="V2362" s="14"/>
      <c r="W2362" s="14"/>
      <c r="X2362" s="14"/>
      <c r="Y2362" s="14"/>
      <c r="Z2362" s="14"/>
      <c r="AA2362" s="14"/>
      <c r="AB2362" s="14"/>
      <c r="AC2362" s="14"/>
      <c r="AD2362" s="14"/>
      <c r="AE2362" s="14"/>
      <c r="AT2362" s="269" t="s">
        <v>200</v>
      </c>
      <c r="AU2362" s="269" t="s">
        <v>82</v>
      </c>
      <c r="AV2362" s="14" t="s">
        <v>82</v>
      </c>
      <c r="AW2362" s="14" t="s">
        <v>30</v>
      </c>
      <c r="AX2362" s="14" t="s">
        <v>73</v>
      </c>
      <c r="AY2362" s="269" t="s">
        <v>189</v>
      </c>
    </row>
    <row r="2363" s="13" customFormat="1">
      <c r="A2363" s="13"/>
      <c r="B2363" s="249"/>
      <c r="C2363" s="250"/>
      <c r="D2363" s="242" t="s">
        <v>200</v>
      </c>
      <c r="E2363" s="251" t="s">
        <v>1</v>
      </c>
      <c r="F2363" s="252" t="s">
        <v>1617</v>
      </c>
      <c r="G2363" s="250"/>
      <c r="H2363" s="251" t="s">
        <v>1</v>
      </c>
      <c r="I2363" s="253"/>
      <c r="J2363" s="250"/>
      <c r="K2363" s="250"/>
      <c r="L2363" s="254"/>
      <c r="M2363" s="255"/>
      <c r="N2363" s="256"/>
      <c r="O2363" s="256"/>
      <c r="P2363" s="256"/>
      <c r="Q2363" s="256"/>
      <c r="R2363" s="256"/>
      <c r="S2363" s="256"/>
      <c r="T2363" s="257"/>
      <c r="U2363" s="13"/>
      <c r="V2363" s="13"/>
      <c r="W2363" s="13"/>
      <c r="X2363" s="13"/>
      <c r="Y2363" s="13"/>
      <c r="Z2363" s="13"/>
      <c r="AA2363" s="13"/>
      <c r="AB2363" s="13"/>
      <c r="AC2363" s="13"/>
      <c r="AD2363" s="13"/>
      <c r="AE2363" s="13"/>
      <c r="AT2363" s="258" t="s">
        <v>200</v>
      </c>
      <c r="AU2363" s="258" t="s">
        <v>82</v>
      </c>
      <c r="AV2363" s="13" t="s">
        <v>80</v>
      </c>
      <c r="AW2363" s="13" t="s">
        <v>30</v>
      </c>
      <c r="AX2363" s="13" t="s">
        <v>73</v>
      </c>
      <c r="AY2363" s="258" t="s">
        <v>189</v>
      </c>
    </row>
    <row r="2364" s="14" customFormat="1">
      <c r="A2364" s="14"/>
      <c r="B2364" s="259"/>
      <c r="C2364" s="260"/>
      <c r="D2364" s="242" t="s">
        <v>200</v>
      </c>
      <c r="E2364" s="261" t="s">
        <v>1</v>
      </c>
      <c r="F2364" s="262" t="s">
        <v>1618</v>
      </c>
      <c r="G2364" s="260"/>
      <c r="H2364" s="263">
        <v>6.2400000000000002</v>
      </c>
      <c r="I2364" s="264"/>
      <c r="J2364" s="260"/>
      <c r="K2364" s="260"/>
      <c r="L2364" s="265"/>
      <c r="M2364" s="266"/>
      <c r="N2364" s="267"/>
      <c r="O2364" s="267"/>
      <c r="P2364" s="267"/>
      <c r="Q2364" s="267"/>
      <c r="R2364" s="267"/>
      <c r="S2364" s="267"/>
      <c r="T2364" s="268"/>
      <c r="U2364" s="14"/>
      <c r="V2364" s="14"/>
      <c r="W2364" s="14"/>
      <c r="X2364" s="14"/>
      <c r="Y2364" s="14"/>
      <c r="Z2364" s="14"/>
      <c r="AA2364" s="14"/>
      <c r="AB2364" s="14"/>
      <c r="AC2364" s="14"/>
      <c r="AD2364" s="14"/>
      <c r="AE2364" s="14"/>
      <c r="AT2364" s="269" t="s">
        <v>200</v>
      </c>
      <c r="AU2364" s="269" t="s">
        <v>82</v>
      </c>
      <c r="AV2364" s="14" t="s">
        <v>82</v>
      </c>
      <c r="AW2364" s="14" t="s">
        <v>30</v>
      </c>
      <c r="AX2364" s="14" t="s">
        <v>73</v>
      </c>
      <c r="AY2364" s="269" t="s">
        <v>189</v>
      </c>
    </row>
    <row r="2365" s="13" customFormat="1">
      <c r="A2365" s="13"/>
      <c r="B2365" s="249"/>
      <c r="C2365" s="250"/>
      <c r="D2365" s="242" t="s">
        <v>200</v>
      </c>
      <c r="E2365" s="251" t="s">
        <v>1</v>
      </c>
      <c r="F2365" s="252" t="s">
        <v>823</v>
      </c>
      <c r="G2365" s="250"/>
      <c r="H2365" s="251" t="s">
        <v>1</v>
      </c>
      <c r="I2365" s="253"/>
      <c r="J2365" s="250"/>
      <c r="K2365" s="250"/>
      <c r="L2365" s="254"/>
      <c r="M2365" s="255"/>
      <c r="N2365" s="256"/>
      <c r="O2365" s="256"/>
      <c r="P2365" s="256"/>
      <c r="Q2365" s="256"/>
      <c r="R2365" s="256"/>
      <c r="S2365" s="256"/>
      <c r="T2365" s="257"/>
      <c r="U2365" s="13"/>
      <c r="V2365" s="13"/>
      <c r="W2365" s="13"/>
      <c r="X2365" s="13"/>
      <c r="Y2365" s="13"/>
      <c r="Z2365" s="13"/>
      <c r="AA2365" s="13"/>
      <c r="AB2365" s="13"/>
      <c r="AC2365" s="13"/>
      <c r="AD2365" s="13"/>
      <c r="AE2365" s="13"/>
      <c r="AT2365" s="258" t="s">
        <v>200</v>
      </c>
      <c r="AU2365" s="258" t="s">
        <v>82</v>
      </c>
      <c r="AV2365" s="13" t="s">
        <v>80</v>
      </c>
      <c r="AW2365" s="13" t="s">
        <v>30</v>
      </c>
      <c r="AX2365" s="13" t="s">
        <v>73</v>
      </c>
      <c r="AY2365" s="258" t="s">
        <v>189</v>
      </c>
    </row>
    <row r="2366" s="14" customFormat="1">
      <c r="A2366" s="14"/>
      <c r="B2366" s="259"/>
      <c r="C2366" s="260"/>
      <c r="D2366" s="242" t="s">
        <v>200</v>
      </c>
      <c r="E2366" s="261" t="s">
        <v>1</v>
      </c>
      <c r="F2366" s="262" t="s">
        <v>1619</v>
      </c>
      <c r="G2366" s="260"/>
      <c r="H2366" s="263">
        <v>3.919</v>
      </c>
      <c r="I2366" s="264"/>
      <c r="J2366" s="260"/>
      <c r="K2366" s="260"/>
      <c r="L2366" s="265"/>
      <c r="M2366" s="266"/>
      <c r="N2366" s="267"/>
      <c r="O2366" s="267"/>
      <c r="P2366" s="267"/>
      <c r="Q2366" s="267"/>
      <c r="R2366" s="267"/>
      <c r="S2366" s="267"/>
      <c r="T2366" s="268"/>
      <c r="U2366" s="14"/>
      <c r="V2366" s="14"/>
      <c r="W2366" s="14"/>
      <c r="X2366" s="14"/>
      <c r="Y2366" s="14"/>
      <c r="Z2366" s="14"/>
      <c r="AA2366" s="14"/>
      <c r="AB2366" s="14"/>
      <c r="AC2366" s="14"/>
      <c r="AD2366" s="14"/>
      <c r="AE2366" s="14"/>
      <c r="AT2366" s="269" t="s">
        <v>200</v>
      </c>
      <c r="AU2366" s="269" t="s">
        <v>82</v>
      </c>
      <c r="AV2366" s="14" t="s">
        <v>82</v>
      </c>
      <c r="AW2366" s="14" t="s">
        <v>30</v>
      </c>
      <c r="AX2366" s="14" t="s">
        <v>73</v>
      </c>
      <c r="AY2366" s="269" t="s">
        <v>189</v>
      </c>
    </row>
    <row r="2367" s="16" customFormat="1">
      <c r="A2367" s="16"/>
      <c r="B2367" s="292"/>
      <c r="C2367" s="293"/>
      <c r="D2367" s="242" t="s">
        <v>200</v>
      </c>
      <c r="E2367" s="294" t="s">
        <v>1</v>
      </c>
      <c r="F2367" s="295" t="s">
        <v>290</v>
      </c>
      <c r="G2367" s="293"/>
      <c r="H2367" s="296">
        <v>14.065</v>
      </c>
      <c r="I2367" s="297"/>
      <c r="J2367" s="293"/>
      <c r="K2367" s="293"/>
      <c r="L2367" s="298"/>
      <c r="M2367" s="299"/>
      <c r="N2367" s="300"/>
      <c r="O2367" s="300"/>
      <c r="P2367" s="300"/>
      <c r="Q2367" s="300"/>
      <c r="R2367" s="300"/>
      <c r="S2367" s="300"/>
      <c r="T2367" s="301"/>
      <c r="U2367" s="16"/>
      <c r="V2367" s="16"/>
      <c r="W2367" s="16"/>
      <c r="X2367" s="16"/>
      <c r="Y2367" s="16"/>
      <c r="Z2367" s="16"/>
      <c r="AA2367" s="16"/>
      <c r="AB2367" s="16"/>
      <c r="AC2367" s="16"/>
      <c r="AD2367" s="16"/>
      <c r="AE2367" s="16"/>
      <c r="AT2367" s="302" t="s">
        <v>200</v>
      </c>
      <c r="AU2367" s="302" t="s">
        <v>82</v>
      </c>
      <c r="AV2367" s="16" t="s">
        <v>214</v>
      </c>
      <c r="AW2367" s="16" t="s">
        <v>30</v>
      </c>
      <c r="AX2367" s="16" t="s">
        <v>73</v>
      </c>
      <c r="AY2367" s="302" t="s">
        <v>189</v>
      </c>
    </row>
    <row r="2368" s="13" customFormat="1">
      <c r="A2368" s="13"/>
      <c r="B2368" s="249"/>
      <c r="C2368" s="250"/>
      <c r="D2368" s="242" t="s">
        <v>200</v>
      </c>
      <c r="E2368" s="251" t="s">
        <v>1</v>
      </c>
      <c r="F2368" s="252" t="s">
        <v>837</v>
      </c>
      <c r="G2368" s="250"/>
      <c r="H2368" s="251" t="s">
        <v>1</v>
      </c>
      <c r="I2368" s="253"/>
      <c r="J2368" s="250"/>
      <c r="K2368" s="250"/>
      <c r="L2368" s="254"/>
      <c r="M2368" s="255"/>
      <c r="N2368" s="256"/>
      <c r="O2368" s="256"/>
      <c r="P2368" s="256"/>
      <c r="Q2368" s="256"/>
      <c r="R2368" s="256"/>
      <c r="S2368" s="256"/>
      <c r="T2368" s="257"/>
      <c r="U2368" s="13"/>
      <c r="V2368" s="13"/>
      <c r="W2368" s="13"/>
      <c r="X2368" s="13"/>
      <c r="Y2368" s="13"/>
      <c r="Z2368" s="13"/>
      <c r="AA2368" s="13"/>
      <c r="AB2368" s="13"/>
      <c r="AC2368" s="13"/>
      <c r="AD2368" s="13"/>
      <c r="AE2368" s="13"/>
      <c r="AT2368" s="258" t="s">
        <v>200</v>
      </c>
      <c r="AU2368" s="258" t="s">
        <v>82</v>
      </c>
      <c r="AV2368" s="13" t="s">
        <v>80</v>
      </c>
      <c r="AW2368" s="13" t="s">
        <v>30</v>
      </c>
      <c r="AX2368" s="13" t="s">
        <v>73</v>
      </c>
      <c r="AY2368" s="258" t="s">
        <v>189</v>
      </c>
    </row>
    <row r="2369" s="14" customFormat="1">
      <c r="A2369" s="14"/>
      <c r="B2369" s="259"/>
      <c r="C2369" s="260"/>
      <c r="D2369" s="242" t="s">
        <v>200</v>
      </c>
      <c r="E2369" s="261" t="s">
        <v>1</v>
      </c>
      <c r="F2369" s="262" t="s">
        <v>1620</v>
      </c>
      <c r="G2369" s="260"/>
      <c r="H2369" s="263">
        <v>2.899</v>
      </c>
      <c r="I2369" s="264"/>
      <c r="J2369" s="260"/>
      <c r="K2369" s="260"/>
      <c r="L2369" s="265"/>
      <c r="M2369" s="266"/>
      <c r="N2369" s="267"/>
      <c r="O2369" s="267"/>
      <c r="P2369" s="267"/>
      <c r="Q2369" s="267"/>
      <c r="R2369" s="267"/>
      <c r="S2369" s="267"/>
      <c r="T2369" s="268"/>
      <c r="U2369" s="14"/>
      <c r="V2369" s="14"/>
      <c r="W2369" s="14"/>
      <c r="X2369" s="14"/>
      <c r="Y2369" s="14"/>
      <c r="Z2369" s="14"/>
      <c r="AA2369" s="14"/>
      <c r="AB2369" s="14"/>
      <c r="AC2369" s="14"/>
      <c r="AD2369" s="14"/>
      <c r="AE2369" s="14"/>
      <c r="AT2369" s="269" t="s">
        <v>200</v>
      </c>
      <c r="AU2369" s="269" t="s">
        <v>82</v>
      </c>
      <c r="AV2369" s="14" t="s">
        <v>82</v>
      </c>
      <c r="AW2369" s="14" t="s">
        <v>30</v>
      </c>
      <c r="AX2369" s="14" t="s">
        <v>73</v>
      </c>
      <c r="AY2369" s="269" t="s">
        <v>189</v>
      </c>
    </row>
    <row r="2370" s="15" customFormat="1">
      <c r="A2370" s="15"/>
      <c r="B2370" s="270"/>
      <c r="C2370" s="271"/>
      <c r="D2370" s="242" t="s">
        <v>200</v>
      </c>
      <c r="E2370" s="272" t="s">
        <v>1</v>
      </c>
      <c r="F2370" s="273" t="s">
        <v>207</v>
      </c>
      <c r="G2370" s="271"/>
      <c r="H2370" s="274">
        <v>16.963999999999999</v>
      </c>
      <c r="I2370" s="275"/>
      <c r="J2370" s="271"/>
      <c r="K2370" s="271"/>
      <c r="L2370" s="276"/>
      <c r="M2370" s="277"/>
      <c r="N2370" s="278"/>
      <c r="O2370" s="278"/>
      <c r="P2370" s="278"/>
      <c r="Q2370" s="278"/>
      <c r="R2370" s="278"/>
      <c r="S2370" s="278"/>
      <c r="T2370" s="279"/>
      <c r="U2370" s="15"/>
      <c r="V2370" s="15"/>
      <c r="W2370" s="15"/>
      <c r="X2370" s="15"/>
      <c r="Y2370" s="15"/>
      <c r="Z2370" s="15"/>
      <c r="AA2370" s="15"/>
      <c r="AB2370" s="15"/>
      <c r="AC2370" s="15"/>
      <c r="AD2370" s="15"/>
      <c r="AE2370" s="15"/>
      <c r="AT2370" s="280" t="s">
        <v>200</v>
      </c>
      <c r="AU2370" s="280" t="s">
        <v>82</v>
      </c>
      <c r="AV2370" s="15" t="s">
        <v>195</v>
      </c>
      <c r="AW2370" s="15" t="s">
        <v>30</v>
      </c>
      <c r="AX2370" s="15" t="s">
        <v>80</v>
      </c>
      <c r="AY2370" s="280" t="s">
        <v>189</v>
      </c>
    </row>
    <row r="2371" s="2" customFormat="1" ht="24.15" customHeight="1">
      <c r="A2371" s="39"/>
      <c r="B2371" s="40"/>
      <c r="C2371" s="228" t="s">
        <v>1621</v>
      </c>
      <c r="D2371" s="228" t="s">
        <v>191</v>
      </c>
      <c r="E2371" s="229" t="s">
        <v>1622</v>
      </c>
      <c r="F2371" s="230" t="s">
        <v>1623</v>
      </c>
      <c r="G2371" s="231" t="s">
        <v>301</v>
      </c>
      <c r="H2371" s="232">
        <v>1.2</v>
      </c>
      <c r="I2371" s="233"/>
      <c r="J2371" s="234">
        <f>ROUND(I2371*H2371,2)</f>
        <v>0</v>
      </c>
      <c r="K2371" s="235"/>
      <c r="L2371" s="45"/>
      <c r="M2371" s="236" t="s">
        <v>1</v>
      </c>
      <c r="N2371" s="237" t="s">
        <v>38</v>
      </c>
      <c r="O2371" s="92"/>
      <c r="P2371" s="238">
        <f>O2371*H2371</f>
        <v>0</v>
      </c>
      <c r="Q2371" s="238">
        <v>0</v>
      </c>
      <c r="R2371" s="238">
        <f>Q2371*H2371</f>
        <v>0</v>
      </c>
      <c r="S2371" s="238">
        <v>0.27000000000000002</v>
      </c>
      <c r="T2371" s="239">
        <f>S2371*H2371</f>
        <v>0.32400000000000001</v>
      </c>
      <c r="U2371" s="39"/>
      <c r="V2371" s="39"/>
      <c r="W2371" s="39"/>
      <c r="X2371" s="39"/>
      <c r="Y2371" s="39"/>
      <c r="Z2371" s="39"/>
      <c r="AA2371" s="39"/>
      <c r="AB2371" s="39"/>
      <c r="AC2371" s="39"/>
      <c r="AD2371" s="39"/>
      <c r="AE2371" s="39"/>
      <c r="AR2371" s="240" t="s">
        <v>195</v>
      </c>
      <c r="AT2371" s="240" t="s">
        <v>191</v>
      </c>
      <c r="AU2371" s="240" t="s">
        <v>82</v>
      </c>
      <c r="AY2371" s="18" t="s">
        <v>189</v>
      </c>
      <c r="BE2371" s="241">
        <f>IF(N2371="základní",J2371,0)</f>
        <v>0</v>
      </c>
      <c r="BF2371" s="241">
        <f>IF(N2371="snížená",J2371,0)</f>
        <v>0</v>
      </c>
      <c r="BG2371" s="241">
        <f>IF(N2371="zákl. přenesená",J2371,0)</f>
        <v>0</v>
      </c>
      <c r="BH2371" s="241">
        <f>IF(N2371="sníž. přenesená",J2371,0)</f>
        <v>0</v>
      </c>
      <c r="BI2371" s="241">
        <f>IF(N2371="nulová",J2371,0)</f>
        <v>0</v>
      </c>
      <c r="BJ2371" s="18" t="s">
        <v>80</v>
      </c>
      <c r="BK2371" s="241">
        <f>ROUND(I2371*H2371,2)</f>
        <v>0</v>
      </c>
      <c r="BL2371" s="18" t="s">
        <v>195</v>
      </c>
      <c r="BM2371" s="240" t="s">
        <v>1624</v>
      </c>
    </row>
    <row r="2372" s="2" customFormat="1">
      <c r="A2372" s="39"/>
      <c r="B2372" s="40"/>
      <c r="C2372" s="41"/>
      <c r="D2372" s="242" t="s">
        <v>197</v>
      </c>
      <c r="E2372" s="41"/>
      <c r="F2372" s="243" t="s">
        <v>1623</v>
      </c>
      <c r="G2372" s="41"/>
      <c r="H2372" s="41"/>
      <c r="I2372" s="244"/>
      <c r="J2372" s="41"/>
      <c r="K2372" s="41"/>
      <c r="L2372" s="45"/>
      <c r="M2372" s="245"/>
      <c r="N2372" s="246"/>
      <c r="O2372" s="92"/>
      <c r="P2372" s="92"/>
      <c r="Q2372" s="92"/>
      <c r="R2372" s="92"/>
      <c r="S2372" s="92"/>
      <c r="T2372" s="93"/>
      <c r="U2372" s="39"/>
      <c r="V2372" s="39"/>
      <c r="W2372" s="39"/>
      <c r="X2372" s="39"/>
      <c r="Y2372" s="39"/>
      <c r="Z2372" s="39"/>
      <c r="AA2372" s="39"/>
      <c r="AB2372" s="39"/>
      <c r="AC2372" s="39"/>
      <c r="AD2372" s="39"/>
      <c r="AE2372" s="39"/>
      <c r="AT2372" s="18" t="s">
        <v>197</v>
      </c>
      <c r="AU2372" s="18" t="s">
        <v>82</v>
      </c>
    </row>
    <row r="2373" s="2" customFormat="1">
      <c r="A2373" s="39"/>
      <c r="B2373" s="40"/>
      <c r="C2373" s="41"/>
      <c r="D2373" s="247" t="s">
        <v>198</v>
      </c>
      <c r="E2373" s="41"/>
      <c r="F2373" s="248" t="s">
        <v>1625</v>
      </c>
      <c r="G2373" s="41"/>
      <c r="H2373" s="41"/>
      <c r="I2373" s="244"/>
      <c r="J2373" s="41"/>
      <c r="K2373" s="41"/>
      <c r="L2373" s="45"/>
      <c r="M2373" s="245"/>
      <c r="N2373" s="246"/>
      <c r="O2373" s="92"/>
      <c r="P2373" s="92"/>
      <c r="Q2373" s="92"/>
      <c r="R2373" s="92"/>
      <c r="S2373" s="92"/>
      <c r="T2373" s="93"/>
      <c r="U2373" s="39"/>
      <c r="V2373" s="39"/>
      <c r="W2373" s="39"/>
      <c r="X2373" s="39"/>
      <c r="Y2373" s="39"/>
      <c r="Z2373" s="39"/>
      <c r="AA2373" s="39"/>
      <c r="AB2373" s="39"/>
      <c r="AC2373" s="39"/>
      <c r="AD2373" s="39"/>
      <c r="AE2373" s="39"/>
      <c r="AT2373" s="18" t="s">
        <v>198</v>
      </c>
      <c r="AU2373" s="18" t="s">
        <v>82</v>
      </c>
    </row>
    <row r="2374" s="13" customFormat="1">
      <c r="A2374" s="13"/>
      <c r="B2374" s="249"/>
      <c r="C2374" s="250"/>
      <c r="D2374" s="242" t="s">
        <v>200</v>
      </c>
      <c r="E2374" s="251" t="s">
        <v>1</v>
      </c>
      <c r="F2374" s="252" t="s">
        <v>338</v>
      </c>
      <c r="G2374" s="250"/>
      <c r="H2374" s="251" t="s">
        <v>1</v>
      </c>
      <c r="I2374" s="253"/>
      <c r="J2374" s="250"/>
      <c r="K2374" s="250"/>
      <c r="L2374" s="254"/>
      <c r="M2374" s="255"/>
      <c r="N2374" s="256"/>
      <c r="O2374" s="256"/>
      <c r="P2374" s="256"/>
      <c r="Q2374" s="256"/>
      <c r="R2374" s="256"/>
      <c r="S2374" s="256"/>
      <c r="T2374" s="257"/>
      <c r="U2374" s="13"/>
      <c r="V2374" s="13"/>
      <c r="W2374" s="13"/>
      <c r="X2374" s="13"/>
      <c r="Y2374" s="13"/>
      <c r="Z2374" s="13"/>
      <c r="AA2374" s="13"/>
      <c r="AB2374" s="13"/>
      <c r="AC2374" s="13"/>
      <c r="AD2374" s="13"/>
      <c r="AE2374" s="13"/>
      <c r="AT2374" s="258" t="s">
        <v>200</v>
      </c>
      <c r="AU2374" s="258" t="s">
        <v>82</v>
      </c>
      <c r="AV2374" s="13" t="s">
        <v>80</v>
      </c>
      <c r="AW2374" s="13" t="s">
        <v>30</v>
      </c>
      <c r="AX2374" s="13" t="s">
        <v>73</v>
      </c>
      <c r="AY2374" s="258" t="s">
        <v>189</v>
      </c>
    </row>
    <row r="2375" s="13" customFormat="1">
      <c r="A2375" s="13"/>
      <c r="B2375" s="249"/>
      <c r="C2375" s="250"/>
      <c r="D2375" s="242" t="s">
        <v>200</v>
      </c>
      <c r="E2375" s="251" t="s">
        <v>1</v>
      </c>
      <c r="F2375" s="252" t="s">
        <v>1626</v>
      </c>
      <c r="G2375" s="250"/>
      <c r="H2375" s="251" t="s">
        <v>1</v>
      </c>
      <c r="I2375" s="253"/>
      <c r="J2375" s="250"/>
      <c r="K2375" s="250"/>
      <c r="L2375" s="254"/>
      <c r="M2375" s="255"/>
      <c r="N2375" s="256"/>
      <c r="O2375" s="256"/>
      <c r="P2375" s="256"/>
      <c r="Q2375" s="256"/>
      <c r="R2375" s="256"/>
      <c r="S2375" s="256"/>
      <c r="T2375" s="257"/>
      <c r="U2375" s="13"/>
      <c r="V2375" s="13"/>
      <c r="W2375" s="13"/>
      <c r="X2375" s="13"/>
      <c r="Y2375" s="13"/>
      <c r="Z2375" s="13"/>
      <c r="AA2375" s="13"/>
      <c r="AB2375" s="13"/>
      <c r="AC2375" s="13"/>
      <c r="AD2375" s="13"/>
      <c r="AE2375" s="13"/>
      <c r="AT2375" s="258" t="s">
        <v>200</v>
      </c>
      <c r="AU2375" s="258" t="s">
        <v>82</v>
      </c>
      <c r="AV2375" s="13" t="s">
        <v>80</v>
      </c>
      <c r="AW2375" s="13" t="s">
        <v>30</v>
      </c>
      <c r="AX2375" s="13" t="s">
        <v>73</v>
      </c>
      <c r="AY2375" s="258" t="s">
        <v>189</v>
      </c>
    </row>
    <row r="2376" s="14" customFormat="1">
      <c r="A2376" s="14"/>
      <c r="B2376" s="259"/>
      <c r="C2376" s="260"/>
      <c r="D2376" s="242" t="s">
        <v>200</v>
      </c>
      <c r="E2376" s="261" t="s">
        <v>1</v>
      </c>
      <c r="F2376" s="262" t="s">
        <v>1627</v>
      </c>
      <c r="G2376" s="260"/>
      <c r="H2376" s="263">
        <v>1.2</v>
      </c>
      <c r="I2376" s="264"/>
      <c r="J2376" s="260"/>
      <c r="K2376" s="260"/>
      <c r="L2376" s="265"/>
      <c r="M2376" s="266"/>
      <c r="N2376" s="267"/>
      <c r="O2376" s="267"/>
      <c r="P2376" s="267"/>
      <c r="Q2376" s="267"/>
      <c r="R2376" s="267"/>
      <c r="S2376" s="267"/>
      <c r="T2376" s="268"/>
      <c r="U2376" s="14"/>
      <c r="V2376" s="14"/>
      <c r="W2376" s="14"/>
      <c r="X2376" s="14"/>
      <c r="Y2376" s="14"/>
      <c r="Z2376" s="14"/>
      <c r="AA2376" s="14"/>
      <c r="AB2376" s="14"/>
      <c r="AC2376" s="14"/>
      <c r="AD2376" s="14"/>
      <c r="AE2376" s="14"/>
      <c r="AT2376" s="269" t="s">
        <v>200</v>
      </c>
      <c r="AU2376" s="269" t="s">
        <v>82</v>
      </c>
      <c r="AV2376" s="14" t="s">
        <v>82</v>
      </c>
      <c r="AW2376" s="14" t="s">
        <v>30</v>
      </c>
      <c r="AX2376" s="14" t="s">
        <v>73</v>
      </c>
      <c r="AY2376" s="269" t="s">
        <v>189</v>
      </c>
    </row>
    <row r="2377" s="16" customFormat="1">
      <c r="A2377" s="16"/>
      <c r="B2377" s="292"/>
      <c r="C2377" s="293"/>
      <c r="D2377" s="242" t="s">
        <v>200</v>
      </c>
      <c r="E2377" s="294" t="s">
        <v>1</v>
      </c>
      <c r="F2377" s="295" t="s">
        <v>290</v>
      </c>
      <c r="G2377" s="293"/>
      <c r="H2377" s="296">
        <v>1.2</v>
      </c>
      <c r="I2377" s="297"/>
      <c r="J2377" s="293"/>
      <c r="K2377" s="293"/>
      <c r="L2377" s="298"/>
      <c r="M2377" s="299"/>
      <c r="N2377" s="300"/>
      <c r="O2377" s="300"/>
      <c r="P2377" s="300"/>
      <c r="Q2377" s="300"/>
      <c r="R2377" s="300"/>
      <c r="S2377" s="300"/>
      <c r="T2377" s="301"/>
      <c r="U2377" s="16"/>
      <c r="V2377" s="16"/>
      <c r="W2377" s="16"/>
      <c r="X2377" s="16"/>
      <c r="Y2377" s="16"/>
      <c r="Z2377" s="16"/>
      <c r="AA2377" s="16"/>
      <c r="AB2377" s="16"/>
      <c r="AC2377" s="16"/>
      <c r="AD2377" s="16"/>
      <c r="AE2377" s="16"/>
      <c r="AT2377" s="302" t="s">
        <v>200</v>
      </c>
      <c r="AU2377" s="302" t="s">
        <v>82</v>
      </c>
      <c r="AV2377" s="16" t="s">
        <v>214</v>
      </c>
      <c r="AW2377" s="16" t="s">
        <v>30</v>
      </c>
      <c r="AX2377" s="16" t="s">
        <v>73</v>
      </c>
      <c r="AY2377" s="302" t="s">
        <v>189</v>
      </c>
    </row>
    <row r="2378" s="15" customFormat="1">
      <c r="A2378" s="15"/>
      <c r="B2378" s="270"/>
      <c r="C2378" s="271"/>
      <c r="D2378" s="242" t="s">
        <v>200</v>
      </c>
      <c r="E2378" s="272" t="s">
        <v>1</v>
      </c>
      <c r="F2378" s="273" t="s">
        <v>207</v>
      </c>
      <c r="G2378" s="271"/>
      <c r="H2378" s="274">
        <v>1.2</v>
      </c>
      <c r="I2378" s="275"/>
      <c r="J2378" s="271"/>
      <c r="K2378" s="271"/>
      <c r="L2378" s="276"/>
      <c r="M2378" s="277"/>
      <c r="N2378" s="278"/>
      <c r="O2378" s="278"/>
      <c r="P2378" s="278"/>
      <c r="Q2378" s="278"/>
      <c r="R2378" s="278"/>
      <c r="S2378" s="278"/>
      <c r="T2378" s="279"/>
      <c r="U2378" s="15"/>
      <c r="V2378" s="15"/>
      <c r="W2378" s="15"/>
      <c r="X2378" s="15"/>
      <c r="Y2378" s="15"/>
      <c r="Z2378" s="15"/>
      <c r="AA2378" s="15"/>
      <c r="AB2378" s="15"/>
      <c r="AC2378" s="15"/>
      <c r="AD2378" s="15"/>
      <c r="AE2378" s="15"/>
      <c r="AT2378" s="280" t="s">
        <v>200</v>
      </c>
      <c r="AU2378" s="280" t="s">
        <v>82</v>
      </c>
      <c r="AV2378" s="15" t="s">
        <v>195</v>
      </c>
      <c r="AW2378" s="15" t="s">
        <v>30</v>
      </c>
      <c r="AX2378" s="15" t="s">
        <v>80</v>
      </c>
      <c r="AY2378" s="280" t="s">
        <v>189</v>
      </c>
    </row>
    <row r="2379" s="2" customFormat="1" ht="24.15" customHeight="1">
      <c r="A2379" s="39"/>
      <c r="B2379" s="40"/>
      <c r="C2379" s="228" t="s">
        <v>1628</v>
      </c>
      <c r="D2379" s="228" t="s">
        <v>191</v>
      </c>
      <c r="E2379" s="229" t="s">
        <v>1629</v>
      </c>
      <c r="F2379" s="230" t="s">
        <v>1630</v>
      </c>
      <c r="G2379" s="231" t="s">
        <v>194</v>
      </c>
      <c r="H2379" s="232">
        <v>0.68600000000000005</v>
      </c>
      <c r="I2379" s="233"/>
      <c r="J2379" s="234">
        <f>ROUND(I2379*H2379,2)</f>
        <v>0</v>
      </c>
      <c r="K2379" s="235"/>
      <c r="L2379" s="45"/>
      <c r="M2379" s="236" t="s">
        <v>1</v>
      </c>
      <c r="N2379" s="237" t="s">
        <v>38</v>
      </c>
      <c r="O2379" s="92"/>
      <c r="P2379" s="238">
        <f>O2379*H2379</f>
        <v>0</v>
      </c>
      <c r="Q2379" s="238">
        <v>0</v>
      </c>
      <c r="R2379" s="238">
        <f>Q2379*H2379</f>
        <v>0</v>
      </c>
      <c r="S2379" s="238">
        <v>1.8</v>
      </c>
      <c r="T2379" s="239">
        <f>S2379*H2379</f>
        <v>1.2348000000000001</v>
      </c>
      <c r="U2379" s="39"/>
      <c r="V2379" s="39"/>
      <c r="W2379" s="39"/>
      <c r="X2379" s="39"/>
      <c r="Y2379" s="39"/>
      <c r="Z2379" s="39"/>
      <c r="AA2379" s="39"/>
      <c r="AB2379" s="39"/>
      <c r="AC2379" s="39"/>
      <c r="AD2379" s="39"/>
      <c r="AE2379" s="39"/>
      <c r="AR2379" s="240" t="s">
        <v>195</v>
      </c>
      <c r="AT2379" s="240" t="s">
        <v>191</v>
      </c>
      <c r="AU2379" s="240" t="s">
        <v>82</v>
      </c>
      <c r="AY2379" s="18" t="s">
        <v>189</v>
      </c>
      <c r="BE2379" s="241">
        <f>IF(N2379="základní",J2379,0)</f>
        <v>0</v>
      </c>
      <c r="BF2379" s="241">
        <f>IF(N2379="snížená",J2379,0)</f>
        <v>0</v>
      </c>
      <c r="BG2379" s="241">
        <f>IF(N2379="zákl. přenesená",J2379,0)</f>
        <v>0</v>
      </c>
      <c r="BH2379" s="241">
        <f>IF(N2379="sníž. přenesená",J2379,0)</f>
        <v>0</v>
      </c>
      <c r="BI2379" s="241">
        <f>IF(N2379="nulová",J2379,0)</f>
        <v>0</v>
      </c>
      <c r="BJ2379" s="18" t="s">
        <v>80</v>
      </c>
      <c r="BK2379" s="241">
        <f>ROUND(I2379*H2379,2)</f>
        <v>0</v>
      </c>
      <c r="BL2379" s="18" t="s">
        <v>195</v>
      </c>
      <c r="BM2379" s="240" t="s">
        <v>1631</v>
      </c>
    </row>
    <row r="2380" s="2" customFormat="1">
      <c r="A2380" s="39"/>
      <c r="B2380" s="40"/>
      <c r="C2380" s="41"/>
      <c r="D2380" s="242" t="s">
        <v>197</v>
      </c>
      <c r="E2380" s="41"/>
      <c r="F2380" s="243" t="s">
        <v>1630</v>
      </c>
      <c r="G2380" s="41"/>
      <c r="H2380" s="41"/>
      <c r="I2380" s="244"/>
      <c r="J2380" s="41"/>
      <c r="K2380" s="41"/>
      <c r="L2380" s="45"/>
      <c r="M2380" s="245"/>
      <c r="N2380" s="246"/>
      <c r="O2380" s="92"/>
      <c r="P2380" s="92"/>
      <c r="Q2380" s="92"/>
      <c r="R2380" s="92"/>
      <c r="S2380" s="92"/>
      <c r="T2380" s="93"/>
      <c r="U2380" s="39"/>
      <c r="V2380" s="39"/>
      <c r="W2380" s="39"/>
      <c r="X2380" s="39"/>
      <c r="Y2380" s="39"/>
      <c r="Z2380" s="39"/>
      <c r="AA2380" s="39"/>
      <c r="AB2380" s="39"/>
      <c r="AC2380" s="39"/>
      <c r="AD2380" s="39"/>
      <c r="AE2380" s="39"/>
      <c r="AT2380" s="18" t="s">
        <v>197</v>
      </c>
      <c r="AU2380" s="18" t="s">
        <v>82</v>
      </c>
    </row>
    <row r="2381" s="2" customFormat="1">
      <c r="A2381" s="39"/>
      <c r="B2381" s="40"/>
      <c r="C2381" s="41"/>
      <c r="D2381" s="247" t="s">
        <v>198</v>
      </c>
      <c r="E2381" s="41"/>
      <c r="F2381" s="248" t="s">
        <v>1632</v>
      </c>
      <c r="G2381" s="41"/>
      <c r="H2381" s="41"/>
      <c r="I2381" s="244"/>
      <c r="J2381" s="41"/>
      <c r="K2381" s="41"/>
      <c r="L2381" s="45"/>
      <c r="M2381" s="245"/>
      <c r="N2381" s="246"/>
      <c r="O2381" s="92"/>
      <c r="P2381" s="92"/>
      <c r="Q2381" s="92"/>
      <c r="R2381" s="92"/>
      <c r="S2381" s="92"/>
      <c r="T2381" s="93"/>
      <c r="U2381" s="39"/>
      <c r="V2381" s="39"/>
      <c r="W2381" s="39"/>
      <c r="X2381" s="39"/>
      <c r="Y2381" s="39"/>
      <c r="Z2381" s="39"/>
      <c r="AA2381" s="39"/>
      <c r="AB2381" s="39"/>
      <c r="AC2381" s="39"/>
      <c r="AD2381" s="39"/>
      <c r="AE2381" s="39"/>
      <c r="AT2381" s="18" t="s">
        <v>198</v>
      </c>
      <c r="AU2381" s="18" t="s">
        <v>82</v>
      </c>
    </row>
    <row r="2382" s="13" customFormat="1">
      <c r="A2382" s="13"/>
      <c r="B2382" s="249"/>
      <c r="C2382" s="250"/>
      <c r="D2382" s="242" t="s">
        <v>200</v>
      </c>
      <c r="E2382" s="251" t="s">
        <v>1</v>
      </c>
      <c r="F2382" s="252" t="s">
        <v>338</v>
      </c>
      <c r="G2382" s="250"/>
      <c r="H2382" s="251" t="s">
        <v>1</v>
      </c>
      <c r="I2382" s="253"/>
      <c r="J2382" s="250"/>
      <c r="K2382" s="250"/>
      <c r="L2382" s="254"/>
      <c r="M2382" s="255"/>
      <c r="N2382" s="256"/>
      <c r="O2382" s="256"/>
      <c r="P2382" s="256"/>
      <c r="Q2382" s="256"/>
      <c r="R2382" s="256"/>
      <c r="S2382" s="256"/>
      <c r="T2382" s="257"/>
      <c r="U2382" s="13"/>
      <c r="V2382" s="13"/>
      <c r="W2382" s="13"/>
      <c r="X2382" s="13"/>
      <c r="Y2382" s="13"/>
      <c r="Z2382" s="13"/>
      <c r="AA2382" s="13"/>
      <c r="AB2382" s="13"/>
      <c r="AC2382" s="13"/>
      <c r="AD2382" s="13"/>
      <c r="AE2382" s="13"/>
      <c r="AT2382" s="258" t="s">
        <v>200</v>
      </c>
      <c r="AU2382" s="258" t="s">
        <v>82</v>
      </c>
      <c r="AV2382" s="13" t="s">
        <v>80</v>
      </c>
      <c r="AW2382" s="13" t="s">
        <v>30</v>
      </c>
      <c r="AX2382" s="13" t="s">
        <v>73</v>
      </c>
      <c r="AY2382" s="258" t="s">
        <v>189</v>
      </c>
    </row>
    <row r="2383" s="13" customFormat="1">
      <c r="A2383" s="13"/>
      <c r="B2383" s="249"/>
      <c r="C2383" s="250"/>
      <c r="D2383" s="242" t="s">
        <v>200</v>
      </c>
      <c r="E2383" s="251" t="s">
        <v>1</v>
      </c>
      <c r="F2383" s="252" t="s">
        <v>1633</v>
      </c>
      <c r="G2383" s="250"/>
      <c r="H2383" s="251" t="s">
        <v>1</v>
      </c>
      <c r="I2383" s="253"/>
      <c r="J2383" s="250"/>
      <c r="K2383" s="250"/>
      <c r="L2383" s="254"/>
      <c r="M2383" s="255"/>
      <c r="N2383" s="256"/>
      <c r="O2383" s="256"/>
      <c r="P2383" s="256"/>
      <c r="Q2383" s="256"/>
      <c r="R2383" s="256"/>
      <c r="S2383" s="256"/>
      <c r="T2383" s="257"/>
      <c r="U2383" s="13"/>
      <c r="V2383" s="13"/>
      <c r="W2383" s="13"/>
      <c r="X2383" s="13"/>
      <c r="Y2383" s="13"/>
      <c r="Z2383" s="13"/>
      <c r="AA2383" s="13"/>
      <c r="AB2383" s="13"/>
      <c r="AC2383" s="13"/>
      <c r="AD2383" s="13"/>
      <c r="AE2383" s="13"/>
      <c r="AT2383" s="258" t="s">
        <v>200</v>
      </c>
      <c r="AU2383" s="258" t="s">
        <v>82</v>
      </c>
      <c r="AV2383" s="13" t="s">
        <v>80</v>
      </c>
      <c r="AW2383" s="13" t="s">
        <v>30</v>
      </c>
      <c r="AX2383" s="13" t="s">
        <v>73</v>
      </c>
      <c r="AY2383" s="258" t="s">
        <v>189</v>
      </c>
    </row>
    <row r="2384" s="14" customFormat="1">
      <c r="A2384" s="14"/>
      <c r="B2384" s="259"/>
      <c r="C2384" s="260"/>
      <c r="D2384" s="242" t="s">
        <v>200</v>
      </c>
      <c r="E2384" s="261" t="s">
        <v>1</v>
      </c>
      <c r="F2384" s="262" t="s">
        <v>1634</v>
      </c>
      <c r="G2384" s="260"/>
      <c r="H2384" s="263">
        <v>0.68600000000000005</v>
      </c>
      <c r="I2384" s="264"/>
      <c r="J2384" s="260"/>
      <c r="K2384" s="260"/>
      <c r="L2384" s="265"/>
      <c r="M2384" s="266"/>
      <c r="N2384" s="267"/>
      <c r="O2384" s="267"/>
      <c r="P2384" s="267"/>
      <c r="Q2384" s="267"/>
      <c r="R2384" s="267"/>
      <c r="S2384" s="267"/>
      <c r="T2384" s="268"/>
      <c r="U2384" s="14"/>
      <c r="V2384" s="14"/>
      <c r="W2384" s="14"/>
      <c r="X2384" s="14"/>
      <c r="Y2384" s="14"/>
      <c r="Z2384" s="14"/>
      <c r="AA2384" s="14"/>
      <c r="AB2384" s="14"/>
      <c r="AC2384" s="14"/>
      <c r="AD2384" s="14"/>
      <c r="AE2384" s="14"/>
      <c r="AT2384" s="269" t="s">
        <v>200</v>
      </c>
      <c r="AU2384" s="269" t="s">
        <v>82</v>
      </c>
      <c r="AV2384" s="14" t="s">
        <v>82</v>
      </c>
      <c r="AW2384" s="14" t="s">
        <v>30</v>
      </c>
      <c r="AX2384" s="14" t="s">
        <v>73</v>
      </c>
      <c r="AY2384" s="269" t="s">
        <v>189</v>
      </c>
    </row>
    <row r="2385" s="16" customFormat="1">
      <c r="A2385" s="16"/>
      <c r="B2385" s="292"/>
      <c r="C2385" s="293"/>
      <c r="D2385" s="242" t="s">
        <v>200</v>
      </c>
      <c r="E2385" s="294" t="s">
        <v>1</v>
      </c>
      <c r="F2385" s="295" t="s">
        <v>290</v>
      </c>
      <c r="G2385" s="293"/>
      <c r="H2385" s="296">
        <v>0.68600000000000005</v>
      </c>
      <c r="I2385" s="297"/>
      <c r="J2385" s="293"/>
      <c r="K2385" s="293"/>
      <c r="L2385" s="298"/>
      <c r="M2385" s="299"/>
      <c r="N2385" s="300"/>
      <c r="O2385" s="300"/>
      <c r="P2385" s="300"/>
      <c r="Q2385" s="300"/>
      <c r="R2385" s="300"/>
      <c r="S2385" s="300"/>
      <c r="T2385" s="301"/>
      <c r="U2385" s="16"/>
      <c r="V2385" s="16"/>
      <c r="W2385" s="16"/>
      <c r="X2385" s="16"/>
      <c r="Y2385" s="16"/>
      <c r="Z2385" s="16"/>
      <c r="AA2385" s="16"/>
      <c r="AB2385" s="16"/>
      <c r="AC2385" s="16"/>
      <c r="AD2385" s="16"/>
      <c r="AE2385" s="16"/>
      <c r="AT2385" s="302" t="s">
        <v>200</v>
      </c>
      <c r="AU2385" s="302" t="s">
        <v>82</v>
      </c>
      <c r="AV2385" s="16" t="s">
        <v>214</v>
      </c>
      <c r="AW2385" s="16" t="s">
        <v>30</v>
      </c>
      <c r="AX2385" s="16" t="s">
        <v>73</v>
      </c>
      <c r="AY2385" s="302" t="s">
        <v>189</v>
      </c>
    </row>
    <row r="2386" s="15" customFormat="1">
      <c r="A2386" s="15"/>
      <c r="B2386" s="270"/>
      <c r="C2386" s="271"/>
      <c r="D2386" s="242" t="s">
        <v>200</v>
      </c>
      <c r="E2386" s="272" t="s">
        <v>1</v>
      </c>
      <c r="F2386" s="273" t="s">
        <v>207</v>
      </c>
      <c r="G2386" s="271"/>
      <c r="H2386" s="274">
        <v>0.68600000000000005</v>
      </c>
      <c r="I2386" s="275"/>
      <c r="J2386" s="271"/>
      <c r="K2386" s="271"/>
      <c r="L2386" s="276"/>
      <c r="M2386" s="277"/>
      <c r="N2386" s="278"/>
      <c r="O2386" s="278"/>
      <c r="P2386" s="278"/>
      <c r="Q2386" s="278"/>
      <c r="R2386" s="278"/>
      <c r="S2386" s="278"/>
      <c r="T2386" s="279"/>
      <c r="U2386" s="15"/>
      <c r="V2386" s="15"/>
      <c r="W2386" s="15"/>
      <c r="X2386" s="15"/>
      <c r="Y2386" s="15"/>
      <c r="Z2386" s="15"/>
      <c r="AA2386" s="15"/>
      <c r="AB2386" s="15"/>
      <c r="AC2386" s="15"/>
      <c r="AD2386" s="15"/>
      <c r="AE2386" s="15"/>
      <c r="AT2386" s="280" t="s">
        <v>200</v>
      </c>
      <c r="AU2386" s="280" t="s">
        <v>82</v>
      </c>
      <c r="AV2386" s="15" t="s">
        <v>195</v>
      </c>
      <c r="AW2386" s="15" t="s">
        <v>30</v>
      </c>
      <c r="AX2386" s="15" t="s">
        <v>80</v>
      </c>
      <c r="AY2386" s="280" t="s">
        <v>189</v>
      </c>
    </row>
    <row r="2387" s="2" customFormat="1" ht="24.15" customHeight="1">
      <c r="A2387" s="39"/>
      <c r="B2387" s="40"/>
      <c r="C2387" s="228" t="s">
        <v>1635</v>
      </c>
      <c r="D2387" s="228" t="s">
        <v>191</v>
      </c>
      <c r="E2387" s="229" t="s">
        <v>1636</v>
      </c>
      <c r="F2387" s="230" t="s">
        <v>1637</v>
      </c>
      <c r="G2387" s="231" t="s">
        <v>359</v>
      </c>
      <c r="H2387" s="232">
        <v>1</v>
      </c>
      <c r="I2387" s="233"/>
      <c r="J2387" s="234">
        <f>ROUND(I2387*H2387,2)</f>
        <v>0</v>
      </c>
      <c r="K2387" s="235"/>
      <c r="L2387" s="45"/>
      <c r="M2387" s="236" t="s">
        <v>1</v>
      </c>
      <c r="N2387" s="237" t="s">
        <v>38</v>
      </c>
      <c r="O2387" s="92"/>
      <c r="P2387" s="238">
        <f>O2387*H2387</f>
        <v>0</v>
      </c>
      <c r="Q2387" s="238">
        <v>0</v>
      </c>
      <c r="R2387" s="238">
        <f>Q2387*H2387</f>
        <v>0</v>
      </c>
      <c r="S2387" s="238">
        <v>0.060999999999999999</v>
      </c>
      <c r="T2387" s="239">
        <f>S2387*H2387</f>
        <v>0.060999999999999999</v>
      </c>
      <c r="U2387" s="39"/>
      <c r="V2387" s="39"/>
      <c r="W2387" s="39"/>
      <c r="X2387" s="39"/>
      <c r="Y2387" s="39"/>
      <c r="Z2387" s="39"/>
      <c r="AA2387" s="39"/>
      <c r="AB2387" s="39"/>
      <c r="AC2387" s="39"/>
      <c r="AD2387" s="39"/>
      <c r="AE2387" s="39"/>
      <c r="AR2387" s="240" t="s">
        <v>195</v>
      </c>
      <c r="AT2387" s="240" t="s">
        <v>191</v>
      </c>
      <c r="AU2387" s="240" t="s">
        <v>82</v>
      </c>
      <c r="AY2387" s="18" t="s">
        <v>189</v>
      </c>
      <c r="BE2387" s="241">
        <f>IF(N2387="základní",J2387,0)</f>
        <v>0</v>
      </c>
      <c r="BF2387" s="241">
        <f>IF(N2387="snížená",J2387,0)</f>
        <v>0</v>
      </c>
      <c r="BG2387" s="241">
        <f>IF(N2387="zákl. přenesená",J2387,0)</f>
        <v>0</v>
      </c>
      <c r="BH2387" s="241">
        <f>IF(N2387="sníž. přenesená",J2387,0)</f>
        <v>0</v>
      </c>
      <c r="BI2387" s="241">
        <f>IF(N2387="nulová",J2387,0)</f>
        <v>0</v>
      </c>
      <c r="BJ2387" s="18" t="s">
        <v>80</v>
      </c>
      <c r="BK2387" s="241">
        <f>ROUND(I2387*H2387,2)</f>
        <v>0</v>
      </c>
      <c r="BL2387" s="18" t="s">
        <v>195</v>
      </c>
      <c r="BM2387" s="240" t="s">
        <v>1638</v>
      </c>
    </row>
    <row r="2388" s="2" customFormat="1">
      <c r="A2388" s="39"/>
      <c r="B2388" s="40"/>
      <c r="C2388" s="41"/>
      <c r="D2388" s="242" t="s">
        <v>197</v>
      </c>
      <c r="E2388" s="41"/>
      <c r="F2388" s="243" t="s">
        <v>1637</v>
      </c>
      <c r="G2388" s="41"/>
      <c r="H2388" s="41"/>
      <c r="I2388" s="244"/>
      <c r="J2388" s="41"/>
      <c r="K2388" s="41"/>
      <c r="L2388" s="45"/>
      <c r="M2388" s="245"/>
      <c r="N2388" s="246"/>
      <c r="O2388" s="92"/>
      <c r="P2388" s="92"/>
      <c r="Q2388" s="92"/>
      <c r="R2388" s="92"/>
      <c r="S2388" s="92"/>
      <c r="T2388" s="93"/>
      <c r="U2388" s="39"/>
      <c r="V2388" s="39"/>
      <c r="W2388" s="39"/>
      <c r="X2388" s="39"/>
      <c r="Y2388" s="39"/>
      <c r="Z2388" s="39"/>
      <c r="AA2388" s="39"/>
      <c r="AB2388" s="39"/>
      <c r="AC2388" s="39"/>
      <c r="AD2388" s="39"/>
      <c r="AE2388" s="39"/>
      <c r="AT2388" s="18" t="s">
        <v>197</v>
      </c>
      <c r="AU2388" s="18" t="s">
        <v>82</v>
      </c>
    </row>
    <row r="2389" s="2" customFormat="1">
      <c r="A2389" s="39"/>
      <c r="B2389" s="40"/>
      <c r="C2389" s="41"/>
      <c r="D2389" s="247" t="s">
        <v>198</v>
      </c>
      <c r="E2389" s="41"/>
      <c r="F2389" s="248" t="s">
        <v>1639</v>
      </c>
      <c r="G2389" s="41"/>
      <c r="H2389" s="41"/>
      <c r="I2389" s="244"/>
      <c r="J2389" s="41"/>
      <c r="K2389" s="41"/>
      <c r="L2389" s="45"/>
      <c r="M2389" s="245"/>
      <c r="N2389" s="246"/>
      <c r="O2389" s="92"/>
      <c r="P2389" s="92"/>
      <c r="Q2389" s="92"/>
      <c r="R2389" s="92"/>
      <c r="S2389" s="92"/>
      <c r="T2389" s="93"/>
      <c r="U2389" s="39"/>
      <c r="V2389" s="39"/>
      <c r="W2389" s="39"/>
      <c r="X2389" s="39"/>
      <c r="Y2389" s="39"/>
      <c r="Z2389" s="39"/>
      <c r="AA2389" s="39"/>
      <c r="AB2389" s="39"/>
      <c r="AC2389" s="39"/>
      <c r="AD2389" s="39"/>
      <c r="AE2389" s="39"/>
      <c r="AT2389" s="18" t="s">
        <v>198</v>
      </c>
      <c r="AU2389" s="18" t="s">
        <v>82</v>
      </c>
    </row>
    <row r="2390" s="13" customFormat="1">
      <c r="A2390" s="13"/>
      <c r="B2390" s="249"/>
      <c r="C2390" s="250"/>
      <c r="D2390" s="242" t="s">
        <v>200</v>
      </c>
      <c r="E2390" s="251" t="s">
        <v>1</v>
      </c>
      <c r="F2390" s="252" t="s">
        <v>338</v>
      </c>
      <c r="G2390" s="250"/>
      <c r="H2390" s="251" t="s">
        <v>1</v>
      </c>
      <c r="I2390" s="253"/>
      <c r="J2390" s="250"/>
      <c r="K2390" s="250"/>
      <c r="L2390" s="254"/>
      <c r="M2390" s="255"/>
      <c r="N2390" s="256"/>
      <c r="O2390" s="256"/>
      <c r="P2390" s="256"/>
      <c r="Q2390" s="256"/>
      <c r="R2390" s="256"/>
      <c r="S2390" s="256"/>
      <c r="T2390" s="257"/>
      <c r="U2390" s="13"/>
      <c r="V2390" s="13"/>
      <c r="W2390" s="13"/>
      <c r="X2390" s="13"/>
      <c r="Y2390" s="13"/>
      <c r="Z2390" s="13"/>
      <c r="AA2390" s="13"/>
      <c r="AB2390" s="13"/>
      <c r="AC2390" s="13"/>
      <c r="AD2390" s="13"/>
      <c r="AE2390" s="13"/>
      <c r="AT2390" s="258" t="s">
        <v>200</v>
      </c>
      <c r="AU2390" s="258" t="s">
        <v>82</v>
      </c>
      <c r="AV2390" s="13" t="s">
        <v>80</v>
      </c>
      <c r="AW2390" s="13" t="s">
        <v>30</v>
      </c>
      <c r="AX2390" s="13" t="s">
        <v>73</v>
      </c>
      <c r="AY2390" s="258" t="s">
        <v>189</v>
      </c>
    </row>
    <row r="2391" s="13" customFormat="1">
      <c r="A2391" s="13"/>
      <c r="B2391" s="249"/>
      <c r="C2391" s="250"/>
      <c r="D2391" s="242" t="s">
        <v>200</v>
      </c>
      <c r="E2391" s="251" t="s">
        <v>1</v>
      </c>
      <c r="F2391" s="252" t="s">
        <v>1640</v>
      </c>
      <c r="G2391" s="250"/>
      <c r="H2391" s="251" t="s">
        <v>1</v>
      </c>
      <c r="I2391" s="253"/>
      <c r="J2391" s="250"/>
      <c r="K2391" s="250"/>
      <c r="L2391" s="254"/>
      <c r="M2391" s="255"/>
      <c r="N2391" s="256"/>
      <c r="O2391" s="256"/>
      <c r="P2391" s="256"/>
      <c r="Q2391" s="256"/>
      <c r="R2391" s="256"/>
      <c r="S2391" s="256"/>
      <c r="T2391" s="257"/>
      <c r="U2391" s="13"/>
      <c r="V2391" s="13"/>
      <c r="W2391" s="13"/>
      <c r="X2391" s="13"/>
      <c r="Y2391" s="13"/>
      <c r="Z2391" s="13"/>
      <c r="AA2391" s="13"/>
      <c r="AB2391" s="13"/>
      <c r="AC2391" s="13"/>
      <c r="AD2391" s="13"/>
      <c r="AE2391" s="13"/>
      <c r="AT2391" s="258" t="s">
        <v>200</v>
      </c>
      <c r="AU2391" s="258" t="s">
        <v>82</v>
      </c>
      <c r="AV2391" s="13" t="s">
        <v>80</v>
      </c>
      <c r="AW2391" s="13" t="s">
        <v>30</v>
      </c>
      <c r="AX2391" s="13" t="s">
        <v>73</v>
      </c>
      <c r="AY2391" s="258" t="s">
        <v>189</v>
      </c>
    </row>
    <row r="2392" s="14" customFormat="1">
      <c r="A2392" s="14"/>
      <c r="B2392" s="259"/>
      <c r="C2392" s="260"/>
      <c r="D2392" s="242" t="s">
        <v>200</v>
      </c>
      <c r="E2392" s="261" t="s">
        <v>1</v>
      </c>
      <c r="F2392" s="262" t="s">
        <v>80</v>
      </c>
      <c r="G2392" s="260"/>
      <c r="H2392" s="263">
        <v>1</v>
      </c>
      <c r="I2392" s="264"/>
      <c r="J2392" s="260"/>
      <c r="K2392" s="260"/>
      <c r="L2392" s="265"/>
      <c r="M2392" s="266"/>
      <c r="N2392" s="267"/>
      <c r="O2392" s="267"/>
      <c r="P2392" s="267"/>
      <c r="Q2392" s="267"/>
      <c r="R2392" s="267"/>
      <c r="S2392" s="267"/>
      <c r="T2392" s="268"/>
      <c r="U2392" s="14"/>
      <c r="V2392" s="14"/>
      <c r="W2392" s="14"/>
      <c r="X2392" s="14"/>
      <c r="Y2392" s="14"/>
      <c r="Z2392" s="14"/>
      <c r="AA2392" s="14"/>
      <c r="AB2392" s="14"/>
      <c r="AC2392" s="14"/>
      <c r="AD2392" s="14"/>
      <c r="AE2392" s="14"/>
      <c r="AT2392" s="269" t="s">
        <v>200</v>
      </c>
      <c r="AU2392" s="269" t="s">
        <v>82</v>
      </c>
      <c r="AV2392" s="14" t="s">
        <v>82</v>
      </c>
      <c r="AW2392" s="14" t="s">
        <v>30</v>
      </c>
      <c r="AX2392" s="14" t="s">
        <v>73</v>
      </c>
      <c r="AY2392" s="269" t="s">
        <v>189</v>
      </c>
    </row>
    <row r="2393" s="16" customFormat="1">
      <c r="A2393" s="16"/>
      <c r="B2393" s="292"/>
      <c r="C2393" s="293"/>
      <c r="D2393" s="242" t="s">
        <v>200</v>
      </c>
      <c r="E2393" s="294" t="s">
        <v>1</v>
      </c>
      <c r="F2393" s="295" t="s">
        <v>290</v>
      </c>
      <c r="G2393" s="293"/>
      <c r="H2393" s="296">
        <v>1</v>
      </c>
      <c r="I2393" s="297"/>
      <c r="J2393" s="293"/>
      <c r="K2393" s="293"/>
      <c r="L2393" s="298"/>
      <c r="M2393" s="299"/>
      <c r="N2393" s="300"/>
      <c r="O2393" s="300"/>
      <c r="P2393" s="300"/>
      <c r="Q2393" s="300"/>
      <c r="R2393" s="300"/>
      <c r="S2393" s="300"/>
      <c r="T2393" s="301"/>
      <c r="U2393" s="16"/>
      <c r="V2393" s="16"/>
      <c r="W2393" s="16"/>
      <c r="X2393" s="16"/>
      <c r="Y2393" s="16"/>
      <c r="Z2393" s="16"/>
      <c r="AA2393" s="16"/>
      <c r="AB2393" s="16"/>
      <c r="AC2393" s="16"/>
      <c r="AD2393" s="16"/>
      <c r="AE2393" s="16"/>
      <c r="AT2393" s="302" t="s">
        <v>200</v>
      </c>
      <c r="AU2393" s="302" t="s">
        <v>82</v>
      </c>
      <c r="AV2393" s="16" t="s">
        <v>214</v>
      </c>
      <c r="AW2393" s="16" t="s">
        <v>30</v>
      </c>
      <c r="AX2393" s="16" t="s">
        <v>73</v>
      </c>
      <c r="AY2393" s="302" t="s">
        <v>189</v>
      </c>
    </row>
    <row r="2394" s="15" customFormat="1">
      <c r="A2394" s="15"/>
      <c r="B2394" s="270"/>
      <c r="C2394" s="271"/>
      <c r="D2394" s="242" t="s">
        <v>200</v>
      </c>
      <c r="E2394" s="272" t="s">
        <v>1</v>
      </c>
      <c r="F2394" s="273" t="s">
        <v>207</v>
      </c>
      <c r="G2394" s="271"/>
      <c r="H2394" s="274">
        <v>1</v>
      </c>
      <c r="I2394" s="275"/>
      <c r="J2394" s="271"/>
      <c r="K2394" s="271"/>
      <c r="L2394" s="276"/>
      <c r="M2394" s="277"/>
      <c r="N2394" s="278"/>
      <c r="O2394" s="278"/>
      <c r="P2394" s="278"/>
      <c r="Q2394" s="278"/>
      <c r="R2394" s="278"/>
      <c r="S2394" s="278"/>
      <c r="T2394" s="279"/>
      <c r="U2394" s="15"/>
      <c r="V2394" s="15"/>
      <c r="W2394" s="15"/>
      <c r="X2394" s="15"/>
      <c r="Y2394" s="15"/>
      <c r="Z2394" s="15"/>
      <c r="AA2394" s="15"/>
      <c r="AB2394" s="15"/>
      <c r="AC2394" s="15"/>
      <c r="AD2394" s="15"/>
      <c r="AE2394" s="15"/>
      <c r="AT2394" s="280" t="s">
        <v>200</v>
      </c>
      <c r="AU2394" s="280" t="s">
        <v>82</v>
      </c>
      <c r="AV2394" s="15" t="s">
        <v>195</v>
      </c>
      <c r="AW2394" s="15" t="s">
        <v>30</v>
      </c>
      <c r="AX2394" s="15" t="s">
        <v>80</v>
      </c>
      <c r="AY2394" s="280" t="s">
        <v>189</v>
      </c>
    </row>
    <row r="2395" s="2" customFormat="1" ht="24.15" customHeight="1">
      <c r="A2395" s="39"/>
      <c r="B2395" s="40"/>
      <c r="C2395" s="228" t="s">
        <v>1641</v>
      </c>
      <c r="D2395" s="228" t="s">
        <v>191</v>
      </c>
      <c r="E2395" s="229" t="s">
        <v>1642</v>
      </c>
      <c r="F2395" s="230" t="s">
        <v>1643</v>
      </c>
      <c r="G2395" s="231" t="s">
        <v>194</v>
      </c>
      <c r="H2395" s="232">
        <v>0.17599999999999999</v>
      </c>
      <c r="I2395" s="233"/>
      <c r="J2395" s="234">
        <f>ROUND(I2395*H2395,2)</f>
        <v>0</v>
      </c>
      <c r="K2395" s="235"/>
      <c r="L2395" s="45"/>
      <c r="M2395" s="236" t="s">
        <v>1</v>
      </c>
      <c r="N2395" s="237" t="s">
        <v>38</v>
      </c>
      <c r="O2395" s="92"/>
      <c r="P2395" s="238">
        <f>O2395*H2395</f>
        <v>0</v>
      </c>
      <c r="Q2395" s="238">
        <v>0</v>
      </c>
      <c r="R2395" s="238">
        <f>Q2395*H2395</f>
        <v>0</v>
      </c>
      <c r="S2395" s="238">
        <v>1.8</v>
      </c>
      <c r="T2395" s="239">
        <f>S2395*H2395</f>
        <v>0.31679999999999997</v>
      </c>
      <c r="U2395" s="39"/>
      <c r="V2395" s="39"/>
      <c r="W2395" s="39"/>
      <c r="X2395" s="39"/>
      <c r="Y2395" s="39"/>
      <c r="Z2395" s="39"/>
      <c r="AA2395" s="39"/>
      <c r="AB2395" s="39"/>
      <c r="AC2395" s="39"/>
      <c r="AD2395" s="39"/>
      <c r="AE2395" s="39"/>
      <c r="AR2395" s="240" t="s">
        <v>195</v>
      </c>
      <c r="AT2395" s="240" t="s">
        <v>191</v>
      </c>
      <c r="AU2395" s="240" t="s">
        <v>82</v>
      </c>
      <c r="AY2395" s="18" t="s">
        <v>189</v>
      </c>
      <c r="BE2395" s="241">
        <f>IF(N2395="základní",J2395,0)</f>
        <v>0</v>
      </c>
      <c r="BF2395" s="241">
        <f>IF(N2395="snížená",J2395,0)</f>
        <v>0</v>
      </c>
      <c r="BG2395" s="241">
        <f>IF(N2395="zákl. přenesená",J2395,0)</f>
        <v>0</v>
      </c>
      <c r="BH2395" s="241">
        <f>IF(N2395="sníž. přenesená",J2395,0)</f>
        <v>0</v>
      </c>
      <c r="BI2395" s="241">
        <f>IF(N2395="nulová",J2395,0)</f>
        <v>0</v>
      </c>
      <c r="BJ2395" s="18" t="s">
        <v>80</v>
      </c>
      <c r="BK2395" s="241">
        <f>ROUND(I2395*H2395,2)</f>
        <v>0</v>
      </c>
      <c r="BL2395" s="18" t="s">
        <v>195</v>
      </c>
      <c r="BM2395" s="240" t="s">
        <v>1644</v>
      </c>
    </row>
    <row r="2396" s="2" customFormat="1">
      <c r="A2396" s="39"/>
      <c r="B2396" s="40"/>
      <c r="C2396" s="41"/>
      <c r="D2396" s="242" t="s">
        <v>197</v>
      </c>
      <c r="E2396" s="41"/>
      <c r="F2396" s="243" t="s">
        <v>1643</v>
      </c>
      <c r="G2396" s="41"/>
      <c r="H2396" s="41"/>
      <c r="I2396" s="244"/>
      <c r="J2396" s="41"/>
      <c r="K2396" s="41"/>
      <c r="L2396" s="45"/>
      <c r="M2396" s="245"/>
      <c r="N2396" s="246"/>
      <c r="O2396" s="92"/>
      <c r="P2396" s="92"/>
      <c r="Q2396" s="92"/>
      <c r="R2396" s="92"/>
      <c r="S2396" s="92"/>
      <c r="T2396" s="93"/>
      <c r="U2396" s="39"/>
      <c r="V2396" s="39"/>
      <c r="W2396" s="39"/>
      <c r="X2396" s="39"/>
      <c r="Y2396" s="39"/>
      <c r="Z2396" s="39"/>
      <c r="AA2396" s="39"/>
      <c r="AB2396" s="39"/>
      <c r="AC2396" s="39"/>
      <c r="AD2396" s="39"/>
      <c r="AE2396" s="39"/>
      <c r="AT2396" s="18" t="s">
        <v>197</v>
      </c>
      <c r="AU2396" s="18" t="s">
        <v>82</v>
      </c>
    </row>
    <row r="2397" s="2" customFormat="1">
      <c r="A2397" s="39"/>
      <c r="B2397" s="40"/>
      <c r="C2397" s="41"/>
      <c r="D2397" s="247" t="s">
        <v>198</v>
      </c>
      <c r="E2397" s="41"/>
      <c r="F2397" s="248" t="s">
        <v>1645</v>
      </c>
      <c r="G2397" s="41"/>
      <c r="H2397" s="41"/>
      <c r="I2397" s="244"/>
      <c r="J2397" s="41"/>
      <c r="K2397" s="41"/>
      <c r="L2397" s="45"/>
      <c r="M2397" s="245"/>
      <c r="N2397" s="246"/>
      <c r="O2397" s="92"/>
      <c r="P2397" s="92"/>
      <c r="Q2397" s="92"/>
      <c r="R2397" s="92"/>
      <c r="S2397" s="92"/>
      <c r="T2397" s="93"/>
      <c r="U2397" s="39"/>
      <c r="V2397" s="39"/>
      <c r="W2397" s="39"/>
      <c r="X2397" s="39"/>
      <c r="Y2397" s="39"/>
      <c r="Z2397" s="39"/>
      <c r="AA2397" s="39"/>
      <c r="AB2397" s="39"/>
      <c r="AC2397" s="39"/>
      <c r="AD2397" s="39"/>
      <c r="AE2397" s="39"/>
      <c r="AT2397" s="18" t="s">
        <v>198</v>
      </c>
      <c r="AU2397" s="18" t="s">
        <v>82</v>
      </c>
    </row>
    <row r="2398" s="13" customFormat="1">
      <c r="A2398" s="13"/>
      <c r="B2398" s="249"/>
      <c r="C2398" s="250"/>
      <c r="D2398" s="242" t="s">
        <v>200</v>
      </c>
      <c r="E2398" s="251" t="s">
        <v>1</v>
      </c>
      <c r="F2398" s="252" t="s">
        <v>338</v>
      </c>
      <c r="G2398" s="250"/>
      <c r="H2398" s="251" t="s">
        <v>1</v>
      </c>
      <c r="I2398" s="253"/>
      <c r="J2398" s="250"/>
      <c r="K2398" s="250"/>
      <c r="L2398" s="254"/>
      <c r="M2398" s="255"/>
      <c r="N2398" s="256"/>
      <c r="O2398" s="256"/>
      <c r="P2398" s="256"/>
      <c r="Q2398" s="256"/>
      <c r="R2398" s="256"/>
      <c r="S2398" s="256"/>
      <c r="T2398" s="257"/>
      <c r="U2398" s="13"/>
      <c r="V2398" s="13"/>
      <c r="W2398" s="13"/>
      <c r="X2398" s="13"/>
      <c r="Y2398" s="13"/>
      <c r="Z2398" s="13"/>
      <c r="AA2398" s="13"/>
      <c r="AB2398" s="13"/>
      <c r="AC2398" s="13"/>
      <c r="AD2398" s="13"/>
      <c r="AE2398" s="13"/>
      <c r="AT2398" s="258" t="s">
        <v>200</v>
      </c>
      <c r="AU2398" s="258" t="s">
        <v>82</v>
      </c>
      <c r="AV2398" s="13" t="s">
        <v>80</v>
      </c>
      <c r="AW2398" s="13" t="s">
        <v>30</v>
      </c>
      <c r="AX2398" s="13" t="s">
        <v>73</v>
      </c>
      <c r="AY2398" s="258" t="s">
        <v>189</v>
      </c>
    </row>
    <row r="2399" s="13" customFormat="1">
      <c r="A2399" s="13"/>
      <c r="B2399" s="249"/>
      <c r="C2399" s="250"/>
      <c r="D2399" s="242" t="s">
        <v>200</v>
      </c>
      <c r="E2399" s="251" t="s">
        <v>1</v>
      </c>
      <c r="F2399" s="252" t="s">
        <v>608</v>
      </c>
      <c r="G2399" s="250"/>
      <c r="H2399" s="251" t="s">
        <v>1</v>
      </c>
      <c r="I2399" s="253"/>
      <c r="J2399" s="250"/>
      <c r="K2399" s="250"/>
      <c r="L2399" s="254"/>
      <c r="M2399" s="255"/>
      <c r="N2399" s="256"/>
      <c r="O2399" s="256"/>
      <c r="P2399" s="256"/>
      <c r="Q2399" s="256"/>
      <c r="R2399" s="256"/>
      <c r="S2399" s="256"/>
      <c r="T2399" s="257"/>
      <c r="U2399" s="13"/>
      <c r="V2399" s="13"/>
      <c r="W2399" s="13"/>
      <c r="X2399" s="13"/>
      <c r="Y2399" s="13"/>
      <c r="Z2399" s="13"/>
      <c r="AA2399" s="13"/>
      <c r="AB2399" s="13"/>
      <c r="AC2399" s="13"/>
      <c r="AD2399" s="13"/>
      <c r="AE2399" s="13"/>
      <c r="AT2399" s="258" t="s">
        <v>200</v>
      </c>
      <c r="AU2399" s="258" t="s">
        <v>82</v>
      </c>
      <c r="AV2399" s="13" t="s">
        <v>80</v>
      </c>
      <c r="AW2399" s="13" t="s">
        <v>30</v>
      </c>
      <c r="AX2399" s="13" t="s">
        <v>73</v>
      </c>
      <c r="AY2399" s="258" t="s">
        <v>189</v>
      </c>
    </row>
    <row r="2400" s="14" customFormat="1">
      <c r="A2400" s="14"/>
      <c r="B2400" s="259"/>
      <c r="C2400" s="260"/>
      <c r="D2400" s="242" t="s">
        <v>200</v>
      </c>
      <c r="E2400" s="261" t="s">
        <v>1</v>
      </c>
      <c r="F2400" s="262" t="s">
        <v>1646</v>
      </c>
      <c r="G2400" s="260"/>
      <c r="H2400" s="263">
        <v>0.063</v>
      </c>
      <c r="I2400" s="264"/>
      <c r="J2400" s="260"/>
      <c r="K2400" s="260"/>
      <c r="L2400" s="265"/>
      <c r="M2400" s="266"/>
      <c r="N2400" s="267"/>
      <c r="O2400" s="267"/>
      <c r="P2400" s="267"/>
      <c r="Q2400" s="267"/>
      <c r="R2400" s="267"/>
      <c r="S2400" s="267"/>
      <c r="T2400" s="268"/>
      <c r="U2400" s="14"/>
      <c r="V2400" s="14"/>
      <c r="W2400" s="14"/>
      <c r="X2400" s="14"/>
      <c r="Y2400" s="14"/>
      <c r="Z2400" s="14"/>
      <c r="AA2400" s="14"/>
      <c r="AB2400" s="14"/>
      <c r="AC2400" s="14"/>
      <c r="AD2400" s="14"/>
      <c r="AE2400" s="14"/>
      <c r="AT2400" s="269" t="s">
        <v>200</v>
      </c>
      <c r="AU2400" s="269" t="s">
        <v>82</v>
      </c>
      <c r="AV2400" s="14" t="s">
        <v>82</v>
      </c>
      <c r="AW2400" s="14" t="s">
        <v>30</v>
      </c>
      <c r="AX2400" s="14" t="s">
        <v>73</v>
      </c>
      <c r="AY2400" s="269" t="s">
        <v>189</v>
      </c>
    </row>
    <row r="2401" s="13" customFormat="1">
      <c r="A2401" s="13"/>
      <c r="B2401" s="249"/>
      <c r="C2401" s="250"/>
      <c r="D2401" s="242" t="s">
        <v>200</v>
      </c>
      <c r="E2401" s="251" t="s">
        <v>1</v>
      </c>
      <c r="F2401" s="252" t="s">
        <v>1647</v>
      </c>
      <c r="G2401" s="250"/>
      <c r="H2401" s="251" t="s">
        <v>1</v>
      </c>
      <c r="I2401" s="253"/>
      <c r="J2401" s="250"/>
      <c r="K2401" s="250"/>
      <c r="L2401" s="254"/>
      <c r="M2401" s="255"/>
      <c r="N2401" s="256"/>
      <c r="O2401" s="256"/>
      <c r="P2401" s="256"/>
      <c r="Q2401" s="256"/>
      <c r="R2401" s="256"/>
      <c r="S2401" s="256"/>
      <c r="T2401" s="257"/>
      <c r="U2401" s="13"/>
      <c r="V2401" s="13"/>
      <c r="W2401" s="13"/>
      <c r="X2401" s="13"/>
      <c r="Y2401" s="13"/>
      <c r="Z2401" s="13"/>
      <c r="AA2401" s="13"/>
      <c r="AB2401" s="13"/>
      <c r="AC2401" s="13"/>
      <c r="AD2401" s="13"/>
      <c r="AE2401" s="13"/>
      <c r="AT2401" s="258" t="s">
        <v>200</v>
      </c>
      <c r="AU2401" s="258" t="s">
        <v>82</v>
      </c>
      <c r="AV2401" s="13" t="s">
        <v>80</v>
      </c>
      <c r="AW2401" s="13" t="s">
        <v>30</v>
      </c>
      <c r="AX2401" s="13" t="s">
        <v>73</v>
      </c>
      <c r="AY2401" s="258" t="s">
        <v>189</v>
      </c>
    </row>
    <row r="2402" s="14" customFormat="1">
      <c r="A2402" s="14"/>
      <c r="B2402" s="259"/>
      <c r="C2402" s="260"/>
      <c r="D2402" s="242" t="s">
        <v>200</v>
      </c>
      <c r="E2402" s="261" t="s">
        <v>1</v>
      </c>
      <c r="F2402" s="262" t="s">
        <v>1648</v>
      </c>
      <c r="G2402" s="260"/>
      <c r="H2402" s="263">
        <v>0.033000000000000002</v>
      </c>
      <c r="I2402" s="264"/>
      <c r="J2402" s="260"/>
      <c r="K2402" s="260"/>
      <c r="L2402" s="265"/>
      <c r="M2402" s="266"/>
      <c r="N2402" s="267"/>
      <c r="O2402" s="267"/>
      <c r="P2402" s="267"/>
      <c r="Q2402" s="267"/>
      <c r="R2402" s="267"/>
      <c r="S2402" s="267"/>
      <c r="T2402" s="268"/>
      <c r="U2402" s="14"/>
      <c r="V2402" s="14"/>
      <c r="W2402" s="14"/>
      <c r="X2402" s="14"/>
      <c r="Y2402" s="14"/>
      <c r="Z2402" s="14"/>
      <c r="AA2402" s="14"/>
      <c r="AB2402" s="14"/>
      <c r="AC2402" s="14"/>
      <c r="AD2402" s="14"/>
      <c r="AE2402" s="14"/>
      <c r="AT2402" s="269" t="s">
        <v>200</v>
      </c>
      <c r="AU2402" s="269" t="s">
        <v>82</v>
      </c>
      <c r="AV2402" s="14" t="s">
        <v>82</v>
      </c>
      <c r="AW2402" s="14" t="s">
        <v>30</v>
      </c>
      <c r="AX2402" s="14" t="s">
        <v>73</v>
      </c>
      <c r="AY2402" s="269" t="s">
        <v>189</v>
      </c>
    </row>
    <row r="2403" s="13" customFormat="1">
      <c r="A2403" s="13"/>
      <c r="B2403" s="249"/>
      <c r="C2403" s="250"/>
      <c r="D2403" s="242" t="s">
        <v>200</v>
      </c>
      <c r="E2403" s="251" t="s">
        <v>1</v>
      </c>
      <c r="F2403" s="252" t="s">
        <v>832</v>
      </c>
      <c r="G2403" s="250"/>
      <c r="H2403" s="251" t="s">
        <v>1</v>
      </c>
      <c r="I2403" s="253"/>
      <c r="J2403" s="250"/>
      <c r="K2403" s="250"/>
      <c r="L2403" s="254"/>
      <c r="M2403" s="255"/>
      <c r="N2403" s="256"/>
      <c r="O2403" s="256"/>
      <c r="P2403" s="256"/>
      <c r="Q2403" s="256"/>
      <c r="R2403" s="256"/>
      <c r="S2403" s="256"/>
      <c r="T2403" s="257"/>
      <c r="U2403" s="13"/>
      <c r="V2403" s="13"/>
      <c r="W2403" s="13"/>
      <c r="X2403" s="13"/>
      <c r="Y2403" s="13"/>
      <c r="Z2403" s="13"/>
      <c r="AA2403" s="13"/>
      <c r="AB2403" s="13"/>
      <c r="AC2403" s="13"/>
      <c r="AD2403" s="13"/>
      <c r="AE2403" s="13"/>
      <c r="AT2403" s="258" t="s">
        <v>200</v>
      </c>
      <c r="AU2403" s="258" t="s">
        <v>82</v>
      </c>
      <c r="AV2403" s="13" t="s">
        <v>80</v>
      </c>
      <c r="AW2403" s="13" t="s">
        <v>30</v>
      </c>
      <c r="AX2403" s="13" t="s">
        <v>73</v>
      </c>
      <c r="AY2403" s="258" t="s">
        <v>189</v>
      </c>
    </row>
    <row r="2404" s="14" customFormat="1">
      <c r="A2404" s="14"/>
      <c r="B2404" s="259"/>
      <c r="C2404" s="260"/>
      <c r="D2404" s="242" t="s">
        <v>200</v>
      </c>
      <c r="E2404" s="261" t="s">
        <v>1</v>
      </c>
      <c r="F2404" s="262" t="s">
        <v>1649</v>
      </c>
      <c r="G2404" s="260"/>
      <c r="H2404" s="263">
        <v>0.050000000000000003</v>
      </c>
      <c r="I2404" s="264"/>
      <c r="J2404" s="260"/>
      <c r="K2404" s="260"/>
      <c r="L2404" s="265"/>
      <c r="M2404" s="266"/>
      <c r="N2404" s="267"/>
      <c r="O2404" s="267"/>
      <c r="P2404" s="267"/>
      <c r="Q2404" s="267"/>
      <c r="R2404" s="267"/>
      <c r="S2404" s="267"/>
      <c r="T2404" s="268"/>
      <c r="U2404" s="14"/>
      <c r="V2404" s="14"/>
      <c r="W2404" s="14"/>
      <c r="X2404" s="14"/>
      <c r="Y2404" s="14"/>
      <c r="Z2404" s="14"/>
      <c r="AA2404" s="14"/>
      <c r="AB2404" s="14"/>
      <c r="AC2404" s="14"/>
      <c r="AD2404" s="14"/>
      <c r="AE2404" s="14"/>
      <c r="AT2404" s="269" t="s">
        <v>200</v>
      </c>
      <c r="AU2404" s="269" t="s">
        <v>82</v>
      </c>
      <c r="AV2404" s="14" t="s">
        <v>82</v>
      </c>
      <c r="AW2404" s="14" t="s">
        <v>30</v>
      </c>
      <c r="AX2404" s="14" t="s">
        <v>73</v>
      </c>
      <c r="AY2404" s="269" t="s">
        <v>189</v>
      </c>
    </row>
    <row r="2405" s="13" customFormat="1">
      <c r="A2405" s="13"/>
      <c r="B2405" s="249"/>
      <c r="C2405" s="250"/>
      <c r="D2405" s="242" t="s">
        <v>200</v>
      </c>
      <c r="E2405" s="251" t="s">
        <v>1</v>
      </c>
      <c r="F2405" s="252" t="s">
        <v>1650</v>
      </c>
      <c r="G2405" s="250"/>
      <c r="H2405" s="251" t="s">
        <v>1</v>
      </c>
      <c r="I2405" s="253"/>
      <c r="J2405" s="250"/>
      <c r="K2405" s="250"/>
      <c r="L2405" s="254"/>
      <c r="M2405" s="255"/>
      <c r="N2405" s="256"/>
      <c r="O2405" s="256"/>
      <c r="P2405" s="256"/>
      <c r="Q2405" s="256"/>
      <c r="R2405" s="256"/>
      <c r="S2405" s="256"/>
      <c r="T2405" s="257"/>
      <c r="U2405" s="13"/>
      <c r="V2405" s="13"/>
      <c r="W2405" s="13"/>
      <c r="X2405" s="13"/>
      <c r="Y2405" s="13"/>
      <c r="Z2405" s="13"/>
      <c r="AA2405" s="13"/>
      <c r="AB2405" s="13"/>
      <c r="AC2405" s="13"/>
      <c r="AD2405" s="13"/>
      <c r="AE2405" s="13"/>
      <c r="AT2405" s="258" t="s">
        <v>200</v>
      </c>
      <c r="AU2405" s="258" t="s">
        <v>82</v>
      </c>
      <c r="AV2405" s="13" t="s">
        <v>80</v>
      </c>
      <c r="AW2405" s="13" t="s">
        <v>30</v>
      </c>
      <c r="AX2405" s="13" t="s">
        <v>73</v>
      </c>
      <c r="AY2405" s="258" t="s">
        <v>189</v>
      </c>
    </row>
    <row r="2406" s="13" customFormat="1">
      <c r="A2406" s="13"/>
      <c r="B2406" s="249"/>
      <c r="C2406" s="250"/>
      <c r="D2406" s="242" t="s">
        <v>200</v>
      </c>
      <c r="E2406" s="251" t="s">
        <v>1</v>
      </c>
      <c r="F2406" s="252" t="s">
        <v>1651</v>
      </c>
      <c r="G2406" s="250"/>
      <c r="H2406" s="251" t="s">
        <v>1</v>
      </c>
      <c r="I2406" s="253"/>
      <c r="J2406" s="250"/>
      <c r="K2406" s="250"/>
      <c r="L2406" s="254"/>
      <c r="M2406" s="255"/>
      <c r="N2406" s="256"/>
      <c r="O2406" s="256"/>
      <c r="P2406" s="256"/>
      <c r="Q2406" s="256"/>
      <c r="R2406" s="256"/>
      <c r="S2406" s="256"/>
      <c r="T2406" s="257"/>
      <c r="U2406" s="13"/>
      <c r="V2406" s="13"/>
      <c r="W2406" s="13"/>
      <c r="X2406" s="13"/>
      <c r="Y2406" s="13"/>
      <c r="Z2406" s="13"/>
      <c r="AA2406" s="13"/>
      <c r="AB2406" s="13"/>
      <c r="AC2406" s="13"/>
      <c r="AD2406" s="13"/>
      <c r="AE2406" s="13"/>
      <c r="AT2406" s="258" t="s">
        <v>200</v>
      </c>
      <c r="AU2406" s="258" t="s">
        <v>82</v>
      </c>
      <c r="AV2406" s="13" t="s">
        <v>80</v>
      </c>
      <c r="AW2406" s="13" t="s">
        <v>30</v>
      </c>
      <c r="AX2406" s="13" t="s">
        <v>73</v>
      </c>
      <c r="AY2406" s="258" t="s">
        <v>189</v>
      </c>
    </row>
    <row r="2407" s="14" customFormat="1">
      <c r="A2407" s="14"/>
      <c r="B2407" s="259"/>
      <c r="C2407" s="260"/>
      <c r="D2407" s="242" t="s">
        <v>200</v>
      </c>
      <c r="E2407" s="261" t="s">
        <v>1</v>
      </c>
      <c r="F2407" s="262" t="s">
        <v>1652</v>
      </c>
      <c r="G2407" s="260"/>
      <c r="H2407" s="263">
        <v>0.029999999999999999</v>
      </c>
      <c r="I2407" s="264"/>
      <c r="J2407" s="260"/>
      <c r="K2407" s="260"/>
      <c r="L2407" s="265"/>
      <c r="M2407" s="266"/>
      <c r="N2407" s="267"/>
      <c r="O2407" s="267"/>
      <c r="P2407" s="267"/>
      <c r="Q2407" s="267"/>
      <c r="R2407" s="267"/>
      <c r="S2407" s="267"/>
      <c r="T2407" s="268"/>
      <c r="U2407" s="14"/>
      <c r="V2407" s="14"/>
      <c r="W2407" s="14"/>
      <c r="X2407" s="14"/>
      <c r="Y2407" s="14"/>
      <c r="Z2407" s="14"/>
      <c r="AA2407" s="14"/>
      <c r="AB2407" s="14"/>
      <c r="AC2407" s="14"/>
      <c r="AD2407" s="14"/>
      <c r="AE2407" s="14"/>
      <c r="AT2407" s="269" t="s">
        <v>200</v>
      </c>
      <c r="AU2407" s="269" t="s">
        <v>82</v>
      </c>
      <c r="AV2407" s="14" t="s">
        <v>82</v>
      </c>
      <c r="AW2407" s="14" t="s">
        <v>30</v>
      </c>
      <c r="AX2407" s="14" t="s">
        <v>73</v>
      </c>
      <c r="AY2407" s="269" t="s">
        <v>189</v>
      </c>
    </row>
    <row r="2408" s="16" customFormat="1">
      <c r="A2408" s="16"/>
      <c r="B2408" s="292"/>
      <c r="C2408" s="293"/>
      <c r="D2408" s="242" t="s">
        <v>200</v>
      </c>
      <c r="E2408" s="294" t="s">
        <v>1</v>
      </c>
      <c r="F2408" s="295" t="s">
        <v>290</v>
      </c>
      <c r="G2408" s="293"/>
      <c r="H2408" s="296">
        <v>0.17599999999999999</v>
      </c>
      <c r="I2408" s="297"/>
      <c r="J2408" s="293"/>
      <c r="K2408" s="293"/>
      <c r="L2408" s="298"/>
      <c r="M2408" s="299"/>
      <c r="N2408" s="300"/>
      <c r="O2408" s="300"/>
      <c r="P2408" s="300"/>
      <c r="Q2408" s="300"/>
      <c r="R2408" s="300"/>
      <c r="S2408" s="300"/>
      <c r="T2408" s="301"/>
      <c r="U2408" s="16"/>
      <c r="V2408" s="16"/>
      <c r="W2408" s="16"/>
      <c r="X2408" s="16"/>
      <c r="Y2408" s="16"/>
      <c r="Z2408" s="16"/>
      <c r="AA2408" s="16"/>
      <c r="AB2408" s="16"/>
      <c r="AC2408" s="16"/>
      <c r="AD2408" s="16"/>
      <c r="AE2408" s="16"/>
      <c r="AT2408" s="302" t="s">
        <v>200</v>
      </c>
      <c r="AU2408" s="302" t="s">
        <v>82</v>
      </c>
      <c r="AV2408" s="16" t="s">
        <v>214</v>
      </c>
      <c r="AW2408" s="16" t="s">
        <v>30</v>
      </c>
      <c r="AX2408" s="16" t="s">
        <v>73</v>
      </c>
      <c r="AY2408" s="302" t="s">
        <v>189</v>
      </c>
    </row>
    <row r="2409" s="15" customFormat="1">
      <c r="A2409" s="15"/>
      <c r="B2409" s="270"/>
      <c r="C2409" s="271"/>
      <c r="D2409" s="242" t="s">
        <v>200</v>
      </c>
      <c r="E2409" s="272" t="s">
        <v>1</v>
      </c>
      <c r="F2409" s="273" t="s">
        <v>207</v>
      </c>
      <c r="G2409" s="271"/>
      <c r="H2409" s="274">
        <v>0.17599999999999999</v>
      </c>
      <c r="I2409" s="275"/>
      <c r="J2409" s="271"/>
      <c r="K2409" s="271"/>
      <c r="L2409" s="276"/>
      <c r="M2409" s="277"/>
      <c r="N2409" s="278"/>
      <c r="O2409" s="278"/>
      <c r="P2409" s="278"/>
      <c r="Q2409" s="278"/>
      <c r="R2409" s="278"/>
      <c r="S2409" s="278"/>
      <c r="T2409" s="279"/>
      <c r="U2409" s="15"/>
      <c r="V2409" s="15"/>
      <c r="W2409" s="15"/>
      <c r="X2409" s="15"/>
      <c r="Y2409" s="15"/>
      <c r="Z2409" s="15"/>
      <c r="AA2409" s="15"/>
      <c r="AB2409" s="15"/>
      <c r="AC2409" s="15"/>
      <c r="AD2409" s="15"/>
      <c r="AE2409" s="15"/>
      <c r="AT2409" s="280" t="s">
        <v>200</v>
      </c>
      <c r="AU2409" s="280" t="s">
        <v>82</v>
      </c>
      <c r="AV2409" s="15" t="s">
        <v>195</v>
      </c>
      <c r="AW2409" s="15" t="s">
        <v>30</v>
      </c>
      <c r="AX2409" s="15" t="s">
        <v>80</v>
      </c>
      <c r="AY2409" s="280" t="s">
        <v>189</v>
      </c>
    </row>
    <row r="2410" s="2" customFormat="1" ht="24.15" customHeight="1">
      <c r="A2410" s="39"/>
      <c r="B2410" s="40"/>
      <c r="C2410" s="228" t="s">
        <v>1653</v>
      </c>
      <c r="D2410" s="228" t="s">
        <v>191</v>
      </c>
      <c r="E2410" s="229" t="s">
        <v>1654</v>
      </c>
      <c r="F2410" s="230" t="s">
        <v>1655</v>
      </c>
      <c r="G2410" s="231" t="s">
        <v>466</v>
      </c>
      <c r="H2410" s="232">
        <v>60.863999999999997</v>
      </c>
      <c r="I2410" s="233"/>
      <c r="J2410" s="234">
        <f>ROUND(I2410*H2410,2)</f>
        <v>0</v>
      </c>
      <c r="K2410" s="235"/>
      <c r="L2410" s="45"/>
      <c r="M2410" s="236" t="s">
        <v>1</v>
      </c>
      <c r="N2410" s="237" t="s">
        <v>38</v>
      </c>
      <c r="O2410" s="92"/>
      <c r="P2410" s="238">
        <f>O2410*H2410</f>
        <v>0</v>
      </c>
      <c r="Q2410" s="238">
        <v>0</v>
      </c>
      <c r="R2410" s="238">
        <f>Q2410*H2410</f>
        <v>0</v>
      </c>
      <c r="S2410" s="238">
        <v>0.065000000000000002</v>
      </c>
      <c r="T2410" s="239">
        <f>S2410*H2410</f>
        <v>3.9561600000000001</v>
      </c>
      <c r="U2410" s="39"/>
      <c r="V2410" s="39"/>
      <c r="W2410" s="39"/>
      <c r="X2410" s="39"/>
      <c r="Y2410" s="39"/>
      <c r="Z2410" s="39"/>
      <c r="AA2410" s="39"/>
      <c r="AB2410" s="39"/>
      <c r="AC2410" s="39"/>
      <c r="AD2410" s="39"/>
      <c r="AE2410" s="39"/>
      <c r="AR2410" s="240" t="s">
        <v>195</v>
      </c>
      <c r="AT2410" s="240" t="s">
        <v>191</v>
      </c>
      <c r="AU2410" s="240" t="s">
        <v>82</v>
      </c>
      <c r="AY2410" s="18" t="s">
        <v>189</v>
      </c>
      <c r="BE2410" s="241">
        <f>IF(N2410="základní",J2410,0)</f>
        <v>0</v>
      </c>
      <c r="BF2410" s="241">
        <f>IF(N2410="snížená",J2410,0)</f>
        <v>0</v>
      </c>
      <c r="BG2410" s="241">
        <f>IF(N2410="zákl. přenesená",J2410,0)</f>
        <v>0</v>
      </c>
      <c r="BH2410" s="241">
        <f>IF(N2410="sníž. přenesená",J2410,0)</f>
        <v>0</v>
      </c>
      <c r="BI2410" s="241">
        <f>IF(N2410="nulová",J2410,0)</f>
        <v>0</v>
      </c>
      <c r="BJ2410" s="18" t="s">
        <v>80</v>
      </c>
      <c r="BK2410" s="241">
        <f>ROUND(I2410*H2410,2)</f>
        <v>0</v>
      </c>
      <c r="BL2410" s="18" t="s">
        <v>195</v>
      </c>
      <c r="BM2410" s="240" t="s">
        <v>1656</v>
      </c>
    </row>
    <row r="2411" s="2" customFormat="1">
      <c r="A2411" s="39"/>
      <c r="B2411" s="40"/>
      <c r="C2411" s="41"/>
      <c r="D2411" s="242" t="s">
        <v>197</v>
      </c>
      <c r="E2411" s="41"/>
      <c r="F2411" s="243" t="s">
        <v>1655</v>
      </c>
      <c r="G2411" s="41"/>
      <c r="H2411" s="41"/>
      <c r="I2411" s="244"/>
      <c r="J2411" s="41"/>
      <c r="K2411" s="41"/>
      <c r="L2411" s="45"/>
      <c r="M2411" s="245"/>
      <c r="N2411" s="246"/>
      <c r="O2411" s="92"/>
      <c r="P2411" s="92"/>
      <c r="Q2411" s="92"/>
      <c r="R2411" s="92"/>
      <c r="S2411" s="92"/>
      <c r="T2411" s="93"/>
      <c r="U2411" s="39"/>
      <c r="V2411" s="39"/>
      <c r="W2411" s="39"/>
      <c r="X2411" s="39"/>
      <c r="Y2411" s="39"/>
      <c r="Z2411" s="39"/>
      <c r="AA2411" s="39"/>
      <c r="AB2411" s="39"/>
      <c r="AC2411" s="39"/>
      <c r="AD2411" s="39"/>
      <c r="AE2411" s="39"/>
      <c r="AT2411" s="18" t="s">
        <v>197</v>
      </c>
      <c r="AU2411" s="18" t="s">
        <v>82</v>
      </c>
    </row>
    <row r="2412" s="2" customFormat="1">
      <c r="A2412" s="39"/>
      <c r="B2412" s="40"/>
      <c r="C2412" s="41"/>
      <c r="D2412" s="247" t="s">
        <v>198</v>
      </c>
      <c r="E2412" s="41"/>
      <c r="F2412" s="248" t="s">
        <v>1657</v>
      </c>
      <c r="G2412" s="41"/>
      <c r="H2412" s="41"/>
      <c r="I2412" s="244"/>
      <c r="J2412" s="41"/>
      <c r="K2412" s="41"/>
      <c r="L2412" s="45"/>
      <c r="M2412" s="245"/>
      <c r="N2412" s="246"/>
      <c r="O2412" s="92"/>
      <c r="P2412" s="92"/>
      <c r="Q2412" s="92"/>
      <c r="R2412" s="92"/>
      <c r="S2412" s="92"/>
      <c r="T2412" s="93"/>
      <c r="U2412" s="39"/>
      <c r="V2412" s="39"/>
      <c r="W2412" s="39"/>
      <c r="X2412" s="39"/>
      <c r="Y2412" s="39"/>
      <c r="Z2412" s="39"/>
      <c r="AA2412" s="39"/>
      <c r="AB2412" s="39"/>
      <c r="AC2412" s="39"/>
      <c r="AD2412" s="39"/>
      <c r="AE2412" s="39"/>
      <c r="AT2412" s="18" t="s">
        <v>198</v>
      </c>
      <c r="AU2412" s="18" t="s">
        <v>82</v>
      </c>
    </row>
    <row r="2413" s="13" customFormat="1">
      <c r="A2413" s="13"/>
      <c r="B2413" s="249"/>
      <c r="C2413" s="250"/>
      <c r="D2413" s="242" t="s">
        <v>200</v>
      </c>
      <c r="E2413" s="251" t="s">
        <v>1</v>
      </c>
      <c r="F2413" s="252" t="s">
        <v>1658</v>
      </c>
      <c r="G2413" s="250"/>
      <c r="H2413" s="251" t="s">
        <v>1</v>
      </c>
      <c r="I2413" s="253"/>
      <c r="J2413" s="250"/>
      <c r="K2413" s="250"/>
      <c r="L2413" s="254"/>
      <c r="M2413" s="255"/>
      <c r="N2413" s="256"/>
      <c r="O2413" s="256"/>
      <c r="P2413" s="256"/>
      <c r="Q2413" s="256"/>
      <c r="R2413" s="256"/>
      <c r="S2413" s="256"/>
      <c r="T2413" s="257"/>
      <c r="U2413" s="13"/>
      <c r="V2413" s="13"/>
      <c r="W2413" s="13"/>
      <c r="X2413" s="13"/>
      <c r="Y2413" s="13"/>
      <c r="Z2413" s="13"/>
      <c r="AA2413" s="13"/>
      <c r="AB2413" s="13"/>
      <c r="AC2413" s="13"/>
      <c r="AD2413" s="13"/>
      <c r="AE2413" s="13"/>
      <c r="AT2413" s="258" t="s">
        <v>200</v>
      </c>
      <c r="AU2413" s="258" t="s">
        <v>82</v>
      </c>
      <c r="AV2413" s="13" t="s">
        <v>80</v>
      </c>
      <c r="AW2413" s="13" t="s">
        <v>30</v>
      </c>
      <c r="AX2413" s="13" t="s">
        <v>73</v>
      </c>
      <c r="AY2413" s="258" t="s">
        <v>189</v>
      </c>
    </row>
    <row r="2414" s="13" customFormat="1">
      <c r="A2414" s="13"/>
      <c r="B2414" s="249"/>
      <c r="C2414" s="250"/>
      <c r="D2414" s="242" t="s">
        <v>200</v>
      </c>
      <c r="E2414" s="251" t="s">
        <v>1</v>
      </c>
      <c r="F2414" s="252" t="s">
        <v>283</v>
      </c>
      <c r="G2414" s="250"/>
      <c r="H2414" s="251" t="s">
        <v>1</v>
      </c>
      <c r="I2414" s="253"/>
      <c r="J2414" s="250"/>
      <c r="K2414" s="250"/>
      <c r="L2414" s="254"/>
      <c r="M2414" s="255"/>
      <c r="N2414" s="256"/>
      <c r="O2414" s="256"/>
      <c r="P2414" s="256"/>
      <c r="Q2414" s="256"/>
      <c r="R2414" s="256"/>
      <c r="S2414" s="256"/>
      <c r="T2414" s="257"/>
      <c r="U2414" s="13"/>
      <c r="V2414" s="13"/>
      <c r="W2414" s="13"/>
      <c r="X2414" s="13"/>
      <c r="Y2414" s="13"/>
      <c r="Z2414" s="13"/>
      <c r="AA2414" s="13"/>
      <c r="AB2414" s="13"/>
      <c r="AC2414" s="13"/>
      <c r="AD2414" s="13"/>
      <c r="AE2414" s="13"/>
      <c r="AT2414" s="258" t="s">
        <v>200</v>
      </c>
      <c r="AU2414" s="258" t="s">
        <v>82</v>
      </c>
      <c r="AV2414" s="13" t="s">
        <v>80</v>
      </c>
      <c r="AW2414" s="13" t="s">
        <v>30</v>
      </c>
      <c r="AX2414" s="13" t="s">
        <v>73</v>
      </c>
      <c r="AY2414" s="258" t="s">
        <v>189</v>
      </c>
    </row>
    <row r="2415" s="13" customFormat="1">
      <c r="A2415" s="13"/>
      <c r="B2415" s="249"/>
      <c r="C2415" s="250"/>
      <c r="D2415" s="242" t="s">
        <v>200</v>
      </c>
      <c r="E2415" s="251" t="s">
        <v>1</v>
      </c>
      <c r="F2415" s="252" t="s">
        <v>416</v>
      </c>
      <c r="G2415" s="250"/>
      <c r="H2415" s="251" t="s">
        <v>1</v>
      </c>
      <c r="I2415" s="253"/>
      <c r="J2415" s="250"/>
      <c r="K2415" s="250"/>
      <c r="L2415" s="254"/>
      <c r="M2415" s="255"/>
      <c r="N2415" s="256"/>
      <c r="O2415" s="256"/>
      <c r="P2415" s="256"/>
      <c r="Q2415" s="256"/>
      <c r="R2415" s="256"/>
      <c r="S2415" s="256"/>
      <c r="T2415" s="257"/>
      <c r="U2415" s="13"/>
      <c r="V2415" s="13"/>
      <c r="W2415" s="13"/>
      <c r="X2415" s="13"/>
      <c r="Y2415" s="13"/>
      <c r="Z2415" s="13"/>
      <c r="AA2415" s="13"/>
      <c r="AB2415" s="13"/>
      <c r="AC2415" s="13"/>
      <c r="AD2415" s="13"/>
      <c r="AE2415" s="13"/>
      <c r="AT2415" s="258" t="s">
        <v>200</v>
      </c>
      <c r="AU2415" s="258" t="s">
        <v>82</v>
      </c>
      <c r="AV2415" s="13" t="s">
        <v>80</v>
      </c>
      <c r="AW2415" s="13" t="s">
        <v>30</v>
      </c>
      <c r="AX2415" s="13" t="s">
        <v>73</v>
      </c>
      <c r="AY2415" s="258" t="s">
        <v>189</v>
      </c>
    </row>
    <row r="2416" s="14" customFormat="1">
      <c r="A2416" s="14"/>
      <c r="B2416" s="259"/>
      <c r="C2416" s="260"/>
      <c r="D2416" s="242" t="s">
        <v>200</v>
      </c>
      <c r="E2416" s="261" t="s">
        <v>1</v>
      </c>
      <c r="F2416" s="262" t="s">
        <v>1659</v>
      </c>
      <c r="G2416" s="260"/>
      <c r="H2416" s="263">
        <v>13.567</v>
      </c>
      <c r="I2416" s="264"/>
      <c r="J2416" s="260"/>
      <c r="K2416" s="260"/>
      <c r="L2416" s="265"/>
      <c r="M2416" s="266"/>
      <c r="N2416" s="267"/>
      <c r="O2416" s="267"/>
      <c r="P2416" s="267"/>
      <c r="Q2416" s="267"/>
      <c r="R2416" s="267"/>
      <c r="S2416" s="267"/>
      <c r="T2416" s="268"/>
      <c r="U2416" s="14"/>
      <c r="V2416" s="14"/>
      <c r="W2416" s="14"/>
      <c r="X2416" s="14"/>
      <c r="Y2416" s="14"/>
      <c r="Z2416" s="14"/>
      <c r="AA2416" s="14"/>
      <c r="AB2416" s="14"/>
      <c r="AC2416" s="14"/>
      <c r="AD2416" s="14"/>
      <c r="AE2416" s="14"/>
      <c r="AT2416" s="269" t="s">
        <v>200</v>
      </c>
      <c r="AU2416" s="269" t="s">
        <v>82</v>
      </c>
      <c r="AV2416" s="14" t="s">
        <v>82</v>
      </c>
      <c r="AW2416" s="14" t="s">
        <v>30</v>
      </c>
      <c r="AX2416" s="14" t="s">
        <v>73</v>
      </c>
      <c r="AY2416" s="269" t="s">
        <v>189</v>
      </c>
    </row>
    <row r="2417" s="13" customFormat="1">
      <c r="A2417" s="13"/>
      <c r="B2417" s="249"/>
      <c r="C2417" s="250"/>
      <c r="D2417" s="242" t="s">
        <v>200</v>
      </c>
      <c r="E2417" s="251" t="s">
        <v>1</v>
      </c>
      <c r="F2417" s="252" t="s">
        <v>418</v>
      </c>
      <c r="G2417" s="250"/>
      <c r="H2417" s="251" t="s">
        <v>1</v>
      </c>
      <c r="I2417" s="253"/>
      <c r="J2417" s="250"/>
      <c r="K2417" s="250"/>
      <c r="L2417" s="254"/>
      <c r="M2417" s="255"/>
      <c r="N2417" s="256"/>
      <c r="O2417" s="256"/>
      <c r="P2417" s="256"/>
      <c r="Q2417" s="256"/>
      <c r="R2417" s="256"/>
      <c r="S2417" s="256"/>
      <c r="T2417" s="257"/>
      <c r="U2417" s="13"/>
      <c r="V2417" s="13"/>
      <c r="W2417" s="13"/>
      <c r="X2417" s="13"/>
      <c r="Y2417" s="13"/>
      <c r="Z2417" s="13"/>
      <c r="AA2417" s="13"/>
      <c r="AB2417" s="13"/>
      <c r="AC2417" s="13"/>
      <c r="AD2417" s="13"/>
      <c r="AE2417" s="13"/>
      <c r="AT2417" s="258" t="s">
        <v>200</v>
      </c>
      <c r="AU2417" s="258" t="s">
        <v>82</v>
      </c>
      <c r="AV2417" s="13" t="s">
        <v>80</v>
      </c>
      <c r="AW2417" s="13" t="s">
        <v>30</v>
      </c>
      <c r="AX2417" s="13" t="s">
        <v>73</v>
      </c>
      <c r="AY2417" s="258" t="s">
        <v>189</v>
      </c>
    </row>
    <row r="2418" s="14" customFormat="1">
      <c r="A2418" s="14"/>
      <c r="B2418" s="259"/>
      <c r="C2418" s="260"/>
      <c r="D2418" s="242" t="s">
        <v>200</v>
      </c>
      <c r="E2418" s="261" t="s">
        <v>1</v>
      </c>
      <c r="F2418" s="262" t="s">
        <v>1660</v>
      </c>
      <c r="G2418" s="260"/>
      <c r="H2418" s="263">
        <v>4.8300000000000001</v>
      </c>
      <c r="I2418" s="264"/>
      <c r="J2418" s="260"/>
      <c r="K2418" s="260"/>
      <c r="L2418" s="265"/>
      <c r="M2418" s="266"/>
      <c r="N2418" s="267"/>
      <c r="O2418" s="267"/>
      <c r="P2418" s="267"/>
      <c r="Q2418" s="267"/>
      <c r="R2418" s="267"/>
      <c r="S2418" s="267"/>
      <c r="T2418" s="268"/>
      <c r="U2418" s="14"/>
      <c r="V2418" s="14"/>
      <c r="W2418" s="14"/>
      <c r="X2418" s="14"/>
      <c r="Y2418" s="14"/>
      <c r="Z2418" s="14"/>
      <c r="AA2418" s="14"/>
      <c r="AB2418" s="14"/>
      <c r="AC2418" s="14"/>
      <c r="AD2418" s="14"/>
      <c r="AE2418" s="14"/>
      <c r="AT2418" s="269" t="s">
        <v>200</v>
      </c>
      <c r="AU2418" s="269" t="s">
        <v>82</v>
      </c>
      <c r="AV2418" s="14" t="s">
        <v>82</v>
      </c>
      <c r="AW2418" s="14" t="s">
        <v>30</v>
      </c>
      <c r="AX2418" s="14" t="s">
        <v>73</v>
      </c>
      <c r="AY2418" s="269" t="s">
        <v>189</v>
      </c>
    </row>
    <row r="2419" s="16" customFormat="1">
      <c r="A2419" s="16"/>
      <c r="B2419" s="292"/>
      <c r="C2419" s="293"/>
      <c r="D2419" s="242" t="s">
        <v>200</v>
      </c>
      <c r="E2419" s="294" t="s">
        <v>1</v>
      </c>
      <c r="F2419" s="295" t="s">
        <v>290</v>
      </c>
      <c r="G2419" s="293"/>
      <c r="H2419" s="296">
        <v>18.396999999999998</v>
      </c>
      <c r="I2419" s="297"/>
      <c r="J2419" s="293"/>
      <c r="K2419" s="293"/>
      <c r="L2419" s="298"/>
      <c r="M2419" s="299"/>
      <c r="N2419" s="300"/>
      <c r="O2419" s="300"/>
      <c r="P2419" s="300"/>
      <c r="Q2419" s="300"/>
      <c r="R2419" s="300"/>
      <c r="S2419" s="300"/>
      <c r="T2419" s="301"/>
      <c r="U2419" s="16"/>
      <c r="V2419" s="16"/>
      <c r="W2419" s="16"/>
      <c r="X2419" s="16"/>
      <c r="Y2419" s="16"/>
      <c r="Z2419" s="16"/>
      <c r="AA2419" s="16"/>
      <c r="AB2419" s="16"/>
      <c r="AC2419" s="16"/>
      <c r="AD2419" s="16"/>
      <c r="AE2419" s="16"/>
      <c r="AT2419" s="302" t="s">
        <v>200</v>
      </c>
      <c r="AU2419" s="302" t="s">
        <v>82</v>
      </c>
      <c r="AV2419" s="16" t="s">
        <v>214</v>
      </c>
      <c r="AW2419" s="16" t="s">
        <v>30</v>
      </c>
      <c r="AX2419" s="16" t="s">
        <v>73</v>
      </c>
      <c r="AY2419" s="302" t="s">
        <v>189</v>
      </c>
    </row>
    <row r="2420" s="13" customFormat="1">
      <c r="A2420" s="13"/>
      <c r="B2420" s="249"/>
      <c r="C2420" s="250"/>
      <c r="D2420" s="242" t="s">
        <v>200</v>
      </c>
      <c r="E2420" s="251" t="s">
        <v>1</v>
      </c>
      <c r="F2420" s="252" t="s">
        <v>338</v>
      </c>
      <c r="G2420" s="250"/>
      <c r="H2420" s="251" t="s">
        <v>1</v>
      </c>
      <c r="I2420" s="253"/>
      <c r="J2420" s="250"/>
      <c r="K2420" s="250"/>
      <c r="L2420" s="254"/>
      <c r="M2420" s="255"/>
      <c r="N2420" s="256"/>
      <c r="O2420" s="256"/>
      <c r="P2420" s="256"/>
      <c r="Q2420" s="256"/>
      <c r="R2420" s="256"/>
      <c r="S2420" s="256"/>
      <c r="T2420" s="257"/>
      <c r="U2420" s="13"/>
      <c r="V2420" s="13"/>
      <c r="W2420" s="13"/>
      <c r="X2420" s="13"/>
      <c r="Y2420" s="13"/>
      <c r="Z2420" s="13"/>
      <c r="AA2420" s="13"/>
      <c r="AB2420" s="13"/>
      <c r="AC2420" s="13"/>
      <c r="AD2420" s="13"/>
      <c r="AE2420" s="13"/>
      <c r="AT2420" s="258" t="s">
        <v>200</v>
      </c>
      <c r="AU2420" s="258" t="s">
        <v>82</v>
      </c>
      <c r="AV2420" s="13" t="s">
        <v>80</v>
      </c>
      <c r="AW2420" s="13" t="s">
        <v>30</v>
      </c>
      <c r="AX2420" s="13" t="s">
        <v>73</v>
      </c>
      <c r="AY2420" s="258" t="s">
        <v>189</v>
      </c>
    </row>
    <row r="2421" s="13" customFormat="1">
      <c r="A2421" s="13"/>
      <c r="B2421" s="249"/>
      <c r="C2421" s="250"/>
      <c r="D2421" s="242" t="s">
        <v>200</v>
      </c>
      <c r="E2421" s="251" t="s">
        <v>1</v>
      </c>
      <c r="F2421" s="252" t="s">
        <v>416</v>
      </c>
      <c r="G2421" s="250"/>
      <c r="H2421" s="251" t="s">
        <v>1</v>
      </c>
      <c r="I2421" s="253"/>
      <c r="J2421" s="250"/>
      <c r="K2421" s="250"/>
      <c r="L2421" s="254"/>
      <c r="M2421" s="255"/>
      <c r="N2421" s="256"/>
      <c r="O2421" s="256"/>
      <c r="P2421" s="256"/>
      <c r="Q2421" s="256"/>
      <c r="R2421" s="256"/>
      <c r="S2421" s="256"/>
      <c r="T2421" s="257"/>
      <c r="U2421" s="13"/>
      <c r="V2421" s="13"/>
      <c r="W2421" s="13"/>
      <c r="X2421" s="13"/>
      <c r="Y2421" s="13"/>
      <c r="Z2421" s="13"/>
      <c r="AA2421" s="13"/>
      <c r="AB2421" s="13"/>
      <c r="AC2421" s="13"/>
      <c r="AD2421" s="13"/>
      <c r="AE2421" s="13"/>
      <c r="AT2421" s="258" t="s">
        <v>200</v>
      </c>
      <c r="AU2421" s="258" t="s">
        <v>82</v>
      </c>
      <c r="AV2421" s="13" t="s">
        <v>80</v>
      </c>
      <c r="AW2421" s="13" t="s">
        <v>30</v>
      </c>
      <c r="AX2421" s="13" t="s">
        <v>73</v>
      </c>
      <c r="AY2421" s="258" t="s">
        <v>189</v>
      </c>
    </row>
    <row r="2422" s="14" customFormat="1">
      <c r="A2422" s="14"/>
      <c r="B2422" s="259"/>
      <c r="C2422" s="260"/>
      <c r="D2422" s="242" t="s">
        <v>200</v>
      </c>
      <c r="E2422" s="261" t="s">
        <v>1</v>
      </c>
      <c r="F2422" s="262" t="s">
        <v>1661</v>
      </c>
      <c r="G2422" s="260"/>
      <c r="H2422" s="263">
        <v>3.9199999999999999</v>
      </c>
      <c r="I2422" s="264"/>
      <c r="J2422" s="260"/>
      <c r="K2422" s="260"/>
      <c r="L2422" s="265"/>
      <c r="M2422" s="266"/>
      <c r="N2422" s="267"/>
      <c r="O2422" s="267"/>
      <c r="P2422" s="267"/>
      <c r="Q2422" s="267"/>
      <c r="R2422" s="267"/>
      <c r="S2422" s="267"/>
      <c r="T2422" s="268"/>
      <c r="U2422" s="14"/>
      <c r="V2422" s="14"/>
      <c r="W2422" s="14"/>
      <c r="X2422" s="14"/>
      <c r="Y2422" s="14"/>
      <c r="Z2422" s="14"/>
      <c r="AA2422" s="14"/>
      <c r="AB2422" s="14"/>
      <c r="AC2422" s="14"/>
      <c r="AD2422" s="14"/>
      <c r="AE2422" s="14"/>
      <c r="AT2422" s="269" t="s">
        <v>200</v>
      </c>
      <c r="AU2422" s="269" t="s">
        <v>82</v>
      </c>
      <c r="AV2422" s="14" t="s">
        <v>82</v>
      </c>
      <c r="AW2422" s="14" t="s">
        <v>30</v>
      </c>
      <c r="AX2422" s="14" t="s">
        <v>73</v>
      </c>
      <c r="AY2422" s="269" t="s">
        <v>189</v>
      </c>
    </row>
    <row r="2423" s="13" customFormat="1">
      <c r="A2423" s="13"/>
      <c r="B2423" s="249"/>
      <c r="C2423" s="250"/>
      <c r="D2423" s="242" t="s">
        <v>200</v>
      </c>
      <c r="E2423" s="251" t="s">
        <v>1</v>
      </c>
      <c r="F2423" s="252" t="s">
        <v>418</v>
      </c>
      <c r="G2423" s="250"/>
      <c r="H2423" s="251" t="s">
        <v>1</v>
      </c>
      <c r="I2423" s="253"/>
      <c r="J2423" s="250"/>
      <c r="K2423" s="250"/>
      <c r="L2423" s="254"/>
      <c r="M2423" s="255"/>
      <c r="N2423" s="256"/>
      <c r="O2423" s="256"/>
      <c r="P2423" s="256"/>
      <c r="Q2423" s="256"/>
      <c r="R2423" s="256"/>
      <c r="S2423" s="256"/>
      <c r="T2423" s="257"/>
      <c r="U2423" s="13"/>
      <c r="V2423" s="13"/>
      <c r="W2423" s="13"/>
      <c r="X2423" s="13"/>
      <c r="Y2423" s="13"/>
      <c r="Z2423" s="13"/>
      <c r="AA2423" s="13"/>
      <c r="AB2423" s="13"/>
      <c r="AC2423" s="13"/>
      <c r="AD2423" s="13"/>
      <c r="AE2423" s="13"/>
      <c r="AT2423" s="258" t="s">
        <v>200</v>
      </c>
      <c r="AU2423" s="258" t="s">
        <v>82</v>
      </c>
      <c r="AV2423" s="13" t="s">
        <v>80</v>
      </c>
      <c r="AW2423" s="13" t="s">
        <v>30</v>
      </c>
      <c r="AX2423" s="13" t="s">
        <v>73</v>
      </c>
      <c r="AY2423" s="258" t="s">
        <v>189</v>
      </c>
    </row>
    <row r="2424" s="14" customFormat="1">
      <c r="A2424" s="14"/>
      <c r="B2424" s="259"/>
      <c r="C2424" s="260"/>
      <c r="D2424" s="242" t="s">
        <v>200</v>
      </c>
      <c r="E2424" s="261" t="s">
        <v>1</v>
      </c>
      <c r="F2424" s="262" t="s">
        <v>1662</v>
      </c>
      <c r="G2424" s="260"/>
      <c r="H2424" s="263">
        <v>5.7329999999999997</v>
      </c>
      <c r="I2424" s="264"/>
      <c r="J2424" s="260"/>
      <c r="K2424" s="260"/>
      <c r="L2424" s="265"/>
      <c r="M2424" s="266"/>
      <c r="N2424" s="267"/>
      <c r="O2424" s="267"/>
      <c r="P2424" s="267"/>
      <c r="Q2424" s="267"/>
      <c r="R2424" s="267"/>
      <c r="S2424" s="267"/>
      <c r="T2424" s="268"/>
      <c r="U2424" s="14"/>
      <c r="V2424" s="14"/>
      <c r="W2424" s="14"/>
      <c r="X2424" s="14"/>
      <c r="Y2424" s="14"/>
      <c r="Z2424" s="14"/>
      <c r="AA2424" s="14"/>
      <c r="AB2424" s="14"/>
      <c r="AC2424" s="14"/>
      <c r="AD2424" s="14"/>
      <c r="AE2424" s="14"/>
      <c r="AT2424" s="269" t="s">
        <v>200</v>
      </c>
      <c r="AU2424" s="269" t="s">
        <v>82</v>
      </c>
      <c r="AV2424" s="14" t="s">
        <v>82</v>
      </c>
      <c r="AW2424" s="14" t="s">
        <v>30</v>
      </c>
      <c r="AX2424" s="14" t="s">
        <v>73</v>
      </c>
      <c r="AY2424" s="269" t="s">
        <v>189</v>
      </c>
    </row>
    <row r="2425" s="14" customFormat="1">
      <c r="A2425" s="14"/>
      <c r="B2425" s="259"/>
      <c r="C2425" s="260"/>
      <c r="D2425" s="242" t="s">
        <v>200</v>
      </c>
      <c r="E2425" s="261" t="s">
        <v>1</v>
      </c>
      <c r="F2425" s="262" t="s">
        <v>1663</v>
      </c>
      <c r="G2425" s="260"/>
      <c r="H2425" s="263">
        <v>6.4000000000000004</v>
      </c>
      <c r="I2425" s="264"/>
      <c r="J2425" s="260"/>
      <c r="K2425" s="260"/>
      <c r="L2425" s="265"/>
      <c r="M2425" s="266"/>
      <c r="N2425" s="267"/>
      <c r="O2425" s="267"/>
      <c r="P2425" s="267"/>
      <c r="Q2425" s="267"/>
      <c r="R2425" s="267"/>
      <c r="S2425" s="267"/>
      <c r="T2425" s="268"/>
      <c r="U2425" s="14"/>
      <c r="V2425" s="14"/>
      <c r="W2425" s="14"/>
      <c r="X2425" s="14"/>
      <c r="Y2425" s="14"/>
      <c r="Z2425" s="14"/>
      <c r="AA2425" s="14"/>
      <c r="AB2425" s="14"/>
      <c r="AC2425" s="14"/>
      <c r="AD2425" s="14"/>
      <c r="AE2425" s="14"/>
      <c r="AT2425" s="269" t="s">
        <v>200</v>
      </c>
      <c r="AU2425" s="269" t="s">
        <v>82</v>
      </c>
      <c r="AV2425" s="14" t="s">
        <v>82</v>
      </c>
      <c r="AW2425" s="14" t="s">
        <v>30</v>
      </c>
      <c r="AX2425" s="14" t="s">
        <v>73</v>
      </c>
      <c r="AY2425" s="269" t="s">
        <v>189</v>
      </c>
    </row>
    <row r="2426" s="13" customFormat="1">
      <c r="A2426" s="13"/>
      <c r="B2426" s="249"/>
      <c r="C2426" s="250"/>
      <c r="D2426" s="242" t="s">
        <v>200</v>
      </c>
      <c r="E2426" s="251" t="s">
        <v>1</v>
      </c>
      <c r="F2426" s="252" t="s">
        <v>421</v>
      </c>
      <c r="G2426" s="250"/>
      <c r="H2426" s="251" t="s">
        <v>1</v>
      </c>
      <c r="I2426" s="253"/>
      <c r="J2426" s="250"/>
      <c r="K2426" s="250"/>
      <c r="L2426" s="254"/>
      <c r="M2426" s="255"/>
      <c r="N2426" s="256"/>
      <c r="O2426" s="256"/>
      <c r="P2426" s="256"/>
      <c r="Q2426" s="256"/>
      <c r="R2426" s="256"/>
      <c r="S2426" s="256"/>
      <c r="T2426" s="257"/>
      <c r="U2426" s="13"/>
      <c r="V2426" s="13"/>
      <c r="W2426" s="13"/>
      <c r="X2426" s="13"/>
      <c r="Y2426" s="13"/>
      <c r="Z2426" s="13"/>
      <c r="AA2426" s="13"/>
      <c r="AB2426" s="13"/>
      <c r="AC2426" s="13"/>
      <c r="AD2426" s="13"/>
      <c r="AE2426" s="13"/>
      <c r="AT2426" s="258" t="s">
        <v>200</v>
      </c>
      <c r="AU2426" s="258" t="s">
        <v>82</v>
      </c>
      <c r="AV2426" s="13" t="s">
        <v>80</v>
      </c>
      <c r="AW2426" s="13" t="s">
        <v>30</v>
      </c>
      <c r="AX2426" s="13" t="s">
        <v>73</v>
      </c>
      <c r="AY2426" s="258" t="s">
        <v>189</v>
      </c>
    </row>
    <row r="2427" s="14" customFormat="1">
      <c r="A2427" s="14"/>
      <c r="B2427" s="259"/>
      <c r="C2427" s="260"/>
      <c r="D2427" s="242" t="s">
        <v>200</v>
      </c>
      <c r="E2427" s="261" t="s">
        <v>1</v>
      </c>
      <c r="F2427" s="262" t="s">
        <v>1664</v>
      </c>
      <c r="G2427" s="260"/>
      <c r="H2427" s="263">
        <v>1.907</v>
      </c>
      <c r="I2427" s="264"/>
      <c r="J2427" s="260"/>
      <c r="K2427" s="260"/>
      <c r="L2427" s="265"/>
      <c r="M2427" s="266"/>
      <c r="N2427" s="267"/>
      <c r="O2427" s="267"/>
      <c r="P2427" s="267"/>
      <c r="Q2427" s="267"/>
      <c r="R2427" s="267"/>
      <c r="S2427" s="267"/>
      <c r="T2427" s="268"/>
      <c r="U2427" s="14"/>
      <c r="V2427" s="14"/>
      <c r="W2427" s="14"/>
      <c r="X2427" s="14"/>
      <c r="Y2427" s="14"/>
      <c r="Z2427" s="14"/>
      <c r="AA2427" s="14"/>
      <c r="AB2427" s="14"/>
      <c r="AC2427" s="14"/>
      <c r="AD2427" s="14"/>
      <c r="AE2427" s="14"/>
      <c r="AT2427" s="269" t="s">
        <v>200</v>
      </c>
      <c r="AU2427" s="269" t="s">
        <v>82</v>
      </c>
      <c r="AV2427" s="14" t="s">
        <v>82</v>
      </c>
      <c r="AW2427" s="14" t="s">
        <v>30</v>
      </c>
      <c r="AX2427" s="14" t="s">
        <v>73</v>
      </c>
      <c r="AY2427" s="269" t="s">
        <v>189</v>
      </c>
    </row>
    <row r="2428" s="13" customFormat="1">
      <c r="A2428" s="13"/>
      <c r="B2428" s="249"/>
      <c r="C2428" s="250"/>
      <c r="D2428" s="242" t="s">
        <v>200</v>
      </c>
      <c r="E2428" s="251" t="s">
        <v>1</v>
      </c>
      <c r="F2428" s="252" t="s">
        <v>585</v>
      </c>
      <c r="G2428" s="250"/>
      <c r="H2428" s="251" t="s">
        <v>1</v>
      </c>
      <c r="I2428" s="253"/>
      <c r="J2428" s="250"/>
      <c r="K2428" s="250"/>
      <c r="L2428" s="254"/>
      <c r="M2428" s="255"/>
      <c r="N2428" s="256"/>
      <c r="O2428" s="256"/>
      <c r="P2428" s="256"/>
      <c r="Q2428" s="256"/>
      <c r="R2428" s="256"/>
      <c r="S2428" s="256"/>
      <c r="T2428" s="257"/>
      <c r="U2428" s="13"/>
      <c r="V2428" s="13"/>
      <c r="W2428" s="13"/>
      <c r="X2428" s="13"/>
      <c r="Y2428" s="13"/>
      <c r="Z2428" s="13"/>
      <c r="AA2428" s="13"/>
      <c r="AB2428" s="13"/>
      <c r="AC2428" s="13"/>
      <c r="AD2428" s="13"/>
      <c r="AE2428" s="13"/>
      <c r="AT2428" s="258" t="s">
        <v>200</v>
      </c>
      <c r="AU2428" s="258" t="s">
        <v>82</v>
      </c>
      <c r="AV2428" s="13" t="s">
        <v>80</v>
      </c>
      <c r="AW2428" s="13" t="s">
        <v>30</v>
      </c>
      <c r="AX2428" s="13" t="s">
        <v>73</v>
      </c>
      <c r="AY2428" s="258" t="s">
        <v>189</v>
      </c>
    </row>
    <row r="2429" s="14" customFormat="1">
      <c r="A2429" s="14"/>
      <c r="B2429" s="259"/>
      <c r="C2429" s="260"/>
      <c r="D2429" s="242" t="s">
        <v>200</v>
      </c>
      <c r="E2429" s="261" t="s">
        <v>1</v>
      </c>
      <c r="F2429" s="262" t="s">
        <v>1665</v>
      </c>
      <c r="G2429" s="260"/>
      <c r="H2429" s="263">
        <v>2.7999999999999998</v>
      </c>
      <c r="I2429" s="264"/>
      <c r="J2429" s="260"/>
      <c r="K2429" s="260"/>
      <c r="L2429" s="265"/>
      <c r="M2429" s="266"/>
      <c r="N2429" s="267"/>
      <c r="O2429" s="267"/>
      <c r="P2429" s="267"/>
      <c r="Q2429" s="267"/>
      <c r="R2429" s="267"/>
      <c r="S2429" s="267"/>
      <c r="T2429" s="268"/>
      <c r="U2429" s="14"/>
      <c r="V2429" s="14"/>
      <c r="W2429" s="14"/>
      <c r="X2429" s="14"/>
      <c r="Y2429" s="14"/>
      <c r="Z2429" s="14"/>
      <c r="AA2429" s="14"/>
      <c r="AB2429" s="14"/>
      <c r="AC2429" s="14"/>
      <c r="AD2429" s="14"/>
      <c r="AE2429" s="14"/>
      <c r="AT2429" s="269" t="s">
        <v>200</v>
      </c>
      <c r="AU2429" s="269" t="s">
        <v>82</v>
      </c>
      <c r="AV2429" s="14" t="s">
        <v>82</v>
      </c>
      <c r="AW2429" s="14" t="s">
        <v>30</v>
      </c>
      <c r="AX2429" s="14" t="s">
        <v>73</v>
      </c>
      <c r="AY2429" s="269" t="s">
        <v>189</v>
      </c>
    </row>
    <row r="2430" s="13" customFormat="1">
      <c r="A2430" s="13"/>
      <c r="B2430" s="249"/>
      <c r="C2430" s="250"/>
      <c r="D2430" s="242" t="s">
        <v>200</v>
      </c>
      <c r="E2430" s="251" t="s">
        <v>1</v>
      </c>
      <c r="F2430" s="252" t="s">
        <v>1666</v>
      </c>
      <c r="G2430" s="250"/>
      <c r="H2430" s="251" t="s">
        <v>1</v>
      </c>
      <c r="I2430" s="253"/>
      <c r="J2430" s="250"/>
      <c r="K2430" s="250"/>
      <c r="L2430" s="254"/>
      <c r="M2430" s="255"/>
      <c r="N2430" s="256"/>
      <c r="O2430" s="256"/>
      <c r="P2430" s="256"/>
      <c r="Q2430" s="256"/>
      <c r="R2430" s="256"/>
      <c r="S2430" s="256"/>
      <c r="T2430" s="257"/>
      <c r="U2430" s="13"/>
      <c r="V2430" s="13"/>
      <c r="W2430" s="13"/>
      <c r="X2430" s="13"/>
      <c r="Y2430" s="13"/>
      <c r="Z2430" s="13"/>
      <c r="AA2430" s="13"/>
      <c r="AB2430" s="13"/>
      <c r="AC2430" s="13"/>
      <c r="AD2430" s="13"/>
      <c r="AE2430" s="13"/>
      <c r="AT2430" s="258" t="s">
        <v>200</v>
      </c>
      <c r="AU2430" s="258" t="s">
        <v>82</v>
      </c>
      <c r="AV2430" s="13" t="s">
        <v>80</v>
      </c>
      <c r="AW2430" s="13" t="s">
        <v>30</v>
      </c>
      <c r="AX2430" s="13" t="s">
        <v>73</v>
      </c>
      <c r="AY2430" s="258" t="s">
        <v>189</v>
      </c>
    </row>
    <row r="2431" s="14" customFormat="1">
      <c r="A2431" s="14"/>
      <c r="B2431" s="259"/>
      <c r="C2431" s="260"/>
      <c r="D2431" s="242" t="s">
        <v>200</v>
      </c>
      <c r="E2431" s="261" t="s">
        <v>1</v>
      </c>
      <c r="F2431" s="262" t="s">
        <v>1667</v>
      </c>
      <c r="G2431" s="260"/>
      <c r="H2431" s="263">
        <v>1.5600000000000001</v>
      </c>
      <c r="I2431" s="264"/>
      <c r="J2431" s="260"/>
      <c r="K2431" s="260"/>
      <c r="L2431" s="265"/>
      <c r="M2431" s="266"/>
      <c r="N2431" s="267"/>
      <c r="O2431" s="267"/>
      <c r="P2431" s="267"/>
      <c r="Q2431" s="267"/>
      <c r="R2431" s="267"/>
      <c r="S2431" s="267"/>
      <c r="T2431" s="268"/>
      <c r="U2431" s="14"/>
      <c r="V2431" s="14"/>
      <c r="W2431" s="14"/>
      <c r="X2431" s="14"/>
      <c r="Y2431" s="14"/>
      <c r="Z2431" s="14"/>
      <c r="AA2431" s="14"/>
      <c r="AB2431" s="14"/>
      <c r="AC2431" s="14"/>
      <c r="AD2431" s="14"/>
      <c r="AE2431" s="14"/>
      <c r="AT2431" s="269" t="s">
        <v>200</v>
      </c>
      <c r="AU2431" s="269" t="s">
        <v>82</v>
      </c>
      <c r="AV2431" s="14" t="s">
        <v>82</v>
      </c>
      <c r="AW2431" s="14" t="s">
        <v>30</v>
      </c>
      <c r="AX2431" s="14" t="s">
        <v>73</v>
      </c>
      <c r="AY2431" s="269" t="s">
        <v>189</v>
      </c>
    </row>
    <row r="2432" s="13" customFormat="1">
      <c r="A2432" s="13"/>
      <c r="B2432" s="249"/>
      <c r="C2432" s="250"/>
      <c r="D2432" s="242" t="s">
        <v>200</v>
      </c>
      <c r="E2432" s="251" t="s">
        <v>1</v>
      </c>
      <c r="F2432" s="252" t="s">
        <v>1668</v>
      </c>
      <c r="G2432" s="250"/>
      <c r="H2432" s="251" t="s">
        <v>1</v>
      </c>
      <c r="I2432" s="253"/>
      <c r="J2432" s="250"/>
      <c r="K2432" s="250"/>
      <c r="L2432" s="254"/>
      <c r="M2432" s="255"/>
      <c r="N2432" s="256"/>
      <c r="O2432" s="256"/>
      <c r="P2432" s="256"/>
      <c r="Q2432" s="256"/>
      <c r="R2432" s="256"/>
      <c r="S2432" s="256"/>
      <c r="T2432" s="257"/>
      <c r="U2432" s="13"/>
      <c r="V2432" s="13"/>
      <c r="W2432" s="13"/>
      <c r="X2432" s="13"/>
      <c r="Y2432" s="13"/>
      <c r="Z2432" s="13"/>
      <c r="AA2432" s="13"/>
      <c r="AB2432" s="13"/>
      <c r="AC2432" s="13"/>
      <c r="AD2432" s="13"/>
      <c r="AE2432" s="13"/>
      <c r="AT2432" s="258" t="s">
        <v>200</v>
      </c>
      <c r="AU2432" s="258" t="s">
        <v>82</v>
      </c>
      <c r="AV2432" s="13" t="s">
        <v>80</v>
      </c>
      <c r="AW2432" s="13" t="s">
        <v>30</v>
      </c>
      <c r="AX2432" s="13" t="s">
        <v>73</v>
      </c>
      <c r="AY2432" s="258" t="s">
        <v>189</v>
      </c>
    </row>
    <row r="2433" s="14" customFormat="1">
      <c r="A2433" s="14"/>
      <c r="B2433" s="259"/>
      <c r="C2433" s="260"/>
      <c r="D2433" s="242" t="s">
        <v>200</v>
      </c>
      <c r="E2433" s="261" t="s">
        <v>1</v>
      </c>
      <c r="F2433" s="262" t="s">
        <v>1669</v>
      </c>
      <c r="G2433" s="260"/>
      <c r="H2433" s="263">
        <v>0.747</v>
      </c>
      <c r="I2433" s="264"/>
      <c r="J2433" s="260"/>
      <c r="K2433" s="260"/>
      <c r="L2433" s="265"/>
      <c r="M2433" s="266"/>
      <c r="N2433" s="267"/>
      <c r="O2433" s="267"/>
      <c r="P2433" s="267"/>
      <c r="Q2433" s="267"/>
      <c r="R2433" s="267"/>
      <c r="S2433" s="267"/>
      <c r="T2433" s="268"/>
      <c r="U2433" s="14"/>
      <c r="V2433" s="14"/>
      <c r="W2433" s="14"/>
      <c r="X2433" s="14"/>
      <c r="Y2433" s="14"/>
      <c r="Z2433" s="14"/>
      <c r="AA2433" s="14"/>
      <c r="AB2433" s="14"/>
      <c r="AC2433" s="14"/>
      <c r="AD2433" s="14"/>
      <c r="AE2433" s="14"/>
      <c r="AT2433" s="269" t="s">
        <v>200</v>
      </c>
      <c r="AU2433" s="269" t="s">
        <v>82</v>
      </c>
      <c r="AV2433" s="14" t="s">
        <v>82</v>
      </c>
      <c r="AW2433" s="14" t="s">
        <v>30</v>
      </c>
      <c r="AX2433" s="14" t="s">
        <v>73</v>
      </c>
      <c r="AY2433" s="269" t="s">
        <v>189</v>
      </c>
    </row>
    <row r="2434" s="16" customFormat="1">
      <c r="A2434" s="16"/>
      <c r="B2434" s="292"/>
      <c r="C2434" s="293"/>
      <c r="D2434" s="242" t="s">
        <v>200</v>
      </c>
      <c r="E2434" s="294" t="s">
        <v>1</v>
      </c>
      <c r="F2434" s="295" t="s">
        <v>290</v>
      </c>
      <c r="G2434" s="293"/>
      <c r="H2434" s="296">
        <v>23.067</v>
      </c>
      <c r="I2434" s="297"/>
      <c r="J2434" s="293"/>
      <c r="K2434" s="293"/>
      <c r="L2434" s="298"/>
      <c r="M2434" s="299"/>
      <c r="N2434" s="300"/>
      <c r="O2434" s="300"/>
      <c r="P2434" s="300"/>
      <c r="Q2434" s="300"/>
      <c r="R2434" s="300"/>
      <c r="S2434" s="300"/>
      <c r="T2434" s="301"/>
      <c r="U2434" s="16"/>
      <c r="V2434" s="16"/>
      <c r="W2434" s="16"/>
      <c r="X2434" s="16"/>
      <c r="Y2434" s="16"/>
      <c r="Z2434" s="16"/>
      <c r="AA2434" s="16"/>
      <c r="AB2434" s="16"/>
      <c r="AC2434" s="16"/>
      <c r="AD2434" s="16"/>
      <c r="AE2434" s="16"/>
      <c r="AT2434" s="302" t="s">
        <v>200</v>
      </c>
      <c r="AU2434" s="302" t="s">
        <v>82</v>
      </c>
      <c r="AV2434" s="16" t="s">
        <v>214</v>
      </c>
      <c r="AW2434" s="16" t="s">
        <v>30</v>
      </c>
      <c r="AX2434" s="16" t="s">
        <v>73</v>
      </c>
      <c r="AY2434" s="302" t="s">
        <v>189</v>
      </c>
    </row>
    <row r="2435" s="13" customFormat="1">
      <c r="A2435" s="13"/>
      <c r="B2435" s="249"/>
      <c r="C2435" s="250"/>
      <c r="D2435" s="242" t="s">
        <v>200</v>
      </c>
      <c r="E2435" s="251" t="s">
        <v>1</v>
      </c>
      <c r="F2435" s="252" t="s">
        <v>352</v>
      </c>
      <c r="G2435" s="250"/>
      <c r="H2435" s="251" t="s">
        <v>1</v>
      </c>
      <c r="I2435" s="253"/>
      <c r="J2435" s="250"/>
      <c r="K2435" s="250"/>
      <c r="L2435" s="254"/>
      <c r="M2435" s="255"/>
      <c r="N2435" s="256"/>
      <c r="O2435" s="256"/>
      <c r="P2435" s="256"/>
      <c r="Q2435" s="256"/>
      <c r="R2435" s="256"/>
      <c r="S2435" s="256"/>
      <c r="T2435" s="257"/>
      <c r="U2435" s="13"/>
      <c r="V2435" s="13"/>
      <c r="W2435" s="13"/>
      <c r="X2435" s="13"/>
      <c r="Y2435" s="13"/>
      <c r="Z2435" s="13"/>
      <c r="AA2435" s="13"/>
      <c r="AB2435" s="13"/>
      <c r="AC2435" s="13"/>
      <c r="AD2435" s="13"/>
      <c r="AE2435" s="13"/>
      <c r="AT2435" s="258" t="s">
        <v>200</v>
      </c>
      <c r="AU2435" s="258" t="s">
        <v>82</v>
      </c>
      <c r="AV2435" s="13" t="s">
        <v>80</v>
      </c>
      <c r="AW2435" s="13" t="s">
        <v>30</v>
      </c>
      <c r="AX2435" s="13" t="s">
        <v>73</v>
      </c>
      <c r="AY2435" s="258" t="s">
        <v>189</v>
      </c>
    </row>
    <row r="2436" s="13" customFormat="1">
      <c r="A2436" s="13"/>
      <c r="B2436" s="249"/>
      <c r="C2436" s="250"/>
      <c r="D2436" s="242" t="s">
        <v>200</v>
      </c>
      <c r="E2436" s="251" t="s">
        <v>1</v>
      </c>
      <c r="F2436" s="252" t="s">
        <v>788</v>
      </c>
      <c r="G2436" s="250"/>
      <c r="H2436" s="251" t="s">
        <v>1</v>
      </c>
      <c r="I2436" s="253"/>
      <c r="J2436" s="250"/>
      <c r="K2436" s="250"/>
      <c r="L2436" s="254"/>
      <c r="M2436" s="255"/>
      <c r="N2436" s="256"/>
      <c r="O2436" s="256"/>
      <c r="P2436" s="256"/>
      <c r="Q2436" s="256"/>
      <c r="R2436" s="256"/>
      <c r="S2436" s="256"/>
      <c r="T2436" s="257"/>
      <c r="U2436" s="13"/>
      <c r="V2436" s="13"/>
      <c r="W2436" s="13"/>
      <c r="X2436" s="13"/>
      <c r="Y2436" s="13"/>
      <c r="Z2436" s="13"/>
      <c r="AA2436" s="13"/>
      <c r="AB2436" s="13"/>
      <c r="AC2436" s="13"/>
      <c r="AD2436" s="13"/>
      <c r="AE2436" s="13"/>
      <c r="AT2436" s="258" t="s">
        <v>200</v>
      </c>
      <c r="AU2436" s="258" t="s">
        <v>82</v>
      </c>
      <c r="AV2436" s="13" t="s">
        <v>80</v>
      </c>
      <c r="AW2436" s="13" t="s">
        <v>30</v>
      </c>
      <c r="AX2436" s="13" t="s">
        <v>73</v>
      </c>
      <c r="AY2436" s="258" t="s">
        <v>189</v>
      </c>
    </row>
    <row r="2437" s="14" customFormat="1">
      <c r="A2437" s="14"/>
      <c r="B2437" s="259"/>
      <c r="C2437" s="260"/>
      <c r="D2437" s="242" t="s">
        <v>200</v>
      </c>
      <c r="E2437" s="261" t="s">
        <v>1</v>
      </c>
      <c r="F2437" s="262" t="s">
        <v>1670</v>
      </c>
      <c r="G2437" s="260"/>
      <c r="H2437" s="263">
        <v>11.960000000000001</v>
      </c>
      <c r="I2437" s="264"/>
      <c r="J2437" s="260"/>
      <c r="K2437" s="260"/>
      <c r="L2437" s="265"/>
      <c r="M2437" s="266"/>
      <c r="N2437" s="267"/>
      <c r="O2437" s="267"/>
      <c r="P2437" s="267"/>
      <c r="Q2437" s="267"/>
      <c r="R2437" s="267"/>
      <c r="S2437" s="267"/>
      <c r="T2437" s="268"/>
      <c r="U2437" s="14"/>
      <c r="V2437" s="14"/>
      <c r="W2437" s="14"/>
      <c r="X2437" s="14"/>
      <c r="Y2437" s="14"/>
      <c r="Z2437" s="14"/>
      <c r="AA2437" s="14"/>
      <c r="AB2437" s="14"/>
      <c r="AC2437" s="14"/>
      <c r="AD2437" s="14"/>
      <c r="AE2437" s="14"/>
      <c r="AT2437" s="269" t="s">
        <v>200</v>
      </c>
      <c r="AU2437" s="269" t="s">
        <v>82</v>
      </c>
      <c r="AV2437" s="14" t="s">
        <v>82</v>
      </c>
      <c r="AW2437" s="14" t="s">
        <v>30</v>
      </c>
      <c r="AX2437" s="14" t="s">
        <v>73</v>
      </c>
      <c r="AY2437" s="269" t="s">
        <v>189</v>
      </c>
    </row>
    <row r="2438" s="13" customFormat="1">
      <c r="A2438" s="13"/>
      <c r="B2438" s="249"/>
      <c r="C2438" s="250"/>
      <c r="D2438" s="242" t="s">
        <v>200</v>
      </c>
      <c r="E2438" s="251" t="s">
        <v>1</v>
      </c>
      <c r="F2438" s="252" t="s">
        <v>408</v>
      </c>
      <c r="G2438" s="250"/>
      <c r="H2438" s="251" t="s">
        <v>1</v>
      </c>
      <c r="I2438" s="253"/>
      <c r="J2438" s="250"/>
      <c r="K2438" s="250"/>
      <c r="L2438" s="254"/>
      <c r="M2438" s="255"/>
      <c r="N2438" s="256"/>
      <c r="O2438" s="256"/>
      <c r="P2438" s="256"/>
      <c r="Q2438" s="256"/>
      <c r="R2438" s="256"/>
      <c r="S2438" s="256"/>
      <c r="T2438" s="257"/>
      <c r="U2438" s="13"/>
      <c r="V2438" s="13"/>
      <c r="W2438" s="13"/>
      <c r="X2438" s="13"/>
      <c r="Y2438" s="13"/>
      <c r="Z2438" s="13"/>
      <c r="AA2438" s="13"/>
      <c r="AB2438" s="13"/>
      <c r="AC2438" s="13"/>
      <c r="AD2438" s="13"/>
      <c r="AE2438" s="13"/>
      <c r="AT2438" s="258" t="s">
        <v>200</v>
      </c>
      <c r="AU2438" s="258" t="s">
        <v>82</v>
      </c>
      <c r="AV2438" s="13" t="s">
        <v>80</v>
      </c>
      <c r="AW2438" s="13" t="s">
        <v>30</v>
      </c>
      <c r="AX2438" s="13" t="s">
        <v>73</v>
      </c>
      <c r="AY2438" s="258" t="s">
        <v>189</v>
      </c>
    </row>
    <row r="2439" s="14" customFormat="1">
      <c r="A2439" s="14"/>
      <c r="B2439" s="259"/>
      <c r="C2439" s="260"/>
      <c r="D2439" s="242" t="s">
        <v>200</v>
      </c>
      <c r="E2439" s="261" t="s">
        <v>1</v>
      </c>
      <c r="F2439" s="262" t="s">
        <v>1671</v>
      </c>
      <c r="G2439" s="260"/>
      <c r="H2439" s="263">
        <v>4.7000000000000002</v>
      </c>
      <c r="I2439" s="264"/>
      <c r="J2439" s="260"/>
      <c r="K2439" s="260"/>
      <c r="L2439" s="265"/>
      <c r="M2439" s="266"/>
      <c r="N2439" s="267"/>
      <c r="O2439" s="267"/>
      <c r="P2439" s="267"/>
      <c r="Q2439" s="267"/>
      <c r="R2439" s="267"/>
      <c r="S2439" s="267"/>
      <c r="T2439" s="268"/>
      <c r="U2439" s="14"/>
      <c r="V2439" s="14"/>
      <c r="W2439" s="14"/>
      <c r="X2439" s="14"/>
      <c r="Y2439" s="14"/>
      <c r="Z2439" s="14"/>
      <c r="AA2439" s="14"/>
      <c r="AB2439" s="14"/>
      <c r="AC2439" s="14"/>
      <c r="AD2439" s="14"/>
      <c r="AE2439" s="14"/>
      <c r="AT2439" s="269" t="s">
        <v>200</v>
      </c>
      <c r="AU2439" s="269" t="s">
        <v>82</v>
      </c>
      <c r="AV2439" s="14" t="s">
        <v>82</v>
      </c>
      <c r="AW2439" s="14" t="s">
        <v>30</v>
      </c>
      <c r="AX2439" s="14" t="s">
        <v>73</v>
      </c>
      <c r="AY2439" s="269" t="s">
        <v>189</v>
      </c>
    </row>
    <row r="2440" s="13" customFormat="1">
      <c r="A2440" s="13"/>
      <c r="B2440" s="249"/>
      <c r="C2440" s="250"/>
      <c r="D2440" s="242" t="s">
        <v>200</v>
      </c>
      <c r="E2440" s="251" t="s">
        <v>1</v>
      </c>
      <c r="F2440" s="252" t="s">
        <v>401</v>
      </c>
      <c r="G2440" s="250"/>
      <c r="H2440" s="251" t="s">
        <v>1</v>
      </c>
      <c r="I2440" s="253"/>
      <c r="J2440" s="250"/>
      <c r="K2440" s="250"/>
      <c r="L2440" s="254"/>
      <c r="M2440" s="255"/>
      <c r="N2440" s="256"/>
      <c r="O2440" s="256"/>
      <c r="P2440" s="256"/>
      <c r="Q2440" s="256"/>
      <c r="R2440" s="256"/>
      <c r="S2440" s="256"/>
      <c r="T2440" s="257"/>
      <c r="U2440" s="13"/>
      <c r="V2440" s="13"/>
      <c r="W2440" s="13"/>
      <c r="X2440" s="13"/>
      <c r="Y2440" s="13"/>
      <c r="Z2440" s="13"/>
      <c r="AA2440" s="13"/>
      <c r="AB2440" s="13"/>
      <c r="AC2440" s="13"/>
      <c r="AD2440" s="13"/>
      <c r="AE2440" s="13"/>
      <c r="AT2440" s="258" t="s">
        <v>200</v>
      </c>
      <c r="AU2440" s="258" t="s">
        <v>82</v>
      </c>
      <c r="AV2440" s="13" t="s">
        <v>80</v>
      </c>
      <c r="AW2440" s="13" t="s">
        <v>30</v>
      </c>
      <c r="AX2440" s="13" t="s">
        <v>73</v>
      </c>
      <c r="AY2440" s="258" t="s">
        <v>189</v>
      </c>
    </row>
    <row r="2441" s="14" customFormat="1">
      <c r="A2441" s="14"/>
      <c r="B2441" s="259"/>
      <c r="C2441" s="260"/>
      <c r="D2441" s="242" t="s">
        <v>200</v>
      </c>
      <c r="E2441" s="261" t="s">
        <v>1</v>
      </c>
      <c r="F2441" s="262" t="s">
        <v>1672</v>
      </c>
      <c r="G2441" s="260"/>
      <c r="H2441" s="263">
        <v>1.3</v>
      </c>
      <c r="I2441" s="264"/>
      <c r="J2441" s="260"/>
      <c r="K2441" s="260"/>
      <c r="L2441" s="265"/>
      <c r="M2441" s="266"/>
      <c r="N2441" s="267"/>
      <c r="O2441" s="267"/>
      <c r="P2441" s="267"/>
      <c r="Q2441" s="267"/>
      <c r="R2441" s="267"/>
      <c r="S2441" s="267"/>
      <c r="T2441" s="268"/>
      <c r="U2441" s="14"/>
      <c r="V2441" s="14"/>
      <c r="W2441" s="14"/>
      <c r="X2441" s="14"/>
      <c r="Y2441" s="14"/>
      <c r="Z2441" s="14"/>
      <c r="AA2441" s="14"/>
      <c r="AB2441" s="14"/>
      <c r="AC2441" s="14"/>
      <c r="AD2441" s="14"/>
      <c r="AE2441" s="14"/>
      <c r="AT2441" s="269" t="s">
        <v>200</v>
      </c>
      <c r="AU2441" s="269" t="s">
        <v>82</v>
      </c>
      <c r="AV2441" s="14" t="s">
        <v>82</v>
      </c>
      <c r="AW2441" s="14" t="s">
        <v>30</v>
      </c>
      <c r="AX2441" s="14" t="s">
        <v>73</v>
      </c>
      <c r="AY2441" s="269" t="s">
        <v>189</v>
      </c>
    </row>
    <row r="2442" s="13" customFormat="1">
      <c r="A2442" s="13"/>
      <c r="B2442" s="249"/>
      <c r="C2442" s="250"/>
      <c r="D2442" s="242" t="s">
        <v>200</v>
      </c>
      <c r="E2442" s="251" t="s">
        <v>1</v>
      </c>
      <c r="F2442" s="252" t="s">
        <v>403</v>
      </c>
      <c r="G2442" s="250"/>
      <c r="H2442" s="251" t="s">
        <v>1</v>
      </c>
      <c r="I2442" s="253"/>
      <c r="J2442" s="250"/>
      <c r="K2442" s="250"/>
      <c r="L2442" s="254"/>
      <c r="M2442" s="255"/>
      <c r="N2442" s="256"/>
      <c r="O2442" s="256"/>
      <c r="P2442" s="256"/>
      <c r="Q2442" s="256"/>
      <c r="R2442" s="256"/>
      <c r="S2442" s="256"/>
      <c r="T2442" s="257"/>
      <c r="U2442" s="13"/>
      <c r="V2442" s="13"/>
      <c r="W2442" s="13"/>
      <c r="X2442" s="13"/>
      <c r="Y2442" s="13"/>
      <c r="Z2442" s="13"/>
      <c r="AA2442" s="13"/>
      <c r="AB2442" s="13"/>
      <c r="AC2442" s="13"/>
      <c r="AD2442" s="13"/>
      <c r="AE2442" s="13"/>
      <c r="AT2442" s="258" t="s">
        <v>200</v>
      </c>
      <c r="AU2442" s="258" t="s">
        <v>82</v>
      </c>
      <c r="AV2442" s="13" t="s">
        <v>80</v>
      </c>
      <c r="AW2442" s="13" t="s">
        <v>30</v>
      </c>
      <c r="AX2442" s="13" t="s">
        <v>73</v>
      </c>
      <c r="AY2442" s="258" t="s">
        <v>189</v>
      </c>
    </row>
    <row r="2443" s="14" customFormat="1">
      <c r="A2443" s="14"/>
      <c r="B2443" s="259"/>
      <c r="C2443" s="260"/>
      <c r="D2443" s="242" t="s">
        <v>200</v>
      </c>
      <c r="E2443" s="261" t="s">
        <v>1</v>
      </c>
      <c r="F2443" s="262" t="s">
        <v>1673</v>
      </c>
      <c r="G2443" s="260"/>
      <c r="H2443" s="263">
        <v>1.44</v>
      </c>
      <c r="I2443" s="264"/>
      <c r="J2443" s="260"/>
      <c r="K2443" s="260"/>
      <c r="L2443" s="265"/>
      <c r="M2443" s="266"/>
      <c r="N2443" s="267"/>
      <c r="O2443" s="267"/>
      <c r="P2443" s="267"/>
      <c r="Q2443" s="267"/>
      <c r="R2443" s="267"/>
      <c r="S2443" s="267"/>
      <c r="T2443" s="268"/>
      <c r="U2443" s="14"/>
      <c r="V2443" s="14"/>
      <c r="W2443" s="14"/>
      <c r="X2443" s="14"/>
      <c r="Y2443" s="14"/>
      <c r="Z2443" s="14"/>
      <c r="AA2443" s="14"/>
      <c r="AB2443" s="14"/>
      <c r="AC2443" s="14"/>
      <c r="AD2443" s="14"/>
      <c r="AE2443" s="14"/>
      <c r="AT2443" s="269" t="s">
        <v>200</v>
      </c>
      <c r="AU2443" s="269" t="s">
        <v>82</v>
      </c>
      <c r="AV2443" s="14" t="s">
        <v>82</v>
      </c>
      <c r="AW2443" s="14" t="s">
        <v>30</v>
      </c>
      <c r="AX2443" s="14" t="s">
        <v>73</v>
      </c>
      <c r="AY2443" s="269" t="s">
        <v>189</v>
      </c>
    </row>
    <row r="2444" s="16" customFormat="1">
      <c r="A2444" s="16"/>
      <c r="B2444" s="292"/>
      <c r="C2444" s="293"/>
      <c r="D2444" s="242" t="s">
        <v>200</v>
      </c>
      <c r="E2444" s="294" t="s">
        <v>1</v>
      </c>
      <c r="F2444" s="295" t="s">
        <v>290</v>
      </c>
      <c r="G2444" s="293"/>
      <c r="H2444" s="296">
        <v>19.399999999999999</v>
      </c>
      <c r="I2444" s="297"/>
      <c r="J2444" s="293"/>
      <c r="K2444" s="293"/>
      <c r="L2444" s="298"/>
      <c r="M2444" s="299"/>
      <c r="N2444" s="300"/>
      <c r="O2444" s="300"/>
      <c r="P2444" s="300"/>
      <c r="Q2444" s="300"/>
      <c r="R2444" s="300"/>
      <c r="S2444" s="300"/>
      <c r="T2444" s="301"/>
      <c r="U2444" s="16"/>
      <c r="V2444" s="16"/>
      <c r="W2444" s="16"/>
      <c r="X2444" s="16"/>
      <c r="Y2444" s="16"/>
      <c r="Z2444" s="16"/>
      <c r="AA2444" s="16"/>
      <c r="AB2444" s="16"/>
      <c r="AC2444" s="16"/>
      <c r="AD2444" s="16"/>
      <c r="AE2444" s="16"/>
      <c r="AT2444" s="302" t="s">
        <v>200</v>
      </c>
      <c r="AU2444" s="302" t="s">
        <v>82</v>
      </c>
      <c r="AV2444" s="16" t="s">
        <v>214</v>
      </c>
      <c r="AW2444" s="16" t="s">
        <v>30</v>
      </c>
      <c r="AX2444" s="16" t="s">
        <v>73</v>
      </c>
      <c r="AY2444" s="302" t="s">
        <v>189</v>
      </c>
    </row>
    <row r="2445" s="15" customFormat="1">
      <c r="A2445" s="15"/>
      <c r="B2445" s="270"/>
      <c r="C2445" s="271"/>
      <c r="D2445" s="242" t="s">
        <v>200</v>
      </c>
      <c r="E2445" s="272" t="s">
        <v>1</v>
      </c>
      <c r="F2445" s="273" t="s">
        <v>207</v>
      </c>
      <c r="G2445" s="271"/>
      <c r="H2445" s="274">
        <v>60.863999999999997</v>
      </c>
      <c r="I2445" s="275"/>
      <c r="J2445" s="271"/>
      <c r="K2445" s="271"/>
      <c r="L2445" s="276"/>
      <c r="M2445" s="277"/>
      <c r="N2445" s="278"/>
      <c r="O2445" s="278"/>
      <c r="P2445" s="278"/>
      <c r="Q2445" s="278"/>
      <c r="R2445" s="278"/>
      <c r="S2445" s="278"/>
      <c r="T2445" s="279"/>
      <c r="U2445" s="15"/>
      <c r="V2445" s="15"/>
      <c r="W2445" s="15"/>
      <c r="X2445" s="15"/>
      <c r="Y2445" s="15"/>
      <c r="Z2445" s="15"/>
      <c r="AA2445" s="15"/>
      <c r="AB2445" s="15"/>
      <c r="AC2445" s="15"/>
      <c r="AD2445" s="15"/>
      <c r="AE2445" s="15"/>
      <c r="AT2445" s="280" t="s">
        <v>200</v>
      </c>
      <c r="AU2445" s="280" t="s">
        <v>82</v>
      </c>
      <c r="AV2445" s="15" t="s">
        <v>195</v>
      </c>
      <c r="AW2445" s="15" t="s">
        <v>30</v>
      </c>
      <c r="AX2445" s="15" t="s">
        <v>80</v>
      </c>
      <c r="AY2445" s="280" t="s">
        <v>189</v>
      </c>
    </row>
    <row r="2446" s="2" customFormat="1" ht="16.5" customHeight="1">
      <c r="A2446" s="39"/>
      <c r="B2446" s="40"/>
      <c r="C2446" s="228" t="s">
        <v>1674</v>
      </c>
      <c r="D2446" s="228" t="s">
        <v>191</v>
      </c>
      <c r="E2446" s="229" t="s">
        <v>1675</v>
      </c>
      <c r="F2446" s="230" t="s">
        <v>1676</v>
      </c>
      <c r="G2446" s="231" t="s">
        <v>466</v>
      </c>
      <c r="H2446" s="232">
        <v>36.895000000000003</v>
      </c>
      <c r="I2446" s="233"/>
      <c r="J2446" s="234">
        <f>ROUND(I2446*H2446,2)</f>
        <v>0</v>
      </c>
      <c r="K2446" s="235"/>
      <c r="L2446" s="45"/>
      <c r="M2446" s="236" t="s">
        <v>1</v>
      </c>
      <c r="N2446" s="237" t="s">
        <v>38</v>
      </c>
      <c r="O2446" s="92"/>
      <c r="P2446" s="238">
        <f>O2446*H2446</f>
        <v>0</v>
      </c>
      <c r="Q2446" s="238">
        <v>0</v>
      </c>
      <c r="R2446" s="238">
        <f>Q2446*H2446</f>
        <v>0</v>
      </c>
      <c r="S2446" s="238">
        <v>0.036999999999999998</v>
      </c>
      <c r="T2446" s="239">
        <f>S2446*H2446</f>
        <v>1.3651150000000001</v>
      </c>
      <c r="U2446" s="39"/>
      <c r="V2446" s="39"/>
      <c r="W2446" s="39"/>
      <c r="X2446" s="39"/>
      <c r="Y2446" s="39"/>
      <c r="Z2446" s="39"/>
      <c r="AA2446" s="39"/>
      <c r="AB2446" s="39"/>
      <c r="AC2446" s="39"/>
      <c r="AD2446" s="39"/>
      <c r="AE2446" s="39"/>
      <c r="AR2446" s="240" t="s">
        <v>195</v>
      </c>
      <c r="AT2446" s="240" t="s">
        <v>191</v>
      </c>
      <c r="AU2446" s="240" t="s">
        <v>82</v>
      </c>
      <c r="AY2446" s="18" t="s">
        <v>189</v>
      </c>
      <c r="BE2446" s="241">
        <f>IF(N2446="základní",J2446,0)</f>
        <v>0</v>
      </c>
      <c r="BF2446" s="241">
        <f>IF(N2446="snížená",J2446,0)</f>
        <v>0</v>
      </c>
      <c r="BG2446" s="241">
        <f>IF(N2446="zákl. přenesená",J2446,0)</f>
        <v>0</v>
      </c>
      <c r="BH2446" s="241">
        <f>IF(N2446="sníž. přenesená",J2446,0)</f>
        <v>0</v>
      </c>
      <c r="BI2446" s="241">
        <f>IF(N2446="nulová",J2446,0)</f>
        <v>0</v>
      </c>
      <c r="BJ2446" s="18" t="s">
        <v>80</v>
      </c>
      <c r="BK2446" s="241">
        <f>ROUND(I2446*H2446,2)</f>
        <v>0</v>
      </c>
      <c r="BL2446" s="18" t="s">
        <v>195</v>
      </c>
      <c r="BM2446" s="240" t="s">
        <v>1677</v>
      </c>
    </row>
    <row r="2447" s="2" customFormat="1">
      <c r="A2447" s="39"/>
      <c r="B2447" s="40"/>
      <c r="C2447" s="41"/>
      <c r="D2447" s="242" t="s">
        <v>197</v>
      </c>
      <c r="E2447" s="41"/>
      <c r="F2447" s="243" t="s">
        <v>1676</v>
      </c>
      <c r="G2447" s="41"/>
      <c r="H2447" s="41"/>
      <c r="I2447" s="244"/>
      <c r="J2447" s="41"/>
      <c r="K2447" s="41"/>
      <c r="L2447" s="45"/>
      <c r="M2447" s="245"/>
      <c r="N2447" s="246"/>
      <c r="O2447" s="92"/>
      <c r="P2447" s="92"/>
      <c r="Q2447" s="92"/>
      <c r="R2447" s="92"/>
      <c r="S2447" s="92"/>
      <c r="T2447" s="93"/>
      <c r="U2447" s="39"/>
      <c r="V2447" s="39"/>
      <c r="W2447" s="39"/>
      <c r="X2447" s="39"/>
      <c r="Y2447" s="39"/>
      <c r="Z2447" s="39"/>
      <c r="AA2447" s="39"/>
      <c r="AB2447" s="39"/>
      <c r="AC2447" s="39"/>
      <c r="AD2447" s="39"/>
      <c r="AE2447" s="39"/>
      <c r="AT2447" s="18" t="s">
        <v>197</v>
      </c>
      <c r="AU2447" s="18" t="s">
        <v>82</v>
      </c>
    </row>
    <row r="2448" s="2" customFormat="1">
      <c r="A2448" s="39"/>
      <c r="B2448" s="40"/>
      <c r="C2448" s="41"/>
      <c r="D2448" s="247" t="s">
        <v>198</v>
      </c>
      <c r="E2448" s="41"/>
      <c r="F2448" s="248" t="s">
        <v>1678</v>
      </c>
      <c r="G2448" s="41"/>
      <c r="H2448" s="41"/>
      <c r="I2448" s="244"/>
      <c r="J2448" s="41"/>
      <c r="K2448" s="41"/>
      <c r="L2448" s="45"/>
      <c r="M2448" s="245"/>
      <c r="N2448" s="246"/>
      <c r="O2448" s="92"/>
      <c r="P2448" s="92"/>
      <c r="Q2448" s="92"/>
      <c r="R2448" s="92"/>
      <c r="S2448" s="92"/>
      <c r="T2448" s="93"/>
      <c r="U2448" s="39"/>
      <c r="V2448" s="39"/>
      <c r="W2448" s="39"/>
      <c r="X2448" s="39"/>
      <c r="Y2448" s="39"/>
      <c r="Z2448" s="39"/>
      <c r="AA2448" s="39"/>
      <c r="AB2448" s="39"/>
      <c r="AC2448" s="39"/>
      <c r="AD2448" s="39"/>
      <c r="AE2448" s="39"/>
      <c r="AT2448" s="18" t="s">
        <v>198</v>
      </c>
      <c r="AU2448" s="18" t="s">
        <v>82</v>
      </c>
    </row>
    <row r="2449" s="13" customFormat="1">
      <c r="A2449" s="13"/>
      <c r="B2449" s="249"/>
      <c r="C2449" s="250"/>
      <c r="D2449" s="242" t="s">
        <v>200</v>
      </c>
      <c r="E2449" s="251" t="s">
        <v>1</v>
      </c>
      <c r="F2449" s="252" t="s">
        <v>283</v>
      </c>
      <c r="G2449" s="250"/>
      <c r="H2449" s="251" t="s">
        <v>1</v>
      </c>
      <c r="I2449" s="253"/>
      <c r="J2449" s="250"/>
      <c r="K2449" s="250"/>
      <c r="L2449" s="254"/>
      <c r="M2449" s="255"/>
      <c r="N2449" s="256"/>
      <c r="O2449" s="256"/>
      <c r="P2449" s="256"/>
      <c r="Q2449" s="256"/>
      <c r="R2449" s="256"/>
      <c r="S2449" s="256"/>
      <c r="T2449" s="257"/>
      <c r="U2449" s="13"/>
      <c r="V2449" s="13"/>
      <c r="W2449" s="13"/>
      <c r="X2449" s="13"/>
      <c r="Y2449" s="13"/>
      <c r="Z2449" s="13"/>
      <c r="AA2449" s="13"/>
      <c r="AB2449" s="13"/>
      <c r="AC2449" s="13"/>
      <c r="AD2449" s="13"/>
      <c r="AE2449" s="13"/>
      <c r="AT2449" s="258" t="s">
        <v>200</v>
      </c>
      <c r="AU2449" s="258" t="s">
        <v>82</v>
      </c>
      <c r="AV2449" s="13" t="s">
        <v>80</v>
      </c>
      <c r="AW2449" s="13" t="s">
        <v>30</v>
      </c>
      <c r="AX2449" s="13" t="s">
        <v>73</v>
      </c>
      <c r="AY2449" s="258" t="s">
        <v>189</v>
      </c>
    </row>
    <row r="2450" s="13" customFormat="1">
      <c r="A2450" s="13"/>
      <c r="B2450" s="249"/>
      <c r="C2450" s="250"/>
      <c r="D2450" s="242" t="s">
        <v>200</v>
      </c>
      <c r="E2450" s="251" t="s">
        <v>1</v>
      </c>
      <c r="F2450" s="252" t="s">
        <v>809</v>
      </c>
      <c r="G2450" s="250"/>
      <c r="H2450" s="251" t="s">
        <v>1</v>
      </c>
      <c r="I2450" s="253"/>
      <c r="J2450" s="250"/>
      <c r="K2450" s="250"/>
      <c r="L2450" s="254"/>
      <c r="M2450" s="255"/>
      <c r="N2450" s="256"/>
      <c r="O2450" s="256"/>
      <c r="P2450" s="256"/>
      <c r="Q2450" s="256"/>
      <c r="R2450" s="256"/>
      <c r="S2450" s="256"/>
      <c r="T2450" s="257"/>
      <c r="U2450" s="13"/>
      <c r="V2450" s="13"/>
      <c r="W2450" s="13"/>
      <c r="X2450" s="13"/>
      <c r="Y2450" s="13"/>
      <c r="Z2450" s="13"/>
      <c r="AA2450" s="13"/>
      <c r="AB2450" s="13"/>
      <c r="AC2450" s="13"/>
      <c r="AD2450" s="13"/>
      <c r="AE2450" s="13"/>
      <c r="AT2450" s="258" t="s">
        <v>200</v>
      </c>
      <c r="AU2450" s="258" t="s">
        <v>82</v>
      </c>
      <c r="AV2450" s="13" t="s">
        <v>80</v>
      </c>
      <c r="AW2450" s="13" t="s">
        <v>30</v>
      </c>
      <c r="AX2450" s="13" t="s">
        <v>73</v>
      </c>
      <c r="AY2450" s="258" t="s">
        <v>189</v>
      </c>
    </row>
    <row r="2451" s="14" customFormat="1">
      <c r="A2451" s="14"/>
      <c r="B2451" s="259"/>
      <c r="C2451" s="260"/>
      <c r="D2451" s="242" t="s">
        <v>200</v>
      </c>
      <c r="E2451" s="261" t="s">
        <v>1</v>
      </c>
      <c r="F2451" s="262" t="s">
        <v>1679</v>
      </c>
      <c r="G2451" s="260"/>
      <c r="H2451" s="263">
        <v>14.060000000000001</v>
      </c>
      <c r="I2451" s="264"/>
      <c r="J2451" s="260"/>
      <c r="K2451" s="260"/>
      <c r="L2451" s="265"/>
      <c r="M2451" s="266"/>
      <c r="N2451" s="267"/>
      <c r="O2451" s="267"/>
      <c r="P2451" s="267"/>
      <c r="Q2451" s="267"/>
      <c r="R2451" s="267"/>
      <c r="S2451" s="267"/>
      <c r="T2451" s="268"/>
      <c r="U2451" s="14"/>
      <c r="V2451" s="14"/>
      <c r="W2451" s="14"/>
      <c r="X2451" s="14"/>
      <c r="Y2451" s="14"/>
      <c r="Z2451" s="14"/>
      <c r="AA2451" s="14"/>
      <c r="AB2451" s="14"/>
      <c r="AC2451" s="14"/>
      <c r="AD2451" s="14"/>
      <c r="AE2451" s="14"/>
      <c r="AT2451" s="269" t="s">
        <v>200</v>
      </c>
      <c r="AU2451" s="269" t="s">
        <v>82</v>
      </c>
      <c r="AV2451" s="14" t="s">
        <v>82</v>
      </c>
      <c r="AW2451" s="14" t="s">
        <v>30</v>
      </c>
      <c r="AX2451" s="14" t="s">
        <v>73</v>
      </c>
      <c r="AY2451" s="269" t="s">
        <v>189</v>
      </c>
    </row>
    <row r="2452" s="16" customFormat="1">
      <c r="A2452" s="16"/>
      <c r="B2452" s="292"/>
      <c r="C2452" s="293"/>
      <c r="D2452" s="242" t="s">
        <v>200</v>
      </c>
      <c r="E2452" s="294" t="s">
        <v>1</v>
      </c>
      <c r="F2452" s="295" t="s">
        <v>290</v>
      </c>
      <c r="G2452" s="293"/>
      <c r="H2452" s="296">
        <v>14.060000000000001</v>
      </c>
      <c r="I2452" s="297"/>
      <c r="J2452" s="293"/>
      <c r="K2452" s="293"/>
      <c r="L2452" s="298"/>
      <c r="M2452" s="299"/>
      <c r="N2452" s="300"/>
      <c r="O2452" s="300"/>
      <c r="P2452" s="300"/>
      <c r="Q2452" s="300"/>
      <c r="R2452" s="300"/>
      <c r="S2452" s="300"/>
      <c r="T2452" s="301"/>
      <c r="U2452" s="16"/>
      <c r="V2452" s="16"/>
      <c r="W2452" s="16"/>
      <c r="X2452" s="16"/>
      <c r="Y2452" s="16"/>
      <c r="Z2452" s="16"/>
      <c r="AA2452" s="16"/>
      <c r="AB2452" s="16"/>
      <c r="AC2452" s="16"/>
      <c r="AD2452" s="16"/>
      <c r="AE2452" s="16"/>
      <c r="AT2452" s="302" t="s">
        <v>200</v>
      </c>
      <c r="AU2452" s="302" t="s">
        <v>82</v>
      </c>
      <c r="AV2452" s="16" t="s">
        <v>214</v>
      </c>
      <c r="AW2452" s="16" t="s">
        <v>30</v>
      </c>
      <c r="AX2452" s="16" t="s">
        <v>73</v>
      </c>
      <c r="AY2452" s="302" t="s">
        <v>189</v>
      </c>
    </row>
    <row r="2453" s="13" customFormat="1">
      <c r="A2453" s="13"/>
      <c r="B2453" s="249"/>
      <c r="C2453" s="250"/>
      <c r="D2453" s="242" t="s">
        <v>200</v>
      </c>
      <c r="E2453" s="251" t="s">
        <v>1</v>
      </c>
      <c r="F2453" s="252" t="s">
        <v>338</v>
      </c>
      <c r="G2453" s="250"/>
      <c r="H2453" s="251" t="s">
        <v>1</v>
      </c>
      <c r="I2453" s="253"/>
      <c r="J2453" s="250"/>
      <c r="K2453" s="250"/>
      <c r="L2453" s="254"/>
      <c r="M2453" s="255"/>
      <c r="N2453" s="256"/>
      <c r="O2453" s="256"/>
      <c r="P2453" s="256"/>
      <c r="Q2453" s="256"/>
      <c r="R2453" s="256"/>
      <c r="S2453" s="256"/>
      <c r="T2453" s="257"/>
      <c r="U2453" s="13"/>
      <c r="V2453" s="13"/>
      <c r="W2453" s="13"/>
      <c r="X2453" s="13"/>
      <c r="Y2453" s="13"/>
      <c r="Z2453" s="13"/>
      <c r="AA2453" s="13"/>
      <c r="AB2453" s="13"/>
      <c r="AC2453" s="13"/>
      <c r="AD2453" s="13"/>
      <c r="AE2453" s="13"/>
      <c r="AT2453" s="258" t="s">
        <v>200</v>
      </c>
      <c r="AU2453" s="258" t="s">
        <v>82</v>
      </c>
      <c r="AV2453" s="13" t="s">
        <v>80</v>
      </c>
      <c r="AW2453" s="13" t="s">
        <v>30</v>
      </c>
      <c r="AX2453" s="13" t="s">
        <v>73</v>
      </c>
      <c r="AY2453" s="258" t="s">
        <v>189</v>
      </c>
    </row>
    <row r="2454" s="13" customFormat="1">
      <c r="A2454" s="13"/>
      <c r="B2454" s="249"/>
      <c r="C2454" s="250"/>
      <c r="D2454" s="242" t="s">
        <v>200</v>
      </c>
      <c r="E2454" s="251" t="s">
        <v>1</v>
      </c>
      <c r="F2454" s="252" t="s">
        <v>606</v>
      </c>
      <c r="G2454" s="250"/>
      <c r="H2454" s="251" t="s">
        <v>1</v>
      </c>
      <c r="I2454" s="253"/>
      <c r="J2454" s="250"/>
      <c r="K2454" s="250"/>
      <c r="L2454" s="254"/>
      <c r="M2454" s="255"/>
      <c r="N2454" s="256"/>
      <c r="O2454" s="256"/>
      <c r="P2454" s="256"/>
      <c r="Q2454" s="256"/>
      <c r="R2454" s="256"/>
      <c r="S2454" s="256"/>
      <c r="T2454" s="257"/>
      <c r="U2454" s="13"/>
      <c r="V2454" s="13"/>
      <c r="W2454" s="13"/>
      <c r="X2454" s="13"/>
      <c r="Y2454" s="13"/>
      <c r="Z2454" s="13"/>
      <c r="AA2454" s="13"/>
      <c r="AB2454" s="13"/>
      <c r="AC2454" s="13"/>
      <c r="AD2454" s="13"/>
      <c r="AE2454" s="13"/>
      <c r="AT2454" s="258" t="s">
        <v>200</v>
      </c>
      <c r="AU2454" s="258" t="s">
        <v>82</v>
      </c>
      <c r="AV2454" s="13" t="s">
        <v>80</v>
      </c>
      <c r="AW2454" s="13" t="s">
        <v>30</v>
      </c>
      <c r="AX2454" s="13" t="s">
        <v>73</v>
      </c>
      <c r="AY2454" s="258" t="s">
        <v>189</v>
      </c>
    </row>
    <row r="2455" s="14" customFormat="1">
      <c r="A2455" s="14"/>
      <c r="B2455" s="259"/>
      <c r="C2455" s="260"/>
      <c r="D2455" s="242" t="s">
        <v>200</v>
      </c>
      <c r="E2455" s="261" t="s">
        <v>1</v>
      </c>
      <c r="F2455" s="262" t="s">
        <v>1680</v>
      </c>
      <c r="G2455" s="260"/>
      <c r="H2455" s="263">
        <v>13.43</v>
      </c>
      <c r="I2455" s="264"/>
      <c r="J2455" s="260"/>
      <c r="K2455" s="260"/>
      <c r="L2455" s="265"/>
      <c r="M2455" s="266"/>
      <c r="N2455" s="267"/>
      <c r="O2455" s="267"/>
      <c r="P2455" s="267"/>
      <c r="Q2455" s="267"/>
      <c r="R2455" s="267"/>
      <c r="S2455" s="267"/>
      <c r="T2455" s="268"/>
      <c r="U2455" s="14"/>
      <c r="V2455" s="14"/>
      <c r="W2455" s="14"/>
      <c r="X2455" s="14"/>
      <c r="Y2455" s="14"/>
      <c r="Z2455" s="14"/>
      <c r="AA2455" s="14"/>
      <c r="AB2455" s="14"/>
      <c r="AC2455" s="14"/>
      <c r="AD2455" s="14"/>
      <c r="AE2455" s="14"/>
      <c r="AT2455" s="269" t="s">
        <v>200</v>
      </c>
      <c r="AU2455" s="269" t="s">
        <v>82</v>
      </c>
      <c r="AV2455" s="14" t="s">
        <v>82</v>
      </c>
      <c r="AW2455" s="14" t="s">
        <v>30</v>
      </c>
      <c r="AX2455" s="14" t="s">
        <v>73</v>
      </c>
      <c r="AY2455" s="269" t="s">
        <v>189</v>
      </c>
    </row>
    <row r="2456" s="16" customFormat="1">
      <c r="A2456" s="16"/>
      <c r="B2456" s="292"/>
      <c r="C2456" s="293"/>
      <c r="D2456" s="242" t="s">
        <v>200</v>
      </c>
      <c r="E2456" s="294" t="s">
        <v>1</v>
      </c>
      <c r="F2456" s="295" t="s">
        <v>290</v>
      </c>
      <c r="G2456" s="293"/>
      <c r="H2456" s="296">
        <v>13.43</v>
      </c>
      <c r="I2456" s="297"/>
      <c r="J2456" s="293"/>
      <c r="K2456" s="293"/>
      <c r="L2456" s="298"/>
      <c r="M2456" s="299"/>
      <c r="N2456" s="300"/>
      <c r="O2456" s="300"/>
      <c r="P2456" s="300"/>
      <c r="Q2456" s="300"/>
      <c r="R2456" s="300"/>
      <c r="S2456" s="300"/>
      <c r="T2456" s="301"/>
      <c r="U2456" s="16"/>
      <c r="V2456" s="16"/>
      <c r="W2456" s="16"/>
      <c r="X2456" s="16"/>
      <c r="Y2456" s="16"/>
      <c r="Z2456" s="16"/>
      <c r="AA2456" s="16"/>
      <c r="AB2456" s="16"/>
      <c r="AC2456" s="16"/>
      <c r="AD2456" s="16"/>
      <c r="AE2456" s="16"/>
      <c r="AT2456" s="302" t="s">
        <v>200</v>
      </c>
      <c r="AU2456" s="302" t="s">
        <v>82</v>
      </c>
      <c r="AV2456" s="16" t="s">
        <v>214</v>
      </c>
      <c r="AW2456" s="16" t="s">
        <v>30</v>
      </c>
      <c r="AX2456" s="16" t="s">
        <v>73</v>
      </c>
      <c r="AY2456" s="302" t="s">
        <v>189</v>
      </c>
    </row>
    <row r="2457" s="13" customFormat="1">
      <c r="A2457" s="13"/>
      <c r="B2457" s="249"/>
      <c r="C2457" s="250"/>
      <c r="D2457" s="242" t="s">
        <v>200</v>
      </c>
      <c r="E2457" s="251" t="s">
        <v>1</v>
      </c>
      <c r="F2457" s="252" t="s">
        <v>352</v>
      </c>
      <c r="G2457" s="250"/>
      <c r="H2457" s="251" t="s">
        <v>1</v>
      </c>
      <c r="I2457" s="253"/>
      <c r="J2457" s="250"/>
      <c r="K2457" s="250"/>
      <c r="L2457" s="254"/>
      <c r="M2457" s="255"/>
      <c r="N2457" s="256"/>
      <c r="O2457" s="256"/>
      <c r="P2457" s="256"/>
      <c r="Q2457" s="256"/>
      <c r="R2457" s="256"/>
      <c r="S2457" s="256"/>
      <c r="T2457" s="257"/>
      <c r="U2457" s="13"/>
      <c r="V2457" s="13"/>
      <c r="W2457" s="13"/>
      <c r="X2457" s="13"/>
      <c r="Y2457" s="13"/>
      <c r="Z2457" s="13"/>
      <c r="AA2457" s="13"/>
      <c r="AB2457" s="13"/>
      <c r="AC2457" s="13"/>
      <c r="AD2457" s="13"/>
      <c r="AE2457" s="13"/>
      <c r="AT2457" s="258" t="s">
        <v>200</v>
      </c>
      <c r="AU2457" s="258" t="s">
        <v>82</v>
      </c>
      <c r="AV2457" s="13" t="s">
        <v>80</v>
      </c>
      <c r="AW2457" s="13" t="s">
        <v>30</v>
      </c>
      <c r="AX2457" s="13" t="s">
        <v>73</v>
      </c>
      <c r="AY2457" s="258" t="s">
        <v>189</v>
      </c>
    </row>
    <row r="2458" s="13" customFormat="1">
      <c r="A2458" s="13"/>
      <c r="B2458" s="249"/>
      <c r="C2458" s="250"/>
      <c r="D2458" s="242" t="s">
        <v>200</v>
      </c>
      <c r="E2458" s="251" t="s">
        <v>1</v>
      </c>
      <c r="F2458" s="252" t="s">
        <v>1418</v>
      </c>
      <c r="G2458" s="250"/>
      <c r="H2458" s="251" t="s">
        <v>1</v>
      </c>
      <c r="I2458" s="253"/>
      <c r="J2458" s="250"/>
      <c r="K2458" s="250"/>
      <c r="L2458" s="254"/>
      <c r="M2458" s="255"/>
      <c r="N2458" s="256"/>
      <c r="O2458" s="256"/>
      <c r="P2458" s="256"/>
      <c r="Q2458" s="256"/>
      <c r="R2458" s="256"/>
      <c r="S2458" s="256"/>
      <c r="T2458" s="257"/>
      <c r="U2458" s="13"/>
      <c r="V2458" s="13"/>
      <c r="W2458" s="13"/>
      <c r="X2458" s="13"/>
      <c r="Y2458" s="13"/>
      <c r="Z2458" s="13"/>
      <c r="AA2458" s="13"/>
      <c r="AB2458" s="13"/>
      <c r="AC2458" s="13"/>
      <c r="AD2458" s="13"/>
      <c r="AE2458" s="13"/>
      <c r="AT2458" s="258" t="s">
        <v>200</v>
      </c>
      <c r="AU2458" s="258" t="s">
        <v>82</v>
      </c>
      <c r="AV2458" s="13" t="s">
        <v>80</v>
      </c>
      <c r="AW2458" s="13" t="s">
        <v>30</v>
      </c>
      <c r="AX2458" s="13" t="s">
        <v>73</v>
      </c>
      <c r="AY2458" s="258" t="s">
        <v>189</v>
      </c>
    </row>
    <row r="2459" s="14" customFormat="1">
      <c r="A2459" s="14"/>
      <c r="B2459" s="259"/>
      <c r="C2459" s="260"/>
      <c r="D2459" s="242" t="s">
        <v>200</v>
      </c>
      <c r="E2459" s="261" t="s">
        <v>1</v>
      </c>
      <c r="F2459" s="262" t="s">
        <v>1681</v>
      </c>
      <c r="G2459" s="260"/>
      <c r="H2459" s="263">
        <v>9.4049999999999994</v>
      </c>
      <c r="I2459" s="264"/>
      <c r="J2459" s="260"/>
      <c r="K2459" s="260"/>
      <c r="L2459" s="265"/>
      <c r="M2459" s="266"/>
      <c r="N2459" s="267"/>
      <c r="O2459" s="267"/>
      <c r="P2459" s="267"/>
      <c r="Q2459" s="267"/>
      <c r="R2459" s="267"/>
      <c r="S2459" s="267"/>
      <c r="T2459" s="268"/>
      <c r="U2459" s="14"/>
      <c r="V2459" s="14"/>
      <c r="W2459" s="14"/>
      <c r="X2459" s="14"/>
      <c r="Y2459" s="14"/>
      <c r="Z2459" s="14"/>
      <c r="AA2459" s="14"/>
      <c r="AB2459" s="14"/>
      <c r="AC2459" s="14"/>
      <c r="AD2459" s="14"/>
      <c r="AE2459" s="14"/>
      <c r="AT2459" s="269" t="s">
        <v>200</v>
      </c>
      <c r="AU2459" s="269" t="s">
        <v>82</v>
      </c>
      <c r="AV2459" s="14" t="s">
        <v>82</v>
      </c>
      <c r="AW2459" s="14" t="s">
        <v>30</v>
      </c>
      <c r="AX2459" s="14" t="s">
        <v>73</v>
      </c>
      <c r="AY2459" s="269" t="s">
        <v>189</v>
      </c>
    </row>
    <row r="2460" s="15" customFormat="1">
      <c r="A2460" s="15"/>
      <c r="B2460" s="270"/>
      <c r="C2460" s="271"/>
      <c r="D2460" s="242" t="s">
        <v>200</v>
      </c>
      <c r="E2460" s="272" t="s">
        <v>1</v>
      </c>
      <c r="F2460" s="273" t="s">
        <v>207</v>
      </c>
      <c r="G2460" s="271"/>
      <c r="H2460" s="274">
        <v>36.895000000000003</v>
      </c>
      <c r="I2460" s="275"/>
      <c r="J2460" s="271"/>
      <c r="K2460" s="271"/>
      <c r="L2460" s="276"/>
      <c r="M2460" s="277"/>
      <c r="N2460" s="278"/>
      <c r="O2460" s="278"/>
      <c r="P2460" s="278"/>
      <c r="Q2460" s="278"/>
      <c r="R2460" s="278"/>
      <c r="S2460" s="278"/>
      <c r="T2460" s="279"/>
      <c r="U2460" s="15"/>
      <c r="V2460" s="15"/>
      <c r="W2460" s="15"/>
      <c r="X2460" s="15"/>
      <c r="Y2460" s="15"/>
      <c r="Z2460" s="15"/>
      <c r="AA2460" s="15"/>
      <c r="AB2460" s="15"/>
      <c r="AC2460" s="15"/>
      <c r="AD2460" s="15"/>
      <c r="AE2460" s="15"/>
      <c r="AT2460" s="280" t="s">
        <v>200</v>
      </c>
      <c r="AU2460" s="280" t="s">
        <v>82</v>
      </c>
      <c r="AV2460" s="15" t="s">
        <v>195</v>
      </c>
      <c r="AW2460" s="15" t="s">
        <v>30</v>
      </c>
      <c r="AX2460" s="15" t="s">
        <v>80</v>
      </c>
      <c r="AY2460" s="280" t="s">
        <v>189</v>
      </c>
    </row>
    <row r="2461" s="2" customFormat="1" ht="24.15" customHeight="1">
      <c r="A2461" s="39"/>
      <c r="B2461" s="40"/>
      <c r="C2461" s="228" t="s">
        <v>1682</v>
      </c>
      <c r="D2461" s="228" t="s">
        <v>191</v>
      </c>
      <c r="E2461" s="229" t="s">
        <v>1683</v>
      </c>
      <c r="F2461" s="230" t="s">
        <v>1684</v>
      </c>
      <c r="G2461" s="231" t="s">
        <v>466</v>
      </c>
      <c r="H2461" s="232">
        <v>5.7599999999999998</v>
      </c>
      <c r="I2461" s="233"/>
      <c r="J2461" s="234">
        <f>ROUND(I2461*H2461,2)</f>
        <v>0</v>
      </c>
      <c r="K2461" s="235"/>
      <c r="L2461" s="45"/>
      <c r="M2461" s="236" t="s">
        <v>1</v>
      </c>
      <c r="N2461" s="237" t="s">
        <v>38</v>
      </c>
      <c r="O2461" s="92"/>
      <c r="P2461" s="238">
        <f>O2461*H2461</f>
        <v>0</v>
      </c>
      <c r="Q2461" s="238">
        <v>0.0027899999999999999</v>
      </c>
      <c r="R2461" s="238">
        <f>Q2461*H2461</f>
        <v>0.016070399999999999</v>
      </c>
      <c r="S2461" s="238">
        <v>0.056000000000000001</v>
      </c>
      <c r="T2461" s="239">
        <f>S2461*H2461</f>
        <v>0.32256000000000001</v>
      </c>
      <c r="U2461" s="39"/>
      <c r="V2461" s="39"/>
      <c r="W2461" s="39"/>
      <c r="X2461" s="39"/>
      <c r="Y2461" s="39"/>
      <c r="Z2461" s="39"/>
      <c r="AA2461" s="39"/>
      <c r="AB2461" s="39"/>
      <c r="AC2461" s="39"/>
      <c r="AD2461" s="39"/>
      <c r="AE2461" s="39"/>
      <c r="AR2461" s="240" t="s">
        <v>195</v>
      </c>
      <c r="AT2461" s="240" t="s">
        <v>191</v>
      </c>
      <c r="AU2461" s="240" t="s">
        <v>82</v>
      </c>
      <c r="AY2461" s="18" t="s">
        <v>189</v>
      </c>
      <c r="BE2461" s="241">
        <f>IF(N2461="základní",J2461,0)</f>
        <v>0</v>
      </c>
      <c r="BF2461" s="241">
        <f>IF(N2461="snížená",J2461,0)</f>
        <v>0</v>
      </c>
      <c r="BG2461" s="241">
        <f>IF(N2461="zákl. přenesená",J2461,0)</f>
        <v>0</v>
      </c>
      <c r="BH2461" s="241">
        <f>IF(N2461="sníž. přenesená",J2461,0)</f>
        <v>0</v>
      </c>
      <c r="BI2461" s="241">
        <f>IF(N2461="nulová",J2461,0)</f>
        <v>0</v>
      </c>
      <c r="BJ2461" s="18" t="s">
        <v>80</v>
      </c>
      <c r="BK2461" s="241">
        <f>ROUND(I2461*H2461,2)</f>
        <v>0</v>
      </c>
      <c r="BL2461" s="18" t="s">
        <v>195</v>
      </c>
      <c r="BM2461" s="240" t="s">
        <v>1685</v>
      </c>
    </row>
    <row r="2462" s="2" customFormat="1">
      <c r="A2462" s="39"/>
      <c r="B2462" s="40"/>
      <c r="C2462" s="41"/>
      <c r="D2462" s="242" t="s">
        <v>197</v>
      </c>
      <c r="E2462" s="41"/>
      <c r="F2462" s="243" t="s">
        <v>1684</v>
      </c>
      <c r="G2462" s="41"/>
      <c r="H2462" s="41"/>
      <c r="I2462" s="244"/>
      <c r="J2462" s="41"/>
      <c r="K2462" s="41"/>
      <c r="L2462" s="45"/>
      <c r="M2462" s="245"/>
      <c r="N2462" s="246"/>
      <c r="O2462" s="92"/>
      <c r="P2462" s="92"/>
      <c r="Q2462" s="92"/>
      <c r="R2462" s="92"/>
      <c r="S2462" s="92"/>
      <c r="T2462" s="93"/>
      <c r="U2462" s="39"/>
      <c r="V2462" s="39"/>
      <c r="W2462" s="39"/>
      <c r="X2462" s="39"/>
      <c r="Y2462" s="39"/>
      <c r="Z2462" s="39"/>
      <c r="AA2462" s="39"/>
      <c r="AB2462" s="39"/>
      <c r="AC2462" s="39"/>
      <c r="AD2462" s="39"/>
      <c r="AE2462" s="39"/>
      <c r="AT2462" s="18" t="s">
        <v>197</v>
      </c>
      <c r="AU2462" s="18" t="s">
        <v>82</v>
      </c>
    </row>
    <row r="2463" s="2" customFormat="1">
      <c r="A2463" s="39"/>
      <c r="B2463" s="40"/>
      <c r="C2463" s="41"/>
      <c r="D2463" s="247" t="s">
        <v>198</v>
      </c>
      <c r="E2463" s="41"/>
      <c r="F2463" s="248" t="s">
        <v>1686</v>
      </c>
      <c r="G2463" s="41"/>
      <c r="H2463" s="41"/>
      <c r="I2463" s="244"/>
      <c r="J2463" s="41"/>
      <c r="K2463" s="41"/>
      <c r="L2463" s="45"/>
      <c r="M2463" s="245"/>
      <c r="N2463" s="246"/>
      <c r="O2463" s="92"/>
      <c r="P2463" s="92"/>
      <c r="Q2463" s="92"/>
      <c r="R2463" s="92"/>
      <c r="S2463" s="92"/>
      <c r="T2463" s="93"/>
      <c r="U2463" s="39"/>
      <c r="V2463" s="39"/>
      <c r="W2463" s="39"/>
      <c r="X2463" s="39"/>
      <c r="Y2463" s="39"/>
      <c r="Z2463" s="39"/>
      <c r="AA2463" s="39"/>
      <c r="AB2463" s="39"/>
      <c r="AC2463" s="39"/>
      <c r="AD2463" s="39"/>
      <c r="AE2463" s="39"/>
      <c r="AT2463" s="18" t="s">
        <v>198</v>
      </c>
      <c r="AU2463" s="18" t="s">
        <v>82</v>
      </c>
    </row>
    <row r="2464" s="13" customFormat="1">
      <c r="A2464" s="13"/>
      <c r="B2464" s="249"/>
      <c r="C2464" s="250"/>
      <c r="D2464" s="242" t="s">
        <v>200</v>
      </c>
      <c r="E2464" s="251" t="s">
        <v>1</v>
      </c>
      <c r="F2464" s="252" t="s">
        <v>1687</v>
      </c>
      <c r="G2464" s="250"/>
      <c r="H2464" s="251" t="s">
        <v>1</v>
      </c>
      <c r="I2464" s="253"/>
      <c r="J2464" s="250"/>
      <c r="K2464" s="250"/>
      <c r="L2464" s="254"/>
      <c r="M2464" s="255"/>
      <c r="N2464" s="256"/>
      <c r="O2464" s="256"/>
      <c r="P2464" s="256"/>
      <c r="Q2464" s="256"/>
      <c r="R2464" s="256"/>
      <c r="S2464" s="256"/>
      <c r="T2464" s="257"/>
      <c r="U2464" s="13"/>
      <c r="V2464" s="13"/>
      <c r="W2464" s="13"/>
      <c r="X2464" s="13"/>
      <c r="Y2464" s="13"/>
      <c r="Z2464" s="13"/>
      <c r="AA2464" s="13"/>
      <c r="AB2464" s="13"/>
      <c r="AC2464" s="13"/>
      <c r="AD2464" s="13"/>
      <c r="AE2464" s="13"/>
      <c r="AT2464" s="258" t="s">
        <v>200</v>
      </c>
      <c r="AU2464" s="258" t="s">
        <v>82</v>
      </c>
      <c r="AV2464" s="13" t="s">
        <v>80</v>
      </c>
      <c r="AW2464" s="13" t="s">
        <v>30</v>
      </c>
      <c r="AX2464" s="13" t="s">
        <v>73</v>
      </c>
      <c r="AY2464" s="258" t="s">
        <v>189</v>
      </c>
    </row>
    <row r="2465" s="14" customFormat="1">
      <c r="A2465" s="14"/>
      <c r="B2465" s="259"/>
      <c r="C2465" s="260"/>
      <c r="D2465" s="242" t="s">
        <v>200</v>
      </c>
      <c r="E2465" s="261" t="s">
        <v>1</v>
      </c>
      <c r="F2465" s="262" t="s">
        <v>1688</v>
      </c>
      <c r="G2465" s="260"/>
      <c r="H2465" s="263">
        <v>3.8799999999999999</v>
      </c>
      <c r="I2465" s="264"/>
      <c r="J2465" s="260"/>
      <c r="K2465" s="260"/>
      <c r="L2465" s="265"/>
      <c r="M2465" s="266"/>
      <c r="N2465" s="267"/>
      <c r="O2465" s="267"/>
      <c r="P2465" s="267"/>
      <c r="Q2465" s="267"/>
      <c r="R2465" s="267"/>
      <c r="S2465" s="267"/>
      <c r="T2465" s="268"/>
      <c r="U2465" s="14"/>
      <c r="V2465" s="14"/>
      <c r="W2465" s="14"/>
      <c r="X2465" s="14"/>
      <c r="Y2465" s="14"/>
      <c r="Z2465" s="14"/>
      <c r="AA2465" s="14"/>
      <c r="AB2465" s="14"/>
      <c r="AC2465" s="14"/>
      <c r="AD2465" s="14"/>
      <c r="AE2465" s="14"/>
      <c r="AT2465" s="269" t="s">
        <v>200</v>
      </c>
      <c r="AU2465" s="269" t="s">
        <v>82</v>
      </c>
      <c r="AV2465" s="14" t="s">
        <v>82</v>
      </c>
      <c r="AW2465" s="14" t="s">
        <v>30</v>
      </c>
      <c r="AX2465" s="14" t="s">
        <v>73</v>
      </c>
      <c r="AY2465" s="269" t="s">
        <v>189</v>
      </c>
    </row>
    <row r="2466" s="16" customFormat="1">
      <c r="A2466" s="16"/>
      <c r="B2466" s="292"/>
      <c r="C2466" s="293"/>
      <c r="D2466" s="242" t="s">
        <v>200</v>
      </c>
      <c r="E2466" s="294" t="s">
        <v>1</v>
      </c>
      <c r="F2466" s="295" t="s">
        <v>290</v>
      </c>
      <c r="G2466" s="293"/>
      <c r="H2466" s="296">
        <v>3.8799999999999999</v>
      </c>
      <c r="I2466" s="297"/>
      <c r="J2466" s="293"/>
      <c r="K2466" s="293"/>
      <c r="L2466" s="298"/>
      <c r="M2466" s="299"/>
      <c r="N2466" s="300"/>
      <c r="O2466" s="300"/>
      <c r="P2466" s="300"/>
      <c r="Q2466" s="300"/>
      <c r="R2466" s="300"/>
      <c r="S2466" s="300"/>
      <c r="T2466" s="301"/>
      <c r="U2466" s="16"/>
      <c r="V2466" s="16"/>
      <c r="W2466" s="16"/>
      <c r="X2466" s="16"/>
      <c r="Y2466" s="16"/>
      <c r="Z2466" s="16"/>
      <c r="AA2466" s="16"/>
      <c r="AB2466" s="16"/>
      <c r="AC2466" s="16"/>
      <c r="AD2466" s="16"/>
      <c r="AE2466" s="16"/>
      <c r="AT2466" s="302" t="s">
        <v>200</v>
      </c>
      <c r="AU2466" s="302" t="s">
        <v>82</v>
      </c>
      <c r="AV2466" s="16" t="s">
        <v>214</v>
      </c>
      <c r="AW2466" s="16" t="s">
        <v>30</v>
      </c>
      <c r="AX2466" s="16" t="s">
        <v>73</v>
      </c>
      <c r="AY2466" s="302" t="s">
        <v>189</v>
      </c>
    </row>
    <row r="2467" s="13" customFormat="1">
      <c r="A2467" s="13"/>
      <c r="B2467" s="249"/>
      <c r="C2467" s="250"/>
      <c r="D2467" s="242" t="s">
        <v>200</v>
      </c>
      <c r="E2467" s="251" t="s">
        <v>1</v>
      </c>
      <c r="F2467" s="252" t="s">
        <v>1689</v>
      </c>
      <c r="G2467" s="250"/>
      <c r="H2467" s="251" t="s">
        <v>1</v>
      </c>
      <c r="I2467" s="253"/>
      <c r="J2467" s="250"/>
      <c r="K2467" s="250"/>
      <c r="L2467" s="254"/>
      <c r="M2467" s="255"/>
      <c r="N2467" s="256"/>
      <c r="O2467" s="256"/>
      <c r="P2467" s="256"/>
      <c r="Q2467" s="256"/>
      <c r="R2467" s="256"/>
      <c r="S2467" s="256"/>
      <c r="T2467" s="257"/>
      <c r="U2467" s="13"/>
      <c r="V2467" s="13"/>
      <c r="W2467" s="13"/>
      <c r="X2467" s="13"/>
      <c r="Y2467" s="13"/>
      <c r="Z2467" s="13"/>
      <c r="AA2467" s="13"/>
      <c r="AB2467" s="13"/>
      <c r="AC2467" s="13"/>
      <c r="AD2467" s="13"/>
      <c r="AE2467" s="13"/>
      <c r="AT2467" s="258" t="s">
        <v>200</v>
      </c>
      <c r="AU2467" s="258" t="s">
        <v>82</v>
      </c>
      <c r="AV2467" s="13" t="s">
        <v>80</v>
      </c>
      <c r="AW2467" s="13" t="s">
        <v>30</v>
      </c>
      <c r="AX2467" s="13" t="s">
        <v>73</v>
      </c>
      <c r="AY2467" s="258" t="s">
        <v>189</v>
      </c>
    </row>
    <row r="2468" s="14" customFormat="1">
      <c r="A2468" s="14"/>
      <c r="B2468" s="259"/>
      <c r="C2468" s="260"/>
      <c r="D2468" s="242" t="s">
        <v>200</v>
      </c>
      <c r="E2468" s="261" t="s">
        <v>1</v>
      </c>
      <c r="F2468" s="262" t="s">
        <v>1690</v>
      </c>
      <c r="G2468" s="260"/>
      <c r="H2468" s="263">
        <v>1.8799999999999999</v>
      </c>
      <c r="I2468" s="264"/>
      <c r="J2468" s="260"/>
      <c r="K2468" s="260"/>
      <c r="L2468" s="265"/>
      <c r="M2468" s="266"/>
      <c r="N2468" s="267"/>
      <c r="O2468" s="267"/>
      <c r="P2468" s="267"/>
      <c r="Q2468" s="267"/>
      <c r="R2468" s="267"/>
      <c r="S2468" s="267"/>
      <c r="T2468" s="268"/>
      <c r="U2468" s="14"/>
      <c r="V2468" s="14"/>
      <c r="W2468" s="14"/>
      <c r="X2468" s="14"/>
      <c r="Y2468" s="14"/>
      <c r="Z2468" s="14"/>
      <c r="AA2468" s="14"/>
      <c r="AB2468" s="14"/>
      <c r="AC2468" s="14"/>
      <c r="AD2468" s="14"/>
      <c r="AE2468" s="14"/>
      <c r="AT2468" s="269" t="s">
        <v>200</v>
      </c>
      <c r="AU2468" s="269" t="s">
        <v>82</v>
      </c>
      <c r="AV2468" s="14" t="s">
        <v>82</v>
      </c>
      <c r="AW2468" s="14" t="s">
        <v>30</v>
      </c>
      <c r="AX2468" s="14" t="s">
        <v>73</v>
      </c>
      <c r="AY2468" s="269" t="s">
        <v>189</v>
      </c>
    </row>
    <row r="2469" s="16" customFormat="1">
      <c r="A2469" s="16"/>
      <c r="B2469" s="292"/>
      <c r="C2469" s="293"/>
      <c r="D2469" s="242" t="s">
        <v>200</v>
      </c>
      <c r="E2469" s="294" t="s">
        <v>1</v>
      </c>
      <c r="F2469" s="295" t="s">
        <v>290</v>
      </c>
      <c r="G2469" s="293"/>
      <c r="H2469" s="296">
        <v>1.8799999999999999</v>
      </c>
      <c r="I2469" s="297"/>
      <c r="J2469" s="293"/>
      <c r="K2469" s="293"/>
      <c r="L2469" s="298"/>
      <c r="M2469" s="299"/>
      <c r="N2469" s="300"/>
      <c r="O2469" s="300"/>
      <c r="P2469" s="300"/>
      <c r="Q2469" s="300"/>
      <c r="R2469" s="300"/>
      <c r="S2469" s="300"/>
      <c r="T2469" s="301"/>
      <c r="U2469" s="16"/>
      <c r="V2469" s="16"/>
      <c r="W2469" s="16"/>
      <c r="X2469" s="16"/>
      <c r="Y2469" s="16"/>
      <c r="Z2469" s="16"/>
      <c r="AA2469" s="16"/>
      <c r="AB2469" s="16"/>
      <c r="AC2469" s="16"/>
      <c r="AD2469" s="16"/>
      <c r="AE2469" s="16"/>
      <c r="AT2469" s="302" t="s">
        <v>200</v>
      </c>
      <c r="AU2469" s="302" t="s">
        <v>82</v>
      </c>
      <c r="AV2469" s="16" t="s">
        <v>214</v>
      </c>
      <c r="AW2469" s="16" t="s">
        <v>30</v>
      </c>
      <c r="AX2469" s="16" t="s">
        <v>73</v>
      </c>
      <c r="AY2469" s="302" t="s">
        <v>189</v>
      </c>
    </row>
    <row r="2470" s="15" customFormat="1">
      <c r="A2470" s="15"/>
      <c r="B2470" s="270"/>
      <c r="C2470" s="271"/>
      <c r="D2470" s="242" t="s">
        <v>200</v>
      </c>
      <c r="E2470" s="272" t="s">
        <v>1</v>
      </c>
      <c r="F2470" s="273" t="s">
        <v>207</v>
      </c>
      <c r="G2470" s="271"/>
      <c r="H2470" s="274">
        <v>5.7599999999999998</v>
      </c>
      <c r="I2470" s="275"/>
      <c r="J2470" s="271"/>
      <c r="K2470" s="271"/>
      <c r="L2470" s="276"/>
      <c r="M2470" s="277"/>
      <c r="N2470" s="278"/>
      <c r="O2470" s="278"/>
      <c r="P2470" s="278"/>
      <c r="Q2470" s="278"/>
      <c r="R2470" s="278"/>
      <c r="S2470" s="278"/>
      <c r="T2470" s="279"/>
      <c r="U2470" s="15"/>
      <c r="V2470" s="15"/>
      <c r="W2470" s="15"/>
      <c r="X2470" s="15"/>
      <c r="Y2470" s="15"/>
      <c r="Z2470" s="15"/>
      <c r="AA2470" s="15"/>
      <c r="AB2470" s="15"/>
      <c r="AC2470" s="15"/>
      <c r="AD2470" s="15"/>
      <c r="AE2470" s="15"/>
      <c r="AT2470" s="280" t="s">
        <v>200</v>
      </c>
      <c r="AU2470" s="280" t="s">
        <v>82</v>
      </c>
      <c r="AV2470" s="15" t="s">
        <v>195</v>
      </c>
      <c r="AW2470" s="15" t="s">
        <v>30</v>
      </c>
      <c r="AX2470" s="15" t="s">
        <v>80</v>
      </c>
      <c r="AY2470" s="280" t="s">
        <v>189</v>
      </c>
    </row>
    <row r="2471" s="2" customFormat="1" ht="24.15" customHeight="1">
      <c r="A2471" s="39"/>
      <c r="B2471" s="40"/>
      <c r="C2471" s="228" t="s">
        <v>1691</v>
      </c>
      <c r="D2471" s="228" t="s">
        <v>191</v>
      </c>
      <c r="E2471" s="229" t="s">
        <v>1692</v>
      </c>
      <c r="F2471" s="230" t="s">
        <v>1693</v>
      </c>
      <c r="G2471" s="231" t="s">
        <v>466</v>
      </c>
      <c r="H2471" s="232">
        <v>0.46999999999999997</v>
      </c>
      <c r="I2471" s="233"/>
      <c r="J2471" s="234">
        <f>ROUND(I2471*H2471,2)</f>
        <v>0</v>
      </c>
      <c r="K2471" s="235"/>
      <c r="L2471" s="45"/>
      <c r="M2471" s="236" t="s">
        <v>1</v>
      </c>
      <c r="N2471" s="237" t="s">
        <v>38</v>
      </c>
      <c r="O2471" s="92"/>
      <c r="P2471" s="238">
        <f>O2471*H2471</f>
        <v>0</v>
      </c>
      <c r="Q2471" s="238">
        <v>0.0031570000000000001</v>
      </c>
      <c r="R2471" s="238">
        <f>Q2471*H2471</f>
        <v>0.00148379</v>
      </c>
      <c r="S2471" s="238">
        <v>0.069000000000000006</v>
      </c>
      <c r="T2471" s="239">
        <f>S2471*H2471</f>
        <v>0.03243</v>
      </c>
      <c r="U2471" s="39"/>
      <c r="V2471" s="39"/>
      <c r="W2471" s="39"/>
      <c r="X2471" s="39"/>
      <c r="Y2471" s="39"/>
      <c r="Z2471" s="39"/>
      <c r="AA2471" s="39"/>
      <c r="AB2471" s="39"/>
      <c r="AC2471" s="39"/>
      <c r="AD2471" s="39"/>
      <c r="AE2471" s="39"/>
      <c r="AR2471" s="240" t="s">
        <v>195</v>
      </c>
      <c r="AT2471" s="240" t="s">
        <v>191</v>
      </c>
      <c r="AU2471" s="240" t="s">
        <v>82</v>
      </c>
      <c r="AY2471" s="18" t="s">
        <v>189</v>
      </c>
      <c r="BE2471" s="241">
        <f>IF(N2471="základní",J2471,0)</f>
        <v>0</v>
      </c>
      <c r="BF2471" s="241">
        <f>IF(N2471="snížená",J2471,0)</f>
        <v>0</v>
      </c>
      <c r="BG2471" s="241">
        <f>IF(N2471="zákl. přenesená",J2471,0)</f>
        <v>0</v>
      </c>
      <c r="BH2471" s="241">
        <f>IF(N2471="sníž. přenesená",J2471,0)</f>
        <v>0</v>
      </c>
      <c r="BI2471" s="241">
        <f>IF(N2471="nulová",J2471,0)</f>
        <v>0</v>
      </c>
      <c r="BJ2471" s="18" t="s">
        <v>80</v>
      </c>
      <c r="BK2471" s="241">
        <f>ROUND(I2471*H2471,2)</f>
        <v>0</v>
      </c>
      <c r="BL2471" s="18" t="s">
        <v>195</v>
      </c>
      <c r="BM2471" s="240" t="s">
        <v>1694</v>
      </c>
    </row>
    <row r="2472" s="2" customFormat="1">
      <c r="A2472" s="39"/>
      <c r="B2472" s="40"/>
      <c r="C2472" s="41"/>
      <c r="D2472" s="242" t="s">
        <v>197</v>
      </c>
      <c r="E2472" s="41"/>
      <c r="F2472" s="243" t="s">
        <v>1693</v>
      </c>
      <c r="G2472" s="41"/>
      <c r="H2472" s="41"/>
      <c r="I2472" s="244"/>
      <c r="J2472" s="41"/>
      <c r="K2472" s="41"/>
      <c r="L2472" s="45"/>
      <c r="M2472" s="245"/>
      <c r="N2472" s="246"/>
      <c r="O2472" s="92"/>
      <c r="P2472" s="92"/>
      <c r="Q2472" s="92"/>
      <c r="R2472" s="92"/>
      <c r="S2472" s="92"/>
      <c r="T2472" s="93"/>
      <c r="U2472" s="39"/>
      <c r="V2472" s="39"/>
      <c r="W2472" s="39"/>
      <c r="X2472" s="39"/>
      <c r="Y2472" s="39"/>
      <c r="Z2472" s="39"/>
      <c r="AA2472" s="39"/>
      <c r="AB2472" s="39"/>
      <c r="AC2472" s="39"/>
      <c r="AD2472" s="39"/>
      <c r="AE2472" s="39"/>
      <c r="AT2472" s="18" t="s">
        <v>197</v>
      </c>
      <c r="AU2472" s="18" t="s">
        <v>82</v>
      </c>
    </row>
    <row r="2473" s="2" customFormat="1">
      <c r="A2473" s="39"/>
      <c r="B2473" s="40"/>
      <c r="C2473" s="41"/>
      <c r="D2473" s="247" t="s">
        <v>198</v>
      </c>
      <c r="E2473" s="41"/>
      <c r="F2473" s="248" t="s">
        <v>1695</v>
      </c>
      <c r="G2473" s="41"/>
      <c r="H2473" s="41"/>
      <c r="I2473" s="244"/>
      <c r="J2473" s="41"/>
      <c r="K2473" s="41"/>
      <c r="L2473" s="45"/>
      <c r="M2473" s="245"/>
      <c r="N2473" s="246"/>
      <c r="O2473" s="92"/>
      <c r="P2473" s="92"/>
      <c r="Q2473" s="92"/>
      <c r="R2473" s="92"/>
      <c r="S2473" s="92"/>
      <c r="T2473" s="93"/>
      <c r="U2473" s="39"/>
      <c r="V2473" s="39"/>
      <c r="W2473" s="39"/>
      <c r="X2473" s="39"/>
      <c r="Y2473" s="39"/>
      <c r="Z2473" s="39"/>
      <c r="AA2473" s="39"/>
      <c r="AB2473" s="39"/>
      <c r="AC2473" s="39"/>
      <c r="AD2473" s="39"/>
      <c r="AE2473" s="39"/>
      <c r="AT2473" s="18" t="s">
        <v>198</v>
      </c>
      <c r="AU2473" s="18" t="s">
        <v>82</v>
      </c>
    </row>
    <row r="2474" s="13" customFormat="1">
      <c r="A2474" s="13"/>
      <c r="B2474" s="249"/>
      <c r="C2474" s="250"/>
      <c r="D2474" s="242" t="s">
        <v>200</v>
      </c>
      <c r="E2474" s="251" t="s">
        <v>1</v>
      </c>
      <c r="F2474" s="252" t="s">
        <v>1689</v>
      </c>
      <c r="G2474" s="250"/>
      <c r="H2474" s="251" t="s">
        <v>1</v>
      </c>
      <c r="I2474" s="253"/>
      <c r="J2474" s="250"/>
      <c r="K2474" s="250"/>
      <c r="L2474" s="254"/>
      <c r="M2474" s="255"/>
      <c r="N2474" s="256"/>
      <c r="O2474" s="256"/>
      <c r="P2474" s="256"/>
      <c r="Q2474" s="256"/>
      <c r="R2474" s="256"/>
      <c r="S2474" s="256"/>
      <c r="T2474" s="257"/>
      <c r="U2474" s="13"/>
      <c r="V2474" s="13"/>
      <c r="W2474" s="13"/>
      <c r="X2474" s="13"/>
      <c r="Y2474" s="13"/>
      <c r="Z2474" s="13"/>
      <c r="AA2474" s="13"/>
      <c r="AB2474" s="13"/>
      <c r="AC2474" s="13"/>
      <c r="AD2474" s="13"/>
      <c r="AE2474" s="13"/>
      <c r="AT2474" s="258" t="s">
        <v>200</v>
      </c>
      <c r="AU2474" s="258" t="s">
        <v>82</v>
      </c>
      <c r="AV2474" s="13" t="s">
        <v>80</v>
      </c>
      <c r="AW2474" s="13" t="s">
        <v>30</v>
      </c>
      <c r="AX2474" s="13" t="s">
        <v>73</v>
      </c>
      <c r="AY2474" s="258" t="s">
        <v>189</v>
      </c>
    </row>
    <row r="2475" s="14" customFormat="1">
      <c r="A2475" s="14"/>
      <c r="B2475" s="259"/>
      <c r="C2475" s="260"/>
      <c r="D2475" s="242" t="s">
        <v>200</v>
      </c>
      <c r="E2475" s="261" t="s">
        <v>1</v>
      </c>
      <c r="F2475" s="262" t="s">
        <v>1696</v>
      </c>
      <c r="G2475" s="260"/>
      <c r="H2475" s="263">
        <v>0.46999999999999997</v>
      </c>
      <c r="I2475" s="264"/>
      <c r="J2475" s="260"/>
      <c r="K2475" s="260"/>
      <c r="L2475" s="265"/>
      <c r="M2475" s="266"/>
      <c r="N2475" s="267"/>
      <c r="O2475" s="267"/>
      <c r="P2475" s="267"/>
      <c r="Q2475" s="267"/>
      <c r="R2475" s="267"/>
      <c r="S2475" s="267"/>
      <c r="T2475" s="268"/>
      <c r="U2475" s="14"/>
      <c r="V2475" s="14"/>
      <c r="W2475" s="14"/>
      <c r="X2475" s="14"/>
      <c r="Y2475" s="14"/>
      <c r="Z2475" s="14"/>
      <c r="AA2475" s="14"/>
      <c r="AB2475" s="14"/>
      <c r="AC2475" s="14"/>
      <c r="AD2475" s="14"/>
      <c r="AE2475" s="14"/>
      <c r="AT2475" s="269" t="s">
        <v>200</v>
      </c>
      <c r="AU2475" s="269" t="s">
        <v>82</v>
      </c>
      <c r="AV2475" s="14" t="s">
        <v>82</v>
      </c>
      <c r="AW2475" s="14" t="s">
        <v>30</v>
      </c>
      <c r="AX2475" s="14" t="s">
        <v>73</v>
      </c>
      <c r="AY2475" s="269" t="s">
        <v>189</v>
      </c>
    </row>
    <row r="2476" s="16" customFormat="1">
      <c r="A2476" s="16"/>
      <c r="B2476" s="292"/>
      <c r="C2476" s="293"/>
      <c r="D2476" s="242" t="s">
        <v>200</v>
      </c>
      <c r="E2476" s="294" t="s">
        <v>1</v>
      </c>
      <c r="F2476" s="295" t="s">
        <v>290</v>
      </c>
      <c r="G2476" s="293"/>
      <c r="H2476" s="296">
        <v>0.46999999999999997</v>
      </c>
      <c r="I2476" s="297"/>
      <c r="J2476" s="293"/>
      <c r="K2476" s="293"/>
      <c r="L2476" s="298"/>
      <c r="M2476" s="299"/>
      <c r="N2476" s="300"/>
      <c r="O2476" s="300"/>
      <c r="P2476" s="300"/>
      <c r="Q2476" s="300"/>
      <c r="R2476" s="300"/>
      <c r="S2476" s="300"/>
      <c r="T2476" s="301"/>
      <c r="U2476" s="16"/>
      <c r="V2476" s="16"/>
      <c r="W2476" s="16"/>
      <c r="X2476" s="16"/>
      <c r="Y2476" s="16"/>
      <c r="Z2476" s="16"/>
      <c r="AA2476" s="16"/>
      <c r="AB2476" s="16"/>
      <c r="AC2476" s="16"/>
      <c r="AD2476" s="16"/>
      <c r="AE2476" s="16"/>
      <c r="AT2476" s="302" t="s">
        <v>200</v>
      </c>
      <c r="AU2476" s="302" t="s">
        <v>82</v>
      </c>
      <c r="AV2476" s="16" t="s">
        <v>214</v>
      </c>
      <c r="AW2476" s="16" t="s">
        <v>30</v>
      </c>
      <c r="AX2476" s="16" t="s">
        <v>73</v>
      </c>
      <c r="AY2476" s="302" t="s">
        <v>189</v>
      </c>
    </row>
    <row r="2477" s="15" customFormat="1">
      <c r="A2477" s="15"/>
      <c r="B2477" s="270"/>
      <c r="C2477" s="271"/>
      <c r="D2477" s="242" t="s">
        <v>200</v>
      </c>
      <c r="E2477" s="272" t="s">
        <v>1</v>
      </c>
      <c r="F2477" s="273" t="s">
        <v>207</v>
      </c>
      <c r="G2477" s="271"/>
      <c r="H2477" s="274">
        <v>0.46999999999999997</v>
      </c>
      <c r="I2477" s="275"/>
      <c r="J2477" s="271"/>
      <c r="K2477" s="271"/>
      <c r="L2477" s="276"/>
      <c r="M2477" s="277"/>
      <c r="N2477" s="278"/>
      <c r="O2477" s="278"/>
      <c r="P2477" s="278"/>
      <c r="Q2477" s="278"/>
      <c r="R2477" s="278"/>
      <c r="S2477" s="278"/>
      <c r="T2477" s="279"/>
      <c r="U2477" s="15"/>
      <c r="V2477" s="15"/>
      <c r="W2477" s="15"/>
      <c r="X2477" s="15"/>
      <c r="Y2477" s="15"/>
      <c r="Z2477" s="15"/>
      <c r="AA2477" s="15"/>
      <c r="AB2477" s="15"/>
      <c r="AC2477" s="15"/>
      <c r="AD2477" s="15"/>
      <c r="AE2477" s="15"/>
      <c r="AT2477" s="280" t="s">
        <v>200</v>
      </c>
      <c r="AU2477" s="280" t="s">
        <v>82</v>
      </c>
      <c r="AV2477" s="15" t="s">
        <v>195</v>
      </c>
      <c r="AW2477" s="15" t="s">
        <v>30</v>
      </c>
      <c r="AX2477" s="15" t="s">
        <v>80</v>
      </c>
      <c r="AY2477" s="280" t="s">
        <v>189</v>
      </c>
    </row>
    <row r="2478" s="2" customFormat="1" ht="37.8" customHeight="1">
      <c r="A2478" s="39"/>
      <c r="B2478" s="40"/>
      <c r="C2478" s="228" t="s">
        <v>1697</v>
      </c>
      <c r="D2478" s="228" t="s">
        <v>191</v>
      </c>
      <c r="E2478" s="229" t="s">
        <v>1698</v>
      </c>
      <c r="F2478" s="230" t="s">
        <v>1699</v>
      </c>
      <c r="G2478" s="231" t="s">
        <v>301</v>
      </c>
      <c r="H2478" s="232">
        <v>621.35500000000002</v>
      </c>
      <c r="I2478" s="233"/>
      <c r="J2478" s="234">
        <f>ROUND(I2478*H2478,2)</f>
        <v>0</v>
      </c>
      <c r="K2478" s="235"/>
      <c r="L2478" s="45"/>
      <c r="M2478" s="236" t="s">
        <v>1</v>
      </c>
      <c r="N2478" s="237" t="s">
        <v>38</v>
      </c>
      <c r="O2478" s="92"/>
      <c r="P2478" s="238">
        <f>O2478*H2478</f>
        <v>0</v>
      </c>
      <c r="Q2478" s="238">
        <v>0</v>
      </c>
      <c r="R2478" s="238">
        <f>Q2478*H2478</f>
        <v>0</v>
      </c>
      <c r="S2478" s="238">
        <v>0.071999999999999995</v>
      </c>
      <c r="T2478" s="239">
        <f>S2478*H2478</f>
        <v>44.737559999999995</v>
      </c>
      <c r="U2478" s="39"/>
      <c r="V2478" s="39"/>
      <c r="W2478" s="39"/>
      <c r="X2478" s="39"/>
      <c r="Y2478" s="39"/>
      <c r="Z2478" s="39"/>
      <c r="AA2478" s="39"/>
      <c r="AB2478" s="39"/>
      <c r="AC2478" s="39"/>
      <c r="AD2478" s="39"/>
      <c r="AE2478" s="39"/>
      <c r="AR2478" s="240" t="s">
        <v>195</v>
      </c>
      <c r="AT2478" s="240" t="s">
        <v>191</v>
      </c>
      <c r="AU2478" s="240" t="s">
        <v>82</v>
      </c>
      <c r="AY2478" s="18" t="s">
        <v>189</v>
      </c>
      <c r="BE2478" s="241">
        <f>IF(N2478="základní",J2478,0)</f>
        <v>0</v>
      </c>
      <c r="BF2478" s="241">
        <f>IF(N2478="snížená",J2478,0)</f>
        <v>0</v>
      </c>
      <c r="BG2478" s="241">
        <f>IF(N2478="zákl. přenesená",J2478,0)</f>
        <v>0</v>
      </c>
      <c r="BH2478" s="241">
        <f>IF(N2478="sníž. přenesená",J2478,0)</f>
        <v>0</v>
      </c>
      <c r="BI2478" s="241">
        <f>IF(N2478="nulová",J2478,0)</f>
        <v>0</v>
      </c>
      <c r="BJ2478" s="18" t="s">
        <v>80</v>
      </c>
      <c r="BK2478" s="241">
        <f>ROUND(I2478*H2478,2)</f>
        <v>0</v>
      </c>
      <c r="BL2478" s="18" t="s">
        <v>195</v>
      </c>
      <c r="BM2478" s="240" t="s">
        <v>1700</v>
      </c>
    </row>
    <row r="2479" s="2" customFormat="1">
      <c r="A2479" s="39"/>
      <c r="B2479" s="40"/>
      <c r="C2479" s="41"/>
      <c r="D2479" s="242" t="s">
        <v>197</v>
      </c>
      <c r="E2479" s="41"/>
      <c r="F2479" s="243" t="s">
        <v>1699</v>
      </c>
      <c r="G2479" s="41"/>
      <c r="H2479" s="41"/>
      <c r="I2479" s="244"/>
      <c r="J2479" s="41"/>
      <c r="K2479" s="41"/>
      <c r="L2479" s="45"/>
      <c r="M2479" s="245"/>
      <c r="N2479" s="246"/>
      <c r="O2479" s="92"/>
      <c r="P2479" s="92"/>
      <c r="Q2479" s="92"/>
      <c r="R2479" s="92"/>
      <c r="S2479" s="92"/>
      <c r="T2479" s="93"/>
      <c r="U2479" s="39"/>
      <c r="V2479" s="39"/>
      <c r="W2479" s="39"/>
      <c r="X2479" s="39"/>
      <c r="Y2479" s="39"/>
      <c r="Z2479" s="39"/>
      <c r="AA2479" s="39"/>
      <c r="AB2479" s="39"/>
      <c r="AC2479" s="39"/>
      <c r="AD2479" s="39"/>
      <c r="AE2479" s="39"/>
      <c r="AT2479" s="18" t="s">
        <v>197</v>
      </c>
      <c r="AU2479" s="18" t="s">
        <v>82</v>
      </c>
    </row>
    <row r="2480" s="2" customFormat="1">
      <c r="A2480" s="39"/>
      <c r="B2480" s="40"/>
      <c r="C2480" s="41"/>
      <c r="D2480" s="247" t="s">
        <v>198</v>
      </c>
      <c r="E2480" s="41"/>
      <c r="F2480" s="248" t="s">
        <v>1701</v>
      </c>
      <c r="G2480" s="41"/>
      <c r="H2480" s="41"/>
      <c r="I2480" s="244"/>
      <c r="J2480" s="41"/>
      <c r="K2480" s="41"/>
      <c r="L2480" s="45"/>
      <c r="M2480" s="245"/>
      <c r="N2480" s="246"/>
      <c r="O2480" s="92"/>
      <c r="P2480" s="92"/>
      <c r="Q2480" s="92"/>
      <c r="R2480" s="92"/>
      <c r="S2480" s="92"/>
      <c r="T2480" s="93"/>
      <c r="U2480" s="39"/>
      <c r="V2480" s="39"/>
      <c r="W2480" s="39"/>
      <c r="X2480" s="39"/>
      <c r="Y2480" s="39"/>
      <c r="Z2480" s="39"/>
      <c r="AA2480" s="39"/>
      <c r="AB2480" s="39"/>
      <c r="AC2480" s="39"/>
      <c r="AD2480" s="39"/>
      <c r="AE2480" s="39"/>
      <c r="AT2480" s="18" t="s">
        <v>198</v>
      </c>
      <c r="AU2480" s="18" t="s">
        <v>82</v>
      </c>
    </row>
    <row r="2481" s="13" customFormat="1">
      <c r="A2481" s="13"/>
      <c r="B2481" s="249"/>
      <c r="C2481" s="250"/>
      <c r="D2481" s="242" t="s">
        <v>200</v>
      </c>
      <c r="E2481" s="251" t="s">
        <v>1</v>
      </c>
      <c r="F2481" s="252" t="s">
        <v>944</v>
      </c>
      <c r="G2481" s="250"/>
      <c r="H2481" s="251" t="s">
        <v>1</v>
      </c>
      <c r="I2481" s="253"/>
      <c r="J2481" s="250"/>
      <c r="K2481" s="250"/>
      <c r="L2481" s="254"/>
      <c r="M2481" s="255"/>
      <c r="N2481" s="256"/>
      <c r="O2481" s="256"/>
      <c r="P2481" s="256"/>
      <c r="Q2481" s="256"/>
      <c r="R2481" s="256"/>
      <c r="S2481" s="256"/>
      <c r="T2481" s="257"/>
      <c r="U2481" s="13"/>
      <c r="V2481" s="13"/>
      <c r="W2481" s="13"/>
      <c r="X2481" s="13"/>
      <c r="Y2481" s="13"/>
      <c r="Z2481" s="13"/>
      <c r="AA2481" s="13"/>
      <c r="AB2481" s="13"/>
      <c r="AC2481" s="13"/>
      <c r="AD2481" s="13"/>
      <c r="AE2481" s="13"/>
      <c r="AT2481" s="258" t="s">
        <v>200</v>
      </c>
      <c r="AU2481" s="258" t="s">
        <v>82</v>
      </c>
      <c r="AV2481" s="13" t="s">
        <v>80</v>
      </c>
      <c r="AW2481" s="13" t="s">
        <v>30</v>
      </c>
      <c r="AX2481" s="13" t="s">
        <v>73</v>
      </c>
      <c r="AY2481" s="258" t="s">
        <v>189</v>
      </c>
    </row>
    <row r="2482" s="14" customFormat="1">
      <c r="A2482" s="14"/>
      <c r="B2482" s="259"/>
      <c r="C2482" s="260"/>
      <c r="D2482" s="242" t="s">
        <v>200</v>
      </c>
      <c r="E2482" s="261" t="s">
        <v>1</v>
      </c>
      <c r="F2482" s="262" t="s">
        <v>1702</v>
      </c>
      <c r="G2482" s="260"/>
      <c r="H2482" s="263">
        <v>93.200000000000003</v>
      </c>
      <c r="I2482" s="264"/>
      <c r="J2482" s="260"/>
      <c r="K2482" s="260"/>
      <c r="L2482" s="265"/>
      <c r="M2482" s="266"/>
      <c r="N2482" s="267"/>
      <c r="O2482" s="267"/>
      <c r="P2482" s="267"/>
      <c r="Q2482" s="267"/>
      <c r="R2482" s="267"/>
      <c r="S2482" s="267"/>
      <c r="T2482" s="268"/>
      <c r="U2482" s="14"/>
      <c r="V2482" s="14"/>
      <c r="W2482" s="14"/>
      <c r="X2482" s="14"/>
      <c r="Y2482" s="14"/>
      <c r="Z2482" s="14"/>
      <c r="AA2482" s="14"/>
      <c r="AB2482" s="14"/>
      <c r="AC2482" s="14"/>
      <c r="AD2482" s="14"/>
      <c r="AE2482" s="14"/>
      <c r="AT2482" s="269" t="s">
        <v>200</v>
      </c>
      <c r="AU2482" s="269" t="s">
        <v>82</v>
      </c>
      <c r="AV2482" s="14" t="s">
        <v>82</v>
      </c>
      <c r="AW2482" s="14" t="s">
        <v>30</v>
      </c>
      <c r="AX2482" s="14" t="s">
        <v>73</v>
      </c>
      <c r="AY2482" s="269" t="s">
        <v>189</v>
      </c>
    </row>
    <row r="2483" s="14" customFormat="1">
      <c r="A2483" s="14"/>
      <c r="B2483" s="259"/>
      <c r="C2483" s="260"/>
      <c r="D2483" s="242" t="s">
        <v>200</v>
      </c>
      <c r="E2483" s="261" t="s">
        <v>1</v>
      </c>
      <c r="F2483" s="262" t="s">
        <v>1703</v>
      </c>
      <c r="G2483" s="260"/>
      <c r="H2483" s="263">
        <v>64.260000000000005</v>
      </c>
      <c r="I2483" s="264"/>
      <c r="J2483" s="260"/>
      <c r="K2483" s="260"/>
      <c r="L2483" s="265"/>
      <c r="M2483" s="266"/>
      <c r="N2483" s="267"/>
      <c r="O2483" s="267"/>
      <c r="P2483" s="267"/>
      <c r="Q2483" s="267"/>
      <c r="R2483" s="267"/>
      <c r="S2483" s="267"/>
      <c r="T2483" s="268"/>
      <c r="U2483" s="14"/>
      <c r="V2483" s="14"/>
      <c r="W2483" s="14"/>
      <c r="X2483" s="14"/>
      <c r="Y2483" s="14"/>
      <c r="Z2483" s="14"/>
      <c r="AA2483" s="14"/>
      <c r="AB2483" s="14"/>
      <c r="AC2483" s="14"/>
      <c r="AD2483" s="14"/>
      <c r="AE2483" s="14"/>
      <c r="AT2483" s="269" t="s">
        <v>200</v>
      </c>
      <c r="AU2483" s="269" t="s">
        <v>82</v>
      </c>
      <c r="AV2483" s="14" t="s">
        <v>82</v>
      </c>
      <c r="AW2483" s="14" t="s">
        <v>30</v>
      </c>
      <c r="AX2483" s="14" t="s">
        <v>73</v>
      </c>
      <c r="AY2483" s="269" t="s">
        <v>189</v>
      </c>
    </row>
    <row r="2484" s="14" customFormat="1">
      <c r="A2484" s="14"/>
      <c r="B2484" s="259"/>
      <c r="C2484" s="260"/>
      <c r="D2484" s="242" t="s">
        <v>200</v>
      </c>
      <c r="E2484" s="261" t="s">
        <v>1</v>
      </c>
      <c r="F2484" s="262" t="s">
        <v>1704</v>
      </c>
      <c r="G2484" s="260"/>
      <c r="H2484" s="263">
        <v>56.090000000000003</v>
      </c>
      <c r="I2484" s="264"/>
      <c r="J2484" s="260"/>
      <c r="K2484" s="260"/>
      <c r="L2484" s="265"/>
      <c r="M2484" s="266"/>
      <c r="N2484" s="267"/>
      <c r="O2484" s="267"/>
      <c r="P2484" s="267"/>
      <c r="Q2484" s="267"/>
      <c r="R2484" s="267"/>
      <c r="S2484" s="267"/>
      <c r="T2484" s="268"/>
      <c r="U2484" s="14"/>
      <c r="V2484" s="14"/>
      <c r="W2484" s="14"/>
      <c r="X2484" s="14"/>
      <c r="Y2484" s="14"/>
      <c r="Z2484" s="14"/>
      <c r="AA2484" s="14"/>
      <c r="AB2484" s="14"/>
      <c r="AC2484" s="14"/>
      <c r="AD2484" s="14"/>
      <c r="AE2484" s="14"/>
      <c r="AT2484" s="269" t="s">
        <v>200</v>
      </c>
      <c r="AU2484" s="269" t="s">
        <v>82</v>
      </c>
      <c r="AV2484" s="14" t="s">
        <v>82</v>
      </c>
      <c r="AW2484" s="14" t="s">
        <v>30</v>
      </c>
      <c r="AX2484" s="14" t="s">
        <v>73</v>
      </c>
      <c r="AY2484" s="269" t="s">
        <v>189</v>
      </c>
    </row>
    <row r="2485" s="13" customFormat="1">
      <c r="A2485" s="13"/>
      <c r="B2485" s="249"/>
      <c r="C2485" s="250"/>
      <c r="D2485" s="242" t="s">
        <v>200</v>
      </c>
      <c r="E2485" s="251" t="s">
        <v>1</v>
      </c>
      <c r="F2485" s="252" t="s">
        <v>369</v>
      </c>
      <c r="G2485" s="250"/>
      <c r="H2485" s="251" t="s">
        <v>1</v>
      </c>
      <c r="I2485" s="253"/>
      <c r="J2485" s="250"/>
      <c r="K2485" s="250"/>
      <c r="L2485" s="254"/>
      <c r="M2485" s="255"/>
      <c r="N2485" s="256"/>
      <c r="O2485" s="256"/>
      <c r="P2485" s="256"/>
      <c r="Q2485" s="256"/>
      <c r="R2485" s="256"/>
      <c r="S2485" s="256"/>
      <c r="T2485" s="257"/>
      <c r="U2485" s="13"/>
      <c r="V2485" s="13"/>
      <c r="W2485" s="13"/>
      <c r="X2485" s="13"/>
      <c r="Y2485" s="13"/>
      <c r="Z2485" s="13"/>
      <c r="AA2485" s="13"/>
      <c r="AB2485" s="13"/>
      <c r="AC2485" s="13"/>
      <c r="AD2485" s="13"/>
      <c r="AE2485" s="13"/>
      <c r="AT2485" s="258" t="s">
        <v>200</v>
      </c>
      <c r="AU2485" s="258" t="s">
        <v>82</v>
      </c>
      <c r="AV2485" s="13" t="s">
        <v>80</v>
      </c>
      <c r="AW2485" s="13" t="s">
        <v>30</v>
      </c>
      <c r="AX2485" s="13" t="s">
        <v>73</v>
      </c>
      <c r="AY2485" s="258" t="s">
        <v>189</v>
      </c>
    </row>
    <row r="2486" s="14" customFormat="1">
      <c r="A2486" s="14"/>
      <c r="B2486" s="259"/>
      <c r="C2486" s="260"/>
      <c r="D2486" s="242" t="s">
        <v>200</v>
      </c>
      <c r="E2486" s="261" t="s">
        <v>1</v>
      </c>
      <c r="F2486" s="262" t="s">
        <v>1705</v>
      </c>
      <c r="G2486" s="260"/>
      <c r="H2486" s="263">
        <v>-38.369999999999997</v>
      </c>
      <c r="I2486" s="264"/>
      <c r="J2486" s="260"/>
      <c r="K2486" s="260"/>
      <c r="L2486" s="265"/>
      <c r="M2486" s="266"/>
      <c r="N2486" s="267"/>
      <c r="O2486" s="267"/>
      <c r="P2486" s="267"/>
      <c r="Q2486" s="267"/>
      <c r="R2486" s="267"/>
      <c r="S2486" s="267"/>
      <c r="T2486" s="268"/>
      <c r="U2486" s="14"/>
      <c r="V2486" s="14"/>
      <c r="W2486" s="14"/>
      <c r="X2486" s="14"/>
      <c r="Y2486" s="14"/>
      <c r="Z2486" s="14"/>
      <c r="AA2486" s="14"/>
      <c r="AB2486" s="14"/>
      <c r="AC2486" s="14"/>
      <c r="AD2486" s="14"/>
      <c r="AE2486" s="14"/>
      <c r="AT2486" s="269" t="s">
        <v>200</v>
      </c>
      <c r="AU2486" s="269" t="s">
        <v>82</v>
      </c>
      <c r="AV2486" s="14" t="s">
        <v>82</v>
      </c>
      <c r="AW2486" s="14" t="s">
        <v>30</v>
      </c>
      <c r="AX2486" s="14" t="s">
        <v>73</v>
      </c>
      <c r="AY2486" s="269" t="s">
        <v>189</v>
      </c>
    </row>
    <row r="2487" s="13" customFormat="1">
      <c r="A2487" s="13"/>
      <c r="B2487" s="249"/>
      <c r="C2487" s="250"/>
      <c r="D2487" s="242" t="s">
        <v>200</v>
      </c>
      <c r="E2487" s="251" t="s">
        <v>1</v>
      </c>
      <c r="F2487" s="252" t="s">
        <v>932</v>
      </c>
      <c r="G2487" s="250"/>
      <c r="H2487" s="251" t="s">
        <v>1</v>
      </c>
      <c r="I2487" s="253"/>
      <c r="J2487" s="250"/>
      <c r="K2487" s="250"/>
      <c r="L2487" s="254"/>
      <c r="M2487" s="255"/>
      <c r="N2487" s="256"/>
      <c r="O2487" s="256"/>
      <c r="P2487" s="256"/>
      <c r="Q2487" s="256"/>
      <c r="R2487" s="256"/>
      <c r="S2487" s="256"/>
      <c r="T2487" s="257"/>
      <c r="U2487" s="13"/>
      <c r="V2487" s="13"/>
      <c r="W2487" s="13"/>
      <c r="X2487" s="13"/>
      <c r="Y2487" s="13"/>
      <c r="Z2487" s="13"/>
      <c r="AA2487" s="13"/>
      <c r="AB2487" s="13"/>
      <c r="AC2487" s="13"/>
      <c r="AD2487" s="13"/>
      <c r="AE2487" s="13"/>
      <c r="AT2487" s="258" t="s">
        <v>200</v>
      </c>
      <c r="AU2487" s="258" t="s">
        <v>82</v>
      </c>
      <c r="AV2487" s="13" t="s">
        <v>80</v>
      </c>
      <c r="AW2487" s="13" t="s">
        <v>30</v>
      </c>
      <c r="AX2487" s="13" t="s">
        <v>73</v>
      </c>
      <c r="AY2487" s="258" t="s">
        <v>189</v>
      </c>
    </row>
    <row r="2488" s="14" customFormat="1">
      <c r="A2488" s="14"/>
      <c r="B2488" s="259"/>
      <c r="C2488" s="260"/>
      <c r="D2488" s="242" t="s">
        <v>200</v>
      </c>
      <c r="E2488" s="261" t="s">
        <v>1</v>
      </c>
      <c r="F2488" s="262" t="s">
        <v>1702</v>
      </c>
      <c r="G2488" s="260"/>
      <c r="H2488" s="263">
        <v>93.200000000000003</v>
      </c>
      <c r="I2488" s="264"/>
      <c r="J2488" s="260"/>
      <c r="K2488" s="260"/>
      <c r="L2488" s="265"/>
      <c r="M2488" s="266"/>
      <c r="N2488" s="267"/>
      <c r="O2488" s="267"/>
      <c r="P2488" s="267"/>
      <c r="Q2488" s="267"/>
      <c r="R2488" s="267"/>
      <c r="S2488" s="267"/>
      <c r="T2488" s="268"/>
      <c r="U2488" s="14"/>
      <c r="V2488" s="14"/>
      <c r="W2488" s="14"/>
      <c r="X2488" s="14"/>
      <c r="Y2488" s="14"/>
      <c r="Z2488" s="14"/>
      <c r="AA2488" s="14"/>
      <c r="AB2488" s="14"/>
      <c r="AC2488" s="14"/>
      <c r="AD2488" s="14"/>
      <c r="AE2488" s="14"/>
      <c r="AT2488" s="269" t="s">
        <v>200</v>
      </c>
      <c r="AU2488" s="269" t="s">
        <v>82</v>
      </c>
      <c r="AV2488" s="14" t="s">
        <v>82</v>
      </c>
      <c r="AW2488" s="14" t="s">
        <v>30</v>
      </c>
      <c r="AX2488" s="14" t="s">
        <v>73</v>
      </c>
      <c r="AY2488" s="269" t="s">
        <v>189</v>
      </c>
    </row>
    <row r="2489" s="14" customFormat="1">
      <c r="A2489" s="14"/>
      <c r="B2489" s="259"/>
      <c r="C2489" s="260"/>
      <c r="D2489" s="242" t="s">
        <v>200</v>
      </c>
      <c r="E2489" s="261" t="s">
        <v>1</v>
      </c>
      <c r="F2489" s="262" t="s">
        <v>1703</v>
      </c>
      <c r="G2489" s="260"/>
      <c r="H2489" s="263">
        <v>64.260000000000005</v>
      </c>
      <c r="I2489" s="264"/>
      <c r="J2489" s="260"/>
      <c r="K2489" s="260"/>
      <c r="L2489" s="265"/>
      <c r="M2489" s="266"/>
      <c r="N2489" s="267"/>
      <c r="O2489" s="267"/>
      <c r="P2489" s="267"/>
      <c r="Q2489" s="267"/>
      <c r="R2489" s="267"/>
      <c r="S2489" s="267"/>
      <c r="T2489" s="268"/>
      <c r="U2489" s="14"/>
      <c r="V2489" s="14"/>
      <c r="W2489" s="14"/>
      <c r="X2489" s="14"/>
      <c r="Y2489" s="14"/>
      <c r="Z2489" s="14"/>
      <c r="AA2489" s="14"/>
      <c r="AB2489" s="14"/>
      <c r="AC2489" s="14"/>
      <c r="AD2489" s="14"/>
      <c r="AE2489" s="14"/>
      <c r="AT2489" s="269" t="s">
        <v>200</v>
      </c>
      <c r="AU2489" s="269" t="s">
        <v>82</v>
      </c>
      <c r="AV2489" s="14" t="s">
        <v>82</v>
      </c>
      <c r="AW2489" s="14" t="s">
        <v>30</v>
      </c>
      <c r="AX2489" s="14" t="s">
        <v>73</v>
      </c>
      <c r="AY2489" s="269" t="s">
        <v>189</v>
      </c>
    </row>
    <row r="2490" s="14" customFormat="1">
      <c r="A2490" s="14"/>
      <c r="B2490" s="259"/>
      <c r="C2490" s="260"/>
      <c r="D2490" s="242" t="s">
        <v>200</v>
      </c>
      <c r="E2490" s="261" t="s">
        <v>1</v>
      </c>
      <c r="F2490" s="262" t="s">
        <v>1704</v>
      </c>
      <c r="G2490" s="260"/>
      <c r="H2490" s="263">
        <v>56.090000000000003</v>
      </c>
      <c r="I2490" s="264"/>
      <c r="J2490" s="260"/>
      <c r="K2490" s="260"/>
      <c r="L2490" s="265"/>
      <c r="M2490" s="266"/>
      <c r="N2490" s="267"/>
      <c r="O2490" s="267"/>
      <c r="P2490" s="267"/>
      <c r="Q2490" s="267"/>
      <c r="R2490" s="267"/>
      <c r="S2490" s="267"/>
      <c r="T2490" s="268"/>
      <c r="U2490" s="14"/>
      <c r="V2490" s="14"/>
      <c r="W2490" s="14"/>
      <c r="X2490" s="14"/>
      <c r="Y2490" s="14"/>
      <c r="Z2490" s="14"/>
      <c r="AA2490" s="14"/>
      <c r="AB2490" s="14"/>
      <c r="AC2490" s="14"/>
      <c r="AD2490" s="14"/>
      <c r="AE2490" s="14"/>
      <c r="AT2490" s="269" t="s">
        <v>200</v>
      </c>
      <c r="AU2490" s="269" t="s">
        <v>82</v>
      </c>
      <c r="AV2490" s="14" t="s">
        <v>82</v>
      </c>
      <c r="AW2490" s="14" t="s">
        <v>30</v>
      </c>
      <c r="AX2490" s="14" t="s">
        <v>73</v>
      </c>
      <c r="AY2490" s="269" t="s">
        <v>189</v>
      </c>
    </row>
    <row r="2491" s="13" customFormat="1">
      <c r="A2491" s="13"/>
      <c r="B2491" s="249"/>
      <c r="C2491" s="250"/>
      <c r="D2491" s="242" t="s">
        <v>200</v>
      </c>
      <c r="E2491" s="251" t="s">
        <v>1</v>
      </c>
      <c r="F2491" s="252" t="s">
        <v>369</v>
      </c>
      <c r="G2491" s="250"/>
      <c r="H2491" s="251" t="s">
        <v>1</v>
      </c>
      <c r="I2491" s="253"/>
      <c r="J2491" s="250"/>
      <c r="K2491" s="250"/>
      <c r="L2491" s="254"/>
      <c r="M2491" s="255"/>
      <c r="N2491" s="256"/>
      <c r="O2491" s="256"/>
      <c r="P2491" s="256"/>
      <c r="Q2491" s="256"/>
      <c r="R2491" s="256"/>
      <c r="S2491" s="256"/>
      <c r="T2491" s="257"/>
      <c r="U2491" s="13"/>
      <c r="V2491" s="13"/>
      <c r="W2491" s="13"/>
      <c r="X2491" s="13"/>
      <c r="Y2491" s="13"/>
      <c r="Z2491" s="13"/>
      <c r="AA2491" s="13"/>
      <c r="AB2491" s="13"/>
      <c r="AC2491" s="13"/>
      <c r="AD2491" s="13"/>
      <c r="AE2491" s="13"/>
      <c r="AT2491" s="258" t="s">
        <v>200</v>
      </c>
      <c r="AU2491" s="258" t="s">
        <v>82</v>
      </c>
      <c r="AV2491" s="13" t="s">
        <v>80</v>
      </c>
      <c r="AW2491" s="13" t="s">
        <v>30</v>
      </c>
      <c r="AX2491" s="13" t="s">
        <v>73</v>
      </c>
      <c r="AY2491" s="258" t="s">
        <v>189</v>
      </c>
    </row>
    <row r="2492" s="14" customFormat="1">
      <c r="A2492" s="14"/>
      <c r="B2492" s="259"/>
      <c r="C2492" s="260"/>
      <c r="D2492" s="242" t="s">
        <v>200</v>
      </c>
      <c r="E2492" s="261" t="s">
        <v>1</v>
      </c>
      <c r="F2492" s="262" t="s">
        <v>1706</v>
      </c>
      <c r="G2492" s="260"/>
      <c r="H2492" s="263">
        <v>-35.164000000000001</v>
      </c>
      <c r="I2492" s="264"/>
      <c r="J2492" s="260"/>
      <c r="K2492" s="260"/>
      <c r="L2492" s="265"/>
      <c r="M2492" s="266"/>
      <c r="N2492" s="267"/>
      <c r="O2492" s="267"/>
      <c r="P2492" s="267"/>
      <c r="Q2492" s="267"/>
      <c r="R2492" s="267"/>
      <c r="S2492" s="267"/>
      <c r="T2492" s="268"/>
      <c r="U2492" s="14"/>
      <c r="V2492" s="14"/>
      <c r="W2492" s="14"/>
      <c r="X2492" s="14"/>
      <c r="Y2492" s="14"/>
      <c r="Z2492" s="14"/>
      <c r="AA2492" s="14"/>
      <c r="AB2492" s="14"/>
      <c r="AC2492" s="14"/>
      <c r="AD2492" s="14"/>
      <c r="AE2492" s="14"/>
      <c r="AT2492" s="269" t="s">
        <v>200</v>
      </c>
      <c r="AU2492" s="269" t="s">
        <v>82</v>
      </c>
      <c r="AV2492" s="14" t="s">
        <v>82</v>
      </c>
      <c r="AW2492" s="14" t="s">
        <v>30</v>
      </c>
      <c r="AX2492" s="14" t="s">
        <v>73</v>
      </c>
      <c r="AY2492" s="269" t="s">
        <v>189</v>
      </c>
    </row>
    <row r="2493" s="13" customFormat="1">
      <c r="A2493" s="13"/>
      <c r="B2493" s="249"/>
      <c r="C2493" s="250"/>
      <c r="D2493" s="242" t="s">
        <v>200</v>
      </c>
      <c r="E2493" s="251" t="s">
        <v>1</v>
      </c>
      <c r="F2493" s="252" t="s">
        <v>941</v>
      </c>
      <c r="G2493" s="250"/>
      <c r="H2493" s="251" t="s">
        <v>1</v>
      </c>
      <c r="I2493" s="253"/>
      <c r="J2493" s="250"/>
      <c r="K2493" s="250"/>
      <c r="L2493" s="254"/>
      <c r="M2493" s="255"/>
      <c r="N2493" s="256"/>
      <c r="O2493" s="256"/>
      <c r="P2493" s="256"/>
      <c r="Q2493" s="256"/>
      <c r="R2493" s="256"/>
      <c r="S2493" s="256"/>
      <c r="T2493" s="257"/>
      <c r="U2493" s="13"/>
      <c r="V2493" s="13"/>
      <c r="W2493" s="13"/>
      <c r="X2493" s="13"/>
      <c r="Y2493" s="13"/>
      <c r="Z2493" s="13"/>
      <c r="AA2493" s="13"/>
      <c r="AB2493" s="13"/>
      <c r="AC2493" s="13"/>
      <c r="AD2493" s="13"/>
      <c r="AE2493" s="13"/>
      <c r="AT2493" s="258" t="s">
        <v>200</v>
      </c>
      <c r="AU2493" s="258" t="s">
        <v>82</v>
      </c>
      <c r="AV2493" s="13" t="s">
        <v>80</v>
      </c>
      <c r="AW2493" s="13" t="s">
        <v>30</v>
      </c>
      <c r="AX2493" s="13" t="s">
        <v>73</v>
      </c>
      <c r="AY2493" s="258" t="s">
        <v>189</v>
      </c>
    </row>
    <row r="2494" s="14" customFormat="1">
      <c r="A2494" s="14"/>
      <c r="B2494" s="259"/>
      <c r="C2494" s="260"/>
      <c r="D2494" s="242" t="s">
        <v>200</v>
      </c>
      <c r="E2494" s="261" t="s">
        <v>1</v>
      </c>
      <c r="F2494" s="262" t="s">
        <v>1707</v>
      </c>
      <c r="G2494" s="260"/>
      <c r="H2494" s="263">
        <v>86.400000000000006</v>
      </c>
      <c r="I2494" s="264"/>
      <c r="J2494" s="260"/>
      <c r="K2494" s="260"/>
      <c r="L2494" s="265"/>
      <c r="M2494" s="266"/>
      <c r="N2494" s="267"/>
      <c r="O2494" s="267"/>
      <c r="P2494" s="267"/>
      <c r="Q2494" s="267"/>
      <c r="R2494" s="267"/>
      <c r="S2494" s="267"/>
      <c r="T2494" s="268"/>
      <c r="U2494" s="14"/>
      <c r="V2494" s="14"/>
      <c r="W2494" s="14"/>
      <c r="X2494" s="14"/>
      <c r="Y2494" s="14"/>
      <c r="Z2494" s="14"/>
      <c r="AA2494" s="14"/>
      <c r="AB2494" s="14"/>
      <c r="AC2494" s="14"/>
      <c r="AD2494" s="14"/>
      <c r="AE2494" s="14"/>
      <c r="AT2494" s="269" t="s">
        <v>200</v>
      </c>
      <c r="AU2494" s="269" t="s">
        <v>82</v>
      </c>
      <c r="AV2494" s="14" t="s">
        <v>82</v>
      </c>
      <c r="AW2494" s="14" t="s">
        <v>30</v>
      </c>
      <c r="AX2494" s="14" t="s">
        <v>73</v>
      </c>
      <c r="AY2494" s="269" t="s">
        <v>189</v>
      </c>
    </row>
    <row r="2495" s="13" customFormat="1">
      <c r="A2495" s="13"/>
      <c r="B2495" s="249"/>
      <c r="C2495" s="250"/>
      <c r="D2495" s="242" t="s">
        <v>200</v>
      </c>
      <c r="E2495" s="251" t="s">
        <v>1</v>
      </c>
      <c r="F2495" s="252" t="s">
        <v>369</v>
      </c>
      <c r="G2495" s="250"/>
      <c r="H2495" s="251" t="s">
        <v>1</v>
      </c>
      <c r="I2495" s="253"/>
      <c r="J2495" s="250"/>
      <c r="K2495" s="250"/>
      <c r="L2495" s="254"/>
      <c r="M2495" s="255"/>
      <c r="N2495" s="256"/>
      <c r="O2495" s="256"/>
      <c r="P2495" s="256"/>
      <c r="Q2495" s="256"/>
      <c r="R2495" s="256"/>
      <c r="S2495" s="256"/>
      <c r="T2495" s="257"/>
      <c r="U2495" s="13"/>
      <c r="V2495" s="13"/>
      <c r="W2495" s="13"/>
      <c r="X2495" s="13"/>
      <c r="Y2495" s="13"/>
      <c r="Z2495" s="13"/>
      <c r="AA2495" s="13"/>
      <c r="AB2495" s="13"/>
      <c r="AC2495" s="13"/>
      <c r="AD2495" s="13"/>
      <c r="AE2495" s="13"/>
      <c r="AT2495" s="258" t="s">
        <v>200</v>
      </c>
      <c r="AU2495" s="258" t="s">
        <v>82</v>
      </c>
      <c r="AV2495" s="13" t="s">
        <v>80</v>
      </c>
      <c r="AW2495" s="13" t="s">
        <v>30</v>
      </c>
      <c r="AX2495" s="13" t="s">
        <v>73</v>
      </c>
      <c r="AY2495" s="258" t="s">
        <v>189</v>
      </c>
    </row>
    <row r="2496" s="14" customFormat="1">
      <c r="A2496" s="14"/>
      <c r="B2496" s="259"/>
      <c r="C2496" s="260"/>
      <c r="D2496" s="242" t="s">
        <v>200</v>
      </c>
      <c r="E2496" s="261" t="s">
        <v>1</v>
      </c>
      <c r="F2496" s="262" t="s">
        <v>370</v>
      </c>
      <c r="G2496" s="260"/>
      <c r="H2496" s="263">
        <v>-0.57099999999999995</v>
      </c>
      <c r="I2496" s="264"/>
      <c r="J2496" s="260"/>
      <c r="K2496" s="260"/>
      <c r="L2496" s="265"/>
      <c r="M2496" s="266"/>
      <c r="N2496" s="267"/>
      <c r="O2496" s="267"/>
      <c r="P2496" s="267"/>
      <c r="Q2496" s="267"/>
      <c r="R2496" s="267"/>
      <c r="S2496" s="267"/>
      <c r="T2496" s="268"/>
      <c r="U2496" s="14"/>
      <c r="V2496" s="14"/>
      <c r="W2496" s="14"/>
      <c r="X2496" s="14"/>
      <c r="Y2496" s="14"/>
      <c r="Z2496" s="14"/>
      <c r="AA2496" s="14"/>
      <c r="AB2496" s="14"/>
      <c r="AC2496" s="14"/>
      <c r="AD2496" s="14"/>
      <c r="AE2496" s="14"/>
      <c r="AT2496" s="269" t="s">
        <v>200</v>
      </c>
      <c r="AU2496" s="269" t="s">
        <v>82</v>
      </c>
      <c r="AV2496" s="14" t="s">
        <v>82</v>
      </c>
      <c r="AW2496" s="14" t="s">
        <v>30</v>
      </c>
      <c r="AX2496" s="14" t="s">
        <v>73</v>
      </c>
      <c r="AY2496" s="269" t="s">
        <v>189</v>
      </c>
    </row>
    <row r="2497" s="13" customFormat="1">
      <c r="A2497" s="13"/>
      <c r="B2497" s="249"/>
      <c r="C2497" s="250"/>
      <c r="D2497" s="242" t="s">
        <v>200</v>
      </c>
      <c r="E2497" s="251" t="s">
        <v>1</v>
      </c>
      <c r="F2497" s="252" t="s">
        <v>928</v>
      </c>
      <c r="G2497" s="250"/>
      <c r="H2497" s="251" t="s">
        <v>1</v>
      </c>
      <c r="I2497" s="253"/>
      <c r="J2497" s="250"/>
      <c r="K2497" s="250"/>
      <c r="L2497" s="254"/>
      <c r="M2497" s="255"/>
      <c r="N2497" s="256"/>
      <c r="O2497" s="256"/>
      <c r="P2497" s="256"/>
      <c r="Q2497" s="256"/>
      <c r="R2497" s="256"/>
      <c r="S2497" s="256"/>
      <c r="T2497" s="257"/>
      <c r="U2497" s="13"/>
      <c r="V2497" s="13"/>
      <c r="W2497" s="13"/>
      <c r="X2497" s="13"/>
      <c r="Y2497" s="13"/>
      <c r="Z2497" s="13"/>
      <c r="AA2497" s="13"/>
      <c r="AB2497" s="13"/>
      <c r="AC2497" s="13"/>
      <c r="AD2497" s="13"/>
      <c r="AE2497" s="13"/>
      <c r="AT2497" s="258" t="s">
        <v>200</v>
      </c>
      <c r="AU2497" s="258" t="s">
        <v>82</v>
      </c>
      <c r="AV2497" s="13" t="s">
        <v>80</v>
      </c>
      <c r="AW2497" s="13" t="s">
        <v>30</v>
      </c>
      <c r="AX2497" s="13" t="s">
        <v>73</v>
      </c>
      <c r="AY2497" s="258" t="s">
        <v>189</v>
      </c>
    </row>
    <row r="2498" s="14" customFormat="1">
      <c r="A2498" s="14"/>
      <c r="B2498" s="259"/>
      <c r="C2498" s="260"/>
      <c r="D2498" s="242" t="s">
        <v>200</v>
      </c>
      <c r="E2498" s="261" t="s">
        <v>1</v>
      </c>
      <c r="F2498" s="262" t="s">
        <v>1708</v>
      </c>
      <c r="G2498" s="260"/>
      <c r="H2498" s="263">
        <v>94.319999999999993</v>
      </c>
      <c r="I2498" s="264"/>
      <c r="J2498" s="260"/>
      <c r="K2498" s="260"/>
      <c r="L2498" s="265"/>
      <c r="M2498" s="266"/>
      <c r="N2498" s="267"/>
      <c r="O2498" s="267"/>
      <c r="P2498" s="267"/>
      <c r="Q2498" s="267"/>
      <c r="R2498" s="267"/>
      <c r="S2498" s="267"/>
      <c r="T2498" s="268"/>
      <c r="U2498" s="14"/>
      <c r="V2498" s="14"/>
      <c r="W2498" s="14"/>
      <c r="X2498" s="14"/>
      <c r="Y2498" s="14"/>
      <c r="Z2498" s="14"/>
      <c r="AA2498" s="14"/>
      <c r="AB2498" s="14"/>
      <c r="AC2498" s="14"/>
      <c r="AD2498" s="14"/>
      <c r="AE2498" s="14"/>
      <c r="AT2498" s="269" t="s">
        <v>200</v>
      </c>
      <c r="AU2498" s="269" t="s">
        <v>82</v>
      </c>
      <c r="AV2498" s="14" t="s">
        <v>82</v>
      </c>
      <c r="AW2498" s="14" t="s">
        <v>30</v>
      </c>
      <c r="AX2498" s="14" t="s">
        <v>73</v>
      </c>
      <c r="AY2498" s="269" t="s">
        <v>189</v>
      </c>
    </row>
    <row r="2499" s="13" customFormat="1">
      <c r="A2499" s="13"/>
      <c r="B2499" s="249"/>
      <c r="C2499" s="250"/>
      <c r="D2499" s="242" t="s">
        <v>200</v>
      </c>
      <c r="E2499" s="251" t="s">
        <v>1</v>
      </c>
      <c r="F2499" s="252" t="s">
        <v>369</v>
      </c>
      <c r="G2499" s="250"/>
      <c r="H2499" s="251" t="s">
        <v>1</v>
      </c>
      <c r="I2499" s="253"/>
      <c r="J2499" s="250"/>
      <c r="K2499" s="250"/>
      <c r="L2499" s="254"/>
      <c r="M2499" s="255"/>
      <c r="N2499" s="256"/>
      <c r="O2499" s="256"/>
      <c r="P2499" s="256"/>
      <c r="Q2499" s="256"/>
      <c r="R2499" s="256"/>
      <c r="S2499" s="256"/>
      <c r="T2499" s="257"/>
      <c r="U2499" s="13"/>
      <c r="V2499" s="13"/>
      <c r="W2499" s="13"/>
      <c r="X2499" s="13"/>
      <c r="Y2499" s="13"/>
      <c r="Z2499" s="13"/>
      <c r="AA2499" s="13"/>
      <c r="AB2499" s="13"/>
      <c r="AC2499" s="13"/>
      <c r="AD2499" s="13"/>
      <c r="AE2499" s="13"/>
      <c r="AT2499" s="258" t="s">
        <v>200</v>
      </c>
      <c r="AU2499" s="258" t="s">
        <v>82</v>
      </c>
      <c r="AV2499" s="13" t="s">
        <v>80</v>
      </c>
      <c r="AW2499" s="13" t="s">
        <v>30</v>
      </c>
      <c r="AX2499" s="13" t="s">
        <v>73</v>
      </c>
      <c r="AY2499" s="258" t="s">
        <v>189</v>
      </c>
    </row>
    <row r="2500" s="14" customFormat="1">
      <c r="A2500" s="14"/>
      <c r="B2500" s="259"/>
      <c r="C2500" s="260"/>
      <c r="D2500" s="242" t="s">
        <v>200</v>
      </c>
      <c r="E2500" s="261" t="s">
        <v>1</v>
      </c>
      <c r="F2500" s="262" t="s">
        <v>1709</v>
      </c>
      <c r="G2500" s="260"/>
      <c r="H2500" s="263">
        <v>-0.66400000000000003</v>
      </c>
      <c r="I2500" s="264"/>
      <c r="J2500" s="260"/>
      <c r="K2500" s="260"/>
      <c r="L2500" s="265"/>
      <c r="M2500" s="266"/>
      <c r="N2500" s="267"/>
      <c r="O2500" s="267"/>
      <c r="P2500" s="267"/>
      <c r="Q2500" s="267"/>
      <c r="R2500" s="267"/>
      <c r="S2500" s="267"/>
      <c r="T2500" s="268"/>
      <c r="U2500" s="14"/>
      <c r="V2500" s="14"/>
      <c r="W2500" s="14"/>
      <c r="X2500" s="14"/>
      <c r="Y2500" s="14"/>
      <c r="Z2500" s="14"/>
      <c r="AA2500" s="14"/>
      <c r="AB2500" s="14"/>
      <c r="AC2500" s="14"/>
      <c r="AD2500" s="14"/>
      <c r="AE2500" s="14"/>
      <c r="AT2500" s="269" t="s">
        <v>200</v>
      </c>
      <c r="AU2500" s="269" t="s">
        <v>82</v>
      </c>
      <c r="AV2500" s="14" t="s">
        <v>82</v>
      </c>
      <c r="AW2500" s="14" t="s">
        <v>30</v>
      </c>
      <c r="AX2500" s="14" t="s">
        <v>73</v>
      </c>
      <c r="AY2500" s="269" t="s">
        <v>189</v>
      </c>
    </row>
    <row r="2501" s="13" customFormat="1">
      <c r="A2501" s="13"/>
      <c r="B2501" s="249"/>
      <c r="C2501" s="250"/>
      <c r="D2501" s="242" t="s">
        <v>200</v>
      </c>
      <c r="E2501" s="251" t="s">
        <v>1</v>
      </c>
      <c r="F2501" s="252" t="s">
        <v>304</v>
      </c>
      <c r="G2501" s="250"/>
      <c r="H2501" s="251" t="s">
        <v>1</v>
      </c>
      <c r="I2501" s="253"/>
      <c r="J2501" s="250"/>
      <c r="K2501" s="250"/>
      <c r="L2501" s="254"/>
      <c r="M2501" s="255"/>
      <c r="N2501" s="256"/>
      <c r="O2501" s="256"/>
      <c r="P2501" s="256"/>
      <c r="Q2501" s="256"/>
      <c r="R2501" s="256"/>
      <c r="S2501" s="256"/>
      <c r="T2501" s="257"/>
      <c r="U2501" s="13"/>
      <c r="V2501" s="13"/>
      <c r="W2501" s="13"/>
      <c r="X2501" s="13"/>
      <c r="Y2501" s="13"/>
      <c r="Z2501" s="13"/>
      <c r="AA2501" s="13"/>
      <c r="AB2501" s="13"/>
      <c r="AC2501" s="13"/>
      <c r="AD2501" s="13"/>
      <c r="AE2501" s="13"/>
      <c r="AT2501" s="258" t="s">
        <v>200</v>
      </c>
      <c r="AU2501" s="258" t="s">
        <v>82</v>
      </c>
      <c r="AV2501" s="13" t="s">
        <v>80</v>
      </c>
      <c r="AW2501" s="13" t="s">
        <v>30</v>
      </c>
      <c r="AX2501" s="13" t="s">
        <v>73</v>
      </c>
      <c r="AY2501" s="258" t="s">
        <v>189</v>
      </c>
    </row>
    <row r="2502" s="13" customFormat="1">
      <c r="A2502" s="13"/>
      <c r="B2502" s="249"/>
      <c r="C2502" s="250"/>
      <c r="D2502" s="242" t="s">
        <v>200</v>
      </c>
      <c r="E2502" s="251" t="s">
        <v>1</v>
      </c>
      <c r="F2502" s="252" t="s">
        <v>201</v>
      </c>
      <c r="G2502" s="250"/>
      <c r="H2502" s="251" t="s">
        <v>1</v>
      </c>
      <c r="I2502" s="253"/>
      <c r="J2502" s="250"/>
      <c r="K2502" s="250"/>
      <c r="L2502" s="254"/>
      <c r="M2502" s="255"/>
      <c r="N2502" s="256"/>
      <c r="O2502" s="256"/>
      <c r="P2502" s="256"/>
      <c r="Q2502" s="256"/>
      <c r="R2502" s="256"/>
      <c r="S2502" s="256"/>
      <c r="T2502" s="257"/>
      <c r="U2502" s="13"/>
      <c r="V2502" s="13"/>
      <c r="W2502" s="13"/>
      <c r="X2502" s="13"/>
      <c r="Y2502" s="13"/>
      <c r="Z2502" s="13"/>
      <c r="AA2502" s="13"/>
      <c r="AB2502" s="13"/>
      <c r="AC2502" s="13"/>
      <c r="AD2502" s="13"/>
      <c r="AE2502" s="13"/>
      <c r="AT2502" s="258" t="s">
        <v>200</v>
      </c>
      <c r="AU2502" s="258" t="s">
        <v>82</v>
      </c>
      <c r="AV2502" s="13" t="s">
        <v>80</v>
      </c>
      <c r="AW2502" s="13" t="s">
        <v>30</v>
      </c>
      <c r="AX2502" s="13" t="s">
        <v>73</v>
      </c>
      <c r="AY2502" s="258" t="s">
        <v>189</v>
      </c>
    </row>
    <row r="2503" s="14" customFormat="1">
      <c r="A2503" s="14"/>
      <c r="B2503" s="259"/>
      <c r="C2503" s="260"/>
      <c r="D2503" s="242" t="s">
        <v>200</v>
      </c>
      <c r="E2503" s="261" t="s">
        <v>1</v>
      </c>
      <c r="F2503" s="262" t="s">
        <v>305</v>
      </c>
      <c r="G2503" s="260"/>
      <c r="H2503" s="263">
        <v>88.304000000000002</v>
      </c>
      <c r="I2503" s="264"/>
      <c r="J2503" s="260"/>
      <c r="K2503" s="260"/>
      <c r="L2503" s="265"/>
      <c r="M2503" s="266"/>
      <c r="N2503" s="267"/>
      <c r="O2503" s="267"/>
      <c r="P2503" s="267"/>
      <c r="Q2503" s="267"/>
      <c r="R2503" s="267"/>
      <c r="S2503" s="267"/>
      <c r="T2503" s="268"/>
      <c r="U2503" s="14"/>
      <c r="V2503" s="14"/>
      <c r="W2503" s="14"/>
      <c r="X2503" s="14"/>
      <c r="Y2503" s="14"/>
      <c r="Z2503" s="14"/>
      <c r="AA2503" s="14"/>
      <c r="AB2503" s="14"/>
      <c r="AC2503" s="14"/>
      <c r="AD2503" s="14"/>
      <c r="AE2503" s="14"/>
      <c r="AT2503" s="269" t="s">
        <v>200</v>
      </c>
      <c r="AU2503" s="269" t="s">
        <v>82</v>
      </c>
      <c r="AV2503" s="14" t="s">
        <v>82</v>
      </c>
      <c r="AW2503" s="14" t="s">
        <v>30</v>
      </c>
      <c r="AX2503" s="14" t="s">
        <v>73</v>
      </c>
      <c r="AY2503" s="269" t="s">
        <v>189</v>
      </c>
    </row>
    <row r="2504" s="15" customFormat="1">
      <c r="A2504" s="15"/>
      <c r="B2504" s="270"/>
      <c r="C2504" s="271"/>
      <c r="D2504" s="242" t="s">
        <v>200</v>
      </c>
      <c r="E2504" s="272" t="s">
        <v>1</v>
      </c>
      <c r="F2504" s="273" t="s">
        <v>207</v>
      </c>
      <c r="G2504" s="271"/>
      <c r="H2504" s="274">
        <v>621.35500000000002</v>
      </c>
      <c r="I2504" s="275"/>
      <c r="J2504" s="271"/>
      <c r="K2504" s="271"/>
      <c r="L2504" s="276"/>
      <c r="M2504" s="277"/>
      <c r="N2504" s="278"/>
      <c r="O2504" s="278"/>
      <c r="P2504" s="278"/>
      <c r="Q2504" s="278"/>
      <c r="R2504" s="278"/>
      <c r="S2504" s="278"/>
      <c r="T2504" s="279"/>
      <c r="U2504" s="15"/>
      <c r="V2504" s="15"/>
      <c r="W2504" s="15"/>
      <c r="X2504" s="15"/>
      <c r="Y2504" s="15"/>
      <c r="Z2504" s="15"/>
      <c r="AA2504" s="15"/>
      <c r="AB2504" s="15"/>
      <c r="AC2504" s="15"/>
      <c r="AD2504" s="15"/>
      <c r="AE2504" s="15"/>
      <c r="AT2504" s="280" t="s">
        <v>200</v>
      </c>
      <c r="AU2504" s="280" t="s">
        <v>82</v>
      </c>
      <c r="AV2504" s="15" t="s">
        <v>195</v>
      </c>
      <c r="AW2504" s="15" t="s">
        <v>30</v>
      </c>
      <c r="AX2504" s="15" t="s">
        <v>80</v>
      </c>
      <c r="AY2504" s="280" t="s">
        <v>189</v>
      </c>
    </row>
    <row r="2505" s="2" customFormat="1" ht="24.15" customHeight="1">
      <c r="A2505" s="39"/>
      <c r="B2505" s="40"/>
      <c r="C2505" s="228" t="s">
        <v>1710</v>
      </c>
      <c r="D2505" s="228" t="s">
        <v>191</v>
      </c>
      <c r="E2505" s="229" t="s">
        <v>1711</v>
      </c>
      <c r="F2505" s="230" t="s">
        <v>1712</v>
      </c>
      <c r="G2505" s="231" t="s">
        <v>301</v>
      </c>
      <c r="H2505" s="232">
        <v>88.560000000000002</v>
      </c>
      <c r="I2505" s="233"/>
      <c r="J2505" s="234">
        <f>ROUND(I2505*H2505,2)</f>
        <v>0</v>
      </c>
      <c r="K2505" s="235"/>
      <c r="L2505" s="45"/>
      <c r="M2505" s="236" t="s">
        <v>1</v>
      </c>
      <c r="N2505" s="237" t="s">
        <v>38</v>
      </c>
      <c r="O2505" s="92"/>
      <c r="P2505" s="238">
        <f>O2505*H2505</f>
        <v>0</v>
      </c>
      <c r="Q2505" s="238">
        <v>0</v>
      </c>
      <c r="R2505" s="238">
        <f>Q2505*H2505</f>
        <v>0</v>
      </c>
      <c r="S2505" s="238">
        <v>0.060999999999999999</v>
      </c>
      <c r="T2505" s="239">
        <f>S2505*H2505</f>
        <v>5.4021600000000003</v>
      </c>
      <c r="U2505" s="39"/>
      <c r="V2505" s="39"/>
      <c r="W2505" s="39"/>
      <c r="X2505" s="39"/>
      <c r="Y2505" s="39"/>
      <c r="Z2505" s="39"/>
      <c r="AA2505" s="39"/>
      <c r="AB2505" s="39"/>
      <c r="AC2505" s="39"/>
      <c r="AD2505" s="39"/>
      <c r="AE2505" s="39"/>
      <c r="AR2505" s="240" t="s">
        <v>195</v>
      </c>
      <c r="AT2505" s="240" t="s">
        <v>191</v>
      </c>
      <c r="AU2505" s="240" t="s">
        <v>82</v>
      </c>
      <c r="AY2505" s="18" t="s">
        <v>189</v>
      </c>
      <c r="BE2505" s="241">
        <f>IF(N2505="základní",J2505,0)</f>
        <v>0</v>
      </c>
      <c r="BF2505" s="241">
        <f>IF(N2505="snížená",J2505,0)</f>
        <v>0</v>
      </c>
      <c r="BG2505" s="241">
        <f>IF(N2505="zákl. přenesená",J2505,0)</f>
        <v>0</v>
      </c>
      <c r="BH2505" s="241">
        <f>IF(N2505="sníž. přenesená",J2505,0)</f>
        <v>0</v>
      </c>
      <c r="BI2505" s="241">
        <f>IF(N2505="nulová",J2505,0)</f>
        <v>0</v>
      </c>
      <c r="BJ2505" s="18" t="s">
        <v>80</v>
      </c>
      <c r="BK2505" s="241">
        <f>ROUND(I2505*H2505,2)</f>
        <v>0</v>
      </c>
      <c r="BL2505" s="18" t="s">
        <v>195</v>
      </c>
      <c r="BM2505" s="240" t="s">
        <v>1713</v>
      </c>
    </row>
    <row r="2506" s="2" customFormat="1">
      <c r="A2506" s="39"/>
      <c r="B2506" s="40"/>
      <c r="C2506" s="41"/>
      <c r="D2506" s="242" t="s">
        <v>197</v>
      </c>
      <c r="E2506" s="41"/>
      <c r="F2506" s="243" t="s">
        <v>1712</v>
      </c>
      <c r="G2506" s="41"/>
      <c r="H2506" s="41"/>
      <c r="I2506" s="244"/>
      <c r="J2506" s="41"/>
      <c r="K2506" s="41"/>
      <c r="L2506" s="45"/>
      <c r="M2506" s="245"/>
      <c r="N2506" s="246"/>
      <c r="O2506" s="92"/>
      <c r="P2506" s="92"/>
      <c r="Q2506" s="92"/>
      <c r="R2506" s="92"/>
      <c r="S2506" s="92"/>
      <c r="T2506" s="93"/>
      <c r="U2506" s="39"/>
      <c r="V2506" s="39"/>
      <c r="W2506" s="39"/>
      <c r="X2506" s="39"/>
      <c r="Y2506" s="39"/>
      <c r="Z2506" s="39"/>
      <c r="AA2506" s="39"/>
      <c r="AB2506" s="39"/>
      <c r="AC2506" s="39"/>
      <c r="AD2506" s="39"/>
      <c r="AE2506" s="39"/>
      <c r="AT2506" s="18" t="s">
        <v>197</v>
      </c>
      <c r="AU2506" s="18" t="s">
        <v>82</v>
      </c>
    </row>
    <row r="2507" s="2" customFormat="1">
      <c r="A2507" s="39"/>
      <c r="B2507" s="40"/>
      <c r="C2507" s="41"/>
      <c r="D2507" s="247" t="s">
        <v>198</v>
      </c>
      <c r="E2507" s="41"/>
      <c r="F2507" s="248" t="s">
        <v>1714</v>
      </c>
      <c r="G2507" s="41"/>
      <c r="H2507" s="41"/>
      <c r="I2507" s="244"/>
      <c r="J2507" s="41"/>
      <c r="K2507" s="41"/>
      <c r="L2507" s="45"/>
      <c r="M2507" s="245"/>
      <c r="N2507" s="246"/>
      <c r="O2507" s="92"/>
      <c r="P2507" s="92"/>
      <c r="Q2507" s="92"/>
      <c r="R2507" s="92"/>
      <c r="S2507" s="92"/>
      <c r="T2507" s="93"/>
      <c r="U2507" s="39"/>
      <c r="V2507" s="39"/>
      <c r="W2507" s="39"/>
      <c r="X2507" s="39"/>
      <c r="Y2507" s="39"/>
      <c r="Z2507" s="39"/>
      <c r="AA2507" s="39"/>
      <c r="AB2507" s="39"/>
      <c r="AC2507" s="39"/>
      <c r="AD2507" s="39"/>
      <c r="AE2507" s="39"/>
      <c r="AT2507" s="18" t="s">
        <v>198</v>
      </c>
      <c r="AU2507" s="18" t="s">
        <v>82</v>
      </c>
    </row>
    <row r="2508" s="13" customFormat="1">
      <c r="A2508" s="13"/>
      <c r="B2508" s="249"/>
      <c r="C2508" s="250"/>
      <c r="D2508" s="242" t="s">
        <v>200</v>
      </c>
      <c r="E2508" s="251" t="s">
        <v>1</v>
      </c>
      <c r="F2508" s="252" t="s">
        <v>283</v>
      </c>
      <c r="G2508" s="250"/>
      <c r="H2508" s="251" t="s">
        <v>1</v>
      </c>
      <c r="I2508" s="253"/>
      <c r="J2508" s="250"/>
      <c r="K2508" s="250"/>
      <c r="L2508" s="254"/>
      <c r="M2508" s="255"/>
      <c r="N2508" s="256"/>
      <c r="O2508" s="256"/>
      <c r="P2508" s="256"/>
      <c r="Q2508" s="256"/>
      <c r="R2508" s="256"/>
      <c r="S2508" s="256"/>
      <c r="T2508" s="257"/>
      <c r="U2508" s="13"/>
      <c r="V2508" s="13"/>
      <c r="W2508" s="13"/>
      <c r="X2508" s="13"/>
      <c r="Y2508" s="13"/>
      <c r="Z2508" s="13"/>
      <c r="AA2508" s="13"/>
      <c r="AB2508" s="13"/>
      <c r="AC2508" s="13"/>
      <c r="AD2508" s="13"/>
      <c r="AE2508" s="13"/>
      <c r="AT2508" s="258" t="s">
        <v>200</v>
      </c>
      <c r="AU2508" s="258" t="s">
        <v>82</v>
      </c>
      <c r="AV2508" s="13" t="s">
        <v>80</v>
      </c>
      <c r="AW2508" s="13" t="s">
        <v>30</v>
      </c>
      <c r="AX2508" s="13" t="s">
        <v>73</v>
      </c>
      <c r="AY2508" s="258" t="s">
        <v>189</v>
      </c>
    </row>
    <row r="2509" s="13" customFormat="1">
      <c r="A2509" s="13"/>
      <c r="B2509" s="249"/>
      <c r="C2509" s="250"/>
      <c r="D2509" s="242" t="s">
        <v>200</v>
      </c>
      <c r="E2509" s="251" t="s">
        <v>1</v>
      </c>
      <c r="F2509" s="252" t="s">
        <v>1330</v>
      </c>
      <c r="G2509" s="250"/>
      <c r="H2509" s="251" t="s">
        <v>1</v>
      </c>
      <c r="I2509" s="253"/>
      <c r="J2509" s="250"/>
      <c r="K2509" s="250"/>
      <c r="L2509" s="254"/>
      <c r="M2509" s="255"/>
      <c r="N2509" s="256"/>
      <c r="O2509" s="256"/>
      <c r="P2509" s="256"/>
      <c r="Q2509" s="256"/>
      <c r="R2509" s="256"/>
      <c r="S2509" s="256"/>
      <c r="T2509" s="257"/>
      <c r="U2509" s="13"/>
      <c r="V2509" s="13"/>
      <c r="W2509" s="13"/>
      <c r="X2509" s="13"/>
      <c r="Y2509" s="13"/>
      <c r="Z2509" s="13"/>
      <c r="AA2509" s="13"/>
      <c r="AB2509" s="13"/>
      <c r="AC2509" s="13"/>
      <c r="AD2509" s="13"/>
      <c r="AE2509" s="13"/>
      <c r="AT2509" s="258" t="s">
        <v>200</v>
      </c>
      <c r="AU2509" s="258" t="s">
        <v>82</v>
      </c>
      <c r="AV2509" s="13" t="s">
        <v>80</v>
      </c>
      <c r="AW2509" s="13" t="s">
        <v>30</v>
      </c>
      <c r="AX2509" s="13" t="s">
        <v>73</v>
      </c>
      <c r="AY2509" s="258" t="s">
        <v>189</v>
      </c>
    </row>
    <row r="2510" s="14" customFormat="1">
      <c r="A2510" s="14"/>
      <c r="B2510" s="259"/>
      <c r="C2510" s="260"/>
      <c r="D2510" s="242" t="s">
        <v>200</v>
      </c>
      <c r="E2510" s="261" t="s">
        <v>1</v>
      </c>
      <c r="F2510" s="262" t="s">
        <v>1715</v>
      </c>
      <c r="G2510" s="260"/>
      <c r="H2510" s="263">
        <v>88.560000000000002</v>
      </c>
      <c r="I2510" s="264"/>
      <c r="J2510" s="260"/>
      <c r="K2510" s="260"/>
      <c r="L2510" s="265"/>
      <c r="M2510" s="266"/>
      <c r="N2510" s="267"/>
      <c r="O2510" s="267"/>
      <c r="P2510" s="267"/>
      <c r="Q2510" s="267"/>
      <c r="R2510" s="267"/>
      <c r="S2510" s="267"/>
      <c r="T2510" s="268"/>
      <c r="U2510" s="14"/>
      <c r="V2510" s="14"/>
      <c r="W2510" s="14"/>
      <c r="X2510" s="14"/>
      <c r="Y2510" s="14"/>
      <c r="Z2510" s="14"/>
      <c r="AA2510" s="14"/>
      <c r="AB2510" s="14"/>
      <c r="AC2510" s="14"/>
      <c r="AD2510" s="14"/>
      <c r="AE2510" s="14"/>
      <c r="AT2510" s="269" t="s">
        <v>200</v>
      </c>
      <c r="AU2510" s="269" t="s">
        <v>82</v>
      </c>
      <c r="AV2510" s="14" t="s">
        <v>82</v>
      </c>
      <c r="AW2510" s="14" t="s">
        <v>30</v>
      </c>
      <c r="AX2510" s="14" t="s">
        <v>73</v>
      </c>
      <c r="AY2510" s="269" t="s">
        <v>189</v>
      </c>
    </row>
    <row r="2511" s="16" customFormat="1">
      <c r="A2511" s="16"/>
      <c r="B2511" s="292"/>
      <c r="C2511" s="293"/>
      <c r="D2511" s="242" t="s">
        <v>200</v>
      </c>
      <c r="E2511" s="294" t="s">
        <v>1</v>
      </c>
      <c r="F2511" s="295" t="s">
        <v>290</v>
      </c>
      <c r="G2511" s="293"/>
      <c r="H2511" s="296">
        <v>88.560000000000002</v>
      </c>
      <c r="I2511" s="297"/>
      <c r="J2511" s="293"/>
      <c r="K2511" s="293"/>
      <c r="L2511" s="298"/>
      <c r="M2511" s="299"/>
      <c r="N2511" s="300"/>
      <c r="O2511" s="300"/>
      <c r="P2511" s="300"/>
      <c r="Q2511" s="300"/>
      <c r="R2511" s="300"/>
      <c r="S2511" s="300"/>
      <c r="T2511" s="301"/>
      <c r="U2511" s="16"/>
      <c r="V2511" s="16"/>
      <c r="W2511" s="16"/>
      <c r="X2511" s="16"/>
      <c r="Y2511" s="16"/>
      <c r="Z2511" s="16"/>
      <c r="AA2511" s="16"/>
      <c r="AB2511" s="16"/>
      <c r="AC2511" s="16"/>
      <c r="AD2511" s="16"/>
      <c r="AE2511" s="16"/>
      <c r="AT2511" s="302" t="s">
        <v>200</v>
      </c>
      <c r="AU2511" s="302" t="s">
        <v>82</v>
      </c>
      <c r="AV2511" s="16" t="s">
        <v>214</v>
      </c>
      <c r="AW2511" s="16" t="s">
        <v>30</v>
      </c>
      <c r="AX2511" s="16" t="s">
        <v>73</v>
      </c>
      <c r="AY2511" s="302" t="s">
        <v>189</v>
      </c>
    </row>
    <row r="2512" s="15" customFormat="1">
      <c r="A2512" s="15"/>
      <c r="B2512" s="270"/>
      <c r="C2512" s="271"/>
      <c r="D2512" s="242" t="s">
        <v>200</v>
      </c>
      <c r="E2512" s="272" t="s">
        <v>1</v>
      </c>
      <c r="F2512" s="273" t="s">
        <v>207</v>
      </c>
      <c r="G2512" s="271"/>
      <c r="H2512" s="274">
        <v>88.560000000000002</v>
      </c>
      <c r="I2512" s="275"/>
      <c r="J2512" s="271"/>
      <c r="K2512" s="271"/>
      <c r="L2512" s="276"/>
      <c r="M2512" s="277"/>
      <c r="N2512" s="278"/>
      <c r="O2512" s="278"/>
      <c r="P2512" s="278"/>
      <c r="Q2512" s="278"/>
      <c r="R2512" s="278"/>
      <c r="S2512" s="278"/>
      <c r="T2512" s="279"/>
      <c r="U2512" s="15"/>
      <c r="V2512" s="15"/>
      <c r="W2512" s="15"/>
      <c r="X2512" s="15"/>
      <c r="Y2512" s="15"/>
      <c r="Z2512" s="15"/>
      <c r="AA2512" s="15"/>
      <c r="AB2512" s="15"/>
      <c r="AC2512" s="15"/>
      <c r="AD2512" s="15"/>
      <c r="AE2512" s="15"/>
      <c r="AT2512" s="280" t="s">
        <v>200</v>
      </c>
      <c r="AU2512" s="280" t="s">
        <v>82</v>
      </c>
      <c r="AV2512" s="15" t="s">
        <v>195</v>
      </c>
      <c r="AW2512" s="15" t="s">
        <v>30</v>
      </c>
      <c r="AX2512" s="15" t="s">
        <v>80</v>
      </c>
      <c r="AY2512" s="280" t="s">
        <v>189</v>
      </c>
    </row>
    <row r="2513" s="2" customFormat="1" ht="37.8" customHeight="1">
      <c r="A2513" s="39"/>
      <c r="B2513" s="40"/>
      <c r="C2513" s="228" t="s">
        <v>1716</v>
      </c>
      <c r="D2513" s="228" t="s">
        <v>191</v>
      </c>
      <c r="E2513" s="229" t="s">
        <v>1717</v>
      </c>
      <c r="F2513" s="230" t="s">
        <v>1718</v>
      </c>
      <c r="G2513" s="231" t="s">
        <v>301</v>
      </c>
      <c r="H2513" s="232">
        <v>264.19999999999999</v>
      </c>
      <c r="I2513" s="233"/>
      <c r="J2513" s="234">
        <f>ROUND(I2513*H2513,2)</f>
        <v>0</v>
      </c>
      <c r="K2513" s="235"/>
      <c r="L2513" s="45"/>
      <c r="M2513" s="236" t="s">
        <v>1</v>
      </c>
      <c r="N2513" s="237" t="s">
        <v>38</v>
      </c>
      <c r="O2513" s="92"/>
      <c r="P2513" s="238">
        <f>O2513*H2513</f>
        <v>0</v>
      </c>
      <c r="Q2513" s="238">
        <v>0</v>
      </c>
      <c r="R2513" s="238">
        <f>Q2513*H2513</f>
        <v>0</v>
      </c>
      <c r="S2513" s="238">
        <v>0.050000000000000003</v>
      </c>
      <c r="T2513" s="239">
        <f>S2513*H2513</f>
        <v>13.210000000000001</v>
      </c>
      <c r="U2513" s="39"/>
      <c r="V2513" s="39"/>
      <c r="W2513" s="39"/>
      <c r="X2513" s="39"/>
      <c r="Y2513" s="39"/>
      <c r="Z2513" s="39"/>
      <c r="AA2513" s="39"/>
      <c r="AB2513" s="39"/>
      <c r="AC2513" s="39"/>
      <c r="AD2513" s="39"/>
      <c r="AE2513" s="39"/>
      <c r="AR2513" s="240" t="s">
        <v>195</v>
      </c>
      <c r="AT2513" s="240" t="s">
        <v>191</v>
      </c>
      <c r="AU2513" s="240" t="s">
        <v>82</v>
      </c>
      <c r="AY2513" s="18" t="s">
        <v>189</v>
      </c>
      <c r="BE2513" s="241">
        <f>IF(N2513="základní",J2513,0)</f>
        <v>0</v>
      </c>
      <c r="BF2513" s="241">
        <f>IF(N2513="snížená",J2513,0)</f>
        <v>0</v>
      </c>
      <c r="BG2513" s="241">
        <f>IF(N2513="zákl. přenesená",J2513,0)</f>
        <v>0</v>
      </c>
      <c r="BH2513" s="241">
        <f>IF(N2513="sníž. přenesená",J2513,0)</f>
        <v>0</v>
      </c>
      <c r="BI2513" s="241">
        <f>IF(N2513="nulová",J2513,0)</f>
        <v>0</v>
      </c>
      <c r="BJ2513" s="18" t="s">
        <v>80</v>
      </c>
      <c r="BK2513" s="241">
        <f>ROUND(I2513*H2513,2)</f>
        <v>0</v>
      </c>
      <c r="BL2513" s="18" t="s">
        <v>195</v>
      </c>
      <c r="BM2513" s="240" t="s">
        <v>1719</v>
      </c>
    </row>
    <row r="2514" s="2" customFormat="1">
      <c r="A2514" s="39"/>
      <c r="B2514" s="40"/>
      <c r="C2514" s="41"/>
      <c r="D2514" s="242" t="s">
        <v>197</v>
      </c>
      <c r="E2514" s="41"/>
      <c r="F2514" s="243" t="s">
        <v>1718</v>
      </c>
      <c r="G2514" s="41"/>
      <c r="H2514" s="41"/>
      <c r="I2514" s="244"/>
      <c r="J2514" s="41"/>
      <c r="K2514" s="41"/>
      <c r="L2514" s="45"/>
      <c r="M2514" s="245"/>
      <c r="N2514" s="246"/>
      <c r="O2514" s="92"/>
      <c r="P2514" s="92"/>
      <c r="Q2514" s="92"/>
      <c r="R2514" s="92"/>
      <c r="S2514" s="92"/>
      <c r="T2514" s="93"/>
      <c r="U2514" s="39"/>
      <c r="V2514" s="39"/>
      <c r="W2514" s="39"/>
      <c r="X2514" s="39"/>
      <c r="Y2514" s="39"/>
      <c r="Z2514" s="39"/>
      <c r="AA2514" s="39"/>
      <c r="AB2514" s="39"/>
      <c r="AC2514" s="39"/>
      <c r="AD2514" s="39"/>
      <c r="AE2514" s="39"/>
      <c r="AT2514" s="18" t="s">
        <v>197</v>
      </c>
      <c r="AU2514" s="18" t="s">
        <v>82</v>
      </c>
    </row>
    <row r="2515" s="2" customFormat="1">
      <c r="A2515" s="39"/>
      <c r="B2515" s="40"/>
      <c r="C2515" s="41"/>
      <c r="D2515" s="247" t="s">
        <v>198</v>
      </c>
      <c r="E2515" s="41"/>
      <c r="F2515" s="248" t="s">
        <v>1720</v>
      </c>
      <c r="G2515" s="41"/>
      <c r="H2515" s="41"/>
      <c r="I2515" s="244"/>
      <c r="J2515" s="41"/>
      <c r="K2515" s="41"/>
      <c r="L2515" s="45"/>
      <c r="M2515" s="245"/>
      <c r="N2515" s="246"/>
      <c r="O2515" s="92"/>
      <c r="P2515" s="92"/>
      <c r="Q2515" s="92"/>
      <c r="R2515" s="92"/>
      <c r="S2515" s="92"/>
      <c r="T2515" s="93"/>
      <c r="U2515" s="39"/>
      <c r="V2515" s="39"/>
      <c r="W2515" s="39"/>
      <c r="X2515" s="39"/>
      <c r="Y2515" s="39"/>
      <c r="Z2515" s="39"/>
      <c r="AA2515" s="39"/>
      <c r="AB2515" s="39"/>
      <c r="AC2515" s="39"/>
      <c r="AD2515" s="39"/>
      <c r="AE2515" s="39"/>
      <c r="AT2515" s="18" t="s">
        <v>198</v>
      </c>
      <c r="AU2515" s="18" t="s">
        <v>82</v>
      </c>
    </row>
    <row r="2516" s="13" customFormat="1">
      <c r="A2516" s="13"/>
      <c r="B2516" s="249"/>
      <c r="C2516" s="250"/>
      <c r="D2516" s="242" t="s">
        <v>200</v>
      </c>
      <c r="E2516" s="251" t="s">
        <v>1</v>
      </c>
      <c r="F2516" s="252" t="s">
        <v>338</v>
      </c>
      <c r="G2516" s="250"/>
      <c r="H2516" s="251" t="s">
        <v>1</v>
      </c>
      <c r="I2516" s="253"/>
      <c r="J2516" s="250"/>
      <c r="K2516" s="250"/>
      <c r="L2516" s="254"/>
      <c r="M2516" s="255"/>
      <c r="N2516" s="256"/>
      <c r="O2516" s="256"/>
      <c r="P2516" s="256"/>
      <c r="Q2516" s="256"/>
      <c r="R2516" s="256"/>
      <c r="S2516" s="256"/>
      <c r="T2516" s="257"/>
      <c r="U2516" s="13"/>
      <c r="V2516" s="13"/>
      <c r="W2516" s="13"/>
      <c r="X2516" s="13"/>
      <c r="Y2516" s="13"/>
      <c r="Z2516" s="13"/>
      <c r="AA2516" s="13"/>
      <c r="AB2516" s="13"/>
      <c r="AC2516" s="13"/>
      <c r="AD2516" s="13"/>
      <c r="AE2516" s="13"/>
      <c r="AT2516" s="258" t="s">
        <v>200</v>
      </c>
      <c r="AU2516" s="258" t="s">
        <v>82</v>
      </c>
      <c r="AV2516" s="13" t="s">
        <v>80</v>
      </c>
      <c r="AW2516" s="13" t="s">
        <v>30</v>
      </c>
      <c r="AX2516" s="13" t="s">
        <v>73</v>
      </c>
      <c r="AY2516" s="258" t="s">
        <v>189</v>
      </c>
    </row>
    <row r="2517" s="13" customFormat="1">
      <c r="A2517" s="13"/>
      <c r="B2517" s="249"/>
      <c r="C2517" s="250"/>
      <c r="D2517" s="242" t="s">
        <v>200</v>
      </c>
      <c r="E2517" s="251" t="s">
        <v>1</v>
      </c>
      <c r="F2517" s="252" t="s">
        <v>759</v>
      </c>
      <c r="G2517" s="250"/>
      <c r="H2517" s="251" t="s">
        <v>1</v>
      </c>
      <c r="I2517" s="253"/>
      <c r="J2517" s="250"/>
      <c r="K2517" s="250"/>
      <c r="L2517" s="254"/>
      <c r="M2517" s="255"/>
      <c r="N2517" s="256"/>
      <c r="O2517" s="256"/>
      <c r="P2517" s="256"/>
      <c r="Q2517" s="256"/>
      <c r="R2517" s="256"/>
      <c r="S2517" s="256"/>
      <c r="T2517" s="257"/>
      <c r="U2517" s="13"/>
      <c r="V2517" s="13"/>
      <c r="W2517" s="13"/>
      <c r="X2517" s="13"/>
      <c r="Y2517" s="13"/>
      <c r="Z2517" s="13"/>
      <c r="AA2517" s="13"/>
      <c r="AB2517" s="13"/>
      <c r="AC2517" s="13"/>
      <c r="AD2517" s="13"/>
      <c r="AE2517" s="13"/>
      <c r="AT2517" s="258" t="s">
        <v>200</v>
      </c>
      <c r="AU2517" s="258" t="s">
        <v>82</v>
      </c>
      <c r="AV2517" s="13" t="s">
        <v>80</v>
      </c>
      <c r="AW2517" s="13" t="s">
        <v>30</v>
      </c>
      <c r="AX2517" s="13" t="s">
        <v>73</v>
      </c>
      <c r="AY2517" s="258" t="s">
        <v>189</v>
      </c>
    </row>
    <row r="2518" s="14" customFormat="1">
      <c r="A2518" s="14"/>
      <c r="B2518" s="259"/>
      <c r="C2518" s="260"/>
      <c r="D2518" s="242" t="s">
        <v>200</v>
      </c>
      <c r="E2518" s="261" t="s">
        <v>1</v>
      </c>
      <c r="F2518" s="262" t="s">
        <v>760</v>
      </c>
      <c r="G2518" s="260"/>
      <c r="H2518" s="263">
        <v>30.379999999999999</v>
      </c>
      <c r="I2518" s="264"/>
      <c r="J2518" s="260"/>
      <c r="K2518" s="260"/>
      <c r="L2518" s="265"/>
      <c r="M2518" s="266"/>
      <c r="N2518" s="267"/>
      <c r="O2518" s="267"/>
      <c r="P2518" s="267"/>
      <c r="Q2518" s="267"/>
      <c r="R2518" s="267"/>
      <c r="S2518" s="267"/>
      <c r="T2518" s="268"/>
      <c r="U2518" s="14"/>
      <c r="V2518" s="14"/>
      <c r="W2518" s="14"/>
      <c r="X2518" s="14"/>
      <c r="Y2518" s="14"/>
      <c r="Z2518" s="14"/>
      <c r="AA2518" s="14"/>
      <c r="AB2518" s="14"/>
      <c r="AC2518" s="14"/>
      <c r="AD2518" s="14"/>
      <c r="AE2518" s="14"/>
      <c r="AT2518" s="269" t="s">
        <v>200</v>
      </c>
      <c r="AU2518" s="269" t="s">
        <v>82</v>
      </c>
      <c r="AV2518" s="14" t="s">
        <v>82</v>
      </c>
      <c r="AW2518" s="14" t="s">
        <v>30</v>
      </c>
      <c r="AX2518" s="14" t="s">
        <v>73</v>
      </c>
      <c r="AY2518" s="269" t="s">
        <v>189</v>
      </c>
    </row>
    <row r="2519" s="14" customFormat="1">
      <c r="A2519" s="14"/>
      <c r="B2519" s="259"/>
      <c r="C2519" s="260"/>
      <c r="D2519" s="242" t="s">
        <v>200</v>
      </c>
      <c r="E2519" s="261" t="s">
        <v>1</v>
      </c>
      <c r="F2519" s="262" t="s">
        <v>761</v>
      </c>
      <c r="G2519" s="260"/>
      <c r="H2519" s="263">
        <v>58.969999999999999</v>
      </c>
      <c r="I2519" s="264"/>
      <c r="J2519" s="260"/>
      <c r="K2519" s="260"/>
      <c r="L2519" s="265"/>
      <c r="M2519" s="266"/>
      <c r="N2519" s="267"/>
      <c r="O2519" s="267"/>
      <c r="P2519" s="267"/>
      <c r="Q2519" s="267"/>
      <c r="R2519" s="267"/>
      <c r="S2519" s="267"/>
      <c r="T2519" s="268"/>
      <c r="U2519" s="14"/>
      <c r="V2519" s="14"/>
      <c r="W2519" s="14"/>
      <c r="X2519" s="14"/>
      <c r="Y2519" s="14"/>
      <c r="Z2519" s="14"/>
      <c r="AA2519" s="14"/>
      <c r="AB2519" s="14"/>
      <c r="AC2519" s="14"/>
      <c r="AD2519" s="14"/>
      <c r="AE2519" s="14"/>
      <c r="AT2519" s="269" t="s">
        <v>200</v>
      </c>
      <c r="AU2519" s="269" t="s">
        <v>82</v>
      </c>
      <c r="AV2519" s="14" t="s">
        <v>82</v>
      </c>
      <c r="AW2519" s="14" t="s">
        <v>30</v>
      </c>
      <c r="AX2519" s="14" t="s">
        <v>73</v>
      </c>
      <c r="AY2519" s="269" t="s">
        <v>189</v>
      </c>
    </row>
    <row r="2520" s="14" customFormat="1">
      <c r="A2520" s="14"/>
      <c r="B2520" s="259"/>
      <c r="C2520" s="260"/>
      <c r="D2520" s="242" t="s">
        <v>200</v>
      </c>
      <c r="E2520" s="261" t="s">
        <v>1</v>
      </c>
      <c r="F2520" s="262" t="s">
        <v>762</v>
      </c>
      <c r="G2520" s="260"/>
      <c r="H2520" s="263">
        <v>91.980000000000004</v>
      </c>
      <c r="I2520" s="264"/>
      <c r="J2520" s="260"/>
      <c r="K2520" s="260"/>
      <c r="L2520" s="265"/>
      <c r="M2520" s="266"/>
      <c r="N2520" s="267"/>
      <c r="O2520" s="267"/>
      <c r="P2520" s="267"/>
      <c r="Q2520" s="267"/>
      <c r="R2520" s="267"/>
      <c r="S2520" s="267"/>
      <c r="T2520" s="268"/>
      <c r="U2520" s="14"/>
      <c r="V2520" s="14"/>
      <c r="W2520" s="14"/>
      <c r="X2520" s="14"/>
      <c r="Y2520" s="14"/>
      <c r="Z2520" s="14"/>
      <c r="AA2520" s="14"/>
      <c r="AB2520" s="14"/>
      <c r="AC2520" s="14"/>
      <c r="AD2520" s="14"/>
      <c r="AE2520" s="14"/>
      <c r="AT2520" s="269" t="s">
        <v>200</v>
      </c>
      <c r="AU2520" s="269" t="s">
        <v>82</v>
      </c>
      <c r="AV2520" s="14" t="s">
        <v>82</v>
      </c>
      <c r="AW2520" s="14" t="s">
        <v>30</v>
      </c>
      <c r="AX2520" s="14" t="s">
        <v>73</v>
      </c>
      <c r="AY2520" s="269" t="s">
        <v>189</v>
      </c>
    </row>
    <row r="2521" s="16" customFormat="1">
      <c r="A2521" s="16"/>
      <c r="B2521" s="292"/>
      <c r="C2521" s="293"/>
      <c r="D2521" s="242" t="s">
        <v>200</v>
      </c>
      <c r="E2521" s="294" t="s">
        <v>1</v>
      </c>
      <c r="F2521" s="295" t="s">
        <v>290</v>
      </c>
      <c r="G2521" s="293"/>
      <c r="H2521" s="296">
        <v>181.33000000000001</v>
      </c>
      <c r="I2521" s="297"/>
      <c r="J2521" s="293"/>
      <c r="K2521" s="293"/>
      <c r="L2521" s="298"/>
      <c r="M2521" s="299"/>
      <c r="N2521" s="300"/>
      <c r="O2521" s="300"/>
      <c r="P2521" s="300"/>
      <c r="Q2521" s="300"/>
      <c r="R2521" s="300"/>
      <c r="S2521" s="300"/>
      <c r="T2521" s="301"/>
      <c r="U2521" s="16"/>
      <c r="V2521" s="16"/>
      <c r="W2521" s="16"/>
      <c r="X2521" s="16"/>
      <c r="Y2521" s="16"/>
      <c r="Z2521" s="16"/>
      <c r="AA2521" s="16"/>
      <c r="AB2521" s="16"/>
      <c r="AC2521" s="16"/>
      <c r="AD2521" s="16"/>
      <c r="AE2521" s="16"/>
      <c r="AT2521" s="302" t="s">
        <v>200</v>
      </c>
      <c r="AU2521" s="302" t="s">
        <v>82</v>
      </c>
      <c r="AV2521" s="16" t="s">
        <v>214</v>
      </c>
      <c r="AW2521" s="16" t="s">
        <v>30</v>
      </c>
      <c r="AX2521" s="16" t="s">
        <v>73</v>
      </c>
      <c r="AY2521" s="302" t="s">
        <v>189</v>
      </c>
    </row>
    <row r="2522" s="13" customFormat="1">
      <c r="A2522" s="13"/>
      <c r="B2522" s="249"/>
      <c r="C2522" s="250"/>
      <c r="D2522" s="242" t="s">
        <v>200</v>
      </c>
      <c r="E2522" s="251" t="s">
        <v>1</v>
      </c>
      <c r="F2522" s="252" t="s">
        <v>352</v>
      </c>
      <c r="G2522" s="250"/>
      <c r="H2522" s="251" t="s">
        <v>1</v>
      </c>
      <c r="I2522" s="253"/>
      <c r="J2522" s="250"/>
      <c r="K2522" s="250"/>
      <c r="L2522" s="254"/>
      <c r="M2522" s="255"/>
      <c r="N2522" s="256"/>
      <c r="O2522" s="256"/>
      <c r="P2522" s="256"/>
      <c r="Q2522" s="256"/>
      <c r="R2522" s="256"/>
      <c r="S2522" s="256"/>
      <c r="T2522" s="257"/>
      <c r="U2522" s="13"/>
      <c r="V2522" s="13"/>
      <c r="W2522" s="13"/>
      <c r="X2522" s="13"/>
      <c r="Y2522" s="13"/>
      <c r="Z2522" s="13"/>
      <c r="AA2522" s="13"/>
      <c r="AB2522" s="13"/>
      <c r="AC2522" s="13"/>
      <c r="AD2522" s="13"/>
      <c r="AE2522" s="13"/>
      <c r="AT2522" s="258" t="s">
        <v>200</v>
      </c>
      <c r="AU2522" s="258" t="s">
        <v>82</v>
      </c>
      <c r="AV2522" s="13" t="s">
        <v>80</v>
      </c>
      <c r="AW2522" s="13" t="s">
        <v>30</v>
      </c>
      <c r="AX2522" s="13" t="s">
        <v>73</v>
      </c>
      <c r="AY2522" s="258" t="s">
        <v>189</v>
      </c>
    </row>
    <row r="2523" s="13" customFormat="1">
      <c r="A2523" s="13"/>
      <c r="B2523" s="249"/>
      <c r="C2523" s="250"/>
      <c r="D2523" s="242" t="s">
        <v>200</v>
      </c>
      <c r="E2523" s="251" t="s">
        <v>1</v>
      </c>
      <c r="F2523" s="252" t="s">
        <v>1721</v>
      </c>
      <c r="G2523" s="250"/>
      <c r="H2523" s="251" t="s">
        <v>1</v>
      </c>
      <c r="I2523" s="253"/>
      <c r="J2523" s="250"/>
      <c r="K2523" s="250"/>
      <c r="L2523" s="254"/>
      <c r="M2523" s="255"/>
      <c r="N2523" s="256"/>
      <c r="O2523" s="256"/>
      <c r="P2523" s="256"/>
      <c r="Q2523" s="256"/>
      <c r="R2523" s="256"/>
      <c r="S2523" s="256"/>
      <c r="T2523" s="257"/>
      <c r="U2523" s="13"/>
      <c r="V2523" s="13"/>
      <c r="W2523" s="13"/>
      <c r="X2523" s="13"/>
      <c r="Y2523" s="13"/>
      <c r="Z2523" s="13"/>
      <c r="AA2523" s="13"/>
      <c r="AB2523" s="13"/>
      <c r="AC2523" s="13"/>
      <c r="AD2523" s="13"/>
      <c r="AE2523" s="13"/>
      <c r="AT2523" s="258" t="s">
        <v>200</v>
      </c>
      <c r="AU2523" s="258" t="s">
        <v>82</v>
      </c>
      <c r="AV2523" s="13" t="s">
        <v>80</v>
      </c>
      <c r="AW2523" s="13" t="s">
        <v>30</v>
      </c>
      <c r="AX2523" s="13" t="s">
        <v>73</v>
      </c>
      <c r="AY2523" s="258" t="s">
        <v>189</v>
      </c>
    </row>
    <row r="2524" s="14" customFormat="1">
      <c r="A2524" s="14"/>
      <c r="B2524" s="259"/>
      <c r="C2524" s="260"/>
      <c r="D2524" s="242" t="s">
        <v>200</v>
      </c>
      <c r="E2524" s="261" t="s">
        <v>1</v>
      </c>
      <c r="F2524" s="262" t="s">
        <v>1722</v>
      </c>
      <c r="G2524" s="260"/>
      <c r="H2524" s="263">
        <v>82.870000000000005</v>
      </c>
      <c r="I2524" s="264"/>
      <c r="J2524" s="260"/>
      <c r="K2524" s="260"/>
      <c r="L2524" s="265"/>
      <c r="M2524" s="266"/>
      <c r="N2524" s="267"/>
      <c r="O2524" s="267"/>
      <c r="P2524" s="267"/>
      <c r="Q2524" s="267"/>
      <c r="R2524" s="267"/>
      <c r="S2524" s="267"/>
      <c r="T2524" s="268"/>
      <c r="U2524" s="14"/>
      <c r="V2524" s="14"/>
      <c r="W2524" s="14"/>
      <c r="X2524" s="14"/>
      <c r="Y2524" s="14"/>
      <c r="Z2524" s="14"/>
      <c r="AA2524" s="14"/>
      <c r="AB2524" s="14"/>
      <c r="AC2524" s="14"/>
      <c r="AD2524" s="14"/>
      <c r="AE2524" s="14"/>
      <c r="AT2524" s="269" t="s">
        <v>200</v>
      </c>
      <c r="AU2524" s="269" t="s">
        <v>82</v>
      </c>
      <c r="AV2524" s="14" t="s">
        <v>82</v>
      </c>
      <c r="AW2524" s="14" t="s">
        <v>30</v>
      </c>
      <c r="AX2524" s="14" t="s">
        <v>73</v>
      </c>
      <c r="AY2524" s="269" t="s">
        <v>189</v>
      </c>
    </row>
    <row r="2525" s="16" customFormat="1">
      <c r="A2525" s="16"/>
      <c r="B2525" s="292"/>
      <c r="C2525" s="293"/>
      <c r="D2525" s="242" t="s">
        <v>200</v>
      </c>
      <c r="E2525" s="294" t="s">
        <v>1</v>
      </c>
      <c r="F2525" s="295" t="s">
        <v>290</v>
      </c>
      <c r="G2525" s="293"/>
      <c r="H2525" s="296">
        <v>82.870000000000005</v>
      </c>
      <c r="I2525" s="297"/>
      <c r="J2525" s="293"/>
      <c r="K2525" s="293"/>
      <c r="L2525" s="298"/>
      <c r="M2525" s="299"/>
      <c r="N2525" s="300"/>
      <c r="O2525" s="300"/>
      <c r="P2525" s="300"/>
      <c r="Q2525" s="300"/>
      <c r="R2525" s="300"/>
      <c r="S2525" s="300"/>
      <c r="T2525" s="301"/>
      <c r="U2525" s="16"/>
      <c r="V2525" s="16"/>
      <c r="W2525" s="16"/>
      <c r="X2525" s="16"/>
      <c r="Y2525" s="16"/>
      <c r="Z2525" s="16"/>
      <c r="AA2525" s="16"/>
      <c r="AB2525" s="16"/>
      <c r="AC2525" s="16"/>
      <c r="AD2525" s="16"/>
      <c r="AE2525" s="16"/>
      <c r="AT2525" s="302" t="s">
        <v>200</v>
      </c>
      <c r="AU2525" s="302" t="s">
        <v>82</v>
      </c>
      <c r="AV2525" s="16" t="s">
        <v>214</v>
      </c>
      <c r="AW2525" s="16" t="s">
        <v>30</v>
      </c>
      <c r="AX2525" s="16" t="s">
        <v>73</v>
      </c>
      <c r="AY2525" s="302" t="s">
        <v>189</v>
      </c>
    </row>
    <row r="2526" s="15" customFormat="1">
      <c r="A2526" s="15"/>
      <c r="B2526" s="270"/>
      <c r="C2526" s="271"/>
      <c r="D2526" s="242" t="s">
        <v>200</v>
      </c>
      <c r="E2526" s="272" t="s">
        <v>1</v>
      </c>
      <c r="F2526" s="273" t="s">
        <v>207</v>
      </c>
      <c r="G2526" s="271"/>
      <c r="H2526" s="274">
        <v>264.19999999999999</v>
      </c>
      <c r="I2526" s="275"/>
      <c r="J2526" s="271"/>
      <c r="K2526" s="271"/>
      <c r="L2526" s="276"/>
      <c r="M2526" s="277"/>
      <c r="N2526" s="278"/>
      <c r="O2526" s="278"/>
      <c r="P2526" s="278"/>
      <c r="Q2526" s="278"/>
      <c r="R2526" s="278"/>
      <c r="S2526" s="278"/>
      <c r="T2526" s="279"/>
      <c r="U2526" s="15"/>
      <c r="V2526" s="15"/>
      <c r="W2526" s="15"/>
      <c r="X2526" s="15"/>
      <c r="Y2526" s="15"/>
      <c r="Z2526" s="15"/>
      <c r="AA2526" s="15"/>
      <c r="AB2526" s="15"/>
      <c r="AC2526" s="15"/>
      <c r="AD2526" s="15"/>
      <c r="AE2526" s="15"/>
      <c r="AT2526" s="280" t="s">
        <v>200</v>
      </c>
      <c r="AU2526" s="280" t="s">
        <v>82</v>
      </c>
      <c r="AV2526" s="15" t="s">
        <v>195</v>
      </c>
      <c r="AW2526" s="15" t="s">
        <v>30</v>
      </c>
      <c r="AX2526" s="15" t="s">
        <v>80</v>
      </c>
      <c r="AY2526" s="280" t="s">
        <v>189</v>
      </c>
    </row>
    <row r="2527" s="2" customFormat="1" ht="24.15" customHeight="1">
      <c r="A2527" s="39"/>
      <c r="B2527" s="40"/>
      <c r="C2527" s="228" t="s">
        <v>1723</v>
      </c>
      <c r="D2527" s="228" t="s">
        <v>191</v>
      </c>
      <c r="E2527" s="229" t="s">
        <v>1724</v>
      </c>
      <c r="F2527" s="230" t="s">
        <v>1725</v>
      </c>
      <c r="G2527" s="231" t="s">
        <v>301</v>
      </c>
      <c r="H2527" s="232">
        <v>1256.9929999999999</v>
      </c>
      <c r="I2527" s="233"/>
      <c r="J2527" s="234">
        <f>ROUND(I2527*H2527,2)</f>
        <v>0</v>
      </c>
      <c r="K2527" s="235"/>
      <c r="L2527" s="45"/>
      <c r="M2527" s="236" t="s">
        <v>1</v>
      </c>
      <c r="N2527" s="237" t="s">
        <v>38</v>
      </c>
      <c r="O2527" s="92"/>
      <c r="P2527" s="238">
        <f>O2527*H2527</f>
        <v>0</v>
      </c>
      <c r="Q2527" s="238">
        <v>0</v>
      </c>
      <c r="R2527" s="238">
        <f>Q2527*H2527</f>
        <v>0</v>
      </c>
      <c r="S2527" s="238">
        <v>0.060999999999999999</v>
      </c>
      <c r="T2527" s="239">
        <f>S2527*H2527</f>
        <v>76.676572999999991</v>
      </c>
      <c r="U2527" s="39"/>
      <c r="V2527" s="39"/>
      <c r="W2527" s="39"/>
      <c r="X2527" s="39"/>
      <c r="Y2527" s="39"/>
      <c r="Z2527" s="39"/>
      <c r="AA2527" s="39"/>
      <c r="AB2527" s="39"/>
      <c r="AC2527" s="39"/>
      <c r="AD2527" s="39"/>
      <c r="AE2527" s="39"/>
      <c r="AR2527" s="240" t="s">
        <v>195</v>
      </c>
      <c r="AT2527" s="240" t="s">
        <v>191</v>
      </c>
      <c r="AU2527" s="240" t="s">
        <v>82</v>
      </c>
      <c r="AY2527" s="18" t="s">
        <v>189</v>
      </c>
      <c r="BE2527" s="241">
        <f>IF(N2527="základní",J2527,0)</f>
        <v>0</v>
      </c>
      <c r="BF2527" s="241">
        <f>IF(N2527="snížená",J2527,0)</f>
        <v>0</v>
      </c>
      <c r="BG2527" s="241">
        <f>IF(N2527="zákl. přenesená",J2527,0)</f>
        <v>0</v>
      </c>
      <c r="BH2527" s="241">
        <f>IF(N2527="sníž. přenesená",J2527,0)</f>
        <v>0</v>
      </c>
      <c r="BI2527" s="241">
        <f>IF(N2527="nulová",J2527,0)</f>
        <v>0</v>
      </c>
      <c r="BJ2527" s="18" t="s">
        <v>80</v>
      </c>
      <c r="BK2527" s="241">
        <f>ROUND(I2527*H2527,2)</f>
        <v>0</v>
      </c>
      <c r="BL2527" s="18" t="s">
        <v>195</v>
      </c>
      <c r="BM2527" s="240" t="s">
        <v>1726</v>
      </c>
    </row>
    <row r="2528" s="2" customFormat="1">
      <c r="A2528" s="39"/>
      <c r="B2528" s="40"/>
      <c r="C2528" s="41"/>
      <c r="D2528" s="242" t="s">
        <v>197</v>
      </c>
      <c r="E2528" s="41"/>
      <c r="F2528" s="243" t="s">
        <v>1725</v>
      </c>
      <c r="G2528" s="41"/>
      <c r="H2528" s="41"/>
      <c r="I2528" s="244"/>
      <c r="J2528" s="41"/>
      <c r="K2528" s="41"/>
      <c r="L2528" s="45"/>
      <c r="M2528" s="245"/>
      <c r="N2528" s="246"/>
      <c r="O2528" s="92"/>
      <c r="P2528" s="92"/>
      <c r="Q2528" s="92"/>
      <c r="R2528" s="92"/>
      <c r="S2528" s="92"/>
      <c r="T2528" s="93"/>
      <c r="U2528" s="39"/>
      <c r="V2528" s="39"/>
      <c r="W2528" s="39"/>
      <c r="X2528" s="39"/>
      <c r="Y2528" s="39"/>
      <c r="Z2528" s="39"/>
      <c r="AA2528" s="39"/>
      <c r="AB2528" s="39"/>
      <c r="AC2528" s="39"/>
      <c r="AD2528" s="39"/>
      <c r="AE2528" s="39"/>
      <c r="AT2528" s="18" t="s">
        <v>197</v>
      </c>
      <c r="AU2528" s="18" t="s">
        <v>82</v>
      </c>
    </row>
    <row r="2529" s="2" customFormat="1">
      <c r="A2529" s="39"/>
      <c r="B2529" s="40"/>
      <c r="C2529" s="41"/>
      <c r="D2529" s="247" t="s">
        <v>198</v>
      </c>
      <c r="E2529" s="41"/>
      <c r="F2529" s="248" t="s">
        <v>1727</v>
      </c>
      <c r="G2529" s="41"/>
      <c r="H2529" s="41"/>
      <c r="I2529" s="244"/>
      <c r="J2529" s="41"/>
      <c r="K2529" s="41"/>
      <c r="L2529" s="45"/>
      <c r="M2529" s="245"/>
      <c r="N2529" s="246"/>
      <c r="O2529" s="92"/>
      <c r="P2529" s="92"/>
      <c r="Q2529" s="92"/>
      <c r="R2529" s="92"/>
      <c r="S2529" s="92"/>
      <c r="T2529" s="93"/>
      <c r="U2529" s="39"/>
      <c r="V2529" s="39"/>
      <c r="W2529" s="39"/>
      <c r="X2529" s="39"/>
      <c r="Y2529" s="39"/>
      <c r="Z2529" s="39"/>
      <c r="AA2529" s="39"/>
      <c r="AB2529" s="39"/>
      <c r="AC2529" s="39"/>
      <c r="AD2529" s="39"/>
      <c r="AE2529" s="39"/>
      <c r="AT2529" s="18" t="s">
        <v>198</v>
      </c>
      <c r="AU2529" s="18" t="s">
        <v>82</v>
      </c>
    </row>
    <row r="2530" s="13" customFormat="1">
      <c r="A2530" s="13"/>
      <c r="B2530" s="249"/>
      <c r="C2530" s="250"/>
      <c r="D2530" s="242" t="s">
        <v>200</v>
      </c>
      <c r="E2530" s="251" t="s">
        <v>1</v>
      </c>
      <c r="F2530" s="252" t="s">
        <v>1728</v>
      </c>
      <c r="G2530" s="250"/>
      <c r="H2530" s="251" t="s">
        <v>1</v>
      </c>
      <c r="I2530" s="253"/>
      <c r="J2530" s="250"/>
      <c r="K2530" s="250"/>
      <c r="L2530" s="254"/>
      <c r="M2530" s="255"/>
      <c r="N2530" s="256"/>
      <c r="O2530" s="256"/>
      <c r="P2530" s="256"/>
      <c r="Q2530" s="256"/>
      <c r="R2530" s="256"/>
      <c r="S2530" s="256"/>
      <c r="T2530" s="257"/>
      <c r="U2530" s="13"/>
      <c r="V2530" s="13"/>
      <c r="W2530" s="13"/>
      <c r="X2530" s="13"/>
      <c r="Y2530" s="13"/>
      <c r="Z2530" s="13"/>
      <c r="AA2530" s="13"/>
      <c r="AB2530" s="13"/>
      <c r="AC2530" s="13"/>
      <c r="AD2530" s="13"/>
      <c r="AE2530" s="13"/>
      <c r="AT2530" s="258" t="s">
        <v>200</v>
      </c>
      <c r="AU2530" s="258" t="s">
        <v>82</v>
      </c>
      <c r="AV2530" s="13" t="s">
        <v>80</v>
      </c>
      <c r="AW2530" s="13" t="s">
        <v>30</v>
      </c>
      <c r="AX2530" s="13" t="s">
        <v>73</v>
      </c>
      <c r="AY2530" s="258" t="s">
        <v>189</v>
      </c>
    </row>
    <row r="2531" s="13" customFormat="1">
      <c r="A2531" s="13"/>
      <c r="B2531" s="249"/>
      <c r="C2531" s="250"/>
      <c r="D2531" s="242" t="s">
        <v>200</v>
      </c>
      <c r="E2531" s="251" t="s">
        <v>1</v>
      </c>
      <c r="F2531" s="252" t="s">
        <v>594</v>
      </c>
      <c r="G2531" s="250"/>
      <c r="H2531" s="251" t="s">
        <v>1</v>
      </c>
      <c r="I2531" s="253"/>
      <c r="J2531" s="250"/>
      <c r="K2531" s="250"/>
      <c r="L2531" s="254"/>
      <c r="M2531" s="255"/>
      <c r="N2531" s="256"/>
      <c r="O2531" s="256"/>
      <c r="P2531" s="256"/>
      <c r="Q2531" s="256"/>
      <c r="R2531" s="256"/>
      <c r="S2531" s="256"/>
      <c r="T2531" s="257"/>
      <c r="U2531" s="13"/>
      <c r="V2531" s="13"/>
      <c r="W2531" s="13"/>
      <c r="X2531" s="13"/>
      <c r="Y2531" s="13"/>
      <c r="Z2531" s="13"/>
      <c r="AA2531" s="13"/>
      <c r="AB2531" s="13"/>
      <c r="AC2531" s="13"/>
      <c r="AD2531" s="13"/>
      <c r="AE2531" s="13"/>
      <c r="AT2531" s="258" t="s">
        <v>200</v>
      </c>
      <c r="AU2531" s="258" t="s">
        <v>82</v>
      </c>
      <c r="AV2531" s="13" t="s">
        <v>80</v>
      </c>
      <c r="AW2531" s="13" t="s">
        <v>30</v>
      </c>
      <c r="AX2531" s="13" t="s">
        <v>73</v>
      </c>
      <c r="AY2531" s="258" t="s">
        <v>189</v>
      </c>
    </row>
    <row r="2532" s="14" customFormat="1">
      <c r="A2532" s="14"/>
      <c r="B2532" s="259"/>
      <c r="C2532" s="260"/>
      <c r="D2532" s="242" t="s">
        <v>200</v>
      </c>
      <c r="E2532" s="261" t="s">
        <v>1</v>
      </c>
      <c r="F2532" s="262" t="s">
        <v>801</v>
      </c>
      <c r="G2532" s="260"/>
      <c r="H2532" s="263">
        <v>34.200000000000003</v>
      </c>
      <c r="I2532" s="264"/>
      <c r="J2532" s="260"/>
      <c r="K2532" s="260"/>
      <c r="L2532" s="265"/>
      <c r="M2532" s="266"/>
      <c r="N2532" s="267"/>
      <c r="O2532" s="267"/>
      <c r="P2532" s="267"/>
      <c r="Q2532" s="267"/>
      <c r="R2532" s="267"/>
      <c r="S2532" s="267"/>
      <c r="T2532" s="268"/>
      <c r="U2532" s="14"/>
      <c r="V2532" s="14"/>
      <c r="W2532" s="14"/>
      <c r="X2532" s="14"/>
      <c r="Y2532" s="14"/>
      <c r="Z2532" s="14"/>
      <c r="AA2532" s="14"/>
      <c r="AB2532" s="14"/>
      <c r="AC2532" s="14"/>
      <c r="AD2532" s="14"/>
      <c r="AE2532" s="14"/>
      <c r="AT2532" s="269" t="s">
        <v>200</v>
      </c>
      <c r="AU2532" s="269" t="s">
        <v>82</v>
      </c>
      <c r="AV2532" s="14" t="s">
        <v>82</v>
      </c>
      <c r="AW2532" s="14" t="s">
        <v>30</v>
      </c>
      <c r="AX2532" s="14" t="s">
        <v>73</v>
      </c>
      <c r="AY2532" s="269" t="s">
        <v>189</v>
      </c>
    </row>
    <row r="2533" s="13" customFormat="1">
      <c r="A2533" s="13"/>
      <c r="B2533" s="249"/>
      <c r="C2533" s="250"/>
      <c r="D2533" s="242" t="s">
        <v>200</v>
      </c>
      <c r="E2533" s="251" t="s">
        <v>1</v>
      </c>
      <c r="F2533" s="252" t="s">
        <v>595</v>
      </c>
      <c r="G2533" s="250"/>
      <c r="H2533" s="251" t="s">
        <v>1</v>
      </c>
      <c r="I2533" s="253"/>
      <c r="J2533" s="250"/>
      <c r="K2533" s="250"/>
      <c r="L2533" s="254"/>
      <c r="M2533" s="255"/>
      <c r="N2533" s="256"/>
      <c r="O2533" s="256"/>
      <c r="P2533" s="256"/>
      <c r="Q2533" s="256"/>
      <c r="R2533" s="256"/>
      <c r="S2533" s="256"/>
      <c r="T2533" s="257"/>
      <c r="U2533" s="13"/>
      <c r="V2533" s="13"/>
      <c r="W2533" s="13"/>
      <c r="X2533" s="13"/>
      <c r="Y2533" s="13"/>
      <c r="Z2533" s="13"/>
      <c r="AA2533" s="13"/>
      <c r="AB2533" s="13"/>
      <c r="AC2533" s="13"/>
      <c r="AD2533" s="13"/>
      <c r="AE2533" s="13"/>
      <c r="AT2533" s="258" t="s">
        <v>200</v>
      </c>
      <c r="AU2533" s="258" t="s">
        <v>82</v>
      </c>
      <c r="AV2533" s="13" t="s">
        <v>80</v>
      </c>
      <c r="AW2533" s="13" t="s">
        <v>30</v>
      </c>
      <c r="AX2533" s="13" t="s">
        <v>73</v>
      </c>
      <c r="AY2533" s="258" t="s">
        <v>189</v>
      </c>
    </row>
    <row r="2534" s="14" customFormat="1">
      <c r="A2534" s="14"/>
      <c r="B2534" s="259"/>
      <c r="C2534" s="260"/>
      <c r="D2534" s="242" t="s">
        <v>200</v>
      </c>
      <c r="E2534" s="261" t="s">
        <v>1</v>
      </c>
      <c r="F2534" s="262" t="s">
        <v>596</v>
      </c>
      <c r="G2534" s="260"/>
      <c r="H2534" s="263">
        <v>2.8799999999999999</v>
      </c>
      <c r="I2534" s="264"/>
      <c r="J2534" s="260"/>
      <c r="K2534" s="260"/>
      <c r="L2534" s="265"/>
      <c r="M2534" s="266"/>
      <c r="N2534" s="267"/>
      <c r="O2534" s="267"/>
      <c r="P2534" s="267"/>
      <c r="Q2534" s="267"/>
      <c r="R2534" s="267"/>
      <c r="S2534" s="267"/>
      <c r="T2534" s="268"/>
      <c r="U2534" s="14"/>
      <c r="V2534" s="14"/>
      <c r="W2534" s="14"/>
      <c r="X2534" s="14"/>
      <c r="Y2534" s="14"/>
      <c r="Z2534" s="14"/>
      <c r="AA2534" s="14"/>
      <c r="AB2534" s="14"/>
      <c r="AC2534" s="14"/>
      <c r="AD2534" s="14"/>
      <c r="AE2534" s="14"/>
      <c r="AT2534" s="269" t="s">
        <v>200</v>
      </c>
      <c r="AU2534" s="269" t="s">
        <v>82</v>
      </c>
      <c r="AV2534" s="14" t="s">
        <v>82</v>
      </c>
      <c r="AW2534" s="14" t="s">
        <v>30</v>
      </c>
      <c r="AX2534" s="14" t="s">
        <v>73</v>
      </c>
      <c r="AY2534" s="269" t="s">
        <v>189</v>
      </c>
    </row>
    <row r="2535" s="13" customFormat="1">
      <c r="A2535" s="13"/>
      <c r="B2535" s="249"/>
      <c r="C2535" s="250"/>
      <c r="D2535" s="242" t="s">
        <v>200</v>
      </c>
      <c r="E2535" s="251" t="s">
        <v>1</v>
      </c>
      <c r="F2535" s="252" t="s">
        <v>369</v>
      </c>
      <c r="G2535" s="250"/>
      <c r="H2535" s="251" t="s">
        <v>1</v>
      </c>
      <c r="I2535" s="253"/>
      <c r="J2535" s="250"/>
      <c r="K2535" s="250"/>
      <c r="L2535" s="254"/>
      <c r="M2535" s="255"/>
      <c r="N2535" s="256"/>
      <c r="O2535" s="256"/>
      <c r="P2535" s="256"/>
      <c r="Q2535" s="256"/>
      <c r="R2535" s="256"/>
      <c r="S2535" s="256"/>
      <c r="T2535" s="257"/>
      <c r="U2535" s="13"/>
      <c r="V2535" s="13"/>
      <c r="W2535" s="13"/>
      <c r="X2535" s="13"/>
      <c r="Y2535" s="13"/>
      <c r="Z2535" s="13"/>
      <c r="AA2535" s="13"/>
      <c r="AB2535" s="13"/>
      <c r="AC2535" s="13"/>
      <c r="AD2535" s="13"/>
      <c r="AE2535" s="13"/>
      <c r="AT2535" s="258" t="s">
        <v>200</v>
      </c>
      <c r="AU2535" s="258" t="s">
        <v>82</v>
      </c>
      <c r="AV2535" s="13" t="s">
        <v>80</v>
      </c>
      <c r="AW2535" s="13" t="s">
        <v>30</v>
      </c>
      <c r="AX2535" s="13" t="s">
        <v>73</v>
      </c>
      <c r="AY2535" s="258" t="s">
        <v>189</v>
      </c>
    </row>
    <row r="2536" s="14" customFormat="1">
      <c r="A2536" s="14"/>
      <c r="B2536" s="259"/>
      <c r="C2536" s="260"/>
      <c r="D2536" s="242" t="s">
        <v>200</v>
      </c>
      <c r="E2536" s="261" t="s">
        <v>1</v>
      </c>
      <c r="F2536" s="262" t="s">
        <v>802</v>
      </c>
      <c r="G2536" s="260"/>
      <c r="H2536" s="263">
        <v>-4.1310000000000002</v>
      </c>
      <c r="I2536" s="264"/>
      <c r="J2536" s="260"/>
      <c r="K2536" s="260"/>
      <c r="L2536" s="265"/>
      <c r="M2536" s="266"/>
      <c r="N2536" s="267"/>
      <c r="O2536" s="267"/>
      <c r="P2536" s="267"/>
      <c r="Q2536" s="267"/>
      <c r="R2536" s="267"/>
      <c r="S2536" s="267"/>
      <c r="T2536" s="268"/>
      <c r="U2536" s="14"/>
      <c r="V2536" s="14"/>
      <c r="W2536" s="14"/>
      <c r="X2536" s="14"/>
      <c r="Y2536" s="14"/>
      <c r="Z2536" s="14"/>
      <c r="AA2536" s="14"/>
      <c r="AB2536" s="14"/>
      <c r="AC2536" s="14"/>
      <c r="AD2536" s="14"/>
      <c r="AE2536" s="14"/>
      <c r="AT2536" s="269" t="s">
        <v>200</v>
      </c>
      <c r="AU2536" s="269" t="s">
        <v>82</v>
      </c>
      <c r="AV2536" s="14" t="s">
        <v>82</v>
      </c>
      <c r="AW2536" s="14" t="s">
        <v>30</v>
      </c>
      <c r="AX2536" s="14" t="s">
        <v>73</v>
      </c>
      <c r="AY2536" s="269" t="s">
        <v>189</v>
      </c>
    </row>
    <row r="2537" s="13" customFormat="1">
      <c r="A2537" s="13"/>
      <c r="B2537" s="249"/>
      <c r="C2537" s="250"/>
      <c r="D2537" s="242" t="s">
        <v>200</v>
      </c>
      <c r="E2537" s="251" t="s">
        <v>1</v>
      </c>
      <c r="F2537" s="252" t="s">
        <v>597</v>
      </c>
      <c r="G2537" s="250"/>
      <c r="H2537" s="251" t="s">
        <v>1</v>
      </c>
      <c r="I2537" s="253"/>
      <c r="J2537" s="250"/>
      <c r="K2537" s="250"/>
      <c r="L2537" s="254"/>
      <c r="M2537" s="255"/>
      <c r="N2537" s="256"/>
      <c r="O2537" s="256"/>
      <c r="P2537" s="256"/>
      <c r="Q2537" s="256"/>
      <c r="R2537" s="256"/>
      <c r="S2537" s="256"/>
      <c r="T2537" s="257"/>
      <c r="U2537" s="13"/>
      <c r="V2537" s="13"/>
      <c r="W2537" s="13"/>
      <c r="X2537" s="13"/>
      <c r="Y2537" s="13"/>
      <c r="Z2537" s="13"/>
      <c r="AA2537" s="13"/>
      <c r="AB2537" s="13"/>
      <c r="AC2537" s="13"/>
      <c r="AD2537" s="13"/>
      <c r="AE2537" s="13"/>
      <c r="AT2537" s="258" t="s">
        <v>200</v>
      </c>
      <c r="AU2537" s="258" t="s">
        <v>82</v>
      </c>
      <c r="AV2537" s="13" t="s">
        <v>80</v>
      </c>
      <c r="AW2537" s="13" t="s">
        <v>30</v>
      </c>
      <c r="AX2537" s="13" t="s">
        <v>73</v>
      </c>
      <c r="AY2537" s="258" t="s">
        <v>189</v>
      </c>
    </row>
    <row r="2538" s="14" customFormat="1">
      <c r="A2538" s="14"/>
      <c r="B2538" s="259"/>
      <c r="C2538" s="260"/>
      <c r="D2538" s="242" t="s">
        <v>200</v>
      </c>
      <c r="E2538" s="261" t="s">
        <v>1</v>
      </c>
      <c r="F2538" s="262" t="s">
        <v>803</v>
      </c>
      <c r="G2538" s="260"/>
      <c r="H2538" s="263">
        <v>30.329999999999998</v>
      </c>
      <c r="I2538" s="264"/>
      <c r="J2538" s="260"/>
      <c r="K2538" s="260"/>
      <c r="L2538" s="265"/>
      <c r="M2538" s="266"/>
      <c r="N2538" s="267"/>
      <c r="O2538" s="267"/>
      <c r="P2538" s="267"/>
      <c r="Q2538" s="267"/>
      <c r="R2538" s="267"/>
      <c r="S2538" s="267"/>
      <c r="T2538" s="268"/>
      <c r="U2538" s="14"/>
      <c r="V2538" s="14"/>
      <c r="W2538" s="14"/>
      <c r="X2538" s="14"/>
      <c r="Y2538" s="14"/>
      <c r="Z2538" s="14"/>
      <c r="AA2538" s="14"/>
      <c r="AB2538" s="14"/>
      <c r="AC2538" s="14"/>
      <c r="AD2538" s="14"/>
      <c r="AE2538" s="14"/>
      <c r="AT2538" s="269" t="s">
        <v>200</v>
      </c>
      <c r="AU2538" s="269" t="s">
        <v>82</v>
      </c>
      <c r="AV2538" s="14" t="s">
        <v>82</v>
      </c>
      <c r="AW2538" s="14" t="s">
        <v>30</v>
      </c>
      <c r="AX2538" s="14" t="s">
        <v>73</v>
      </c>
      <c r="AY2538" s="269" t="s">
        <v>189</v>
      </c>
    </row>
    <row r="2539" s="13" customFormat="1">
      <c r="A2539" s="13"/>
      <c r="B2539" s="249"/>
      <c r="C2539" s="250"/>
      <c r="D2539" s="242" t="s">
        <v>200</v>
      </c>
      <c r="E2539" s="251" t="s">
        <v>1</v>
      </c>
      <c r="F2539" s="252" t="s">
        <v>595</v>
      </c>
      <c r="G2539" s="250"/>
      <c r="H2539" s="251" t="s">
        <v>1</v>
      </c>
      <c r="I2539" s="253"/>
      <c r="J2539" s="250"/>
      <c r="K2539" s="250"/>
      <c r="L2539" s="254"/>
      <c r="M2539" s="255"/>
      <c r="N2539" s="256"/>
      <c r="O2539" s="256"/>
      <c r="P2539" s="256"/>
      <c r="Q2539" s="256"/>
      <c r="R2539" s="256"/>
      <c r="S2539" s="256"/>
      <c r="T2539" s="257"/>
      <c r="U2539" s="13"/>
      <c r="V2539" s="13"/>
      <c r="W2539" s="13"/>
      <c r="X2539" s="13"/>
      <c r="Y2539" s="13"/>
      <c r="Z2539" s="13"/>
      <c r="AA2539" s="13"/>
      <c r="AB2539" s="13"/>
      <c r="AC2539" s="13"/>
      <c r="AD2539" s="13"/>
      <c r="AE2539" s="13"/>
      <c r="AT2539" s="258" t="s">
        <v>200</v>
      </c>
      <c r="AU2539" s="258" t="s">
        <v>82</v>
      </c>
      <c r="AV2539" s="13" t="s">
        <v>80</v>
      </c>
      <c r="AW2539" s="13" t="s">
        <v>30</v>
      </c>
      <c r="AX2539" s="13" t="s">
        <v>73</v>
      </c>
      <c r="AY2539" s="258" t="s">
        <v>189</v>
      </c>
    </row>
    <row r="2540" s="14" customFormat="1">
      <c r="A2540" s="14"/>
      <c r="B2540" s="259"/>
      <c r="C2540" s="260"/>
      <c r="D2540" s="242" t="s">
        <v>200</v>
      </c>
      <c r="E2540" s="261" t="s">
        <v>1</v>
      </c>
      <c r="F2540" s="262" t="s">
        <v>598</v>
      </c>
      <c r="G2540" s="260"/>
      <c r="H2540" s="263">
        <v>2.976</v>
      </c>
      <c r="I2540" s="264"/>
      <c r="J2540" s="260"/>
      <c r="K2540" s="260"/>
      <c r="L2540" s="265"/>
      <c r="M2540" s="266"/>
      <c r="N2540" s="267"/>
      <c r="O2540" s="267"/>
      <c r="P2540" s="267"/>
      <c r="Q2540" s="267"/>
      <c r="R2540" s="267"/>
      <c r="S2540" s="267"/>
      <c r="T2540" s="268"/>
      <c r="U2540" s="14"/>
      <c r="V2540" s="14"/>
      <c r="W2540" s="14"/>
      <c r="X2540" s="14"/>
      <c r="Y2540" s="14"/>
      <c r="Z2540" s="14"/>
      <c r="AA2540" s="14"/>
      <c r="AB2540" s="14"/>
      <c r="AC2540" s="14"/>
      <c r="AD2540" s="14"/>
      <c r="AE2540" s="14"/>
      <c r="AT2540" s="269" t="s">
        <v>200</v>
      </c>
      <c r="AU2540" s="269" t="s">
        <v>82</v>
      </c>
      <c r="AV2540" s="14" t="s">
        <v>82</v>
      </c>
      <c r="AW2540" s="14" t="s">
        <v>30</v>
      </c>
      <c r="AX2540" s="14" t="s">
        <v>73</v>
      </c>
      <c r="AY2540" s="269" t="s">
        <v>189</v>
      </c>
    </row>
    <row r="2541" s="14" customFormat="1">
      <c r="A2541" s="14"/>
      <c r="B2541" s="259"/>
      <c r="C2541" s="260"/>
      <c r="D2541" s="242" t="s">
        <v>200</v>
      </c>
      <c r="E2541" s="261" t="s">
        <v>1</v>
      </c>
      <c r="F2541" s="262" t="s">
        <v>599</v>
      </c>
      <c r="G2541" s="260"/>
      <c r="H2541" s="263">
        <v>2.8799999999999999</v>
      </c>
      <c r="I2541" s="264"/>
      <c r="J2541" s="260"/>
      <c r="K2541" s="260"/>
      <c r="L2541" s="265"/>
      <c r="M2541" s="266"/>
      <c r="N2541" s="267"/>
      <c r="O2541" s="267"/>
      <c r="P2541" s="267"/>
      <c r="Q2541" s="267"/>
      <c r="R2541" s="267"/>
      <c r="S2541" s="267"/>
      <c r="T2541" s="268"/>
      <c r="U2541" s="14"/>
      <c r="V2541" s="14"/>
      <c r="W2541" s="14"/>
      <c r="X2541" s="14"/>
      <c r="Y2541" s="14"/>
      <c r="Z2541" s="14"/>
      <c r="AA2541" s="14"/>
      <c r="AB2541" s="14"/>
      <c r="AC2541" s="14"/>
      <c r="AD2541" s="14"/>
      <c r="AE2541" s="14"/>
      <c r="AT2541" s="269" t="s">
        <v>200</v>
      </c>
      <c r="AU2541" s="269" t="s">
        <v>82</v>
      </c>
      <c r="AV2541" s="14" t="s">
        <v>82</v>
      </c>
      <c r="AW2541" s="14" t="s">
        <v>30</v>
      </c>
      <c r="AX2541" s="14" t="s">
        <v>73</v>
      </c>
      <c r="AY2541" s="269" t="s">
        <v>189</v>
      </c>
    </row>
    <row r="2542" s="13" customFormat="1">
      <c r="A2542" s="13"/>
      <c r="B2542" s="249"/>
      <c r="C2542" s="250"/>
      <c r="D2542" s="242" t="s">
        <v>200</v>
      </c>
      <c r="E2542" s="251" t="s">
        <v>1</v>
      </c>
      <c r="F2542" s="252" t="s">
        <v>369</v>
      </c>
      <c r="G2542" s="250"/>
      <c r="H2542" s="251" t="s">
        <v>1</v>
      </c>
      <c r="I2542" s="253"/>
      <c r="J2542" s="250"/>
      <c r="K2542" s="250"/>
      <c r="L2542" s="254"/>
      <c r="M2542" s="255"/>
      <c r="N2542" s="256"/>
      <c r="O2542" s="256"/>
      <c r="P2542" s="256"/>
      <c r="Q2542" s="256"/>
      <c r="R2542" s="256"/>
      <c r="S2542" s="256"/>
      <c r="T2542" s="257"/>
      <c r="U2542" s="13"/>
      <c r="V2542" s="13"/>
      <c r="W2542" s="13"/>
      <c r="X2542" s="13"/>
      <c r="Y2542" s="13"/>
      <c r="Z2542" s="13"/>
      <c r="AA2542" s="13"/>
      <c r="AB2542" s="13"/>
      <c r="AC2542" s="13"/>
      <c r="AD2542" s="13"/>
      <c r="AE2542" s="13"/>
      <c r="AT2542" s="258" t="s">
        <v>200</v>
      </c>
      <c r="AU2542" s="258" t="s">
        <v>82</v>
      </c>
      <c r="AV2542" s="13" t="s">
        <v>80</v>
      </c>
      <c r="AW2542" s="13" t="s">
        <v>30</v>
      </c>
      <c r="AX2542" s="13" t="s">
        <v>73</v>
      </c>
      <c r="AY2542" s="258" t="s">
        <v>189</v>
      </c>
    </row>
    <row r="2543" s="14" customFormat="1">
      <c r="A2543" s="14"/>
      <c r="B2543" s="259"/>
      <c r="C2543" s="260"/>
      <c r="D2543" s="242" t="s">
        <v>200</v>
      </c>
      <c r="E2543" s="261" t="s">
        <v>1</v>
      </c>
      <c r="F2543" s="262" t="s">
        <v>804</v>
      </c>
      <c r="G2543" s="260"/>
      <c r="H2543" s="263">
        <v>-2.48</v>
      </c>
      <c r="I2543" s="264"/>
      <c r="J2543" s="260"/>
      <c r="K2543" s="260"/>
      <c r="L2543" s="265"/>
      <c r="M2543" s="266"/>
      <c r="N2543" s="267"/>
      <c r="O2543" s="267"/>
      <c r="P2543" s="267"/>
      <c r="Q2543" s="267"/>
      <c r="R2543" s="267"/>
      <c r="S2543" s="267"/>
      <c r="T2543" s="268"/>
      <c r="U2543" s="14"/>
      <c r="V2543" s="14"/>
      <c r="W2543" s="14"/>
      <c r="X2543" s="14"/>
      <c r="Y2543" s="14"/>
      <c r="Z2543" s="14"/>
      <c r="AA2543" s="14"/>
      <c r="AB2543" s="14"/>
      <c r="AC2543" s="14"/>
      <c r="AD2543" s="14"/>
      <c r="AE2543" s="14"/>
      <c r="AT2543" s="269" t="s">
        <v>200</v>
      </c>
      <c r="AU2543" s="269" t="s">
        <v>82</v>
      </c>
      <c r="AV2543" s="14" t="s">
        <v>82</v>
      </c>
      <c r="AW2543" s="14" t="s">
        <v>30</v>
      </c>
      <c r="AX2543" s="14" t="s">
        <v>73</v>
      </c>
      <c r="AY2543" s="269" t="s">
        <v>189</v>
      </c>
    </row>
    <row r="2544" s="13" customFormat="1">
      <c r="A2544" s="13"/>
      <c r="B2544" s="249"/>
      <c r="C2544" s="250"/>
      <c r="D2544" s="242" t="s">
        <v>200</v>
      </c>
      <c r="E2544" s="251" t="s">
        <v>1</v>
      </c>
      <c r="F2544" s="252" t="s">
        <v>600</v>
      </c>
      <c r="G2544" s="250"/>
      <c r="H2544" s="251" t="s">
        <v>1</v>
      </c>
      <c r="I2544" s="253"/>
      <c r="J2544" s="250"/>
      <c r="K2544" s="250"/>
      <c r="L2544" s="254"/>
      <c r="M2544" s="255"/>
      <c r="N2544" s="256"/>
      <c r="O2544" s="256"/>
      <c r="P2544" s="256"/>
      <c r="Q2544" s="256"/>
      <c r="R2544" s="256"/>
      <c r="S2544" s="256"/>
      <c r="T2544" s="257"/>
      <c r="U2544" s="13"/>
      <c r="V2544" s="13"/>
      <c r="W2544" s="13"/>
      <c r="X2544" s="13"/>
      <c r="Y2544" s="13"/>
      <c r="Z2544" s="13"/>
      <c r="AA2544" s="13"/>
      <c r="AB2544" s="13"/>
      <c r="AC2544" s="13"/>
      <c r="AD2544" s="13"/>
      <c r="AE2544" s="13"/>
      <c r="AT2544" s="258" t="s">
        <v>200</v>
      </c>
      <c r="AU2544" s="258" t="s">
        <v>82</v>
      </c>
      <c r="AV2544" s="13" t="s">
        <v>80</v>
      </c>
      <c r="AW2544" s="13" t="s">
        <v>30</v>
      </c>
      <c r="AX2544" s="13" t="s">
        <v>73</v>
      </c>
      <c r="AY2544" s="258" t="s">
        <v>189</v>
      </c>
    </row>
    <row r="2545" s="14" customFormat="1">
      <c r="A2545" s="14"/>
      <c r="B2545" s="259"/>
      <c r="C2545" s="260"/>
      <c r="D2545" s="242" t="s">
        <v>200</v>
      </c>
      <c r="E2545" s="261" t="s">
        <v>1</v>
      </c>
      <c r="F2545" s="262" t="s">
        <v>805</v>
      </c>
      <c r="G2545" s="260"/>
      <c r="H2545" s="263">
        <v>41.085000000000001</v>
      </c>
      <c r="I2545" s="264"/>
      <c r="J2545" s="260"/>
      <c r="K2545" s="260"/>
      <c r="L2545" s="265"/>
      <c r="M2545" s="266"/>
      <c r="N2545" s="267"/>
      <c r="O2545" s="267"/>
      <c r="P2545" s="267"/>
      <c r="Q2545" s="267"/>
      <c r="R2545" s="267"/>
      <c r="S2545" s="267"/>
      <c r="T2545" s="268"/>
      <c r="U2545" s="14"/>
      <c r="V2545" s="14"/>
      <c r="W2545" s="14"/>
      <c r="X2545" s="14"/>
      <c r="Y2545" s="14"/>
      <c r="Z2545" s="14"/>
      <c r="AA2545" s="14"/>
      <c r="AB2545" s="14"/>
      <c r="AC2545" s="14"/>
      <c r="AD2545" s="14"/>
      <c r="AE2545" s="14"/>
      <c r="AT2545" s="269" t="s">
        <v>200</v>
      </c>
      <c r="AU2545" s="269" t="s">
        <v>82</v>
      </c>
      <c r="AV2545" s="14" t="s">
        <v>82</v>
      </c>
      <c r="AW2545" s="14" t="s">
        <v>30</v>
      </c>
      <c r="AX2545" s="14" t="s">
        <v>73</v>
      </c>
      <c r="AY2545" s="269" t="s">
        <v>189</v>
      </c>
    </row>
    <row r="2546" s="13" customFormat="1">
      <c r="A2546" s="13"/>
      <c r="B2546" s="249"/>
      <c r="C2546" s="250"/>
      <c r="D2546" s="242" t="s">
        <v>200</v>
      </c>
      <c r="E2546" s="251" t="s">
        <v>1</v>
      </c>
      <c r="F2546" s="252" t="s">
        <v>595</v>
      </c>
      <c r="G2546" s="250"/>
      <c r="H2546" s="251" t="s">
        <v>1</v>
      </c>
      <c r="I2546" s="253"/>
      <c r="J2546" s="250"/>
      <c r="K2546" s="250"/>
      <c r="L2546" s="254"/>
      <c r="M2546" s="255"/>
      <c r="N2546" s="256"/>
      <c r="O2546" s="256"/>
      <c r="P2546" s="256"/>
      <c r="Q2546" s="256"/>
      <c r="R2546" s="256"/>
      <c r="S2546" s="256"/>
      <c r="T2546" s="257"/>
      <c r="U2546" s="13"/>
      <c r="V2546" s="13"/>
      <c r="W2546" s="13"/>
      <c r="X2546" s="13"/>
      <c r="Y2546" s="13"/>
      <c r="Z2546" s="13"/>
      <c r="AA2546" s="13"/>
      <c r="AB2546" s="13"/>
      <c r="AC2546" s="13"/>
      <c r="AD2546" s="13"/>
      <c r="AE2546" s="13"/>
      <c r="AT2546" s="258" t="s">
        <v>200</v>
      </c>
      <c r="AU2546" s="258" t="s">
        <v>82</v>
      </c>
      <c r="AV2546" s="13" t="s">
        <v>80</v>
      </c>
      <c r="AW2546" s="13" t="s">
        <v>30</v>
      </c>
      <c r="AX2546" s="13" t="s">
        <v>73</v>
      </c>
      <c r="AY2546" s="258" t="s">
        <v>189</v>
      </c>
    </row>
    <row r="2547" s="14" customFormat="1">
      <c r="A2547" s="14"/>
      <c r="B2547" s="259"/>
      <c r="C2547" s="260"/>
      <c r="D2547" s="242" t="s">
        <v>200</v>
      </c>
      <c r="E2547" s="261" t="s">
        <v>1</v>
      </c>
      <c r="F2547" s="262" t="s">
        <v>601</v>
      </c>
      <c r="G2547" s="260"/>
      <c r="H2547" s="263">
        <v>3.024</v>
      </c>
      <c r="I2547" s="264"/>
      <c r="J2547" s="260"/>
      <c r="K2547" s="260"/>
      <c r="L2547" s="265"/>
      <c r="M2547" s="266"/>
      <c r="N2547" s="267"/>
      <c r="O2547" s="267"/>
      <c r="P2547" s="267"/>
      <c r="Q2547" s="267"/>
      <c r="R2547" s="267"/>
      <c r="S2547" s="267"/>
      <c r="T2547" s="268"/>
      <c r="U2547" s="14"/>
      <c r="V2547" s="14"/>
      <c r="W2547" s="14"/>
      <c r="X2547" s="14"/>
      <c r="Y2547" s="14"/>
      <c r="Z2547" s="14"/>
      <c r="AA2547" s="14"/>
      <c r="AB2547" s="14"/>
      <c r="AC2547" s="14"/>
      <c r="AD2547" s="14"/>
      <c r="AE2547" s="14"/>
      <c r="AT2547" s="269" t="s">
        <v>200</v>
      </c>
      <c r="AU2547" s="269" t="s">
        <v>82</v>
      </c>
      <c r="AV2547" s="14" t="s">
        <v>82</v>
      </c>
      <c r="AW2547" s="14" t="s">
        <v>30</v>
      </c>
      <c r="AX2547" s="14" t="s">
        <v>73</v>
      </c>
      <c r="AY2547" s="269" t="s">
        <v>189</v>
      </c>
    </row>
    <row r="2548" s="14" customFormat="1">
      <c r="A2548" s="14"/>
      <c r="B2548" s="259"/>
      <c r="C2548" s="260"/>
      <c r="D2548" s="242" t="s">
        <v>200</v>
      </c>
      <c r="E2548" s="261" t="s">
        <v>1</v>
      </c>
      <c r="F2548" s="262" t="s">
        <v>602</v>
      </c>
      <c r="G2548" s="260"/>
      <c r="H2548" s="263">
        <v>3</v>
      </c>
      <c r="I2548" s="264"/>
      <c r="J2548" s="260"/>
      <c r="K2548" s="260"/>
      <c r="L2548" s="265"/>
      <c r="M2548" s="266"/>
      <c r="N2548" s="267"/>
      <c r="O2548" s="267"/>
      <c r="P2548" s="267"/>
      <c r="Q2548" s="267"/>
      <c r="R2548" s="267"/>
      <c r="S2548" s="267"/>
      <c r="T2548" s="268"/>
      <c r="U2548" s="14"/>
      <c r="V2548" s="14"/>
      <c r="W2548" s="14"/>
      <c r="X2548" s="14"/>
      <c r="Y2548" s="14"/>
      <c r="Z2548" s="14"/>
      <c r="AA2548" s="14"/>
      <c r="AB2548" s="14"/>
      <c r="AC2548" s="14"/>
      <c r="AD2548" s="14"/>
      <c r="AE2548" s="14"/>
      <c r="AT2548" s="269" t="s">
        <v>200</v>
      </c>
      <c r="AU2548" s="269" t="s">
        <v>82</v>
      </c>
      <c r="AV2548" s="14" t="s">
        <v>82</v>
      </c>
      <c r="AW2548" s="14" t="s">
        <v>30</v>
      </c>
      <c r="AX2548" s="14" t="s">
        <v>73</v>
      </c>
      <c r="AY2548" s="269" t="s">
        <v>189</v>
      </c>
    </row>
    <row r="2549" s="13" customFormat="1">
      <c r="A2549" s="13"/>
      <c r="B2549" s="249"/>
      <c r="C2549" s="250"/>
      <c r="D2549" s="242" t="s">
        <v>200</v>
      </c>
      <c r="E2549" s="251" t="s">
        <v>1</v>
      </c>
      <c r="F2549" s="252" t="s">
        <v>369</v>
      </c>
      <c r="G2549" s="250"/>
      <c r="H2549" s="251" t="s">
        <v>1</v>
      </c>
      <c r="I2549" s="253"/>
      <c r="J2549" s="250"/>
      <c r="K2549" s="250"/>
      <c r="L2549" s="254"/>
      <c r="M2549" s="255"/>
      <c r="N2549" s="256"/>
      <c r="O2549" s="256"/>
      <c r="P2549" s="256"/>
      <c r="Q2549" s="256"/>
      <c r="R2549" s="256"/>
      <c r="S2549" s="256"/>
      <c r="T2549" s="257"/>
      <c r="U2549" s="13"/>
      <c r="V2549" s="13"/>
      <c r="W2549" s="13"/>
      <c r="X2549" s="13"/>
      <c r="Y2549" s="13"/>
      <c r="Z2549" s="13"/>
      <c r="AA2549" s="13"/>
      <c r="AB2549" s="13"/>
      <c r="AC2549" s="13"/>
      <c r="AD2549" s="13"/>
      <c r="AE2549" s="13"/>
      <c r="AT2549" s="258" t="s">
        <v>200</v>
      </c>
      <c r="AU2549" s="258" t="s">
        <v>82</v>
      </c>
      <c r="AV2549" s="13" t="s">
        <v>80</v>
      </c>
      <c r="AW2549" s="13" t="s">
        <v>30</v>
      </c>
      <c r="AX2549" s="13" t="s">
        <v>73</v>
      </c>
      <c r="AY2549" s="258" t="s">
        <v>189</v>
      </c>
    </row>
    <row r="2550" s="14" customFormat="1">
      <c r="A2550" s="14"/>
      <c r="B2550" s="259"/>
      <c r="C2550" s="260"/>
      <c r="D2550" s="242" t="s">
        <v>200</v>
      </c>
      <c r="E2550" s="261" t="s">
        <v>1</v>
      </c>
      <c r="F2550" s="262" t="s">
        <v>804</v>
      </c>
      <c r="G2550" s="260"/>
      <c r="H2550" s="263">
        <v>-2.48</v>
      </c>
      <c r="I2550" s="264"/>
      <c r="J2550" s="260"/>
      <c r="K2550" s="260"/>
      <c r="L2550" s="265"/>
      <c r="M2550" s="266"/>
      <c r="N2550" s="267"/>
      <c r="O2550" s="267"/>
      <c r="P2550" s="267"/>
      <c r="Q2550" s="267"/>
      <c r="R2550" s="267"/>
      <c r="S2550" s="267"/>
      <c r="T2550" s="268"/>
      <c r="U2550" s="14"/>
      <c r="V2550" s="14"/>
      <c r="W2550" s="14"/>
      <c r="X2550" s="14"/>
      <c r="Y2550" s="14"/>
      <c r="Z2550" s="14"/>
      <c r="AA2550" s="14"/>
      <c r="AB2550" s="14"/>
      <c r="AC2550" s="14"/>
      <c r="AD2550" s="14"/>
      <c r="AE2550" s="14"/>
      <c r="AT2550" s="269" t="s">
        <v>200</v>
      </c>
      <c r="AU2550" s="269" t="s">
        <v>82</v>
      </c>
      <c r="AV2550" s="14" t="s">
        <v>82</v>
      </c>
      <c r="AW2550" s="14" t="s">
        <v>30</v>
      </c>
      <c r="AX2550" s="14" t="s">
        <v>73</v>
      </c>
      <c r="AY2550" s="269" t="s">
        <v>189</v>
      </c>
    </row>
    <row r="2551" s="13" customFormat="1">
      <c r="A2551" s="13"/>
      <c r="B2551" s="249"/>
      <c r="C2551" s="250"/>
      <c r="D2551" s="242" t="s">
        <v>200</v>
      </c>
      <c r="E2551" s="251" t="s">
        <v>1</v>
      </c>
      <c r="F2551" s="252" t="s">
        <v>603</v>
      </c>
      <c r="G2551" s="250"/>
      <c r="H2551" s="251" t="s">
        <v>1</v>
      </c>
      <c r="I2551" s="253"/>
      <c r="J2551" s="250"/>
      <c r="K2551" s="250"/>
      <c r="L2551" s="254"/>
      <c r="M2551" s="255"/>
      <c r="N2551" s="256"/>
      <c r="O2551" s="256"/>
      <c r="P2551" s="256"/>
      <c r="Q2551" s="256"/>
      <c r="R2551" s="256"/>
      <c r="S2551" s="256"/>
      <c r="T2551" s="257"/>
      <c r="U2551" s="13"/>
      <c r="V2551" s="13"/>
      <c r="W2551" s="13"/>
      <c r="X2551" s="13"/>
      <c r="Y2551" s="13"/>
      <c r="Z2551" s="13"/>
      <c r="AA2551" s="13"/>
      <c r="AB2551" s="13"/>
      <c r="AC2551" s="13"/>
      <c r="AD2551" s="13"/>
      <c r="AE2551" s="13"/>
      <c r="AT2551" s="258" t="s">
        <v>200</v>
      </c>
      <c r="AU2551" s="258" t="s">
        <v>82</v>
      </c>
      <c r="AV2551" s="13" t="s">
        <v>80</v>
      </c>
      <c r="AW2551" s="13" t="s">
        <v>30</v>
      </c>
      <c r="AX2551" s="13" t="s">
        <v>73</v>
      </c>
      <c r="AY2551" s="258" t="s">
        <v>189</v>
      </c>
    </row>
    <row r="2552" s="14" customFormat="1">
      <c r="A2552" s="14"/>
      <c r="B2552" s="259"/>
      <c r="C2552" s="260"/>
      <c r="D2552" s="242" t="s">
        <v>200</v>
      </c>
      <c r="E2552" s="261" t="s">
        <v>1</v>
      </c>
      <c r="F2552" s="262" t="s">
        <v>806</v>
      </c>
      <c r="G2552" s="260"/>
      <c r="H2552" s="263">
        <v>28.440000000000001</v>
      </c>
      <c r="I2552" s="264"/>
      <c r="J2552" s="260"/>
      <c r="K2552" s="260"/>
      <c r="L2552" s="265"/>
      <c r="M2552" s="266"/>
      <c r="N2552" s="267"/>
      <c r="O2552" s="267"/>
      <c r="P2552" s="267"/>
      <c r="Q2552" s="267"/>
      <c r="R2552" s="267"/>
      <c r="S2552" s="267"/>
      <c r="T2552" s="268"/>
      <c r="U2552" s="14"/>
      <c r="V2552" s="14"/>
      <c r="W2552" s="14"/>
      <c r="X2552" s="14"/>
      <c r="Y2552" s="14"/>
      <c r="Z2552" s="14"/>
      <c r="AA2552" s="14"/>
      <c r="AB2552" s="14"/>
      <c r="AC2552" s="14"/>
      <c r="AD2552" s="14"/>
      <c r="AE2552" s="14"/>
      <c r="AT2552" s="269" t="s">
        <v>200</v>
      </c>
      <c r="AU2552" s="269" t="s">
        <v>82</v>
      </c>
      <c r="AV2552" s="14" t="s">
        <v>82</v>
      </c>
      <c r="AW2552" s="14" t="s">
        <v>30</v>
      </c>
      <c r="AX2552" s="14" t="s">
        <v>73</v>
      </c>
      <c r="AY2552" s="269" t="s">
        <v>189</v>
      </c>
    </row>
    <row r="2553" s="13" customFormat="1">
      <c r="A2553" s="13"/>
      <c r="B2553" s="249"/>
      <c r="C2553" s="250"/>
      <c r="D2553" s="242" t="s">
        <v>200</v>
      </c>
      <c r="E2553" s="251" t="s">
        <v>1</v>
      </c>
      <c r="F2553" s="252" t="s">
        <v>595</v>
      </c>
      <c r="G2553" s="250"/>
      <c r="H2553" s="251" t="s">
        <v>1</v>
      </c>
      <c r="I2553" s="253"/>
      <c r="J2553" s="250"/>
      <c r="K2553" s="250"/>
      <c r="L2553" s="254"/>
      <c r="M2553" s="255"/>
      <c r="N2553" s="256"/>
      <c r="O2553" s="256"/>
      <c r="P2553" s="256"/>
      <c r="Q2553" s="256"/>
      <c r="R2553" s="256"/>
      <c r="S2553" s="256"/>
      <c r="T2553" s="257"/>
      <c r="U2553" s="13"/>
      <c r="V2553" s="13"/>
      <c r="W2553" s="13"/>
      <c r="X2553" s="13"/>
      <c r="Y2553" s="13"/>
      <c r="Z2553" s="13"/>
      <c r="AA2553" s="13"/>
      <c r="AB2553" s="13"/>
      <c r="AC2553" s="13"/>
      <c r="AD2553" s="13"/>
      <c r="AE2553" s="13"/>
      <c r="AT2553" s="258" t="s">
        <v>200</v>
      </c>
      <c r="AU2553" s="258" t="s">
        <v>82</v>
      </c>
      <c r="AV2553" s="13" t="s">
        <v>80</v>
      </c>
      <c r="AW2553" s="13" t="s">
        <v>30</v>
      </c>
      <c r="AX2553" s="13" t="s">
        <v>73</v>
      </c>
      <c r="AY2553" s="258" t="s">
        <v>189</v>
      </c>
    </row>
    <row r="2554" s="14" customFormat="1">
      <c r="A2554" s="14"/>
      <c r="B2554" s="259"/>
      <c r="C2554" s="260"/>
      <c r="D2554" s="242" t="s">
        <v>200</v>
      </c>
      <c r="E2554" s="261" t="s">
        <v>1</v>
      </c>
      <c r="F2554" s="262" t="s">
        <v>604</v>
      </c>
      <c r="G2554" s="260"/>
      <c r="H2554" s="263">
        <v>3.056</v>
      </c>
      <c r="I2554" s="264"/>
      <c r="J2554" s="260"/>
      <c r="K2554" s="260"/>
      <c r="L2554" s="265"/>
      <c r="M2554" s="266"/>
      <c r="N2554" s="267"/>
      <c r="O2554" s="267"/>
      <c r="P2554" s="267"/>
      <c r="Q2554" s="267"/>
      <c r="R2554" s="267"/>
      <c r="S2554" s="267"/>
      <c r="T2554" s="268"/>
      <c r="U2554" s="14"/>
      <c r="V2554" s="14"/>
      <c r="W2554" s="14"/>
      <c r="X2554" s="14"/>
      <c r="Y2554" s="14"/>
      <c r="Z2554" s="14"/>
      <c r="AA2554" s="14"/>
      <c r="AB2554" s="14"/>
      <c r="AC2554" s="14"/>
      <c r="AD2554" s="14"/>
      <c r="AE2554" s="14"/>
      <c r="AT2554" s="269" t="s">
        <v>200</v>
      </c>
      <c r="AU2554" s="269" t="s">
        <v>82</v>
      </c>
      <c r="AV2554" s="14" t="s">
        <v>82</v>
      </c>
      <c r="AW2554" s="14" t="s">
        <v>30</v>
      </c>
      <c r="AX2554" s="14" t="s">
        <v>73</v>
      </c>
      <c r="AY2554" s="269" t="s">
        <v>189</v>
      </c>
    </row>
    <row r="2555" s="14" customFormat="1">
      <c r="A2555" s="14"/>
      <c r="B2555" s="259"/>
      <c r="C2555" s="260"/>
      <c r="D2555" s="242" t="s">
        <v>200</v>
      </c>
      <c r="E2555" s="261" t="s">
        <v>1</v>
      </c>
      <c r="F2555" s="262" t="s">
        <v>602</v>
      </c>
      <c r="G2555" s="260"/>
      <c r="H2555" s="263">
        <v>3</v>
      </c>
      <c r="I2555" s="264"/>
      <c r="J2555" s="260"/>
      <c r="K2555" s="260"/>
      <c r="L2555" s="265"/>
      <c r="M2555" s="266"/>
      <c r="N2555" s="267"/>
      <c r="O2555" s="267"/>
      <c r="P2555" s="267"/>
      <c r="Q2555" s="267"/>
      <c r="R2555" s="267"/>
      <c r="S2555" s="267"/>
      <c r="T2555" s="268"/>
      <c r="U2555" s="14"/>
      <c r="V2555" s="14"/>
      <c r="W2555" s="14"/>
      <c r="X2555" s="14"/>
      <c r="Y2555" s="14"/>
      <c r="Z2555" s="14"/>
      <c r="AA2555" s="14"/>
      <c r="AB2555" s="14"/>
      <c r="AC2555" s="14"/>
      <c r="AD2555" s="14"/>
      <c r="AE2555" s="14"/>
      <c r="AT2555" s="269" t="s">
        <v>200</v>
      </c>
      <c r="AU2555" s="269" t="s">
        <v>82</v>
      </c>
      <c r="AV2555" s="14" t="s">
        <v>82</v>
      </c>
      <c r="AW2555" s="14" t="s">
        <v>30</v>
      </c>
      <c r="AX2555" s="14" t="s">
        <v>73</v>
      </c>
      <c r="AY2555" s="269" t="s">
        <v>189</v>
      </c>
    </row>
    <row r="2556" s="13" customFormat="1">
      <c r="A2556" s="13"/>
      <c r="B2556" s="249"/>
      <c r="C2556" s="250"/>
      <c r="D2556" s="242" t="s">
        <v>200</v>
      </c>
      <c r="E2556" s="251" t="s">
        <v>1</v>
      </c>
      <c r="F2556" s="252" t="s">
        <v>369</v>
      </c>
      <c r="G2556" s="250"/>
      <c r="H2556" s="251" t="s">
        <v>1</v>
      </c>
      <c r="I2556" s="253"/>
      <c r="J2556" s="250"/>
      <c r="K2556" s="250"/>
      <c r="L2556" s="254"/>
      <c r="M2556" s="255"/>
      <c r="N2556" s="256"/>
      <c r="O2556" s="256"/>
      <c r="P2556" s="256"/>
      <c r="Q2556" s="256"/>
      <c r="R2556" s="256"/>
      <c r="S2556" s="256"/>
      <c r="T2556" s="257"/>
      <c r="U2556" s="13"/>
      <c r="V2556" s="13"/>
      <c r="W2556" s="13"/>
      <c r="X2556" s="13"/>
      <c r="Y2556" s="13"/>
      <c r="Z2556" s="13"/>
      <c r="AA2556" s="13"/>
      <c r="AB2556" s="13"/>
      <c r="AC2556" s="13"/>
      <c r="AD2556" s="13"/>
      <c r="AE2556" s="13"/>
      <c r="AT2556" s="258" t="s">
        <v>200</v>
      </c>
      <c r="AU2556" s="258" t="s">
        <v>82</v>
      </c>
      <c r="AV2556" s="13" t="s">
        <v>80</v>
      </c>
      <c r="AW2556" s="13" t="s">
        <v>30</v>
      </c>
      <c r="AX2556" s="13" t="s">
        <v>73</v>
      </c>
      <c r="AY2556" s="258" t="s">
        <v>189</v>
      </c>
    </row>
    <row r="2557" s="14" customFormat="1">
      <c r="A2557" s="14"/>
      <c r="B2557" s="259"/>
      <c r="C2557" s="260"/>
      <c r="D2557" s="242" t="s">
        <v>200</v>
      </c>
      <c r="E2557" s="261" t="s">
        <v>1</v>
      </c>
      <c r="F2557" s="262" t="s">
        <v>807</v>
      </c>
      <c r="G2557" s="260"/>
      <c r="H2557" s="263">
        <v>-2.5800000000000001</v>
      </c>
      <c r="I2557" s="264"/>
      <c r="J2557" s="260"/>
      <c r="K2557" s="260"/>
      <c r="L2557" s="265"/>
      <c r="M2557" s="266"/>
      <c r="N2557" s="267"/>
      <c r="O2557" s="267"/>
      <c r="P2557" s="267"/>
      <c r="Q2557" s="267"/>
      <c r="R2557" s="267"/>
      <c r="S2557" s="267"/>
      <c r="T2557" s="268"/>
      <c r="U2557" s="14"/>
      <c r="V2557" s="14"/>
      <c r="W2557" s="14"/>
      <c r="X2557" s="14"/>
      <c r="Y2557" s="14"/>
      <c r="Z2557" s="14"/>
      <c r="AA2557" s="14"/>
      <c r="AB2557" s="14"/>
      <c r="AC2557" s="14"/>
      <c r="AD2557" s="14"/>
      <c r="AE2557" s="14"/>
      <c r="AT2557" s="269" t="s">
        <v>200</v>
      </c>
      <c r="AU2557" s="269" t="s">
        <v>82</v>
      </c>
      <c r="AV2557" s="14" t="s">
        <v>82</v>
      </c>
      <c r="AW2557" s="14" t="s">
        <v>30</v>
      </c>
      <c r="AX2557" s="14" t="s">
        <v>73</v>
      </c>
      <c r="AY2557" s="269" t="s">
        <v>189</v>
      </c>
    </row>
    <row r="2558" s="13" customFormat="1">
      <c r="A2558" s="13"/>
      <c r="B2558" s="249"/>
      <c r="C2558" s="250"/>
      <c r="D2558" s="242" t="s">
        <v>200</v>
      </c>
      <c r="E2558" s="251" t="s">
        <v>1</v>
      </c>
      <c r="F2558" s="252" t="s">
        <v>605</v>
      </c>
      <c r="G2558" s="250"/>
      <c r="H2558" s="251" t="s">
        <v>1</v>
      </c>
      <c r="I2558" s="253"/>
      <c r="J2558" s="250"/>
      <c r="K2558" s="250"/>
      <c r="L2558" s="254"/>
      <c r="M2558" s="255"/>
      <c r="N2558" s="256"/>
      <c r="O2558" s="256"/>
      <c r="P2558" s="256"/>
      <c r="Q2558" s="256"/>
      <c r="R2558" s="256"/>
      <c r="S2558" s="256"/>
      <c r="T2558" s="257"/>
      <c r="U2558" s="13"/>
      <c r="V2558" s="13"/>
      <c r="W2558" s="13"/>
      <c r="X2558" s="13"/>
      <c r="Y2558" s="13"/>
      <c r="Z2558" s="13"/>
      <c r="AA2558" s="13"/>
      <c r="AB2558" s="13"/>
      <c r="AC2558" s="13"/>
      <c r="AD2558" s="13"/>
      <c r="AE2558" s="13"/>
      <c r="AT2558" s="258" t="s">
        <v>200</v>
      </c>
      <c r="AU2558" s="258" t="s">
        <v>82</v>
      </c>
      <c r="AV2558" s="13" t="s">
        <v>80</v>
      </c>
      <c r="AW2558" s="13" t="s">
        <v>30</v>
      </c>
      <c r="AX2558" s="13" t="s">
        <v>73</v>
      </c>
      <c r="AY2558" s="258" t="s">
        <v>189</v>
      </c>
    </row>
    <row r="2559" s="14" customFormat="1">
      <c r="A2559" s="14"/>
      <c r="B2559" s="259"/>
      <c r="C2559" s="260"/>
      <c r="D2559" s="242" t="s">
        <v>200</v>
      </c>
      <c r="E2559" s="261" t="s">
        <v>1</v>
      </c>
      <c r="F2559" s="262" t="s">
        <v>1729</v>
      </c>
      <c r="G2559" s="260"/>
      <c r="H2559" s="263">
        <v>21.263000000000002</v>
      </c>
      <c r="I2559" s="264"/>
      <c r="J2559" s="260"/>
      <c r="K2559" s="260"/>
      <c r="L2559" s="265"/>
      <c r="M2559" s="266"/>
      <c r="N2559" s="267"/>
      <c r="O2559" s="267"/>
      <c r="P2559" s="267"/>
      <c r="Q2559" s="267"/>
      <c r="R2559" s="267"/>
      <c r="S2559" s="267"/>
      <c r="T2559" s="268"/>
      <c r="U2559" s="14"/>
      <c r="V2559" s="14"/>
      <c r="W2559" s="14"/>
      <c r="X2559" s="14"/>
      <c r="Y2559" s="14"/>
      <c r="Z2559" s="14"/>
      <c r="AA2559" s="14"/>
      <c r="AB2559" s="14"/>
      <c r="AC2559" s="14"/>
      <c r="AD2559" s="14"/>
      <c r="AE2559" s="14"/>
      <c r="AT2559" s="269" t="s">
        <v>200</v>
      </c>
      <c r="AU2559" s="269" t="s">
        <v>82</v>
      </c>
      <c r="AV2559" s="14" t="s">
        <v>82</v>
      </c>
      <c r="AW2559" s="14" t="s">
        <v>30</v>
      </c>
      <c r="AX2559" s="14" t="s">
        <v>73</v>
      </c>
      <c r="AY2559" s="269" t="s">
        <v>189</v>
      </c>
    </row>
    <row r="2560" s="13" customFormat="1">
      <c r="A2560" s="13"/>
      <c r="B2560" s="249"/>
      <c r="C2560" s="250"/>
      <c r="D2560" s="242" t="s">
        <v>200</v>
      </c>
      <c r="E2560" s="251" t="s">
        <v>1</v>
      </c>
      <c r="F2560" s="252" t="s">
        <v>595</v>
      </c>
      <c r="G2560" s="250"/>
      <c r="H2560" s="251" t="s">
        <v>1</v>
      </c>
      <c r="I2560" s="253"/>
      <c r="J2560" s="250"/>
      <c r="K2560" s="250"/>
      <c r="L2560" s="254"/>
      <c r="M2560" s="255"/>
      <c r="N2560" s="256"/>
      <c r="O2560" s="256"/>
      <c r="P2560" s="256"/>
      <c r="Q2560" s="256"/>
      <c r="R2560" s="256"/>
      <c r="S2560" s="256"/>
      <c r="T2560" s="257"/>
      <c r="U2560" s="13"/>
      <c r="V2560" s="13"/>
      <c r="W2560" s="13"/>
      <c r="X2560" s="13"/>
      <c r="Y2560" s="13"/>
      <c r="Z2560" s="13"/>
      <c r="AA2560" s="13"/>
      <c r="AB2560" s="13"/>
      <c r="AC2560" s="13"/>
      <c r="AD2560" s="13"/>
      <c r="AE2560" s="13"/>
      <c r="AT2560" s="258" t="s">
        <v>200</v>
      </c>
      <c r="AU2560" s="258" t="s">
        <v>82</v>
      </c>
      <c r="AV2560" s="13" t="s">
        <v>80</v>
      </c>
      <c r="AW2560" s="13" t="s">
        <v>30</v>
      </c>
      <c r="AX2560" s="13" t="s">
        <v>73</v>
      </c>
      <c r="AY2560" s="258" t="s">
        <v>189</v>
      </c>
    </row>
    <row r="2561" s="14" customFormat="1">
      <c r="A2561" s="14"/>
      <c r="B2561" s="259"/>
      <c r="C2561" s="260"/>
      <c r="D2561" s="242" t="s">
        <v>200</v>
      </c>
      <c r="E2561" s="261" t="s">
        <v>1</v>
      </c>
      <c r="F2561" s="262" t="s">
        <v>602</v>
      </c>
      <c r="G2561" s="260"/>
      <c r="H2561" s="263">
        <v>3</v>
      </c>
      <c r="I2561" s="264"/>
      <c r="J2561" s="260"/>
      <c r="K2561" s="260"/>
      <c r="L2561" s="265"/>
      <c r="M2561" s="266"/>
      <c r="N2561" s="267"/>
      <c r="O2561" s="267"/>
      <c r="P2561" s="267"/>
      <c r="Q2561" s="267"/>
      <c r="R2561" s="267"/>
      <c r="S2561" s="267"/>
      <c r="T2561" s="268"/>
      <c r="U2561" s="14"/>
      <c r="V2561" s="14"/>
      <c r="W2561" s="14"/>
      <c r="X2561" s="14"/>
      <c r="Y2561" s="14"/>
      <c r="Z2561" s="14"/>
      <c r="AA2561" s="14"/>
      <c r="AB2561" s="14"/>
      <c r="AC2561" s="14"/>
      <c r="AD2561" s="14"/>
      <c r="AE2561" s="14"/>
      <c r="AT2561" s="269" t="s">
        <v>200</v>
      </c>
      <c r="AU2561" s="269" t="s">
        <v>82</v>
      </c>
      <c r="AV2561" s="14" t="s">
        <v>82</v>
      </c>
      <c r="AW2561" s="14" t="s">
        <v>30</v>
      </c>
      <c r="AX2561" s="14" t="s">
        <v>73</v>
      </c>
      <c r="AY2561" s="269" t="s">
        <v>189</v>
      </c>
    </row>
    <row r="2562" s="13" customFormat="1">
      <c r="A2562" s="13"/>
      <c r="B2562" s="249"/>
      <c r="C2562" s="250"/>
      <c r="D2562" s="242" t="s">
        <v>200</v>
      </c>
      <c r="E2562" s="251" t="s">
        <v>1</v>
      </c>
      <c r="F2562" s="252" t="s">
        <v>369</v>
      </c>
      <c r="G2562" s="250"/>
      <c r="H2562" s="251" t="s">
        <v>1</v>
      </c>
      <c r="I2562" s="253"/>
      <c r="J2562" s="250"/>
      <c r="K2562" s="250"/>
      <c r="L2562" s="254"/>
      <c r="M2562" s="255"/>
      <c r="N2562" s="256"/>
      <c r="O2562" s="256"/>
      <c r="P2562" s="256"/>
      <c r="Q2562" s="256"/>
      <c r="R2562" s="256"/>
      <c r="S2562" s="256"/>
      <c r="T2562" s="257"/>
      <c r="U2562" s="13"/>
      <c r="V2562" s="13"/>
      <c r="W2562" s="13"/>
      <c r="X2562" s="13"/>
      <c r="Y2562" s="13"/>
      <c r="Z2562" s="13"/>
      <c r="AA2562" s="13"/>
      <c r="AB2562" s="13"/>
      <c r="AC2562" s="13"/>
      <c r="AD2562" s="13"/>
      <c r="AE2562" s="13"/>
      <c r="AT2562" s="258" t="s">
        <v>200</v>
      </c>
      <c r="AU2562" s="258" t="s">
        <v>82</v>
      </c>
      <c r="AV2562" s="13" t="s">
        <v>80</v>
      </c>
      <c r="AW2562" s="13" t="s">
        <v>30</v>
      </c>
      <c r="AX2562" s="13" t="s">
        <v>73</v>
      </c>
      <c r="AY2562" s="258" t="s">
        <v>189</v>
      </c>
    </row>
    <row r="2563" s="14" customFormat="1">
      <c r="A2563" s="14"/>
      <c r="B2563" s="259"/>
      <c r="C2563" s="260"/>
      <c r="D2563" s="242" t="s">
        <v>200</v>
      </c>
      <c r="E2563" s="261" t="s">
        <v>1</v>
      </c>
      <c r="F2563" s="262" t="s">
        <v>807</v>
      </c>
      <c r="G2563" s="260"/>
      <c r="H2563" s="263">
        <v>-2.5800000000000001</v>
      </c>
      <c r="I2563" s="264"/>
      <c r="J2563" s="260"/>
      <c r="K2563" s="260"/>
      <c r="L2563" s="265"/>
      <c r="M2563" s="266"/>
      <c r="N2563" s="267"/>
      <c r="O2563" s="267"/>
      <c r="P2563" s="267"/>
      <c r="Q2563" s="267"/>
      <c r="R2563" s="267"/>
      <c r="S2563" s="267"/>
      <c r="T2563" s="268"/>
      <c r="U2563" s="14"/>
      <c r="V2563" s="14"/>
      <c r="W2563" s="14"/>
      <c r="X2563" s="14"/>
      <c r="Y2563" s="14"/>
      <c r="Z2563" s="14"/>
      <c r="AA2563" s="14"/>
      <c r="AB2563" s="14"/>
      <c r="AC2563" s="14"/>
      <c r="AD2563" s="14"/>
      <c r="AE2563" s="14"/>
      <c r="AT2563" s="269" t="s">
        <v>200</v>
      </c>
      <c r="AU2563" s="269" t="s">
        <v>82</v>
      </c>
      <c r="AV2563" s="14" t="s">
        <v>82</v>
      </c>
      <c r="AW2563" s="14" t="s">
        <v>30</v>
      </c>
      <c r="AX2563" s="14" t="s">
        <v>73</v>
      </c>
      <c r="AY2563" s="269" t="s">
        <v>189</v>
      </c>
    </row>
    <row r="2564" s="13" customFormat="1">
      <c r="A2564" s="13"/>
      <c r="B2564" s="249"/>
      <c r="C2564" s="250"/>
      <c r="D2564" s="242" t="s">
        <v>200</v>
      </c>
      <c r="E2564" s="251" t="s">
        <v>1</v>
      </c>
      <c r="F2564" s="252" t="s">
        <v>1730</v>
      </c>
      <c r="G2564" s="250"/>
      <c r="H2564" s="251" t="s">
        <v>1</v>
      </c>
      <c r="I2564" s="253"/>
      <c r="J2564" s="250"/>
      <c r="K2564" s="250"/>
      <c r="L2564" s="254"/>
      <c r="M2564" s="255"/>
      <c r="N2564" s="256"/>
      <c r="O2564" s="256"/>
      <c r="P2564" s="256"/>
      <c r="Q2564" s="256"/>
      <c r="R2564" s="256"/>
      <c r="S2564" s="256"/>
      <c r="T2564" s="257"/>
      <c r="U2564" s="13"/>
      <c r="V2564" s="13"/>
      <c r="W2564" s="13"/>
      <c r="X2564" s="13"/>
      <c r="Y2564" s="13"/>
      <c r="Z2564" s="13"/>
      <c r="AA2564" s="13"/>
      <c r="AB2564" s="13"/>
      <c r="AC2564" s="13"/>
      <c r="AD2564" s="13"/>
      <c r="AE2564" s="13"/>
      <c r="AT2564" s="258" t="s">
        <v>200</v>
      </c>
      <c r="AU2564" s="258" t="s">
        <v>82</v>
      </c>
      <c r="AV2564" s="13" t="s">
        <v>80</v>
      </c>
      <c r="AW2564" s="13" t="s">
        <v>30</v>
      </c>
      <c r="AX2564" s="13" t="s">
        <v>73</v>
      </c>
      <c r="AY2564" s="258" t="s">
        <v>189</v>
      </c>
    </row>
    <row r="2565" s="14" customFormat="1">
      <c r="A2565" s="14"/>
      <c r="B2565" s="259"/>
      <c r="C2565" s="260"/>
      <c r="D2565" s="242" t="s">
        <v>200</v>
      </c>
      <c r="E2565" s="261" t="s">
        <v>1</v>
      </c>
      <c r="F2565" s="262" t="s">
        <v>1731</v>
      </c>
      <c r="G2565" s="260"/>
      <c r="H2565" s="263">
        <v>15.323</v>
      </c>
      <c r="I2565" s="264"/>
      <c r="J2565" s="260"/>
      <c r="K2565" s="260"/>
      <c r="L2565" s="265"/>
      <c r="M2565" s="266"/>
      <c r="N2565" s="267"/>
      <c r="O2565" s="267"/>
      <c r="P2565" s="267"/>
      <c r="Q2565" s="267"/>
      <c r="R2565" s="267"/>
      <c r="S2565" s="267"/>
      <c r="T2565" s="268"/>
      <c r="U2565" s="14"/>
      <c r="V2565" s="14"/>
      <c r="W2565" s="14"/>
      <c r="X2565" s="14"/>
      <c r="Y2565" s="14"/>
      <c r="Z2565" s="14"/>
      <c r="AA2565" s="14"/>
      <c r="AB2565" s="14"/>
      <c r="AC2565" s="14"/>
      <c r="AD2565" s="14"/>
      <c r="AE2565" s="14"/>
      <c r="AT2565" s="269" t="s">
        <v>200</v>
      </c>
      <c r="AU2565" s="269" t="s">
        <v>82</v>
      </c>
      <c r="AV2565" s="14" t="s">
        <v>82</v>
      </c>
      <c r="AW2565" s="14" t="s">
        <v>30</v>
      </c>
      <c r="AX2565" s="14" t="s">
        <v>73</v>
      </c>
      <c r="AY2565" s="269" t="s">
        <v>189</v>
      </c>
    </row>
    <row r="2566" s="13" customFormat="1">
      <c r="A2566" s="13"/>
      <c r="B2566" s="249"/>
      <c r="C2566" s="250"/>
      <c r="D2566" s="242" t="s">
        <v>200</v>
      </c>
      <c r="E2566" s="251" t="s">
        <v>1</v>
      </c>
      <c r="F2566" s="252" t="s">
        <v>809</v>
      </c>
      <c r="G2566" s="250"/>
      <c r="H2566" s="251" t="s">
        <v>1</v>
      </c>
      <c r="I2566" s="253"/>
      <c r="J2566" s="250"/>
      <c r="K2566" s="250"/>
      <c r="L2566" s="254"/>
      <c r="M2566" s="255"/>
      <c r="N2566" s="256"/>
      <c r="O2566" s="256"/>
      <c r="P2566" s="256"/>
      <c r="Q2566" s="256"/>
      <c r="R2566" s="256"/>
      <c r="S2566" s="256"/>
      <c r="T2566" s="257"/>
      <c r="U2566" s="13"/>
      <c r="V2566" s="13"/>
      <c r="W2566" s="13"/>
      <c r="X2566" s="13"/>
      <c r="Y2566" s="13"/>
      <c r="Z2566" s="13"/>
      <c r="AA2566" s="13"/>
      <c r="AB2566" s="13"/>
      <c r="AC2566" s="13"/>
      <c r="AD2566" s="13"/>
      <c r="AE2566" s="13"/>
      <c r="AT2566" s="258" t="s">
        <v>200</v>
      </c>
      <c r="AU2566" s="258" t="s">
        <v>82</v>
      </c>
      <c r="AV2566" s="13" t="s">
        <v>80</v>
      </c>
      <c r="AW2566" s="13" t="s">
        <v>30</v>
      </c>
      <c r="AX2566" s="13" t="s">
        <v>73</v>
      </c>
      <c r="AY2566" s="258" t="s">
        <v>189</v>
      </c>
    </row>
    <row r="2567" s="14" customFormat="1">
      <c r="A2567" s="14"/>
      <c r="B2567" s="259"/>
      <c r="C2567" s="260"/>
      <c r="D2567" s="242" t="s">
        <v>200</v>
      </c>
      <c r="E2567" s="261" t="s">
        <v>1</v>
      </c>
      <c r="F2567" s="262" t="s">
        <v>810</v>
      </c>
      <c r="G2567" s="260"/>
      <c r="H2567" s="263">
        <v>36.405000000000001</v>
      </c>
      <c r="I2567" s="264"/>
      <c r="J2567" s="260"/>
      <c r="K2567" s="260"/>
      <c r="L2567" s="265"/>
      <c r="M2567" s="266"/>
      <c r="N2567" s="267"/>
      <c r="O2567" s="267"/>
      <c r="P2567" s="267"/>
      <c r="Q2567" s="267"/>
      <c r="R2567" s="267"/>
      <c r="S2567" s="267"/>
      <c r="T2567" s="268"/>
      <c r="U2567" s="14"/>
      <c r="V2567" s="14"/>
      <c r="W2567" s="14"/>
      <c r="X2567" s="14"/>
      <c r="Y2567" s="14"/>
      <c r="Z2567" s="14"/>
      <c r="AA2567" s="14"/>
      <c r="AB2567" s="14"/>
      <c r="AC2567" s="14"/>
      <c r="AD2567" s="14"/>
      <c r="AE2567" s="14"/>
      <c r="AT2567" s="269" t="s">
        <v>200</v>
      </c>
      <c r="AU2567" s="269" t="s">
        <v>82</v>
      </c>
      <c r="AV2567" s="14" t="s">
        <v>82</v>
      </c>
      <c r="AW2567" s="14" t="s">
        <v>30</v>
      </c>
      <c r="AX2567" s="14" t="s">
        <v>73</v>
      </c>
      <c r="AY2567" s="269" t="s">
        <v>189</v>
      </c>
    </row>
    <row r="2568" s="16" customFormat="1">
      <c r="A2568" s="16"/>
      <c r="B2568" s="292"/>
      <c r="C2568" s="293"/>
      <c r="D2568" s="242" t="s">
        <v>200</v>
      </c>
      <c r="E2568" s="294" t="s">
        <v>1</v>
      </c>
      <c r="F2568" s="295" t="s">
        <v>290</v>
      </c>
      <c r="G2568" s="293"/>
      <c r="H2568" s="296">
        <v>216.61099999999999</v>
      </c>
      <c r="I2568" s="297"/>
      <c r="J2568" s="293"/>
      <c r="K2568" s="293"/>
      <c r="L2568" s="298"/>
      <c r="M2568" s="299"/>
      <c r="N2568" s="300"/>
      <c r="O2568" s="300"/>
      <c r="P2568" s="300"/>
      <c r="Q2568" s="300"/>
      <c r="R2568" s="300"/>
      <c r="S2568" s="300"/>
      <c r="T2568" s="301"/>
      <c r="U2568" s="16"/>
      <c r="V2568" s="16"/>
      <c r="W2568" s="16"/>
      <c r="X2568" s="16"/>
      <c r="Y2568" s="16"/>
      <c r="Z2568" s="16"/>
      <c r="AA2568" s="16"/>
      <c r="AB2568" s="16"/>
      <c r="AC2568" s="16"/>
      <c r="AD2568" s="16"/>
      <c r="AE2568" s="16"/>
      <c r="AT2568" s="302" t="s">
        <v>200</v>
      </c>
      <c r="AU2568" s="302" t="s">
        <v>82</v>
      </c>
      <c r="AV2568" s="16" t="s">
        <v>214</v>
      </c>
      <c r="AW2568" s="16" t="s">
        <v>30</v>
      </c>
      <c r="AX2568" s="16" t="s">
        <v>73</v>
      </c>
      <c r="AY2568" s="302" t="s">
        <v>189</v>
      </c>
    </row>
    <row r="2569" s="13" customFormat="1">
      <c r="A2569" s="13"/>
      <c r="B2569" s="249"/>
      <c r="C2569" s="250"/>
      <c r="D2569" s="242" t="s">
        <v>200</v>
      </c>
      <c r="E2569" s="251" t="s">
        <v>1</v>
      </c>
      <c r="F2569" s="252" t="s">
        <v>338</v>
      </c>
      <c r="G2569" s="250"/>
      <c r="H2569" s="251" t="s">
        <v>1</v>
      </c>
      <c r="I2569" s="253"/>
      <c r="J2569" s="250"/>
      <c r="K2569" s="250"/>
      <c r="L2569" s="254"/>
      <c r="M2569" s="255"/>
      <c r="N2569" s="256"/>
      <c r="O2569" s="256"/>
      <c r="P2569" s="256"/>
      <c r="Q2569" s="256"/>
      <c r="R2569" s="256"/>
      <c r="S2569" s="256"/>
      <c r="T2569" s="257"/>
      <c r="U2569" s="13"/>
      <c r="V2569" s="13"/>
      <c r="W2569" s="13"/>
      <c r="X2569" s="13"/>
      <c r="Y2569" s="13"/>
      <c r="Z2569" s="13"/>
      <c r="AA2569" s="13"/>
      <c r="AB2569" s="13"/>
      <c r="AC2569" s="13"/>
      <c r="AD2569" s="13"/>
      <c r="AE2569" s="13"/>
      <c r="AT2569" s="258" t="s">
        <v>200</v>
      </c>
      <c r="AU2569" s="258" t="s">
        <v>82</v>
      </c>
      <c r="AV2569" s="13" t="s">
        <v>80</v>
      </c>
      <c r="AW2569" s="13" t="s">
        <v>30</v>
      </c>
      <c r="AX2569" s="13" t="s">
        <v>73</v>
      </c>
      <c r="AY2569" s="258" t="s">
        <v>189</v>
      </c>
    </row>
    <row r="2570" s="13" customFormat="1">
      <c r="A2570" s="13"/>
      <c r="B2570" s="249"/>
      <c r="C2570" s="250"/>
      <c r="D2570" s="242" t="s">
        <v>200</v>
      </c>
      <c r="E2570" s="251" t="s">
        <v>1</v>
      </c>
      <c r="F2570" s="252" t="s">
        <v>823</v>
      </c>
      <c r="G2570" s="250"/>
      <c r="H2570" s="251" t="s">
        <v>1</v>
      </c>
      <c r="I2570" s="253"/>
      <c r="J2570" s="250"/>
      <c r="K2570" s="250"/>
      <c r="L2570" s="254"/>
      <c r="M2570" s="255"/>
      <c r="N2570" s="256"/>
      <c r="O2570" s="256"/>
      <c r="P2570" s="256"/>
      <c r="Q2570" s="256"/>
      <c r="R2570" s="256"/>
      <c r="S2570" s="256"/>
      <c r="T2570" s="257"/>
      <c r="U2570" s="13"/>
      <c r="V2570" s="13"/>
      <c r="W2570" s="13"/>
      <c r="X2570" s="13"/>
      <c r="Y2570" s="13"/>
      <c r="Z2570" s="13"/>
      <c r="AA2570" s="13"/>
      <c r="AB2570" s="13"/>
      <c r="AC2570" s="13"/>
      <c r="AD2570" s="13"/>
      <c r="AE2570" s="13"/>
      <c r="AT2570" s="258" t="s">
        <v>200</v>
      </c>
      <c r="AU2570" s="258" t="s">
        <v>82</v>
      </c>
      <c r="AV2570" s="13" t="s">
        <v>80</v>
      </c>
      <c r="AW2570" s="13" t="s">
        <v>30</v>
      </c>
      <c r="AX2570" s="13" t="s">
        <v>73</v>
      </c>
      <c r="AY2570" s="258" t="s">
        <v>189</v>
      </c>
    </row>
    <row r="2571" s="14" customFormat="1">
      <c r="A2571" s="14"/>
      <c r="B2571" s="259"/>
      <c r="C2571" s="260"/>
      <c r="D2571" s="242" t="s">
        <v>200</v>
      </c>
      <c r="E2571" s="261" t="s">
        <v>1</v>
      </c>
      <c r="F2571" s="262" t="s">
        <v>1732</v>
      </c>
      <c r="G2571" s="260"/>
      <c r="H2571" s="263">
        <v>39.270000000000003</v>
      </c>
      <c r="I2571" s="264"/>
      <c r="J2571" s="260"/>
      <c r="K2571" s="260"/>
      <c r="L2571" s="265"/>
      <c r="M2571" s="266"/>
      <c r="N2571" s="267"/>
      <c r="O2571" s="267"/>
      <c r="P2571" s="267"/>
      <c r="Q2571" s="267"/>
      <c r="R2571" s="267"/>
      <c r="S2571" s="267"/>
      <c r="T2571" s="268"/>
      <c r="U2571" s="14"/>
      <c r="V2571" s="14"/>
      <c r="W2571" s="14"/>
      <c r="X2571" s="14"/>
      <c r="Y2571" s="14"/>
      <c r="Z2571" s="14"/>
      <c r="AA2571" s="14"/>
      <c r="AB2571" s="14"/>
      <c r="AC2571" s="14"/>
      <c r="AD2571" s="14"/>
      <c r="AE2571" s="14"/>
      <c r="AT2571" s="269" t="s">
        <v>200</v>
      </c>
      <c r="AU2571" s="269" t="s">
        <v>82</v>
      </c>
      <c r="AV2571" s="14" t="s">
        <v>82</v>
      </c>
      <c r="AW2571" s="14" t="s">
        <v>30</v>
      </c>
      <c r="AX2571" s="14" t="s">
        <v>73</v>
      </c>
      <c r="AY2571" s="269" t="s">
        <v>189</v>
      </c>
    </row>
    <row r="2572" s="13" customFormat="1">
      <c r="A2572" s="13"/>
      <c r="B2572" s="249"/>
      <c r="C2572" s="250"/>
      <c r="D2572" s="242" t="s">
        <v>200</v>
      </c>
      <c r="E2572" s="251" t="s">
        <v>1</v>
      </c>
      <c r="F2572" s="252" t="s">
        <v>369</v>
      </c>
      <c r="G2572" s="250"/>
      <c r="H2572" s="251" t="s">
        <v>1</v>
      </c>
      <c r="I2572" s="253"/>
      <c r="J2572" s="250"/>
      <c r="K2572" s="250"/>
      <c r="L2572" s="254"/>
      <c r="M2572" s="255"/>
      <c r="N2572" s="256"/>
      <c r="O2572" s="256"/>
      <c r="P2572" s="256"/>
      <c r="Q2572" s="256"/>
      <c r="R2572" s="256"/>
      <c r="S2572" s="256"/>
      <c r="T2572" s="257"/>
      <c r="U2572" s="13"/>
      <c r="V2572" s="13"/>
      <c r="W2572" s="13"/>
      <c r="X2572" s="13"/>
      <c r="Y2572" s="13"/>
      <c r="Z2572" s="13"/>
      <c r="AA2572" s="13"/>
      <c r="AB2572" s="13"/>
      <c r="AC2572" s="13"/>
      <c r="AD2572" s="13"/>
      <c r="AE2572" s="13"/>
      <c r="AT2572" s="258" t="s">
        <v>200</v>
      </c>
      <c r="AU2572" s="258" t="s">
        <v>82</v>
      </c>
      <c r="AV2572" s="13" t="s">
        <v>80</v>
      </c>
      <c r="AW2572" s="13" t="s">
        <v>30</v>
      </c>
      <c r="AX2572" s="13" t="s">
        <v>73</v>
      </c>
      <c r="AY2572" s="258" t="s">
        <v>189</v>
      </c>
    </row>
    <row r="2573" s="14" customFormat="1">
      <c r="A2573" s="14"/>
      <c r="B2573" s="259"/>
      <c r="C2573" s="260"/>
      <c r="D2573" s="242" t="s">
        <v>200</v>
      </c>
      <c r="E2573" s="261" t="s">
        <v>1</v>
      </c>
      <c r="F2573" s="262" t="s">
        <v>1733</v>
      </c>
      <c r="G2573" s="260"/>
      <c r="H2573" s="263">
        <v>-12.783</v>
      </c>
      <c r="I2573" s="264"/>
      <c r="J2573" s="260"/>
      <c r="K2573" s="260"/>
      <c r="L2573" s="265"/>
      <c r="M2573" s="266"/>
      <c r="N2573" s="267"/>
      <c r="O2573" s="267"/>
      <c r="P2573" s="267"/>
      <c r="Q2573" s="267"/>
      <c r="R2573" s="267"/>
      <c r="S2573" s="267"/>
      <c r="T2573" s="268"/>
      <c r="U2573" s="14"/>
      <c r="V2573" s="14"/>
      <c r="W2573" s="14"/>
      <c r="X2573" s="14"/>
      <c r="Y2573" s="14"/>
      <c r="Z2573" s="14"/>
      <c r="AA2573" s="14"/>
      <c r="AB2573" s="14"/>
      <c r="AC2573" s="14"/>
      <c r="AD2573" s="14"/>
      <c r="AE2573" s="14"/>
      <c r="AT2573" s="269" t="s">
        <v>200</v>
      </c>
      <c r="AU2573" s="269" t="s">
        <v>82</v>
      </c>
      <c r="AV2573" s="14" t="s">
        <v>82</v>
      </c>
      <c r="AW2573" s="14" t="s">
        <v>30</v>
      </c>
      <c r="AX2573" s="14" t="s">
        <v>73</v>
      </c>
      <c r="AY2573" s="269" t="s">
        <v>189</v>
      </c>
    </row>
    <row r="2574" s="13" customFormat="1">
      <c r="A2574" s="13"/>
      <c r="B2574" s="249"/>
      <c r="C2574" s="250"/>
      <c r="D2574" s="242" t="s">
        <v>200</v>
      </c>
      <c r="E2574" s="251" t="s">
        <v>1</v>
      </c>
      <c r="F2574" s="252" t="s">
        <v>1591</v>
      </c>
      <c r="G2574" s="250"/>
      <c r="H2574" s="251" t="s">
        <v>1</v>
      </c>
      <c r="I2574" s="253"/>
      <c r="J2574" s="250"/>
      <c r="K2574" s="250"/>
      <c r="L2574" s="254"/>
      <c r="M2574" s="255"/>
      <c r="N2574" s="256"/>
      <c r="O2574" s="256"/>
      <c r="P2574" s="256"/>
      <c r="Q2574" s="256"/>
      <c r="R2574" s="256"/>
      <c r="S2574" s="256"/>
      <c r="T2574" s="257"/>
      <c r="U2574" s="13"/>
      <c r="V2574" s="13"/>
      <c r="W2574" s="13"/>
      <c r="X2574" s="13"/>
      <c r="Y2574" s="13"/>
      <c r="Z2574" s="13"/>
      <c r="AA2574" s="13"/>
      <c r="AB2574" s="13"/>
      <c r="AC2574" s="13"/>
      <c r="AD2574" s="13"/>
      <c r="AE2574" s="13"/>
      <c r="AT2574" s="258" t="s">
        <v>200</v>
      </c>
      <c r="AU2574" s="258" t="s">
        <v>82</v>
      </c>
      <c r="AV2574" s="13" t="s">
        <v>80</v>
      </c>
      <c r="AW2574" s="13" t="s">
        <v>30</v>
      </c>
      <c r="AX2574" s="13" t="s">
        <v>73</v>
      </c>
      <c r="AY2574" s="258" t="s">
        <v>189</v>
      </c>
    </row>
    <row r="2575" s="14" customFormat="1">
      <c r="A2575" s="14"/>
      <c r="B2575" s="259"/>
      <c r="C2575" s="260"/>
      <c r="D2575" s="242" t="s">
        <v>200</v>
      </c>
      <c r="E2575" s="261" t="s">
        <v>1</v>
      </c>
      <c r="F2575" s="262" t="s">
        <v>1734</v>
      </c>
      <c r="G2575" s="260"/>
      <c r="H2575" s="263">
        <v>15.18</v>
      </c>
      <c r="I2575" s="264"/>
      <c r="J2575" s="260"/>
      <c r="K2575" s="260"/>
      <c r="L2575" s="265"/>
      <c r="M2575" s="266"/>
      <c r="N2575" s="267"/>
      <c r="O2575" s="267"/>
      <c r="P2575" s="267"/>
      <c r="Q2575" s="267"/>
      <c r="R2575" s="267"/>
      <c r="S2575" s="267"/>
      <c r="T2575" s="268"/>
      <c r="U2575" s="14"/>
      <c r="V2575" s="14"/>
      <c r="W2575" s="14"/>
      <c r="X2575" s="14"/>
      <c r="Y2575" s="14"/>
      <c r="Z2575" s="14"/>
      <c r="AA2575" s="14"/>
      <c r="AB2575" s="14"/>
      <c r="AC2575" s="14"/>
      <c r="AD2575" s="14"/>
      <c r="AE2575" s="14"/>
      <c r="AT2575" s="269" t="s">
        <v>200</v>
      </c>
      <c r="AU2575" s="269" t="s">
        <v>82</v>
      </c>
      <c r="AV2575" s="14" t="s">
        <v>82</v>
      </c>
      <c r="AW2575" s="14" t="s">
        <v>30</v>
      </c>
      <c r="AX2575" s="14" t="s">
        <v>73</v>
      </c>
      <c r="AY2575" s="269" t="s">
        <v>189</v>
      </c>
    </row>
    <row r="2576" s="13" customFormat="1">
      <c r="A2576" s="13"/>
      <c r="B2576" s="249"/>
      <c r="C2576" s="250"/>
      <c r="D2576" s="242" t="s">
        <v>200</v>
      </c>
      <c r="E2576" s="251" t="s">
        <v>1</v>
      </c>
      <c r="F2576" s="252" t="s">
        <v>369</v>
      </c>
      <c r="G2576" s="250"/>
      <c r="H2576" s="251" t="s">
        <v>1</v>
      </c>
      <c r="I2576" s="253"/>
      <c r="J2576" s="250"/>
      <c r="K2576" s="250"/>
      <c r="L2576" s="254"/>
      <c r="M2576" s="255"/>
      <c r="N2576" s="256"/>
      <c r="O2576" s="256"/>
      <c r="P2576" s="256"/>
      <c r="Q2576" s="256"/>
      <c r="R2576" s="256"/>
      <c r="S2576" s="256"/>
      <c r="T2576" s="257"/>
      <c r="U2576" s="13"/>
      <c r="V2576" s="13"/>
      <c r="W2576" s="13"/>
      <c r="X2576" s="13"/>
      <c r="Y2576" s="13"/>
      <c r="Z2576" s="13"/>
      <c r="AA2576" s="13"/>
      <c r="AB2576" s="13"/>
      <c r="AC2576" s="13"/>
      <c r="AD2576" s="13"/>
      <c r="AE2576" s="13"/>
      <c r="AT2576" s="258" t="s">
        <v>200</v>
      </c>
      <c r="AU2576" s="258" t="s">
        <v>82</v>
      </c>
      <c r="AV2576" s="13" t="s">
        <v>80</v>
      </c>
      <c r="AW2576" s="13" t="s">
        <v>30</v>
      </c>
      <c r="AX2576" s="13" t="s">
        <v>73</v>
      </c>
      <c r="AY2576" s="258" t="s">
        <v>189</v>
      </c>
    </row>
    <row r="2577" s="14" customFormat="1">
      <c r="A2577" s="14"/>
      <c r="B2577" s="259"/>
      <c r="C2577" s="260"/>
      <c r="D2577" s="242" t="s">
        <v>200</v>
      </c>
      <c r="E2577" s="261" t="s">
        <v>1</v>
      </c>
      <c r="F2577" s="262" t="s">
        <v>1735</v>
      </c>
      <c r="G2577" s="260"/>
      <c r="H2577" s="263">
        <v>-1.1819999999999999</v>
      </c>
      <c r="I2577" s="264"/>
      <c r="J2577" s="260"/>
      <c r="K2577" s="260"/>
      <c r="L2577" s="265"/>
      <c r="M2577" s="266"/>
      <c r="N2577" s="267"/>
      <c r="O2577" s="267"/>
      <c r="P2577" s="267"/>
      <c r="Q2577" s="267"/>
      <c r="R2577" s="267"/>
      <c r="S2577" s="267"/>
      <c r="T2577" s="268"/>
      <c r="U2577" s="14"/>
      <c r="V2577" s="14"/>
      <c r="W2577" s="14"/>
      <c r="X2577" s="14"/>
      <c r="Y2577" s="14"/>
      <c r="Z2577" s="14"/>
      <c r="AA2577" s="14"/>
      <c r="AB2577" s="14"/>
      <c r="AC2577" s="14"/>
      <c r="AD2577" s="14"/>
      <c r="AE2577" s="14"/>
      <c r="AT2577" s="269" t="s">
        <v>200</v>
      </c>
      <c r="AU2577" s="269" t="s">
        <v>82</v>
      </c>
      <c r="AV2577" s="14" t="s">
        <v>82</v>
      </c>
      <c r="AW2577" s="14" t="s">
        <v>30</v>
      </c>
      <c r="AX2577" s="14" t="s">
        <v>73</v>
      </c>
      <c r="AY2577" s="269" t="s">
        <v>189</v>
      </c>
    </row>
    <row r="2578" s="13" customFormat="1">
      <c r="A2578" s="13"/>
      <c r="B2578" s="249"/>
      <c r="C2578" s="250"/>
      <c r="D2578" s="242" t="s">
        <v>200</v>
      </c>
      <c r="E2578" s="251" t="s">
        <v>1</v>
      </c>
      <c r="F2578" s="252" t="s">
        <v>606</v>
      </c>
      <c r="G2578" s="250"/>
      <c r="H2578" s="251" t="s">
        <v>1</v>
      </c>
      <c r="I2578" s="253"/>
      <c r="J2578" s="250"/>
      <c r="K2578" s="250"/>
      <c r="L2578" s="254"/>
      <c r="M2578" s="255"/>
      <c r="N2578" s="256"/>
      <c r="O2578" s="256"/>
      <c r="P2578" s="256"/>
      <c r="Q2578" s="256"/>
      <c r="R2578" s="256"/>
      <c r="S2578" s="256"/>
      <c r="T2578" s="257"/>
      <c r="U2578" s="13"/>
      <c r="V2578" s="13"/>
      <c r="W2578" s="13"/>
      <c r="X2578" s="13"/>
      <c r="Y2578" s="13"/>
      <c r="Z2578" s="13"/>
      <c r="AA2578" s="13"/>
      <c r="AB2578" s="13"/>
      <c r="AC2578" s="13"/>
      <c r="AD2578" s="13"/>
      <c r="AE2578" s="13"/>
      <c r="AT2578" s="258" t="s">
        <v>200</v>
      </c>
      <c r="AU2578" s="258" t="s">
        <v>82</v>
      </c>
      <c r="AV2578" s="13" t="s">
        <v>80</v>
      </c>
      <c r="AW2578" s="13" t="s">
        <v>30</v>
      </c>
      <c r="AX2578" s="13" t="s">
        <v>73</v>
      </c>
      <c r="AY2578" s="258" t="s">
        <v>189</v>
      </c>
    </row>
    <row r="2579" s="14" customFormat="1">
      <c r="A2579" s="14"/>
      <c r="B2579" s="259"/>
      <c r="C2579" s="260"/>
      <c r="D2579" s="242" t="s">
        <v>200</v>
      </c>
      <c r="E2579" s="261" t="s">
        <v>1</v>
      </c>
      <c r="F2579" s="262" t="s">
        <v>863</v>
      </c>
      <c r="G2579" s="260"/>
      <c r="H2579" s="263">
        <v>54.533000000000001</v>
      </c>
      <c r="I2579" s="264"/>
      <c r="J2579" s="260"/>
      <c r="K2579" s="260"/>
      <c r="L2579" s="265"/>
      <c r="M2579" s="266"/>
      <c r="N2579" s="267"/>
      <c r="O2579" s="267"/>
      <c r="P2579" s="267"/>
      <c r="Q2579" s="267"/>
      <c r="R2579" s="267"/>
      <c r="S2579" s="267"/>
      <c r="T2579" s="268"/>
      <c r="U2579" s="14"/>
      <c r="V2579" s="14"/>
      <c r="W2579" s="14"/>
      <c r="X2579" s="14"/>
      <c r="Y2579" s="14"/>
      <c r="Z2579" s="14"/>
      <c r="AA2579" s="14"/>
      <c r="AB2579" s="14"/>
      <c r="AC2579" s="14"/>
      <c r="AD2579" s="14"/>
      <c r="AE2579" s="14"/>
      <c r="AT2579" s="269" t="s">
        <v>200</v>
      </c>
      <c r="AU2579" s="269" t="s">
        <v>82</v>
      </c>
      <c r="AV2579" s="14" t="s">
        <v>82</v>
      </c>
      <c r="AW2579" s="14" t="s">
        <v>30</v>
      </c>
      <c r="AX2579" s="14" t="s">
        <v>73</v>
      </c>
      <c r="AY2579" s="269" t="s">
        <v>189</v>
      </c>
    </row>
    <row r="2580" s="13" customFormat="1">
      <c r="A2580" s="13"/>
      <c r="B2580" s="249"/>
      <c r="C2580" s="250"/>
      <c r="D2580" s="242" t="s">
        <v>200</v>
      </c>
      <c r="E2580" s="251" t="s">
        <v>1</v>
      </c>
      <c r="F2580" s="252" t="s">
        <v>595</v>
      </c>
      <c r="G2580" s="250"/>
      <c r="H2580" s="251" t="s">
        <v>1</v>
      </c>
      <c r="I2580" s="253"/>
      <c r="J2580" s="250"/>
      <c r="K2580" s="250"/>
      <c r="L2580" s="254"/>
      <c r="M2580" s="255"/>
      <c r="N2580" s="256"/>
      <c r="O2580" s="256"/>
      <c r="P2580" s="256"/>
      <c r="Q2580" s="256"/>
      <c r="R2580" s="256"/>
      <c r="S2580" s="256"/>
      <c r="T2580" s="257"/>
      <c r="U2580" s="13"/>
      <c r="V2580" s="13"/>
      <c r="W2580" s="13"/>
      <c r="X2580" s="13"/>
      <c r="Y2580" s="13"/>
      <c r="Z2580" s="13"/>
      <c r="AA2580" s="13"/>
      <c r="AB2580" s="13"/>
      <c r="AC2580" s="13"/>
      <c r="AD2580" s="13"/>
      <c r="AE2580" s="13"/>
      <c r="AT2580" s="258" t="s">
        <v>200</v>
      </c>
      <c r="AU2580" s="258" t="s">
        <v>82</v>
      </c>
      <c r="AV2580" s="13" t="s">
        <v>80</v>
      </c>
      <c r="AW2580" s="13" t="s">
        <v>30</v>
      </c>
      <c r="AX2580" s="13" t="s">
        <v>73</v>
      </c>
      <c r="AY2580" s="258" t="s">
        <v>189</v>
      </c>
    </row>
    <row r="2581" s="14" customFormat="1">
      <c r="A2581" s="14"/>
      <c r="B2581" s="259"/>
      <c r="C2581" s="260"/>
      <c r="D2581" s="242" t="s">
        <v>200</v>
      </c>
      <c r="E2581" s="261" t="s">
        <v>1</v>
      </c>
      <c r="F2581" s="262" t="s">
        <v>1736</v>
      </c>
      <c r="G2581" s="260"/>
      <c r="H2581" s="263">
        <v>1.1140000000000001</v>
      </c>
      <c r="I2581" s="264"/>
      <c r="J2581" s="260"/>
      <c r="K2581" s="260"/>
      <c r="L2581" s="265"/>
      <c r="M2581" s="266"/>
      <c r="N2581" s="267"/>
      <c r="O2581" s="267"/>
      <c r="P2581" s="267"/>
      <c r="Q2581" s="267"/>
      <c r="R2581" s="267"/>
      <c r="S2581" s="267"/>
      <c r="T2581" s="268"/>
      <c r="U2581" s="14"/>
      <c r="V2581" s="14"/>
      <c r="W2581" s="14"/>
      <c r="X2581" s="14"/>
      <c r="Y2581" s="14"/>
      <c r="Z2581" s="14"/>
      <c r="AA2581" s="14"/>
      <c r="AB2581" s="14"/>
      <c r="AC2581" s="14"/>
      <c r="AD2581" s="14"/>
      <c r="AE2581" s="14"/>
      <c r="AT2581" s="269" t="s">
        <v>200</v>
      </c>
      <c r="AU2581" s="269" t="s">
        <v>82</v>
      </c>
      <c r="AV2581" s="14" t="s">
        <v>82</v>
      </c>
      <c r="AW2581" s="14" t="s">
        <v>30</v>
      </c>
      <c r="AX2581" s="14" t="s">
        <v>73</v>
      </c>
      <c r="AY2581" s="269" t="s">
        <v>189</v>
      </c>
    </row>
    <row r="2582" s="13" customFormat="1">
      <c r="A2582" s="13"/>
      <c r="B2582" s="249"/>
      <c r="C2582" s="250"/>
      <c r="D2582" s="242" t="s">
        <v>200</v>
      </c>
      <c r="E2582" s="251" t="s">
        <v>1</v>
      </c>
      <c r="F2582" s="252" t="s">
        <v>369</v>
      </c>
      <c r="G2582" s="250"/>
      <c r="H2582" s="251" t="s">
        <v>1</v>
      </c>
      <c r="I2582" s="253"/>
      <c r="J2582" s="250"/>
      <c r="K2582" s="250"/>
      <c r="L2582" s="254"/>
      <c r="M2582" s="255"/>
      <c r="N2582" s="256"/>
      <c r="O2582" s="256"/>
      <c r="P2582" s="256"/>
      <c r="Q2582" s="256"/>
      <c r="R2582" s="256"/>
      <c r="S2582" s="256"/>
      <c r="T2582" s="257"/>
      <c r="U2582" s="13"/>
      <c r="V2582" s="13"/>
      <c r="W2582" s="13"/>
      <c r="X2582" s="13"/>
      <c r="Y2582" s="13"/>
      <c r="Z2582" s="13"/>
      <c r="AA2582" s="13"/>
      <c r="AB2582" s="13"/>
      <c r="AC2582" s="13"/>
      <c r="AD2582" s="13"/>
      <c r="AE2582" s="13"/>
      <c r="AT2582" s="258" t="s">
        <v>200</v>
      </c>
      <c r="AU2582" s="258" t="s">
        <v>82</v>
      </c>
      <c r="AV2582" s="13" t="s">
        <v>80</v>
      </c>
      <c r="AW2582" s="13" t="s">
        <v>30</v>
      </c>
      <c r="AX2582" s="13" t="s">
        <v>73</v>
      </c>
      <c r="AY2582" s="258" t="s">
        <v>189</v>
      </c>
    </row>
    <row r="2583" s="14" customFormat="1">
      <c r="A2583" s="14"/>
      <c r="B2583" s="259"/>
      <c r="C2583" s="260"/>
      <c r="D2583" s="242" t="s">
        <v>200</v>
      </c>
      <c r="E2583" s="261" t="s">
        <v>1</v>
      </c>
      <c r="F2583" s="262" t="s">
        <v>1737</v>
      </c>
      <c r="G2583" s="260"/>
      <c r="H2583" s="263">
        <v>-4.5199999999999996</v>
      </c>
      <c r="I2583" s="264"/>
      <c r="J2583" s="260"/>
      <c r="K2583" s="260"/>
      <c r="L2583" s="265"/>
      <c r="M2583" s="266"/>
      <c r="N2583" s="267"/>
      <c r="O2583" s="267"/>
      <c r="P2583" s="267"/>
      <c r="Q2583" s="267"/>
      <c r="R2583" s="267"/>
      <c r="S2583" s="267"/>
      <c r="T2583" s="268"/>
      <c r="U2583" s="14"/>
      <c r="V2583" s="14"/>
      <c r="W2583" s="14"/>
      <c r="X2583" s="14"/>
      <c r="Y2583" s="14"/>
      <c r="Z2583" s="14"/>
      <c r="AA2583" s="14"/>
      <c r="AB2583" s="14"/>
      <c r="AC2583" s="14"/>
      <c r="AD2583" s="14"/>
      <c r="AE2583" s="14"/>
      <c r="AT2583" s="269" t="s">
        <v>200</v>
      </c>
      <c r="AU2583" s="269" t="s">
        <v>82</v>
      </c>
      <c r="AV2583" s="14" t="s">
        <v>82</v>
      </c>
      <c r="AW2583" s="14" t="s">
        <v>30</v>
      </c>
      <c r="AX2583" s="14" t="s">
        <v>73</v>
      </c>
      <c r="AY2583" s="269" t="s">
        <v>189</v>
      </c>
    </row>
    <row r="2584" s="13" customFormat="1">
      <c r="A2584" s="13"/>
      <c r="B2584" s="249"/>
      <c r="C2584" s="250"/>
      <c r="D2584" s="242" t="s">
        <v>200</v>
      </c>
      <c r="E2584" s="251" t="s">
        <v>1</v>
      </c>
      <c r="F2584" s="252" t="s">
        <v>608</v>
      </c>
      <c r="G2584" s="250"/>
      <c r="H2584" s="251" t="s">
        <v>1</v>
      </c>
      <c r="I2584" s="253"/>
      <c r="J2584" s="250"/>
      <c r="K2584" s="250"/>
      <c r="L2584" s="254"/>
      <c r="M2584" s="255"/>
      <c r="N2584" s="256"/>
      <c r="O2584" s="256"/>
      <c r="P2584" s="256"/>
      <c r="Q2584" s="256"/>
      <c r="R2584" s="256"/>
      <c r="S2584" s="256"/>
      <c r="T2584" s="257"/>
      <c r="U2584" s="13"/>
      <c r="V2584" s="13"/>
      <c r="W2584" s="13"/>
      <c r="X2584" s="13"/>
      <c r="Y2584" s="13"/>
      <c r="Z2584" s="13"/>
      <c r="AA2584" s="13"/>
      <c r="AB2584" s="13"/>
      <c r="AC2584" s="13"/>
      <c r="AD2584" s="13"/>
      <c r="AE2584" s="13"/>
      <c r="AT2584" s="258" t="s">
        <v>200</v>
      </c>
      <c r="AU2584" s="258" t="s">
        <v>82</v>
      </c>
      <c r="AV2584" s="13" t="s">
        <v>80</v>
      </c>
      <c r="AW2584" s="13" t="s">
        <v>30</v>
      </c>
      <c r="AX2584" s="13" t="s">
        <v>73</v>
      </c>
      <c r="AY2584" s="258" t="s">
        <v>189</v>
      </c>
    </row>
    <row r="2585" s="14" customFormat="1">
      <c r="A2585" s="14"/>
      <c r="B2585" s="259"/>
      <c r="C2585" s="260"/>
      <c r="D2585" s="242" t="s">
        <v>200</v>
      </c>
      <c r="E2585" s="261" t="s">
        <v>1</v>
      </c>
      <c r="F2585" s="262" t="s">
        <v>865</v>
      </c>
      <c r="G2585" s="260"/>
      <c r="H2585" s="263">
        <v>47.968000000000004</v>
      </c>
      <c r="I2585" s="264"/>
      <c r="J2585" s="260"/>
      <c r="K2585" s="260"/>
      <c r="L2585" s="265"/>
      <c r="M2585" s="266"/>
      <c r="N2585" s="267"/>
      <c r="O2585" s="267"/>
      <c r="P2585" s="267"/>
      <c r="Q2585" s="267"/>
      <c r="R2585" s="267"/>
      <c r="S2585" s="267"/>
      <c r="T2585" s="268"/>
      <c r="U2585" s="14"/>
      <c r="V2585" s="14"/>
      <c r="W2585" s="14"/>
      <c r="X2585" s="14"/>
      <c r="Y2585" s="14"/>
      <c r="Z2585" s="14"/>
      <c r="AA2585" s="14"/>
      <c r="AB2585" s="14"/>
      <c r="AC2585" s="14"/>
      <c r="AD2585" s="14"/>
      <c r="AE2585" s="14"/>
      <c r="AT2585" s="269" t="s">
        <v>200</v>
      </c>
      <c r="AU2585" s="269" t="s">
        <v>82</v>
      </c>
      <c r="AV2585" s="14" t="s">
        <v>82</v>
      </c>
      <c r="AW2585" s="14" t="s">
        <v>30</v>
      </c>
      <c r="AX2585" s="14" t="s">
        <v>73</v>
      </c>
      <c r="AY2585" s="269" t="s">
        <v>189</v>
      </c>
    </row>
    <row r="2586" s="13" customFormat="1">
      <c r="A2586" s="13"/>
      <c r="B2586" s="249"/>
      <c r="C2586" s="250"/>
      <c r="D2586" s="242" t="s">
        <v>200</v>
      </c>
      <c r="E2586" s="251" t="s">
        <v>1</v>
      </c>
      <c r="F2586" s="252" t="s">
        <v>595</v>
      </c>
      <c r="G2586" s="250"/>
      <c r="H2586" s="251" t="s">
        <v>1</v>
      </c>
      <c r="I2586" s="253"/>
      <c r="J2586" s="250"/>
      <c r="K2586" s="250"/>
      <c r="L2586" s="254"/>
      <c r="M2586" s="255"/>
      <c r="N2586" s="256"/>
      <c r="O2586" s="256"/>
      <c r="P2586" s="256"/>
      <c r="Q2586" s="256"/>
      <c r="R2586" s="256"/>
      <c r="S2586" s="256"/>
      <c r="T2586" s="257"/>
      <c r="U2586" s="13"/>
      <c r="V2586" s="13"/>
      <c r="W2586" s="13"/>
      <c r="X2586" s="13"/>
      <c r="Y2586" s="13"/>
      <c r="Z2586" s="13"/>
      <c r="AA2586" s="13"/>
      <c r="AB2586" s="13"/>
      <c r="AC2586" s="13"/>
      <c r="AD2586" s="13"/>
      <c r="AE2586" s="13"/>
      <c r="AT2586" s="258" t="s">
        <v>200</v>
      </c>
      <c r="AU2586" s="258" t="s">
        <v>82</v>
      </c>
      <c r="AV2586" s="13" t="s">
        <v>80</v>
      </c>
      <c r="AW2586" s="13" t="s">
        <v>30</v>
      </c>
      <c r="AX2586" s="13" t="s">
        <v>73</v>
      </c>
      <c r="AY2586" s="258" t="s">
        <v>189</v>
      </c>
    </row>
    <row r="2587" s="14" customFormat="1">
      <c r="A2587" s="14"/>
      <c r="B2587" s="259"/>
      <c r="C2587" s="260"/>
      <c r="D2587" s="242" t="s">
        <v>200</v>
      </c>
      <c r="E2587" s="261" t="s">
        <v>1</v>
      </c>
      <c r="F2587" s="262" t="s">
        <v>617</v>
      </c>
      <c r="G2587" s="260"/>
      <c r="H2587" s="263">
        <v>1.4299999999999999</v>
      </c>
      <c r="I2587" s="264"/>
      <c r="J2587" s="260"/>
      <c r="K2587" s="260"/>
      <c r="L2587" s="265"/>
      <c r="M2587" s="266"/>
      <c r="N2587" s="267"/>
      <c r="O2587" s="267"/>
      <c r="P2587" s="267"/>
      <c r="Q2587" s="267"/>
      <c r="R2587" s="267"/>
      <c r="S2587" s="267"/>
      <c r="T2587" s="268"/>
      <c r="U2587" s="14"/>
      <c r="V2587" s="14"/>
      <c r="W2587" s="14"/>
      <c r="X2587" s="14"/>
      <c r="Y2587" s="14"/>
      <c r="Z2587" s="14"/>
      <c r="AA2587" s="14"/>
      <c r="AB2587" s="14"/>
      <c r="AC2587" s="14"/>
      <c r="AD2587" s="14"/>
      <c r="AE2587" s="14"/>
      <c r="AT2587" s="269" t="s">
        <v>200</v>
      </c>
      <c r="AU2587" s="269" t="s">
        <v>82</v>
      </c>
      <c r="AV2587" s="14" t="s">
        <v>82</v>
      </c>
      <c r="AW2587" s="14" t="s">
        <v>30</v>
      </c>
      <c r="AX2587" s="14" t="s">
        <v>73</v>
      </c>
      <c r="AY2587" s="269" t="s">
        <v>189</v>
      </c>
    </row>
    <row r="2588" s="13" customFormat="1">
      <c r="A2588" s="13"/>
      <c r="B2588" s="249"/>
      <c r="C2588" s="250"/>
      <c r="D2588" s="242" t="s">
        <v>200</v>
      </c>
      <c r="E2588" s="251" t="s">
        <v>1</v>
      </c>
      <c r="F2588" s="252" t="s">
        <v>369</v>
      </c>
      <c r="G2588" s="250"/>
      <c r="H2588" s="251" t="s">
        <v>1</v>
      </c>
      <c r="I2588" s="253"/>
      <c r="J2588" s="250"/>
      <c r="K2588" s="250"/>
      <c r="L2588" s="254"/>
      <c r="M2588" s="255"/>
      <c r="N2588" s="256"/>
      <c r="O2588" s="256"/>
      <c r="P2588" s="256"/>
      <c r="Q2588" s="256"/>
      <c r="R2588" s="256"/>
      <c r="S2588" s="256"/>
      <c r="T2588" s="257"/>
      <c r="U2588" s="13"/>
      <c r="V2588" s="13"/>
      <c r="W2588" s="13"/>
      <c r="X2588" s="13"/>
      <c r="Y2588" s="13"/>
      <c r="Z2588" s="13"/>
      <c r="AA2588" s="13"/>
      <c r="AB2588" s="13"/>
      <c r="AC2588" s="13"/>
      <c r="AD2588" s="13"/>
      <c r="AE2588" s="13"/>
      <c r="AT2588" s="258" t="s">
        <v>200</v>
      </c>
      <c r="AU2588" s="258" t="s">
        <v>82</v>
      </c>
      <c r="AV2588" s="13" t="s">
        <v>80</v>
      </c>
      <c r="AW2588" s="13" t="s">
        <v>30</v>
      </c>
      <c r="AX2588" s="13" t="s">
        <v>73</v>
      </c>
      <c r="AY2588" s="258" t="s">
        <v>189</v>
      </c>
    </row>
    <row r="2589" s="14" customFormat="1">
      <c r="A2589" s="14"/>
      <c r="B2589" s="259"/>
      <c r="C2589" s="260"/>
      <c r="D2589" s="242" t="s">
        <v>200</v>
      </c>
      <c r="E2589" s="261" t="s">
        <v>1</v>
      </c>
      <c r="F2589" s="262" t="s">
        <v>1738</v>
      </c>
      <c r="G2589" s="260"/>
      <c r="H2589" s="263">
        <v>-3.9159999999999999</v>
      </c>
      <c r="I2589" s="264"/>
      <c r="J2589" s="260"/>
      <c r="K2589" s="260"/>
      <c r="L2589" s="265"/>
      <c r="M2589" s="266"/>
      <c r="N2589" s="267"/>
      <c r="O2589" s="267"/>
      <c r="P2589" s="267"/>
      <c r="Q2589" s="267"/>
      <c r="R2589" s="267"/>
      <c r="S2589" s="267"/>
      <c r="T2589" s="268"/>
      <c r="U2589" s="14"/>
      <c r="V2589" s="14"/>
      <c r="W2589" s="14"/>
      <c r="X2589" s="14"/>
      <c r="Y2589" s="14"/>
      <c r="Z2589" s="14"/>
      <c r="AA2589" s="14"/>
      <c r="AB2589" s="14"/>
      <c r="AC2589" s="14"/>
      <c r="AD2589" s="14"/>
      <c r="AE2589" s="14"/>
      <c r="AT2589" s="269" t="s">
        <v>200</v>
      </c>
      <c r="AU2589" s="269" t="s">
        <v>82</v>
      </c>
      <c r="AV2589" s="14" t="s">
        <v>82</v>
      </c>
      <c r="AW2589" s="14" t="s">
        <v>30</v>
      </c>
      <c r="AX2589" s="14" t="s">
        <v>73</v>
      </c>
      <c r="AY2589" s="269" t="s">
        <v>189</v>
      </c>
    </row>
    <row r="2590" s="13" customFormat="1">
      <c r="A2590" s="13"/>
      <c r="B2590" s="249"/>
      <c r="C2590" s="250"/>
      <c r="D2590" s="242" t="s">
        <v>200</v>
      </c>
      <c r="E2590" s="251" t="s">
        <v>1</v>
      </c>
      <c r="F2590" s="252" t="s">
        <v>610</v>
      </c>
      <c r="G2590" s="250"/>
      <c r="H2590" s="251" t="s">
        <v>1</v>
      </c>
      <c r="I2590" s="253"/>
      <c r="J2590" s="250"/>
      <c r="K2590" s="250"/>
      <c r="L2590" s="254"/>
      <c r="M2590" s="255"/>
      <c r="N2590" s="256"/>
      <c r="O2590" s="256"/>
      <c r="P2590" s="256"/>
      <c r="Q2590" s="256"/>
      <c r="R2590" s="256"/>
      <c r="S2590" s="256"/>
      <c r="T2590" s="257"/>
      <c r="U2590" s="13"/>
      <c r="V2590" s="13"/>
      <c r="W2590" s="13"/>
      <c r="X2590" s="13"/>
      <c r="Y2590" s="13"/>
      <c r="Z2590" s="13"/>
      <c r="AA2590" s="13"/>
      <c r="AB2590" s="13"/>
      <c r="AC2590" s="13"/>
      <c r="AD2590" s="13"/>
      <c r="AE2590" s="13"/>
      <c r="AT2590" s="258" t="s">
        <v>200</v>
      </c>
      <c r="AU2590" s="258" t="s">
        <v>82</v>
      </c>
      <c r="AV2590" s="13" t="s">
        <v>80</v>
      </c>
      <c r="AW2590" s="13" t="s">
        <v>30</v>
      </c>
      <c r="AX2590" s="13" t="s">
        <v>73</v>
      </c>
      <c r="AY2590" s="258" t="s">
        <v>189</v>
      </c>
    </row>
    <row r="2591" s="14" customFormat="1">
      <c r="A2591" s="14"/>
      <c r="B2591" s="259"/>
      <c r="C2591" s="260"/>
      <c r="D2591" s="242" t="s">
        <v>200</v>
      </c>
      <c r="E2591" s="261" t="s">
        <v>1</v>
      </c>
      <c r="F2591" s="262" t="s">
        <v>1739</v>
      </c>
      <c r="G2591" s="260"/>
      <c r="H2591" s="263">
        <v>42.893999999999998</v>
      </c>
      <c r="I2591" s="264"/>
      <c r="J2591" s="260"/>
      <c r="K2591" s="260"/>
      <c r="L2591" s="265"/>
      <c r="M2591" s="266"/>
      <c r="N2591" s="267"/>
      <c r="O2591" s="267"/>
      <c r="P2591" s="267"/>
      <c r="Q2591" s="267"/>
      <c r="R2591" s="267"/>
      <c r="S2591" s="267"/>
      <c r="T2591" s="268"/>
      <c r="U2591" s="14"/>
      <c r="V2591" s="14"/>
      <c r="W2591" s="14"/>
      <c r="X2591" s="14"/>
      <c r="Y2591" s="14"/>
      <c r="Z2591" s="14"/>
      <c r="AA2591" s="14"/>
      <c r="AB2591" s="14"/>
      <c r="AC2591" s="14"/>
      <c r="AD2591" s="14"/>
      <c r="AE2591" s="14"/>
      <c r="AT2591" s="269" t="s">
        <v>200</v>
      </c>
      <c r="AU2591" s="269" t="s">
        <v>82</v>
      </c>
      <c r="AV2591" s="14" t="s">
        <v>82</v>
      </c>
      <c r="AW2591" s="14" t="s">
        <v>30</v>
      </c>
      <c r="AX2591" s="14" t="s">
        <v>73</v>
      </c>
      <c r="AY2591" s="269" t="s">
        <v>189</v>
      </c>
    </row>
    <row r="2592" s="13" customFormat="1">
      <c r="A2592" s="13"/>
      <c r="B2592" s="249"/>
      <c r="C2592" s="250"/>
      <c r="D2592" s="242" t="s">
        <v>200</v>
      </c>
      <c r="E2592" s="251" t="s">
        <v>1</v>
      </c>
      <c r="F2592" s="252" t="s">
        <v>595</v>
      </c>
      <c r="G2592" s="250"/>
      <c r="H2592" s="251" t="s">
        <v>1</v>
      </c>
      <c r="I2592" s="253"/>
      <c r="J2592" s="250"/>
      <c r="K2592" s="250"/>
      <c r="L2592" s="254"/>
      <c r="M2592" s="255"/>
      <c r="N2592" s="256"/>
      <c r="O2592" s="256"/>
      <c r="P2592" s="256"/>
      <c r="Q2592" s="256"/>
      <c r="R2592" s="256"/>
      <c r="S2592" s="256"/>
      <c r="T2592" s="257"/>
      <c r="U2592" s="13"/>
      <c r="V2592" s="13"/>
      <c r="W2592" s="13"/>
      <c r="X2592" s="13"/>
      <c r="Y2592" s="13"/>
      <c r="Z2592" s="13"/>
      <c r="AA2592" s="13"/>
      <c r="AB2592" s="13"/>
      <c r="AC2592" s="13"/>
      <c r="AD2592" s="13"/>
      <c r="AE2592" s="13"/>
      <c r="AT2592" s="258" t="s">
        <v>200</v>
      </c>
      <c r="AU2592" s="258" t="s">
        <v>82</v>
      </c>
      <c r="AV2592" s="13" t="s">
        <v>80</v>
      </c>
      <c r="AW2592" s="13" t="s">
        <v>30</v>
      </c>
      <c r="AX2592" s="13" t="s">
        <v>73</v>
      </c>
      <c r="AY2592" s="258" t="s">
        <v>189</v>
      </c>
    </row>
    <row r="2593" s="14" customFormat="1">
      <c r="A2593" s="14"/>
      <c r="B2593" s="259"/>
      <c r="C2593" s="260"/>
      <c r="D2593" s="242" t="s">
        <v>200</v>
      </c>
      <c r="E2593" s="261" t="s">
        <v>1</v>
      </c>
      <c r="F2593" s="262" t="s">
        <v>617</v>
      </c>
      <c r="G2593" s="260"/>
      <c r="H2593" s="263">
        <v>1.4299999999999999</v>
      </c>
      <c r="I2593" s="264"/>
      <c r="J2593" s="260"/>
      <c r="K2593" s="260"/>
      <c r="L2593" s="265"/>
      <c r="M2593" s="266"/>
      <c r="N2593" s="267"/>
      <c r="O2593" s="267"/>
      <c r="P2593" s="267"/>
      <c r="Q2593" s="267"/>
      <c r="R2593" s="267"/>
      <c r="S2593" s="267"/>
      <c r="T2593" s="268"/>
      <c r="U2593" s="14"/>
      <c r="V2593" s="14"/>
      <c r="W2593" s="14"/>
      <c r="X2593" s="14"/>
      <c r="Y2593" s="14"/>
      <c r="Z2593" s="14"/>
      <c r="AA2593" s="14"/>
      <c r="AB2593" s="14"/>
      <c r="AC2593" s="14"/>
      <c r="AD2593" s="14"/>
      <c r="AE2593" s="14"/>
      <c r="AT2593" s="269" t="s">
        <v>200</v>
      </c>
      <c r="AU2593" s="269" t="s">
        <v>82</v>
      </c>
      <c r="AV2593" s="14" t="s">
        <v>82</v>
      </c>
      <c r="AW2593" s="14" t="s">
        <v>30</v>
      </c>
      <c r="AX2593" s="14" t="s">
        <v>73</v>
      </c>
      <c r="AY2593" s="269" t="s">
        <v>189</v>
      </c>
    </row>
    <row r="2594" s="14" customFormat="1">
      <c r="A2594" s="14"/>
      <c r="B2594" s="259"/>
      <c r="C2594" s="260"/>
      <c r="D2594" s="242" t="s">
        <v>200</v>
      </c>
      <c r="E2594" s="261" t="s">
        <v>1</v>
      </c>
      <c r="F2594" s="262" t="s">
        <v>1740</v>
      </c>
      <c r="G2594" s="260"/>
      <c r="H2594" s="263">
        <v>1.653</v>
      </c>
      <c r="I2594" s="264"/>
      <c r="J2594" s="260"/>
      <c r="K2594" s="260"/>
      <c r="L2594" s="265"/>
      <c r="M2594" s="266"/>
      <c r="N2594" s="267"/>
      <c r="O2594" s="267"/>
      <c r="P2594" s="267"/>
      <c r="Q2594" s="267"/>
      <c r="R2594" s="267"/>
      <c r="S2594" s="267"/>
      <c r="T2594" s="268"/>
      <c r="U2594" s="14"/>
      <c r="V2594" s="14"/>
      <c r="W2594" s="14"/>
      <c r="X2594" s="14"/>
      <c r="Y2594" s="14"/>
      <c r="Z2594" s="14"/>
      <c r="AA2594" s="14"/>
      <c r="AB2594" s="14"/>
      <c r="AC2594" s="14"/>
      <c r="AD2594" s="14"/>
      <c r="AE2594" s="14"/>
      <c r="AT2594" s="269" t="s">
        <v>200</v>
      </c>
      <c r="AU2594" s="269" t="s">
        <v>82</v>
      </c>
      <c r="AV2594" s="14" t="s">
        <v>82</v>
      </c>
      <c r="AW2594" s="14" t="s">
        <v>30</v>
      </c>
      <c r="AX2594" s="14" t="s">
        <v>73</v>
      </c>
      <c r="AY2594" s="269" t="s">
        <v>189</v>
      </c>
    </row>
    <row r="2595" s="14" customFormat="1">
      <c r="A2595" s="14"/>
      <c r="B2595" s="259"/>
      <c r="C2595" s="260"/>
      <c r="D2595" s="242" t="s">
        <v>200</v>
      </c>
      <c r="E2595" s="261" t="s">
        <v>1</v>
      </c>
      <c r="F2595" s="262" t="s">
        <v>1741</v>
      </c>
      <c r="G2595" s="260"/>
      <c r="H2595" s="263">
        <v>1.8500000000000001</v>
      </c>
      <c r="I2595" s="264"/>
      <c r="J2595" s="260"/>
      <c r="K2595" s="260"/>
      <c r="L2595" s="265"/>
      <c r="M2595" s="266"/>
      <c r="N2595" s="267"/>
      <c r="O2595" s="267"/>
      <c r="P2595" s="267"/>
      <c r="Q2595" s="267"/>
      <c r="R2595" s="267"/>
      <c r="S2595" s="267"/>
      <c r="T2595" s="268"/>
      <c r="U2595" s="14"/>
      <c r="V2595" s="14"/>
      <c r="W2595" s="14"/>
      <c r="X2595" s="14"/>
      <c r="Y2595" s="14"/>
      <c r="Z2595" s="14"/>
      <c r="AA2595" s="14"/>
      <c r="AB2595" s="14"/>
      <c r="AC2595" s="14"/>
      <c r="AD2595" s="14"/>
      <c r="AE2595" s="14"/>
      <c r="AT2595" s="269" t="s">
        <v>200</v>
      </c>
      <c r="AU2595" s="269" t="s">
        <v>82</v>
      </c>
      <c r="AV2595" s="14" t="s">
        <v>82</v>
      </c>
      <c r="AW2595" s="14" t="s">
        <v>30</v>
      </c>
      <c r="AX2595" s="14" t="s">
        <v>73</v>
      </c>
      <c r="AY2595" s="269" t="s">
        <v>189</v>
      </c>
    </row>
    <row r="2596" s="13" customFormat="1">
      <c r="A2596" s="13"/>
      <c r="B2596" s="249"/>
      <c r="C2596" s="250"/>
      <c r="D2596" s="242" t="s">
        <v>200</v>
      </c>
      <c r="E2596" s="251" t="s">
        <v>1</v>
      </c>
      <c r="F2596" s="252" t="s">
        <v>369</v>
      </c>
      <c r="G2596" s="250"/>
      <c r="H2596" s="251" t="s">
        <v>1</v>
      </c>
      <c r="I2596" s="253"/>
      <c r="J2596" s="250"/>
      <c r="K2596" s="250"/>
      <c r="L2596" s="254"/>
      <c r="M2596" s="255"/>
      <c r="N2596" s="256"/>
      <c r="O2596" s="256"/>
      <c r="P2596" s="256"/>
      <c r="Q2596" s="256"/>
      <c r="R2596" s="256"/>
      <c r="S2596" s="256"/>
      <c r="T2596" s="257"/>
      <c r="U2596" s="13"/>
      <c r="V2596" s="13"/>
      <c r="W2596" s="13"/>
      <c r="X2596" s="13"/>
      <c r="Y2596" s="13"/>
      <c r="Z2596" s="13"/>
      <c r="AA2596" s="13"/>
      <c r="AB2596" s="13"/>
      <c r="AC2596" s="13"/>
      <c r="AD2596" s="13"/>
      <c r="AE2596" s="13"/>
      <c r="AT2596" s="258" t="s">
        <v>200</v>
      </c>
      <c r="AU2596" s="258" t="s">
        <v>82</v>
      </c>
      <c r="AV2596" s="13" t="s">
        <v>80</v>
      </c>
      <c r="AW2596" s="13" t="s">
        <v>30</v>
      </c>
      <c r="AX2596" s="13" t="s">
        <v>73</v>
      </c>
      <c r="AY2596" s="258" t="s">
        <v>189</v>
      </c>
    </row>
    <row r="2597" s="14" customFormat="1">
      <c r="A2597" s="14"/>
      <c r="B2597" s="259"/>
      <c r="C2597" s="260"/>
      <c r="D2597" s="242" t="s">
        <v>200</v>
      </c>
      <c r="E2597" s="261" t="s">
        <v>1</v>
      </c>
      <c r="F2597" s="262" t="s">
        <v>1742</v>
      </c>
      <c r="G2597" s="260"/>
      <c r="H2597" s="263">
        <v>-6.2080000000000002</v>
      </c>
      <c r="I2597" s="264"/>
      <c r="J2597" s="260"/>
      <c r="K2597" s="260"/>
      <c r="L2597" s="265"/>
      <c r="M2597" s="266"/>
      <c r="N2597" s="267"/>
      <c r="O2597" s="267"/>
      <c r="P2597" s="267"/>
      <c r="Q2597" s="267"/>
      <c r="R2597" s="267"/>
      <c r="S2597" s="267"/>
      <c r="T2597" s="268"/>
      <c r="U2597" s="14"/>
      <c r="V2597" s="14"/>
      <c r="W2597" s="14"/>
      <c r="X2597" s="14"/>
      <c r="Y2597" s="14"/>
      <c r="Z2597" s="14"/>
      <c r="AA2597" s="14"/>
      <c r="AB2597" s="14"/>
      <c r="AC2597" s="14"/>
      <c r="AD2597" s="14"/>
      <c r="AE2597" s="14"/>
      <c r="AT2597" s="269" t="s">
        <v>200</v>
      </c>
      <c r="AU2597" s="269" t="s">
        <v>82</v>
      </c>
      <c r="AV2597" s="14" t="s">
        <v>82</v>
      </c>
      <c r="AW2597" s="14" t="s">
        <v>30</v>
      </c>
      <c r="AX2597" s="14" t="s">
        <v>73</v>
      </c>
      <c r="AY2597" s="269" t="s">
        <v>189</v>
      </c>
    </row>
    <row r="2598" s="13" customFormat="1">
      <c r="A2598" s="13"/>
      <c r="B2598" s="249"/>
      <c r="C2598" s="250"/>
      <c r="D2598" s="242" t="s">
        <v>200</v>
      </c>
      <c r="E2598" s="251" t="s">
        <v>1</v>
      </c>
      <c r="F2598" s="252" t="s">
        <v>1743</v>
      </c>
      <c r="G2598" s="250"/>
      <c r="H2598" s="251" t="s">
        <v>1</v>
      </c>
      <c r="I2598" s="253"/>
      <c r="J2598" s="250"/>
      <c r="K2598" s="250"/>
      <c r="L2598" s="254"/>
      <c r="M2598" s="255"/>
      <c r="N2598" s="256"/>
      <c r="O2598" s="256"/>
      <c r="P2598" s="256"/>
      <c r="Q2598" s="256"/>
      <c r="R2598" s="256"/>
      <c r="S2598" s="256"/>
      <c r="T2598" s="257"/>
      <c r="U2598" s="13"/>
      <c r="V2598" s="13"/>
      <c r="W2598" s="13"/>
      <c r="X2598" s="13"/>
      <c r="Y2598" s="13"/>
      <c r="Z2598" s="13"/>
      <c r="AA2598" s="13"/>
      <c r="AB2598" s="13"/>
      <c r="AC2598" s="13"/>
      <c r="AD2598" s="13"/>
      <c r="AE2598" s="13"/>
      <c r="AT2598" s="258" t="s">
        <v>200</v>
      </c>
      <c r="AU2598" s="258" t="s">
        <v>82</v>
      </c>
      <c r="AV2598" s="13" t="s">
        <v>80</v>
      </c>
      <c r="AW2598" s="13" t="s">
        <v>30</v>
      </c>
      <c r="AX2598" s="13" t="s">
        <v>73</v>
      </c>
      <c r="AY2598" s="258" t="s">
        <v>189</v>
      </c>
    </row>
    <row r="2599" s="14" customFormat="1">
      <c r="A2599" s="14"/>
      <c r="B2599" s="259"/>
      <c r="C2599" s="260"/>
      <c r="D2599" s="242" t="s">
        <v>200</v>
      </c>
      <c r="E2599" s="261" t="s">
        <v>1</v>
      </c>
      <c r="F2599" s="262" t="s">
        <v>872</v>
      </c>
      <c r="G2599" s="260"/>
      <c r="H2599" s="263">
        <v>42.893999999999998</v>
      </c>
      <c r="I2599" s="264"/>
      <c r="J2599" s="260"/>
      <c r="K2599" s="260"/>
      <c r="L2599" s="265"/>
      <c r="M2599" s="266"/>
      <c r="N2599" s="267"/>
      <c r="O2599" s="267"/>
      <c r="P2599" s="267"/>
      <c r="Q2599" s="267"/>
      <c r="R2599" s="267"/>
      <c r="S2599" s="267"/>
      <c r="T2599" s="268"/>
      <c r="U2599" s="14"/>
      <c r="V2599" s="14"/>
      <c r="W2599" s="14"/>
      <c r="X2599" s="14"/>
      <c r="Y2599" s="14"/>
      <c r="Z2599" s="14"/>
      <c r="AA2599" s="14"/>
      <c r="AB2599" s="14"/>
      <c r="AC2599" s="14"/>
      <c r="AD2599" s="14"/>
      <c r="AE2599" s="14"/>
      <c r="AT2599" s="269" t="s">
        <v>200</v>
      </c>
      <c r="AU2599" s="269" t="s">
        <v>82</v>
      </c>
      <c r="AV2599" s="14" t="s">
        <v>82</v>
      </c>
      <c r="AW2599" s="14" t="s">
        <v>30</v>
      </c>
      <c r="AX2599" s="14" t="s">
        <v>73</v>
      </c>
      <c r="AY2599" s="269" t="s">
        <v>189</v>
      </c>
    </row>
    <row r="2600" s="13" customFormat="1">
      <c r="A2600" s="13"/>
      <c r="B2600" s="249"/>
      <c r="C2600" s="250"/>
      <c r="D2600" s="242" t="s">
        <v>200</v>
      </c>
      <c r="E2600" s="251" t="s">
        <v>1</v>
      </c>
      <c r="F2600" s="252" t="s">
        <v>595</v>
      </c>
      <c r="G2600" s="250"/>
      <c r="H2600" s="251" t="s">
        <v>1</v>
      </c>
      <c r="I2600" s="253"/>
      <c r="J2600" s="250"/>
      <c r="K2600" s="250"/>
      <c r="L2600" s="254"/>
      <c r="M2600" s="255"/>
      <c r="N2600" s="256"/>
      <c r="O2600" s="256"/>
      <c r="P2600" s="256"/>
      <c r="Q2600" s="256"/>
      <c r="R2600" s="256"/>
      <c r="S2600" s="256"/>
      <c r="T2600" s="257"/>
      <c r="U2600" s="13"/>
      <c r="V2600" s="13"/>
      <c r="W2600" s="13"/>
      <c r="X2600" s="13"/>
      <c r="Y2600" s="13"/>
      <c r="Z2600" s="13"/>
      <c r="AA2600" s="13"/>
      <c r="AB2600" s="13"/>
      <c r="AC2600" s="13"/>
      <c r="AD2600" s="13"/>
      <c r="AE2600" s="13"/>
      <c r="AT2600" s="258" t="s">
        <v>200</v>
      </c>
      <c r="AU2600" s="258" t="s">
        <v>82</v>
      </c>
      <c r="AV2600" s="13" t="s">
        <v>80</v>
      </c>
      <c r="AW2600" s="13" t="s">
        <v>30</v>
      </c>
      <c r="AX2600" s="13" t="s">
        <v>73</v>
      </c>
      <c r="AY2600" s="258" t="s">
        <v>189</v>
      </c>
    </row>
    <row r="2601" s="14" customFormat="1">
      <c r="A2601" s="14"/>
      <c r="B2601" s="259"/>
      <c r="C2601" s="260"/>
      <c r="D2601" s="242" t="s">
        <v>200</v>
      </c>
      <c r="E2601" s="261" t="s">
        <v>1</v>
      </c>
      <c r="F2601" s="262" t="s">
        <v>617</v>
      </c>
      <c r="G2601" s="260"/>
      <c r="H2601" s="263">
        <v>1.4299999999999999</v>
      </c>
      <c r="I2601" s="264"/>
      <c r="J2601" s="260"/>
      <c r="K2601" s="260"/>
      <c r="L2601" s="265"/>
      <c r="M2601" s="266"/>
      <c r="N2601" s="267"/>
      <c r="O2601" s="267"/>
      <c r="P2601" s="267"/>
      <c r="Q2601" s="267"/>
      <c r="R2601" s="267"/>
      <c r="S2601" s="267"/>
      <c r="T2601" s="268"/>
      <c r="U2601" s="14"/>
      <c r="V2601" s="14"/>
      <c r="W2601" s="14"/>
      <c r="X2601" s="14"/>
      <c r="Y2601" s="14"/>
      <c r="Z2601" s="14"/>
      <c r="AA2601" s="14"/>
      <c r="AB2601" s="14"/>
      <c r="AC2601" s="14"/>
      <c r="AD2601" s="14"/>
      <c r="AE2601" s="14"/>
      <c r="AT2601" s="269" t="s">
        <v>200</v>
      </c>
      <c r="AU2601" s="269" t="s">
        <v>82</v>
      </c>
      <c r="AV2601" s="14" t="s">
        <v>82</v>
      </c>
      <c r="AW2601" s="14" t="s">
        <v>30</v>
      </c>
      <c r="AX2601" s="14" t="s">
        <v>73</v>
      </c>
      <c r="AY2601" s="269" t="s">
        <v>189</v>
      </c>
    </row>
    <row r="2602" s="13" customFormat="1">
      <c r="A2602" s="13"/>
      <c r="B2602" s="249"/>
      <c r="C2602" s="250"/>
      <c r="D2602" s="242" t="s">
        <v>200</v>
      </c>
      <c r="E2602" s="251" t="s">
        <v>1</v>
      </c>
      <c r="F2602" s="252" t="s">
        <v>369</v>
      </c>
      <c r="G2602" s="250"/>
      <c r="H2602" s="251" t="s">
        <v>1</v>
      </c>
      <c r="I2602" s="253"/>
      <c r="J2602" s="250"/>
      <c r="K2602" s="250"/>
      <c r="L2602" s="254"/>
      <c r="M2602" s="255"/>
      <c r="N2602" s="256"/>
      <c r="O2602" s="256"/>
      <c r="P2602" s="256"/>
      <c r="Q2602" s="256"/>
      <c r="R2602" s="256"/>
      <c r="S2602" s="256"/>
      <c r="T2602" s="257"/>
      <c r="U2602" s="13"/>
      <c r="V2602" s="13"/>
      <c r="W2602" s="13"/>
      <c r="X2602" s="13"/>
      <c r="Y2602" s="13"/>
      <c r="Z2602" s="13"/>
      <c r="AA2602" s="13"/>
      <c r="AB2602" s="13"/>
      <c r="AC2602" s="13"/>
      <c r="AD2602" s="13"/>
      <c r="AE2602" s="13"/>
      <c r="AT2602" s="258" t="s">
        <v>200</v>
      </c>
      <c r="AU2602" s="258" t="s">
        <v>82</v>
      </c>
      <c r="AV2602" s="13" t="s">
        <v>80</v>
      </c>
      <c r="AW2602" s="13" t="s">
        <v>30</v>
      </c>
      <c r="AX2602" s="13" t="s">
        <v>73</v>
      </c>
      <c r="AY2602" s="258" t="s">
        <v>189</v>
      </c>
    </row>
    <row r="2603" s="14" customFormat="1">
      <c r="A2603" s="14"/>
      <c r="B2603" s="259"/>
      <c r="C2603" s="260"/>
      <c r="D2603" s="242" t="s">
        <v>200</v>
      </c>
      <c r="E2603" s="261" t="s">
        <v>1</v>
      </c>
      <c r="F2603" s="262" t="s">
        <v>1744</v>
      </c>
      <c r="G2603" s="260"/>
      <c r="H2603" s="263">
        <v>-9.6159999999999997</v>
      </c>
      <c r="I2603" s="264"/>
      <c r="J2603" s="260"/>
      <c r="K2603" s="260"/>
      <c r="L2603" s="265"/>
      <c r="M2603" s="266"/>
      <c r="N2603" s="267"/>
      <c r="O2603" s="267"/>
      <c r="P2603" s="267"/>
      <c r="Q2603" s="267"/>
      <c r="R2603" s="267"/>
      <c r="S2603" s="267"/>
      <c r="T2603" s="268"/>
      <c r="U2603" s="14"/>
      <c r="V2603" s="14"/>
      <c r="W2603" s="14"/>
      <c r="X2603" s="14"/>
      <c r="Y2603" s="14"/>
      <c r="Z2603" s="14"/>
      <c r="AA2603" s="14"/>
      <c r="AB2603" s="14"/>
      <c r="AC2603" s="14"/>
      <c r="AD2603" s="14"/>
      <c r="AE2603" s="14"/>
      <c r="AT2603" s="269" t="s">
        <v>200</v>
      </c>
      <c r="AU2603" s="269" t="s">
        <v>82</v>
      </c>
      <c r="AV2603" s="14" t="s">
        <v>82</v>
      </c>
      <c r="AW2603" s="14" t="s">
        <v>30</v>
      </c>
      <c r="AX2603" s="14" t="s">
        <v>73</v>
      </c>
      <c r="AY2603" s="269" t="s">
        <v>189</v>
      </c>
    </row>
    <row r="2604" s="13" customFormat="1">
      <c r="A2604" s="13"/>
      <c r="B2604" s="249"/>
      <c r="C2604" s="250"/>
      <c r="D2604" s="242" t="s">
        <v>200</v>
      </c>
      <c r="E2604" s="251" t="s">
        <v>1</v>
      </c>
      <c r="F2604" s="252" t="s">
        <v>832</v>
      </c>
      <c r="G2604" s="250"/>
      <c r="H2604" s="251" t="s">
        <v>1</v>
      </c>
      <c r="I2604" s="253"/>
      <c r="J2604" s="250"/>
      <c r="K2604" s="250"/>
      <c r="L2604" s="254"/>
      <c r="M2604" s="255"/>
      <c r="N2604" s="256"/>
      <c r="O2604" s="256"/>
      <c r="P2604" s="256"/>
      <c r="Q2604" s="256"/>
      <c r="R2604" s="256"/>
      <c r="S2604" s="256"/>
      <c r="T2604" s="257"/>
      <c r="U2604" s="13"/>
      <c r="V2604" s="13"/>
      <c r="W2604" s="13"/>
      <c r="X2604" s="13"/>
      <c r="Y2604" s="13"/>
      <c r="Z2604" s="13"/>
      <c r="AA2604" s="13"/>
      <c r="AB2604" s="13"/>
      <c r="AC2604" s="13"/>
      <c r="AD2604" s="13"/>
      <c r="AE2604" s="13"/>
      <c r="AT2604" s="258" t="s">
        <v>200</v>
      </c>
      <c r="AU2604" s="258" t="s">
        <v>82</v>
      </c>
      <c r="AV2604" s="13" t="s">
        <v>80</v>
      </c>
      <c r="AW2604" s="13" t="s">
        <v>30</v>
      </c>
      <c r="AX2604" s="13" t="s">
        <v>73</v>
      </c>
      <c r="AY2604" s="258" t="s">
        <v>189</v>
      </c>
    </row>
    <row r="2605" s="14" customFormat="1">
      <c r="A2605" s="14"/>
      <c r="B2605" s="259"/>
      <c r="C2605" s="260"/>
      <c r="D2605" s="242" t="s">
        <v>200</v>
      </c>
      <c r="E2605" s="261" t="s">
        <v>1</v>
      </c>
      <c r="F2605" s="262" t="s">
        <v>1745</v>
      </c>
      <c r="G2605" s="260"/>
      <c r="H2605" s="263">
        <v>34.155000000000001</v>
      </c>
      <c r="I2605" s="264"/>
      <c r="J2605" s="260"/>
      <c r="K2605" s="260"/>
      <c r="L2605" s="265"/>
      <c r="M2605" s="266"/>
      <c r="N2605" s="267"/>
      <c r="O2605" s="267"/>
      <c r="P2605" s="267"/>
      <c r="Q2605" s="267"/>
      <c r="R2605" s="267"/>
      <c r="S2605" s="267"/>
      <c r="T2605" s="268"/>
      <c r="U2605" s="14"/>
      <c r="V2605" s="14"/>
      <c r="W2605" s="14"/>
      <c r="X2605" s="14"/>
      <c r="Y2605" s="14"/>
      <c r="Z2605" s="14"/>
      <c r="AA2605" s="14"/>
      <c r="AB2605" s="14"/>
      <c r="AC2605" s="14"/>
      <c r="AD2605" s="14"/>
      <c r="AE2605" s="14"/>
      <c r="AT2605" s="269" t="s">
        <v>200</v>
      </c>
      <c r="AU2605" s="269" t="s">
        <v>82</v>
      </c>
      <c r="AV2605" s="14" t="s">
        <v>82</v>
      </c>
      <c r="AW2605" s="14" t="s">
        <v>30</v>
      </c>
      <c r="AX2605" s="14" t="s">
        <v>73</v>
      </c>
      <c r="AY2605" s="269" t="s">
        <v>189</v>
      </c>
    </row>
    <row r="2606" s="13" customFormat="1">
      <c r="A2606" s="13"/>
      <c r="B2606" s="249"/>
      <c r="C2606" s="250"/>
      <c r="D2606" s="242" t="s">
        <v>200</v>
      </c>
      <c r="E2606" s="251" t="s">
        <v>1</v>
      </c>
      <c r="F2606" s="252" t="s">
        <v>595</v>
      </c>
      <c r="G2606" s="250"/>
      <c r="H2606" s="251" t="s">
        <v>1</v>
      </c>
      <c r="I2606" s="253"/>
      <c r="J2606" s="250"/>
      <c r="K2606" s="250"/>
      <c r="L2606" s="254"/>
      <c r="M2606" s="255"/>
      <c r="N2606" s="256"/>
      <c r="O2606" s="256"/>
      <c r="P2606" s="256"/>
      <c r="Q2606" s="256"/>
      <c r="R2606" s="256"/>
      <c r="S2606" s="256"/>
      <c r="T2606" s="257"/>
      <c r="U2606" s="13"/>
      <c r="V2606" s="13"/>
      <c r="W2606" s="13"/>
      <c r="X2606" s="13"/>
      <c r="Y2606" s="13"/>
      <c r="Z2606" s="13"/>
      <c r="AA2606" s="13"/>
      <c r="AB2606" s="13"/>
      <c r="AC2606" s="13"/>
      <c r="AD2606" s="13"/>
      <c r="AE2606" s="13"/>
      <c r="AT2606" s="258" t="s">
        <v>200</v>
      </c>
      <c r="AU2606" s="258" t="s">
        <v>82</v>
      </c>
      <c r="AV2606" s="13" t="s">
        <v>80</v>
      </c>
      <c r="AW2606" s="13" t="s">
        <v>30</v>
      </c>
      <c r="AX2606" s="13" t="s">
        <v>73</v>
      </c>
      <c r="AY2606" s="258" t="s">
        <v>189</v>
      </c>
    </row>
    <row r="2607" s="14" customFormat="1">
      <c r="A2607" s="14"/>
      <c r="B2607" s="259"/>
      <c r="C2607" s="260"/>
      <c r="D2607" s="242" t="s">
        <v>200</v>
      </c>
      <c r="E2607" s="261" t="s">
        <v>1</v>
      </c>
      <c r="F2607" s="262" t="s">
        <v>1746</v>
      </c>
      <c r="G2607" s="260"/>
      <c r="H2607" s="263">
        <v>1.4239999999999999</v>
      </c>
      <c r="I2607" s="264"/>
      <c r="J2607" s="260"/>
      <c r="K2607" s="260"/>
      <c r="L2607" s="265"/>
      <c r="M2607" s="266"/>
      <c r="N2607" s="267"/>
      <c r="O2607" s="267"/>
      <c r="P2607" s="267"/>
      <c r="Q2607" s="267"/>
      <c r="R2607" s="267"/>
      <c r="S2607" s="267"/>
      <c r="T2607" s="268"/>
      <c r="U2607" s="14"/>
      <c r="V2607" s="14"/>
      <c r="W2607" s="14"/>
      <c r="X2607" s="14"/>
      <c r="Y2607" s="14"/>
      <c r="Z2607" s="14"/>
      <c r="AA2607" s="14"/>
      <c r="AB2607" s="14"/>
      <c r="AC2607" s="14"/>
      <c r="AD2607" s="14"/>
      <c r="AE2607" s="14"/>
      <c r="AT2607" s="269" t="s">
        <v>200</v>
      </c>
      <c r="AU2607" s="269" t="s">
        <v>82</v>
      </c>
      <c r="AV2607" s="14" t="s">
        <v>82</v>
      </c>
      <c r="AW2607" s="14" t="s">
        <v>30</v>
      </c>
      <c r="AX2607" s="14" t="s">
        <v>73</v>
      </c>
      <c r="AY2607" s="269" t="s">
        <v>189</v>
      </c>
    </row>
    <row r="2608" s="14" customFormat="1">
      <c r="A2608" s="14"/>
      <c r="B2608" s="259"/>
      <c r="C2608" s="260"/>
      <c r="D2608" s="242" t="s">
        <v>200</v>
      </c>
      <c r="E2608" s="261" t="s">
        <v>1</v>
      </c>
      <c r="F2608" s="262" t="s">
        <v>1747</v>
      </c>
      <c r="G2608" s="260"/>
      <c r="H2608" s="263">
        <v>3.5419999999999998</v>
      </c>
      <c r="I2608" s="264"/>
      <c r="J2608" s="260"/>
      <c r="K2608" s="260"/>
      <c r="L2608" s="265"/>
      <c r="M2608" s="266"/>
      <c r="N2608" s="267"/>
      <c r="O2608" s="267"/>
      <c r="P2608" s="267"/>
      <c r="Q2608" s="267"/>
      <c r="R2608" s="267"/>
      <c r="S2608" s="267"/>
      <c r="T2608" s="268"/>
      <c r="U2608" s="14"/>
      <c r="V2608" s="14"/>
      <c r="W2608" s="14"/>
      <c r="X2608" s="14"/>
      <c r="Y2608" s="14"/>
      <c r="Z2608" s="14"/>
      <c r="AA2608" s="14"/>
      <c r="AB2608" s="14"/>
      <c r="AC2608" s="14"/>
      <c r="AD2608" s="14"/>
      <c r="AE2608" s="14"/>
      <c r="AT2608" s="269" t="s">
        <v>200</v>
      </c>
      <c r="AU2608" s="269" t="s">
        <v>82</v>
      </c>
      <c r="AV2608" s="14" t="s">
        <v>82</v>
      </c>
      <c r="AW2608" s="14" t="s">
        <v>30</v>
      </c>
      <c r="AX2608" s="14" t="s">
        <v>73</v>
      </c>
      <c r="AY2608" s="269" t="s">
        <v>189</v>
      </c>
    </row>
    <row r="2609" s="13" customFormat="1">
      <c r="A2609" s="13"/>
      <c r="B2609" s="249"/>
      <c r="C2609" s="250"/>
      <c r="D2609" s="242" t="s">
        <v>200</v>
      </c>
      <c r="E2609" s="251" t="s">
        <v>1</v>
      </c>
      <c r="F2609" s="252" t="s">
        <v>369</v>
      </c>
      <c r="G2609" s="250"/>
      <c r="H2609" s="251" t="s">
        <v>1</v>
      </c>
      <c r="I2609" s="253"/>
      <c r="J2609" s="250"/>
      <c r="K2609" s="250"/>
      <c r="L2609" s="254"/>
      <c r="M2609" s="255"/>
      <c r="N2609" s="256"/>
      <c r="O2609" s="256"/>
      <c r="P2609" s="256"/>
      <c r="Q2609" s="256"/>
      <c r="R2609" s="256"/>
      <c r="S2609" s="256"/>
      <c r="T2609" s="257"/>
      <c r="U2609" s="13"/>
      <c r="V2609" s="13"/>
      <c r="W2609" s="13"/>
      <c r="X2609" s="13"/>
      <c r="Y2609" s="13"/>
      <c r="Z2609" s="13"/>
      <c r="AA2609" s="13"/>
      <c r="AB2609" s="13"/>
      <c r="AC2609" s="13"/>
      <c r="AD2609" s="13"/>
      <c r="AE2609" s="13"/>
      <c r="AT2609" s="258" t="s">
        <v>200</v>
      </c>
      <c r="AU2609" s="258" t="s">
        <v>82</v>
      </c>
      <c r="AV2609" s="13" t="s">
        <v>80</v>
      </c>
      <c r="AW2609" s="13" t="s">
        <v>30</v>
      </c>
      <c r="AX2609" s="13" t="s">
        <v>73</v>
      </c>
      <c r="AY2609" s="258" t="s">
        <v>189</v>
      </c>
    </row>
    <row r="2610" s="14" customFormat="1">
      <c r="A2610" s="14"/>
      <c r="B2610" s="259"/>
      <c r="C2610" s="260"/>
      <c r="D2610" s="242" t="s">
        <v>200</v>
      </c>
      <c r="E2610" s="261" t="s">
        <v>1</v>
      </c>
      <c r="F2610" s="262" t="s">
        <v>1748</v>
      </c>
      <c r="G2610" s="260"/>
      <c r="H2610" s="263">
        <v>-10.305999999999999</v>
      </c>
      <c r="I2610" s="264"/>
      <c r="J2610" s="260"/>
      <c r="K2610" s="260"/>
      <c r="L2610" s="265"/>
      <c r="M2610" s="266"/>
      <c r="N2610" s="267"/>
      <c r="O2610" s="267"/>
      <c r="P2610" s="267"/>
      <c r="Q2610" s="267"/>
      <c r="R2610" s="267"/>
      <c r="S2610" s="267"/>
      <c r="T2610" s="268"/>
      <c r="U2610" s="14"/>
      <c r="V2610" s="14"/>
      <c r="W2610" s="14"/>
      <c r="X2610" s="14"/>
      <c r="Y2610" s="14"/>
      <c r="Z2610" s="14"/>
      <c r="AA2610" s="14"/>
      <c r="AB2610" s="14"/>
      <c r="AC2610" s="14"/>
      <c r="AD2610" s="14"/>
      <c r="AE2610" s="14"/>
      <c r="AT2610" s="269" t="s">
        <v>200</v>
      </c>
      <c r="AU2610" s="269" t="s">
        <v>82</v>
      </c>
      <c r="AV2610" s="14" t="s">
        <v>82</v>
      </c>
      <c r="AW2610" s="14" t="s">
        <v>30</v>
      </c>
      <c r="AX2610" s="14" t="s">
        <v>73</v>
      </c>
      <c r="AY2610" s="269" t="s">
        <v>189</v>
      </c>
    </row>
    <row r="2611" s="13" customFormat="1">
      <c r="A2611" s="13"/>
      <c r="B2611" s="249"/>
      <c r="C2611" s="250"/>
      <c r="D2611" s="242" t="s">
        <v>200</v>
      </c>
      <c r="E2611" s="251" t="s">
        <v>1</v>
      </c>
      <c r="F2611" s="252" t="s">
        <v>612</v>
      </c>
      <c r="G2611" s="250"/>
      <c r="H2611" s="251" t="s">
        <v>1</v>
      </c>
      <c r="I2611" s="253"/>
      <c r="J2611" s="250"/>
      <c r="K2611" s="250"/>
      <c r="L2611" s="254"/>
      <c r="M2611" s="255"/>
      <c r="N2611" s="256"/>
      <c r="O2611" s="256"/>
      <c r="P2611" s="256"/>
      <c r="Q2611" s="256"/>
      <c r="R2611" s="256"/>
      <c r="S2611" s="256"/>
      <c r="T2611" s="257"/>
      <c r="U2611" s="13"/>
      <c r="V2611" s="13"/>
      <c r="W2611" s="13"/>
      <c r="X2611" s="13"/>
      <c r="Y2611" s="13"/>
      <c r="Z2611" s="13"/>
      <c r="AA2611" s="13"/>
      <c r="AB2611" s="13"/>
      <c r="AC2611" s="13"/>
      <c r="AD2611" s="13"/>
      <c r="AE2611" s="13"/>
      <c r="AT2611" s="258" t="s">
        <v>200</v>
      </c>
      <c r="AU2611" s="258" t="s">
        <v>82</v>
      </c>
      <c r="AV2611" s="13" t="s">
        <v>80</v>
      </c>
      <c r="AW2611" s="13" t="s">
        <v>30</v>
      </c>
      <c r="AX2611" s="13" t="s">
        <v>73</v>
      </c>
      <c r="AY2611" s="258" t="s">
        <v>189</v>
      </c>
    </row>
    <row r="2612" s="14" customFormat="1">
      <c r="A2612" s="14"/>
      <c r="B2612" s="259"/>
      <c r="C2612" s="260"/>
      <c r="D2612" s="242" t="s">
        <v>200</v>
      </c>
      <c r="E2612" s="261" t="s">
        <v>1</v>
      </c>
      <c r="F2612" s="262" t="s">
        <v>1749</v>
      </c>
      <c r="G2612" s="260"/>
      <c r="H2612" s="263">
        <v>42.558</v>
      </c>
      <c r="I2612" s="264"/>
      <c r="J2612" s="260"/>
      <c r="K2612" s="260"/>
      <c r="L2612" s="265"/>
      <c r="M2612" s="266"/>
      <c r="N2612" s="267"/>
      <c r="O2612" s="267"/>
      <c r="P2612" s="267"/>
      <c r="Q2612" s="267"/>
      <c r="R2612" s="267"/>
      <c r="S2612" s="267"/>
      <c r="T2612" s="268"/>
      <c r="U2612" s="14"/>
      <c r="V2612" s="14"/>
      <c r="W2612" s="14"/>
      <c r="X2612" s="14"/>
      <c r="Y2612" s="14"/>
      <c r="Z2612" s="14"/>
      <c r="AA2612" s="14"/>
      <c r="AB2612" s="14"/>
      <c r="AC2612" s="14"/>
      <c r="AD2612" s="14"/>
      <c r="AE2612" s="14"/>
      <c r="AT2612" s="269" t="s">
        <v>200</v>
      </c>
      <c r="AU2612" s="269" t="s">
        <v>82</v>
      </c>
      <c r="AV2612" s="14" t="s">
        <v>82</v>
      </c>
      <c r="AW2612" s="14" t="s">
        <v>30</v>
      </c>
      <c r="AX2612" s="14" t="s">
        <v>73</v>
      </c>
      <c r="AY2612" s="269" t="s">
        <v>189</v>
      </c>
    </row>
    <row r="2613" s="13" customFormat="1">
      <c r="A2613" s="13"/>
      <c r="B2613" s="249"/>
      <c r="C2613" s="250"/>
      <c r="D2613" s="242" t="s">
        <v>200</v>
      </c>
      <c r="E2613" s="251" t="s">
        <v>1</v>
      </c>
      <c r="F2613" s="252" t="s">
        <v>595</v>
      </c>
      <c r="G2613" s="250"/>
      <c r="H2613" s="251" t="s">
        <v>1</v>
      </c>
      <c r="I2613" s="253"/>
      <c r="J2613" s="250"/>
      <c r="K2613" s="250"/>
      <c r="L2613" s="254"/>
      <c r="M2613" s="255"/>
      <c r="N2613" s="256"/>
      <c r="O2613" s="256"/>
      <c r="P2613" s="256"/>
      <c r="Q2613" s="256"/>
      <c r="R2613" s="256"/>
      <c r="S2613" s="256"/>
      <c r="T2613" s="257"/>
      <c r="U2613" s="13"/>
      <c r="V2613" s="13"/>
      <c r="W2613" s="13"/>
      <c r="X2613" s="13"/>
      <c r="Y2613" s="13"/>
      <c r="Z2613" s="13"/>
      <c r="AA2613" s="13"/>
      <c r="AB2613" s="13"/>
      <c r="AC2613" s="13"/>
      <c r="AD2613" s="13"/>
      <c r="AE2613" s="13"/>
      <c r="AT2613" s="258" t="s">
        <v>200</v>
      </c>
      <c r="AU2613" s="258" t="s">
        <v>82</v>
      </c>
      <c r="AV2613" s="13" t="s">
        <v>80</v>
      </c>
      <c r="AW2613" s="13" t="s">
        <v>30</v>
      </c>
      <c r="AX2613" s="13" t="s">
        <v>73</v>
      </c>
      <c r="AY2613" s="258" t="s">
        <v>189</v>
      </c>
    </row>
    <row r="2614" s="14" customFormat="1">
      <c r="A2614" s="14"/>
      <c r="B2614" s="259"/>
      <c r="C2614" s="260"/>
      <c r="D2614" s="242" t="s">
        <v>200</v>
      </c>
      <c r="E2614" s="261" t="s">
        <v>1</v>
      </c>
      <c r="F2614" s="262" t="s">
        <v>1750</v>
      </c>
      <c r="G2614" s="260"/>
      <c r="H2614" s="263">
        <v>1.47</v>
      </c>
      <c r="I2614" s="264"/>
      <c r="J2614" s="260"/>
      <c r="K2614" s="260"/>
      <c r="L2614" s="265"/>
      <c r="M2614" s="266"/>
      <c r="N2614" s="267"/>
      <c r="O2614" s="267"/>
      <c r="P2614" s="267"/>
      <c r="Q2614" s="267"/>
      <c r="R2614" s="267"/>
      <c r="S2614" s="267"/>
      <c r="T2614" s="268"/>
      <c r="U2614" s="14"/>
      <c r="V2614" s="14"/>
      <c r="W2614" s="14"/>
      <c r="X2614" s="14"/>
      <c r="Y2614" s="14"/>
      <c r="Z2614" s="14"/>
      <c r="AA2614" s="14"/>
      <c r="AB2614" s="14"/>
      <c r="AC2614" s="14"/>
      <c r="AD2614" s="14"/>
      <c r="AE2614" s="14"/>
      <c r="AT2614" s="269" t="s">
        <v>200</v>
      </c>
      <c r="AU2614" s="269" t="s">
        <v>82</v>
      </c>
      <c r="AV2614" s="14" t="s">
        <v>82</v>
      </c>
      <c r="AW2614" s="14" t="s">
        <v>30</v>
      </c>
      <c r="AX2614" s="14" t="s">
        <v>73</v>
      </c>
      <c r="AY2614" s="269" t="s">
        <v>189</v>
      </c>
    </row>
    <row r="2615" s="14" customFormat="1">
      <c r="A2615" s="14"/>
      <c r="B2615" s="259"/>
      <c r="C2615" s="260"/>
      <c r="D2615" s="242" t="s">
        <v>200</v>
      </c>
      <c r="E2615" s="261" t="s">
        <v>1</v>
      </c>
      <c r="F2615" s="262" t="s">
        <v>1751</v>
      </c>
      <c r="G2615" s="260"/>
      <c r="H2615" s="263">
        <v>2.3519999999999999</v>
      </c>
      <c r="I2615" s="264"/>
      <c r="J2615" s="260"/>
      <c r="K2615" s="260"/>
      <c r="L2615" s="265"/>
      <c r="M2615" s="266"/>
      <c r="N2615" s="267"/>
      <c r="O2615" s="267"/>
      <c r="P2615" s="267"/>
      <c r="Q2615" s="267"/>
      <c r="R2615" s="267"/>
      <c r="S2615" s="267"/>
      <c r="T2615" s="268"/>
      <c r="U2615" s="14"/>
      <c r="V2615" s="14"/>
      <c r="W2615" s="14"/>
      <c r="X2615" s="14"/>
      <c r="Y2615" s="14"/>
      <c r="Z2615" s="14"/>
      <c r="AA2615" s="14"/>
      <c r="AB2615" s="14"/>
      <c r="AC2615" s="14"/>
      <c r="AD2615" s="14"/>
      <c r="AE2615" s="14"/>
      <c r="AT2615" s="269" t="s">
        <v>200</v>
      </c>
      <c r="AU2615" s="269" t="s">
        <v>82</v>
      </c>
      <c r="AV2615" s="14" t="s">
        <v>82</v>
      </c>
      <c r="AW2615" s="14" t="s">
        <v>30</v>
      </c>
      <c r="AX2615" s="14" t="s">
        <v>73</v>
      </c>
      <c r="AY2615" s="269" t="s">
        <v>189</v>
      </c>
    </row>
    <row r="2616" s="13" customFormat="1">
      <c r="A2616" s="13"/>
      <c r="B2616" s="249"/>
      <c r="C2616" s="250"/>
      <c r="D2616" s="242" t="s">
        <v>200</v>
      </c>
      <c r="E2616" s="251" t="s">
        <v>1</v>
      </c>
      <c r="F2616" s="252" t="s">
        <v>369</v>
      </c>
      <c r="G2616" s="250"/>
      <c r="H2616" s="251" t="s">
        <v>1</v>
      </c>
      <c r="I2616" s="253"/>
      <c r="J2616" s="250"/>
      <c r="K2616" s="250"/>
      <c r="L2616" s="254"/>
      <c r="M2616" s="255"/>
      <c r="N2616" s="256"/>
      <c r="O2616" s="256"/>
      <c r="P2616" s="256"/>
      <c r="Q2616" s="256"/>
      <c r="R2616" s="256"/>
      <c r="S2616" s="256"/>
      <c r="T2616" s="257"/>
      <c r="U2616" s="13"/>
      <c r="V2616" s="13"/>
      <c r="W2616" s="13"/>
      <c r="X2616" s="13"/>
      <c r="Y2616" s="13"/>
      <c r="Z2616" s="13"/>
      <c r="AA2616" s="13"/>
      <c r="AB2616" s="13"/>
      <c r="AC2616" s="13"/>
      <c r="AD2616" s="13"/>
      <c r="AE2616" s="13"/>
      <c r="AT2616" s="258" t="s">
        <v>200</v>
      </c>
      <c r="AU2616" s="258" t="s">
        <v>82</v>
      </c>
      <c r="AV2616" s="13" t="s">
        <v>80</v>
      </c>
      <c r="AW2616" s="13" t="s">
        <v>30</v>
      </c>
      <c r="AX2616" s="13" t="s">
        <v>73</v>
      </c>
      <c r="AY2616" s="258" t="s">
        <v>189</v>
      </c>
    </row>
    <row r="2617" s="14" customFormat="1">
      <c r="A2617" s="14"/>
      <c r="B2617" s="259"/>
      <c r="C2617" s="260"/>
      <c r="D2617" s="242" t="s">
        <v>200</v>
      </c>
      <c r="E2617" s="261" t="s">
        <v>1</v>
      </c>
      <c r="F2617" s="262" t="s">
        <v>1752</v>
      </c>
      <c r="G2617" s="260"/>
      <c r="H2617" s="263">
        <v>-12.432</v>
      </c>
      <c r="I2617" s="264"/>
      <c r="J2617" s="260"/>
      <c r="K2617" s="260"/>
      <c r="L2617" s="265"/>
      <c r="M2617" s="266"/>
      <c r="N2617" s="267"/>
      <c r="O2617" s="267"/>
      <c r="P2617" s="267"/>
      <c r="Q2617" s="267"/>
      <c r="R2617" s="267"/>
      <c r="S2617" s="267"/>
      <c r="T2617" s="268"/>
      <c r="U2617" s="14"/>
      <c r="V2617" s="14"/>
      <c r="W2617" s="14"/>
      <c r="X2617" s="14"/>
      <c r="Y2617" s="14"/>
      <c r="Z2617" s="14"/>
      <c r="AA2617" s="14"/>
      <c r="AB2617" s="14"/>
      <c r="AC2617" s="14"/>
      <c r="AD2617" s="14"/>
      <c r="AE2617" s="14"/>
      <c r="AT2617" s="269" t="s">
        <v>200</v>
      </c>
      <c r="AU2617" s="269" t="s">
        <v>82</v>
      </c>
      <c r="AV2617" s="14" t="s">
        <v>82</v>
      </c>
      <c r="AW2617" s="14" t="s">
        <v>30</v>
      </c>
      <c r="AX2617" s="14" t="s">
        <v>73</v>
      </c>
      <c r="AY2617" s="269" t="s">
        <v>189</v>
      </c>
    </row>
    <row r="2618" s="13" customFormat="1">
      <c r="A2618" s="13"/>
      <c r="B2618" s="249"/>
      <c r="C2618" s="250"/>
      <c r="D2618" s="242" t="s">
        <v>200</v>
      </c>
      <c r="E2618" s="251" t="s">
        <v>1</v>
      </c>
      <c r="F2618" s="252" t="s">
        <v>615</v>
      </c>
      <c r="G2618" s="250"/>
      <c r="H2618" s="251" t="s">
        <v>1</v>
      </c>
      <c r="I2618" s="253"/>
      <c r="J2618" s="250"/>
      <c r="K2618" s="250"/>
      <c r="L2618" s="254"/>
      <c r="M2618" s="255"/>
      <c r="N2618" s="256"/>
      <c r="O2618" s="256"/>
      <c r="P2618" s="256"/>
      <c r="Q2618" s="256"/>
      <c r="R2618" s="256"/>
      <c r="S2618" s="256"/>
      <c r="T2618" s="257"/>
      <c r="U2618" s="13"/>
      <c r="V2618" s="13"/>
      <c r="W2618" s="13"/>
      <c r="X2618" s="13"/>
      <c r="Y2618" s="13"/>
      <c r="Z2618" s="13"/>
      <c r="AA2618" s="13"/>
      <c r="AB2618" s="13"/>
      <c r="AC2618" s="13"/>
      <c r="AD2618" s="13"/>
      <c r="AE2618" s="13"/>
      <c r="AT2618" s="258" t="s">
        <v>200</v>
      </c>
      <c r="AU2618" s="258" t="s">
        <v>82</v>
      </c>
      <c r="AV2618" s="13" t="s">
        <v>80</v>
      </c>
      <c r="AW2618" s="13" t="s">
        <v>30</v>
      </c>
      <c r="AX2618" s="13" t="s">
        <v>73</v>
      </c>
      <c r="AY2618" s="258" t="s">
        <v>189</v>
      </c>
    </row>
    <row r="2619" s="14" customFormat="1">
      <c r="A2619" s="14"/>
      <c r="B2619" s="259"/>
      <c r="C2619" s="260"/>
      <c r="D2619" s="242" t="s">
        <v>200</v>
      </c>
      <c r="E2619" s="261" t="s">
        <v>1</v>
      </c>
      <c r="F2619" s="262" t="s">
        <v>1753</v>
      </c>
      <c r="G2619" s="260"/>
      <c r="H2619" s="263">
        <v>65.204999999999998</v>
      </c>
      <c r="I2619" s="264"/>
      <c r="J2619" s="260"/>
      <c r="K2619" s="260"/>
      <c r="L2619" s="265"/>
      <c r="M2619" s="266"/>
      <c r="N2619" s="267"/>
      <c r="O2619" s="267"/>
      <c r="P2619" s="267"/>
      <c r="Q2619" s="267"/>
      <c r="R2619" s="267"/>
      <c r="S2619" s="267"/>
      <c r="T2619" s="268"/>
      <c r="U2619" s="14"/>
      <c r="V2619" s="14"/>
      <c r="W2619" s="14"/>
      <c r="X2619" s="14"/>
      <c r="Y2619" s="14"/>
      <c r="Z2619" s="14"/>
      <c r="AA2619" s="14"/>
      <c r="AB2619" s="14"/>
      <c r="AC2619" s="14"/>
      <c r="AD2619" s="14"/>
      <c r="AE2619" s="14"/>
      <c r="AT2619" s="269" t="s">
        <v>200</v>
      </c>
      <c r="AU2619" s="269" t="s">
        <v>82</v>
      </c>
      <c r="AV2619" s="14" t="s">
        <v>82</v>
      </c>
      <c r="AW2619" s="14" t="s">
        <v>30</v>
      </c>
      <c r="AX2619" s="14" t="s">
        <v>73</v>
      </c>
      <c r="AY2619" s="269" t="s">
        <v>189</v>
      </c>
    </row>
    <row r="2620" s="13" customFormat="1">
      <c r="A2620" s="13"/>
      <c r="B2620" s="249"/>
      <c r="C2620" s="250"/>
      <c r="D2620" s="242" t="s">
        <v>200</v>
      </c>
      <c r="E2620" s="251" t="s">
        <v>1</v>
      </c>
      <c r="F2620" s="252" t="s">
        <v>369</v>
      </c>
      <c r="G2620" s="250"/>
      <c r="H2620" s="251" t="s">
        <v>1</v>
      </c>
      <c r="I2620" s="253"/>
      <c r="J2620" s="250"/>
      <c r="K2620" s="250"/>
      <c r="L2620" s="254"/>
      <c r="M2620" s="255"/>
      <c r="N2620" s="256"/>
      <c r="O2620" s="256"/>
      <c r="P2620" s="256"/>
      <c r="Q2620" s="256"/>
      <c r="R2620" s="256"/>
      <c r="S2620" s="256"/>
      <c r="T2620" s="257"/>
      <c r="U2620" s="13"/>
      <c r="V2620" s="13"/>
      <c r="W2620" s="13"/>
      <c r="X2620" s="13"/>
      <c r="Y2620" s="13"/>
      <c r="Z2620" s="13"/>
      <c r="AA2620" s="13"/>
      <c r="AB2620" s="13"/>
      <c r="AC2620" s="13"/>
      <c r="AD2620" s="13"/>
      <c r="AE2620" s="13"/>
      <c r="AT2620" s="258" t="s">
        <v>200</v>
      </c>
      <c r="AU2620" s="258" t="s">
        <v>82</v>
      </c>
      <c r="AV2620" s="13" t="s">
        <v>80</v>
      </c>
      <c r="AW2620" s="13" t="s">
        <v>30</v>
      </c>
      <c r="AX2620" s="13" t="s">
        <v>73</v>
      </c>
      <c r="AY2620" s="258" t="s">
        <v>189</v>
      </c>
    </row>
    <row r="2621" s="14" customFormat="1">
      <c r="A2621" s="14"/>
      <c r="B2621" s="259"/>
      <c r="C2621" s="260"/>
      <c r="D2621" s="242" t="s">
        <v>200</v>
      </c>
      <c r="E2621" s="261" t="s">
        <v>1</v>
      </c>
      <c r="F2621" s="262" t="s">
        <v>1754</v>
      </c>
      <c r="G2621" s="260"/>
      <c r="H2621" s="263">
        <v>-4.5759999999999996</v>
      </c>
      <c r="I2621" s="264"/>
      <c r="J2621" s="260"/>
      <c r="K2621" s="260"/>
      <c r="L2621" s="265"/>
      <c r="M2621" s="266"/>
      <c r="N2621" s="267"/>
      <c r="O2621" s="267"/>
      <c r="P2621" s="267"/>
      <c r="Q2621" s="267"/>
      <c r="R2621" s="267"/>
      <c r="S2621" s="267"/>
      <c r="T2621" s="268"/>
      <c r="U2621" s="14"/>
      <c r="V2621" s="14"/>
      <c r="W2621" s="14"/>
      <c r="X2621" s="14"/>
      <c r="Y2621" s="14"/>
      <c r="Z2621" s="14"/>
      <c r="AA2621" s="14"/>
      <c r="AB2621" s="14"/>
      <c r="AC2621" s="14"/>
      <c r="AD2621" s="14"/>
      <c r="AE2621" s="14"/>
      <c r="AT2621" s="269" t="s">
        <v>200</v>
      </c>
      <c r="AU2621" s="269" t="s">
        <v>82</v>
      </c>
      <c r="AV2621" s="14" t="s">
        <v>82</v>
      </c>
      <c r="AW2621" s="14" t="s">
        <v>30</v>
      </c>
      <c r="AX2621" s="14" t="s">
        <v>73</v>
      </c>
      <c r="AY2621" s="269" t="s">
        <v>189</v>
      </c>
    </row>
    <row r="2622" s="13" customFormat="1">
      <c r="A2622" s="13"/>
      <c r="B2622" s="249"/>
      <c r="C2622" s="250"/>
      <c r="D2622" s="242" t="s">
        <v>200</v>
      </c>
      <c r="E2622" s="251" t="s">
        <v>1</v>
      </c>
      <c r="F2622" s="252" t="s">
        <v>369</v>
      </c>
      <c r="G2622" s="250"/>
      <c r="H2622" s="251" t="s">
        <v>1</v>
      </c>
      <c r="I2622" s="253"/>
      <c r="J2622" s="250"/>
      <c r="K2622" s="250"/>
      <c r="L2622" s="254"/>
      <c r="M2622" s="255"/>
      <c r="N2622" s="256"/>
      <c r="O2622" s="256"/>
      <c r="P2622" s="256"/>
      <c r="Q2622" s="256"/>
      <c r="R2622" s="256"/>
      <c r="S2622" s="256"/>
      <c r="T2622" s="257"/>
      <c r="U2622" s="13"/>
      <c r="V2622" s="13"/>
      <c r="W2622" s="13"/>
      <c r="X2622" s="13"/>
      <c r="Y2622" s="13"/>
      <c r="Z2622" s="13"/>
      <c r="AA2622" s="13"/>
      <c r="AB2622" s="13"/>
      <c r="AC2622" s="13"/>
      <c r="AD2622" s="13"/>
      <c r="AE2622" s="13"/>
      <c r="AT2622" s="258" t="s">
        <v>200</v>
      </c>
      <c r="AU2622" s="258" t="s">
        <v>82</v>
      </c>
      <c r="AV2622" s="13" t="s">
        <v>80</v>
      </c>
      <c r="AW2622" s="13" t="s">
        <v>30</v>
      </c>
      <c r="AX2622" s="13" t="s">
        <v>73</v>
      </c>
      <c r="AY2622" s="258" t="s">
        <v>189</v>
      </c>
    </row>
    <row r="2623" s="14" customFormat="1">
      <c r="A2623" s="14"/>
      <c r="B2623" s="259"/>
      <c r="C2623" s="260"/>
      <c r="D2623" s="242" t="s">
        <v>200</v>
      </c>
      <c r="E2623" s="261" t="s">
        <v>1</v>
      </c>
      <c r="F2623" s="262" t="s">
        <v>1755</v>
      </c>
      <c r="G2623" s="260"/>
      <c r="H2623" s="263">
        <v>-2.5760000000000001</v>
      </c>
      <c r="I2623" s="264"/>
      <c r="J2623" s="260"/>
      <c r="K2623" s="260"/>
      <c r="L2623" s="265"/>
      <c r="M2623" s="266"/>
      <c r="N2623" s="267"/>
      <c r="O2623" s="267"/>
      <c r="P2623" s="267"/>
      <c r="Q2623" s="267"/>
      <c r="R2623" s="267"/>
      <c r="S2623" s="267"/>
      <c r="T2623" s="268"/>
      <c r="U2623" s="14"/>
      <c r="V2623" s="14"/>
      <c r="W2623" s="14"/>
      <c r="X2623" s="14"/>
      <c r="Y2623" s="14"/>
      <c r="Z2623" s="14"/>
      <c r="AA2623" s="14"/>
      <c r="AB2623" s="14"/>
      <c r="AC2623" s="14"/>
      <c r="AD2623" s="14"/>
      <c r="AE2623" s="14"/>
      <c r="AT2623" s="269" t="s">
        <v>200</v>
      </c>
      <c r="AU2623" s="269" t="s">
        <v>82</v>
      </c>
      <c r="AV2623" s="14" t="s">
        <v>82</v>
      </c>
      <c r="AW2623" s="14" t="s">
        <v>30</v>
      </c>
      <c r="AX2623" s="14" t="s">
        <v>73</v>
      </c>
      <c r="AY2623" s="269" t="s">
        <v>189</v>
      </c>
    </row>
    <row r="2624" s="13" customFormat="1">
      <c r="A2624" s="13"/>
      <c r="B2624" s="249"/>
      <c r="C2624" s="250"/>
      <c r="D2624" s="242" t="s">
        <v>200</v>
      </c>
      <c r="E2624" s="251" t="s">
        <v>1</v>
      </c>
      <c r="F2624" s="252" t="s">
        <v>837</v>
      </c>
      <c r="G2624" s="250"/>
      <c r="H2624" s="251" t="s">
        <v>1</v>
      </c>
      <c r="I2624" s="253"/>
      <c r="J2624" s="250"/>
      <c r="K2624" s="250"/>
      <c r="L2624" s="254"/>
      <c r="M2624" s="255"/>
      <c r="N2624" s="256"/>
      <c r="O2624" s="256"/>
      <c r="P2624" s="256"/>
      <c r="Q2624" s="256"/>
      <c r="R2624" s="256"/>
      <c r="S2624" s="256"/>
      <c r="T2624" s="257"/>
      <c r="U2624" s="13"/>
      <c r="V2624" s="13"/>
      <c r="W2624" s="13"/>
      <c r="X2624" s="13"/>
      <c r="Y2624" s="13"/>
      <c r="Z2624" s="13"/>
      <c r="AA2624" s="13"/>
      <c r="AB2624" s="13"/>
      <c r="AC2624" s="13"/>
      <c r="AD2624" s="13"/>
      <c r="AE2624" s="13"/>
      <c r="AT2624" s="258" t="s">
        <v>200</v>
      </c>
      <c r="AU2624" s="258" t="s">
        <v>82</v>
      </c>
      <c r="AV2624" s="13" t="s">
        <v>80</v>
      </c>
      <c r="AW2624" s="13" t="s">
        <v>30</v>
      </c>
      <c r="AX2624" s="13" t="s">
        <v>73</v>
      </c>
      <c r="AY2624" s="258" t="s">
        <v>189</v>
      </c>
    </row>
    <row r="2625" s="14" customFormat="1">
      <c r="A2625" s="14"/>
      <c r="B2625" s="259"/>
      <c r="C2625" s="260"/>
      <c r="D2625" s="242" t="s">
        <v>200</v>
      </c>
      <c r="E2625" s="261" t="s">
        <v>1</v>
      </c>
      <c r="F2625" s="262" t="s">
        <v>1756</v>
      </c>
      <c r="G2625" s="260"/>
      <c r="H2625" s="263">
        <v>27.713999999999999</v>
      </c>
      <c r="I2625" s="264"/>
      <c r="J2625" s="260"/>
      <c r="K2625" s="260"/>
      <c r="L2625" s="265"/>
      <c r="M2625" s="266"/>
      <c r="N2625" s="267"/>
      <c r="O2625" s="267"/>
      <c r="P2625" s="267"/>
      <c r="Q2625" s="267"/>
      <c r="R2625" s="267"/>
      <c r="S2625" s="267"/>
      <c r="T2625" s="268"/>
      <c r="U2625" s="14"/>
      <c r="V2625" s="14"/>
      <c r="W2625" s="14"/>
      <c r="X2625" s="14"/>
      <c r="Y2625" s="14"/>
      <c r="Z2625" s="14"/>
      <c r="AA2625" s="14"/>
      <c r="AB2625" s="14"/>
      <c r="AC2625" s="14"/>
      <c r="AD2625" s="14"/>
      <c r="AE2625" s="14"/>
      <c r="AT2625" s="269" t="s">
        <v>200</v>
      </c>
      <c r="AU2625" s="269" t="s">
        <v>82</v>
      </c>
      <c r="AV2625" s="14" t="s">
        <v>82</v>
      </c>
      <c r="AW2625" s="14" t="s">
        <v>30</v>
      </c>
      <c r="AX2625" s="14" t="s">
        <v>73</v>
      </c>
      <c r="AY2625" s="269" t="s">
        <v>189</v>
      </c>
    </row>
    <row r="2626" s="14" customFormat="1">
      <c r="A2626" s="14"/>
      <c r="B2626" s="259"/>
      <c r="C2626" s="260"/>
      <c r="D2626" s="242" t="s">
        <v>200</v>
      </c>
      <c r="E2626" s="261" t="s">
        <v>1</v>
      </c>
      <c r="F2626" s="262" t="s">
        <v>1757</v>
      </c>
      <c r="G2626" s="260"/>
      <c r="H2626" s="263">
        <v>1.1299999999999999</v>
      </c>
      <c r="I2626" s="264"/>
      <c r="J2626" s="260"/>
      <c r="K2626" s="260"/>
      <c r="L2626" s="265"/>
      <c r="M2626" s="266"/>
      <c r="N2626" s="267"/>
      <c r="O2626" s="267"/>
      <c r="P2626" s="267"/>
      <c r="Q2626" s="267"/>
      <c r="R2626" s="267"/>
      <c r="S2626" s="267"/>
      <c r="T2626" s="268"/>
      <c r="U2626" s="14"/>
      <c r="V2626" s="14"/>
      <c r="W2626" s="14"/>
      <c r="X2626" s="14"/>
      <c r="Y2626" s="14"/>
      <c r="Z2626" s="14"/>
      <c r="AA2626" s="14"/>
      <c r="AB2626" s="14"/>
      <c r="AC2626" s="14"/>
      <c r="AD2626" s="14"/>
      <c r="AE2626" s="14"/>
      <c r="AT2626" s="269" t="s">
        <v>200</v>
      </c>
      <c r="AU2626" s="269" t="s">
        <v>82</v>
      </c>
      <c r="AV2626" s="14" t="s">
        <v>82</v>
      </c>
      <c r="AW2626" s="14" t="s">
        <v>30</v>
      </c>
      <c r="AX2626" s="14" t="s">
        <v>73</v>
      </c>
      <c r="AY2626" s="269" t="s">
        <v>189</v>
      </c>
    </row>
    <row r="2627" s="13" customFormat="1">
      <c r="A2627" s="13"/>
      <c r="B2627" s="249"/>
      <c r="C2627" s="250"/>
      <c r="D2627" s="242" t="s">
        <v>200</v>
      </c>
      <c r="E2627" s="251" t="s">
        <v>1</v>
      </c>
      <c r="F2627" s="252" t="s">
        <v>369</v>
      </c>
      <c r="G2627" s="250"/>
      <c r="H2627" s="251" t="s">
        <v>1</v>
      </c>
      <c r="I2627" s="253"/>
      <c r="J2627" s="250"/>
      <c r="K2627" s="250"/>
      <c r="L2627" s="254"/>
      <c r="M2627" s="255"/>
      <c r="N2627" s="256"/>
      <c r="O2627" s="256"/>
      <c r="P2627" s="256"/>
      <c r="Q2627" s="256"/>
      <c r="R2627" s="256"/>
      <c r="S2627" s="256"/>
      <c r="T2627" s="257"/>
      <c r="U2627" s="13"/>
      <c r="V2627" s="13"/>
      <c r="W2627" s="13"/>
      <c r="X2627" s="13"/>
      <c r="Y2627" s="13"/>
      <c r="Z2627" s="13"/>
      <c r="AA2627" s="13"/>
      <c r="AB2627" s="13"/>
      <c r="AC2627" s="13"/>
      <c r="AD2627" s="13"/>
      <c r="AE2627" s="13"/>
      <c r="AT2627" s="258" t="s">
        <v>200</v>
      </c>
      <c r="AU2627" s="258" t="s">
        <v>82</v>
      </c>
      <c r="AV2627" s="13" t="s">
        <v>80</v>
      </c>
      <c r="AW2627" s="13" t="s">
        <v>30</v>
      </c>
      <c r="AX2627" s="13" t="s">
        <v>73</v>
      </c>
      <c r="AY2627" s="258" t="s">
        <v>189</v>
      </c>
    </row>
    <row r="2628" s="14" customFormat="1">
      <c r="A2628" s="14"/>
      <c r="B2628" s="259"/>
      <c r="C2628" s="260"/>
      <c r="D2628" s="242" t="s">
        <v>200</v>
      </c>
      <c r="E2628" s="261" t="s">
        <v>1</v>
      </c>
      <c r="F2628" s="262" t="s">
        <v>1758</v>
      </c>
      <c r="G2628" s="260"/>
      <c r="H2628" s="263">
        <v>-8.4719999999999995</v>
      </c>
      <c r="I2628" s="264"/>
      <c r="J2628" s="260"/>
      <c r="K2628" s="260"/>
      <c r="L2628" s="265"/>
      <c r="M2628" s="266"/>
      <c r="N2628" s="267"/>
      <c r="O2628" s="267"/>
      <c r="P2628" s="267"/>
      <c r="Q2628" s="267"/>
      <c r="R2628" s="267"/>
      <c r="S2628" s="267"/>
      <c r="T2628" s="268"/>
      <c r="U2628" s="14"/>
      <c r="V2628" s="14"/>
      <c r="W2628" s="14"/>
      <c r="X2628" s="14"/>
      <c r="Y2628" s="14"/>
      <c r="Z2628" s="14"/>
      <c r="AA2628" s="14"/>
      <c r="AB2628" s="14"/>
      <c r="AC2628" s="14"/>
      <c r="AD2628" s="14"/>
      <c r="AE2628" s="14"/>
      <c r="AT2628" s="269" t="s">
        <v>200</v>
      </c>
      <c r="AU2628" s="269" t="s">
        <v>82</v>
      </c>
      <c r="AV2628" s="14" t="s">
        <v>82</v>
      </c>
      <c r="AW2628" s="14" t="s">
        <v>30</v>
      </c>
      <c r="AX2628" s="14" t="s">
        <v>73</v>
      </c>
      <c r="AY2628" s="269" t="s">
        <v>189</v>
      </c>
    </row>
    <row r="2629" s="13" customFormat="1">
      <c r="A2629" s="13"/>
      <c r="B2629" s="249"/>
      <c r="C2629" s="250"/>
      <c r="D2629" s="242" t="s">
        <v>200</v>
      </c>
      <c r="E2629" s="251" t="s">
        <v>1</v>
      </c>
      <c r="F2629" s="252" t="s">
        <v>842</v>
      </c>
      <c r="G2629" s="250"/>
      <c r="H2629" s="251" t="s">
        <v>1</v>
      </c>
      <c r="I2629" s="253"/>
      <c r="J2629" s="250"/>
      <c r="K2629" s="250"/>
      <c r="L2629" s="254"/>
      <c r="M2629" s="255"/>
      <c r="N2629" s="256"/>
      <c r="O2629" s="256"/>
      <c r="P2629" s="256"/>
      <c r="Q2629" s="256"/>
      <c r="R2629" s="256"/>
      <c r="S2629" s="256"/>
      <c r="T2629" s="257"/>
      <c r="U2629" s="13"/>
      <c r="V2629" s="13"/>
      <c r="W2629" s="13"/>
      <c r="X2629" s="13"/>
      <c r="Y2629" s="13"/>
      <c r="Z2629" s="13"/>
      <c r="AA2629" s="13"/>
      <c r="AB2629" s="13"/>
      <c r="AC2629" s="13"/>
      <c r="AD2629" s="13"/>
      <c r="AE2629" s="13"/>
      <c r="AT2629" s="258" t="s">
        <v>200</v>
      </c>
      <c r="AU2629" s="258" t="s">
        <v>82</v>
      </c>
      <c r="AV2629" s="13" t="s">
        <v>80</v>
      </c>
      <c r="AW2629" s="13" t="s">
        <v>30</v>
      </c>
      <c r="AX2629" s="13" t="s">
        <v>73</v>
      </c>
      <c r="AY2629" s="258" t="s">
        <v>189</v>
      </c>
    </row>
    <row r="2630" s="14" customFormat="1">
      <c r="A2630" s="14"/>
      <c r="B2630" s="259"/>
      <c r="C2630" s="260"/>
      <c r="D2630" s="242" t="s">
        <v>200</v>
      </c>
      <c r="E2630" s="261" t="s">
        <v>1</v>
      </c>
      <c r="F2630" s="262" t="s">
        <v>1759</v>
      </c>
      <c r="G2630" s="260"/>
      <c r="H2630" s="263">
        <v>72.795000000000002</v>
      </c>
      <c r="I2630" s="264"/>
      <c r="J2630" s="260"/>
      <c r="K2630" s="260"/>
      <c r="L2630" s="265"/>
      <c r="M2630" s="266"/>
      <c r="N2630" s="267"/>
      <c r="O2630" s="267"/>
      <c r="P2630" s="267"/>
      <c r="Q2630" s="267"/>
      <c r="R2630" s="267"/>
      <c r="S2630" s="267"/>
      <c r="T2630" s="268"/>
      <c r="U2630" s="14"/>
      <c r="V2630" s="14"/>
      <c r="W2630" s="14"/>
      <c r="X2630" s="14"/>
      <c r="Y2630" s="14"/>
      <c r="Z2630" s="14"/>
      <c r="AA2630" s="14"/>
      <c r="AB2630" s="14"/>
      <c r="AC2630" s="14"/>
      <c r="AD2630" s="14"/>
      <c r="AE2630" s="14"/>
      <c r="AT2630" s="269" t="s">
        <v>200</v>
      </c>
      <c r="AU2630" s="269" t="s">
        <v>82</v>
      </c>
      <c r="AV2630" s="14" t="s">
        <v>82</v>
      </c>
      <c r="AW2630" s="14" t="s">
        <v>30</v>
      </c>
      <c r="AX2630" s="14" t="s">
        <v>73</v>
      </c>
      <c r="AY2630" s="269" t="s">
        <v>189</v>
      </c>
    </row>
    <row r="2631" s="13" customFormat="1">
      <c r="A2631" s="13"/>
      <c r="B2631" s="249"/>
      <c r="C2631" s="250"/>
      <c r="D2631" s="242" t="s">
        <v>200</v>
      </c>
      <c r="E2631" s="251" t="s">
        <v>1</v>
      </c>
      <c r="F2631" s="252" t="s">
        <v>595</v>
      </c>
      <c r="G2631" s="250"/>
      <c r="H2631" s="251" t="s">
        <v>1</v>
      </c>
      <c r="I2631" s="253"/>
      <c r="J2631" s="250"/>
      <c r="K2631" s="250"/>
      <c r="L2631" s="254"/>
      <c r="M2631" s="255"/>
      <c r="N2631" s="256"/>
      <c r="O2631" s="256"/>
      <c r="P2631" s="256"/>
      <c r="Q2631" s="256"/>
      <c r="R2631" s="256"/>
      <c r="S2631" s="256"/>
      <c r="T2631" s="257"/>
      <c r="U2631" s="13"/>
      <c r="V2631" s="13"/>
      <c r="W2631" s="13"/>
      <c r="X2631" s="13"/>
      <c r="Y2631" s="13"/>
      <c r="Z2631" s="13"/>
      <c r="AA2631" s="13"/>
      <c r="AB2631" s="13"/>
      <c r="AC2631" s="13"/>
      <c r="AD2631" s="13"/>
      <c r="AE2631" s="13"/>
      <c r="AT2631" s="258" t="s">
        <v>200</v>
      </c>
      <c r="AU2631" s="258" t="s">
        <v>82</v>
      </c>
      <c r="AV2631" s="13" t="s">
        <v>80</v>
      </c>
      <c r="AW2631" s="13" t="s">
        <v>30</v>
      </c>
      <c r="AX2631" s="13" t="s">
        <v>73</v>
      </c>
      <c r="AY2631" s="258" t="s">
        <v>189</v>
      </c>
    </row>
    <row r="2632" s="14" customFormat="1">
      <c r="A2632" s="14"/>
      <c r="B2632" s="259"/>
      <c r="C2632" s="260"/>
      <c r="D2632" s="242" t="s">
        <v>200</v>
      </c>
      <c r="E2632" s="261" t="s">
        <v>1</v>
      </c>
      <c r="F2632" s="262" t="s">
        <v>1760</v>
      </c>
      <c r="G2632" s="260"/>
      <c r="H2632" s="263">
        <v>4.2439999999999998</v>
      </c>
      <c r="I2632" s="264"/>
      <c r="J2632" s="260"/>
      <c r="K2632" s="260"/>
      <c r="L2632" s="265"/>
      <c r="M2632" s="266"/>
      <c r="N2632" s="267"/>
      <c r="O2632" s="267"/>
      <c r="P2632" s="267"/>
      <c r="Q2632" s="267"/>
      <c r="R2632" s="267"/>
      <c r="S2632" s="267"/>
      <c r="T2632" s="268"/>
      <c r="U2632" s="14"/>
      <c r="V2632" s="14"/>
      <c r="W2632" s="14"/>
      <c r="X2632" s="14"/>
      <c r="Y2632" s="14"/>
      <c r="Z2632" s="14"/>
      <c r="AA2632" s="14"/>
      <c r="AB2632" s="14"/>
      <c r="AC2632" s="14"/>
      <c r="AD2632" s="14"/>
      <c r="AE2632" s="14"/>
      <c r="AT2632" s="269" t="s">
        <v>200</v>
      </c>
      <c r="AU2632" s="269" t="s">
        <v>82</v>
      </c>
      <c r="AV2632" s="14" t="s">
        <v>82</v>
      </c>
      <c r="AW2632" s="14" t="s">
        <v>30</v>
      </c>
      <c r="AX2632" s="14" t="s">
        <v>73</v>
      </c>
      <c r="AY2632" s="269" t="s">
        <v>189</v>
      </c>
    </row>
    <row r="2633" s="13" customFormat="1">
      <c r="A2633" s="13"/>
      <c r="B2633" s="249"/>
      <c r="C2633" s="250"/>
      <c r="D2633" s="242" t="s">
        <v>200</v>
      </c>
      <c r="E2633" s="251" t="s">
        <v>1</v>
      </c>
      <c r="F2633" s="252" t="s">
        <v>369</v>
      </c>
      <c r="G2633" s="250"/>
      <c r="H2633" s="251" t="s">
        <v>1</v>
      </c>
      <c r="I2633" s="253"/>
      <c r="J2633" s="250"/>
      <c r="K2633" s="250"/>
      <c r="L2633" s="254"/>
      <c r="M2633" s="255"/>
      <c r="N2633" s="256"/>
      <c r="O2633" s="256"/>
      <c r="P2633" s="256"/>
      <c r="Q2633" s="256"/>
      <c r="R2633" s="256"/>
      <c r="S2633" s="256"/>
      <c r="T2633" s="257"/>
      <c r="U2633" s="13"/>
      <c r="V2633" s="13"/>
      <c r="W2633" s="13"/>
      <c r="X2633" s="13"/>
      <c r="Y2633" s="13"/>
      <c r="Z2633" s="13"/>
      <c r="AA2633" s="13"/>
      <c r="AB2633" s="13"/>
      <c r="AC2633" s="13"/>
      <c r="AD2633" s="13"/>
      <c r="AE2633" s="13"/>
      <c r="AT2633" s="258" t="s">
        <v>200</v>
      </c>
      <c r="AU2633" s="258" t="s">
        <v>82</v>
      </c>
      <c r="AV2633" s="13" t="s">
        <v>80</v>
      </c>
      <c r="AW2633" s="13" t="s">
        <v>30</v>
      </c>
      <c r="AX2633" s="13" t="s">
        <v>73</v>
      </c>
      <c r="AY2633" s="258" t="s">
        <v>189</v>
      </c>
    </row>
    <row r="2634" s="14" customFormat="1">
      <c r="A2634" s="14"/>
      <c r="B2634" s="259"/>
      <c r="C2634" s="260"/>
      <c r="D2634" s="242" t="s">
        <v>200</v>
      </c>
      <c r="E2634" s="261" t="s">
        <v>1</v>
      </c>
      <c r="F2634" s="262" t="s">
        <v>1761</v>
      </c>
      <c r="G2634" s="260"/>
      <c r="H2634" s="263">
        <v>-14.180999999999999</v>
      </c>
      <c r="I2634" s="264"/>
      <c r="J2634" s="260"/>
      <c r="K2634" s="260"/>
      <c r="L2634" s="265"/>
      <c r="M2634" s="266"/>
      <c r="N2634" s="267"/>
      <c r="O2634" s="267"/>
      <c r="P2634" s="267"/>
      <c r="Q2634" s="267"/>
      <c r="R2634" s="267"/>
      <c r="S2634" s="267"/>
      <c r="T2634" s="268"/>
      <c r="U2634" s="14"/>
      <c r="V2634" s="14"/>
      <c r="W2634" s="14"/>
      <c r="X2634" s="14"/>
      <c r="Y2634" s="14"/>
      <c r="Z2634" s="14"/>
      <c r="AA2634" s="14"/>
      <c r="AB2634" s="14"/>
      <c r="AC2634" s="14"/>
      <c r="AD2634" s="14"/>
      <c r="AE2634" s="14"/>
      <c r="AT2634" s="269" t="s">
        <v>200</v>
      </c>
      <c r="AU2634" s="269" t="s">
        <v>82</v>
      </c>
      <c r="AV2634" s="14" t="s">
        <v>82</v>
      </c>
      <c r="AW2634" s="14" t="s">
        <v>30</v>
      </c>
      <c r="AX2634" s="14" t="s">
        <v>73</v>
      </c>
      <c r="AY2634" s="269" t="s">
        <v>189</v>
      </c>
    </row>
    <row r="2635" s="13" customFormat="1">
      <c r="A2635" s="13"/>
      <c r="B2635" s="249"/>
      <c r="C2635" s="250"/>
      <c r="D2635" s="242" t="s">
        <v>200</v>
      </c>
      <c r="E2635" s="251" t="s">
        <v>1</v>
      </c>
      <c r="F2635" s="252" t="s">
        <v>1617</v>
      </c>
      <c r="G2635" s="250"/>
      <c r="H2635" s="251" t="s">
        <v>1</v>
      </c>
      <c r="I2635" s="253"/>
      <c r="J2635" s="250"/>
      <c r="K2635" s="250"/>
      <c r="L2635" s="254"/>
      <c r="M2635" s="255"/>
      <c r="N2635" s="256"/>
      <c r="O2635" s="256"/>
      <c r="P2635" s="256"/>
      <c r="Q2635" s="256"/>
      <c r="R2635" s="256"/>
      <c r="S2635" s="256"/>
      <c r="T2635" s="257"/>
      <c r="U2635" s="13"/>
      <c r="V2635" s="13"/>
      <c r="W2635" s="13"/>
      <c r="X2635" s="13"/>
      <c r="Y2635" s="13"/>
      <c r="Z2635" s="13"/>
      <c r="AA2635" s="13"/>
      <c r="AB2635" s="13"/>
      <c r="AC2635" s="13"/>
      <c r="AD2635" s="13"/>
      <c r="AE2635" s="13"/>
      <c r="AT2635" s="258" t="s">
        <v>200</v>
      </c>
      <c r="AU2635" s="258" t="s">
        <v>82</v>
      </c>
      <c r="AV2635" s="13" t="s">
        <v>80</v>
      </c>
      <c r="AW2635" s="13" t="s">
        <v>30</v>
      </c>
      <c r="AX2635" s="13" t="s">
        <v>73</v>
      </c>
      <c r="AY2635" s="258" t="s">
        <v>189</v>
      </c>
    </row>
    <row r="2636" s="14" customFormat="1">
      <c r="A2636" s="14"/>
      <c r="B2636" s="259"/>
      <c r="C2636" s="260"/>
      <c r="D2636" s="242" t="s">
        <v>200</v>
      </c>
      <c r="E2636" s="261" t="s">
        <v>1</v>
      </c>
      <c r="F2636" s="262" t="s">
        <v>1762</v>
      </c>
      <c r="G2636" s="260"/>
      <c r="H2636" s="263">
        <v>123.68000000000001</v>
      </c>
      <c r="I2636" s="264"/>
      <c r="J2636" s="260"/>
      <c r="K2636" s="260"/>
      <c r="L2636" s="265"/>
      <c r="M2636" s="266"/>
      <c r="N2636" s="267"/>
      <c r="O2636" s="267"/>
      <c r="P2636" s="267"/>
      <c r="Q2636" s="267"/>
      <c r="R2636" s="267"/>
      <c r="S2636" s="267"/>
      <c r="T2636" s="268"/>
      <c r="U2636" s="14"/>
      <c r="V2636" s="14"/>
      <c r="W2636" s="14"/>
      <c r="X2636" s="14"/>
      <c r="Y2636" s="14"/>
      <c r="Z2636" s="14"/>
      <c r="AA2636" s="14"/>
      <c r="AB2636" s="14"/>
      <c r="AC2636" s="14"/>
      <c r="AD2636" s="14"/>
      <c r="AE2636" s="14"/>
      <c r="AT2636" s="269" t="s">
        <v>200</v>
      </c>
      <c r="AU2636" s="269" t="s">
        <v>82</v>
      </c>
      <c r="AV2636" s="14" t="s">
        <v>82</v>
      </c>
      <c r="AW2636" s="14" t="s">
        <v>30</v>
      </c>
      <c r="AX2636" s="14" t="s">
        <v>73</v>
      </c>
      <c r="AY2636" s="269" t="s">
        <v>189</v>
      </c>
    </row>
    <row r="2637" s="13" customFormat="1">
      <c r="A2637" s="13"/>
      <c r="B2637" s="249"/>
      <c r="C2637" s="250"/>
      <c r="D2637" s="242" t="s">
        <v>200</v>
      </c>
      <c r="E2637" s="251" t="s">
        <v>1</v>
      </c>
      <c r="F2637" s="252" t="s">
        <v>369</v>
      </c>
      <c r="G2637" s="250"/>
      <c r="H2637" s="251" t="s">
        <v>1</v>
      </c>
      <c r="I2637" s="253"/>
      <c r="J2637" s="250"/>
      <c r="K2637" s="250"/>
      <c r="L2637" s="254"/>
      <c r="M2637" s="255"/>
      <c r="N2637" s="256"/>
      <c r="O2637" s="256"/>
      <c r="P2637" s="256"/>
      <c r="Q2637" s="256"/>
      <c r="R2637" s="256"/>
      <c r="S2637" s="256"/>
      <c r="T2637" s="257"/>
      <c r="U2637" s="13"/>
      <c r="V2637" s="13"/>
      <c r="W2637" s="13"/>
      <c r="X2637" s="13"/>
      <c r="Y2637" s="13"/>
      <c r="Z2637" s="13"/>
      <c r="AA2637" s="13"/>
      <c r="AB2637" s="13"/>
      <c r="AC2637" s="13"/>
      <c r="AD2637" s="13"/>
      <c r="AE2637" s="13"/>
      <c r="AT2637" s="258" t="s">
        <v>200</v>
      </c>
      <c r="AU2637" s="258" t="s">
        <v>82</v>
      </c>
      <c r="AV2637" s="13" t="s">
        <v>80</v>
      </c>
      <c r="AW2637" s="13" t="s">
        <v>30</v>
      </c>
      <c r="AX2637" s="13" t="s">
        <v>73</v>
      </c>
      <c r="AY2637" s="258" t="s">
        <v>189</v>
      </c>
    </row>
    <row r="2638" s="14" customFormat="1">
      <c r="A2638" s="14"/>
      <c r="B2638" s="259"/>
      <c r="C2638" s="260"/>
      <c r="D2638" s="242" t="s">
        <v>200</v>
      </c>
      <c r="E2638" s="261" t="s">
        <v>1</v>
      </c>
      <c r="F2638" s="262" t="s">
        <v>1763</v>
      </c>
      <c r="G2638" s="260"/>
      <c r="H2638" s="263">
        <v>-11.920999999999999</v>
      </c>
      <c r="I2638" s="264"/>
      <c r="J2638" s="260"/>
      <c r="K2638" s="260"/>
      <c r="L2638" s="265"/>
      <c r="M2638" s="266"/>
      <c r="N2638" s="267"/>
      <c r="O2638" s="267"/>
      <c r="P2638" s="267"/>
      <c r="Q2638" s="267"/>
      <c r="R2638" s="267"/>
      <c r="S2638" s="267"/>
      <c r="T2638" s="268"/>
      <c r="U2638" s="14"/>
      <c r="V2638" s="14"/>
      <c r="W2638" s="14"/>
      <c r="X2638" s="14"/>
      <c r="Y2638" s="14"/>
      <c r="Z2638" s="14"/>
      <c r="AA2638" s="14"/>
      <c r="AB2638" s="14"/>
      <c r="AC2638" s="14"/>
      <c r="AD2638" s="14"/>
      <c r="AE2638" s="14"/>
      <c r="AT2638" s="269" t="s">
        <v>200</v>
      </c>
      <c r="AU2638" s="269" t="s">
        <v>82</v>
      </c>
      <c r="AV2638" s="14" t="s">
        <v>82</v>
      </c>
      <c r="AW2638" s="14" t="s">
        <v>30</v>
      </c>
      <c r="AX2638" s="14" t="s">
        <v>73</v>
      </c>
      <c r="AY2638" s="269" t="s">
        <v>189</v>
      </c>
    </row>
    <row r="2639" s="13" customFormat="1">
      <c r="A2639" s="13"/>
      <c r="B2639" s="249"/>
      <c r="C2639" s="250"/>
      <c r="D2639" s="242" t="s">
        <v>200</v>
      </c>
      <c r="E2639" s="251" t="s">
        <v>1</v>
      </c>
      <c r="F2639" s="252" t="s">
        <v>1764</v>
      </c>
      <c r="G2639" s="250"/>
      <c r="H2639" s="251" t="s">
        <v>1</v>
      </c>
      <c r="I2639" s="253"/>
      <c r="J2639" s="250"/>
      <c r="K2639" s="250"/>
      <c r="L2639" s="254"/>
      <c r="M2639" s="255"/>
      <c r="N2639" s="256"/>
      <c r="O2639" s="256"/>
      <c r="P2639" s="256"/>
      <c r="Q2639" s="256"/>
      <c r="R2639" s="256"/>
      <c r="S2639" s="256"/>
      <c r="T2639" s="257"/>
      <c r="U2639" s="13"/>
      <c r="V2639" s="13"/>
      <c r="W2639" s="13"/>
      <c r="X2639" s="13"/>
      <c r="Y2639" s="13"/>
      <c r="Z2639" s="13"/>
      <c r="AA2639" s="13"/>
      <c r="AB2639" s="13"/>
      <c r="AC2639" s="13"/>
      <c r="AD2639" s="13"/>
      <c r="AE2639" s="13"/>
      <c r="AT2639" s="258" t="s">
        <v>200</v>
      </c>
      <c r="AU2639" s="258" t="s">
        <v>82</v>
      </c>
      <c r="AV2639" s="13" t="s">
        <v>80</v>
      </c>
      <c r="AW2639" s="13" t="s">
        <v>30</v>
      </c>
      <c r="AX2639" s="13" t="s">
        <v>73</v>
      </c>
      <c r="AY2639" s="258" t="s">
        <v>189</v>
      </c>
    </row>
    <row r="2640" s="14" customFormat="1">
      <c r="A2640" s="14"/>
      <c r="B2640" s="259"/>
      <c r="C2640" s="260"/>
      <c r="D2640" s="242" t="s">
        <v>200</v>
      </c>
      <c r="E2640" s="261" t="s">
        <v>1</v>
      </c>
      <c r="F2640" s="262" t="s">
        <v>1765</v>
      </c>
      <c r="G2640" s="260"/>
      <c r="H2640" s="263">
        <v>35.567</v>
      </c>
      <c r="I2640" s="264"/>
      <c r="J2640" s="260"/>
      <c r="K2640" s="260"/>
      <c r="L2640" s="265"/>
      <c r="M2640" s="266"/>
      <c r="N2640" s="267"/>
      <c r="O2640" s="267"/>
      <c r="P2640" s="267"/>
      <c r="Q2640" s="267"/>
      <c r="R2640" s="267"/>
      <c r="S2640" s="267"/>
      <c r="T2640" s="268"/>
      <c r="U2640" s="14"/>
      <c r="V2640" s="14"/>
      <c r="W2640" s="14"/>
      <c r="X2640" s="14"/>
      <c r="Y2640" s="14"/>
      <c r="Z2640" s="14"/>
      <c r="AA2640" s="14"/>
      <c r="AB2640" s="14"/>
      <c r="AC2640" s="14"/>
      <c r="AD2640" s="14"/>
      <c r="AE2640" s="14"/>
      <c r="AT2640" s="269" t="s">
        <v>200</v>
      </c>
      <c r="AU2640" s="269" t="s">
        <v>82</v>
      </c>
      <c r="AV2640" s="14" t="s">
        <v>82</v>
      </c>
      <c r="AW2640" s="14" t="s">
        <v>30</v>
      </c>
      <c r="AX2640" s="14" t="s">
        <v>73</v>
      </c>
      <c r="AY2640" s="269" t="s">
        <v>189</v>
      </c>
    </row>
    <row r="2641" s="13" customFormat="1">
      <c r="A2641" s="13"/>
      <c r="B2641" s="249"/>
      <c r="C2641" s="250"/>
      <c r="D2641" s="242" t="s">
        <v>200</v>
      </c>
      <c r="E2641" s="251" t="s">
        <v>1</v>
      </c>
      <c r="F2641" s="252" t="s">
        <v>369</v>
      </c>
      <c r="G2641" s="250"/>
      <c r="H2641" s="251" t="s">
        <v>1</v>
      </c>
      <c r="I2641" s="253"/>
      <c r="J2641" s="250"/>
      <c r="K2641" s="250"/>
      <c r="L2641" s="254"/>
      <c r="M2641" s="255"/>
      <c r="N2641" s="256"/>
      <c r="O2641" s="256"/>
      <c r="P2641" s="256"/>
      <c r="Q2641" s="256"/>
      <c r="R2641" s="256"/>
      <c r="S2641" s="256"/>
      <c r="T2641" s="257"/>
      <c r="U2641" s="13"/>
      <c r="V2641" s="13"/>
      <c r="W2641" s="13"/>
      <c r="X2641" s="13"/>
      <c r="Y2641" s="13"/>
      <c r="Z2641" s="13"/>
      <c r="AA2641" s="13"/>
      <c r="AB2641" s="13"/>
      <c r="AC2641" s="13"/>
      <c r="AD2641" s="13"/>
      <c r="AE2641" s="13"/>
      <c r="AT2641" s="258" t="s">
        <v>200</v>
      </c>
      <c r="AU2641" s="258" t="s">
        <v>82</v>
      </c>
      <c r="AV2641" s="13" t="s">
        <v>80</v>
      </c>
      <c r="AW2641" s="13" t="s">
        <v>30</v>
      </c>
      <c r="AX2641" s="13" t="s">
        <v>73</v>
      </c>
      <c r="AY2641" s="258" t="s">
        <v>189</v>
      </c>
    </row>
    <row r="2642" s="14" customFormat="1">
      <c r="A2642" s="14"/>
      <c r="B2642" s="259"/>
      <c r="C2642" s="260"/>
      <c r="D2642" s="242" t="s">
        <v>200</v>
      </c>
      <c r="E2642" s="261" t="s">
        <v>1</v>
      </c>
      <c r="F2642" s="262" t="s">
        <v>1766</v>
      </c>
      <c r="G2642" s="260"/>
      <c r="H2642" s="263">
        <v>-5.492</v>
      </c>
      <c r="I2642" s="264"/>
      <c r="J2642" s="260"/>
      <c r="K2642" s="260"/>
      <c r="L2642" s="265"/>
      <c r="M2642" s="266"/>
      <c r="N2642" s="267"/>
      <c r="O2642" s="267"/>
      <c r="P2642" s="267"/>
      <c r="Q2642" s="267"/>
      <c r="R2642" s="267"/>
      <c r="S2642" s="267"/>
      <c r="T2642" s="268"/>
      <c r="U2642" s="14"/>
      <c r="V2642" s="14"/>
      <c r="W2642" s="14"/>
      <c r="X2642" s="14"/>
      <c r="Y2642" s="14"/>
      <c r="Z2642" s="14"/>
      <c r="AA2642" s="14"/>
      <c r="AB2642" s="14"/>
      <c r="AC2642" s="14"/>
      <c r="AD2642" s="14"/>
      <c r="AE2642" s="14"/>
      <c r="AT2642" s="269" t="s">
        <v>200</v>
      </c>
      <c r="AU2642" s="269" t="s">
        <v>82</v>
      </c>
      <c r="AV2642" s="14" t="s">
        <v>82</v>
      </c>
      <c r="AW2642" s="14" t="s">
        <v>30</v>
      </c>
      <c r="AX2642" s="14" t="s">
        <v>73</v>
      </c>
      <c r="AY2642" s="269" t="s">
        <v>189</v>
      </c>
    </row>
    <row r="2643" s="13" customFormat="1">
      <c r="A2643" s="13"/>
      <c r="B2643" s="249"/>
      <c r="C2643" s="250"/>
      <c r="D2643" s="242" t="s">
        <v>200</v>
      </c>
      <c r="E2643" s="251" t="s">
        <v>1</v>
      </c>
      <c r="F2643" s="252" t="s">
        <v>1767</v>
      </c>
      <c r="G2643" s="250"/>
      <c r="H2643" s="251" t="s">
        <v>1</v>
      </c>
      <c r="I2643" s="253"/>
      <c r="J2643" s="250"/>
      <c r="K2643" s="250"/>
      <c r="L2643" s="254"/>
      <c r="M2643" s="255"/>
      <c r="N2643" s="256"/>
      <c r="O2643" s="256"/>
      <c r="P2643" s="256"/>
      <c r="Q2643" s="256"/>
      <c r="R2643" s="256"/>
      <c r="S2643" s="256"/>
      <c r="T2643" s="257"/>
      <c r="U2643" s="13"/>
      <c r="V2643" s="13"/>
      <c r="W2643" s="13"/>
      <c r="X2643" s="13"/>
      <c r="Y2643" s="13"/>
      <c r="Z2643" s="13"/>
      <c r="AA2643" s="13"/>
      <c r="AB2643" s="13"/>
      <c r="AC2643" s="13"/>
      <c r="AD2643" s="13"/>
      <c r="AE2643" s="13"/>
      <c r="AT2643" s="258" t="s">
        <v>200</v>
      </c>
      <c r="AU2643" s="258" t="s">
        <v>82</v>
      </c>
      <c r="AV2643" s="13" t="s">
        <v>80</v>
      </c>
      <c r="AW2643" s="13" t="s">
        <v>30</v>
      </c>
      <c r="AX2643" s="13" t="s">
        <v>73</v>
      </c>
      <c r="AY2643" s="258" t="s">
        <v>189</v>
      </c>
    </row>
    <row r="2644" s="14" customFormat="1">
      <c r="A2644" s="14"/>
      <c r="B2644" s="259"/>
      <c r="C2644" s="260"/>
      <c r="D2644" s="242" t="s">
        <v>200</v>
      </c>
      <c r="E2644" s="261" t="s">
        <v>1</v>
      </c>
      <c r="F2644" s="262" t="s">
        <v>1768</v>
      </c>
      <c r="G2644" s="260"/>
      <c r="H2644" s="263">
        <v>24.640000000000001</v>
      </c>
      <c r="I2644" s="264"/>
      <c r="J2644" s="260"/>
      <c r="K2644" s="260"/>
      <c r="L2644" s="265"/>
      <c r="M2644" s="266"/>
      <c r="N2644" s="267"/>
      <c r="O2644" s="267"/>
      <c r="P2644" s="267"/>
      <c r="Q2644" s="267"/>
      <c r="R2644" s="267"/>
      <c r="S2644" s="267"/>
      <c r="T2644" s="268"/>
      <c r="U2644" s="14"/>
      <c r="V2644" s="14"/>
      <c r="W2644" s="14"/>
      <c r="X2644" s="14"/>
      <c r="Y2644" s="14"/>
      <c r="Z2644" s="14"/>
      <c r="AA2644" s="14"/>
      <c r="AB2644" s="14"/>
      <c r="AC2644" s="14"/>
      <c r="AD2644" s="14"/>
      <c r="AE2644" s="14"/>
      <c r="AT2644" s="269" t="s">
        <v>200</v>
      </c>
      <c r="AU2644" s="269" t="s">
        <v>82</v>
      </c>
      <c r="AV2644" s="14" t="s">
        <v>82</v>
      </c>
      <c r="AW2644" s="14" t="s">
        <v>30</v>
      </c>
      <c r="AX2644" s="14" t="s">
        <v>73</v>
      </c>
      <c r="AY2644" s="269" t="s">
        <v>189</v>
      </c>
    </row>
    <row r="2645" s="13" customFormat="1">
      <c r="A2645" s="13"/>
      <c r="B2645" s="249"/>
      <c r="C2645" s="250"/>
      <c r="D2645" s="242" t="s">
        <v>200</v>
      </c>
      <c r="E2645" s="251" t="s">
        <v>1</v>
      </c>
      <c r="F2645" s="252" t="s">
        <v>369</v>
      </c>
      <c r="G2645" s="250"/>
      <c r="H2645" s="251" t="s">
        <v>1</v>
      </c>
      <c r="I2645" s="253"/>
      <c r="J2645" s="250"/>
      <c r="K2645" s="250"/>
      <c r="L2645" s="254"/>
      <c r="M2645" s="255"/>
      <c r="N2645" s="256"/>
      <c r="O2645" s="256"/>
      <c r="P2645" s="256"/>
      <c r="Q2645" s="256"/>
      <c r="R2645" s="256"/>
      <c r="S2645" s="256"/>
      <c r="T2645" s="257"/>
      <c r="U2645" s="13"/>
      <c r="V2645" s="13"/>
      <c r="W2645" s="13"/>
      <c r="X2645" s="13"/>
      <c r="Y2645" s="13"/>
      <c r="Z2645" s="13"/>
      <c r="AA2645" s="13"/>
      <c r="AB2645" s="13"/>
      <c r="AC2645" s="13"/>
      <c r="AD2645" s="13"/>
      <c r="AE2645" s="13"/>
      <c r="AT2645" s="258" t="s">
        <v>200</v>
      </c>
      <c r="AU2645" s="258" t="s">
        <v>82</v>
      </c>
      <c r="AV2645" s="13" t="s">
        <v>80</v>
      </c>
      <c r="AW2645" s="13" t="s">
        <v>30</v>
      </c>
      <c r="AX2645" s="13" t="s">
        <v>73</v>
      </c>
      <c r="AY2645" s="258" t="s">
        <v>189</v>
      </c>
    </row>
    <row r="2646" s="14" customFormat="1">
      <c r="A2646" s="14"/>
      <c r="B2646" s="259"/>
      <c r="C2646" s="260"/>
      <c r="D2646" s="242" t="s">
        <v>200</v>
      </c>
      <c r="E2646" s="261" t="s">
        <v>1</v>
      </c>
      <c r="F2646" s="262" t="s">
        <v>1769</v>
      </c>
      <c r="G2646" s="260"/>
      <c r="H2646" s="263">
        <v>-2.8759999999999999</v>
      </c>
      <c r="I2646" s="264"/>
      <c r="J2646" s="260"/>
      <c r="K2646" s="260"/>
      <c r="L2646" s="265"/>
      <c r="M2646" s="266"/>
      <c r="N2646" s="267"/>
      <c r="O2646" s="267"/>
      <c r="P2646" s="267"/>
      <c r="Q2646" s="267"/>
      <c r="R2646" s="267"/>
      <c r="S2646" s="267"/>
      <c r="T2646" s="268"/>
      <c r="U2646" s="14"/>
      <c r="V2646" s="14"/>
      <c r="W2646" s="14"/>
      <c r="X2646" s="14"/>
      <c r="Y2646" s="14"/>
      <c r="Z2646" s="14"/>
      <c r="AA2646" s="14"/>
      <c r="AB2646" s="14"/>
      <c r="AC2646" s="14"/>
      <c r="AD2646" s="14"/>
      <c r="AE2646" s="14"/>
      <c r="AT2646" s="269" t="s">
        <v>200</v>
      </c>
      <c r="AU2646" s="269" t="s">
        <v>82</v>
      </c>
      <c r="AV2646" s="14" t="s">
        <v>82</v>
      </c>
      <c r="AW2646" s="14" t="s">
        <v>30</v>
      </c>
      <c r="AX2646" s="14" t="s">
        <v>73</v>
      </c>
      <c r="AY2646" s="269" t="s">
        <v>189</v>
      </c>
    </row>
    <row r="2647" s="13" customFormat="1">
      <c r="A2647" s="13"/>
      <c r="B2647" s="249"/>
      <c r="C2647" s="250"/>
      <c r="D2647" s="242" t="s">
        <v>200</v>
      </c>
      <c r="E2647" s="251" t="s">
        <v>1</v>
      </c>
      <c r="F2647" s="252" t="s">
        <v>1599</v>
      </c>
      <c r="G2647" s="250"/>
      <c r="H2647" s="251" t="s">
        <v>1</v>
      </c>
      <c r="I2647" s="253"/>
      <c r="J2647" s="250"/>
      <c r="K2647" s="250"/>
      <c r="L2647" s="254"/>
      <c r="M2647" s="255"/>
      <c r="N2647" s="256"/>
      <c r="O2647" s="256"/>
      <c r="P2647" s="256"/>
      <c r="Q2647" s="256"/>
      <c r="R2647" s="256"/>
      <c r="S2647" s="256"/>
      <c r="T2647" s="257"/>
      <c r="U2647" s="13"/>
      <c r="V2647" s="13"/>
      <c r="W2647" s="13"/>
      <c r="X2647" s="13"/>
      <c r="Y2647" s="13"/>
      <c r="Z2647" s="13"/>
      <c r="AA2647" s="13"/>
      <c r="AB2647" s="13"/>
      <c r="AC2647" s="13"/>
      <c r="AD2647" s="13"/>
      <c r="AE2647" s="13"/>
      <c r="AT2647" s="258" t="s">
        <v>200</v>
      </c>
      <c r="AU2647" s="258" t="s">
        <v>82</v>
      </c>
      <c r="AV2647" s="13" t="s">
        <v>80</v>
      </c>
      <c r="AW2647" s="13" t="s">
        <v>30</v>
      </c>
      <c r="AX2647" s="13" t="s">
        <v>73</v>
      </c>
      <c r="AY2647" s="258" t="s">
        <v>189</v>
      </c>
    </row>
    <row r="2648" s="14" customFormat="1">
      <c r="A2648" s="14"/>
      <c r="B2648" s="259"/>
      <c r="C2648" s="260"/>
      <c r="D2648" s="242" t="s">
        <v>200</v>
      </c>
      <c r="E2648" s="261" t="s">
        <v>1</v>
      </c>
      <c r="F2648" s="262" t="s">
        <v>1770</v>
      </c>
      <c r="G2648" s="260"/>
      <c r="H2648" s="263">
        <v>21.504000000000001</v>
      </c>
      <c r="I2648" s="264"/>
      <c r="J2648" s="260"/>
      <c r="K2648" s="260"/>
      <c r="L2648" s="265"/>
      <c r="M2648" s="266"/>
      <c r="N2648" s="267"/>
      <c r="O2648" s="267"/>
      <c r="P2648" s="267"/>
      <c r="Q2648" s="267"/>
      <c r="R2648" s="267"/>
      <c r="S2648" s="267"/>
      <c r="T2648" s="268"/>
      <c r="U2648" s="14"/>
      <c r="V2648" s="14"/>
      <c r="W2648" s="14"/>
      <c r="X2648" s="14"/>
      <c r="Y2648" s="14"/>
      <c r="Z2648" s="14"/>
      <c r="AA2648" s="14"/>
      <c r="AB2648" s="14"/>
      <c r="AC2648" s="14"/>
      <c r="AD2648" s="14"/>
      <c r="AE2648" s="14"/>
      <c r="AT2648" s="269" t="s">
        <v>200</v>
      </c>
      <c r="AU2648" s="269" t="s">
        <v>82</v>
      </c>
      <c r="AV2648" s="14" t="s">
        <v>82</v>
      </c>
      <c r="AW2648" s="14" t="s">
        <v>30</v>
      </c>
      <c r="AX2648" s="14" t="s">
        <v>73</v>
      </c>
      <c r="AY2648" s="269" t="s">
        <v>189</v>
      </c>
    </row>
    <row r="2649" s="13" customFormat="1">
      <c r="A2649" s="13"/>
      <c r="B2649" s="249"/>
      <c r="C2649" s="250"/>
      <c r="D2649" s="242" t="s">
        <v>200</v>
      </c>
      <c r="E2649" s="251" t="s">
        <v>1</v>
      </c>
      <c r="F2649" s="252" t="s">
        <v>369</v>
      </c>
      <c r="G2649" s="250"/>
      <c r="H2649" s="251" t="s">
        <v>1</v>
      </c>
      <c r="I2649" s="253"/>
      <c r="J2649" s="250"/>
      <c r="K2649" s="250"/>
      <c r="L2649" s="254"/>
      <c r="M2649" s="255"/>
      <c r="N2649" s="256"/>
      <c r="O2649" s="256"/>
      <c r="P2649" s="256"/>
      <c r="Q2649" s="256"/>
      <c r="R2649" s="256"/>
      <c r="S2649" s="256"/>
      <c r="T2649" s="257"/>
      <c r="U2649" s="13"/>
      <c r="V2649" s="13"/>
      <c r="W2649" s="13"/>
      <c r="X2649" s="13"/>
      <c r="Y2649" s="13"/>
      <c r="Z2649" s="13"/>
      <c r="AA2649" s="13"/>
      <c r="AB2649" s="13"/>
      <c r="AC2649" s="13"/>
      <c r="AD2649" s="13"/>
      <c r="AE2649" s="13"/>
      <c r="AT2649" s="258" t="s">
        <v>200</v>
      </c>
      <c r="AU2649" s="258" t="s">
        <v>82</v>
      </c>
      <c r="AV2649" s="13" t="s">
        <v>80</v>
      </c>
      <c r="AW2649" s="13" t="s">
        <v>30</v>
      </c>
      <c r="AX2649" s="13" t="s">
        <v>73</v>
      </c>
      <c r="AY2649" s="258" t="s">
        <v>189</v>
      </c>
    </row>
    <row r="2650" s="14" customFormat="1">
      <c r="A2650" s="14"/>
      <c r="B2650" s="259"/>
      <c r="C2650" s="260"/>
      <c r="D2650" s="242" t="s">
        <v>200</v>
      </c>
      <c r="E2650" s="261" t="s">
        <v>1</v>
      </c>
      <c r="F2650" s="262" t="s">
        <v>1771</v>
      </c>
      <c r="G2650" s="260"/>
      <c r="H2650" s="263">
        <v>-6.5010000000000003</v>
      </c>
      <c r="I2650" s="264"/>
      <c r="J2650" s="260"/>
      <c r="K2650" s="260"/>
      <c r="L2650" s="265"/>
      <c r="M2650" s="266"/>
      <c r="N2650" s="267"/>
      <c r="O2650" s="267"/>
      <c r="P2650" s="267"/>
      <c r="Q2650" s="267"/>
      <c r="R2650" s="267"/>
      <c r="S2650" s="267"/>
      <c r="T2650" s="268"/>
      <c r="U2650" s="14"/>
      <c r="V2650" s="14"/>
      <c r="W2650" s="14"/>
      <c r="X2650" s="14"/>
      <c r="Y2650" s="14"/>
      <c r="Z2650" s="14"/>
      <c r="AA2650" s="14"/>
      <c r="AB2650" s="14"/>
      <c r="AC2650" s="14"/>
      <c r="AD2650" s="14"/>
      <c r="AE2650" s="14"/>
      <c r="AT2650" s="269" t="s">
        <v>200</v>
      </c>
      <c r="AU2650" s="269" t="s">
        <v>82</v>
      </c>
      <c r="AV2650" s="14" t="s">
        <v>82</v>
      </c>
      <c r="AW2650" s="14" t="s">
        <v>30</v>
      </c>
      <c r="AX2650" s="14" t="s">
        <v>73</v>
      </c>
      <c r="AY2650" s="269" t="s">
        <v>189</v>
      </c>
    </row>
    <row r="2651" s="13" customFormat="1">
      <c r="A2651" s="13"/>
      <c r="B2651" s="249"/>
      <c r="C2651" s="250"/>
      <c r="D2651" s="242" t="s">
        <v>200</v>
      </c>
      <c r="E2651" s="251" t="s">
        <v>1</v>
      </c>
      <c r="F2651" s="252" t="s">
        <v>1772</v>
      </c>
      <c r="G2651" s="250"/>
      <c r="H2651" s="251" t="s">
        <v>1</v>
      </c>
      <c r="I2651" s="253"/>
      <c r="J2651" s="250"/>
      <c r="K2651" s="250"/>
      <c r="L2651" s="254"/>
      <c r="M2651" s="255"/>
      <c r="N2651" s="256"/>
      <c r="O2651" s="256"/>
      <c r="P2651" s="256"/>
      <c r="Q2651" s="256"/>
      <c r="R2651" s="256"/>
      <c r="S2651" s="256"/>
      <c r="T2651" s="257"/>
      <c r="U2651" s="13"/>
      <c r="V2651" s="13"/>
      <c r="W2651" s="13"/>
      <c r="X2651" s="13"/>
      <c r="Y2651" s="13"/>
      <c r="Z2651" s="13"/>
      <c r="AA2651" s="13"/>
      <c r="AB2651" s="13"/>
      <c r="AC2651" s="13"/>
      <c r="AD2651" s="13"/>
      <c r="AE2651" s="13"/>
      <c r="AT2651" s="258" t="s">
        <v>200</v>
      </c>
      <c r="AU2651" s="258" t="s">
        <v>82</v>
      </c>
      <c r="AV2651" s="13" t="s">
        <v>80</v>
      </c>
      <c r="AW2651" s="13" t="s">
        <v>30</v>
      </c>
      <c r="AX2651" s="13" t="s">
        <v>73</v>
      </c>
      <c r="AY2651" s="258" t="s">
        <v>189</v>
      </c>
    </row>
    <row r="2652" s="14" customFormat="1">
      <c r="A2652" s="14"/>
      <c r="B2652" s="259"/>
      <c r="C2652" s="260"/>
      <c r="D2652" s="242" t="s">
        <v>200</v>
      </c>
      <c r="E2652" s="261" t="s">
        <v>1</v>
      </c>
      <c r="F2652" s="262" t="s">
        <v>1773</v>
      </c>
      <c r="G2652" s="260"/>
      <c r="H2652" s="263">
        <v>24.248000000000001</v>
      </c>
      <c r="I2652" s="264"/>
      <c r="J2652" s="260"/>
      <c r="K2652" s="260"/>
      <c r="L2652" s="265"/>
      <c r="M2652" s="266"/>
      <c r="N2652" s="267"/>
      <c r="O2652" s="267"/>
      <c r="P2652" s="267"/>
      <c r="Q2652" s="267"/>
      <c r="R2652" s="267"/>
      <c r="S2652" s="267"/>
      <c r="T2652" s="268"/>
      <c r="U2652" s="14"/>
      <c r="V2652" s="14"/>
      <c r="W2652" s="14"/>
      <c r="X2652" s="14"/>
      <c r="Y2652" s="14"/>
      <c r="Z2652" s="14"/>
      <c r="AA2652" s="14"/>
      <c r="AB2652" s="14"/>
      <c r="AC2652" s="14"/>
      <c r="AD2652" s="14"/>
      <c r="AE2652" s="14"/>
      <c r="AT2652" s="269" t="s">
        <v>200</v>
      </c>
      <c r="AU2652" s="269" t="s">
        <v>82</v>
      </c>
      <c r="AV2652" s="14" t="s">
        <v>82</v>
      </c>
      <c r="AW2652" s="14" t="s">
        <v>30</v>
      </c>
      <c r="AX2652" s="14" t="s">
        <v>73</v>
      </c>
      <c r="AY2652" s="269" t="s">
        <v>189</v>
      </c>
    </row>
    <row r="2653" s="13" customFormat="1">
      <c r="A2653" s="13"/>
      <c r="B2653" s="249"/>
      <c r="C2653" s="250"/>
      <c r="D2653" s="242" t="s">
        <v>200</v>
      </c>
      <c r="E2653" s="251" t="s">
        <v>1</v>
      </c>
      <c r="F2653" s="252" t="s">
        <v>369</v>
      </c>
      <c r="G2653" s="250"/>
      <c r="H2653" s="251" t="s">
        <v>1</v>
      </c>
      <c r="I2653" s="253"/>
      <c r="J2653" s="250"/>
      <c r="K2653" s="250"/>
      <c r="L2653" s="254"/>
      <c r="M2653" s="255"/>
      <c r="N2653" s="256"/>
      <c r="O2653" s="256"/>
      <c r="P2653" s="256"/>
      <c r="Q2653" s="256"/>
      <c r="R2653" s="256"/>
      <c r="S2653" s="256"/>
      <c r="T2653" s="257"/>
      <c r="U2653" s="13"/>
      <c r="V2653" s="13"/>
      <c r="W2653" s="13"/>
      <c r="X2653" s="13"/>
      <c r="Y2653" s="13"/>
      <c r="Z2653" s="13"/>
      <c r="AA2653" s="13"/>
      <c r="AB2653" s="13"/>
      <c r="AC2653" s="13"/>
      <c r="AD2653" s="13"/>
      <c r="AE2653" s="13"/>
      <c r="AT2653" s="258" t="s">
        <v>200</v>
      </c>
      <c r="AU2653" s="258" t="s">
        <v>82</v>
      </c>
      <c r="AV2653" s="13" t="s">
        <v>80</v>
      </c>
      <c r="AW2653" s="13" t="s">
        <v>30</v>
      </c>
      <c r="AX2653" s="13" t="s">
        <v>73</v>
      </c>
      <c r="AY2653" s="258" t="s">
        <v>189</v>
      </c>
    </row>
    <row r="2654" s="14" customFormat="1">
      <c r="A2654" s="14"/>
      <c r="B2654" s="259"/>
      <c r="C2654" s="260"/>
      <c r="D2654" s="242" t="s">
        <v>200</v>
      </c>
      <c r="E2654" s="261" t="s">
        <v>1</v>
      </c>
      <c r="F2654" s="262" t="s">
        <v>1774</v>
      </c>
      <c r="G2654" s="260"/>
      <c r="H2654" s="263">
        <v>-1.5760000000000001</v>
      </c>
      <c r="I2654" s="264"/>
      <c r="J2654" s="260"/>
      <c r="K2654" s="260"/>
      <c r="L2654" s="265"/>
      <c r="M2654" s="266"/>
      <c r="N2654" s="267"/>
      <c r="O2654" s="267"/>
      <c r="P2654" s="267"/>
      <c r="Q2654" s="267"/>
      <c r="R2654" s="267"/>
      <c r="S2654" s="267"/>
      <c r="T2654" s="268"/>
      <c r="U2654" s="14"/>
      <c r="V2654" s="14"/>
      <c r="W2654" s="14"/>
      <c r="X2654" s="14"/>
      <c r="Y2654" s="14"/>
      <c r="Z2654" s="14"/>
      <c r="AA2654" s="14"/>
      <c r="AB2654" s="14"/>
      <c r="AC2654" s="14"/>
      <c r="AD2654" s="14"/>
      <c r="AE2654" s="14"/>
      <c r="AT2654" s="269" t="s">
        <v>200</v>
      </c>
      <c r="AU2654" s="269" t="s">
        <v>82</v>
      </c>
      <c r="AV2654" s="14" t="s">
        <v>82</v>
      </c>
      <c r="AW2654" s="14" t="s">
        <v>30</v>
      </c>
      <c r="AX2654" s="14" t="s">
        <v>73</v>
      </c>
      <c r="AY2654" s="269" t="s">
        <v>189</v>
      </c>
    </row>
    <row r="2655" s="16" customFormat="1">
      <c r="A2655" s="16"/>
      <c r="B2655" s="292"/>
      <c r="C2655" s="293"/>
      <c r="D2655" s="242" t="s">
        <v>200</v>
      </c>
      <c r="E2655" s="294" t="s">
        <v>1</v>
      </c>
      <c r="F2655" s="295" t="s">
        <v>290</v>
      </c>
      <c r="G2655" s="293"/>
      <c r="H2655" s="296">
        <v>618.74000000000001</v>
      </c>
      <c r="I2655" s="297"/>
      <c r="J2655" s="293"/>
      <c r="K2655" s="293"/>
      <c r="L2655" s="298"/>
      <c r="M2655" s="299"/>
      <c r="N2655" s="300"/>
      <c r="O2655" s="300"/>
      <c r="P2655" s="300"/>
      <c r="Q2655" s="300"/>
      <c r="R2655" s="300"/>
      <c r="S2655" s="300"/>
      <c r="T2655" s="301"/>
      <c r="U2655" s="16"/>
      <c r="V2655" s="16"/>
      <c r="W2655" s="16"/>
      <c r="X2655" s="16"/>
      <c r="Y2655" s="16"/>
      <c r="Z2655" s="16"/>
      <c r="AA2655" s="16"/>
      <c r="AB2655" s="16"/>
      <c r="AC2655" s="16"/>
      <c r="AD2655" s="16"/>
      <c r="AE2655" s="16"/>
      <c r="AT2655" s="302" t="s">
        <v>200</v>
      </c>
      <c r="AU2655" s="302" t="s">
        <v>82</v>
      </c>
      <c r="AV2655" s="16" t="s">
        <v>214</v>
      </c>
      <c r="AW2655" s="16" t="s">
        <v>30</v>
      </c>
      <c r="AX2655" s="16" t="s">
        <v>73</v>
      </c>
      <c r="AY2655" s="302" t="s">
        <v>189</v>
      </c>
    </row>
    <row r="2656" s="13" customFormat="1">
      <c r="A2656" s="13"/>
      <c r="B2656" s="249"/>
      <c r="C2656" s="250"/>
      <c r="D2656" s="242" t="s">
        <v>200</v>
      </c>
      <c r="E2656" s="251" t="s">
        <v>1</v>
      </c>
      <c r="F2656" s="252" t="s">
        <v>352</v>
      </c>
      <c r="G2656" s="250"/>
      <c r="H2656" s="251" t="s">
        <v>1</v>
      </c>
      <c r="I2656" s="253"/>
      <c r="J2656" s="250"/>
      <c r="K2656" s="250"/>
      <c r="L2656" s="254"/>
      <c r="M2656" s="255"/>
      <c r="N2656" s="256"/>
      <c r="O2656" s="256"/>
      <c r="P2656" s="256"/>
      <c r="Q2656" s="256"/>
      <c r="R2656" s="256"/>
      <c r="S2656" s="256"/>
      <c r="T2656" s="257"/>
      <c r="U2656" s="13"/>
      <c r="V2656" s="13"/>
      <c r="W2656" s="13"/>
      <c r="X2656" s="13"/>
      <c r="Y2656" s="13"/>
      <c r="Z2656" s="13"/>
      <c r="AA2656" s="13"/>
      <c r="AB2656" s="13"/>
      <c r="AC2656" s="13"/>
      <c r="AD2656" s="13"/>
      <c r="AE2656" s="13"/>
      <c r="AT2656" s="258" t="s">
        <v>200</v>
      </c>
      <c r="AU2656" s="258" t="s">
        <v>82</v>
      </c>
      <c r="AV2656" s="13" t="s">
        <v>80</v>
      </c>
      <c r="AW2656" s="13" t="s">
        <v>30</v>
      </c>
      <c r="AX2656" s="13" t="s">
        <v>73</v>
      </c>
      <c r="AY2656" s="258" t="s">
        <v>189</v>
      </c>
    </row>
    <row r="2657" s="13" customFormat="1">
      <c r="A2657" s="13"/>
      <c r="B2657" s="249"/>
      <c r="C2657" s="250"/>
      <c r="D2657" s="242" t="s">
        <v>200</v>
      </c>
      <c r="E2657" s="251" t="s">
        <v>1</v>
      </c>
      <c r="F2657" s="252" t="s">
        <v>1602</v>
      </c>
      <c r="G2657" s="250"/>
      <c r="H2657" s="251" t="s">
        <v>1</v>
      </c>
      <c r="I2657" s="253"/>
      <c r="J2657" s="250"/>
      <c r="K2657" s="250"/>
      <c r="L2657" s="254"/>
      <c r="M2657" s="255"/>
      <c r="N2657" s="256"/>
      <c r="O2657" s="256"/>
      <c r="P2657" s="256"/>
      <c r="Q2657" s="256"/>
      <c r="R2657" s="256"/>
      <c r="S2657" s="256"/>
      <c r="T2657" s="257"/>
      <c r="U2657" s="13"/>
      <c r="V2657" s="13"/>
      <c r="W2657" s="13"/>
      <c r="X2657" s="13"/>
      <c r="Y2657" s="13"/>
      <c r="Z2657" s="13"/>
      <c r="AA2657" s="13"/>
      <c r="AB2657" s="13"/>
      <c r="AC2657" s="13"/>
      <c r="AD2657" s="13"/>
      <c r="AE2657" s="13"/>
      <c r="AT2657" s="258" t="s">
        <v>200</v>
      </c>
      <c r="AU2657" s="258" t="s">
        <v>82</v>
      </c>
      <c r="AV2657" s="13" t="s">
        <v>80</v>
      </c>
      <c r="AW2657" s="13" t="s">
        <v>30</v>
      </c>
      <c r="AX2657" s="13" t="s">
        <v>73</v>
      </c>
      <c r="AY2657" s="258" t="s">
        <v>189</v>
      </c>
    </row>
    <row r="2658" s="14" customFormat="1">
      <c r="A2658" s="14"/>
      <c r="B2658" s="259"/>
      <c r="C2658" s="260"/>
      <c r="D2658" s="242" t="s">
        <v>200</v>
      </c>
      <c r="E2658" s="261" t="s">
        <v>1</v>
      </c>
      <c r="F2658" s="262" t="s">
        <v>1775</v>
      </c>
      <c r="G2658" s="260"/>
      <c r="H2658" s="263">
        <v>32.256</v>
      </c>
      <c r="I2658" s="264"/>
      <c r="J2658" s="260"/>
      <c r="K2658" s="260"/>
      <c r="L2658" s="265"/>
      <c r="M2658" s="266"/>
      <c r="N2658" s="267"/>
      <c r="O2658" s="267"/>
      <c r="P2658" s="267"/>
      <c r="Q2658" s="267"/>
      <c r="R2658" s="267"/>
      <c r="S2658" s="267"/>
      <c r="T2658" s="268"/>
      <c r="U2658" s="14"/>
      <c r="V2658" s="14"/>
      <c r="W2658" s="14"/>
      <c r="X2658" s="14"/>
      <c r="Y2658" s="14"/>
      <c r="Z2658" s="14"/>
      <c r="AA2658" s="14"/>
      <c r="AB2658" s="14"/>
      <c r="AC2658" s="14"/>
      <c r="AD2658" s="14"/>
      <c r="AE2658" s="14"/>
      <c r="AT2658" s="269" t="s">
        <v>200</v>
      </c>
      <c r="AU2658" s="269" t="s">
        <v>82</v>
      </c>
      <c r="AV2658" s="14" t="s">
        <v>82</v>
      </c>
      <c r="AW2658" s="14" t="s">
        <v>30</v>
      </c>
      <c r="AX2658" s="14" t="s">
        <v>73</v>
      </c>
      <c r="AY2658" s="269" t="s">
        <v>189</v>
      </c>
    </row>
    <row r="2659" s="13" customFormat="1">
      <c r="A2659" s="13"/>
      <c r="B2659" s="249"/>
      <c r="C2659" s="250"/>
      <c r="D2659" s="242" t="s">
        <v>200</v>
      </c>
      <c r="E2659" s="251" t="s">
        <v>1</v>
      </c>
      <c r="F2659" s="252" t="s">
        <v>595</v>
      </c>
      <c r="G2659" s="250"/>
      <c r="H2659" s="251" t="s">
        <v>1</v>
      </c>
      <c r="I2659" s="253"/>
      <c r="J2659" s="250"/>
      <c r="K2659" s="250"/>
      <c r="L2659" s="254"/>
      <c r="M2659" s="255"/>
      <c r="N2659" s="256"/>
      <c r="O2659" s="256"/>
      <c r="P2659" s="256"/>
      <c r="Q2659" s="256"/>
      <c r="R2659" s="256"/>
      <c r="S2659" s="256"/>
      <c r="T2659" s="257"/>
      <c r="U2659" s="13"/>
      <c r="V2659" s="13"/>
      <c r="W2659" s="13"/>
      <c r="X2659" s="13"/>
      <c r="Y2659" s="13"/>
      <c r="Z2659" s="13"/>
      <c r="AA2659" s="13"/>
      <c r="AB2659" s="13"/>
      <c r="AC2659" s="13"/>
      <c r="AD2659" s="13"/>
      <c r="AE2659" s="13"/>
      <c r="AT2659" s="258" t="s">
        <v>200</v>
      </c>
      <c r="AU2659" s="258" t="s">
        <v>82</v>
      </c>
      <c r="AV2659" s="13" t="s">
        <v>80</v>
      </c>
      <c r="AW2659" s="13" t="s">
        <v>30</v>
      </c>
      <c r="AX2659" s="13" t="s">
        <v>73</v>
      </c>
      <c r="AY2659" s="258" t="s">
        <v>189</v>
      </c>
    </row>
    <row r="2660" s="14" customFormat="1">
      <c r="A2660" s="14"/>
      <c r="B2660" s="259"/>
      <c r="C2660" s="260"/>
      <c r="D2660" s="242" t="s">
        <v>200</v>
      </c>
      <c r="E2660" s="261" t="s">
        <v>1</v>
      </c>
      <c r="F2660" s="262" t="s">
        <v>1776</v>
      </c>
      <c r="G2660" s="260"/>
      <c r="H2660" s="263">
        <v>1.857</v>
      </c>
      <c r="I2660" s="264"/>
      <c r="J2660" s="260"/>
      <c r="K2660" s="260"/>
      <c r="L2660" s="265"/>
      <c r="M2660" s="266"/>
      <c r="N2660" s="267"/>
      <c r="O2660" s="267"/>
      <c r="P2660" s="267"/>
      <c r="Q2660" s="267"/>
      <c r="R2660" s="267"/>
      <c r="S2660" s="267"/>
      <c r="T2660" s="268"/>
      <c r="U2660" s="14"/>
      <c r="V2660" s="14"/>
      <c r="W2660" s="14"/>
      <c r="X2660" s="14"/>
      <c r="Y2660" s="14"/>
      <c r="Z2660" s="14"/>
      <c r="AA2660" s="14"/>
      <c r="AB2660" s="14"/>
      <c r="AC2660" s="14"/>
      <c r="AD2660" s="14"/>
      <c r="AE2660" s="14"/>
      <c r="AT2660" s="269" t="s">
        <v>200</v>
      </c>
      <c r="AU2660" s="269" t="s">
        <v>82</v>
      </c>
      <c r="AV2660" s="14" t="s">
        <v>82</v>
      </c>
      <c r="AW2660" s="14" t="s">
        <v>30</v>
      </c>
      <c r="AX2660" s="14" t="s">
        <v>73</v>
      </c>
      <c r="AY2660" s="269" t="s">
        <v>189</v>
      </c>
    </row>
    <row r="2661" s="13" customFormat="1">
      <c r="A2661" s="13"/>
      <c r="B2661" s="249"/>
      <c r="C2661" s="250"/>
      <c r="D2661" s="242" t="s">
        <v>200</v>
      </c>
      <c r="E2661" s="251" t="s">
        <v>1</v>
      </c>
      <c r="F2661" s="252" t="s">
        <v>369</v>
      </c>
      <c r="G2661" s="250"/>
      <c r="H2661" s="251" t="s">
        <v>1</v>
      </c>
      <c r="I2661" s="253"/>
      <c r="J2661" s="250"/>
      <c r="K2661" s="250"/>
      <c r="L2661" s="254"/>
      <c r="M2661" s="255"/>
      <c r="N2661" s="256"/>
      <c r="O2661" s="256"/>
      <c r="P2661" s="256"/>
      <c r="Q2661" s="256"/>
      <c r="R2661" s="256"/>
      <c r="S2661" s="256"/>
      <c r="T2661" s="257"/>
      <c r="U2661" s="13"/>
      <c r="V2661" s="13"/>
      <c r="W2661" s="13"/>
      <c r="X2661" s="13"/>
      <c r="Y2661" s="13"/>
      <c r="Z2661" s="13"/>
      <c r="AA2661" s="13"/>
      <c r="AB2661" s="13"/>
      <c r="AC2661" s="13"/>
      <c r="AD2661" s="13"/>
      <c r="AE2661" s="13"/>
      <c r="AT2661" s="258" t="s">
        <v>200</v>
      </c>
      <c r="AU2661" s="258" t="s">
        <v>82</v>
      </c>
      <c r="AV2661" s="13" t="s">
        <v>80</v>
      </c>
      <c r="AW2661" s="13" t="s">
        <v>30</v>
      </c>
      <c r="AX2661" s="13" t="s">
        <v>73</v>
      </c>
      <c r="AY2661" s="258" t="s">
        <v>189</v>
      </c>
    </row>
    <row r="2662" s="14" customFormat="1">
      <c r="A2662" s="14"/>
      <c r="B2662" s="259"/>
      <c r="C2662" s="260"/>
      <c r="D2662" s="242" t="s">
        <v>200</v>
      </c>
      <c r="E2662" s="261" t="s">
        <v>1</v>
      </c>
      <c r="F2662" s="262" t="s">
        <v>1777</v>
      </c>
      <c r="G2662" s="260"/>
      <c r="H2662" s="263">
        <v>-6.4029999999999996</v>
      </c>
      <c r="I2662" s="264"/>
      <c r="J2662" s="260"/>
      <c r="K2662" s="260"/>
      <c r="L2662" s="265"/>
      <c r="M2662" s="266"/>
      <c r="N2662" s="267"/>
      <c r="O2662" s="267"/>
      <c r="P2662" s="267"/>
      <c r="Q2662" s="267"/>
      <c r="R2662" s="267"/>
      <c r="S2662" s="267"/>
      <c r="T2662" s="268"/>
      <c r="U2662" s="14"/>
      <c r="V2662" s="14"/>
      <c r="W2662" s="14"/>
      <c r="X2662" s="14"/>
      <c r="Y2662" s="14"/>
      <c r="Z2662" s="14"/>
      <c r="AA2662" s="14"/>
      <c r="AB2662" s="14"/>
      <c r="AC2662" s="14"/>
      <c r="AD2662" s="14"/>
      <c r="AE2662" s="14"/>
      <c r="AT2662" s="269" t="s">
        <v>200</v>
      </c>
      <c r="AU2662" s="269" t="s">
        <v>82</v>
      </c>
      <c r="AV2662" s="14" t="s">
        <v>82</v>
      </c>
      <c r="AW2662" s="14" t="s">
        <v>30</v>
      </c>
      <c r="AX2662" s="14" t="s">
        <v>73</v>
      </c>
      <c r="AY2662" s="269" t="s">
        <v>189</v>
      </c>
    </row>
    <row r="2663" s="13" customFormat="1">
      <c r="A2663" s="13"/>
      <c r="B2663" s="249"/>
      <c r="C2663" s="250"/>
      <c r="D2663" s="242" t="s">
        <v>200</v>
      </c>
      <c r="E2663" s="251" t="s">
        <v>1</v>
      </c>
      <c r="F2663" s="252" t="s">
        <v>1418</v>
      </c>
      <c r="G2663" s="250"/>
      <c r="H2663" s="251" t="s">
        <v>1</v>
      </c>
      <c r="I2663" s="253"/>
      <c r="J2663" s="250"/>
      <c r="K2663" s="250"/>
      <c r="L2663" s="254"/>
      <c r="M2663" s="255"/>
      <c r="N2663" s="256"/>
      <c r="O2663" s="256"/>
      <c r="P2663" s="256"/>
      <c r="Q2663" s="256"/>
      <c r="R2663" s="256"/>
      <c r="S2663" s="256"/>
      <c r="T2663" s="257"/>
      <c r="U2663" s="13"/>
      <c r="V2663" s="13"/>
      <c r="W2663" s="13"/>
      <c r="X2663" s="13"/>
      <c r="Y2663" s="13"/>
      <c r="Z2663" s="13"/>
      <c r="AA2663" s="13"/>
      <c r="AB2663" s="13"/>
      <c r="AC2663" s="13"/>
      <c r="AD2663" s="13"/>
      <c r="AE2663" s="13"/>
      <c r="AT2663" s="258" t="s">
        <v>200</v>
      </c>
      <c r="AU2663" s="258" t="s">
        <v>82</v>
      </c>
      <c r="AV2663" s="13" t="s">
        <v>80</v>
      </c>
      <c r="AW2663" s="13" t="s">
        <v>30</v>
      </c>
      <c r="AX2663" s="13" t="s">
        <v>73</v>
      </c>
      <c r="AY2663" s="258" t="s">
        <v>189</v>
      </c>
    </row>
    <row r="2664" s="14" customFormat="1">
      <c r="A2664" s="14"/>
      <c r="B2664" s="259"/>
      <c r="C2664" s="260"/>
      <c r="D2664" s="242" t="s">
        <v>200</v>
      </c>
      <c r="E2664" s="261" t="s">
        <v>1</v>
      </c>
      <c r="F2664" s="262" t="s">
        <v>1778</v>
      </c>
      <c r="G2664" s="260"/>
      <c r="H2664" s="263">
        <v>52.847999999999999</v>
      </c>
      <c r="I2664" s="264"/>
      <c r="J2664" s="260"/>
      <c r="K2664" s="260"/>
      <c r="L2664" s="265"/>
      <c r="M2664" s="266"/>
      <c r="N2664" s="267"/>
      <c r="O2664" s="267"/>
      <c r="P2664" s="267"/>
      <c r="Q2664" s="267"/>
      <c r="R2664" s="267"/>
      <c r="S2664" s="267"/>
      <c r="T2664" s="268"/>
      <c r="U2664" s="14"/>
      <c r="V2664" s="14"/>
      <c r="W2664" s="14"/>
      <c r="X2664" s="14"/>
      <c r="Y2664" s="14"/>
      <c r="Z2664" s="14"/>
      <c r="AA2664" s="14"/>
      <c r="AB2664" s="14"/>
      <c r="AC2664" s="14"/>
      <c r="AD2664" s="14"/>
      <c r="AE2664" s="14"/>
      <c r="AT2664" s="269" t="s">
        <v>200</v>
      </c>
      <c r="AU2664" s="269" t="s">
        <v>82</v>
      </c>
      <c r="AV2664" s="14" t="s">
        <v>82</v>
      </c>
      <c r="AW2664" s="14" t="s">
        <v>30</v>
      </c>
      <c r="AX2664" s="14" t="s">
        <v>73</v>
      </c>
      <c r="AY2664" s="269" t="s">
        <v>189</v>
      </c>
    </row>
    <row r="2665" s="13" customFormat="1">
      <c r="A2665" s="13"/>
      <c r="B2665" s="249"/>
      <c r="C2665" s="250"/>
      <c r="D2665" s="242" t="s">
        <v>200</v>
      </c>
      <c r="E2665" s="251" t="s">
        <v>1</v>
      </c>
      <c r="F2665" s="252" t="s">
        <v>595</v>
      </c>
      <c r="G2665" s="250"/>
      <c r="H2665" s="251" t="s">
        <v>1</v>
      </c>
      <c r="I2665" s="253"/>
      <c r="J2665" s="250"/>
      <c r="K2665" s="250"/>
      <c r="L2665" s="254"/>
      <c r="M2665" s="255"/>
      <c r="N2665" s="256"/>
      <c r="O2665" s="256"/>
      <c r="P2665" s="256"/>
      <c r="Q2665" s="256"/>
      <c r="R2665" s="256"/>
      <c r="S2665" s="256"/>
      <c r="T2665" s="257"/>
      <c r="U2665" s="13"/>
      <c r="V2665" s="13"/>
      <c r="W2665" s="13"/>
      <c r="X2665" s="13"/>
      <c r="Y2665" s="13"/>
      <c r="Z2665" s="13"/>
      <c r="AA2665" s="13"/>
      <c r="AB2665" s="13"/>
      <c r="AC2665" s="13"/>
      <c r="AD2665" s="13"/>
      <c r="AE2665" s="13"/>
      <c r="AT2665" s="258" t="s">
        <v>200</v>
      </c>
      <c r="AU2665" s="258" t="s">
        <v>82</v>
      </c>
      <c r="AV2665" s="13" t="s">
        <v>80</v>
      </c>
      <c r="AW2665" s="13" t="s">
        <v>30</v>
      </c>
      <c r="AX2665" s="13" t="s">
        <v>73</v>
      </c>
      <c r="AY2665" s="258" t="s">
        <v>189</v>
      </c>
    </row>
    <row r="2666" s="14" customFormat="1">
      <c r="A2666" s="14"/>
      <c r="B2666" s="259"/>
      <c r="C2666" s="260"/>
      <c r="D2666" s="242" t="s">
        <v>200</v>
      </c>
      <c r="E2666" s="261" t="s">
        <v>1</v>
      </c>
      <c r="F2666" s="262" t="s">
        <v>1779</v>
      </c>
      <c r="G2666" s="260"/>
      <c r="H2666" s="263">
        <v>0.69599999999999995</v>
      </c>
      <c r="I2666" s="264"/>
      <c r="J2666" s="260"/>
      <c r="K2666" s="260"/>
      <c r="L2666" s="265"/>
      <c r="M2666" s="266"/>
      <c r="N2666" s="267"/>
      <c r="O2666" s="267"/>
      <c r="P2666" s="267"/>
      <c r="Q2666" s="267"/>
      <c r="R2666" s="267"/>
      <c r="S2666" s="267"/>
      <c r="T2666" s="268"/>
      <c r="U2666" s="14"/>
      <c r="V2666" s="14"/>
      <c r="W2666" s="14"/>
      <c r="X2666" s="14"/>
      <c r="Y2666" s="14"/>
      <c r="Z2666" s="14"/>
      <c r="AA2666" s="14"/>
      <c r="AB2666" s="14"/>
      <c r="AC2666" s="14"/>
      <c r="AD2666" s="14"/>
      <c r="AE2666" s="14"/>
      <c r="AT2666" s="269" t="s">
        <v>200</v>
      </c>
      <c r="AU2666" s="269" t="s">
        <v>82</v>
      </c>
      <c r="AV2666" s="14" t="s">
        <v>82</v>
      </c>
      <c r="AW2666" s="14" t="s">
        <v>30</v>
      </c>
      <c r="AX2666" s="14" t="s">
        <v>73</v>
      </c>
      <c r="AY2666" s="269" t="s">
        <v>189</v>
      </c>
    </row>
    <row r="2667" s="13" customFormat="1">
      <c r="A2667" s="13"/>
      <c r="B2667" s="249"/>
      <c r="C2667" s="250"/>
      <c r="D2667" s="242" t="s">
        <v>200</v>
      </c>
      <c r="E2667" s="251" t="s">
        <v>1</v>
      </c>
      <c r="F2667" s="252" t="s">
        <v>369</v>
      </c>
      <c r="G2667" s="250"/>
      <c r="H2667" s="251" t="s">
        <v>1</v>
      </c>
      <c r="I2667" s="253"/>
      <c r="J2667" s="250"/>
      <c r="K2667" s="250"/>
      <c r="L2667" s="254"/>
      <c r="M2667" s="255"/>
      <c r="N2667" s="256"/>
      <c r="O2667" s="256"/>
      <c r="P2667" s="256"/>
      <c r="Q2667" s="256"/>
      <c r="R2667" s="256"/>
      <c r="S2667" s="256"/>
      <c r="T2667" s="257"/>
      <c r="U2667" s="13"/>
      <c r="V2667" s="13"/>
      <c r="W2667" s="13"/>
      <c r="X2667" s="13"/>
      <c r="Y2667" s="13"/>
      <c r="Z2667" s="13"/>
      <c r="AA2667" s="13"/>
      <c r="AB2667" s="13"/>
      <c r="AC2667" s="13"/>
      <c r="AD2667" s="13"/>
      <c r="AE2667" s="13"/>
      <c r="AT2667" s="258" t="s">
        <v>200</v>
      </c>
      <c r="AU2667" s="258" t="s">
        <v>82</v>
      </c>
      <c r="AV2667" s="13" t="s">
        <v>80</v>
      </c>
      <c r="AW2667" s="13" t="s">
        <v>30</v>
      </c>
      <c r="AX2667" s="13" t="s">
        <v>73</v>
      </c>
      <c r="AY2667" s="258" t="s">
        <v>189</v>
      </c>
    </row>
    <row r="2668" s="14" customFormat="1">
      <c r="A2668" s="14"/>
      <c r="B2668" s="259"/>
      <c r="C2668" s="260"/>
      <c r="D2668" s="242" t="s">
        <v>200</v>
      </c>
      <c r="E2668" s="261" t="s">
        <v>1</v>
      </c>
      <c r="F2668" s="262" t="s">
        <v>1780</v>
      </c>
      <c r="G2668" s="260"/>
      <c r="H2668" s="263">
        <v>-5.0129999999999999</v>
      </c>
      <c r="I2668" s="264"/>
      <c r="J2668" s="260"/>
      <c r="K2668" s="260"/>
      <c r="L2668" s="265"/>
      <c r="M2668" s="266"/>
      <c r="N2668" s="267"/>
      <c r="O2668" s="267"/>
      <c r="P2668" s="267"/>
      <c r="Q2668" s="267"/>
      <c r="R2668" s="267"/>
      <c r="S2668" s="267"/>
      <c r="T2668" s="268"/>
      <c r="U2668" s="14"/>
      <c r="V2668" s="14"/>
      <c r="W2668" s="14"/>
      <c r="X2668" s="14"/>
      <c r="Y2668" s="14"/>
      <c r="Z2668" s="14"/>
      <c r="AA2668" s="14"/>
      <c r="AB2668" s="14"/>
      <c r="AC2668" s="14"/>
      <c r="AD2668" s="14"/>
      <c r="AE2668" s="14"/>
      <c r="AT2668" s="269" t="s">
        <v>200</v>
      </c>
      <c r="AU2668" s="269" t="s">
        <v>82</v>
      </c>
      <c r="AV2668" s="14" t="s">
        <v>82</v>
      </c>
      <c r="AW2668" s="14" t="s">
        <v>30</v>
      </c>
      <c r="AX2668" s="14" t="s">
        <v>73</v>
      </c>
      <c r="AY2668" s="269" t="s">
        <v>189</v>
      </c>
    </row>
    <row r="2669" s="13" customFormat="1">
      <c r="A2669" s="13"/>
      <c r="B2669" s="249"/>
      <c r="C2669" s="250"/>
      <c r="D2669" s="242" t="s">
        <v>200</v>
      </c>
      <c r="E2669" s="251" t="s">
        <v>1</v>
      </c>
      <c r="F2669" s="252" t="s">
        <v>1781</v>
      </c>
      <c r="G2669" s="250"/>
      <c r="H2669" s="251" t="s">
        <v>1</v>
      </c>
      <c r="I2669" s="253"/>
      <c r="J2669" s="250"/>
      <c r="K2669" s="250"/>
      <c r="L2669" s="254"/>
      <c r="M2669" s="255"/>
      <c r="N2669" s="256"/>
      <c r="O2669" s="256"/>
      <c r="P2669" s="256"/>
      <c r="Q2669" s="256"/>
      <c r="R2669" s="256"/>
      <c r="S2669" s="256"/>
      <c r="T2669" s="257"/>
      <c r="U2669" s="13"/>
      <c r="V2669" s="13"/>
      <c r="W2669" s="13"/>
      <c r="X2669" s="13"/>
      <c r="Y2669" s="13"/>
      <c r="Z2669" s="13"/>
      <c r="AA2669" s="13"/>
      <c r="AB2669" s="13"/>
      <c r="AC2669" s="13"/>
      <c r="AD2669" s="13"/>
      <c r="AE2669" s="13"/>
      <c r="AT2669" s="258" t="s">
        <v>200</v>
      </c>
      <c r="AU2669" s="258" t="s">
        <v>82</v>
      </c>
      <c r="AV2669" s="13" t="s">
        <v>80</v>
      </c>
      <c r="AW2669" s="13" t="s">
        <v>30</v>
      </c>
      <c r="AX2669" s="13" t="s">
        <v>73</v>
      </c>
      <c r="AY2669" s="258" t="s">
        <v>189</v>
      </c>
    </row>
    <row r="2670" s="14" customFormat="1">
      <c r="A2670" s="14"/>
      <c r="B2670" s="259"/>
      <c r="C2670" s="260"/>
      <c r="D2670" s="242" t="s">
        <v>200</v>
      </c>
      <c r="E2670" s="261" t="s">
        <v>1</v>
      </c>
      <c r="F2670" s="262" t="s">
        <v>1782</v>
      </c>
      <c r="G2670" s="260"/>
      <c r="H2670" s="263">
        <v>26.047999999999998</v>
      </c>
      <c r="I2670" s="264"/>
      <c r="J2670" s="260"/>
      <c r="K2670" s="260"/>
      <c r="L2670" s="265"/>
      <c r="M2670" s="266"/>
      <c r="N2670" s="267"/>
      <c r="O2670" s="267"/>
      <c r="P2670" s="267"/>
      <c r="Q2670" s="267"/>
      <c r="R2670" s="267"/>
      <c r="S2670" s="267"/>
      <c r="T2670" s="268"/>
      <c r="U2670" s="14"/>
      <c r="V2670" s="14"/>
      <c r="W2670" s="14"/>
      <c r="X2670" s="14"/>
      <c r="Y2670" s="14"/>
      <c r="Z2670" s="14"/>
      <c r="AA2670" s="14"/>
      <c r="AB2670" s="14"/>
      <c r="AC2670" s="14"/>
      <c r="AD2670" s="14"/>
      <c r="AE2670" s="14"/>
      <c r="AT2670" s="269" t="s">
        <v>200</v>
      </c>
      <c r="AU2670" s="269" t="s">
        <v>82</v>
      </c>
      <c r="AV2670" s="14" t="s">
        <v>82</v>
      </c>
      <c r="AW2670" s="14" t="s">
        <v>30</v>
      </c>
      <c r="AX2670" s="14" t="s">
        <v>73</v>
      </c>
      <c r="AY2670" s="269" t="s">
        <v>189</v>
      </c>
    </row>
    <row r="2671" s="13" customFormat="1">
      <c r="A2671" s="13"/>
      <c r="B2671" s="249"/>
      <c r="C2671" s="250"/>
      <c r="D2671" s="242" t="s">
        <v>200</v>
      </c>
      <c r="E2671" s="251" t="s">
        <v>1</v>
      </c>
      <c r="F2671" s="252" t="s">
        <v>595</v>
      </c>
      <c r="G2671" s="250"/>
      <c r="H2671" s="251" t="s">
        <v>1</v>
      </c>
      <c r="I2671" s="253"/>
      <c r="J2671" s="250"/>
      <c r="K2671" s="250"/>
      <c r="L2671" s="254"/>
      <c r="M2671" s="255"/>
      <c r="N2671" s="256"/>
      <c r="O2671" s="256"/>
      <c r="P2671" s="256"/>
      <c r="Q2671" s="256"/>
      <c r="R2671" s="256"/>
      <c r="S2671" s="256"/>
      <c r="T2671" s="257"/>
      <c r="U2671" s="13"/>
      <c r="V2671" s="13"/>
      <c r="W2671" s="13"/>
      <c r="X2671" s="13"/>
      <c r="Y2671" s="13"/>
      <c r="Z2671" s="13"/>
      <c r="AA2671" s="13"/>
      <c r="AB2671" s="13"/>
      <c r="AC2671" s="13"/>
      <c r="AD2671" s="13"/>
      <c r="AE2671" s="13"/>
      <c r="AT2671" s="258" t="s">
        <v>200</v>
      </c>
      <c r="AU2671" s="258" t="s">
        <v>82</v>
      </c>
      <c r="AV2671" s="13" t="s">
        <v>80</v>
      </c>
      <c r="AW2671" s="13" t="s">
        <v>30</v>
      </c>
      <c r="AX2671" s="13" t="s">
        <v>73</v>
      </c>
      <c r="AY2671" s="258" t="s">
        <v>189</v>
      </c>
    </row>
    <row r="2672" s="14" customFormat="1">
      <c r="A2672" s="14"/>
      <c r="B2672" s="259"/>
      <c r="C2672" s="260"/>
      <c r="D2672" s="242" t="s">
        <v>200</v>
      </c>
      <c r="E2672" s="261" t="s">
        <v>1</v>
      </c>
      <c r="F2672" s="262" t="s">
        <v>1783</v>
      </c>
      <c r="G2672" s="260"/>
      <c r="H2672" s="263">
        <v>0.35699999999999998</v>
      </c>
      <c r="I2672" s="264"/>
      <c r="J2672" s="260"/>
      <c r="K2672" s="260"/>
      <c r="L2672" s="265"/>
      <c r="M2672" s="266"/>
      <c r="N2672" s="267"/>
      <c r="O2672" s="267"/>
      <c r="P2672" s="267"/>
      <c r="Q2672" s="267"/>
      <c r="R2672" s="267"/>
      <c r="S2672" s="267"/>
      <c r="T2672" s="268"/>
      <c r="U2672" s="14"/>
      <c r="V2672" s="14"/>
      <c r="W2672" s="14"/>
      <c r="X2672" s="14"/>
      <c r="Y2672" s="14"/>
      <c r="Z2672" s="14"/>
      <c r="AA2672" s="14"/>
      <c r="AB2672" s="14"/>
      <c r="AC2672" s="14"/>
      <c r="AD2672" s="14"/>
      <c r="AE2672" s="14"/>
      <c r="AT2672" s="269" t="s">
        <v>200</v>
      </c>
      <c r="AU2672" s="269" t="s">
        <v>82</v>
      </c>
      <c r="AV2672" s="14" t="s">
        <v>82</v>
      </c>
      <c r="AW2672" s="14" t="s">
        <v>30</v>
      </c>
      <c r="AX2672" s="14" t="s">
        <v>73</v>
      </c>
      <c r="AY2672" s="269" t="s">
        <v>189</v>
      </c>
    </row>
    <row r="2673" s="13" customFormat="1">
      <c r="A2673" s="13"/>
      <c r="B2673" s="249"/>
      <c r="C2673" s="250"/>
      <c r="D2673" s="242" t="s">
        <v>200</v>
      </c>
      <c r="E2673" s="251" t="s">
        <v>1</v>
      </c>
      <c r="F2673" s="252" t="s">
        <v>369</v>
      </c>
      <c r="G2673" s="250"/>
      <c r="H2673" s="251" t="s">
        <v>1</v>
      </c>
      <c r="I2673" s="253"/>
      <c r="J2673" s="250"/>
      <c r="K2673" s="250"/>
      <c r="L2673" s="254"/>
      <c r="M2673" s="255"/>
      <c r="N2673" s="256"/>
      <c r="O2673" s="256"/>
      <c r="P2673" s="256"/>
      <c r="Q2673" s="256"/>
      <c r="R2673" s="256"/>
      <c r="S2673" s="256"/>
      <c r="T2673" s="257"/>
      <c r="U2673" s="13"/>
      <c r="V2673" s="13"/>
      <c r="W2673" s="13"/>
      <c r="X2673" s="13"/>
      <c r="Y2673" s="13"/>
      <c r="Z2673" s="13"/>
      <c r="AA2673" s="13"/>
      <c r="AB2673" s="13"/>
      <c r="AC2673" s="13"/>
      <c r="AD2673" s="13"/>
      <c r="AE2673" s="13"/>
      <c r="AT2673" s="258" t="s">
        <v>200</v>
      </c>
      <c r="AU2673" s="258" t="s">
        <v>82</v>
      </c>
      <c r="AV2673" s="13" t="s">
        <v>80</v>
      </c>
      <c r="AW2673" s="13" t="s">
        <v>30</v>
      </c>
      <c r="AX2673" s="13" t="s">
        <v>73</v>
      </c>
      <c r="AY2673" s="258" t="s">
        <v>189</v>
      </c>
    </row>
    <row r="2674" s="14" customFormat="1">
      <c r="A2674" s="14"/>
      <c r="B2674" s="259"/>
      <c r="C2674" s="260"/>
      <c r="D2674" s="242" t="s">
        <v>200</v>
      </c>
      <c r="E2674" s="261" t="s">
        <v>1</v>
      </c>
      <c r="F2674" s="262" t="s">
        <v>1784</v>
      </c>
      <c r="G2674" s="260"/>
      <c r="H2674" s="263">
        <v>-1.621</v>
      </c>
      <c r="I2674" s="264"/>
      <c r="J2674" s="260"/>
      <c r="K2674" s="260"/>
      <c r="L2674" s="265"/>
      <c r="M2674" s="266"/>
      <c r="N2674" s="267"/>
      <c r="O2674" s="267"/>
      <c r="P2674" s="267"/>
      <c r="Q2674" s="267"/>
      <c r="R2674" s="267"/>
      <c r="S2674" s="267"/>
      <c r="T2674" s="268"/>
      <c r="U2674" s="14"/>
      <c r="V2674" s="14"/>
      <c r="W2674" s="14"/>
      <c r="X2674" s="14"/>
      <c r="Y2674" s="14"/>
      <c r="Z2674" s="14"/>
      <c r="AA2674" s="14"/>
      <c r="AB2674" s="14"/>
      <c r="AC2674" s="14"/>
      <c r="AD2674" s="14"/>
      <c r="AE2674" s="14"/>
      <c r="AT2674" s="269" t="s">
        <v>200</v>
      </c>
      <c r="AU2674" s="269" t="s">
        <v>82</v>
      </c>
      <c r="AV2674" s="14" t="s">
        <v>82</v>
      </c>
      <c r="AW2674" s="14" t="s">
        <v>30</v>
      </c>
      <c r="AX2674" s="14" t="s">
        <v>73</v>
      </c>
      <c r="AY2674" s="269" t="s">
        <v>189</v>
      </c>
    </row>
    <row r="2675" s="13" customFormat="1">
      <c r="A2675" s="13"/>
      <c r="B2675" s="249"/>
      <c r="C2675" s="250"/>
      <c r="D2675" s="242" t="s">
        <v>200</v>
      </c>
      <c r="E2675" s="251" t="s">
        <v>1</v>
      </c>
      <c r="F2675" s="252" t="s">
        <v>1785</v>
      </c>
      <c r="G2675" s="250"/>
      <c r="H2675" s="251" t="s">
        <v>1</v>
      </c>
      <c r="I2675" s="253"/>
      <c r="J2675" s="250"/>
      <c r="K2675" s="250"/>
      <c r="L2675" s="254"/>
      <c r="M2675" s="255"/>
      <c r="N2675" s="256"/>
      <c r="O2675" s="256"/>
      <c r="P2675" s="256"/>
      <c r="Q2675" s="256"/>
      <c r="R2675" s="256"/>
      <c r="S2675" s="256"/>
      <c r="T2675" s="257"/>
      <c r="U2675" s="13"/>
      <c r="V2675" s="13"/>
      <c r="W2675" s="13"/>
      <c r="X2675" s="13"/>
      <c r="Y2675" s="13"/>
      <c r="Z2675" s="13"/>
      <c r="AA2675" s="13"/>
      <c r="AB2675" s="13"/>
      <c r="AC2675" s="13"/>
      <c r="AD2675" s="13"/>
      <c r="AE2675" s="13"/>
      <c r="AT2675" s="258" t="s">
        <v>200</v>
      </c>
      <c r="AU2675" s="258" t="s">
        <v>82</v>
      </c>
      <c r="AV2675" s="13" t="s">
        <v>80</v>
      </c>
      <c r="AW2675" s="13" t="s">
        <v>30</v>
      </c>
      <c r="AX2675" s="13" t="s">
        <v>73</v>
      </c>
      <c r="AY2675" s="258" t="s">
        <v>189</v>
      </c>
    </row>
    <row r="2676" s="14" customFormat="1">
      <c r="A2676" s="14"/>
      <c r="B2676" s="259"/>
      <c r="C2676" s="260"/>
      <c r="D2676" s="242" t="s">
        <v>200</v>
      </c>
      <c r="E2676" s="261" t="s">
        <v>1</v>
      </c>
      <c r="F2676" s="262" t="s">
        <v>1786</v>
      </c>
      <c r="G2676" s="260"/>
      <c r="H2676" s="263">
        <v>46.573999999999998</v>
      </c>
      <c r="I2676" s="264"/>
      <c r="J2676" s="260"/>
      <c r="K2676" s="260"/>
      <c r="L2676" s="265"/>
      <c r="M2676" s="266"/>
      <c r="N2676" s="267"/>
      <c r="O2676" s="267"/>
      <c r="P2676" s="267"/>
      <c r="Q2676" s="267"/>
      <c r="R2676" s="267"/>
      <c r="S2676" s="267"/>
      <c r="T2676" s="268"/>
      <c r="U2676" s="14"/>
      <c r="V2676" s="14"/>
      <c r="W2676" s="14"/>
      <c r="X2676" s="14"/>
      <c r="Y2676" s="14"/>
      <c r="Z2676" s="14"/>
      <c r="AA2676" s="14"/>
      <c r="AB2676" s="14"/>
      <c r="AC2676" s="14"/>
      <c r="AD2676" s="14"/>
      <c r="AE2676" s="14"/>
      <c r="AT2676" s="269" t="s">
        <v>200</v>
      </c>
      <c r="AU2676" s="269" t="s">
        <v>82</v>
      </c>
      <c r="AV2676" s="14" t="s">
        <v>82</v>
      </c>
      <c r="AW2676" s="14" t="s">
        <v>30</v>
      </c>
      <c r="AX2676" s="14" t="s">
        <v>73</v>
      </c>
      <c r="AY2676" s="269" t="s">
        <v>189</v>
      </c>
    </row>
    <row r="2677" s="13" customFormat="1">
      <c r="A2677" s="13"/>
      <c r="B2677" s="249"/>
      <c r="C2677" s="250"/>
      <c r="D2677" s="242" t="s">
        <v>200</v>
      </c>
      <c r="E2677" s="251" t="s">
        <v>1</v>
      </c>
      <c r="F2677" s="252" t="s">
        <v>595</v>
      </c>
      <c r="G2677" s="250"/>
      <c r="H2677" s="251" t="s">
        <v>1</v>
      </c>
      <c r="I2677" s="253"/>
      <c r="J2677" s="250"/>
      <c r="K2677" s="250"/>
      <c r="L2677" s="254"/>
      <c r="M2677" s="255"/>
      <c r="N2677" s="256"/>
      <c r="O2677" s="256"/>
      <c r="P2677" s="256"/>
      <c r="Q2677" s="256"/>
      <c r="R2677" s="256"/>
      <c r="S2677" s="256"/>
      <c r="T2677" s="257"/>
      <c r="U2677" s="13"/>
      <c r="V2677" s="13"/>
      <c r="W2677" s="13"/>
      <c r="X2677" s="13"/>
      <c r="Y2677" s="13"/>
      <c r="Z2677" s="13"/>
      <c r="AA2677" s="13"/>
      <c r="AB2677" s="13"/>
      <c r="AC2677" s="13"/>
      <c r="AD2677" s="13"/>
      <c r="AE2677" s="13"/>
      <c r="AT2677" s="258" t="s">
        <v>200</v>
      </c>
      <c r="AU2677" s="258" t="s">
        <v>82</v>
      </c>
      <c r="AV2677" s="13" t="s">
        <v>80</v>
      </c>
      <c r="AW2677" s="13" t="s">
        <v>30</v>
      </c>
      <c r="AX2677" s="13" t="s">
        <v>73</v>
      </c>
      <c r="AY2677" s="258" t="s">
        <v>189</v>
      </c>
    </row>
    <row r="2678" s="14" customFormat="1">
      <c r="A2678" s="14"/>
      <c r="B2678" s="259"/>
      <c r="C2678" s="260"/>
      <c r="D2678" s="242" t="s">
        <v>200</v>
      </c>
      <c r="E2678" s="261" t="s">
        <v>1</v>
      </c>
      <c r="F2678" s="262" t="s">
        <v>1787</v>
      </c>
      <c r="G2678" s="260"/>
      <c r="H2678" s="263">
        <v>0.81399999999999995</v>
      </c>
      <c r="I2678" s="264"/>
      <c r="J2678" s="260"/>
      <c r="K2678" s="260"/>
      <c r="L2678" s="265"/>
      <c r="M2678" s="266"/>
      <c r="N2678" s="267"/>
      <c r="O2678" s="267"/>
      <c r="P2678" s="267"/>
      <c r="Q2678" s="267"/>
      <c r="R2678" s="267"/>
      <c r="S2678" s="267"/>
      <c r="T2678" s="268"/>
      <c r="U2678" s="14"/>
      <c r="V2678" s="14"/>
      <c r="W2678" s="14"/>
      <c r="X2678" s="14"/>
      <c r="Y2678" s="14"/>
      <c r="Z2678" s="14"/>
      <c r="AA2678" s="14"/>
      <c r="AB2678" s="14"/>
      <c r="AC2678" s="14"/>
      <c r="AD2678" s="14"/>
      <c r="AE2678" s="14"/>
      <c r="AT2678" s="269" t="s">
        <v>200</v>
      </c>
      <c r="AU2678" s="269" t="s">
        <v>82</v>
      </c>
      <c r="AV2678" s="14" t="s">
        <v>82</v>
      </c>
      <c r="AW2678" s="14" t="s">
        <v>30</v>
      </c>
      <c r="AX2678" s="14" t="s">
        <v>73</v>
      </c>
      <c r="AY2678" s="269" t="s">
        <v>189</v>
      </c>
    </row>
    <row r="2679" s="14" customFormat="1">
      <c r="A2679" s="14"/>
      <c r="B2679" s="259"/>
      <c r="C2679" s="260"/>
      <c r="D2679" s="242" t="s">
        <v>200</v>
      </c>
      <c r="E2679" s="261" t="s">
        <v>1</v>
      </c>
      <c r="F2679" s="262" t="s">
        <v>1788</v>
      </c>
      <c r="G2679" s="260"/>
      <c r="H2679" s="263">
        <v>1.643</v>
      </c>
      <c r="I2679" s="264"/>
      <c r="J2679" s="260"/>
      <c r="K2679" s="260"/>
      <c r="L2679" s="265"/>
      <c r="M2679" s="266"/>
      <c r="N2679" s="267"/>
      <c r="O2679" s="267"/>
      <c r="P2679" s="267"/>
      <c r="Q2679" s="267"/>
      <c r="R2679" s="267"/>
      <c r="S2679" s="267"/>
      <c r="T2679" s="268"/>
      <c r="U2679" s="14"/>
      <c r="V2679" s="14"/>
      <c r="W2679" s="14"/>
      <c r="X2679" s="14"/>
      <c r="Y2679" s="14"/>
      <c r="Z2679" s="14"/>
      <c r="AA2679" s="14"/>
      <c r="AB2679" s="14"/>
      <c r="AC2679" s="14"/>
      <c r="AD2679" s="14"/>
      <c r="AE2679" s="14"/>
      <c r="AT2679" s="269" t="s">
        <v>200</v>
      </c>
      <c r="AU2679" s="269" t="s">
        <v>82</v>
      </c>
      <c r="AV2679" s="14" t="s">
        <v>82</v>
      </c>
      <c r="AW2679" s="14" t="s">
        <v>30</v>
      </c>
      <c r="AX2679" s="14" t="s">
        <v>73</v>
      </c>
      <c r="AY2679" s="269" t="s">
        <v>189</v>
      </c>
    </row>
    <row r="2680" s="13" customFormat="1">
      <c r="A2680" s="13"/>
      <c r="B2680" s="249"/>
      <c r="C2680" s="250"/>
      <c r="D2680" s="242" t="s">
        <v>200</v>
      </c>
      <c r="E2680" s="251" t="s">
        <v>1</v>
      </c>
      <c r="F2680" s="252" t="s">
        <v>369</v>
      </c>
      <c r="G2680" s="250"/>
      <c r="H2680" s="251" t="s">
        <v>1</v>
      </c>
      <c r="I2680" s="253"/>
      <c r="J2680" s="250"/>
      <c r="K2680" s="250"/>
      <c r="L2680" s="254"/>
      <c r="M2680" s="255"/>
      <c r="N2680" s="256"/>
      <c r="O2680" s="256"/>
      <c r="P2680" s="256"/>
      <c r="Q2680" s="256"/>
      <c r="R2680" s="256"/>
      <c r="S2680" s="256"/>
      <c r="T2680" s="257"/>
      <c r="U2680" s="13"/>
      <c r="V2680" s="13"/>
      <c r="W2680" s="13"/>
      <c r="X2680" s="13"/>
      <c r="Y2680" s="13"/>
      <c r="Z2680" s="13"/>
      <c r="AA2680" s="13"/>
      <c r="AB2680" s="13"/>
      <c r="AC2680" s="13"/>
      <c r="AD2680" s="13"/>
      <c r="AE2680" s="13"/>
      <c r="AT2680" s="258" t="s">
        <v>200</v>
      </c>
      <c r="AU2680" s="258" t="s">
        <v>82</v>
      </c>
      <c r="AV2680" s="13" t="s">
        <v>80</v>
      </c>
      <c r="AW2680" s="13" t="s">
        <v>30</v>
      </c>
      <c r="AX2680" s="13" t="s">
        <v>73</v>
      </c>
      <c r="AY2680" s="258" t="s">
        <v>189</v>
      </c>
    </row>
    <row r="2681" s="14" customFormat="1">
      <c r="A2681" s="14"/>
      <c r="B2681" s="259"/>
      <c r="C2681" s="260"/>
      <c r="D2681" s="242" t="s">
        <v>200</v>
      </c>
      <c r="E2681" s="261" t="s">
        <v>1</v>
      </c>
      <c r="F2681" s="262" t="s">
        <v>1789</v>
      </c>
      <c r="G2681" s="260"/>
      <c r="H2681" s="263">
        <v>-5.492</v>
      </c>
      <c r="I2681" s="264"/>
      <c r="J2681" s="260"/>
      <c r="K2681" s="260"/>
      <c r="L2681" s="265"/>
      <c r="M2681" s="266"/>
      <c r="N2681" s="267"/>
      <c r="O2681" s="267"/>
      <c r="P2681" s="267"/>
      <c r="Q2681" s="267"/>
      <c r="R2681" s="267"/>
      <c r="S2681" s="267"/>
      <c r="T2681" s="268"/>
      <c r="U2681" s="14"/>
      <c r="V2681" s="14"/>
      <c r="W2681" s="14"/>
      <c r="X2681" s="14"/>
      <c r="Y2681" s="14"/>
      <c r="Z2681" s="14"/>
      <c r="AA2681" s="14"/>
      <c r="AB2681" s="14"/>
      <c r="AC2681" s="14"/>
      <c r="AD2681" s="14"/>
      <c r="AE2681" s="14"/>
      <c r="AT2681" s="269" t="s">
        <v>200</v>
      </c>
      <c r="AU2681" s="269" t="s">
        <v>82</v>
      </c>
      <c r="AV2681" s="14" t="s">
        <v>82</v>
      </c>
      <c r="AW2681" s="14" t="s">
        <v>30</v>
      </c>
      <c r="AX2681" s="14" t="s">
        <v>73</v>
      </c>
      <c r="AY2681" s="269" t="s">
        <v>189</v>
      </c>
    </row>
    <row r="2682" s="13" customFormat="1">
      <c r="A2682" s="13"/>
      <c r="B2682" s="249"/>
      <c r="C2682" s="250"/>
      <c r="D2682" s="242" t="s">
        <v>200</v>
      </c>
      <c r="E2682" s="251" t="s">
        <v>1</v>
      </c>
      <c r="F2682" s="252" t="s">
        <v>1365</v>
      </c>
      <c r="G2682" s="250"/>
      <c r="H2682" s="251" t="s">
        <v>1</v>
      </c>
      <c r="I2682" s="253"/>
      <c r="J2682" s="250"/>
      <c r="K2682" s="250"/>
      <c r="L2682" s="254"/>
      <c r="M2682" s="255"/>
      <c r="N2682" s="256"/>
      <c r="O2682" s="256"/>
      <c r="P2682" s="256"/>
      <c r="Q2682" s="256"/>
      <c r="R2682" s="256"/>
      <c r="S2682" s="256"/>
      <c r="T2682" s="257"/>
      <c r="U2682" s="13"/>
      <c r="V2682" s="13"/>
      <c r="W2682" s="13"/>
      <c r="X2682" s="13"/>
      <c r="Y2682" s="13"/>
      <c r="Z2682" s="13"/>
      <c r="AA2682" s="13"/>
      <c r="AB2682" s="13"/>
      <c r="AC2682" s="13"/>
      <c r="AD2682" s="13"/>
      <c r="AE2682" s="13"/>
      <c r="AT2682" s="258" t="s">
        <v>200</v>
      </c>
      <c r="AU2682" s="258" t="s">
        <v>82</v>
      </c>
      <c r="AV2682" s="13" t="s">
        <v>80</v>
      </c>
      <c r="AW2682" s="13" t="s">
        <v>30</v>
      </c>
      <c r="AX2682" s="13" t="s">
        <v>73</v>
      </c>
      <c r="AY2682" s="258" t="s">
        <v>189</v>
      </c>
    </row>
    <row r="2683" s="14" customFormat="1">
      <c r="A2683" s="14"/>
      <c r="B2683" s="259"/>
      <c r="C2683" s="260"/>
      <c r="D2683" s="242" t="s">
        <v>200</v>
      </c>
      <c r="E2683" s="261" t="s">
        <v>1</v>
      </c>
      <c r="F2683" s="262" t="s">
        <v>1790</v>
      </c>
      <c r="G2683" s="260"/>
      <c r="H2683" s="263">
        <v>53.055999999999997</v>
      </c>
      <c r="I2683" s="264"/>
      <c r="J2683" s="260"/>
      <c r="K2683" s="260"/>
      <c r="L2683" s="265"/>
      <c r="M2683" s="266"/>
      <c r="N2683" s="267"/>
      <c r="O2683" s="267"/>
      <c r="P2683" s="267"/>
      <c r="Q2683" s="267"/>
      <c r="R2683" s="267"/>
      <c r="S2683" s="267"/>
      <c r="T2683" s="268"/>
      <c r="U2683" s="14"/>
      <c r="V2683" s="14"/>
      <c r="W2683" s="14"/>
      <c r="X2683" s="14"/>
      <c r="Y2683" s="14"/>
      <c r="Z2683" s="14"/>
      <c r="AA2683" s="14"/>
      <c r="AB2683" s="14"/>
      <c r="AC2683" s="14"/>
      <c r="AD2683" s="14"/>
      <c r="AE2683" s="14"/>
      <c r="AT2683" s="269" t="s">
        <v>200</v>
      </c>
      <c r="AU2683" s="269" t="s">
        <v>82</v>
      </c>
      <c r="AV2683" s="14" t="s">
        <v>82</v>
      </c>
      <c r="AW2683" s="14" t="s">
        <v>30</v>
      </c>
      <c r="AX2683" s="14" t="s">
        <v>73</v>
      </c>
      <c r="AY2683" s="269" t="s">
        <v>189</v>
      </c>
    </row>
    <row r="2684" s="13" customFormat="1">
      <c r="A2684" s="13"/>
      <c r="B2684" s="249"/>
      <c r="C2684" s="250"/>
      <c r="D2684" s="242" t="s">
        <v>200</v>
      </c>
      <c r="E2684" s="251" t="s">
        <v>1</v>
      </c>
      <c r="F2684" s="252" t="s">
        <v>595</v>
      </c>
      <c r="G2684" s="250"/>
      <c r="H2684" s="251" t="s">
        <v>1</v>
      </c>
      <c r="I2684" s="253"/>
      <c r="J2684" s="250"/>
      <c r="K2684" s="250"/>
      <c r="L2684" s="254"/>
      <c r="M2684" s="255"/>
      <c r="N2684" s="256"/>
      <c r="O2684" s="256"/>
      <c r="P2684" s="256"/>
      <c r="Q2684" s="256"/>
      <c r="R2684" s="256"/>
      <c r="S2684" s="256"/>
      <c r="T2684" s="257"/>
      <c r="U2684" s="13"/>
      <c r="V2684" s="13"/>
      <c r="W2684" s="13"/>
      <c r="X2684" s="13"/>
      <c r="Y2684" s="13"/>
      <c r="Z2684" s="13"/>
      <c r="AA2684" s="13"/>
      <c r="AB2684" s="13"/>
      <c r="AC2684" s="13"/>
      <c r="AD2684" s="13"/>
      <c r="AE2684" s="13"/>
      <c r="AT2684" s="258" t="s">
        <v>200</v>
      </c>
      <c r="AU2684" s="258" t="s">
        <v>82</v>
      </c>
      <c r="AV2684" s="13" t="s">
        <v>80</v>
      </c>
      <c r="AW2684" s="13" t="s">
        <v>30</v>
      </c>
      <c r="AX2684" s="13" t="s">
        <v>73</v>
      </c>
      <c r="AY2684" s="258" t="s">
        <v>189</v>
      </c>
    </row>
    <row r="2685" s="14" customFormat="1">
      <c r="A2685" s="14"/>
      <c r="B2685" s="259"/>
      <c r="C2685" s="260"/>
      <c r="D2685" s="242" t="s">
        <v>200</v>
      </c>
      <c r="E2685" s="261" t="s">
        <v>1</v>
      </c>
      <c r="F2685" s="262" t="s">
        <v>1787</v>
      </c>
      <c r="G2685" s="260"/>
      <c r="H2685" s="263">
        <v>0.81399999999999995</v>
      </c>
      <c r="I2685" s="264"/>
      <c r="J2685" s="260"/>
      <c r="K2685" s="260"/>
      <c r="L2685" s="265"/>
      <c r="M2685" s="266"/>
      <c r="N2685" s="267"/>
      <c r="O2685" s="267"/>
      <c r="P2685" s="267"/>
      <c r="Q2685" s="267"/>
      <c r="R2685" s="267"/>
      <c r="S2685" s="267"/>
      <c r="T2685" s="268"/>
      <c r="U2685" s="14"/>
      <c r="V2685" s="14"/>
      <c r="W2685" s="14"/>
      <c r="X2685" s="14"/>
      <c r="Y2685" s="14"/>
      <c r="Z2685" s="14"/>
      <c r="AA2685" s="14"/>
      <c r="AB2685" s="14"/>
      <c r="AC2685" s="14"/>
      <c r="AD2685" s="14"/>
      <c r="AE2685" s="14"/>
      <c r="AT2685" s="269" t="s">
        <v>200</v>
      </c>
      <c r="AU2685" s="269" t="s">
        <v>82</v>
      </c>
      <c r="AV2685" s="14" t="s">
        <v>82</v>
      </c>
      <c r="AW2685" s="14" t="s">
        <v>30</v>
      </c>
      <c r="AX2685" s="14" t="s">
        <v>73</v>
      </c>
      <c r="AY2685" s="269" t="s">
        <v>189</v>
      </c>
    </row>
    <row r="2686" s="13" customFormat="1">
      <c r="A2686" s="13"/>
      <c r="B2686" s="249"/>
      <c r="C2686" s="250"/>
      <c r="D2686" s="242" t="s">
        <v>200</v>
      </c>
      <c r="E2686" s="251" t="s">
        <v>1</v>
      </c>
      <c r="F2686" s="252" t="s">
        <v>369</v>
      </c>
      <c r="G2686" s="250"/>
      <c r="H2686" s="251" t="s">
        <v>1</v>
      </c>
      <c r="I2686" s="253"/>
      <c r="J2686" s="250"/>
      <c r="K2686" s="250"/>
      <c r="L2686" s="254"/>
      <c r="M2686" s="255"/>
      <c r="N2686" s="256"/>
      <c r="O2686" s="256"/>
      <c r="P2686" s="256"/>
      <c r="Q2686" s="256"/>
      <c r="R2686" s="256"/>
      <c r="S2686" s="256"/>
      <c r="T2686" s="257"/>
      <c r="U2686" s="13"/>
      <c r="V2686" s="13"/>
      <c r="W2686" s="13"/>
      <c r="X2686" s="13"/>
      <c r="Y2686" s="13"/>
      <c r="Z2686" s="13"/>
      <c r="AA2686" s="13"/>
      <c r="AB2686" s="13"/>
      <c r="AC2686" s="13"/>
      <c r="AD2686" s="13"/>
      <c r="AE2686" s="13"/>
      <c r="AT2686" s="258" t="s">
        <v>200</v>
      </c>
      <c r="AU2686" s="258" t="s">
        <v>82</v>
      </c>
      <c r="AV2686" s="13" t="s">
        <v>80</v>
      </c>
      <c r="AW2686" s="13" t="s">
        <v>30</v>
      </c>
      <c r="AX2686" s="13" t="s">
        <v>73</v>
      </c>
      <c r="AY2686" s="258" t="s">
        <v>189</v>
      </c>
    </row>
    <row r="2687" s="14" customFormat="1">
      <c r="A2687" s="14"/>
      <c r="B2687" s="259"/>
      <c r="C2687" s="260"/>
      <c r="D2687" s="242" t="s">
        <v>200</v>
      </c>
      <c r="E2687" s="261" t="s">
        <v>1</v>
      </c>
      <c r="F2687" s="262" t="s">
        <v>1791</v>
      </c>
      <c r="G2687" s="260"/>
      <c r="H2687" s="263">
        <v>-8.6440000000000001</v>
      </c>
      <c r="I2687" s="264"/>
      <c r="J2687" s="260"/>
      <c r="K2687" s="260"/>
      <c r="L2687" s="265"/>
      <c r="M2687" s="266"/>
      <c r="N2687" s="267"/>
      <c r="O2687" s="267"/>
      <c r="P2687" s="267"/>
      <c r="Q2687" s="267"/>
      <c r="R2687" s="267"/>
      <c r="S2687" s="267"/>
      <c r="T2687" s="268"/>
      <c r="U2687" s="14"/>
      <c r="V2687" s="14"/>
      <c r="W2687" s="14"/>
      <c r="X2687" s="14"/>
      <c r="Y2687" s="14"/>
      <c r="Z2687" s="14"/>
      <c r="AA2687" s="14"/>
      <c r="AB2687" s="14"/>
      <c r="AC2687" s="14"/>
      <c r="AD2687" s="14"/>
      <c r="AE2687" s="14"/>
      <c r="AT2687" s="269" t="s">
        <v>200</v>
      </c>
      <c r="AU2687" s="269" t="s">
        <v>82</v>
      </c>
      <c r="AV2687" s="14" t="s">
        <v>82</v>
      </c>
      <c r="AW2687" s="14" t="s">
        <v>30</v>
      </c>
      <c r="AX2687" s="14" t="s">
        <v>73</v>
      </c>
      <c r="AY2687" s="269" t="s">
        <v>189</v>
      </c>
    </row>
    <row r="2688" s="13" customFormat="1">
      <c r="A2688" s="13"/>
      <c r="B2688" s="249"/>
      <c r="C2688" s="250"/>
      <c r="D2688" s="242" t="s">
        <v>200</v>
      </c>
      <c r="E2688" s="251" t="s">
        <v>1</v>
      </c>
      <c r="F2688" s="252" t="s">
        <v>1792</v>
      </c>
      <c r="G2688" s="250"/>
      <c r="H2688" s="251" t="s">
        <v>1</v>
      </c>
      <c r="I2688" s="253"/>
      <c r="J2688" s="250"/>
      <c r="K2688" s="250"/>
      <c r="L2688" s="254"/>
      <c r="M2688" s="255"/>
      <c r="N2688" s="256"/>
      <c r="O2688" s="256"/>
      <c r="P2688" s="256"/>
      <c r="Q2688" s="256"/>
      <c r="R2688" s="256"/>
      <c r="S2688" s="256"/>
      <c r="T2688" s="257"/>
      <c r="U2688" s="13"/>
      <c r="V2688" s="13"/>
      <c r="W2688" s="13"/>
      <c r="X2688" s="13"/>
      <c r="Y2688" s="13"/>
      <c r="Z2688" s="13"/>
      <c r="AA2688" s="13"/>
      <c r="AB2688" s="13"/>
      <c r="AC2688" s="13"/>
      <c r="AD2688" s="13"/>
      <c r="AE2688" s="13"/>
      <c r="AT2688" s="258" t="s">
        <v>200</v>
      </c>
      <c r="AU2688" s="258" t="s">
        <v>82</v>
      </c>
      <c r="AV2688" s="13" t="s">
        <v>80</v>
      </c>
      <c r="AW2688" s="13" t="s">
        <v>30</v>
      </c>
      <c r="AX2688" s="13" t="s">
        <v>73</v>
      </c>
      <c r="AY2688" s="258" t="s">
        <v>189</v>
      </c>
    </row>
    <row r="2689" s="14" customFormat="1">
      <c r="A2689" s="14"/>
      <c r="B2689" s="259"/>
      <c r="C2689" s="260"/>
      <c r="D2689" s="242" t="s">
        <v>200</v>
      </c>
      <c r="E2689" s="261" t="s">
        <v>1</v>
      </c>
      <c r="F2689" s="262" t="s">
        <v>1793</v>
      </c>
      <c r="G2689" s="260"/>
      <c r="H2689" s="263">
        <v>61.247</v>
      </c>
      <c r="I2689" s="264"/>
      <c r="J2689" s="260"/>
      <c r="K2689" s="260"/>
      <c r="L2689" s="265"/>
      <c r="M2689" s="266"/>
      <c r="N2689" s="267"/>
      <c r="O2689" s="267"/>
      <c r="P2689" s="267"/>
      <c r="Q2689" s="267"/>
      <c r="R2689" s="267"/>
      <c r="S2689" s="267"/>
      <c r="T2689" s="268"/>
      <c r="U2689" s="14"/>
      <c r="V2689" s="14"/>
      <c r="W2689" s="14"/>
      <c r="X2689" s="14"/>
      <c r="Y2689" s="14"/>
      <c r="Z2689" s="14"/>
      <c r="AA2689" s="14"/>
      <c r="AB2689" s="14"/>
      <c r="AC2689" s="14"/>
      <c r="AD2689" s="14"/>
      <c r="AE2689" s="14"/>
      <c r="AT2689" s="269" t="s">
        <v>200</v>
      </c>
      <c r="AU2689" s="269" t="s">
        <v>82</v>
      </c>
      <c r="AV2689" s="14" t="s">
        <v>82</v>
      </c>
      <c r="AW2689" s="14" t="s">
        <v>30</v>
      </c>
      <c r="AX2689" s="14" t="s">
        <v>73</v>
      </c>
      <c r="AY2689" s="269" t="s">
        <v>189</v>
      </c>
    </row>
    <row r="2690" s="13" customFormat="1">
      <c r="A2690" s="13"/>
      <c r="B2690" s="249"/>
      <c r="C2690" s="250"/>
      <c r="D2690" s="242" t="s">
        <v>200</v>
      </c>
      <c r="E2690" s="251" t="s">
        <v>1</v>
      </c>
      <c r="F2690" s="252" t="s">
        <v>595</v>
      </c>
      <c r="G2690" s="250"/>
      <c r="H2690" s="251" t="s">
        <v>1</v>
      </c>
      <c r="I2690" s="253"/>
      <c r="J2690" s="250"/>
      <c r="K2690" s="250"/>
      <c r="L2690" s="254"/>
      <c r="M2690" s="255"/>
      <c r="N2690" s="256"/>
      <c r="O2690" s="256"/>
      <c r="P2690" s="256"/>
      <c r="Q2690" s="256"/>
      <c r="R2690" s="256"/>
      <c r="S2690" s="256"/>
      <c r="T2690" s="257"/>
      <c r="U2690" s="13"/>
      <c r="V2690" s="13"/>
      <c r="W2690" s="13"/>
      <c r="X2690" s="13"/>
      <c r="Y2690" s="13"/>
      <c r="Z2690" s="13"/>
      <c r="AA2690" s="13"/>
      <c r="AB2690" s="13"/>
      <c r="AC2690" s="13"/>
      <c r="AD2690" s="13"/>
      <c r="AE2690" s="13"/>
      <c r="AT2690" s="258" t="s">
        <v>200</v>
      </c>
      <c r="AU2690" s="258" t="s">
        <v>82</v>
      </c>
      <c r="AV2690" s="13" t="s">
        <v>80</v>
      </c>
      <c r="AW2690" s="13" t="s">
        <v>30</v>
      </c>
      <c r="AX2690" s="13" t="s">
        <v>73</v>
      </c>
      <c r="AY2690" s="258" t="s">
        <v>189</v>
      </c>
    </row>
    <row r="2691" s="14" customFormat="1">
      <c r="A2691" s="14"/>
      <c r="B2691" s="259"/>
      <c r="C2691" s="260"/>
      <c r="D2691" s="242" t="s">
        <v>200</v>
      </c>
      <c r="E2691" s="261" t="s">
        <v>1</v>
      </c>
      <c r="F2691" s="262" t="s">
        <v>1794</v>
      </c>
      <c r="G2691" s="260"/>
      <c r="H2691" s="263">
        <v>1.6279999999999999</v>
      </c>
      <c r="I2691" s="264"/>
      <c r="J2691" s="260"/>
      <c r="K2691" s="260"/>
      <c r="L2691" s="265"/>
      <c r="M2691" s="266"/>
      <c r="N2691" s="267"/>
      <c r="O2691" s="267"/>
      <c r="P2691" s="267"/>
      <c r="Q2691" s="267"/>
      <c r="R2691" s="267"/>
      <c r="S2691" s="267"/>
      <c r="T2691" s="268"/>
      <c r="U2691" s="14"/>
      <c r="V2691" s="14"/>
      <c r="W2691" s="14"/>
      <c r="X2691" s="14"/>
      <c r="Y2691" s="14"/>
      <c r="Z2691" s="14"/>
      <c r="AA2691" s="14"/>
      <c r="AB2691" s="14"/>
      <c r="AC2691" s="14"/>
      <c r="AD2691" s="14"/>
      <c r="AE2691" s="14"/>
      <c r="AT2691" s="269" t="s">
        <v>200</v>
      </c>
      <c r="AU2691" s="269" t="s">
        <v>82</v>
      </c>
      <c r="AV2691" s="14" t="s">
        <v>82</v>
      </c>
      <c r="AW2691" s="14" t="s">
        <v>30</v>
      </c>
      <c r="AX2691" s="14" t="s">
        <v>73</v>
      </c>
      <c r="AY2691" s="269" t="s">
        <v>189</v>
      </c>
    </row>
    <row r="2692" s="14" customFormat="1">
      <c r="A2692" s="14"/>
      <c r="B2692" s="259"/>
      <c r="C2692" s="260"/>
      <c r="D2692" s="242" t="s">
        <v>200</v>
      </c>
      <c r="E2692" s="261" t="s">
        <v>1</v>
      </c>
      <c r="F2692" s="262" t="s">
        <v>1795</v>
      </c>
      <c r="G2692" s="260"/>
      <c r="H2692" s="263">
        <v>1.919</v>
      </c>
      <c r="I2692" s="264"/>
      <c r="J2692" s="260"/>
      <c r="K2692" s="260"/>
      <c r="L2692" s="265"/>
      <c r="M2692" s="266"/>
      <c r="N2692" s="267"/>
      <c r="O2692" s="267"/>
      <c r="P2692" s="267"/>
      <c r="Q2692" s="267"/>
      <c r="R2692" s="267"/>
      <c r="S2692" s="267"/>
      <c r="T2692" s="268"/>
      <c r="U2692" s="14"/>
      <c r="V2692" s="14"/>
      <c r="W2692" s="14"/>
      <c r="X2692" s="14"/>
      <c r="Y2692" s="14"/>
      <c r="Z2692" s="14"/>
      <c r="AA2692" s="14"/>
      <c r="AB2692" s="14"/>
      <c r="AC2692" s="14"/>
      <c r="AD2692" s="14"/>
      <c r="AE2692" s="14"/>
      <c r="AT2692" s="269" t="s">
        <v>200</v>
      </c>
      <c r="AU2692" s="269" t="s">
        <v>82</v>
      </c>
      <c r="AV2692" s="14" t="s">
        <v>82</v>
      </c>
      <c r="AW2692" s="14" t="s">
        <v>30</v>
      </c>
      <c r="AX2692" s="14" t="s">
        <v>73</v>
      </c>
      <c r="AY2692" s="269" t="s">
        <v>189</v>
      </c>
    </row>
    <row r="2693" s="13" customFormat="1">
      <c r="A2693" s="13"/>
      <c r="B2693" s="249"/>
      <c r="C2693" s="250"/>
      <c r="D2693" s="242" t="s">
        <v>200</v>
      </c>
      <c r="E2693" s="251" t="s">
        <v>1</v>
      </c>
      <c r="F2693" s="252" t="s">
        <v>369</v>
      </c>
      <c r="G2693" s="250"/>
      <c r="H2693" s="251" t="s">
        <v>1</v>
      </c>
      <c r="I2693" s="253"/>
      <c r="J2693" s="250"/>
      <c r="K2693" s="250"/>
      <c r="L2693" s="254"/>
      <c r="M2693" s="255"/>
      <c r="N2693" s="256"/>
      <c r="O2693" s="256"/>
      <c r="P2693" s="256"/>
      <c r="Q2693" s="256"/>
      <c r="R2693" s="256"/>
      <c r="S2693" s="256"/>
      <c r="T2693" s="257"/>
      <c r="U2693" s="13"/>
      <c r="V2693" s="13"/>
      <c r="W2693" s="13"/>
      <c r="X2693" s="13"/>
      <c r="Y2693" s="13"/>
      <c r="Z2693" s="13"/>
      <c r="AA2693" s="13"/>
      <c r="AB2693" s="13"/>
      <c r="AC2693" s="13"/>
      <c r="AD2693" s="13"/>
      <c r="AE2693" s="13"/>
      <c r="AT2693" s="258" t="s">
        <v>200</v>
      </c>
      <c r="AU2693" s="258" t="s">
        <v>82</v>
      </c>
      <c r="AV2693" s="13" t="s">
        <v>80</v>
      </c>
      <c r="AW2693" s="13" t="s">
        <v>30</v>
      </c>
      <c r="AX2693" s="13" t="s">
        <v>73</v>
      </c>
      <c r="AY2693" s="258" t="s">
        <v>189</v>
      </c>
    </row>
    <row r="2694" s="14" customFormat="1">
      <c r="A2694" s="14"/>
      <c r="B2694" s="259"/>
      <c r="C2694" s="260"/>
      <c r="D2694" s="242" t="s">
        <v>200</v>
      </c>
      <c r="E2694" s="261" t="s">
        <v>1</v>
      </c>
      <c r="F2694" s="262" t="s">
        <v>1796</v>
      </c>
      <c r="G2694" s="260"/>
      <c r="H2694" s="263">
        <v>-7.8319999999999999</v>
      </c>
      <c r="I2694" s="264"/>
      <c r="J2694" s="260"/>
      <c r="K2694" s="260"/>
      <c r="L2694" s="265"/>
      <c r="M2694" s="266"/>
      <c r="N2694" s="267"/>
      <c r="O2694" s="267"/>
      <c r="P2694" s="267"/>
      <c r="Q2694" s="267"/>
      <c r="R2694" s="267"/>
      <c r="S2694" s="267"/>
      <c r="T2694" s="268"/>
      <c r="U2694" s="14"/>
      <c r="V2694" s="14"/>
      <c r="W2694" s="14"/>
      <c r="X2694" s="14"/>
      <c r="Y2694" s="14"/>
      <c r="Z2694" s="14"/>
      <c r="AA2694" s="14"/>
      <c r="AB2694" s="14"/>
      <c r="AC2694" s="14"/>
      <c r="AD2694" s="14"/>
      <c r="AE2694" s="14"/>
      <c r="AT2694" s="269" t="s">
        <v>200</v>
      </c>
      <c r="AU2694" s="269" t="s">
        <v>82</v>
      </c>
      <c r="AV2694" s="14" t="s">
        <v>82</v>
      </c>
      <c r="AW2694" s="14" t="s">
        <v>30</v>
      </c>
      <c r="AX2694" s="14" t="s">
        <v>73</v>
      </c>
      <c r="AY2694" s="269" t="s">
        <v>189</v>
      </c>
    </row>
    <row r="2695" s="13" customFormat="1">
      <c r="A2695" s="13"/>
      <c r="B2695" s="249"/>
      <c r="C2695" s="250"/>
      <c r="D2695" s="242" t="s">
        <v>200</v>
      </c>
      <c r="E2695" s="251" t="s">
        <v>1</v>
      </c>
      <c r="F2695" s="252" t="s">
        <v>1797</v>
      </c>
      <c r="G2695" s="250"/>
      <c r="H2695" s="251" t="s">
        <v>1</v>
      </c>
      <c r="I2695" s="253"/>
      <c r="J2695" s="250"/>
      <c r="K2695" s="250"/>
      <c r="L2695" s="254"/>
      <c r="M2695" s="255"/>
      <c r="N2695" s="256"/>
      <c r="O2695" s="256"/>
      <c r="P2695" s="256"/>
      <c r="Q2695" s="256"/>
      <c r="R2695" s="256"/>
      <c r="S2695" s="256"/>
      <c r="T2695" s="257"/>
      <c r="U2695" s="13"/>
      <c r="V2695" s="13"/>
      <c r="W2695" s="13"/>
      <c r="X2695" s="13"/>
      <c r="Y2695" s="13"/>
      <c r="Z2695" s="13"/>
      <c r="AA2695" s="13"/>
      <c r="AB2695" s="13"/>
      <c r="AC2695" s="13"/>
      <c r="AD2695" s="13"/>
      <c r="AE2695" s="13"/>
      <c r="AT2695" s="258" t="s">
        <v>200</v>
      </c>
      <c r="AU2695" s="258" t="s">
        <v>82</v>
      </c>
      <c r="AV2695" s="13" t="s">
        <v>80</v>
      </c>
      <c r="AW2695" s="13" t="s">
        <v>30</v>
      </c>
      <c r="AX2695" s="13" t="s">
        <v>73</v>
      </c>
      <c r="AY2695" s="258" t="s">
        <v>189</v>
      </c>
    </row>
    <row r="2696" s="14" customFormat="1">
      <c r="A2696" s="14"/>
      <c r="B2696" s="259"/>
      <c r="C2696" s="260"/>
      <c r="D2696" s="242" t="s">
        <v>200</v>
      </c>
      <c r="E2696" s="261" t="s">
        <v>1</v>
      </c>
      <c r="F2696" s="262" t="s">
        <v>1798</v>
      </c>
      <c r="G2696" s="260"/>
      <c r="H2696" s="263">
        <v>55.585999999999999</v>
      </c>
      <c r="I2696" s="264"/>
      <c r="J2696" s="260"/>
      <c r="K2696" s="260"/>
      <c r="L2696" s="265"/>
      <c r="M2696" s="266"/>
      <c r="N2696" s="267"/>
      <c r="O2696" s="267"/>
      <c r="P2696" s="267"/>
      <c r="Q2696" s="267"/>
      <c r="R2696" s="267"/>
      <c r="S2696" s="267"/>
      <c r="T2696" s="268"/>
      <c r="U2696" s="14"/>
      <c r="V2696" s="14"/>
      <c r="W2696" s="14"/>
      <c r="X2696" s="14"/>
      <c r="Y2696" s="14"/>
      <c r="Z2696" s="14"/>
      <c r="AA2696" s="14"/>
      <c r="AB2696" s="14"/>
      <c r="AC2696" s="14"/>
      <c r="AD2696" s="14"/>
      <c r="AE2696" s="14"/>
      <c r="AT2696" s="269" t="s">
        <v>200</v>
      </c>
      <c r="AU2696" s="269" t="s">
        <v>82</v>
      </c>
      <c r="AV2696" s="14" t="s">
        <v>82</v>
      </c>
      <c r="AW2696" s="14" t="s">
        <v>30</v>
      </c>
      <c r="AX2696" s="14" t="s">
        <v>73</v>
      </c>
      <c r="AY2696" s="269" t="s">
        <v>189</v>
      </c>
    </row>
    <row r="2697" s="13" customFormat="1">
      <c r="A2697" s="13"/>
      <c r="B2697" s="249"/>
      <c r="C2697" s="250"/>
      <c r="D2697" s="242" t="s">
        <v>200</v>
      </c>
      <c r="E2697" s="251" t="s">
        <v>1</v>
      </c>
      <c r="F2697" s="252" t="s">
        <v>595</v>
      </c>
      <c r="G2697" s="250"/>
      <c r="H2697" s="251" t="s">
        <v>1</v>
      </c>
      <c r="I2697" s="253"/>
      <c r="J2697" s="250"/>
      <c r="K2697" s="250"/>
      <c r="L2697" s="254"/>
      <c r="M2697" s="255"/>
      <c r="N2697" s="256"/>
      <c r="O2697" s="256"/>
      <c r="P2697" s="256"/>
      <c r="Q2697" s="256"/>
      <c r="R2697" s="256"/>
      <c r="S2697" s="256"/>
      <c r="T2697" s="257"/>
      <c r="U2697" s="13"/>
      <c r="V2697" s="13"/>
      <c r="W2697" s="13"/>
      <c r="X2697" s="13"/>
      <c r="Y2697" s="13"/>
      <c r="Z2697" s="13"/>
      <c r="AA2697" s="13"/>
      <c r="AB2697" s="13"/>
      <c r="AC2697" s="13"/>
      <c r="AD2697" s="13"/>
      <c r="AE2697" s="13"/>
      <c r="AT2697" s="258" t="s">
        <v>200</v>
      </c>
      <c r="AU2697" s="258" t="s">
        <v>82</v>
      </c>
      <c r="AV2697" s="13" t="s">
        <v>80</v>
      </c>
      <c r="AW2697" s="13" t="s">
        <v>30</v>
      </c>
      <c r="AX2697" s="13" t="s">
        <v>73</v>
      </c>
      <c r="AY2697" s="258" t="s">
        <v>189</v>
      </c>
    </row>
    <row r="2698" s="14" customFormat="1">
      <c r="A2698" s="14"/>
      <c r="B2698" s="259"/>
      <c r="C2698" s="260"/>
      <c r="D2698" s="242" t="s">
        <v>200</v>
      </c>
      <c r="E2698" s="261" t="s">
        <v>1</v>
      </c>
      <c r="F2698" s="262" t="s">
        <v>1794</v>
      </c>
      <c r="G2698" s="260"/>
      <c r="H2698" s="263">
        <v>1.6279999999999999</v>
      </c>
      <c r="I2698" s="264"/>
      <c r="J2698" s="260"/>
      <c r="K2698" s="260"/>
      <c r="L2698" s="265"/>
      <c r="M2698" s="266"/>
      <c r="N2698" s="267"/>
      <c r="O2698" s="267"/>
      <c r="P2698" s="267"/>
      <c r="Q2698" s="267"/>
      <c r="R2698" s="267"/>
      <c r="S2698" s="267"/>
      <c r="T2698" s="268"/>
      <c r="U2698" s="14"/>
      <c r="V2698" s="14"/>
      <c r="W2698" s="14"/>
      <c r="X2698" s="14"/>
      <c r="Y2698" s="14"/>
      <c r="Z2698" s="14"/>
      <c r="AA2698" s="14"/>
      <c r="AB2698" s="14"/>
      <c r="AC2698" s="14"/>
      <c r="AD2698" s="14"/>
      <c r="AE2698" s="14"/>
      <c r="AT2698" s="269" t="s">
        <v>200</v>
      </c>
      <c r="AU2698" s="269" t="s">
        <v>82</v>
      </c>
      <c r="AV2698" s="14" t="s">
        <v>82</v>
      </c>
      <c r="AW2698" s="14" t="s">
        <v>30</v>
      </c>
      <c r="AX2698" s="14" t="s">
        <v>73</v>
      </c>
      <c r="AY2698" s="269" t="s">
        <v>189</v>
      </c>
    </row>
    <row r="2699" s="13" customFormat="1">
      <c r="A2699" s="13"/>
      <c r="B2699" s="249"/>
      <c r="C2699" s="250"/>
      <c r="D2699" s="242" t="s">
        <v>200</v>
      </c>
      <c r="E2699" s="251" t="s">
        <v>1</v>
      </c>
      <c r="F2699" s="252" t="s">
        <v>369</v>
      </c>
      <c r="G2699" s="250"/>
      <c r="H2699" s="251" t="s">
        <v>1</v>
      </c>
      <c r="I2699" s="253"/>
      <c r="J2699" s="250"/>
      <c r="K2699" s="250"/>
      <c r="L2699" s="254"/>
      <c r="M2699" s="255"/>
      <c r="N2699" s="256"/>
      <c r="O2699" s="256"/>
      <c r="P2699" s="256"/>
      <c r="Q2699" s="256"/>
      <c r="R2699" s="256"/>
      <c r="S2699" s="256"/>
      <c r="T2699" s="257"/>
      <c r="U2699" s="13"/>
      <c r="V2699" s="13"/>
      <c r="W2699" s="13"/>
      <c r="X2699" s="13"/>
      <c r="Y2699" s="13"/>
      <c r="Z2699" s="13"/>
      <c r="AA2699" s="13"/>
      <c r="AB2699" s="13"/>
      <c r="AC2699" s="13"/>
      <c r="AD2699" s="13"/>
      <c r="AE2699" s="13"/>
      <c r="AT2699" s="258" t="s">
        <v>200</v>
      </c>
      <c r="AU2699" s="258" t="s">
        <v>82</v>
      </c>
      <c r="AV2699" s="13" t="s">
        <v>80</v>
      </c>
      <c r="AW2699" s="13" t="s">
        <v>30</v>
      </c>
      <c r="AX2699" s="13" t="s">
        <v>73</v>
      </c>
      <c r="AY2699" s="258" t="s">
        <v>189</v>
      </c>
    </row>
    <row r="2700" s="14" customFormat="1">
      <c r="A2700" s="14"/>
      <c r="B2700" s="259"/>
      <c r="C2700" s="260"/>
      <c r="D2700" s="242" t="s">
        <v>200</v>
      </c>
      <c r="E2700" s="261" t="s">
        <v>1</v>
      </c>
      <c r="F2700" s="262" t="s">
        <v>1799</v>
      </c>
      <c r="G2700" s="260"/>
      <c r="H2700" s="263">
        <v>-6.2560000000000002</v>
      </c>
      <c r="I2700" s="264"/>
      <c r="J2700" s="260"/>
      <c r="K2700" s="260"/>
      <c r="L2700" s="265"/>
      <c r="M2700" s="266"/>
      <c r="N2700" s="267"/>
      <c r="O2700" s="267"/>
      <c r="P2700" s="267"/>
      <c r="Q2700" s="267"/>
      <c r="R2700" s="267"/>
      <c r="S2700" s="267"/>
      <c r="T2700" s="268"/>
      <c r="U2700" s="14"/>
      <c r="V2700" s="14"/>
      <c r="W2700" s="14"/>
      <c r="X2700" s="14"/>
      <c r="Y2700" s="14"/>
      <c r="Z2700" s="14"/>
      <c r="AA2700" s="14"/>
      <c r="AB2700" s="14"/>
      <c r="AC2700" s="14"/>
      <c r="AD2700" s="14"/>
      <c r="AE2700" s="14"/>
      <c r="AT2700" s="269" t="s">
        <v>200</v>
      </c>
      <c r="AU2700" s="269" t="s">
        <v>82</v>
      </c>
      <c r="AV2700" s="14" t="s">
        <v>82</v>
      </c>
      <c r="AW2700" s="14" t="s">
        <v>30</v>
      </c>
      <c r="AX2700" s="14" t="s">
        <v>73</v>
      </c>
      <c r="AY2700" s="269" t="s">
        <v>189</v>
      </c>
    </row>
    <row r="2701" s="16" customFormat="1">
      <c r="A2701" s="16"/>
      <c r="B2701" s="292"/>
      <c r="C2701" s="293"/>
      <c r="D2701" s="242" t="s">
        <v>200</v>
      </c>
      <c r="E2701" s="294" t="s">
        <v>1</v>
      </c>
      <c r="F2701" s="295" t="s">
        <v>290</v>
      </c>
      <c r="G2701" s="293"/>
      <c r="H2701" s="296">
        <v>297.70999999999998</v>
      </c>
      <c r="I2701" s="297"/>
      <c r="J2701" s="293"/>
      <c r="K2701" s="293"/>
      <c r="L2701" s="298"/>
      <c r="M2701" s="299"/>
      <c r="N2701" s="300"/>
      <c r="O2701" s="300"/>
      <c r="P2701" s="300"/>
      <c r="Q2701" s="300"/>
      <c r="R2701" s="300"/>
      <c r="S2701" s="300"/>
      <c r="T2701" s="301"/>
      <c r="U2701" s="16"/>
      <c r="V2701" s="16"/>
      <c r="W2701" s="16"/>
      <c r="X2701" s="16"/>
      <c r="Y2701" s="16"/>
      <c r="Z2701" s="16"/>
      <c r="AA2701" s="16"/>
      <c r="AB2701" s="16"/>
      <c r="AC2701" s="16"/>
      <c r="AD2701" s="16"/>
      <c r="AE2701" s="16"/>
      <c r="AT2701" s="302" t="s">
        <v>200</v>
      </c>
      <c r="AU2701" s="302" t="s">
        <v>82</v>
      </c>
      <c r="AV2701" s="16" t="s">
        <v>214</v>
      </c>
      <c r="AW2701" s="16" t="s">
        <v>30</v>
      </c>
      <c r="AX2701" s="16" t="s">
        <v>73</v>
      </c>
      <c r="AY2701" s="302" t="s">
        <v>189</v>
      </c>
    </row>
    <row r="2702" s="13" customFormat="1">
      <c r="A2702" s="13"/>
      <c r="B2702" s="249"/>
      <c r="C2702" s="250"/>
      <c r="D2702" s="242" t="s">
        <v>200</v>
      </c>
      <c r="E2702" s="251" t="s">
        <v>1</v>
      </c>
      <c r="F2702" s="252" t="s">
        <v>1800</v>
      </c>
      <c r="G2702" s="250"/>
      <c r="H2702" s="251" t="s">
        <v>1</v>
      </c>
      <c r="I2702" s="253"/>
      <c r="J2702" s="250"/>
      <c r="K2702" s="250"/>
      <c r="L2702" s="254"/>
      <c r="M2702" s="255"/>
      <c r="N2702" s="256"/>
      <c r="O2702" s="256"/>
      <c r="P2702" s="256"/>
      <c r="Q2702" s="256"/>
      <c r="R2702" s="256"/>
      <c r="S2702" s="256"/>
      <c r="T2702" s="257"/>
      <c r="U2702" s="13"/>
      <c r="V2702" s="13"/>
      <c r="W2702" s="13"/>
      <c r="X2702" s="13"/>
      <c r="Y2702" s="13"/>
      <c r="Z2702" s="13"/>
      <c r="AA2702" s="13"/>
      <c r="AB2702" s="13"/>
      <c r="AC2702" s="13"/>
      <c r="AD2702" s="13"/>
      <c r="AE2702" s="13"/>
      <c r="AT2702" s="258" t="s">
        <v>200</v>
      </c>
      <c r="AU2702" s="258" t="s">
        <v>82</v>
      </c>
      <c r="AV2702" s="13" t="s">
        <v>80</v>
      </c>
      <c r="AW2702" s="13" t="s">
        <v>30</v>
      </c>
      <c r="AX2702" s="13" t="s">
        <v>73</v>
      </c>
      <c r="AY2702" s="258" t="s">
        <v>189</v>
      </c>
    </row>
    <row r="2703" s="14" customFormat="1">
      <c r="A2703" s="14"/>
      <c r="B2703" s="259"/>
      <c r="C2703" s="260"/>
      <c r="D2703" s="242" t="s">
        <v>200</v>
      </c>
      <c r="E2703" s="261" t="s">
        <v>1</v>
      </c>
      <c r="F2703" s="262" t="s">
        <v>1801</v>
      </c>
      <c r="G2703" s="260"/>
      <c r="H2703" s="263">
        <v>-57.481000000000002</v>
      </c>
      <c r="I2703" s="264"/>
      <c r="J2703" s="260"/>
      <c r="K2703" s="260"/>
      <c r="L2703" s="265"/>
      <c r="M2703" s="266"/>
      <c r="N2703" s="267"/>
      <c r="O2703" s="267"/>
      <c r="P2703" s="267"/>
      <c r="Q2703" s="267"/>
      <c r="R2703" s="267"/>
      <c r="S2703" s="267"/>
      <c r="T2703" s="268"/>
      <c r="U2703" s="14"/>
      <c r="V2703" s="14"/>
      <c r="W2703" s="14"/>
      <c r="X2703" s="14"/>
      <c r="Y2703" s="14"/>
      <c r="Z2703" s="14"/>
      <c r="AA2703" s="14"/>
      <c r="AB2703" s="14"/>
      <c r="AC2703" s="14"/>
      <c r="AD2703" s="14"/>
      <c r="AE2703" s="14"/>
      <c r="AT2703" s="269" t="s">
        <v>200</v>
      </c>
      <c r="AU2703" s="269" t="s">
        <v>82</v>
      </c>
      <c r="AV2703" s="14" t="s">
        <v>82</v>
      </c>
      <c r="AW2703" s="14" t="s">
        <v>30</v>
      </c>
      <c r="AX2703" s="14" t="s">
        <v>73</v>
      </c>
      <c r="AY2703" s="269" t="s">
        <v>189</v>
      </c>
    </row>
    <row r="2704" s="16" customFormat="1">
      <c r="A2704" s="16"/>
      <c r="B2704" s="292"/>
      <c r="C2704" s="293"/>
      <c r="D2704" s="242" t="s">
        <v>200</v>
      </c>
      <c r="E2704" s="294" t="s">
        <v>1</v>
      </c>
      <c r="F2704" s="295" t="s">
        <v>290</v>
      </c>
      <c r="G2704" s="293"/>
      <c r="H2704" s="296">
        <v>-57.481000000000002</v>
      </c>
      <c r="I2704" s="297"/>
      <c r="J2704" s="293"/>
      <c r="K2704" s="293"/>
      <c r="L2704" s="298"/>
      <c r="M2704" s="299"/>
      <c r="N2704" s="300"/>
      <c r="O2704" s="300"/>
      <c r="P2704" s="300"/>
      <c r="Q2704" s="300"/>
      <c r="R2704" s="300"/>
      <c r="S2704" s="300"/>
      <c r="T2704" s="301"/>
      <c r="U2704" s="16"/>
      <c r="V2704" s="16"/>
      <c r="W2704" s="16"/>
      <c r="X2704" s="16"/>
      <c r="Y2704" s="16"/>
      <c r="Z2704" s="16"/>
      <c r="AA2704" s="16"/>
      <c r="AB2704" s="16"/>
      <c r="AC2704" s="16"/>
      <c r="AD2704" s="16"/>
      <c r="AE2704" s="16"/>
      <c r="AT2704" s="302" t="s">
        <v>200</v>
      </c>
      <c r="AU2704" s="302" t="s">
        <v>82</v>
      </c>
      <c r="AV2704" s="16" t="s">
        <v>214</v>
      </c>
      <c r="AW2704" s="16" t="s">
        <v>30</v>
      </c>
      <c r="AX2704" s="16" t="s">
        <v>73</v>
      </c>
      <c r="AY2704" s="302" t="s">
        <v>189</v>
      </c>
    </row>
    <row r="2705" s="13" customFormat="1">
      <c r="A2705" s="13"/>
      <c r="B2705" s="249"/>
      <c r="C2705" s="250"/>
      <c r="D2705" s="242" t="s">
        <v>200</v>
      </c>
      <c r="E2705" s="251" t="s">
        <v>1</v>
      </c>
      <c r="F2705" s="252" t="s">
        <v>1244</v>
      </c>
      <c r="G2705" s="250"/>
      <c r="H2705" s="251" t="s">
        <v>1</v>
      </c>
      <c r="I2705" s="253"/>
      <c r="J2705" s="250"/>
      <c r="K2705" s="250"/>
      <c r="L2705" s="254"/>
      <c r="M2705" s="255"/>
      <c r="N2705" s="256"/>
      <c r="O2705" s="256"/>
      <c r="P2705" s="256"/>
      <c r="Q2705" s="256"/>
      <c r="R2705" s="256"/>
      <c r="S2705" s="256"/>
      <c r="T2705" s="257"/>
      <c r="U2705" s="13"/>
      <c r="V2705" s="13"/>
      <c r="W2705" s="13"/>
      <c r="X2705" s="13"/>
      <c r="Y2705" s="13"/>
      <c r="Z2705" s="13"/>
      <c r="AA2705" s="13"/>
      <c r="AB2705" s="13"/>
      <c r="AC2705" s="13"/>
      <c r="AD2705" s="13"/>
      <c r="AE2705" s="13"/>
      <c r="AT2705" s="258" t="s">
        <v>200</v>
      </c>
      <c r="AU2705" s="258" t="s">
        <v>82</v>
      </c>
      <c r="AV2705" s="13" t="s">
        <v>80</v>
      </c>
      <c r="AW2705" s="13" t="s">
        <v>30</v>
      </c>
      <c r="AX2705" s="13" t="s">
        <v>73</v>
      </c>
      <c r="AY2705" s="258" t="s">
        <v>189</v>
      </c>
    </row>
    <row r="2706" s="13" customFormat="1">
      <c r="A2706" s="13"/>
      <c r="B2706" s="249"/>
      <c r="C2706" s="250"/>
      <c r="D2706" s="242" t="s">
        <v>200</v>
      </c>
      <c r="E2706" s="251" t="s">
        <v>1</v>
      </c>
      <c r="F2706" s="252" t="s">
        <v>1802</v>
      </c>
      <c r="G2706" s="250"/>
      <c r="H2706" s="251" t="s">
        <v>1</v>
      </c>
      <c r="I2706" s="253"/>
      <c r="J2706" s="250"/>
      <c r="K2706" s="250"/>
      <c r="L2706" s="254"/>
      <c r="M2706" s="255"/>
      <c r="N2706" s="256"/>
      <c r="O2706" s="256"/>
      <c r="P2706" s="256"/>
      <c r="Q2706" s="256"/>
      <c r="R2706" s="256"/>
      <c r="S2706" s="256"/>
      <c r="T2706" s="257"/>
      <c r="U2706" s="13"/>
      <c r="V2706" s="13"/>
      <c r="W2706" s="13"/>
      <c r="X2706" s="13"/>
      <c r="Y2706" s="13"/>
      <c r="Z2706" s="13"/>
      <c r="AA2706" s="13"/>
      <c r="AB2706" s="13"/>
      <c r="AC2706" s="13"/>
      <c r="AD2706" s="13"/>
      <c r="AE2706" s="13"/>
      <c r="AT2706" s="258" t="s">
        <v>200</v>
      </c>
      <c r="AU2706" s="258" t="s">
        <v>82</v>
      </c>
      <c r="AV2706" s="13" t="s">
        <v>80</v>
      </c>
      <c r="AW2706" s="13" t="s">
        <v>30</v>
      </c>
      <c r="AX2706" s="13" t="s">
        <v>73</v>
      </c>
      <c r="AY2706" s="258" t="s">
        <v>189</v>
      </c>
    </row>
    <row r="2707" s="14" customFormat="1">
      <c r="A2707" s="14"/>
      <c r="B2707" s="259"/>
      <c r="C2707" s="260"/>
      <c r="D2707" s="242" t="s">
        <v>200</v>
      </c>
      <c r="E2707" s="261" t="s">
        <v>1</v>
      </c>
      <c r="F2707" s="262" t="s">
        <v>1803</v>
      </c>
      <c r="G2707" s="260"/>
      <c r="H2707" s="263">
        <v>19.393999999999998</v>
      </c>
      <c r="I2707" s="264"/>
      <c r="J2707" s="260"/>
      <c r="K2707" s="260"/>
      <c r="L2707" s="265"/>
      <c r="M2707" s="266"/>
      <c r="N2707" s="267"/>
      <c r="O2707" s="267"/>
      <c r="P2707" s="267"/>
      <c r="Q2707" s="267"/>
      <c r="R2707" s="267"/>
      <c r="S2707" s="267"/>
      <c r="T2707" s="268"/>
      <c r="U2707" s="14"/>
      <c r="V2707" s="14"/>
      <c r="W2707" s="14"/>
      <c r="X2707" s="14"/>
      <c r="Y2707" s="14"/>
      <c r="Z2707" s="14"/>
      <c r="AA2707" s="14"/>
      <c r="AB2707" s="14"/>
      <c r="AC2707" s="14"/>
      <c r="AD2707" s="14"/>
      <c r="AE2707" s="14"/>
      <c r="AT2707" s="269" t="s">
        <v>200</v>
      </c>
      <c r="AU2707" s="269" t="s">
        <v>82</v>
      </c>
      <c r="AV2707" s="14" t="s">
        <v>82</v>
      </c>
      <c r="AW2707" s="14" t="s">
        <v>30</v>
      </c>
      <c r="AX2707" s="14" t="s">
        <v>73</v>
      </c>
      <c r="AY2707" s="269" t="s">
        <v>189</v>
      </c>
    </row>
    <row r="2708" s="13" customFormat="1">
      <c r="A2708" s="13"/>
      <c r="B2708" s="249"/>
      <c r="C2708" s="250"/>
      <c r="D2708" s="242" t="s">
        <v>200</v>
      </c>
      <c r="E2708" s="251" t="s">
        <v>1</v>
      </c>
      <c r="F2708" s="252" t="s">
        <v>1402</v>
      </c>
      <c r="G2708" s="250"/>
      <c r="H2708" s="251" t="s">
        <v>1</v>
      </c>
      <c r="I2708" s="253"/>
      <c r="J2708" s="250"/>
      <c r="K2708" s="250"/>
      <c r="L2708" s="254"/>
      <c r="M2708" s="255"/>
      <c r="N2708" s="256"/>
      <c r="O2708" s="256"/>
      <c r="P2708" s="256"/>
      <c r="Q2708" s="256"/>
      <c r="R2708" s="256"/>
      <c r="S2708" s="256"/>
      <c r="T2708" s="257"/>
      <c r="U2708" s="13"/>
      <c r="V2708" s="13"/>
      <c r="W2708" s="13"/>
      <c r="X2708" s="13"/>
      <c r="Y2708" s="13"/>
      <c r="Z2708" s="13"/>
      <c r="AA2708" s="13"/>
      <c r="AB2708" s="13"/>
      <c r="AC2708" s="13"/>
      <c r="AD2708" s="13"/>
      <c r="AE2708" s="13"/>
      <c r="AT2708" s="258" t="s">
        <v>200</v>
      </c>
      <c r="AU2708" s="258" t="s">
        <v>82</v>
      </c>
      <c r="AV2708" s="13" t="s">
        <v>80</v>
      </c>
      <c r="AW2708" s="13" t="s">
        <v>30</v>
      </c>
      <c r="AX2708" s="13" t="s">
        <v>73</v>
      </c>
      <c r="AY2708" s="258" t="s">
        <v>189</v>
      </c>
    </row>
    <row r="2709" s="14" customFormat="1">
      <c r="A2709" s="14"/>
      <c r="B2709" s="259"/>
      <c r="C2709" s="260"/>
      <c r="D2709" s="242" t="s">
        <v>200</v>
      </c>
      <c r="E2709" s="261" t="s">
        <v>1</v>
      </c>
      <c r="F2709" s="262" t="s">
        <v>1804</v>
      </c>
      <c r="G2709" s="260"/>
      <c r="H2709" s="263">
        <v>74.647999999999996</v>
      </c>
      <c r="I2709" s="264"/>
      <c r="J2709" s="260"/>
      <c r="K2709" s="260"/>
      <c r="L2709" s="265"/>
      <c r="M2709" s="266"/>
      <c r="N2709" s="267"/>
      <c r="O2709" s="267"/>
      <c r="P2709" s="267"/>
      <c r="Q2709" s="267"/>
      <c r="R2709" s="267"/>
      <c r="S2709" s="267"/>
      <c r="T2709" s="268"/>
      <c r="U2709" s="14"/>
      <c r="V2709" s="14"/>
      <c r="W2709" s="14"/>
      <c r="X2709" s="14"/>
      <c r="Y2709" s="14"/>
      <c r="Z2709" s="14"/>
      <c r="AA2709" s="14"/>
      <c r="AB2709" s="14"/>
      <c r="AC2709" s="14"/>
      <c r="AD2709" s="14"/>
      <c r="AE2709" s="14"/>
      <c r="AT2709" s="269" t="s">
        <v>200</v>
      </c>
      <c r="AU2709" s="269" t="s">
        <v>82</v>
      </c>
      <c r="AV2709" s="14" t="s">
        <v>82</v>
      </c>
      <c r="AW2709" s="14" t="s">
        <v>30</v>
      </c>
      <c r="AX2709" s="14" t="s">
        <v>73</v>
      </c>
      <c r="AY2709" s="269" t="s">
        <v>189</v>
      </c>
    </row>
    <row r="2710" s="13" customFormat="1">
      <c r="A2710" s="13"/>
      <c r="B2710" s="249"/>
      <c r="C2710" s="250"/>
      <c r="D2710" s="242" t="s">
        <v>200</v>
      </c>
      <c r="E2710" s="251" t="s">
        <v>1</v>
      </c>
      <c r="F2710" s="252" t="s">
        <v>595</v>
      </c>
      <c r="G2710" s="250"/>
      <c r="H2710" s="251" t="s">
        <v>1</v>
      </c>
      <c r="I2710" s="253"/>
      <c r="J2710" s="250"/>
      <c r="K2710" s="250"/>
      <c r="L2710" s="254"/>
      <c r="M2710" s="255"/>
      <c r="N2710" s="256"/>
      <c r="O2710" s="256"/>
      <c r="P2710" s="256"/>
      <c r="Q2710" s="256"/>
      <c r="R2710" s="256"/>
      <c r="S2710" s="256"/>
      <c r="T2710" s="257"/>
      <c r="U2710" s="13"/>
      <c r="V2710" s="13"/>
      <c r="W2710" s="13"/>
      <c r="X2710" s="13"/>
      <c r="Y2710" s="13"/>
      <c r="Z2710" s="13"/>
      <c r="AA2710" s="13"/>
      <c r="AB2710" s="13"/>
      <c r="AC2710" s="13"/>
      <c r="AD2710" s="13"/>
      <c r="AE2710" s="13"/>
      <c r="AT2710" s="258" t="s">
        <v>200</v>
      </c>
      <c r="AU2710" s="258" t="s">
        <v>82</v>
      </c>
      <c r="AV2710" s="13" t="s">
        <v>80</v>
      </c>
      <c r="AW2710" s="13" t="s">
        <v>30</v>
      </c>
      <c r="AX2710" s="13" t="s">
        <v>73</v>
      </c>
      <c r="AY2710" s="258" t="s">
        <v>189</v>
      </c>
    </row>
    <row r="2711" s="14" customFormat="1">
      <c r="A2711" s="14"/>
      <c r="B2711" s="259"/>
      <c r="C2711" s="260"/>
      <c r="D2711" s="242" t="s">
        <v>200</v>
      </c>
      <c r="E2711" s="261" t="s">
        <v>1</v>
      </c>
      <c r="F2711" s="262" t="s">
        <v>1805</v>
      </c>
      <c r="G2711" s="260"/>
      <c r="H2711" s="263">
        <v>1.1639999999999999</v>
      </c>
      <c r="I2711" s="264"/>
      <c r="J2711" s="260"/>
      <c r="K2711" s="260"/>
      <c r="L2711" s="265"/>
      <c r="M2711" s="266"/>
      <c r="N2711" s="267"/>
      <c r="O2711" s="267"/>
      <c r="P2711" s="267"/>
      <c r="Q2711" s="267"/>
      <c r="R2711" s="267"/>
      <c r="S2711" s="267"/>
      <c r="T2711" s="268"/>
      <c r="U2711" s="14"/>
      <c r="V2711" s="14"/>
      <c r="W2711" s="14"/>
      <c r="X2711" s="14"/>
      <c r="Y2711" s="14"/>
      <c r="Z2711" s="14"/>
      <c r="AA2711" s="14"/>
      <c r="AB2711" s="14"/>
      <c r="AC2711" s="14"/>
      <c r="AD2711" s="14"/>
      <c r="AE2711" s="14"/>
      <c r="AT2711" s="269" t="s">
        <v>200</v>
      </c>
      <c r="AU2711" s="269" t="s">
        <v>82</v>
      </c>
      <c r="AV2711" s="14" t="s">
        <v>82</v>
      </c>
      <c r="AW2711" s="14" t="s">
        <v>30</v>
      </c>
      <c r="AX2711" s="14" t="s">
        <v>73</v>
      </c>
      <c r="AY2711" s="269" t="s">
        <v>189</v>
      </c>
    </row>
    <row r="2712" s="14" customFormat="1">
      <c r="A2712" s="14"/>
      <c r="B2712" s="259"/>
      <c r="C2712" s="260"/>
      <c r="D2712" s="242" t="s">
        <v>200</v>
      </c>
      <c r="E2712" s="261" t="s">
        <v>1</v>
      </c>
      <c r="F2712" s="262" t="s">
        <v>1806</v>
      </c>
      <c r="G2712" s="260"/>
      <c r="H2712" s="263">
        <v>0.92400000000000004</v>
      </c>
      <c r="I2712" s="264"/>
      <c r="J2712" s="260"/>
      <c r="K2712" s="260"/>
      <c r="L2712" s="265"/>
      <c r="M2712" s="266"/>
      <c r="N2712" s="267"/>
      <c r="O2712" s="267"/>
      <c r="P2712" s="267"/>
      <c r="Q2712" s="267"/>
      <c r="R2712" s="267"/>
      <c r="S2712" s="267"/>
      <c r="T2712" s="268"/>
      <c r="U2712" s="14"/>
      <c r="V2712" s="14"/>
      <c r="W2712" s="14"/>
      <c r="X2712" s="14"/>
      <c r="Y2712" s="14"/>
      <c r="Z2712" s="14"/>
      <c r="AA2712" s="14"/>
      <c r="AB2712" s="14"/>
      <c r="AC2712" s="14"/>
      <c r="AD2712" s="14"/>
      <c r="AE2712" s="14"/>
      <c r="AT2712" s="269" t="s">
        <v>200</v>
      </c>
      <c r="AU2712" s="269" t="s">
        <v>82</v>
      </c>
      <c r="AV2712" s="14" t="s">
        <v>82</v>
      </c>
      <c r="AW2712" s="14" t="s">
        <v>30</v>
      </c>
      <c r="AX2712" s="14" t="s">
        <v>73</v>
      </c>
      <c r="AY2712" s="269" t="s">
        <v>189</v>
      </c>
    </row>
    <row r="2713" s="13" customFormat="1">
      <c r="A2713" s="13"/>
      <c r="B2713" s="249"/>
      <c r="C2713" s="250"/>
      <c r="D2713" s="242" t="s">
        <v>200</v>
      </c>
      <c r="E2713" s="251" t="s">
        <v>1</v>
      </c>
      <c r="F2713" s="252" t="s">
        <v>369</v>
      </c>
      <c r="G2713" s="250"/>
      <c r="H2713" s="251" t="s">
        <v>1</v>
      </c>
      <c r="I2713" s="253"/>
      <c r="J2713" s="250"/>
      <c r="K2713" s="250"/>
      <c r="L2713" s="254"/>
      <c r="M2713" s="255"/>
      <c r="N2713" s="256"/>
      <c r="O2713" s="256"/>
      <c r="P2713" s="256"/>
      <c r="Q2713" s="256"/>
      <c r="R2713" s="256"/>
      <c r="S2713" s="256"/>
      <c r="T2713" s="257"/>
      <c r="U2713" s="13"/>
      <c r="V2713" s="13"/>
      <c r="W2713" s="13"/>
      <c r="X2713" s="13"/>
      <c r="Y2713" s="13"/>
      <c r="Z2713" s="13"/>
      <c r="AA2713" s="13"/>
      <c r="AB2713" s="13"/>
      <c r="AC2713" s="13"/>
      <c r="AD2713" s="13"/>
      <c r="AE2713" s="13"/>
      <c r="AT2713" s="258" t="s">
        <v>200</v>
      </c>
      <c r="AU2713" s="258" t="s">
        <v>82</v>
      </c>
      <c r="AV2713" s="13" t="s">
        <v>80</v>
      </c>
      <c r="AW2713" s="13" t="s">
        <v>30</v>
      </c>
      <c r="AX2713" s="13" t="s">
        <v>73</v>
      </c>
      <c r="AY2713" s="258" t="s">
        <v>189</v>
      </c>
    </row>
    <row r="2714" s="14" customFormat="1">
      <c r="A2714" s="14"/>
      <c r="B2714" s="259"/>
      <c r="C2714" s="260"/>
      <c r="D2714" s="242" t="s">
        <v>200</v>
      </c>
      <c r="E2714" s="261" t="s">
        <v>1</v>
      </c>
      <c r="F2714" s="262" t="s">
        <v>1807</v>
      </c>
      <c r="G2714" s="260"/>
      <c r="H2714" s="263">
        <v>-2.319</v>
      </c>
      <c r="I2714" s="264"/>
      <c r="J2714" s="260"/>
      <c r="K2714" s="260"/>
      <c r="L2714" s="265"/>
      <c r="M2714" s="266"/>
      <c r="N2714" s="267"/>
      <c r="O2714" s="267"/>
      <c r="P2714" s="267"/>
      <c r="Q2714" s="267"/>
      <c r="R2714" s="267"/>
      <c r="S2714" s="267"/>
      <c r="T2714" s="268"/>
      <c r="U2714" s="14"/>
      <c r="V2714" s="14"/>
      <c r="W2714" s="14"/>
      <c r="X2714" s="14"/>
      <c r="Y2714" s="14"/>
      <c r="Z2714" s="14"/>
      <c r="AA2714" s="14"/>
      <c r="AB2714" s="14"/>
      <c r="AC2714" s="14"/>
      <c r="AD2714" s="14"/>
      <c r="AE2714" s="14"/>
      <c r="AT2714" s="269" t="s">
        <v>200</v>
      </c>
      <c r="AU2714" s="269" t="s">
        <v>82</v>
      </c>
      <c r="AV2714" s="14" t="s">
        <v>82</v>
      </c>
      <c r="AW2714" s="14" t="s">
        <v>30</v>
      </c>
      <c r="AX2714" s="14" t="s">
        <v>73</v>
      </c>
      <c r="AY2714" s="269" t="s">
        <v>189</v>
      </c>
    </row>
    <row r="2715" s="16" customFormat="1">
      <c r="A2715" s="16"/>
      <c r="B2715" s="292"/>
      <c r="C2715" s="293"/>
      <c r="D2715" s="242" t="s">
        <v>200</v>
      </c>
      <c r="E2715" s="294" t="s">
        <v>1</v>
      </c>
      <c r="F2715" s="295" t="s">
        <v>290</v>
      </c>
      <c r="G2715" s="293"/>
      <c r="H2715" s="296">
        <v>93.811000000000007</v>
      </c>
      <c r="I2715" s="297"/>
      <c r="J2715" s="293"/>
      <c r="K2715" s="293"/>
      <c r="L2715" s="298"/>
      <c r="M2715" s="299"/>
      <c r="N2715" s="300"/>
      <c r="O2715" s="300"/>
      <c r="P2715" s="300"/>
      <c r="Q2715" s="300"/>
      <c r="R2715" s="300"/>
      <c r="S2715" s="300"/>
      <c r="T2715" s="301"/>
      <c r="U2715" s="16"/>
      <c r="V2715" s="16"/>
      <c r="W2715" s="16"/>
      <c r="X2715" s="16"/>
      <c r="Y2715" s="16"/>
      <c r="Z2715" s="16"/>
      <c r="AA2715" s="16"/>
      <c r="AB2715" s="16"/>
      <c r="AC2715" s="16"/>
      <c r="AD2715" s="16"/>
      <c r="AE2715" s="16"/>
      <c r="AT2715" s="302" t="s">
        <v>200</v>
      </c>
      <c r="AU2715" s="302" t="s">
        <v>82</v>
      </c>
      <c r="AV2715" s="16" t="s">
        <v>214</v>
      </c>
      <c r="AW2715" s="16" t="s">
        <v>30</v>
      </c>
      <c r="AX2715" s="16" t="s">
        <v>73</v>
      </c>
      <c r="AY2715" s="302" t="s">
        <v>189</v>
      </c>
    </row>
    <row r="2716" s="13" customFormat="1">
      <c r="A2716" s="13"/>
      <c r="B2716" s="249"/>
      <c r="C2716" s="250"/>
      <c r="D2716" s="242" t="s">
        <v>200</v>
      </c>
      <c r="E2716" s="251" t="s">
        <v>1</v>
      </c>
      <c r="F2716" s="252" t="s">
        <v>1808</v>
      </c>
      <c r="G2716" s="250"/>
      <c r="H2716" s="251" t="s">
        <v>1</v>
      </c>
      <c r="I2716" s="253"/>
      <c r="J2716" s="250"/>
      <c r="K2716" s="250"/>
      <c r="L2716" s="254"/>
      <c r="M2716" s="255"/>
      <c r="N2716" s="256"/>
      <c r="O2716" s="256"/>
      <c r="P2716" s="256"/>
      <c r="Q2716" s="256"/>
      <c r="R2716" s="256"/>
      <c r="S2716" s="256"/>
      <c r="T2716" s="257"/>
      <c r="U2716" s="13"/>
      <c r="V2716" s="13"/>
      <c r="W2716" s="13"/>
      <c r="X2716" s="13"/>
      <c r="Y2716" s="13"/>
      <c r="Z2716" s="13"/>
      <c r="AA2716" s="13"/>
      <c r="AB2716" s="13"/>
      <c r="AC2716" s="13"/>
      <c r="AD2716" s="13"/>
      <c r="AE2716" s="13"/>
      <c r="AT2716" s="258" t="s">
        <v>200</v>
      </c>
      <c r="AU2716" s="258" t="s">
        <v>82</v>
      </c>
      <c r="AV2716" s="13" t="s">
        <v>80</v>
      </c>
      <c r="AW2716" s="13" t="s">
        <v>30</v>
      </c>
      <c r="AX2716" s="13" t="s">
        <v>73</v>
      </c>
      <c r="AY2716" s="258" t="s">
        <v>189</v>
      </c>
    </row>
    <row r="2717" s="13" customFormat="1">
      <c r="A2717" s="13"/>
      <c r="B2717" s="249"/>
      <c r="C2717" s="250"/>
      <c r="D2717" s="242" t="s">
        <v>200</v>
      </c>
      <c r="E2717" s="251" t="s">
        <v>1</v>
      </c>
      <c r="F2717" s="252" t="s">
        <v>1809</v>
      </c>
      <c r="G2717" s="250"/>
      <c r="H2717" s="251" t="s">
        <v>1</v>
      </c>
      <c r="I2717" s="253"/>
      <c r="J2717" s="250"/>
      <c r="K2717" s="250"/>
      <c r="L2717" s="254"/>
      <c r="M2717" s="255"/>
      <c r="N2717" s="256"/>
      <c r="O2717" s="256"/>
      <c r="P2717" s="256"/>
      <c r="Q2717" s="256"/>
      <c r="R2717" s="256"/>
      <c r="S2717" s="256"/>
      <c r="T2717" s="257"/>
      <c r="U2717" s="13"/>
      <c r="V2717" s="13"/>
      <c r="W2717" s="13"/>
      <c r="X2717" s="13"/>
      <c r="Y2717" s="13"/>
      <c r="Z2717" s="13"/>
      <c r="AA2717" s="13"/>
      <c r="AB2717" s="13"/>
      <c r="AC2717" s="13"/>
      <c r="AD2717" s="13"/>
      <c r="AE2717" s="13"/>
      <c r="AT2717" s="258" t="s">
        <v>200</v>
      </c>
      <c r="AU2717" s="258" t="s">
        <v>82</v>
      </c>
      <c r="AV2717" s="13" t="s">
        <v>80</v>
      </c>
      <c r="AW2717" s="13" t="s">
        <v>30</v>
      </c>
      <c r="AX2717" s="13" t="s">
        <v>73</v>
      </c>
      <c r="AY2717" s="258" t="s">
        <v>189</v>
      </c>
    </row>
    <row r="2718" s="14" customFormat="1">
      <c r="A2718" s="14"/>
      <c r="B2718" s="259"/>
      <c r="C2718" s="260"/>
      <c r="D2718" s="242" t="s">
        <v>200</v>
      </c>
      <c r="E2718" s="261" t="s">
        <v>1</v>
      </c>
      <c r="F2718" s="262" t="s">
        <v>1810</v>
      </c>
      <c r="G2718" s="260"/>
      <c r="H2718" s="263">
        <v>27.713999999999999</v>
      </c>
      <c r="I2718" s="264"/>
      <c r="J2718" s="260"/>
      <c r="K2718" s="260"/>
      <c r="L2718" s="265"/>
      <c r="M2718" s="266"/>
      <c r="N2718" s="267"/>
      <c r="O2718" s="267"/>
      <c r="P2718" s="267"/>
      <c r="Q2718" s="267"/>
      <c r="R2718" s="267"/>
      <c r="S2718" s="267"/>
      <c r="T2718" s="268"/>
      <c r="U2718" s="14"/>
      <c r="V2718" s="14"/>
      <c r="W2718" s="14"/>
      <c r="X2718" s="14"/>
      <c r="Y2718" s="14"/>
      <c r="Z2718" s="14"/>
      <c r="AA2718" s="14"/>
      <c r="AB2718" s="14"/>
      <c r="AC2718" s="14"/>
      <c r="AD2718" s="14"/>
      <c r="AE2718" s="14"/>
      <c r="AT2718" s="269" t="s">
        <v>200</v>
      </c>
      <c r="AU2718" s="269" t="s">
        <v>82</v>
      </c>
      <c r="AV2718" s="14" t="s">
        <v>82</v>
      </c>
      <c r="AW2718" s="14" t="s">
        <v>30</v>
      </c>
      <c r="AX2718" s="14" t="s">
        <v>73</v>
      </c>
      <c r="AY2718" s="269" t="s">
        <v>189</v>
      </c>
    </row>
    <row r="2719" s="13" customFormat="1">
      <c r="A2719" s="13"/>
      <c r="B2719" s="249"/>
      <c r="C2719" s="250"/>
      <c r="D2719" s="242" t="s">
        <v>200</v>
      </c>
      <c r="E2719" s="251" t="s">
        <v>1</v>
      </c>
      <c r="F2719" s="252" t="s">
        <v>1811</v>
      </c>
      <c r="G2719" s="250"/>
      <c r="H2719" s="251" t="s">
        <v>1</v>
      </c>
      <c r="I2719" s="253"/>
      <c r="J2719" s="250"/>
      <c r="K2719" s="250"/>
      <c r="L2719" s="254"/>
      <c r="M2719" s="255"/>
      <c r="N2719" s="256"/>
      <c r="O2719" s="256"/>
      <c r="P2719" s="256"/>
      <c r="Q2719" s="256"/>
      <c r="R2719" s="256"/>
      <c r="S2719" s="256"/>
      <c r="T2719" s="257"/>
      <c r="U2719" s="13"/>
      <c r="V2719" s="13"/>
      <c r="W2719" s="13"/>
      <c r="X2719" s="13"/>
      <c r="Y2719" s="13"/>
      <c r="Z2719" s="13"/>
      <c r="AA2719" s="13"/>
      <c r="AB2719" s="13"/>
      <c r="AC2719" s="13"/>
      <c r="AD2719" s="13"/>
      <c r="AE2719" s="13"/>
      <c r="AT2719" s="258" t="s">
        <v>200</v>
      </c>
      <c r="AU2719" s="258" t="s">
        <v>82</v>
      </c>
      <c r="AV2719" s="13" t="s">
        <v>80</v>
      </c>
      <c r="AW2719" s="13" t="s">
        <v>30</v>
      </c>
      <c r="AX2719" s="13" t="s">
        <v>73</v>
      </c>
      <c r="AY2719" s="258" t="s">
        <v>189</v>
      </c>
    </row>
    <row r="2720" s="14" customFormat="1">
      <c r="A2720" s="14"/>
      <c r="B2720" s="259"/>
      <c r="C2720" s="260"/>
      <c r="D2720" s="242" t="s">
        <v>200</v>
      </c>
      <c r="E2720" s="261" t="s">
        <v>1</v>
      </c>
      <c r="F2720" s="262" t="s">
        <v>1812</v>
      </c>
      <c r="G2720" s="260"/>
      <c r="H2720" s="263">
        <v>17.155999999999999</v>
      </c>
      <c r="I2720" s="264"/>
      <c r="J2720" s="260"/>
      <c r="K2720" s="260"/>
      <c r="L2720" s="265"/>
      <c r="M2720" s="266"/>
      <c r="N2720" s="267"/>
      <c r="O2720" s="267"/>
      <c r="P2720" s="267"/>
      <c r="Q2720" s="267"/>
      <c r="R2720" s="267"/>
      <c r="S2720" s="267"/>
      <c r="T2720" s="268"/>
      <c r="U2720" s="14"/>
      <c r="V2720" s="14"/>
      <c r="W2720" s="14"/>
      <c r="X2720" s="14"/>
      <c r="Y2720" s="14"/>
      <c r="Z2720" s="14"/>
      <c r="AA2720" s="14"/>
      <c r="AB2720" s="14"/>
      <c r="AC2720" s="14"/>
      <c r="AD2720" s="14"/>
      <c r="AE2720" s="14"/>
      <c r="AT2720" s="269" t="s">
        <v>200</v>
      </c>
      <c r="AU2720" s="269" t="s">
        <v>82</v>
      </c>
      <c r="AV2720" s="14" t="s">
        <v>82</v>
      </c>
      <c r="AW2720" s="14" t="s">
        <v>30</v>
      </c>
      <c r="AX2720" s="14" t="s">
        <v>73</v>
      </c>
      <c r="AY2720" s="269" t="s">
        <v>189</v>
      </c>
    </row>
    <row r="2721" s="13" customFormat="1">
      <c r="A2721" s="13"/>
      <c r="B2721" s="249"/>
      <c r="C2721" s="250"/>
      <c r="D2721" s="242" t="s">
        <v>200</v>
      </c>
      <c r="E2721" s="251" t="s">
        <v>1</v>
      </c>
      <c r="F2721" s="252" t="s">
        <v>595</v>
      </c>
      <c r="G2721" s="250"/>
      <c r="H2721" s="251" t="s">
        <v>1</v>
      </c>
      <c r="I2721" s="253"/>
      <c r="J2721" s="250"/>
      <c r="K2721" s="250"/>
      <c r="L2721" s="254"/>
      <c r="M2721" s="255"/>
      <c r="N2721" s="256"/>
      <c r="O2721" s="256"/>
      <c r="P2721" s="256"/>
      <c r="Q2721" s="256"/>
      <c r="R2721" s="256"/>
      <c r="S2721" s="256"/>
      <c r="T2721" s="257"/>
      <c r="U2721" s="13"/>
      <c r="V2721" s="13"/>
      <c r="W2721" s="13"/>
      <c r="X2721" s="13"/>
      <c r="Y2721" s="13"/>
      <c r="Z2721" s="13"/>
      <c r="AA2721" s="13"/>
      <c r="AB2721" s="13"/>
      <c r="AC2721" s="13"/>
      <c r="AD2721" s="13"/>
      <c r="AE2721" s="13"/>
      <c r="AT2721" s="258" t="s">
        <v>200</v>
      </c>
      <c r="AU2721" s="258" t="s">
        <v>82</v>
      </c>
      <c r="AV2721" s="13" t="s">
        <v>80</v>
      </c>
      <c r="AW2721" s="13" t="s">
        <v>30</v>
      </c>
      <c r="AX2721" s="13" t="s">
        <v>73</v>
      </c>
      <c r="AY2721" s="258" t="s">
        <v>189</v>
      </c>
    </row>
    <row r="2722" s="14" customFormat="1">
      <c r="A2722" s="14"/>
      <c r="B2722" s="259"/>
      <c r="C2722" s="260"/>
      <c r="D2722" s="242" t="s">
        <v>200</v>
      </c>
      <c r="E2722" s="261" t="s">
        <v>1</v>
      </c>
      <c r="F2722" s="262" t="s">
        <v>1813</v>
      </c>
      <c r="G2722" s="260"/>
      <c r="H2722" s="263">
        <v>3.5800000000000001</v>
      </c>
      <c r="I2722" s="264"/>
      <c r="J2722" s="260"/>
      <c r="K2722" s="260"/>
      <c r="L2722" s="265"/>
      <c r="M2722" s="266"/>
      <c r="N2722" s="267"/>
      <c r="O2722" s="267"/>
      <c r="P2722" s="267"/>
      <c r="Q2722" s="267"/>
      <c r="R2722" s="267"/>
      <c r="S2722" s="267"/>
      <c r="T2722" s="268"/>
      <c r="U2722" s="14"/>
      <c r="V2722" s="14"/>
      <c r="W2722" s="14"/>
      <c r="X2722" s="14"/>
      <c r="Y2722" s="14"/>
      <c r="Z2722" s="14"/>
      <c r="AA2722" s="14"/>
      <c r="AB2722" s="14"/>
      <c r="AC2722" s="14"/>
      <c r="AD2722" s="14"/>
      <c r="AE2722" s="14"/>
      <c r="AT2722" s="269" t="s">
        <v>200</v>
      </c>
      <c r="AU2722" s="269" t="s">
        <v>82</v>
      </c>
      <c r="AV2722" s="14" t="s">
        <v>82</v>
      </c>
      <c r="AW2722" s="14" t="s">
        <v>30</v>
      </c>
      <c r="AX2722" s="14" t="s">
        <v>73</v>
      </c>
      <c r="AY2722" s="269" t="s">
        <v>189</v>
      </c>
    </row>
    <row r="2723" s="14" customFormat="1">
      <c r="A2723" s="14"/>
      <c r="B2723" s="259"/>
      <c r="C2723" s="260"/>
      <c r="D2723" s="242" t="s">
        <v>200</v>
      </c>
      <c r="E2723" s="261" t="s">
        <v>1</v>
      </c>
      <c r="F2723" s="262" t="s">
        <v>1814</v>
      </c>
      <c r="G2723" s="260"/>
      <c r="H2723" s="263">
        <v>1.113</v>
      </c>
      <c r="I2723" s="264"/>
      <c r="J2723" s="260"/>
      <c r="K2723" s="260"/>
      <c r="L2723" s="265"/>
      <c r="M2723" s="266"/>
      <c r="N2723" s="267"/>
      <c r="O2723" s="267"/>
      <c r="P2723" s="267"/>
      <c r="Q2723" s="267"/>
      <c r="R2723" s="267"/>
      <c r="S2723" s="267"/>
      <c r="T2723" s="268"/>
      <c r="U2723" s="14"/>
      <c r="V2723" s="14"/>
      <c r="W2723" s="14"/>
      <c r="X2723" s="14"/>
      <c r="Y2723" s="14"/>
      <c r="Z2723" s="14"/>
      <c r="AA2723" s="14"/>
      <c r="AB2723" s="14"/>
      <c r="AC2723" s="14"/>
      <c r="AD2723" s="14"/>
      <c r="AE2723" s="14"/>
      <c r="AT2723" s="269" t="s">
        <v>200</v>
      </c>
      <c r="AU2723" s="269" t="s">
        <v>82</v>
      </c>
      <c r="AV2723" s="14" t="s">
        <v>82</v>
      </c>
      <c r="AW2723" s="14" t="s">
        <v>30</v>
      </c>
      <c r="AX2723" s="14" t="s">
        <v>73</v>
      </c>
      <c r="AY2723" s="269" t="s">
        <v>189</v>
      </c>
    </row>
    <row r="2724" s="13" customFormat="1">
      <c r="A2724" s="13"/>
      <c r="B2724" s="249"/>
      <c r="C2724" s="250"/>
      <c r="D2724" s="242" t="s">
        <v>200</v>
      </c>
      <c r="E2724" s="251" t="s">
        <v>1</v>
      </c>
      <c r="F2724" s="252" t="s">
        <v>369</v>
      </c>
      <c r="G2724" s="250"/>
      <c r="H2724" s="251" t="s">
        <v>1</v>
      </c>
      <c r="I2724" s="253"/>
      <c r="J2724" s="250"/>
      <c r="K2724" s="250"/>
      <c r="L2724" s="254"/>
      <c r="M2724" s="255"/>
      <c r="N2724" s="256"/>
      <c r="O2724" s="256"/>
      <c r="P2724" s="256"/>
      <c r="Q2724" s="256"/>
      <c r="R2724" s="256"/>
      <c r="S2724" s="256"/>
      <c r="T2724" s="257"/>
      <c r="U2724" s="13"/>
      <c r="V2724" s="13"/>
      <c r="W2724" s="13"/>
      <c r="X2724" s="13"/>
      <c r="Y2724" s="13"/>
      <c r="Z2724" s="13"/>
      <c r="AA2724" s="13"/>
      <c r="AB2724" s="13"/>
      <c r="AC2724" s="13"/>
      <c r="AD2724" s="13"/>
      <c r="AE2724" s="13"/>
      <c r="AT2724" s="258" t="s">
        <v>200</v>
      </c>
      <c r="AU2724" s="258" t="s">
        <v>82</v>
      </c>
      <c r="AV2724" s="13" t="s">
        <v>80</v>
      </c>
      <c r="AW2724" s="13" t="s">
        <v>30</v>
      </c>
      <c r="AX2724" s="13" t="s">
        <v>73</v>
      </c>
      <c r="AY2724" s="258" t="s">
        <v>189</v>
      </c>
    </row>
    <row r="2725" s="14" customFormat="1">
      <c r="A2725" s="14"/>
      <c r="B2725" s="259"/>
      <c r="C2725" s="260"/>
      <c r="D2725" s="242" t="s">
        <v>200</v>
      </c>
      <c r="E2725" s="261" t="s">
        <v>1</v>
      </c>
      <c r="F2725" s="262" t="s">
        <v>1815</v>
      </c>
      <c r="G2725" s="260"/>
      <c r="H2725" s="263">
        <v>-1.327</v>
      </c>
      <c r="I2725" s="264"/>
      <c r="J2725" s="260"/>
      <c r="K2725" s="260"/>
      <c r="L2725" s="265"/>
      <c r="M2725" s="266"/>
      <c r="N2725" s="267"/>
      <c r="O2725" s="267"/>
      <c r="P2725" s="267"/>
      <c r="Q2725" s="267"/>
      <c r="R2725" s="267"/>
      <c r="S2725" s="267"/>
      <c r="T2725" s="268"/>
      <c r="U2725" s="14"/>
      <c r="V2725" s="14"/>
      <c r="W2725" s="14"/>
      <c r="X2725" s="14"/>
      <c r="Y2725" s="14"/>
      <c r="Z2725" s="14"/>
      <c r="AA2725" s="14"/>
      <c r="AB2725" s="14"/>
      <c r="AC2725" s="14"/>
      <c r="AD2725" s="14"/>
      <c r="AE2725" s="14"/>
      <c r="AT2725" s="269" t="s">
        <v>200</v>
      </c>
      <c r="AU2725" s="269" t="s">
        <v>82</v>
      </c>
      <c r="AV2725" s="14" t="s">
        <v>82</v>
      </c>
      <c r="AW2725" s="14" t="s">
        <v>30</v>
      </c>
      <c r="AX2725" s="14" t="s">
        <v>73</v>
      </c>
      <c r="AY2725" s="269" t="s">
        <v>189</v>
      </c>
    </row>
    <row r="2726" s="13" customFormat="1">
      <c r="A2726" s="13"/>
      <c r="B2726" s="249"/>
      <c r="C2726" s="250"/>
      <c r="D2726" s="242" t="s">
        <v>200</v>
      </c>
      <c r="E2726" s="251" t="s">
        <v>1</v>
      </c>
      <c r="F2726" s="252" t="s">
        <v>1816</v>
      </c>
      <c r="G2726" s="250"/>
      <c r="H2726" s="251" t="s">
        <v>1</v>
      </c>
      <c r="I2726" s="253"/>
      <c r="J2726" s="250"/>
      <c r="K2726" s="250"/>
      <c r="L2726" s="254"/>
      <c r="M2726" s="255"/>
      <c r="N2726" s="256"/>
      <c r="O2726" s="256"/>
      <c r="P2726" s="256"/>
      <c r="Q2726" s="256"/>
      <c r="R2726" s="256"/>
      <c r="S2726" s="256"/>
      <c r="T2726" s="257"/>
      <c r="U2726" s="13"/>
      <c r="V2726" s="13"/>
      <c r="W2726" s="13"/>
      <c r="X2726" s="13"/>
      <c r="Y2726" s="13"/>
      <c r="Z2726" s="13"/>
      <c r="AA2726" s="13"/>
      <c r="AB2726" s="13"/>
      <c r="AC2726" s="13"/>
      <c r="AD2726" s="13"/>
      <c r="AE2726" s="13"/>
      <c r="AT2726" s="258" t="s">
        <v>200</v>
      </c>
      <c r="AU2726" s="258" t="s">
        <v>82</v>
      </c>
      <c r="AV2726" s="13" t="s">
        <v>80</v>
      </c>
      <c r="AW2726" s="13" t="s">
        <v>30</v>
      </c>
      <c r="AX2726" s="13" t="s">
        <v>73</v>
      </c>
      <c r="AY2726" s="258" t="s">
        <v>189</v>
      </c>
    </row>
    <row r="2727" s="14" customFormat="1">
      <c r="A2727" s="14"/>
      <c r="B2727" s="259"/>
      <c r="C2727" s="260"/>
      <c r="D2727" s="242" t="s">
        <v>200</v>
      </c>
      <c r="E2727" s="261" t="s">
        <v>1</v>
      </c>
      <c r="F2727" s="262" t="s">
        <v>1817</v>
      </c>
      <c r="G2727" s="260"/>
      <c r="H2727" s="263">
        <v>9.7949999999999999</v>
      </c>
      <c r="I2727" s="264"/>
      <c r="J2727" s="260"/>
      <c r="K2727" s="260"/>
      <c r="L2727" s="265"/>
      <c r="M2727" s="266"/>
      <c r="N2727" s="267"/>
      <c r="O2727" s="267"/>
      <c r="P2727" s="267"/>
      <c r="Q2727" s="267"/>
      <c r="R2727" s="267"/>
      <c r="S2727" s="267"/>
      <c r="T2727" s="268"/>
      <c r="U2727" s="14"/>
      <c r="V2727" s="14"/>
      <c r="W2727" s="14"/>
      <c r="X2727" s="14"/>
      <c r="Y2727" s="14"/>
      <c r="Z2727" s="14"/>
      <c r="AA2727" s="14"/>
      <c r="AB2727" s="14"/>
      <c r="AC2727" s="14"/>
      <c r="AD2727" s="14"/>
      <c r="AE2727" s="14"/>
      <c r="AT2727" s="269" t="s">
        <v>200</v>
      </c>
      <c r="AU2727" s="269" t="s">
        <v>82</v>
      </c>
      <c r="AV2727" s="14" t="s">
        <v>82</v>
      </c>
      <c r="AW2727" s="14" t="s">
        <v>30</v>
      </c>
      <c r="AX2727" s="14" t="s">
        <v>73</v>
      </c>
      <c r="AY2727" s="269" t="s">
        <v>189</v>
      </c>
    </row>
    <row r="2728" s="13" customFormat="1">
      <c r="A2728" s="13"/>
      <c r="B2728" s="249"/>
      <c r="C2728" s="250"/>
      <c r="D2728" s="242" t="s">
        <v>200</v>
      </c>
      <c r="E2728" s="251" t="s">
        <v>1</v>
      </c>
      <c r="F2728" s="252" t="s">
        <v>1818</v>
      </c>
      <c r="G2728" s="250"/>
      <c r="H2728" s="251" t="s">
        <v>1</v>
      </c>
      <c r="I2728" s="253"/>
      <c r="J2728" s="250"/>
      <c r="K2728" s="250"/>
      <c r="L2728" s="254"/>
      <c r="M2728" s="255"/>
      <c r="N2728" s="256"/>
      <c r="O2728" s="256"/>
      <c r="P2728" s="256"/>
      <c r="Q2728" s="256"/>
      <c r="R2728" s="256"/>
      <c r="S2728" s="256"/>
      <c r="T2728" s="257"/>
      <c r="U2728" s="13"/>
      <c r="V2728" s="13"/>
      <c r="W2728" s="13"/>
      <c r="X2728" s="13"/>
      <c r="Y2728" s="13"/>
      <c r="Z2728" s="13"/>
      <c r="AA2728" s="13"/>
      <c r="AB2728" s="13"/>
      <c r="AC2728" s="13"/>
      <c r="AD2728" s="13"/>
      <c r="AE2728" s="13"/>
      <c r="AT2728" s="258" t="s">
        <v>200</v>
      </c>
      <c r="AU2728" s="258" t="s">
        <v>82</v>
      </c>
      <c r="AV2728" s="13" t="s">
        <v>80</v>
      </c>
      <c r="AW2728" s="13" t="s">
        <v>30</v>
      </c>
      <c r="AX2728" s="13" t="s">
        <v>73</v>
      </c>
      <c r="AY2728" s="258" t="s">
        <v>189</v>
      </c>
    </row>
    <row r="2729" s="14" customFormat="1">
      <c r="A2729" s="14"/>
      <c r="B2729" s="259"/>
      <c r="C2729" s="260"/>
      <c r="D2729" s="242" t="s">
        <v>200</v>
      </c>
      <c r="E2729" s="261" t="s">
        <v>1</v>
      </c>
      <c r="F2729" s="262" t="s">
        <v>1819</v>
      </c>
      <c r="G2729" s="260"/>
      <c r="H2729" s="263">
        <v>17.591999999999999</v>
      </c>
      <c r="I2729" s="264"/>
      <c r="J2729" s="260"/>
      <c r="K2729" s="260"/>
      <c r="L2729" s="265"/>
      <c r="M2729" s="266"/>
      <c r="N2729" s="267"/>
      <c r="O2729" s="267"/>
      <c r="P2729" s="267"/>
      <c r="Q2729" s="267"/>
      <c r="R2729" s="267"/>
      <c r="S2729" s="267"/>
      <c r="T2729" s="268"/>
      <c r="U2729" s="14"/>
      <c r="V2729" s="14"/>
      <c r="W2729" s="14"/>
      <c r="X2729" s="14"/>
      <c r="Y2729" s="14"/>
      <c r="Z2729" s="14"/>
      <c r="AA2729" s="14"/>
      <c r="AB2729" s="14"/>
      <c r="AC2729" s="14"/>
      <c r="AD2729" s="14"/>
      <c r="AE2729" s="14"/>
      <c r="AT2729" s="269" t="s">
        <v>200</v>
      </c>
      <c r="AU2729" s="269" t="s">
        <v>82</v>
      </c>
      <c r="AV2729" s="14" t="s">
        <v>82</v>
      </c>
      <c r="AW2729" s="14" t="s">
        <v>30</v>
      </c>
      <c r="AX2729" s="14" t="s">
        <v>73</v>
      </c>
      <c r="AY2729" s="269" t="s">
        <v>189</v>
      </c>
    </row>
    <row r="2730" s="13" customFormat="1">
      <c r="A2730" s="13"/>
      <c r="B2730" s="249"/>
      <c r="C2730" s="250"/>
      <c r="D2730" s="242" t="s">
        <v>200</v>
      </c>
      <c r="E2730" s="251" t="s">
        <v>1</v>
      </c>
      <c r="F2730" s="252" t="s">
        <v>595</v>
      </c>
      <c r="G2730" s="250"/>
      <c r="H2730" s="251" t="s">
        <v>1</v>
      </c>
      <c r="I2730" s="253"/>
      <c r="J2730" s="250"/>
      <c r="K2730" s="250"/>
      <c r="L2730" s="254"/>
      <c r="M2730" s="255"/>
      <c r="N2730" s="256"/>
      <c r="O2730" s="256"/>
      <c r="P2730" s="256"/>
      <c r="Q2730" s="256"/>
      <c r="R2730" s="256"/>
      <c r="S2730" s="256"/>
      <c r="T2730" s="257"/>
      <c r="U2730" s="13"/>
      <c r="V2730" s="13"/>
      <c r="W2730" s="13"/>
      <c r="X2730" s="13"/>
      <c r="Y2730" s="13"/>
      <c r="Z2730" s="13"/>
      <c r="AA2730" s="13"/>
      <c r="AB2730" s="13"/>
      <c r="AC2730" s="13"/>
      <c r="AD2730" s="13"/>
      <c r="AE2730" s="13"/>
      <c r="AT2730" s="258" t="s">
        <v>200</v>
      </c>
      <c r="AU2730" s="258" t="s">
        <v>82</v>
      </c>
      <c r="AV2730" s="13" t="s">
        <v>80</v>
      </c>
      <c r="AW2730" s="13" t="s">
        <v>30</v>
      </c>
      <c r="AX2730" s="13" t="s">
        <v>73</v>
      </c>
      <c r="AY2730" s="258" t="s">
        <v>189</v>
      </c>
    </row>
    <row r="2731" s="14" customFormat="1">
      <c r="A2731" s="14"/>
      <c r="B2731" s="259"/>
      <c r="C2731" s="260"/>
      <c r="D2731" s="242" t="s">
        <v>200</v>
      </c>
      <c r="E2731" s="261" t="s">
        <v>1</v>
      </c>
      <c r="F2731" s="262" t="s">
        <v>1820</v>
      </c>
      <c r="G2731" s="260"/>
      <c r="H2731" s="263">
        <v>1.79</v>
      </c>
      <c r="I2731" s="264"/>
      <c r="J2731" s="260"/>
      <c r="K2731" s="260"/>
      <c r="L2731" s="265"/>
      <c r="M2731" s="266"/>
      <c r="N2731" s="267"/>
      <c r="O2731" s="267"/>
      <c r="P2731" s="267"/>
      <c r="Q2731" s="267"/>
      <c r="R2731" s="267"/>
      <c r="S2731" s="267"/>
      <c r="T2731" s="268"/>
      <c r="U2731" s="14"/>
      <c r="V2731" s="14"/>
      <c r="W2731" s="14"/>
      <c r="X2731" s="14"/>
      <c r="Y2731" s="14"/>
      <c r="Z2731" s="14"/>
      <c r="AA2731" s="14"/>
      <c r="AB2731" s="14"/>
      <c r="AC2731" s="14"/>
      <c r="AD2731" s="14"/>
      <c r="AE2731" s="14"/>
      <c r="AT2731" s="269" t="s">
        <v>200</v>
      </c>
      <c r="AU2731" s="269" t="s">
        <v>82</v>
      </c>
      <c r="AV2731" s="14" t="s">
        <v>82</v>
      </c>
      <c r="AW2731" s="14" t="s">
        <v>30</v>
      </c>
      <c r="AX2731" s="14" t="s">
        <v>73</v>
      </c>
      <c r="AY2731" s="269" t="s">
        <v>189</v>
      </c>
    </row>
    <row r="2732" s="14" customFormat="1">
      <c r="A2732" s="14"/>
      <c r="B2732" s="259"/>
      <c r="C2732" s="260"/>
      <c r="D2732" s="242" t="s">
        <v>200</v>
      </c>
      <c r="E2732" s="261" t="s">
        <v>1</v>
      </c>
      <c r="F2732" s="262" t="s">
        <v>1821</v>
      </c>
      <c r="G2732" s="260"/>
      <c r="H2732" s="263">
        <v>0.55700000000000005</v>
      </c>
      <c r="I2732" s="264"/>
      <c r="J2732" s="260"/>
      <c r="K2732" s="260"/>
      <c r="L2732" s="265"/>
      <c r="M2732" s="266"/>
      <c r="N2732" s="267"/>
      <c r="O2732" s="267"/>
      <c r="P2732" s="267"/>
      <c r="Q2732" s="267"/>
      <c r="R2732" s="267"/>
      <c r="S2732" s="267"/>
      <c r="T2732" s="268"/>
      <c r="U2732" s="14"/>
      <c r="V2732" s="14"/>
      <c r="W2732" s="14"/>
      <c r="X2732" s="14"/>
      <c r="Y2732" s="14"/>
      <c r="Z2732" s="14"/>
      <c r="AA2732" s="14"/>
      <c r="AB2732" s="14"/>
      <c r="AC2732" s="14"/>
      <c r="AD2732" s="14"/>
      <c r="AE2732" s="14"/>
      <c r="AT2732" s="269" t="s">
        <v>200</v>
      </c>
      <c r="AU2732" s="269" t="s">
        <v>82</v>
      </c>
      <c r="AV2732" s="14" t="s">
        <v>82</v>
      </c>
      <c r="AW2732" s="14" t="s">
        <v>30</v>
      </c>
      <c r="AX2732" s="14" t="s">
        <v>73</v>
      </c>
      <c r="AY2732" s="269" t="s">
        <v>189</v>
      </c>
    </row>
    <row r="2733" s="13" customFormat="1">
      <c r="A2733" s="13"/>
      <c r="B2733" s="249"/>
      <c r="C2733" s="250"/>
      <c r="D2733" s="242" t="s">
        <v>200</v>
      </c>
      <c r="E2733" s="251" t="s">
        <v>1</v>
      </c>
      <c r="F2733" s="252" t="s">
        <v>369</v>
      </c>
      <c r="G2733" s="250"/>
      <c r="H2733" s="251" t="s">
        <v>1</v>
      </c>
      <c r="I2733" s="253"/>
      <c r="J2733" s="250"/>
      <c r="K2733" s="250"/>
      <c r="L2733" s="254"/>
      <c r="M2733" s="255"/>
      <c r="N2733" s="256"/>
      <c r="O2733" s="256"/>
      <c r="P2733" s="256"/>
      <c r="Q2733" s="256"/>
      <c r="R2733" s="256"/>
      <c r="S2733" s="256"/>
      <c r="T2733" s="257"/>
      <c r="U2733" s="13"/>
      <c r="V2733" s="13"/>
      <c r="W2733" s="13"/>
      <c r="X2733" s="13"/>
      <c r="Y2733" s="13"/>
      <c r="Z2733" s="13"/>
      <c r="AA2733" s="13"/>
      <c r="AB2733" s="13"/>
      <c r="AC2733" s="13"/>
      <c r="AD2733" s="13"/>
      <c r="AE2733" s="13"/>
      <c r="AT2733" s="258" t="s">
        <v>200</v>
      </c>
      <c r="AU2733" s="258" t="s">
        <v>82</v>
      </c>
      <c r="AV2733" s="13" t="s">
        <v>80</v>
      </c>
      <c r="AW2733" s="13" t="s">
        <v>30</v>
      </c>
      <c r="AX2733" s="13" t="s">
        <v>73</v>
      </c>
      <c r="AY2733" s="258" t="s">
        <v>189</v>
      </c>
    </row>
    <row r="2734" s="14" customFormat="1">
      <c r="A2734" s="14"/>
      <c r="B2734" s="259"/>
      <c r="C2734" s="260"/>
      <c r="D2734" s="242" t="s">
        <v>200</v>
      </c>
      <c r="E2734" s="261" t="s">
        <v>1</v>
      </c>
      <c r="F2734" s="262" t="s">
        <v>1709</v>
      </c>
      <c r="G2734" s="260"/>
      <c r="H2734" s="263">
        <v>-0.66400000000000003</v>
      </c>
      <c r="I2734" s="264"/>
      <c r="J2734" s="260"/>
      <c r="K2734" s="260"/>
      <c r="L2734" s="265"/>
      <c r="M2734" s="266"/>
      <c r="N2734" s="267"/>
      <c r="O2734" s="267"/>
      <c r="P2734" s="267"/>
      <c r="Q2734" s="267"/>
      <c r="R2734" s="267"/>
      <c r="S2734" s="267"/>
      <c r="T2734" s="268"/>
      <c r="U2734" s="14"/>
      <c r="V2734" s="14"/>
      <c r="W2734" s="14"/>
      <c r="X2734" s="14"/>
      <c r="Y2734" s="14"/>
      <c r="Z2734" s="14"/>
      <c r="AA2734" s="14"/>
      <c r="AB2734" s="14"/>
      <c r="AC2734" s="14"/>
      <c r="AD2734" s="14"/>
      <c r="AE2734" s="14"/>
      <c r="AT2734" s="269" t="s">
        <v>200</v>
      </c>
      <c r="AU2734" s="269" t="s">
        <v>82</v>
      </c>
      <c r="AV2734" s="14" t="s">
        <v>82</v>
      </c>
      <c r="AW2734" s="14" t="s">
        <v>30</v>
      </c>
      <c r="AX2734" s="14" t="s">
        <v>73</v>
      </c>
      <c r="AY2734" s="269" t="s">
        <v>189</v>
      </c>
    </row>
    <row r="2735" s="13" customFormat="1">
      <c r="A2735" s="13"/>
      <c r="B2735" s="249"/>
      <c r="C2735" s="250"/>
      <c r="D2735" s="242" t="s">
        <v>200</v>
      </c>
      <c r="E2735" s="251" t="s">
        <v>1</v>
      </c>
      <c r="F2735" s="252" t="s">
        <v>1822</v>
      </c>
      <c r="G2735" s="250"/>
      <c r="H2735" s="251" t="s">
        <v>1</v>
      </c>
      <c r="I2735" s="253"/>
      <c r="J2735" s="250"/>
      <c r="K2735" s="250"/>
      <c r="L2735" s="254"/>
      <c r="M2735" s="255"/>
      <c r="N2735" s="256"/>
      <c r="O2735" s="256"/>
      <c r="P2735" s="256"/>
      <c r="Q2735" s="256"/>
      <c r="R2735" s="256"/>
      <c r="S2735" s="256"/>
      <c r="T2735" s="257"/>
      <c r="U2735" s="13"/>
      <c r="V2735" s="13"/>
      <c r="W2735" s="13"/>
      <c r="X2735" s="13"/>
      <c r="Y2735" s="13"/>
      <c r="Z2735" s="13"/>
      <c r="AA2735" s="13"/>
      <c r="AB2735" s="13"/>
      <c r="AC2735" s="13"/>
      <c r="AD2735" s="13"/>
      <c r="AE2735" s="13"/>
      <c r="AT2735" s="258" t="s">
        <v>200</v>
      </c>
      <c r="AU2735" s="258" t="s">
        <v>82</v>
      </c>
      <c r="AV2735" s="13" t="s">
        <v>80</v>
      </c>
      <c r="AW2735" s="13" t="s">
        <v>30</v>
      </c>
      <c r="AX2735" s="13" t="s">
        <v>73</v>
      </c>
      <c r="AY2735" s="258" t="s">
        <v>189</v>
      </c>
    </row>
    <row r="2736" s="14" customFormat="1">
      <c r="A2736" s="14"/>
      <c r="B2736" s="259"/>
      <c r="C2736" s="260"/>
      <c r="D2736" s="242" t="s">
        <v>200</v>
      </c>
      <c r="E2736" s="261" t="s">
        <v>1</v>
      </c>
      <c r="F2736" s="262" t="s">
        <v>1823</v>
      </c>
      <c r="G2736" s="260"/>
      <c r="H2736" s="263">
        <v>10.295999999999999</v>
      </c>
      <c r="I2736" s="264"/>
      <c r="J2736" s="260"/>
      <c r="K2736" s="260"/>
      <c r="L2736" s="265"/>
      <c r="M2736" s="266"/>
      <c r="N2736" s="267"/>
      <c r="O2736" s="267"/>
      <c r="P2736" s="267"/>
      <c r="Q2736" s="267"/>
      <c r="R2736" s="267"/>
      <c r="S2736" s="267"/>
      <c r="T2736" s="268"/>
      <c r="U2736" s="14"/>
      <c r="V2736" s="14"/>
      <c r="W2736" s="14"/>
      <c r="X2736" s="14"/>
      <c r="Y2736" s="14"/>
      <c r="Z2736" s="14"/>
      <c r="AA2736" s="14"/>
      <c r="AB2736" s="14"/>
      <c r="AC2736" s="14"/>
      <c r="AD2736" s="14"/>
      <c r="AE2736" s="14"/>
      <c r="AT2736" s="269" t="s">
        <v>200</v>
      </c>
      <c r="AU2736" s="269" t="s">
        <v>82</v>
      </c>
      <c r="AV2736" s="14" t="s">
        <v>82</v>
      </c>
      <c r="AW2736" s="14" t="s">
        <v>30</v>
      </c>
      <c r="AX2736" s="14" t="s">
        <v>73</v>
      </c>
      <c r="AY2736" s="269" t="s">
        <v>189</v>
      </c>
    </row>
    <row r="2737" s="16" customFormat="1">
      <c r="A2737" s="16"/>
      <c r="B2737" s="292"/>
      <c r="C2737" s="293"/>
      <c r="D2737" s="242" t="s">
        <v>200</v>
      </c>
      <c r="E2737" s="294" t="s">
        <v>1</v>
      </c>
      <c r="F2737" s="295" t="s">
        <v>290</v>
      </c>
      <c r="G2737" s="293"/>
      <c r="H2737" s="296">
        <v>87.602000000000004</v>
      </c>
      <c r="I2737" s="297"/>
      <c r="J2737" s="293"/>
      <c r="K2737" s="293"/>
      <c r="L2737" s="298"/>
      <c r="M2737" s="299"/>
      <c r="N2737" s="300"/>
      <c r="O2737" s="300"/>
      <c r="P2737" s="300"/>
      <c r="Q2737" s="300"/>
      <c r="R2737" s="300"/>
      <c r="S2737" s="300"/>
      <c r="T2737" s="301"/>
      <c r="U2737" s="16"/>
      <c r="V2737" s="16"/>
      <c r="W2737" s="16"/>
      <c r="X2737" s="16"/>
      <c r="Y2737" s="16"/>
      <c r="Z2737" s="16"/>
      <c r="AA2737" s="16"/>
      <c r="AB2737" s="16"/>
      <c r="AC2737" s="16"/>
      <c r="AD2737" s="16"/>
      <c r="AE2737" s="16"/>
      <c r="AT2737" s="302" t="s">
        <v>200</v>
      </c>
      <c r="AU2737" s="302" t="s">
        <v>82</v>
      </c>
      <c r="AV2737" s="16" t="s">
        <v>214</v>
      </c>
      <c r="AW2737" s="16" t="s">
        <v>30</v>
      </c>
      <c r="AX2737" s="16" t="s">
        <v>73</v>
      </c>
      <c r="AY2737" s="302" t="s">
        <v>189</v>
      </c>
    </row>
    <row r="2738" s="15" customFormat="1">
      <c r="A2738" s="15"/>
      <c r="B2738" s="270"/>
      <c r="C2738" s="271"/>
      <c r="D2738" s="242" t="s">
        <v>200</v>
      </c>
      <c r="E2738" s="272" t="s">
        <v>1</v>
      </c>
      <c r="F2738" s="273" t="s">
        <v>207</v>
      </c>
      <c r="G2738" s="271"/>
      <c r="H2738" s="274">
        <v>1256.9929999999999</v>
      </c>
      <c r="I2738" s="275"/>
      <c r="J2738" s="271"/>
      <c r="K2738" s="271"/>
      <c r="L2738" s="276"/>
      <c r="M2738" s="277"/>
      <c r="N2738" s="278"/>
      <c r="O2738" s="278"/>
      <c r="P2738" s="278"/>
      <c r="Q2738" s="278"/>
      <c r="R2738" s="278"/>
      <c r="S2738" s="278"/>
      <c r="T2738" s="279"/>
      <c r="U2738" s="15"/>
      <c r="V2738" s="15"/>
      <c r="W2738" s="15"/>
      <c r="X2738" s="15"/>
      <c r="Y2738" s="15"/>
      <c r="Z2738" s="15"/>
      <c r="AA2738" s="15"/>
      <c r="AB2738" s="15"/>
      <c r="AC2738" s="15"/>
      <c r="AD2738" s="15"/>
      <c r="AE2738" s="15"/>
      <c r="AT2738" s="280" t="s">
        <v>200</v>
      </c>
      <c r="AU2738" s="280" t="s">
        <v>82</v>
      </c>
      <c r="AV2738" s="15" t="s">
        <v>195</v>
      </c>
      <c r="AW2738" s="15" t="s">
        <v>30</v>
      </c>
      <c r="AX2738" s="15" t="s">
        <v>80</v>
      </c>
      <c r="AY2738" s="280" t="s">
        <v>189</v>
      </c>
    </row>
    <row r="2739" s="2" customFormat="1" ht="21.75" customHeight="1">
      <c r="A2739" s="39"/>
      <c r="B2739" s="40"/>
      <c r="C2739" s="228" t="s">
        <v>1824</v>
      </c>
      <c r="D2739" s="228" t="s">
        <v>191</v>
      </c>
      <c r="E2739" s="229" t="s">
        <v>1825</v>
      </c>
      <c r="F2739" s="230" t="s">
        <v>1826</v>
      </c>
      <c r="G2739" s="231" t="s">
        <v>301</v>
      </c>
      <c r="H2739" s="232">
        <v>1669.866</v>
      </c>
      <c r="I2739" s="233"/>
      <c r="J2739" s="234">
        <f>ROUND(I2739*H2739,2)</f>
        <v>0</v>
      </c>
      <c r="K2739" s="235"/>
      <c r="L2739" s="45"/>
      <c r="M2739" s="236" t="s">
        <v>1</v>
      </c>
      <c r="N2739" s="237" t="s">
        <v>38</v>
      </c>
      <c r="O2739" s="92"/>
      <c r="P2739" s="238">
        <f>O2739*H2739</f>
        <v>0</v>
      </c>
      <c r="Q2739" s="238">
        <v>0</v>
      </c>
      <c r="R2739" s="238">
        <f>Q2739*H2739</f>
        <v>0</v>
      </c>
      <c r="S2739" s="238">
        <v>0.014</v>
      </c>
      <c r="T2739" s="239">
        <f>S2739*H2739</f>
        <v>23.378124</v>
      </c>
      <c r="U2739" s="39"/>
      <c r="V2739" s="39"/>
      <c r="W2739" s="39"/>
      <c r="X2739" s="39"/>
      <c r="Y2739" s="39"/>
      <c r="Z2739" s="39"/>
      <c r="AA2739" s="39"/>
      <c r="AB2739" s="39"/>
      <c r="AC2739" s="39"/>
      <c r="AD2739" s="39"/>
      <c r="AE2739" s="39"/>
      <c r="AR2739" s="240" t="s">
        <v>195</v>
      </c>
      <c r="AT2739" s="240" t="s">
        <v>191</v>
      </c>
      <c r="AU2739" s="240" t="s">
        <v>82</v>
      </c>
      <c r="AY2739" s="18" t="s">
        <v>189</v>
      </c>
      <c r="BE2739" s="241">
        <f>IF(N2739="základní",J2739,0)</f>
        <v>0</v>
      </c>
      <c r="BF2739" s="241">
        <f>IF(N2739="snížená",J2739,0)</f>
        <v>0</v>
      </c>
      <c r="BG2739" s="241">
        <f>IF(N2739="zákl. přenesená",J2739,0)</f>
        <v>0</v>
      </c>
      <c r="BH2739" s="241">
        <f>IF(N2739="sníž. přenesená",J2739,0)</f>
        <v>0</v>
      </c>
      <c r="BI2739" s="241">
        <f>IF(N2739="nulová",J2739,0)</f>
        <v>0</v>
      </c>
      <c r="BJ2739" s="18" t="s">
        <v>80</v>
      </c>
      <c r="BK2739" s="241">
        <f>ROUND(I2739*H2739,2)</f>
        <v>0</v>
      </c>
      <c r="BL2739" s="18" t="s">
        <v>195</v>
      </c>
      <c r="BM2739" s="240" t="s">
        <v>1827</v>
      </c>
    </row>
    <row r="2740" s="2" customFormat="1">
      <c r="A2740" s="39"/>
      <c r="B2740" s="40"/>
      <c r="C2740" s="41"/>
      <c r="D2740" s="242" t="s">
        <v>197</v>
      </c>
      <c r="E2740" s="41"/>
      <c r="F2740" s="243" t="s">
        <v>1826</v>
      </c>
      <c r="G2740" s="41"/>
      <c r="H2740" s="41"/>
      <c r="I2740" s="244"/>
      <c r="J2740" s="41"/>
      <c r="K2740" s="41"/>
      <c r="L2740" s="45"/>
      <c r="M2740" s="245"/>
      <c r="N2740" s="246"/>
      <c r="O2740" s="92"/>
      <c r="P2740" s="92"/>
      <c r="Q2740" s="92"/>
      <c r="R2740" s="92"/>
      <c r="S2740" s="92"/>
      <c r="T2740" s="93"/>
      <c r="U2740" s="39"/>
      <c r="V2740" s="39"/>
      <c r="W2740" s="39"/>
      <c r="X2740" s="39"/>
      <c r="Y2740" s="39"/>
      <c r="Z2740" s="39"/>
      <c r="AA2740" s="39"/>
      <c r="AB2740" s="39"/>
      <c r="AC2740" s="39"/>
      <c r="AD2740" s="39"/>
      <c r="AE2740" s="39"/>
      <c r="AT2740" s="18" t="s">
        <v>197</v>
      </c>
      <c r="AU2740" s="18" t="s">
        <v>82</v>
      </c>
    </row>
    <row r="2741" s="2" customFormat="1">
      <c r="A2741" s="39"/>
      <c r="B2741" s="40"/>
      <c r="C2741" s="41"/>
      <c r="D2741" s="247" t="s">
        <v>198</v>
      </c>
      <c r="E2741" s="41"/>
      <c r="F2741" s="248" t="s">
        <v>1828</v>
      </c>
      <c r="G2741" s="41"/>
      <c r="H2741" s="41"/>
      <c r="I2741" s="244"/>
      <c r="J2741" s="41"/>
      <c r="K2741" s="41"/>
      <c r="L2741" s="45"/>
      <c r="M2741" s="245"/>
      <c r="N2741" s="246"/>
      <c r="O2741" s="92"/>
      <c r="P2741" s="92"/>
      <c r="Q2741" s="92"/>
      <c r="R2741" s="92"/>
      <c r="S2741" s="92"/>
      <c r="T2741" s="93"/>
      <c r="U2741" s="39"/>
      <c r="V2741" s="39"/>
      <c r="W2741" s="39"/>
      <c r="X2741" s="39"/>
      <c r="Y2741" s="39"/>
      <c r="Z2741" s="39"/>
      <c r="AA2741" s="39"/>
      <c r="AB2741" s="39"/>
      <c r="AC2741" s="39"/>
      <c r="AD2741" s="39"/>
      <c r="AE2741" s="39"/>
      <c r="AT2741" s="18" t="s">
        <v>198</v>
      </c>
      <c r="AU2741" s="18" t="s">
        <v>82</v>
      </c>
    </row>
    <row r="2742" s="13" customFormat="1">
      <c r="A2742" s="13"/>
      <c r="B2742" s="249"/>
      <c r="C2742" s="250"/>
      <c r="D2742" s="242" t="s">
        <v>200</v>
      </c>
      <c r="E2742" s="251" t="s">
        <v>1</v>
      </c>
      <c r="F2742" s="252" t="s">
        <v>1829</v>
      </c>
      <c r="G2742" s="250"/>
      <c r="H2742" s="251" t="s">
        <v>1</v>
      </c>
      <c r="I2742" s="253"/>
      <c r="J2742" s="250"/>
      <c r="K2742" s="250"/>
      <c r="L2742" s="254"/>
      <c r="M2742" s="255"/>
      <c r="N2742" s="256"/>
      <c r="O2742" s="256"/>
      <c r="P2742" s="256"/>
      <c r="Q2742" s="256"/>
      <c r="R2742" s="256"/>
      <c r="S2742" s="256"/>
      <c r="T2742" s="257"/>
      <c r="U2742" s="13"/>
      <c r="V2742" s="13"/>
      <c r="W2742" s="13"/>
      <c r="X2742" s="13"/>
      <c r="Y2742" s="13"/>
      <c r="Z2742" s="13"/>
      <c r="AA2742" s="13"/>
      <c r="AB2742" s="13"/>
      <c r="AC2742" s="13"/>
      <c r="AD2742" s="13"/>
      <c r="AE2742" s="13"/>
      <c r="AT2742" s="258" t="s">
        <v>200</v>
      </c>
      <c r="AU2742" s="258" t="s">
        <v>82</v>
      </c>
      <c r="AV2742" s="13" t="s">
        <v>80</v>
      </c>
      <c r="AW2742" s="13" t="s">
        <v>30</v>
      </c>
      <c r="AX2742" s="13" t="s">
        <v>73</v>
      </c>
      <c r="AY2742" s="258" t="s">
        <v>189</v>
      </c>
    </row>
    <row r="2743" s="13" customFormat="1">
      <c r="A2743" s="13"/>
      <c r="B2743" s="249"/>
      <c r="C2743" s="250"/>
      <c r="D2743" s="242" t="s">
        <v>200</v>
      </c>
      <c r="E2743" s="251" t="s">
        <v>1</v>
      </c>
      <c r="F2743" s="252" t="s">
        <v>1830</v>
      </c>
      <c r="G2743" s="250"/>
      <c r="H2743" s="251" t="s">
        <v>1</v>
      </c>
      <c r="I2743" s="253"/>
      <c r="J2743" s="250"/>
      <c r="K2743" s="250"/>
      <c r="L2743" s="254"/>
      <c r="M2743" s="255"/>
      <c r="N2743" s="256"/>
      <c r="O2743" s="256"/>
      <c r="P2743" s="256"/>
      <c r="Q2743" s="256"/>
      <c r="R2743" s="256"/>
      <c r="S2743" s="256"/>
      <c r="T2743" s="257"/>
      <c r="U2743" s="13"/>
      <c r="V2743" s="13"/>
      <c r="W2743" s="13"/>
      <c r="X2743" s="13"/>
      <c r="Y2743" s="13"/>
      <c r="Z2743" s="13"/>
      <c r="AA2743" s="13"/>
      <c r="AB2743" s="13"/>
      <c r="AC2743" s="13"/>
      <c r="AD2743" s="13"/>
      <c r="AE2743" s="13"/>
      <c r="AT2743" s="258" t="s">
        <v>200</v>
      </c>
      <c r="AU2743" s="258" t="s">
        <v>82</v>
      </c>
      <c r="AV2743" s="13" t="s">
        <v>80</v>
      </c>
      <c r="AW2743" s="13" t="s">
        <v>30</v>
      </c>
      <c r="AX2743" s="13" t="s">
        <v>73</v>
      </c>
      <c r="AY2743" s="258" t="s">
        <v>189</v>
      </c>
    </row>
    <row r="2744" s="13" customFormat="1">
      <c r="A2744" s="13"/>
      <c r="B2744" s="249"/>
      <c r="C2744" s="250"/>
      <c r="D2744" s="242" t="s">
        <v>200</v>
      </c>
      <c r="E2744" s="251" t="s">
        <v>1</v>
      </c>
      <c r="F2744" s="252" t="s">
        <v>1728</v>
      </c>
      <c r="G2744" s="250"/>
      <c r="H2744" s="251" t="s">
        <v>1</v>
      </c>
      <c r="I2744" s="253"/>
      <c r="J2744" s="250"/>
      <c r="K2744" s="250"/>
      <c r="L2744" s="254"/>
      <c r="M2744" s="255"/>
      <c r="N2744" s="256"/>
      <c r="O2744" s="256"/>
      <c r="P2744" s="256"/>
      <c r="Q2744" s="256"/>
      <c r="R2744" s="256"/>
      <c r="S2744" s="256"/>
      <c r="T2744" s="257"/>
      <c r="U2744" s="13"/>
      <c r="V2744" s="13"/>
      <c r="W2744" s="13"/>
      <c r="X2744" s="13"/>
      <c r="Y2744" s="13"/>
      <c r="Z2744" s="13"/>
      <c r="AA2744" s="13"/>
      <c r="AB2744" s="13"/>
      <c r="AC2744" s="13"/>
      <c r="AD2744" s="13"/>
      <c r="AE2744" s="13"/>
      <c r="AT2744" s="258" t="s">
        <v>200</v>
      </c>
      <c r="AU2744" s="258" t="s">
        <v>82</v>
      </c>
      <c r="AV2744" s="13" t="s">
        <v>80</v>
      </c>
      <c r="AW2744" s="13" t="s">
        <v>30</v>
      </c>
      <c r="AX2744" s="13" t="s">
        <v>73</v>
      </c>
      <c r="AY2744" s="258" t="s">
        <v>189</v>
      </c>
    </row>
    <row r="2745" s="13" customFormat="1">
      <c r="A2745" s="13"/>
      <c r="B2745" s="249"/>
      <c r="C2745" s="250"/>
      <c r="D2745" s="242" t="s">
        <v>200</v>
      </c>
      <c r="E2745" s="251" t="s">
        <v>1</v>
      </c>
      <c r="F2745" s="252" t="s">
        <v>594</v>
      </c>
      <c r="G2745" s="250"/>
      <c r="H2745" s="251" t="s">
        <v>1</v>
      </c>
      <c r="I2745" s="253"/>
      <c r="J2745" s="250"/>
      <c r="K2745" s="250"/>
      <c r="L2745" s="254"/>
      <c r="M2745" s="255"/>
      <c r="N2745" s="256"/>
      <c r="O2745" s="256"/>
      <c r="P2745" s="256"/>
      <c r="Q2745" s="256"/>
      <c r="R2745" s="256"/>
      <c r="S2745" s="256"/>
      <c r="T2745" s="257"/>
      <c r="U2745" s="13"/>
      <c r="V2745" s="13"/>
      <c r="W2745" s="13"/>
      <c r="X2745" s="13"/>
      <c r="Y2745" s="13"/>
      <c r="Z2745" s="13"/>
      <c r="AA2745" s="13"/>
      <c r="AB2745" s="13"/>
      <c r="AC2745" s="13"/>
      <c r="AD2745" s="13"/>
      <c r="AE2745" s="13"/>
      <c r="AT2745" s="258" t="s">
        <v>200</v>
      </c>
      <c r="AU2745" s="258" t="s">
        <v>82</v>
      </c>
      <c r="AV2745" s="13" t="s">
        <v>80</v>
      </c>
      <c r="AW2745" s="13" t="s">
        <v>30</v>
      </c>
      <c r="AX2745" s="13" t="s">
        <v>73</v>
      </c>
      <c r="AY2745" s="258" t="s">
        <v>189</v>
      </c>
    </row>
    <row r="2746" s="14" customFormat="1">
      <c r="A2746" s="14"/>
      <c r="B2746" s="259"/>
      <c r="C2746" s="260"/>
      <c r="D2746" s="242" t="s">
        <v>200</v>
      </c>
      <c r="E2746" s="261" t="s">
        <v>1</v>
      </c>
      <c r="F2746" s="262" t="s">
        <v>801</v>
      </c>
      <c r="G2746" s="260"/>
      <c r="H2746" s="263">
        <v>34.200000000000003</v>
      </c>
      <c r="I2746" s="264"/>
      <c r="J2746" s="260"/>
      <c r="K2746" s="260"/>
      <c r="L2746" s="265"/>
      <c r="M2746" s="266"/>
      <c r="N2746" s="267"/>
      <c r="O2746" s="267"/>
      <c r="P2746" s="267"/>
      <c r="Q2746" s="267"/>
      <c r="R2746" s="267"/>
      <c r="S2746" s="267"/>
      <c r="T2746" s="268"/>
      <c r="U2746" s="14"/>
      <c r="V2746" s="14"/>
      <c r="W2746" s="14"/>
      <c r="X2746" s="14"/>
      <c r="Y2746" s="14"/>
      <c r="Z2746" s="14"/>
      <c r="AA2746" s="14"/>
      <c r="AB2746" s="14"/>
      <c r="AC2746" s="14"/>
      <c r="AD2746" s="14"/>
      <c r="AE2746" s="14"/>
      <c r="AT2746" s="269" t="s">
        <v>200</v>
      </c>
      <c r="AU2746" s="269" t="s">
        <v>82</v>
      </c>
      <c r="AV2746" s="14" t="s">
        <v>82</v>
      </c>
      <c r="AW2746" s="14" t="s">
        <v>30</v>
      </c>
      <c r="AX2746" s="14" t="s">
        <v>73</v>
      </c>
      <c r="AY2746" s="269" t="s">
        <v>189</v>
      </c>
    </row>
    <row r="2747" s="13" customFormat="1">
      <c r="A2747" s="13"/>
      <c r="B2747" s="249"/>
      <c r="C2747" s="250"/>
      <c r="D2747" s="242" t="s">
        <v>200</v>
      </c>
      <c r="E2747" s="251" t="s">
        <v>1</v>
      </c>
      <c r="F2747" s="252" t="s">
        <v>595</v>
      </c>
      <c r="G2747" s="250"/>
      <c r="H2747" s="251" t="s">
        <v>1</v>
      </c>
      <c r="I2747" s="253"/>
      <c r="J2747" s="250"/>
      <c r="K2747" s="250"/>
      <c r="L2747" s="254"/>
      <c r="M2747" s="255"/>
      <c r="N2747" s="256"/>
      <c r="O2747" s="256"/>
      <c r="P2747" s="256"/>
      <c r="Q2747" s="256"/>
      <c r="R2747" s="256"/>
      <c r="S2747" s="256"/>
      <c r="T2747" s="257"/>
      <c r="U2747" s="13"/>
      <c r="V2747" s="13"/>
      <c r="W2747" s="13"/>
      <c r="X2747" s="13"/>
      <c r="Y2747" s="13"/>
      <c r="Z2747" s="13"/>
      <c r="AA2747" s="13"/>
      <c r="AB2747" s="13"/>
      <c r="AC2747" s="13"/>
      <c r="AD2747" s="13"/>
      <c r="AE2747" s="13"/>
      <c r="AT2747" s="258" t="s">
        <v>200</v>
      </c>
      <c r="AU2747" s="258" t="s">
        <v>82</v>
      </c>
      <c r="AV2747" s="13" t="s">
        <v>80</v>
      </c>
      <c r="AW2747" s="13" t="s">
        <v>30</v>
      </c>
      <c r="AX2747" s="13" t="s">
        <v>73</v>
      </c>
      <c r="AY2747" s="258" t="s">
        <v>189</v>
      </c>
    </row>
    <row r="2748" s="14" customFormat="1">
      <c r="A2748" s="14"/>
      <c r="B2748" s="259"/>
      <c r="C2748" s="260"/>
      <c r="D2748" s="242" t="s">
        <v>200</v>
      </c>
      <c r="E2748" s="261" t="s">
        <v>1</v>
      </c>
      <c r="F2748" s="262" t="s">
        <v>596</v>
      </c>
      <c r="G2748" s="260"/>
      <c r="H2748" s="263">
        <v>2.8799999999999999</v>
      </c>
      <c r="I2748" s="264"/>
      <c r="J2748" s="260"/>
      <c r="K2748" s="260"/>
      <c r="L2748" s="265"/>
      <c r="M2748" s="266"/>
      <c r="N2748" s="267"/>
      <c r="O2748" s="267"/>
      <c r="P2748" s="267"/>
      <c r="Q2748" s="267"/>
      <c r="R2748" s="267"/>
      <c r="S2748" s="267"/>
      <c r="T2748" s="268"/>
      <c r="U2748" s="14"/>
      <c r="V2748" s="14"/>
      <c r="W2748" s="14"/>
      <c r="X2748" s="14"/>
      <c r="Y2748" s="14"/>
      <c r="Z2748" s="14"/>
      <c r="AA2748" s="14"/>
      <c r="AB2748" s="14"/>
      <c r="AC2748" s="14"/>
      <c r="AD2748" s="14"/>
      <c r="AE2748" s="14"/>
      <c r="AT2748" s="269" t="s">
        <v>200</v>
      </c>
      <c r="AU2748" s="269" t="s">
        <v>82</v>
      </c>
      <c r="AV2748" s="14" t="s">
        <v>82</v>
      </c>
      <c r="AW2748" s="14" t="s">
        <v>30</v>
      </c>
      <c r="AX2748" s="14" t="s">
        <v>73</v>
      </c>
      <c r="AY2748" s="269" t="s">
        <v>189</v>
      </c>
    </row>
    <row r="2749" s="13" customFormat="1">
      <c r="A2749" s="13"/>
      <c r="B2749" s="249"/>
      <c r="C2749" s="250"/>
      <c r="D2749" s="242" t="s">
        <v>200</v>
      </c>
      <c r="E2749" s="251" t="s">
        <v>1</v>
      </c>
      <c r="F2749" s="252" t="s">
        <v>369</v>
      </c>
      <c r="G2749" s="250"/>
      <c r="H2749" s="251" t="s">
        <v>1</v>
      </c>
      <c r="I2749" s="253"/>
      <c r="J2749" s="250"/>
      <c r="K2749" s="250"/>
      <c r="L2749" s="254"/>
      <c r="M2749" s="255"/>
      <c r="N2749" s="256"/>
      <c r="O2749" s="256"/>
      <c r="P2749" s="256"/>
      <c r="Q2749" s="256"/>
      <c r="R2749" s="256"/>
      <c r="S2749" s="256"/>
      <c r="T2749" s="257"/>
      <c r="U2749" s="13"/>
      <c r="V2749" s="13"/>
      <c r="W2749" s="13"/>
      <c r="X2749" s="13"/>
      <c r="Y2749" s="13"/>
      <c r="Z2749" s="13"/>
      <c r="AA2749" s="13"/>
      <c r="AB2749" s="13"/>
      <c r="AC2749" s="13"/>
      <c r="AD2749" s="13"/>
      <c r="AE2749" s="13"/>
      <c r="AT2749" s="258" t="s">
        <v>200</v>
      </c>
      <c r="AU2749" s="258" t="s">
        <v>82</v>
      </c>
      <c r="AV2749" s="13" t="s">
        <v>80</v>
      </c>
      <c r="AW2749" s="13" t="s">
        <v>30</v>
      </c>
      <c r="AX2749" s="13" t="s">
        <v>73</v>
      </c>
      <c r="AY2749" s="258" t="s">
        <v>189</v>
      </c>
    </row>
    <row r="2750" s="14" customFormat="1">
      <c r="A2750" s="14"/>
      <c r="B2750" s="259"/>
      <c r="C2750" s="260"/>
      <c r="D2750" s="242" t="s">
        <v>200</v>
      </c>
      <c r="E2750" s="261" t="s">
        <v>1</v>
      </c>
      <c r="F2750" s="262" t="s">
        <v>802</v>
      </c>
      <c r="G2750" s="260"/>
      <c r="H2750" s="263">
        <v>-4.1310000000000002</v>
      </c>
      <c r="I2750" s="264"/>
      <c r="J2750" s="260"/>
      <c r="K2750" s="260"/>
      <c r="L2750" s="265"/>
      <c r="M2750" s="266"/>
      <c r="N2750" s="267"/>
      <c r="O2750" s="267"/>
      <c r="P2750" s="267"/>
      <c r="Q2750" s="267"/>
      <c r="R2750" s="267"/>
      <c r="S2750" s="267"/>
      <c r="T2750" s="268"/>
      <c r="U2750" s="14"/>
      <c r="V2750" s="14"/>
      <c r="W2750" s="14"/>
      <c r="X2750" s="14"/>
      <c r="Y2750" s="14"/>
      <c r="Z2750" s="14"/>
      <c r="AA2750" s="14"/>
      <c r="AB2750" s="14"/>
      <c r="AC2750" s="14"/>
      <c r="AD2750" s="14"/>
      <c r="AE2750" s="14"/>
      <c r="AT2750" s="269" t="s">
        <v>200</v>
      </c>
      <c r="AU2750" s="269" t="s">
        <v>82</v>
      </c>
      <c r="AV2750" s="14" t="s">
        <v>82</v>
      </c>
      <c r="AW2750" s="14" t="s">
        <v>30</v>
      </c>
      <c r="AX2750" s="14" t="s">
        <v>73</v>
      </c>
      <c r="AY2750" s="269" t="s">
        <v>189</v>
      </c>
    </row>
    <row r="2751" s="13" customFormat="1">
      <c r="A2751" s="13"/>
      <c r="B2751" s="249"/>
      <c r="C2751" s="250"/>
      <c r="D2751" s="242" t="s">
        <v>200</v>
      </c>
      <c r="E2751" s="251" t="s">
        <v>1</v>
      </c>
      <c r="F2751" s="252" t="s">
        <v>597</v>
      </c>
      <c r="G2751" s="250"/>
      <c r="H2751" s="251" t="s">
        <v>1</v>
      </c>
      <c r="I2751" s="253"/>
      <c r="J2751" s="250"/>
      <c r="K2751" s="250"/>
      <c r="L2751" s="254"/>
      <c r="M2751" s="255"/>
      <c r="N2751" s="256"/>
      <c r="O2751" s="256"/>
      <c r="P2751" s="256"/>
      <c r="Q2751" s="256"/>
      <c r="R2751" s="256"/>
      <c r="S2751" s="256"/>
      <c r="T2751" s="257"/>
      <c r="U2751" s="13"/>
      <c r="V2751" s="13"/>
      <c r="W2751" s="13"/>
      <c r="X2751" s="13"/>
      <c r="Y2751" s="13"/>
      <c r="Z2751" s="13"/>
      <c r="AA2751" s="13"/>
      <c r="AB2751" s="13"/>
      <c r="AC2751" s="13"/>
      <c r="AD2751" s="13"/>
      <c r="AE2751" s="13"/>
      <c r="AT2751" s="258" t="s">
        <v>200</v>
      </c>
      <c r="AU2751" s="258" t="s">
        <v>82</v>
      </c>
      <c r="AV2751" s="13" t="s">
        <v>80</v>
      </c>
      <c r="AW2751" s="13" t="s">
        <v>30</v>
      </c>
      <c r="AX2751" s="13" t="s">
        <v>73</v>
      </c>
      <c r="AY2751" s="258" t="s">
        <v>189</v>
      </c>
    </row>
    <row r="2752" s="14" customFormat="1">
      <c r="A2752" s="14"/>
      <c r="B2752" s="259"/>
      <c r="C2752" s="260"/>
      <c r="D2752" s="242" t="s">
        <v>200</v>
      </c>
      <c r="E2752" s="261" t="s">
        <v>1</v>
      </c>
      <c r="F2752" s="262" t="s">
        <v>803</v>
      </c>
      <c r="G2752" s="260"/>
      <c r="H2752" s="263">
        <v>30.329999999999998</v>
      </c>
      <c r="I2752" s="264"/>
      <c r="J2752" s="260"/>
      <c r="K2752" s="260"/>
      <c r="L2752" s="265"/>
      <c r="M2752" s="266"/>
      <c r="N2752" s="267"/>
      <c r="O2752" s="267"/>
      <c r="P2752" s="267"/>
      <c r="Q2752" s="267"/>
      <c r="R2752" s="267"/>
      <c r="S2752" s="267"/>
      <c r="T2752" s="268"/>
      <c r="U2752" s="14"/>
      <c r="V2752" s="14"/>
      <c r="W2752" s="14"/>
      <c r="X2752" s="14"/>
      <c r="Y2752" s="14"/>
      <c r="Z2752" s="14"/>
      <c r="AA2752" s="14"/>
      <c r="AB2752" s="14"/>
      <c r="AC2752" s="14"/>
      <c r="AD2752" s="14"/>
      <c r="AE2752" s="14"/>
      <c r="AT2752" s="269" t="s">
        <v>200</v>
      </c>
      <c r="AU2752" s="269" t="s">
        <v>82</v>
      </c>
      <c r="AV2752" s="14" t="s">
        <v>82</v>
      </c>
      <c r="AW2752" s="14" t="s">
        <v>30</v>
      </c>
      <c r="AX2752" s="14" t="s">
        <v>73</v>
      </c>
      <c r="AY2752" s="269" t="s">
        <v>189</v>
      </c>
    </row>
    <row r="2753" s="13" customFormat="1">
      <c r="A2753" s="13"/>
      <c r="B2753" s="249"/>
      <c r="C2753" s="250"/>
      <c r="D2753" s="242" t="s">
        <v>200</v>
      </c>
      <c r="E2753" s="251" t="s">
        <v>1</v>
      </c>
      <c r="F2753" s="252" t="s">
        <v>595</v>
      </c>
      <c r="G2753" s="250"/>
      <c r="H2753" s="251" t="s">
        <v>1</v>
      </c>
      <c r="I2753" s="253"/>
      <c r="J2753" s="250"/>
      <c r="K2753" s="250"/>
      <c r="L2753" s="254"/>
      <c r="M2753" s="255"/>
      <c r="N2753" s="256"/>
      <c r="O2753" s="256"/>
      <c r="P2753" s="256"/>
      <c r="Q2753" s="256"/>
      <c r="R2753" s="256"/>
      <c r="S2753" s="256"/>
      <c r="T2753" s="257"/>
      <c r="U2753" s="13"/>
      <c r="V2753" s="13"/>
      <c r="W2753" s="13"/>
      <c r="X2753" s="13"/>
      <c r="Y2753" s="13"/>
      <c r="Z2753" s="13"/>
      <c r="AA2753" s="13"/>
      <c r="AB2753" s="13"/>
      <c r="AC2753" s="13"/>
      <c r="AD2753" s="13"/>
      <c r="AE2753" s="13"/>
      <c r="AT2753" s="258" t="s">
        <v>200</v>
      </c>
      <c r="AU2753" s="258" t="s">
        <v>82</v>
      </c>
      <c r="AV2753" s="13" t="s">
        <v>80</v>
      </c>
      <c r="AW2753" s="13" t="s">
        <v>30</v>
      </c>
      <c r="AX2753" s="13" t="s">
        <v>73</v>
      </c>
      <c r="AY2753" s="258" t="s">
        <v>189</v>
      </c>
    </row>
    <row r="2754" s="14" customFormat="1">
      <c r="A2754" s="14"/>
      <c r="B2754" s="259"/>
      <c r="C2754" s="260"/>
      <c r="D2754" s="242" t="s">
        <v>200</v>
      </c>
      <c r="E2754" s="261" t="s">
        <v>1</v>
      </c>
      <c r="F2754" s="262" t="s">
        <v>598</v>
      </c>
      <c r="G2754" s="260"/>
      <c r="H2754" s="263">
        <v>2.976</v>
      </c>
      <c r="I2754" s="264"/>
      <c r="J2754" s="260"/>
      <c r="K2754" s="260"/>
      <c r="L2754" s="265"/>
      <c r="M2754" s="266"/>
      <c r="N2754" s="267"/>
      <c r="O2754" s="267"/>
      <c r="P2754" s="267"/>
      <c r="Q2754" s="267"/>
      <c r="R2754" s="267"/>
      <c r="S2754" s="267"/>
      <c r="T2754" s="268"/>
      <c r="U2754" s="14"/>
      <c r="V2754" s="14"/>
      <c r="W2754" s="14"/>
      <c r="X2754" s="14"/>
      <c r="Y2754" s="14"/>
      <c r="Z2754" s="14"/>
      <c r="AA2754" s="14"/>
      <c r="AB2754" s="14"/>
      <c r="AC2754" s="14"/>
      <c r="AD2754" s="14"/>
      <c r="AE2754" s="14"/>
      <c r="AT2754" s="269" t="s">
        <v>200</v>
      </c>
      <c r="AU2754" s="269" t="s">
        <v>82</v>
      </c>
      <c r="AV2754" s="14" t="s">
        <v>82</v>
      </c>
      <c r="AW2754" s="14" t="s">
        <v>30</v>
      </c>
      <c r="AX2754" s="14" t="s">
        <v>73</v>
      </c>
      <c r="AY2754" s="269" t="s">
        <v>189</v>
      </c>
    </row>
    <row r="2755" s="14" customFormat="1">
      <c r="A2755" s="14"/>
      <c r="B2755" s="259"/>
      <c r="C2755" s="260"/>
      <c r="D2755" s="242" t="s">
        <v>200</v>
      </c>
      <c r="E2755" s="261" t="s">
        <v>1</v>
      </c>
      <c r="F2755" s="262" t="s">
        <v>599</v>
      </c>
      <c r="G2755" s="260"/>
      <c r="H2755" s="263">
        <v>2.8799999999999999</v>
      </c>
      <c r="I2755" s="264"/>
      <c r="J2755" s="260"/>
      <c r="K2755" s="260"/>
      <c r="L2755" s="265"/>
      <c r="M2755" s="266"/>
      <c r="N2755" s="267"/>
      <c r="O2755" s="267"/>
      <c r="P2755" s="267"/>
      <c r="Q2755" s="267"/>
      <c r="R2755" s="267"/>
      <c r="S2755" s="267"/>
      <c r="T2755" s="268"/>
      <c r="U2755" s="14"/>
      <c r="V2755" s="14"/>
      <c r="W2755" s="14"/>
      <c r="X2755" s="14"/>
      <c r="Y2755" s="14"/>
      <c r="Z2755" s="14"/>
      <c r="AA2755" s="14"/>
      <c r="AB2755" s="14"/>
      <c r="AC2755" s="14"/>
      <c r="AD2755" s="14"/>
      <c r="AE2755" s="14"/>
      <c r="AT2755" s="269" t="s">
        <v>200</v>
      </c>
      <c r="AU2755" s="269" t="s">
        <v>82</v>
      </c>
      <c r="AV2755" s="14" t="s">
        <v>82</v>
      </c>
      <c r="AW2755" s="14" t="s">
        <v>30</v>
      </c>
      <c r="AX2755" s="14" t="s">
        <v>73</v>
      </c>
      <c r="AY2755" s="269" t="s">
        <v>189</v>
      </c>
    </row>
    <row r="2756" s="13" customFormat="1">
      <c r="A2756" s="13"/>
      <c r="B2756" s="249"/>
      <c r="C2756" s="250"/>
      <c r="D2756" s="242" t="s">
        <v>200</v>
      </c>
      <c r="E2756" s="251" t="s">
        <v>1</v>
      </c>
      <c r="F2756" s="252" t="s">
        <v>369</v>
      </c>
      <c r="G2756" s="250"/>
      <c r="H2756" s="251" t="s">
        <v>1</v>
      </c>
      <c r="I2756" s="253"/>
      <c r="J2756" s="250"/>
      <c r="K2756" s="250"/>
      <c r="L2756" s="254"/>
      <c r="M2756" s="255"/>
      <c r="N2756" s="256"/>
      <c r="O2756" s="256"/>
      <c r="P2756" s="256"/>
      <c r="Q2756" s="256"/>
      <c r="R2756" s="256"/>
      <c r="S2756" s="256"/>
      <c r="T2756" s="257"/>
      <c r="U2756" s="13"/>
      <c r="V2756" s="13"/>
      <c r="W2756" s="13"/>
      <c r="X2756" s="13"/>
      <c r="Y2756" s="13"/>
      <c r="Z2756" s="13"/>
      <c r="AA2756" s="13"/>
      <c r="AB2756" s="13"/>
      <c r="AC2756" s="13"/>
      <c r="AD2756" s="13"/>
      <c r="AE2756" s="13"/>
      <c r="AT2756" s="258" t="s">
        <v>200</v>
      </c>
      <c r="AU2756" s="258" t="s">
        <v>82</v>
      </c>
      <c r="AV2756" s="13" t="s">
        <v>80</v>
      </c>
      <c r="AW2756" s="13" t="s">
        <v>30</v>
      </c>
      <c r="AX2756" s="13" t="s">
        <v>73</v>
      </c>
      <c r="AY2756" s="258" t="s">
        <v>189</v>
      </c>
    </row>
    <row r="2757" s="14" customFormat="1">
      <c r="A2757" s="14"/>
      <c r="B2757" s="259"/>
      <c r="C2757" s="260"/>
      <c r="D2757" s="242" t="s">
        <v>200</v>
      </c>
      <c r="E2757" s="261" t="s">
        <v>1</v>
      </c>
      <c r="F2757" s="262" t="s">
        <v>804</v>
      </c>
      <c r="G2757" s="260"/>
      <c r="H2757" s="263">
        <v>-2.48</v>
      </c>
      <c r="I2757" s="264"/>
      <c r="J2757" s="260"/>
      <c r="K2757" s="260"/>
      <c r="L2757" s="265"/>
      <c r="M2757" s="266"/>
      <c r="N2757" s="267"/>
      <c r="O2757" s="267"/>
      <c r="P2757" s="267"/>
      <c r="Q2757" s="267"/>
      <c r="R2757" s="267"/>
      <c r="S2757" s="267"/>
      <c r="T2757" s="268"/>
      <c r="U2757" s="14"/>
      <c r="V2757" s="14"/>
      <c r="W2757" s="14"/>
      <c r="X2757" s="14"/>
      <c r="Y2757" s="14"/>
      <c r="Z2757" s="14"/>
      <c r="AA2757" s="14"/>
      <c r="AB2757" s="14"/>
      <c r="AC2757" s="14"/>
      <c r="AD2757" s="14"/>
      <c r="AE2757" s="14"/>
      <c r="AT2757" s="269" t="s">
        <v>200</v>
      </c>
      <c r="AU2757" s="269" t="s">
        <v>82</v>
      </c>
      <c r="AV2757" s="14" t="s">
        <v>82</v>
      </c>
      <c r="AW2757" s="14" t="s">
        <v>30</v>
      </c>
      <c r="AX2757" s="14" t="s">
        <v>73</v>
      </c>
      <c r="AY2757" s="269" t="s">
        <v>189</v>
      </c>
    </row>
    <row r="2758" s="13" customFormat="1">
      <c r="A2758" s="13"/>
      <c r="B2758" s="249"/>
      <c r="C2758" s="250"/>
      <c r="D2758" s="242" t="s">
        <v>200</v>
      </c>
      <c r="E2758" s="251" t="s">
        <v>1</v>
      </c>
      <c r="F2758" s="252" t="s">
        <v>600</v>
      </c>
      <c r="G2758" s="250"/>
      <c r="H2758" s="251" t="s">
        <v>1</v>
      </c>
      <c r="I2758" s="253"/>
      <c r="J2758" s="250"/>
      <c r="K2758" s="250"/>
      <c r="L2758" s="254"/>
      <c r="M2758" s="255"/>
      <c r="N2758" s="256"/>
      <c r="O2758" s="256"/>
      <c r="P2758" s="256"/>
      <c r="Q2758" s="256"/>
      <c r="R2758" s="256"/>
      <c r="S2758" s="256"/>
      <c r="T2758" s="257"/>
      <c r="U2758" s="13"/>
      <c r="V2758" s="13"/>
      <c r="W2758" s="13"/>
      <c r="X2758" s="13"/>
      <c r="Y2758" s="13"/>
      <c r="Z2758" s="13"/>
      <c r="AA2758" s="13"/>
      <c r="AB2758" s="13"/>
      <c r="AC2758" s="13"/>
      <c r="AD2758" s="13"/>
      <c r="AE2758" s="13"/>
      <c r="AT2758" s="258" t="s">
        <v>200</v>
      </c>
      <c r="AU2758" s="258" t="s">
        <v>82</v>
      </c>
      <c r="AV2758" s="13" t="s">
        <v>80</v>
      </c>
      <c r="AW2758" s="13" t="s">
        <v>30</v>
      </c>
      <c r="AX2758" s="13" t="s">
        <v>73</v>
      </c>
      <c r="AY2758" s="258" t="s">
        <v>189</v>
      </c>
    </row>
    <row r="2759" s="14" customFormat="1">
      <c r="A2759" s="14"/>
      <c r="B2759" s="259"/>
      <c r="C2759" s="260"/>
      <c r="D2759" s="242" t="s">
        <v>200</v>
      </c>
      <c r="E2759" s="261" t="s">
        <v>1</v>
      </c>
      <c r="F2759" s="262" t="s">
        <v>805</v>
      </c>
      <c r="G2759" s="260"/>
      <c r="H2759" s="263">
        <v>41.085000000000001</v>
      </c>
      <c r="I2759" s="264"/>
      <c r="J2759" s="260"/>
      <c r="K2759" s="260"/>
      <c r="L2759" s="265"/>
      <c r="M2759" s="266"/>
      <c r="N2759" s="267"/>
      <c r="O2759" s="267"/>
      <c r="P2759" s="267"/>
      <c r="Q2759" s="267"/>
      <c r="R2759" s="267"/>
      <c r="S2759" s="267"/>
      <c r="T2759" s="268"/>
      <c r="U2759" s="14"/>
      <c r="V2759" s="14"/>
      <c r="W2759" s="14"/>
      <c r="X2759" s="14"/>
      <c r="Y2759" s="14"/>
      <c r="Z2759" s="14"/>
      <c r="AA2759" s="14"/>
      <c r="AB2759" s="14"/>
      <c r="AC2759" s="14"/>
      <c r="AD2759" s="14"/>
      <c r="AE2759" s="14"/>
      <c r="AT2759" s="269" t="s">
        <v>200</v>
      </c>
      <c r="AU2759" s="269" t="s">
        <v>82</v>
      </c>
      <c r="AV2759" s="14" t="s">
        <v>82</v>
      </c>
      <c r="AW2759" s="14" t="s">
        <v>30</v>
      </c>
      <c r="AX2759" s="14" t="s">
        <v>73</v>
      </c>
      <c r="AY2759" s="269" t="s">
        <v>189</v>
      </c>
    </row>
    <row r="2760" s="13" customFormat="1">
      <c r="A2760" s="13"/>
      <c r="B2760" s="249"/>
      <c r="C2760" s="250"/>
      <c r="D2760" s="242" t="s">
        <v>200</v>
      </c>
      <c r="E2760" s="251" t="s">
        <v>1</v>
      </c>
      <c r="F2760" s="252" t="s">
        <v>595</v>
      </c>
      <c r="G2760" s="250"/>
      <c r="H2760" s="251" t="s">
        <v>1</v>
      </c>
      <c r="I2760" s="253"/>
      <c r="J2760" s="250"/>
      <c r="K2760" s="250"/>
      <c r="L2760" s="254"/>
      <c r="M2760" s="255"/>
      <c r="N2760" s="256"/>
      <c r="O2760" s="256"/>
      <c r="P2760" s="256"/>
      <c r="Q2760" s="256"/>
      <c r="R2760" s="256"/>
      <c r="S2760" s="256"/>
      <c r="T2760" s="257"/>
      <c r="U2760" s="13"/>
      <c r="V2760" s="13"/>
      <c r="W2760" s="13"/>
      <c r="X2760" s="13"/>
      <c r="Y2760" s="13"/>
      <c r="Z2760" s="13"/>
      <c r="AA2760" s="13"/>
      <c r="AB2760" s="13"/>
      <c r="AC2760" s="13"/>
      <c r="AD2760" s="13"/>
      <c r="AE2760" s="13"/>
      <c r="AT2760" s="258" t="s">
        <v>200</v>
      </c>
      <c r="AU2760" s="258" t="s">
        <v>82</v>
      </c>
      <c r="AV2760" s="13" t="s">
        <v>80</v>
      </c>
      <c r="AW2760" s="13" t="s">
        <v>30</v>
      </c>
      <c r="AX2760" s="13" t="s">
        <v>73</v>
      </c>
      <c r="AY2760" s="258" t="s">
        <v>189</v>
      </c>
    </row>
    <row r="2761" s="14" customFormat="1">
      <c r="A2761" s="14"/>
      <c r="B2761" s="259"/>
      <c r="C2761" s="260"/>
      <c r="D2761" s="242" t="s">
        <v>200</v>
      </c>
      <c r="E2761" s="261" t="s">
        <v>1</v>
      </c>
      <c r="F2761" s="262" t="s">
        <v>601</v>
      </c>
      <c r="G2761" s="260"/>
      <c r="H2761" s="263">
        <v>3.024</v>
      </c>
      <c r="I2761" s="264"/>
      <c r="J2761" s="260"/>
      <c r="K2761" s="260"/>
      <c r="L2761" s="265"/>
      <c r="M2761" s="266"/>
      <c r="N2761" s="267"/>
      <c r="O2761" s="267"/>
      <c r="P2761" s="267"/>
      <c r="Q2761" s="267"/>
      <c r="R2761" s="267"/>
      <c r="S2761" s="267"/>
      <c r="T2761" s="268"/>
      <c r="U2761" s="14"/>
      <c r="V2761" s="14"/>
      <c r="W2761" s="14"/>
      <c r="X2761" s="14"/>
      <c r="Y2761" s="14"/>
      <c r="Z2761" s="14"/>
      <c r="AA2761" s="14"/>
      <c r="AB2761" s="14"/>
      <c r="AC2761" s="14"/>
      <c r="AD2761" s="14"/>
      <c r="AE2761" s="14"/>
      <c r="AT2761" s="269" t="s">
        <v>200</v>
      </c>
      <c r="AU2761" s="269" t="s">
        <v>82</v>
      </c>
      <c r="AV2761" s="14" t="s">
        <v>82</v>
      </c>
      <c r="AW2761" s="14" t="s">
        <v>30</v>
      </c>
      <c r="AX2761" s="14" t="s">
        <v>73</v>
      </c>
      <c r="AY2761" s="269" t="s">
        <v>189</v>
      </c>
    </row>
    <row r="2762" s="14" customFormat="1">
      <c r="A2762" s="14"/>
      <c r="B2762" s="259"/>
      <c r="C2762" s="260"/>
      <c r="D2762" s="242" t="s">
        <v>200</v>
      </c>
      <c r="E2762" s="261" t="s">
        <v>1</v>
      </c>
      <c r="F2762" s="262" t="s">
        <v>602</v>
      </c>
      <c r="G2762" s="260"/>
      <c r="H2762" s="263">
        <v>3</v>
      </c>
      <c r="I2762" s="264"/>
      <c r="J2762" s="260"/>
      <c r="K2762" s="260"/>
      <c r="L2762" s="265"/>
      <c r="M2762" s="266"/>
      <c r="N2762" s="267"/>
      <c r="O2762" s="267"/>
      <c r="P2762" s="267"/>
      <c r="Q2762" s="267"/>
      <c r="R2762" s="267"/>
      <c r="S2762" s="267"/>
      <c r="T2762" s="268"/>
      <c r="U2762" s="14"/>
      <c r="V2762" s="14"/>
      <c r="W2762" s="14"/>
      <c r="X2762" s="14"/>
      <c r="Y2762" s="14"/>
      <c r="Z2762" s="14"/>
      <c r="AA2762" s="14"/>
      <c r="AB2762" s="14"/>
      <c r="AC2762" s="14"/>
      <c r="AD2762" s="14"/>
      <c r="AE2762" s="14"/>
      <c r="AT2762" s="269" t="s">
        <v>200</v>
      </c>
      <c r="AU2762" s="269" t="s">
        <v>82</v>
      </c>
      <c r="AV2762" s="14" t="s">
        <v>82</v>
      </c>
      <c r="AW2762" s="14" t="s">
        <v>30</v>
      </c>
      <c r="AX2762" s="14" t="s">
        <v>73</v>
      </c>
      <c r="AY2762" s="269" t="s">
        <v>189</v>
      </c>
    </row>
    <row r="2763" s="13" customFormat="1">
      <c r="A2763" s="13"/>
      <c r="B2763" s="249"/>
      <c r="C2763" s="250"/>
      <c r="D2763" s="242" t="s">
        <v>200</v>
      </c>
      <c r="E2763" s="251" t="s">
        <v>1</v>
      </c>
      <c r="F2763" s="252" t="s">
        <v>369</v>
      </c>
      <c r="G2763" s="250"/>
      <c r="H2763" s="251" t="s">
        <v>1</v>
      </c>
      <c r="I2763" s="253"/>
      <c r="J2763" s="250"/>
      <c r="K2763" s="250"/>
      <c r="L2763" s="254"/>
      <c r="M2763" s="255"/>
      <c r="N2763" s="256"/>
      <c r="O2763" s="256"/>
      <c r="P2763" s="256"/>
      <c r="Q2763" s="256"/>
      <c r="R2763" s="256"/>
      <c r="S2763" s="256"/>
      <c r="T2763" s="257"/>
      <c r="U2763" s="13"/>
      <c r="V2763" s="13"/>
      <c r="W2763" s="13"/>
      <c r="X2763" s="13"/>
      <c r="Y2763" s="13"/>
      <c r="Z2763" s="13"/>
      <c r="AA2763" s="13"/>
      <c r="AB2763" s="13"/>
      <c r="AC2763" s="13"/>
      <c r="AD2763" s="13"/>
      <c r="AE2763" s="13"/>
      <c r="AT2763" s="258" t="s">
        <v>200</v>
      </c>
      <c r="AU2763" s="258" t="s">
        <v>82</v>
      </c>
      <c r="AV2763" s="13" t="s">
        <v>80</v>
      </c>
      <c r="AW2763" s="13" t="s">
        <v>30</v>
      </c>
      <c r="AX2763" s="13" t="s">
        <v>73</v>
      </c>
      <c r="AY2763" s="258" t="s">
        <v>189</v>
      </c>
    </row>
    <row r="2764" s="14" customFormat="1">
      <c r="A2764" s="14"/>
      <c r="B2764" s="259"/>
      <c r="C2764" s="260"/>
      <c r="D2764" s="242" t="s">
        <v>200</v>
      </c>
      <c r="E2764" s="261" t="s">
        <v>1</v>
      </c>
      <c r="F2764" s="262" t="s">
        <v>804</v>
      </c>
      <c r="G2764" s="260"/>
      <c r="H2764" s="263">
        <v>-2.48</v>
      </c>
      <c r="I2764" s="264"/>
      <c r="J2764" s="260"/>
      <c r="K2764" s="260"/>
      <c r="L2764" s="265"/>
      <c r="M2764" s="266"/>
      <c r="N2764" s="267"/>
      <c r="O2764" s="267"/>
      <c r="P2764" s="267"/>
      <c r="Q2764" s="267"/>
      <c r="R2764" s="267"/>
      <c r="S2764" s="267"/>
      <c r="T2764" s="268"/>
      <c r="U2764" s="14"/>
      <c r="V2764" s="14"/>
      <c r="W2764" s="14"/>
      <c r="X2764" s="14"/>
      <c r="Y2764" s="14"/>
      <c r="Z2764" s="14"/>
      <c r="AA2764" s="14"/>
      <c r="AB2764" s="14"/>
      <c r="AC2764" s="14"/>
      <c r="AD2764" s="14"/>
      <c r="AE2764" s="14"/>
      <c r="AT2764" s="269" t="s">
        <v>200</v>
      </c>
      <c r="AU2764" s="269" t="s">
        <v>82</v>
      </c>
      <c r="AV2764" s="14" t="s">
        <v>82</v>
      </c>
      <c r="AW2764" s="14" t="s">
        <v>30</v>
      </c>
      <c r="AX2764" s="14" t="s">
        <v>73</v>
      </c>
      <c r="AY2764" s="269" t="s">
        <v>189</v>
      </c>
    </row>
    <row r="2765" s="13" customFormat="1">
      <c r="A2765" s="13"/>
      <c r="B2765" s="249"/>
      <c r="C2765" s="250"/>
      <c r="D2765" s="242" t="s">
        <v>200</v>
      </c>
      <c r="E2765" s="251" t="s">
        <v>1</v>
      </c>
      <c r="F2765" s="252" t="s">
        <v>603</v>
      </c>
      <c r="G2765" s="250"/>
      <c r="H2765" s="251" t="s">
        <v>1</v>
      </c>
      <c r="I2765" s="253"/>
      <c r="J2765" s="250"/>
      <c r="K2765" s="250"/>
      <c r="L2765" s="254"/>
      <c r="M2765" s="255"/>
      <c r="N2765" s="256"/>
      <c r="O2765" s="256"/>
      <c r="P2765" s="256"/>
      <c r="Q2765" s="256"/>
      <c r="R2765" s="256"/>
      <c r="S2765" s="256"/>
      <c r="T2765" s="257"/>
      <c r="U2765" s="13"/>
      <c r="V2765" s="13"/>
      <c r="W2765" s="13"/>
      <c r="X2765" s="13"/>
      <c r="Y2765" s="13"/>
      <c r="Z2765" s="13"/>
      <c r="AA2765" s="13"/>
      <c r="AB2765" s="13"/>
      <c r="AC2765" s="13"/>
      <c r="AD2765" s="13"/>
      <c r="AE2765" s="13"/>
      <c r="AT2765" s="258" t="s">
        <v>200</v>
      </c>
      <c r="AU2765" s="258" t="s">
        <v>82</v>
      </c>
      <c r="AV2765" s="13" t="s">
        <v>80</v>
      </c>
      <c r="AW2765" s="13" t="s">
        <v>30</v>
      </c>
      <c r="AX2765" s="13" t="s">
        <v>73</v>
      </c>
      <c r="AY2765" s="258" t="s">
        <v>189</v>
      </c>
    </row>
    <row r="2766" s="14" customFormat="1">
      <c r="A2766" s="14"/>
      <c r="B2766" s="259"/>
      <c r="C2766" s="260"/>
      <c r="D2766" s="242" t="s">
        <v>200</v>
      </c>
      <c r="E2766" s="261" t="s">
        <v>1</v>
      </c>
      <c r="F2766" s="262" t="s">
        <v>806</v>
      </c>
      <c r="G2766" s="260"/>
      <c r="H2766" s="263">
        <v>28.440000000000001</v>
      </c>
      <c r="I2766" s="264"/>
      <c r="J2766" s="260"/>
      <c r="K2766" s="260"/>
      <c r="L2766" s="265"/>
      <c r="M2766" s="266"/>
      <c r="N2766" s="267"/>
      <c r="O2766" s="267"/>
      <c r="P2766" s="267"/>
      <c r="Q2766" s="267"/>
      <c r="R2766" s="267"/>
      <c r="S2766" s="267"/>
      <c r="T2766" s="268"/>
      <c r="U2766" s="14"/>
      <c r="V2766" s="14"/>
      <c r="W2766" s="14"/>
      <c r="X2766" s="14"/>
      <c r="Y2766" s="14"/>
      <c r="Z2766" s="14"/>
      <c r="AA2766" s="14"/>
      <c r="AB2766" s="14"/>
      <c r="AC2766" s="14"/>
      <c r="AD2766" s="14"/>
      <c r="AE2766" s="14"/>
      <c r="AT2766" s="269" t="s">
        <v>200</v>
      </c>
      <c r="AU2766" s="269" t="s">
        <v>82</v>
      </c>
      <c r="AV2766" s="14" t="s">
        <v>82</v>
      </c>
      <c r="AW2766" s="14" t="s">
        <v>30</v>
      </c>
      <c r="AX2766" s="14" t="s">
        <v>73</v>
      </c>
      <c r="AY2766" s="269" t="s">
        <v>189</v>
      </c>
    </row>
    <row r="2767" s="13" customFormat="1">
      <c r="A2767" s="13"/>
      <c r="B2767" s="249"/>
      <c r="C2767" s="250"/>
      <c r="D2767" s="242" t="s">
        <v>200</v>
      </c>
      <c r="E2767" s="251" t="s">
        <v>1</v>
      </c>
      <c r="F2767" s="252" t="s">
        <v>595</v>
      </c>
      <c r="G2767" s="250"/>
      <c r="H2767" s="251" t="s">
        <v>1</v>
      </c>
      <c r="I2767" s="253"/>
      <c r="J2767" s="250"/>
      <c r="K2767" s="250"/>
      <c r="L2767" s="254"/>
      <c r="M2767" s="255"/>
      <c r="N2767" s="256"/>
      <c r="O2767" s="256"/>
      <c r="P2767" s="256"/>
      <c r="Q2767" s="256"/>
      <c r="R2767" s="256"/>
      <c r="S2767" s="256"/>
      <c r="T2767" s="257"/>
      <c r="U2767" s="13"/>
      <c r="V2767" s="13"/>
      <c r="W2767" s="13"/>
      <c r="X2767" s="13"/>
      <c r="Y2767" s="13"/>
      <c r="Z2767" s="13"/>
      <c r="AA2767" s="13"/>
      <c r="AB2767" s="13"/>
      <c r="AC2767" s="13"/>
      <c r="AD2767" s="13"/>
      <c r="AE2767" s="13"/>
      <c r="AT2767" s="258" t="s">
        <v>200</v>
      </c>
      <c r="AU2767" s="258" t="s">
        <v>82</v>
      </c>
      <c r="AV2767" s="13" t="s">
        <v>80</v>
      </c>
      <c r="AW2767" s="13" t="s">
        <v>30</v>
      </c>
      <c r="AX2767" s="13" t="s">
        <v>73</v>
      </c>
      <c r="AY2767" s="258" t="s">
        <v>189</v>
      </c>
    </row>
    <row r="2768" s="14" customFormat="1">
      <c r="A2768" s="14"/>
      <c r="B2768" s="259"/>
      <c r="C2768" s="260"/>
      <c r="D2768" s="242" t="s">
        <v>200</v>
      </c>
      <c r="E2768" s="261" t="s">
        <v>1</v>
      </c>
      <c r="F2768" s="262" t="s">
        <v>604</v>
      </c>
      <c r="G2768" s="260"/>
      <c r="H2768" s="263">
        <v>3.056</v>
      </c>
      <c r="I2768" s="264"/>
      <c r="J2768" s="260"/>
      <c r="K2768" s="260"/>
      <c r="L2768" s="265"/>
      <c r="M2768" s="266"/>
      <c r="N2768" s="267"/>
      <c r="O2768" s="267"/>
      <c r="P2768" s="267"/>
      <c r="Q2768" s="267"/>
      <c r="R2768" s="267"/>
      <c r="S2768" s="267"/>
      <c r="T2768" s="268"/>
      <c r="U2768" s="14"/>
      <c r="V2768" s="14"/>
      <c r="W2768" s="14"/>
      <c r="X2768" s="14"/>
      <c r="Y2768" s="14"/>
      <c r="Z2768" s="14"/>
      <c r="AA2768" s="14"/>
      <c r="AB2768" s="14"/>
      <c r="AC2768" s="14"/>
      <c r="AD2768" s="14"/>
      <c r="AE2768" s="14"/>
      <c r="AT2768" s="269" t="s">
        <v>200</v>
      </c>
      <c r="AU2768" s="269" t="s">
        <v>82</v>
      </c>
      <c r="AV2768" s="14" t="s">
        <v>82</v>
      </c>
      <c r="AW2768" s="14" t="s">
        <v>30</v>
      </c>
      <c r="AX2768" s="14" t="s">
        <v>73</v>
      </c>
      <c r="AY2768" s="269" t="s">
        <v>189</v>
      </c>
    </row>
    <row r="2769" s="14" customFormat="1">
      <c r="A2769" s="14"/>
      <c r="B2769" s="259"/>
      <c r="C2769" s="260"/>
      <c r="D2769" s="242" t="s">
        <v>200</v>
      </c>
      <c r="E2769" s="261" t="s">
        <v>1</v>
      </c>
      <c r="F2769" s="262" t="s">
        <v>602</v>
      </c>
      <c r="G2769" s="260"/>
      <c r="H2769" s="263">
        <v>3</v>
      </c>
      <c r="I2769" s="264"/>
      <c r="J2769" s="260"/>
      <c r="K2769" s="260"/>
      <c r="L2769" s="265"/>
      <c r="M2769" s="266"/>
      <c r="N2769" s="267"/>
      <c r="O2769" s="267"/>
      <c r="P2769" s="267"/>
      <c r="Q2769" s="267"/>
      <c r="R2769" s="267"/>
      <c r="S2769" s="267"/>
      <c r="T2769" s="268"/>
      <c r="U2769" s="14"/>
      <c r="V2769" s="14"/>
      <c r="W2769" s="14"/>
      <c r="X2769" s="14"/>
      <c r="Y2769" s="14"/>
      <c r="Z2769" s="14"/>
      <c r="AA2769" s="14"/>
      <c r="AB2769" s="14"/>
      <c r="AC2769" s="14"/>
      <c r="AD2769" s="14"/>
      <c r="AE2769" s="14"/>
      <c r="AT2769" s="269" t="s">
        <v>200</v>
      </c>
      <c r="AU2769" s="269" t="s">
        <v>82</v>
      </c>
      <c r="AV2769" s="14" t="s">
        <v>82</v>
      </c>
      <c r="AW2769" s="14" t="s">
        <v>30</v>
      </c>
      <c r="AX2769" s="14" t="s">
        <v>73</v>
      </c>
      <c r="AY2769" s="269" t="s">
        <v>189</v>
      </c>
    </row>
    <row r="2770" s="13" customFormat="1">
      <c r="A2770" s="13"/>
      <c r="B2770" s="249"/>
      <c r="C2770" s="250"/>
      <c r="D2770" s="242" t="s">
        <v>200</v>
      </c>
      <c r="E2770" s="251" t="s">
        <v>1</v>
      </c>
      <c r="F2770" s="252" t="s">
        <v>369</v>
      </c>
      <c r="G2770" s="250"/>
      <c r="H2770" s="251" t="s">
        <v>1</v>
      </c>
      <c r="I2770" s="253"/>
      <c r="J2770" s="250"/>
      <c r="K2770" s="250"/>
      <c r="L2770" s="254"/>
      <c r="M2770" s="255"/>
      <c r="N2770" s="256"/>
      <c r="O2770" s="256"/>
      <c r="P2770" s="256"/>
      <c r="Q2770" s="256"/>
      <c r="R2770" s="256"/>
      <c r="S2770" s="256"/>
      <c r="T2770" s="257"/>
      <c r="U2770" s="13"/>
      <c r="V2770" s="13"/>
      <c r="W2770" s="13"/>
      <c r="X2770" s="13"/>
      <c r="Y2770" s="13"/>
      <c r="Z2770" s="13"/>
      <c r="AA2770" s="13"/>
      <c r="AB2770" s="13"/>
      <c r="AC2770" s="13"/>
      <c r="AD2770" s="13"/>
      <c r="AE2770" s="13"/>
      <c r="AT2770" s="258" t="s">
        <v>200</v>
      </c>
      <c r="AU2770" s="258" t="s">
        <v>82</v>
      </c>
      <c r="AV2770" s="13" t="s">
        <v>80</v>
      </c>
      <c r="AW2770" s="13" t="s">
        <v>30</v>
      </c>
      <c r="AX2770" s="13" t="s">
        <v>73</v>
      </c>
      <c r="AY2770" s="258" t="s">
        <v>189</v>
      </c>
    </row>
    <row r="2771" s="14" customFormat="1">
      <c r="A2771" s="14"/>
      <c r="B2771" s="259"/>
      <c r="C2771" s="260"/>
      <c r="D2771" s="242" t="s">
        <v>200</v>
      </c>
      <c r="E2771" s="261" t="s">
        <v>1</v>
      </c>
      <c r="F2771" s="262" t="s">
        <v>807</v>
      </c>
      <c r="G2771" s="260"/>
      <c r="H2771" s="263">
        <v>-2.5800000000000001</v>
      </c>
      <c r="I2771" s="264"/>
      <c r="J2771" s="260"/>
      <c r="K2771" s="260"/>
      <c r="L2771" s="265"/>
      <c r="M2771" s="266"/>
      <c r="N2771" s="267"/>
      <c r="O2771" s="267"/>
      <c r="P2771" s="267"/>
      <c r="Q2771" s="267"/>
      <c r="R2771" s="267"/>
      <c r="S2771" s="267"/>
      <c r="T2771" s="268"/>
      <c r="U2771" s="14"/>
      <c r="V2771" s="14"/>
      <c r="W2771" s="14"/>
      <c r="X2771" s="14"/>
      <c r="Y2771" s="14"/>
      <c r="Z2771" s="14"/>
      <c r="AA2771" s="14"/>
      <c r="AB2771" s="14"/>
      <c r="AC2771" s="14"/>
      <c r="AD2771" s="14"/>
      <c r="AE2771" s="14"/>
      <c r="AT2771" s="269" t="s">
        <v>200</v>
      </c>
      <c r="AU2771" s="269" t="s">
        <v>82</v>
      </c>
      <c r="AV2771" s="14" t="s">
        <v>82</v>
      </c>
      <c r="AW2771" s="14" t="s">
        <v>30</v>
      </c>
      <c r="AX2771" s="14" t="s">
        <v>73</v>
      </c>
      <c r="AY2771" s="269" t="s">
        <v>189</v>
      </c>
    </row>
    <row r="2772" s="13" customFormat="1">
      <c r="A2772" s="13"/>
      <c r="B2772" s="249"/>
      <c r="C2772" s="250"/>
      <c r="D2772" s="242" t="s">
        <v>200</v>
      </c>
      <c r="E2772" s="251" t="s">
        <v>1</v>
      </c>
      <c r="F2772" s="252" t="s">
        <v>605</v>
      </c>
      <c r="G2772" s="250"/>
      <c r="H2772" s="251" t="s">
        <v>1</v>
      </c>
      <c r="I2772" s="253"/>
      <c r="J2772" s="250"/>
      <c r="K2772" s="250"/>
      <c r="L2772" s="254"/>
      <c r="M2772" s="255"/>
      <c r="N2772" s="256"/>
      <c r="O2772" s="256"/>
      <c r="P2772" s="256"/>
      <c r="Q2772" s="256"/>
      <c r="R2772" s="256"/>
      <c r="S2772" s="256"/>
      <c r="T2772" s="257"/>
      <c r="U2772" s="13"/>
      <c r="V2772" s="13"/>
      <c r="W2772" s="13"/>
      <c r="X2772" s="13"/>
      <c r="Y2772" s="13"/>
      <c r="Z2772" s="13"/>
      <c r="AA2772" s="13"/>
      <c r="AB2772" s="13"/>
      <c r="AC2772" s="13"/>
      <c r="AD2772" s="13"/>
      <c r="AE2772" s="13"/>
      <c r="AT2772" s="258" t="s">
        <v>200</v>
      </c>
      <c r="AU2772" s="258" t="s">
        <v>82</v>
      </c>
      <c r="AV2772" s="13" t="s">
        <v>80</v>
      </c>
      <c r="AW2772" s="13" t="s">
        <v>30</v>
      </c>
      <c r="AX2772" s="13" t="s">
        <v>73</v>
      </c>
      <c r="AY2772" s="258" t="s">
        <v>189</v>
      </c>
    </row>
    <row r="2773" s="14" customFormat="1">
      <c r="A2773" s="14"/>
      <c r="B2773" s="259"/>
      <c r="C2773" s="260"/>
      <c r="D2773" s="242" t="s">
        <v>200</v>
      </c>
      <c r="E2773" s="261" t="s">
        <v>1</v>
      </c>
      <c r="F2773" s="262" t="s">
        <v>1729</v>
      </c>
      <c r="G2773" s="260"/>
      <c r="H2773" s="263">
        <v>21.263000000000002</v>
      </c>
      <c r="I2773" s="264"/>
      <c r="J2773" s="260"/>
      <c r="K2773" s="260"/>
      <c r="L2773" s="265"/>
      <c r="M2773" s="266"/>
      <c r="N2773" s="267"/>
      <c r="O2773" s="267"/>
      <c r="P2773" s="267"/>
      <c r="Q2773" s="267"/>
      <c r="R2773" s="267"/>
      <c r="S2773" s="267"/>
      <c r="T2773" s="268"/>
      <c r="U2773" s="14"/>
      <c r="V2773" s="14"/>
      <c r="W2773" s="14"/>
      <c r="X2773" s="14"/>
      <c r="Y2773" s="14"/>
      <c r="Z2773" s="14"/>
      <c r="AA2773" s="14"/>
      <c r="AB2773" s="14"/>
      <c r="AC2773" s="14"/>
      <c r="AD2773" s="14"/>
      <c r="AE2773" s="14"/>
      <c r="AT2773" s="269" t="s">
        <v>200</v>
      </c>
      <c r="AU2773" s="269" t="s">
        <v>82</v>
      </c>
      <c r="AV2773" s="14" t="s">
        <v>82</v>
      </c>
      <c r="AW2773" s="14" t="s">
        <v>30</v>
      </c>
      <c r="AX2773" s="14" t="s">
        <v>73</v>
      </c>
      <c r="AY2773" s="269" t="s">
        <v>189</v>
      </c>
    </row>
    <row r="2774" s="13" customFormat="1">
      <c r="A2774" s="13"/>
      <c r="B2774" s="249"/>
      <c r="C2774" s="250"/>
      <c r="D2774" s="242" t="s">
        <v>200</v>
      </c>
      <c r="E2774" s="251" t="s">
        <v>1</v>
      </c>
      <c r="F2774" s="252" t="s">
        <v>595</v>
      </c>
      <c r="G2774" s="250"/>
      <c r="H2774" s="251" t="s">
        <v>1</v>
      </c>
      <c r="I2774" s="253"/>
      <c r="J2774" s="250"/>
      <c r="K2774" s="250"/>
      <c r="L2774" s="254"/>
      <c r="M2774" s="255"/>
      <c r="N2774" s="256"/>
      <c r="O2774" s="256"/>
      <c r="P2774" s="256"/>
      <c r="Q2774" s="256"/>
      <c r="R2774" s="256"/>
      <c r="S2774" s="256"/>
      <c r="T2774" s="257"/>
      <c r="U2774" s="13"/>
      <c r="V2774" s="13"/>
      <c r="W2774" s="13"/>
      <c r="X2774" s="13"/>
      <c r="Y2774" s="13"/>
      <c r="Z2774" s="13"/>
      <c r="AA2774" s="13"/>
      <c r="AB2774" s="13"/>
      <c r="AC2774" s="13"/>
      <c r="AD2774" s="13"/>
      <c r="AE2774" s="13"/>
      <c r="AT2774" s="258" t="s">
        <v>200</v>
      </c>
      <c r="AU2774" s="258" t="s">
        <v>82</v>
      </c>
      <c r="AV2774" s="13" t="s">
        <v>80</v>
      </c>
      <c r="AW2774" s="13" t="s">
        <v>30</v>
      </c>
      <c r="AX2774" s="13" t="s">
        <v>73</v>
      </c>
      <c r="AY2774" s="258" t="s">
        <v>189</v>
      </c>
    </row>
    <row r="2775" s="14" customFormat="1">
      <c r="A2775" s="14"/>
      <c r="B2775" s="259"/>
      <c r="C2775" s="260"/>
      <c r="D2775" s="242" t="s">
        <v>200</v>
      </c>
      <c r="E2775" s="261" t="s">
        <v>1</v>
      </c>
      <c r="F2775" s="262" t="s">
        <v>602</v>
      </c>
      <c r="G2775" s="260"/>
      <c r="H2775" s="263">
        <v>3</v>
      </c>
      <c r="I2775" s="264"/>
      <c r="J2775" s="260"/>
      <c r="K2775" s="260"/>
      <c r="L2775" s="265"/>
      <c r="M2775" s="266"/>
      <c r="N2775" s="267"/>
      <c r="O2775" s="267"/>
      <c r="P2775" s="267"/>
      <c r="Q2775" s="267"/>
      <c r="R2775" s="267"/>
      <c r="S2775" s="267"/>
      <c r="T2775" s="268"/>
      <c r="U2775" s="14"/>
      <c r="V2775" s="14"/>
      <c r="W2775" s="14"/>
      <c r="X2775" s="14"/>
      <c r="Y2775" s="14"/>
      <c r="Z2775" s="14"/>
      <c r="AA2775" s="14"/>
      <c r="AB2775" s="14"/>
      <c r="AC2775" s="14"/>
      <c r="AD2775" s="14"/>
      <c r="AE2775" s="14"/>
      <c r="AT2775" s="269" t="s">
        <v>200</v>
      </c>
      <c r="AU2775" s="269" t="s">
        <v>82</v>
      </c>
      <c r="AV2775" s="14" t="s">
        <v>82</v>
      </c>
      <c r="AW2775" s="14" t="s">
        <v>30</v>
      </c>
      <c r="AX2775" s="14" t="s">
        <v>73</v>
      </c>
      <c r="AY2775" s="269" t="s">
        <v>189</v>
      </c>
    </row>
    <row r="2776" s="13" customFormat="1">
      <c r="A2776" s="13"/>
      <c r="B2776" s="249"/>
      <c r="C2776" s="250"/>
      <c r="D2776" s="242" t="s">
        <v>200</v>
      </c>
      <c r="E2776" s="251" t="s">
        <v>1</v>
      </c>
      <c r="F2776" s="252" t="s">
        <v>369</v>
      </c>
      <c r="G2776" s="250"/>
      <c r="H2776" s="251" t="s">
        <v>1</v>
      </c>
      <c r="I2776" s="253"/>
      <c r="J2776" s="250"/>
      <c r="K2776" s="250"/>
      <c r="L2776" s="254"/>
      <c r="M2776" s="255"/>
      <c r="N2776" s="256"/>
      <c r="O2776" s="256"/>
      <c r="P2776" s="256"/>
      <c r="Q2776" s="256"/>
      <c r="R2776" s="256"/>
      <c r="S2776" s="256"/>
      <c r="T2776" s="257"/>
      <c r="U2776" s="13"/>
      <c r="V2776" s="13"/>
      <c r="W2776" s="13"/>
      <c r="X2776" s="13"/>
      <c r="Y2776" s="13"/>
      <c r="Z2776" s="13"/>
      <c r="AA2776" s="13"/>
      <c r="AB2776" s="13"/>
      <c r="AC2776" s="13"/>
      <c r="AD2776" s="13"/>
      <c r="AE2776" s="13"/>
      <c r="AT2776" s="258" t="s">
        <v>200</v>
      </c>
      <c r="AU2776" s="258" t="s">
        <v>82</v>
      </c>
      <c r="AV2776" s="13" t="s">
        <v>80</v>
      </c>
      <c r="AW2776" s="13" t="s">
        <v>30</v>
      </c>
      <c r="AX2776" s="13" t="s">
        <v>73</v>
      </c>
      <c r="AY2776" s="258" t="s">
        <v>189</v>
      </c>
    </row>
    <row r="2777" s="14" customFormat="1">
      <c r="A2777" s="14"/>
      <c r="B2777" s="259"/>
      <c r="C2777" s="260"/>
      <c r="D2777" s="242" t="s">
        <v>200</v>
      </c>
      <c r="E2777" s="261" t="s">
        <v>1</v>
      </c>
      <c r="F2777" s="262" t="s">
        <v>807</v>
      </c>
      <c r="G2777" s="260"/>
      <c r="H2777" s="263">
        <v>-2.5800000000000001</v>
      </c>
      <c r="I2777" s="264"/>
      <c r="J2777" s="260"/>
      <c r="K2777" s="260"/>
      <c r="L2777" s="265"/>
      <c r="M2777" s="266"/>
      <c r="N2777" s="267"/>
      <c r="O2777" s="267"/>
      <c r="P2777" s="267"/>
      <c r="Q2777" s="267"/>
      <c r="R2777" s="267"/>
      <c r="S2777" s="267"/>
      <c r="T2777" s="268"/>
      <c r="U2777" s="14"/>
      <c r="V2777" s="14"/>
      <c r="W2777" s="14"/>
      <c r="X2777" s="14"/>
      <c r="Y2777" s="14"/>
      <c r="Z2777" s="14"/>
      <c r="AA2777" s="14"/>
      <c r="AB2777" s="14"/>
      <c r="AC2777" s="14"/>
      <c r="AD2777" s="14"/>
      <c r="AE2777" s="14"/>
      <c r="AT2777" s="269" t="s">
        <v>200</v>
      </c>
      <c r="AU2777" s="269" t="s">
        <v>82</v>
      </c>
      <c r="AV2777" s="14" t="s">
        <v>82</v>
      </c>
      <c r="AW2777" s="14" t="s">
        <v>30</v>
      </c>
      <c r="AX2777" s="14" t="s">
        <v>73</v>
      </c>
      <c r="AY2777" s="269" t="s">
        <v>189</v>
      </c>
    </row>
    <row r="2778" s="13" customFormat="1">
      <c r="A2778" s="13"/>
      <c r="B2778" s="249"/>
      <c r="C2778" s="250"/>
      <c r="D2778" s="242" t="s">
        <v>200</v>
      </c>
      <c r="E2778" s="251" t="s">
        <v>1</v>
      </c>
      <c r="F2778" s="252" t="s">
        <v>1730</v>
      </c>
      <c r="G2778" s="250"/>
      <c r="H2778" s="251" t="s">
        <v>1</v>
      </c>
      <c r="I2778" s="253"/>
      <c r="J2778" s="250"/>
      <c r="K2778" s="250"/>
      <c r="L2778" s="254"/>
      <c r="M2778" s="255"/>
      <c r="N2778" s="256"/>
      <c r="O2778" s="256"/>
      <c r="P2778" s="256"/>
      <c r="Q2778" s="256"/>
      <c r="R2778" s="256"/>
      <c r="S2778" s="256"/>
      <c r="T2778" s="257"/>
      <c r="U2778" s="13"/>
      <c r="V2778" s="13"/>
      <c r="W2778" s="13"/>
      <c r="X2778" s="13"/>
      <c r="Y2778" s="13"/>
      <c r="Z2778" s="13"/>
      <c r="AA2778" s="13"/>
      <c r="AB2778" s="13"/>
      <c r="AC2778" s="13"/>
      <c r="AD2778" s="13"/>
      <c r="AE2778" s="13"/>
      <c r="AT2778" s="258" t="s">
        <v>200</v>
      </c>
      <c r="AU2778" s="258" t="s">
        <v>82</v>
      </c>
      <c r="AV2778" s="13" t="s">
        <v>80</v>
      </c>
      <c r="AW2778" s="13" t="s">
        <v>30</v>
      </c>
      <c r="AX2778" s="13" t="s">
        <v>73</v>
      </c>
      <c r="AY2778" s="258" t="s">
        <v>189</v>
      </c>
    </row>
    <row r="2779" s="14" customFormat="1">
      <c r="A2779" s="14"/>
      <c r="B2779" s="259"/>
      <c r="C2779" s="260"/>
      <c r="D2779" s="242" t="s">
        <v>200</v>
      </c>
      <c r="E2779" s="261" t="s">
        <v>1</v>
      </c>
      <c r="F2779" s="262" t="s">
        <v>1731</v>
      </c>
      <c r="G2779" s="260"/>
      <c r="H2779" s="263">
        <v>15.323</v>
      </c>
      <c r="I2779" s="264"/>
      <c r="J2779" s="260"/>
      <c r="K2779" s="260"/>
      <c r="L2779" s="265"/>
      <c r="M2779" s="266"/>
      <c r="N2779" s="267"/>
      <c r="O2779" s="267"/>
      <c r="P2779" s="267"/>
      <c r="Q2779" s="267"/>
      <c r="R2779" s="267"/>
      <c r="S2779" s="267"/>
      <c r="T2779" s="268"/>
      <c r="U2779" s="14"/>
      <c r="V2779" s="14"/>
      <c r="W2779" s="14"/>
      <c r="X2779" s="14"/>
      <c r="Y2779" s="14"/>
      <c r="Z2779" s="14"/>
      <c r="AA2779" s="14"/>
      <c r="AB2779" s="14"/>
      <c r="AC2779" s="14"/>
      <c r="AD2779" s="14"/>
      <c r="AE2779" s="14"/>
      <c r="AT2779" s="269" t="s">
        <v>200</v>
      </c>
      <c r="AU2779" s="269" t="s">
        <v>82</v>
      </c>
      <c r="AV2779" s="14" t="s">
        <v>82</v>
      </c>
      <c r="AW2779" s="14" t="s">
        <v>30</v>
      </c>
      <c r="AX2779" s="14" t="s">
        <v>73</v>
      </c>
      <c r="AY2779" s="269" t="s">
        <v>189</v>
      </c>
    </row>
    <row r="2780" s="13" customFormat="1">
      <c r="A2780" s="13"/>
      <c r="B2780" s="249"/>
      <c r="C2780" s="250"/>
      <c r="D2780" s="242" t="s">
        <v>200</v>
      </c>
      <c r="E2780" s="251" t="s">
        <v>1</v>
      </c>
      <c r="F2780" s="252" t="s">
        <v>809</v>
      </c>
      <c r="G2780" s="250"/>
      <c r="H2780" s="251" t="s">
        <v>1</v>
      </c>
      <c r="I2780" s="253"/>
      <c r="J2780" s="250"/>
      <c r="K2780" s="250"/>
      <c r="L2780" s="254"/>
      <c r="M2780" s="255"/>
      <c r="N2780" s="256"/>
      <c r="O2780" s="256"/>
      <c r="P2780" s="256"/>
      <c r="Q2780" s="256"/>
      <c r="R2780" s="256"/>
      <c r="S2780" s="256"/>
      <c r="T2780" s="257"/>
      <c r="U2780" s="13"/>
      <c r="V2780" s="13"/>
      <c r="W2780" s="13"/>
      <c r="X2780" s="13"/>
      <c r="Y2780" s="13"/>
      <c r="Z2780" s="13"/>
      <c r="AA2780" s="13"/>
      <c r="AB2780" s="13"/>
      <c r="AC2780" s="13"/>
      <c r="AD2780" s="13"/>
      <c r="AE2780" s="13"/>
      <c r="AT2780" s="258" t="s">
        <v>200</v>
      </c>
      <c r="AU2780" s="258" t="s">
        <v>82</v>
      </c>
      <c r="AV2780" s="13" t="s">
        <v>80</v>
      </c>
      <c r="AW2780" s="13" t="s">
        <v>30</v>
      </c>
      <c r="AX2780" s="13" t="s">
        <v>73</v>
      </c>
      <c r="AY2780" s="258" t="s">
        <v>189</v>
      </c>
    </row>
    <row r="2781" s="14" customFormat="1">
      <c r="A2781" s="14"/>
      <c r="B2781" s="259"/>
      <c r="C2781" s="260"/>
      <c r="D2781" s="242" t="s">
        <v>200</v>
      </c>
      <c r="E2781" s="261" t="s">
        <v>1</v>
      </c>
      <c r="F2781" s="262" t="s">
        <v>810</v>
      </c>
      <c r="G2781" s="260"/>
      <c r="H2781" s="263">
        <v>36.405000000000001</v>
      </c>
      <c r="I2781" s="264"/>
      <c r="J2781" s="260"/>
      <c r="K2781" s="260"/>
      <c r="L2781" s="265"/>
      <c r="M2781" s="266"/>
      <c r="N2781" s="267"/>
      <c r="O2781" s="267"/>
      <c r="P2781" s="267"/>
      <c r="Q2781" s="267"/>
      <c r="R2781" s="267"/>
      <c r="S2781" s="267"/>
      <c r="T2781" s="268"/>
      <c r="U2781" s="14"/>
      <c r="V2781" s="14"/>
      <c r="W2781" s="14"/>
      <c r="X2781" s="14"/>
      <c r="Y2781" s="14"/>
      <c r="Z2781" s="14"/>
      <c r="AA2781" s="14"/>
      <c r="AB2781" s="14"/>
      <c r="AC2781" s="14"/>
      <c r="AD2781" s="14"/>
      <c r="AE2781" s="14"/>
      <c r="AT2781" s="269" t="s">
        <v>200</v>
      </c>
      <c r="AU2781" s="269" t="s">
        <v>82</v>
      </c>
      <c r="AV2781" s="14" t="s">
        <v>82</v>
      </c>
      <c r="AW2781" s="14" t="s">
        <v>30</v>
      </c>
      <c r="AX2781" s="14" t="s">
        <v>73</v>
      </c>
      <c r="AY2781" s="269" t="s">
        <v>189</v>
      </c>
    </row>
    <row r="2782" s="16" customFormat="1">
      <c r="A2782" s="16"/>
      <c r="B2782" s="292"/>
      <c r="C2782" s="293"/>
      <c r="D2782" s="242" t="s">
        <v>200</v>
      </c>
      <c r="E2782" s="294" t="s">
        <v>1</v>
      </c>
      <c r="F2782" s="295" t="s">
        <v>290</v>
      </c>
      <c r="G2782" s="293"/>
      <c r="H2782" s="296">
        <v>216.61099999999999</v>
      </c>
      <c r="I2782" s="297"/>
      <c r="J2782" s="293"/>
      <c r="K2782" s="293"/>
      <c r="L2782" s="298"/>
      <c r="M2782" s="299"/>
      <c r="N2782" s="300"/>
      <c r="O2782" s="300"/>
      <c r="P2782" s="300"/>
      <c r="Q2782" s="300"/>
      <c r="R2782" s="300"/>
      <c r="S2782" s="300"/>
      <c r="T2782" s="301"/>
      <c r="U2782" s="16"/>
      <c r="V2782" s="16"/>
      <c r="W2782" s="16"/>
      <c r="X2782" s="16"/>
      <c r="Y2782" s="16"/>
      <c r="Z2782" s="16"/>
      <c r="AA2782" s="16"/>
      <c r="AB2782" s="16"/>
      <c r="AC2782" s="16"/>
      <c r="AD2782" s="16"/>
      <c r="AE2782" s="16"/>
      <c r="AT2782" s="302" t="s">
        <v>200</v>
      </c>
      <c r="AU2782" s="302" t="s">
        <v>82</v>
      </c>
      <c r="AV2782" s="16" t="s">
        <v>214</v>
      </c>
      <c r="AW2782" s="16" t="s">
        <v>30</v>
      </c>
      <c r="AX2782" s="16" t="s">
        <v>73</v>
      </c>
      <c r="AY2782" s="302" t="s">
        <v>189</v>
      </c>
    </row>
    <row r="2783" s="13" customFormat="1">
      <c r="A2783" s="13"/>
      <c r="B2783" s="249"/>
      <c r="C2783" s="250"/>
      <c r="D2783" s="242" t="s">
        <v>200</v>
      </c>
      <c r="E2783" s="251" t="s">
        <v>1</v>
      </c>
      <c r="F2783" s="252" t="s">
        <v>338</v>
      </c>
      <c r="G2783" s="250"/>
      <c r="H2783" s="251" t="s">
        <v>1</v>
      </c>
      <c r="I2783" s="253"/>
      <c r="J2783" s="250"/>
      <c r="K2783" s="250"/>
      <c r="L2783" s="254"/>
      <c r="M2783" s="255"/>
      <c r="N2783" s="256"/>
      <c r="O2783" s="256"/>
      <c r="P2783" s="256"/>
      <c r="Q2783" s="256"/>
      <c r="R2783" s="256"/>
      <c r="S2783" s="256"/>
      <c r="T2783" s="257"/>
      <c r="U2783" s="13"/>
      <c r="V2783" s="13"/>
      <c r="W2783" s="13"/>
      <c r="X2783" s="13"/>
      <c r="Y2783" s="13"/>
      <c r="Z2783" s="13"/>
      <c r="AA2783" s="13"/>
      <c r="AB2783" s="13"/>
      <c r="AC2783" s="13"/>
      <c r="AD2783" s="13"/>
      <c r="AE2783" s="13"/>
      <c r="AT2783" s="258" t="s">
        <v>200</v>
      </c>
      <c r="AU2783" s="258" t="s">
        <v>82</v>
      </c>
      <c r="AV2783" s="13" t="s">
        <v>80</v>
      </c>
      <c r="AW2783" s="13" t="s">
        <v>30</v>
      </c>
      <c r="AX2783" s="13" t="s">
        <v>73</v>
      </c>
      <c r="AY2783" s="258" t="s">
        <v>189</v>
      </c>
    </row>
    <row r="2784" s="13" customFormat="1">
      <c r="A2784" s="13"/>
      <c r="B2784" s="249"/>
      <c r="C2784" s="250"/>
      <c r="D2784" s="242" t="s">
        <v>200</v>
      </c>
      <c r="E2784" s="251" t="s">
        <v>1</v>
      </c>
      <c r="F2784" s="252" t="s">
        <v>823</v>
      </c>
      <c r="G2784" s="250"/>
      <c r="H2784" s="251" t="s">
        <v>1</v>
      </c>
      <c r="I2784" s="253"/>
      <c r="J2784" s="250"/>
      <c r="K2784" s="250"/>
      <c r="L2784" s="254"/>
      <c r="M2784" s="255"/>
      <c r="N2784" s="256"/>
      <c r="O2784" s="256"/>
      <c r="P2784" s="256"/>
      <c r="Q2784" s="256"/>
      <c r="R2784" s="256"/>
      <c r="S2784" s="256"/>
      <c r="T2784" s="257"/>
      <c r="U2784" s="13"/>
      <c r="V2784" s="13"/>
      <c r="W2784" s="13"/>
      <c r="X2784" s="13"/>
      <c r="Y2784" s="13"/>
      <c r="Z2784" s="13"/>
      <c r="AA2784" s="13"/>
      <c r="AB2784" s="13"/>
      <c r="AC2784" s="13"/>
      <c r="AD2784" s="13"/>
      <c r="AE2784" s="13"/>
      <c r="AT2784" s="258" t="s">
        <v>200</v>
      </c>
      <c r="AU2784" s="258" t="s">
        <v>82</v>
      </c>
      <c r="AV2784" s="13" t="s">
        <v>80</v>
      </c>
      <c r="AW2784" s="13" t="s">
        <v>30</v>
      </c>
      <c r="AX2784" s="13" t="s">
        <v>73</v>
      </c>
      <c r="AY2784" s="258" t="s">
        <v>189</v>
      </c>
    </row>
    <row r="2785" s="14" customFormat="1">
      <c r="A2785" s="14"/>
      <c r="B2785" s="259"/>
      <c r="C2785" s="260"/>
      <c r="D2785" s="242" t="s">
        <v>200</v>
      </c>
      <c r="E2785" s="261" t="s">
        <v>1</v>
      </c>
      <c r="F2785" s="262" t="s">
        <v>1732</v>
      </c>
      <c r="G2785" s="260"/>
      <c r="H2785" s="263">
        <v>39.270000000000003</v>
      </c>
      <c r="I2785" s="264"/>
      <c r="J2785" s="260"/>
      <c r="K2785" s="260"/>
      <c r="L2785" s="265"/>
      <c r="M2785" s="266"/>
      <c r="N2785" s="267"/>
      <c r="O2785" s="267"/>
      <c r="P2785" s="267"/>
      <c r="Q2785" s="267"/>
      <c r="R2785" s="267"/>
      <c r="S2785" s="267"/>
      <c r="T2785" s="268"/>
      <c r="U2785" s="14"/>
      <c r="V2785" s="14"/>
      <c r="W2785" s="14"/>
      <c r="X2785" s="14"/>
      <c r="Y2785" s="14"/>
      <c r="Z2785" s="14"/>
      <c r="AA2785" s="14"/>
      <c r="AB2785" s="14"/>
      <c r="AC2785" s="14"/>
      <c r="AD2785" s="14"/>
      <c r="AE2785" s="14"/>
      <c r="AT2785" s="269" t="s">
        <v>200</v>
      </c>
      <c r="AU2785" s="269" t="s">
        <v>82</v>
      </c>
      <c r="AV2785" s="14" t="s">
        <v>82</v>
      </c>
      <c r="AW2785" s="14" t="s">
        <v>30</v>
      </c>
      <c r="AX2785" s="14" t="s">
        <v>73</v>
      </c>
      <c r="AY2785" s="269" t="s">
        <v>189</v>
      </c>
    </row>
    <row r="2786" s="13" customFormat="1">
      <c r="A2786" s="13"/>
      <c r="B2786" s="249"/>
      <c r="C2786" s="250"/>
      <c r="D2786" s="242" t="s">
        <v>200</v>
      </c>
      <c r="E2786" s="251" t="s">
        <v>1</v>
      </c>
      <c r="F2786" s="252" t="s">
        <v>369</v>
      </c>
      <c r="G2786" s="250"/>
      <c r="H2786" s="251" t="s">
        <v>1</v>
      </c>
      <c r="I2786" s="253"/>
      <c r="J2786" s="250"/>
      <c r="K2786" s="250"/>
      <c r="L2786" s="254"/>
      <c r="M2786" s="255"/>
      <c r="N2786" s="256"/>
      <c r="O2786" s="256"/>
      <c r="P2786" s="256"/>
      <c r="Q2786" s="256"/>
      <c r="R2786" s="256"/>
      <c r="S2786" s="256"/>
      <c r="T2786" s="257"/>
      <c r="U2786" s="13"/>
      <c r="V2786" s="13"/>
      <c r="W2786" s="13"/>
      <c r="X2786" s="13"/>
      <c r="Y2786" s="13"/>
      <c r="Z2786" s="13"/>
      <c r="AA2786" s="13"/>
      <c r="AB2786" s="13"/>
      <c r="AC2786" s="13"/>
      <c r="AD2786" s="13"/>
      <c r="AE2786" s="13"/>
      <c r="AT2786" s="258" t="s">
        <v>200</v>
      </c>
      <c r="AU2786" s="258" t="s">
        <v>82</v>
      </c>
      <c r="AV2786" s="13" t="s">
        <v>80</v>
      </c>
      <c r="AW2786" s="13" t="s">
        <v>30</v>
      </c>
      <c r="AX2786" s="13" t="s">
        <v>73</v>
      </c>
      <c r="AY2786" s="258" t="s">
        <v>189</v>
      </c>
    </row>
    <row r="2787" s="14" customFormat="1">
      <c r="A2787" s="14"/>
      <c r="B2787" s="259"/>
      <c r="C2787" s="260"/>
      <c r="D2787" s="242" t="s">
        <v>200</v>
      </c>
      <c r="E2787" s="261" t="s">
        <v>1</v>
      </c>
      <c r="F2787" s="262" t="s">
        <v>1733</v>
      </c>
      <c r="G2787" s="260"/>
      <c r="H2787" s="263">
        <v>-12.783</v>
      </c>
      <c r="I2787" s="264"/>
      <c r="J2787" s="260"/>
      <c r="K2787" s="260"/>
      <c r="L2787" s="265"/>
      <c r="M2787" s="266"/>
      <c r="N2787" s="267"/>
      <c r="O2787" s="267"/>
      <c r="P2787" s="267"/>
      <c r="Q2787" s="267"/>
      <c r="R2787" s="267"/>
      <c r="S2787" s="267"/>
      <c r="T2787" s="268"/>
      <c r="U2787" s="14"/>
      <c r="V2787" s="14"/>
      <c r="W2787" s="14"/>
      <c r="X2787" s="14"/>
      <c r="Y2787" s="14"/>
      <c r="Z2787" s="14"/>
      <c r="AA2787" s="14"/>
      <c r="AB2787" s="14"/>
      <c r="AC2787" s="14"/>
      <c r="AD2787" s="14"/>
      <c r="AE2787" s="14"/>
      <c r="AT2787" s="269" t="s">
        <v>200</v>
      </c>
      <c r="AU2787" s="269" t="s">
        <v>82</v>
      </c>
      <c r="AV2787" s="14" t="s">
        <v>82</v>
      </c>
      <c r="AW2787" s="14" t="s">
        <v>30</v>
      </c>
      <c r="AX2787" s="14" t="s">
        <v>73</v>
      </c>
      <c r="AY2787" s="269" t="s">
        <v>189</v>
      </c>
    </row>
    <row r="2788" s="13" customFormat="1">
      <c r="A2788" s="13"/>
      <c r="B2788" s="249"/>
      <c r="C2788" s="250"/>
      <c r="D2788" s="242" t="s">
        <v>200</v>
      </c>
      <c r="E2788" s="251" t="s">
        <v>1</v>
      </c>
      <c r="F2788" s="252" t="s">
        <v>1591</v>
      </c>
      <c r="G2788" s="250"/>
      <c r="H2788" s="251" t="s">
        <v>1</v>
      </c>
      <c r="I2788" s="253"/>
      <c r="J2788" s="250"/>
      <c r="K2788" s="250"/>
      <c r="L2788" s="254"/>
      <c r="M2788" s="255"/>
      <c r="N2788" s="256"/>
      <c r="O2788" s="256"/>
      <c r="P2788" s="256"/>
      <c r="Q2788" s="256"/>
      <c r="R2788" s="256"/>
      <c r="S2788" s="256"/>
      <c r="T2788" s="257"/>
      <c r="U2788" s="13"/>
      <c r="V2788" s="13"/>
      <c r="W2788" s="13"/>
      <c r="X2788" s="13"/>
      <c r="Y2788" s="13"/>
      <c r="Z2788" s="13"/>
      <c r="AA2788" s="13"/>
      <c r="AB2788" s="13"/>
      <c r="AC2788" s="13"/>
      <c r="AD2788" s="13"/>
      <c r="AE2788" s="13"/>
      <c r="AT2788" s="258" t="s">
        <v>200</v>
      </c>
      <c r="AU2788" s="258" t="s">
        <v>82</v>
      </c>
      <c r="AV2788" s="13" t="s">
        <v>80</v>
      </c>
      <c r="AW2788" s="13" t="s">
        <v>30</v>
      </c>
      <c r="AX2788" s="13" t="s">
        <v>73</v>
      </c>
      <c r="AY2788" s="258" t="s">
        <v>189</v>
      </c>
    </row>
    <row r="2789" s="14" customFormat="1">
      <c r="A2789" s="14"/>
      <c r="B2789" s="259"/>
      <c r="C2789" s="260"/>
      <c r="D2789" s="242" t="s">
        <v>200</v>
      </c>
      <c r="E2789" s="261" t="s">
        <v>1</v>
      </c>
      <c r="F2789" s="262" t="s">
        <v>1734</v>
      </c>
      <c r="G2789" s="260"/>
      <c r="H2789" s="263">
        <v>15.18</v>
      </c>
      <c r="I2789" s="264"/>
      <c r="J2789" s="260"/>
      <c r="K2789" s="260"/>
      <c r="L2789" s="265"/>
      <c r="M2789" s="266"/>
      <c r="N2789" s="267"/>
      <c r="O2789" s="267"/>
      <c r="P2789" s="267"/>
      <c r="Q2789" s="267"/>
      <c r="R2789" s="267"/>
      <c r="S2789" s="267"/>
      <c r="T2789" s="268"/>
      <c r="U2789" s="14"/>
      <c r="V2789" s="14"/>
      <c r="W2789" s="14"/>
      <c r="X2789" s="14"/>
      <c r="Y2789" s="14"/>
      <c r="Z2789" s="14"/>
      <c r="AA2789" s="14"/>
      <c r="AB2789" s="14"/>
      <c r="AC2789" s="14"/>
      <c r="AD2789" s="14"/>
      <c r="AE2789" s="14"/>
      <c r="AT2789" s="269" t="s">
        <v>200</v>
      </c>
      <c r="AU2789" s="269" t="s">
        <v>82</v>
      </c>
      <c r="AV2789" s="14" t="s">
        <v>82</v>
      </c>
      <c r="AW2789" s="14" t="s">
        <v>30</v>
      </c>
      <c r="AX2789" s="14" t="s">
        <v>73</v>
      </c>
      <c r="AY2789" s="269" t="s">
        <v>189</v>
      </c>
    </row>
    <row r="2790" s="13" customFormat="1">
      <c r="A2790" s="13"/>
      <c r="B2790" s="249"/>
      <c r="C2790" s="250"/>
      <c r="D2790" s="242" t="s">
        <v>200</v>
      </c>
      <c r="E2790" s="251" t="s">
        <v>1</v>
      </c>
      <c r="F2790" s="252" t="s">
        <v>369</v>
      </c>
      <c r="G2790" s="250"/>
      <c r="H2790" s="251" t="s">
        <v>1</v>
      </c>
      <c r="I2790" s="253"/>
      <c r="J2790" s="250"/>
      <c r="K2790" s="250"/>
      <c r="L2790" s="254"/>
      <c r="M2790" s="255"/>
      <c r="N2790" s="256"/>
      <c r="O2790" s="256"/>
      <c r="P2790" s="256"/>
      <c r="Q2790" s="256"/>
      <c r="R2790" s="256"/>
      <c r="S2790" s="256"/>
      <c r="T2790" s="257"/>
      <c r="U2790" s="13"/>
      <c r="V2790" s="13"/>
      <c r="W2790" s="13"/>
      <c r="X2790" s="13"/>
      <c r="Y2790" s="13"/>
      <c r="Z2790" s="13"/>
      <c r="AA2790" s="13"/>
      <c r="AB2790" s="13"/>
      <c r="AC2790" s="13"/>
      <c r="AD2790" s="13"/>
      <c r="AE2790" s="13"/>
      <c r="AT2790" s="258" t="s">
        <v>200</v>
      </c>
      <c r="AU2790" s="258" t="s">
        <v>82</v>
      </c>
      <c r="AV2790" s="13" t="s">
        <v>80</v>
      </c>
      <c r="AW2790" s="13" t="s">
        <v>30</v>
      </c>
      <c r="AX2790" s="13" t="s">
        <v>73</v>
      </c>
      <c r="AY2790" s="258" t="s">
        <v>189</v>
      </c>
    </row>
    <row r="2791" s="14" customFormat="1">
      <c r="A2791" s="14"/>
      <c r="B2791" s="259"/>
      <c r="C2791" s="260"/>
      <c r="D2791" s="242" t="s">
        <v>200</v>
      </c>
      <c r="E2791" s="261" t="s">
        <v>1</v>
      </c>
      <c r="F2791" s="262" t="s">
        <v>1735</v>
      </c>
      <c r="G2791" s="260"/>
      <c r="H2791" s="263">
        <v>-1.1819999999999999</v>
      </c>
      <c r="I2791" s="264"/>
      <c r="J2791" s="260"/>
      <c r="K2791" s="260"/>
      <c r="L2791" s="265"/>
      <c r="M2791" s="266"/>
      <c r="N2791" s="267"/>
      <c r="O2791" s="267"/>
      <c r="P2791" s="267"/>
      <c r="Q2791" s="267"/>
      <c r="R2791" s="267"/>
      <c r="S2791" s="267"/>
      <c r="T2791" s="268"/>
      <c r="U2791" s="14"/>
      <c r="V2791" s="14"/>
      <c r="W2791" s="14"/>
      <c r="X2791" s="14"/>
      <c r="Y2791" s="14"/>
      <c r="Z2791" s="14"/>
      <c r="AA2791" s="14"/>
      <c r="AB2791" s="14"/>
      <c r="AC2791" s="14"/>
      <c r="AD2791" s="14"/>
      <c r="AE2791" s="14"/>
      <c r="AT2791" s="269" t="s">
        <v>200</v>
      </c>
      <c r="AU2791" s="269" t="s">
        <v>82</v>
      </c>
      <c r="AV2791" s="14" t="s">
        <v>82</v>
      </c>
      <c r="AW2791" s="14" t="s">
        <v>30</v>
      </c>
      <c r="AX2791" s="14" t="s">
        <v>73</v>
      </c>
      <c r="AY2791" s="269" t="s">
        <v>189</v>
      </c>
    </row>
    <row r="2792" s="13" customFormat="1">
      <c r="A2792" s="13"/>
      <c r="B2792" s="249"/>
      <c r="C2792" s="250"/>
      <c r="D2792" s="242" t="s">
        <v>200</v>
      </c>
      <c r="E2792" s="251" t="s">
        <v>1</v>
      </c>
      <c r="F2792" s="252" t="s">
        <v>606</v>
      </c>
      <c r="G2792" s="250"/>
      <c r="H2792" s="251" t="s">
        <v>1</v>
      </c>
      <c r="I2792" s="253"/>
      <c r="J2792" s="250"/>
      <c r="K2792" s="250"/>
      <c r="L2792" s="254"/>
      <c r="M2792" s="255"/>
      <c r="N2792" s="256"/>
      <c r="O2792" s="256"/>
      <c r="P2792" s="256"/>
      <c r="Q2792" s="256"/>
      <c r="R2792" s="256"/>
      <c r="S2792" s="256"/>
      <c r="T2792" s="257"/>
      <c r="U2792" s="13"/>
      <c r="V2792" s="13"/>
      <c r="W2792" s="13"/>
      <c r="X2792" s="13"/>
      <c r="Y2792" s="13"/>
      <c r="Z2792" s="13"/>
      <c r="AA2792" s="13"/>
      <c r="AB2792" s="13"/>
      <c r="AC2792" s="13"/>
      <c r="AD2792" s="13"/>
      <c r="AE2792" s="13"/>
      <c r="AT2792" s="258" t="s">
        <v>200</v>
      </c>
      <c r="AU2792" s="258" t="s">
        <v>82</v>
      </c>
      <c r="AV2792" s="13" t="s">
        <v>80</v>
      </c>
      <c r="AW2792" s="13" t="s">
        <v>30</v>
      </c>
      <c r="AX2792" s="13" t="s">
        <v>73</v>
      </c>
      <c r="AY2792" s="258" t="s">
        <v>189</v>
      </c>
    </row>
    <row r="2793" s="14" customFormat="1">
      <c r="A2793" s="14"/>
      <c r="B2793" s="259"/>
      <c r="C2793" s="260"/>
      <c r="D2793" s="242" t="s">
        <v>200</v>
      </c>
      <c r="E2793" s="261" t="s">
        <v>1</v>
      </c>
      <c r="F2793" s="262" t="s">
        <v>863</v>
      </c>
      <c r="G2793" s="260"/>
      <c r="H2793" s="263">
        <v>54.533000000000001</v>
      </c>
      <c r="I2793" s="264"/>
      <c r="J2793" s="260"/>
      <c r="K2793" s="260"/>
      <c r="L2793" s="265"/>
      <c r="M2793" s="266"/>
      <c r="N2793" s="267"/>
      <c r="O2793" s="267"/>
      <c r="P2793" s="267"/>
      <c r="Q2793" s="267"/>
      <c r="R2793" s="267"/>
      <c r="S2793" s="267"/>
      <c r="T2793" s="268"/>
      <c r="U2793" s="14"/>
      <c r="V2793" s="14"/>
      <c r="W2793" s="14"/>
      <c r="X2793" s="14"/>
      <c r="Y2793" s="14"/>
      <c r="Z2793" s="14"/>
      <c r="AA2793" s="14"/>
      <c r="AB2793" s="14"/>
      <c r="AC2793" s="14"/>
      <c r="AD2793" s="14"/>
      <c r="AE2793" s="14"/>
      <c r="AT2793" s="269" t="s">
        <v>200</v>
      </c>
      <c r="AU2793" s="269" t="s">
        <v>82</v>
      </c>
      <c r="AV2793" s="14" t="s">
        <v>82</v>
      </c>
      <c r="AW2793" s="14" t="s">
        <v>30</v>
      </c>
      <c r="AX2793" s="14" t="s">
        <v>73</v>
      </c>
      <c r="AY2793" s="269" t="s">
        <v>189</v>
      </c>
    </row>
    <row r="2794" s="13" customFormat="1">
      <c r="A2794" s="13"/>
      <c r="B2794" s="249"/>
      <c r="C2794" s="250"/>
      <c r="D2794" s="242" t="s">
        <v>200</v>
      </c>
      <c r="E2794" s="251" t="s">
        <v>1</v>
      </c>
      <c r="F2794" s="252" t="s">
        <v>595</v>
      </c>
      <c r="G2794" s="250"/>
      <c r="H2794" s="251" t="s">
        <v>1</v>
      </c>
      <c r="I2794" s="253"/>
      <c r="J2794" s="250"/>
      <c r="K2794" s="250"/>
      <c r="L2794" s="254"/>
      <c r="M2794" s="255"/>
      <c r="N2794" s="256"/>
      <c r="O2794" s="256"/>
      <c r="P2794" s="256"/>
      <c r="Q2794" s="256"/>
      <c r="R2794" s="256"/>
      <c r="S2794" s="256"/>
      <c r="T2794" s="257"/>
      <c r="U2794" s="13"/>
      <c r="V2794" s="13"/>
      <c r="W2794" s="13"/>
      <c r="X2794" s="13"/>
      <c r="Y2794" s="13"/>
      <c r="Z2794" s="13"/>
      <c r="AA2794" s="13"/>
      <c r="AB2794" s="13"/>
      <c r="AC2794" s="13"/>
      <c r="AD2794" s="13"/>
      <c r="AE2794" s="13"/>
      <c r="AT2794" s="258" t="s">
        <v>200</v>
      </c>
      <c r="AU2794" s="258" t="s">
        <v>82</v>
      </c>
      <c r="AV2794" s="13" t="s">
        <v>80</v>
      </c>
      <c r="AW2794" s="13" t="s">
        <v>30</v>
      </c>
      <c r="AX2794" s="13" t="s">
        <v>73</v>
      </c>
      <c r="AY2794" s="258" t="s">
        <v>189</v>
      </c>
    </row>
    <row r="2795" s="14" customFormat="1">
      <c r="A2795" s="14"/>
      <c r="B2795" s="259"/>
      <c r="C2795" s="260"/>
      <c r="D2795" s="242" t="s">
        <v>200</v>
      </c>
      <c r="E2795" s="261" t="s">
        <v>1</v>
      </c>
      <c r="F2795" s="262" t="s">
        <v>1736</v>
      </c>
      <c r="G2795" s="260"/>
      <c r="H2795" s="263">
        <v>1.1140000000000001</v>
      </c>
      <c r="I2795" s="264"/>
      <c r="J2795" s="260"/>
      <c r="K2795" s="260"/>
      <c r="L2795" s="265"/>
      <c r="M2795" s="266"/>
      <c r="N2795" s="267"/>
      <c r="O2795" s="267"/>
      <c r="P2795" s="267"/>
      <c r="Q2795" s="267"/>
      <c r="R2795" s="267"/>
      <c r="S2795" s="267"/>
      <c r="T2795" s="268"/>
      <c r="U2795" s="14"/>
      <c r="V2795" s="14"/>
      <c r="W2795" s="14"/>
      <c r="X2795" s="14"/>
      <c r="Y2795" s="14"/>
      <c r="Z2795" s="14"/>
      <c r="AA2795" s="14"/>
      <c r="AB2795" s="14"/>
      <c r="AC2795" s="14"/>
      <c r="AD2795" s="14"/>
      <c r="AE2795" s="14"/>
      <c r="AT2795" s="269" t="s">
        <v>200</v>
      </c>
      <c r="AU2795" s="269" t="s">
        <v>82</v>
      </c>
      <c r="AV2795" s="14" t="s">
        <v>82</v>
      </c>
      <c r="AW2795" s="14" t="s">
        <v>30</v>
      </c>
      <c r="AX2795" s="14" t="s">
        <v>73</v>
      </c>
      <c r="AY2795" s="269" t="s">
        <v>189</v>
      </c>
    </row>
    <row r="2796" s="13" customFormat="1">
      <c r="A2796" s="13"/>
      <c r="B2796" s="249"/>
      <c r="C2796" s="250"/>
      <c r="D2796" s="242" t="s">
        <v>200</v>
      </c>
      <c r="E2796" s="251" t="s">
        <v>1</v>
      </c>
      <c r="F2796" s="252" t="s">
        <v>369</v>
      </c>
      <c r="G2796" s="250"/>
      <c r="H2796" s="251" t="s">
        <v>1</v>
      </c>
      <c r="I2796" s="253"/>
      <c r="J2796" s="250"/>
      <c r="K2796" s="250"/>
      <c r="L2796" s="254"/>
      <c r="M2796" s="255"/>
      <c r="N2796" s="256"/>
      <c r="O2796" s="256"/>
      <c r="P2796" s="256"/>
      <c r="Q2796" s="256"/>
      <c r="R2796" s="256"/>
      <c r="S2796" s="256"/>
      <c r="T2796" s="257"/>
      <c r="U2796" s="13"/>
      <c r="V2796" s="13"/>
      <c r="W2796" s="13"/>
      <c r="X2796" s="13"/>
      <c r="Y2796" s="13"/>
      <c r="Z2796" s="13"/>
      <c r="AA2796" s="13"/>
      <c r="AB2796" s="13"/>
      <c r="AC2796" s="13"/>
      <c r="AD2796" s="13"/>
      <c r="AE2796" s="13"/>
      <c r="AT2796" s="258" t="s">
        <v>200</v>
      </c>
      <c r="AU2796" s="258" t="s">
        <v>82</v>
      </c>
      <c r="AV2796" s="13" t="s">
        <v>80</v>
      </c>
      <c r="AW2796" s="13" t="s">
        <v>30</v>
      </c>
      <c r="AX2796" s="13" t="s">
        <v>73</v>
      </c>
      <c r="AY2796" s="258" t="s">
        <v>189</v>
      </c>
    </row>
    <row r="2797" s="14" customFormat="1">
      <c r="A2797" s="14"/>
      <c r="B2797" s="259"/>
      <c r="C2797" s="260"/>
      <c r="D2797" s="242" t="s">
        <v>200</v>
      </c>
      <c r="E2797" s="261" t="s">
        <v>1</v>
      </c>
      <c r="F2797" s="262" t="s">
        <v>1737</v>
      </c>
      <c r="G2797" s="260"/>
      <c r="H2797" s="263">
        <v>-4.5199999999999996</v>
      </c>
      <c r="I2797" s="264"/>
      <c r="J2797" s="260"/>
      <c r="K2797" s="260"/>
      <c r="L2797" s="265"/>
      <c r="M2797" s="266"/>
      <c r="N2797" s="267"/>
      <c r="O2797" s="267"/>
      <c r="P2797" s="267"/>
      <c r="Q2797" s="267"/>
      <c r="R2797" s="267"/>
      <c r="S2797" s="267"/>
      <c r="T2797" s="268"/>
      <c r="U2797" s="14"/>
      <c r="V2797" s="14"/>
      <c r="W2797" s="14"/>
      <c r="X2797" s="14"/>
      <c r="Y2797" s="14"/>
      <c r="Z2797" s="14"/>
      <c r="AA2797" s="14"/>
      <c r="AB2797" s="14"/>
      <c r="AC2797" s="14"/>
      <c r="AD2797" s="14"/>
      <c r="AE2797" s="14"/>
      <c r="AT2797" s="269" t="s">
        <v>200</v>
      </c>
      <c r="AU2797" s="269" t="s">
        <v>82</v>
      </c>
      <c r="AV2797" s="14" t="s">
        <v>82</v>
      </c>
      <c r="AW2797" s="14" t="s">
        <v>30</v>
      </c>
      <c r="AX2797" s="14" t="s">
        <v>73</v>
      </c>
      <c r="AY2797" s="269" t="s">
        <v>189</v>
      </c>
    </row>
    <row r="2798" s="13" customFormat="1">
      <c r="A2798" s="13"/>
      <c r="B2798" s="249"/>
      <c r="C2798" s="250"/>
      <c r="D2798" s="242" t="s">
        <v>200</v>
      </c>
      <c r="E2798" s="251" t="s">
        <v>1</v>
      </c>
      <c r="F2798" s="252" t="s">
        <v>608</v>
      </c>
      <c r="G2798" s="250"/>
      <c r="H2798" s="251" t="s">
        <v>1</v>
      </c>
      <c r="I2798" s="253"/>
      <c r="J2798" s="250"/>
      <c r="K2798" s="250"/>
      <c r="L2798" s="254"/>
      <c r="M2798" s="255"/>
      <c r="N2798" s="256"/>
      <c r="O2798" s="256"/>
      <c r="P2798" s="256"/>
      <c r="Q2798" s="256"/>
      <c r="R2798" s="256"/>
      <c r="S2798" s="256"/>
      <c r="T2798" s="257"/>
      <c r="U2798" s="13"/>
      <c r="V2798" s="13"/>
      <c r="W2798" s="13"/>
      <c r="X2798" s="13"/>
      <c r="Y2798" s="13"/>
      <c r="Z2798" s="13"/>
      <c r="AA2798" s="13"/>
      <c r="AB2798" s="13"/>
      <c r="AC2798" s="13"/>
      <c r="AD2798" s="13"/>
      <c r="AE2798" s="13"/>
      <c r="AT2798" s="258" t="s">
        <v>200</v>
      </c>
      <c r="AU2798" s="258" t="s">
        <v>82</v>
      </c>
      <c r="AV2798" s="13" t="s">
        <v>80</v>
      </c>
      <c r="AW2798" s="13" t="s">
        <v>30</v>
      </c>
      <c r="AX2798" s="13" t="s">
        <v>73</v>
      </c>
      <c r="AY2798" s="258" t="s">
        <v>189</v>
      </c>
    </row>
    <row r="2799" s="14" customFormat="1">
      <c r="A2799" s="14"/>
      <c r="B2799" s="259"/>
      <c r="C2799" s="260"/>
      <c r="D2799" s="242" t="s">
        <v>200</v>
      </c>
      <c r="E2799" s="261" t="s">
        <v>1</v>
      </c>
      <c r="F2799" s="262" t="s">
        <v>865</v>
      </c>
      <c r="G2799" s="260"/>
      <c r="H2799" s="263">
        <v>47.968000000000004</v>
      </c>
      <c r="I2799" s="264"/>
      <c r="J2799" s="260"/>
      <c r="K2799" s="260"/>
      <c r="L2799" s="265"/>
      <c r="M2799" s="266"/>
      <c r="N2799" s="267"/>
      <c r="O2799" s="267"/>
      <c r="P2799" s="267"/>
      <c r="Q2799" s="267"/>
      <c r="R2799" s="267"/>
      <c r="S2799" s="267"/>
      <c r="T2799" s="268"/>
      <c r="U2799" s="14"/>
      <c r="V2799" s="14"/>
      <c r="W2799" s="14"/>
      <c r="X2799" s="14"/>
      <c r="Y2799" s="14"/>
      <c r="Z2799" s="14"/>
      <c r="AA2799" s="14"/>
      <c r="AB2799" s="14"/>
      <c r="AC2799" s="14"/>
      <c r="AD2799" s="14"/>
      <c r="AE2799" s="14"/>
      <c r="AT2799" s="269" t="s">
        <v>200</v>
      </c>
      <c r="AU2799" s="269" t="s">
        <v>82</v>
      </c>
      <c r="AV2799" s="14" t="s">
        <v>82</v>
      </c>
      <c r="AW2799" s="14" t="s">
        <v>30</v>
      </c>
      <c r="AX2799" s="14" t="s">
        <v>73</v>
      </c>
      <c r="AY2799" s="269" t="s">
        <v>189</v>
      </c>
    </row>
    <row r="2800" s="13" customFormat="1">
      <c r="A2800" s="13"/>
      <c r="B2800" s="249"/>
      <c r="C2800" s="250"/>
      <c r="D2800" s="242" t="s">
        <v>200</v>
      </c>
      <c r="E2800" s="251" t="s">
        <v>1</v>
      </c>
      <c r="F2800" s="252" t="s">
        <v>595</v>
      </c>
      <c r="G2800" s="250"/>
      <c r="H2800" s="251" t="s">
        <v>1</v>
      </c>
      <c r="I2800" s="253"/>
      <c r="J2800" s="250"/>
      <c r="K2800" s="250"/>
      <c r="L2800" s="254"/>
      <c r="M2800" s="255"/>
      <c r="N2800" s="256"/>
      <c r="O2800" s="256"/>
      <c r="P2800" s="256"/>
      <c r="Q2800" s="256"/>
      <c r="R2800" s="256"/>
      <c r="S2800" s="256"/>
      <c r="T2800" s="257"/>
      <c r="U2800" s="13"/>
      <c r="V2800" s="13"/>
      <c r="W2800" s="13"/>
      <c r="X2800" s="13"/>
      <c r="Y2800" s="13"/>
      <c r="Z2800" s="13"/>
      <c r="AA2800" s="13"/>
      <c r="AB2800" s="13"/>
      <c r="AC2800" s="13"/>
      <c r="AD2800" s="13"/>
      <c r="AE2800" s="13"/>
      <c r="AT2800" s="258" t="s">
        <v>200</v>
      </c>
      <c r="AU2800" s="258" t="s">
        <v>82</v>
      </c>
      <c r="AV2800" s="13" t="s">
        <v>80</v>
      </c>
      <c r="AW2800" s="13" t="s">
        <v>30</v>
      </c>
      <c r="AX2800" s="13" t="s">
        <v>73</v>
      </c>
      <c r="AY2800" s="258" t="s">
        <v>189</v>
      </c>
    </row>
    <row r="2801" s="14" customFormat="1">
      <c r="A2801" s="14"/>
      <c r="B2801" s="259"/>
      <c r="C2801" s="260"/>
      <c r="D2801" s="242" t="s">
        <v>200</v>
      </c>
      <c r="E2801" s="261" t="s">
        <v>1</v>
      </c>
      <c r="F2801" s="262" t="s">
        <v>617</v>
      </c>
      <c r="G2801" s="260"/>
      <c r="H2801" s="263">
        <v>1.4299999999999999</v>
      </c>
      <c r="I2801" s="264"/>
      <c r="J2801" s="260"/>
      <c r="K2801" s="260"/>
      <c r="L2801" s="265"/>
      <c r="M2801" s="266"/>
      <c r="N2801" s="267"/>
      <c r="O2801" s="267"/>
      <c r="P2801" s="267"/>
      <c r="Q2801" s="267"/>
      <c r="R2801" s="267"/>
      <c r="S2801" s="267"/>
      <c r="T2801" s="268"/>
      <c r="U2801" s="14"/>
      <c r="V2801" s="14"/>
      <c r="W2801" s="14"/>
      <c r="X2801" s="14"/>
      <c r="Y2801" s="14"/>
      <c r="Z2801" s="14"/>
      <c r="AA2801" s="14"/>
      <c r="AB2801" s="14"/>
      <c r="AC2801" s="14"/>
      <c r="AD2801" s="14"/>
      <c r="AE2801" s="14"/>
      <c r="AT2801" s="269" t="s">
        <v>200</v>
      </c>
      <c r="AU2801" s="269" t="s">
        <v>82</v>
      </c>
      <c r="AV2801" s="14" t="s">
        <v>82</v>
      </c>
      <c r="AW2801" s="14" t="s">
        <v>30</v>
      </c>
      <c r="AX2801" s="14" t="s">
        <v>73</v>
      </c>
      <c r="AY2801" s="269" t="s">
        <v>189</v>
      </c>
    </row>
    <row r="2802" s="13" customFormat="1">
      <c r="A2802" s="13"/>
      <c r="B2802" s="249"/>
      <c r="C2802" s="250"/>
      <c r="D2802" s="242" t="s">
        <v>200</v>
      </c>
      <c r="E2802" s="251" t="s">
        <v>1</v>
      </c>
      <c r="F2802" s="252" t="s">
        <v>369</v>
      </c>
      <c r="G2802" s="250"/>
      <c r="H2802" s="251" t="s">
        <v>1</v>
      </c>
      <c r="I2802" s="253"/>
      <c r="J2802" s="250"/>
      <c r="K2802" s="250"/>
      <c r="L2802" s="254"/>
      <c r="M2802" s="255"/>
      <c r="N2802" s="256"/>
      <c r="O2802" s="256"/>
      <c r="P2802" s="256"/>
      <c r="Q2802" s="256"/>
      <c r="R2802" s="256"/>
      <c r="S2802" s="256"/>
      <c r="T2802" s="257"/>
      <c r="U2802" s="13"/>
      <c r="V2802" s="13"/>
      <c r="W2802" s="13"/>
      <c r="X2802" s="13"/>
      <c r="Y2802" s="13"/>
      <c r="Z2802" s="13"/>
      <c r="AA2802" s="13"/>
      <c r="AB2802" s="13"/>
      <c r="AC2802" s="13"/>
      <c r="AD2802" s="13"/>
      <c r="AE2802" s="13"/>
      <c r="AT2802" s="258" t="s">
        <v>200</v>
      </c>
      <c r="AU2802" s="258" t="s">
        <v>82</v>
      </c>
      <c r="AV2802" s="13" t="s">
        <v>80</v>
      </c>
      <c r="AW2802" s="13" t="s">
        <v>30</v>
      </c>
      <c r="AX2802" s="13" t="s">
        <v>73</v>
      </c>
      <c r="AY2802" s="258" t="s">
        <v>189</v>
      </c>
    </row>
    <row r="2803" s="14" customFormat="1">
      <c r="A2803" s="14"/>
      <c r="B2803" s="259"/>
      <c r="C2803" s="260"/>
      <c r="D2803" s="242" t="s">
        <v>200</v>
      </c>
      <c r="E2803" s="261" t="s">
        <v>1</v>
      </c>
      <c r="F2803" s="262" t="s">
        <v>1738</v>
      </c>
      <c r="G2803" s="260"/>
      <c r="H2803" s="263">
        <v>-3.9159999999999999</v>
      </c>
      <c r="I2803" s="264"/>
      <c r="J2803" s="260"/>
      <c r="K2803" s="260"/>
      <c r="L2803" s="265"/>
      <c r="M2803" s="266"/>
      <c r="N2803" s="267"/>
      <c r="O2803" s="267"/>
      <c r="P2803" s="267"/>
      <c r="Q2803" s="267"/>
      <c r="R2803" s="267"/>
      <c r="S2803" s="267"/>
      <c r="T2803" s="268"/>
      <c r="U2803" s="14"/>
      <c r="V2803" s="14"/>
      <c r="W2803" s="14"/>
      <c r="X2803" s="14"/>
      <c r="Y2803" s="14"/>
      <c r="Z2803" s="14"/>
      <c r="AA2803" s="14"/>
      <c r="AB2803" s="14"/>
      <c r="AC2803" s="14"/>
      <c r="AD2803" s="14"/>
      <c r="AE2803" s="14"/>
      <c r="AT2803" s="269" t="s">
        <v>200</v>
      </c>
      <c r="AU2803" s="269" t="s">
        <v>82</v>
      </c>
      <c r="AV2803" s="14" t="s">
        <v>82</v>
      </c>
      <c r="AW2803" s="14" t="s">
        <v>30</v>
      </c>
      <c r="AX2803" s="14" t="s">
        <v>73</v>
      </c>
      <c r="AY2803" s="269" t="s">
        <v>189</v>
      </c>
    </row>
    <row r="2804" s="13" customFormat="1">
      <c r="A2804" s="13"/>
      <c r="B2804" s="249"/>
      <c r="C2804" s="250"/>
      <c r="D2804" s="242" t="s">
        <v>200</v>
      </c>
      <c r="E2804" s="251" t="s">
        <v>1</v>
      </c>
      <c r="F2804" s="252" t="s">
        <v>610</v>
      </c>
      <c r="G2804" s="250"/>
      <c r="H2804" s="251" t="s">
        <v>1</v>
      </c>
      <c r="I2804" s="253"/>
      <c r="J2804" s="250"/>
      <c r="K2804" s="250"/>
      <c r="L2804" s="254"/>
      <c r="M2804" s="255"/>
      <c r="N2804" s="256"/>
      <c r="O2804" s="256"/>
      <c r="P2804" s="256"/>
      <c r="Q2804" s="256"/>
      <c r="R2804" s="256"/>
      <c r="S2804" s="256"/>
      <c r="T2804" s="257"/>
      <c r="U2804" s="13"/>
      <c r="V2804" s="13"/>
      <c r="W2804" s="13"/>
      <c r="X2804" s="13"/>
      <c r="Y2804" s="13"/>
      <c r="Z2804" s="13"/>
      <c r="AA2804" s="13"/>
      <c r="AB2804" s="13"/>
      <c r="AC2804" s="13"/>
      <c r="AD2804" s="13"/>
      <c r="AE2804" s="13"/>
      <c r="AT2804" s="258" t="s">
        <v>200</v>
      </c>
      <c r="AU2804" s="258" t="s">
        <v>82</v>
      </c>
      <c r="AV2804" s="13" t="s">
        <v>80</v>
      </c>
      <c r="AW2804" s="13" t="s">
        <v>30</v>
      </c>
      <c r="AX2804" s="13" t="s">
        <v>73</v>
      </c>
      <c r="AY2804" s="258" t="s">
        <v>189</v>
      </c>
    </row>
    <row r="2805" s="14" customFormat="1">
      <c r="A2805" s="14"/>
      <c r="B2805" s="259"/>
      <c r="C2805" s="260"/>
      <c r="D2805" s="242" t="s">
        <v>200</v>
      </c>
      <c r="E2805" s="261" t="s">
        <v>1</v>
      </c>
      <c r="F2805" s="262" t="s">
        <v>1739</v>
      </c>
      <c r="G2805" s="260"/>
      <c r="H2805" s="263">
        <v>42.893999999999998</v>
      </c>
      <c r="I2805" s="264"/>
      <c r="J2805" s="260"/>
      <c r="K2805" s="260"/>
      <c r="L2805" s="265"/>
      <c r="M2805" s="266"/>
      <c r="N2805" s="267"/>
      <c r="O2805" s="267"/>
      <c r="P2805" s="267"/>
      <c r="Q2805" s="267"/>
      <c r="R2805" s="267"/>
      <c r="S2805" s="267"/>
      <c r="T2805" s="268"/>
      <c r="U2805" s="14"/>
      <c r="V2805" s="14"/>
      <c r="W2805" s="14"/>
      <c r="X2805" s="14"/>
      <c r="Y2805" s="14"/>
      <c r="Z2805" s="14"/>
      <c r="AA2805" s="14"/>
      <c r="AB2805" s="14"/>
      <c r="AC2805" s="14"/>
      <c r="AD2805" s="14"/>
      <c r="AE2805" s="14"/>
      <c r="AT2805" s="269" t="s">
        <v>200</v>
      </c>
      <c r="AU2805" s="269" t="s">
        <v>82</v>
      </c>
      <c r="AV2805" s="14" t="s">
        <v>82</v>
      </c>
      <c r="AW2805" s="14" t="s">
        <v>30</v>
      </c>
      <c r="AX2805" s="14" t="s">
        <v>73</v>
      </c>
      <c r="AY2805" s="269" t="s">
        <v>189</v>
      </c>
    </row>
    <row r="2806" s="13" customFormat="1">
      <c r="A2806" s="13"/>
      <c r="B2806" s="249"/>
      <c r="C2806" s="250"/>
      <c r="D2806" s="242" t="s">
        <v>200</v>
      </c>
      <c r="E2806" s="251" t="s">
        <v>1</v>
      </c>
      <c r="F2806" s="252" t="s">
        <v>595</v>
      </c>
      <c r="G2806" s="250"/>
      <c r="H2806" s="251" t="s">
        <v>1</v>
      </c>
      <c r="I2806" s="253"/>
      <c r="J2806" s="250"/>
      <c r="K2806" s="250"/>
      <c r="L2806" s="254"/>
      <c r="M2806" s="255"/>
      <c r="N2806" s="256"/>
      <c r="O2806" s="256"/>
      <c r="P2806" s="256"/>
      <c r="Q2806" s="256"/>
      <c r="R2806" s="256"/>
      <c r="S2806" s="256"/>
      <c r="T2806" s="257"/>
      <c r="U2806" s="13"/>
      <c r="V2806" s="13"/>
      <c r="W2806" s="13"/>
      <c r="X2806" s="13"/>
      <c r="Y2806" s="13"/>
      <c r="Z2806" s="13"/>
      <c r="AA2806" s="13"/>
      <c r="AB2806" s="13"/>
      <c r="AC2806" s="13"/>
      <c r="AD2806" s="13"/>
      <c r="AE2806" s="13"/>
      <c r="AT2806" s="258" t="s">
        <v>200</v>
      </c>
      <c r="AU2806" s="258" t="s">
        <v>82</v>
      </c>
      <c r="AV2806" s="13" t="s">
        <v>80</v>
      </c>
      <c r="AW2806" s="13" t="s">
        <v>30</v>
      </c>
      <c r="AX2806" s="13" t="s">
        <v>73</v>
      </c>
      <c r="AY2806" s="258" t="s">
        <v>189</v>
      </c>
    </row>
    <row r="2807" s="14" customFormat="1">
      <c r="A2807" s="14"/>
      <c r="B2807" s="259"/>
      <c r="C2807" s="260"/>
      <c r="D2807" s="242" t="s">
        <v>200</v>
      </c>
      <c r="E2807" s="261" t="s">
        <v>1</v>
      </c>
      <c r="F2807" s="262" t="s">
        <v>617</v>
      </c>
      <c r="G2807" s="260"/>
      <c r="H2807" s="263">
        <v>1.4299999999999999</v>
      </c>
      <c r="I2807" s="264"/>
      <c r="J2807" s="260"/>
      <c r="K2807" s="260"/>
      <c r="L2807" s="265"/>
      <c r="M2807" s="266"/>
      <c r="N2807" s="267"/>
      <c r="O2807" s="267"/>
      <c r="P2807" s="267"/>
      <c r="Q2807" s="267"/>
      <c r="R2807" s="267"/>
      <c r="S2807" s="267"/>
      <c r="T2807" s="268"/>
      <c r="U2807" s="14"/>
      <c r="V2807" s="14"/>
      <c r="W2807" s="14"/>
      <c r="X2807" s="14"/>
      <c r="Y2807" s="14"/>
      <c r="Z2807" s="14"/>
      <c r="AA2807" s="14"/>
      <c r="AB2807" s="14"/>
      <c r="AC2807" s="14"/>
      <c r="AD2807" s="14"/>
      <c r="AE2807" s="14"/>
      <c r="AT2807" s="269" t="s">
        <v>200</v>
      </c>
      <c r="AU2807" s="269" t="s">
        <v>82</v>
      </c>
      <c r="AV2807" s="14" t="s">
        <v>82</v>
      </c>
      <c r="AW2807" s="14" t="s">
        <v>30</v>
      </c>
      <c r="AX2807" s="14" t="s">
        <v>73</v>
      </c>
      <c r="AY2807" s="269" t="s">
        <v>189</v>
      </c>
    </row>
    <row r="2808" s="14" customFormat="1">
      <c r="A2808" s="14"/>
      <c r="B2808" s="259"/>
      <c r="C2808" s="260"/>
      <c r="D2808" s="242" t="s">
        <v>200</v>
      </c>
      <c r="E2808" s="261" t="s">
        <v>1</v>
      </c>
      <c r="F2808" s="262" t="s">
        <v>1740</v>
      </c>
      <c r="G2808" s="260"/>
      <c r="H2808" s="263">
        <v>1.653</v>
      </c>
      <c r="I2808" s="264"/>
      <c r="J2808" s="260"/>
      <c r="K2808" s="260"/>
      <c r="L2808" s="265"/>
      <c r="M2808" s="266"/>
      <c r="N2808" s="267"/>
      <c r="O2808" s="267"/>
      <c r="P2808" s="267"/>
      <c r="Q2808" s="267"/>
      <c r="R2808" s="267"/>
      <c r="S2808" s="267"/>
      <c r="T2808" s="268"/>
      <c r="U2808" s="14"/>
      <c r="V2808" s="14"/>
      <c r="W2808" s="14"/>
      <c r="X2808" s="14"/>
      <c r="Y2808" s="14"/>
      <c r="Z2808" s="14"/>
      <c r="AA2808" s="14"/>
      <c r="AB2808" s="14"/>
      <c r="AC2808" s="14"/>
      <c r="AD2808" s="14"/>
      <c r="AE2808" s="14"/>
      <c r="AT2808" s="269" t="s">
        <v>200</v>
      </c>
      <c r="AU2808" s="269" t="s">
        <v>82</v>
      </c>
      <c r="AV2808" s="14" t="s">
        <v>82</v>
      </c>
      <c r="AW2808" s="14" t="s">
        <v>30</v>
      </c>
      <c r="AX2808" s="14" t="s">
        <v>73</v>
      </c>
      <c r="AY2808" s="269" t="s">
        <v>189</v>
      </c>
    </row>
    <row r="2809" s="14" customFormat="1">
      <c r="A2809" s="14"/>
      <c r="B2809" s="259"/>
      <c r="C2809" s="260"/>
      <c r="D2809" s="242" t="s">
        <v>200</v>
      </c>
      <c r="E2809" s="261" t="s">
        <v>1</v>
      </c>
      <c r="F2809" s="262" t="s">
        <v>1741</v>
      </c>
      <c r="G2809" s="260"/>
      <c r="H2809" s="263">
        <v>1.8500000000000001</v>
      </c>
      <c r="I2809" s="264"/>
      <c r="J2809" s="260"/>
      <c r="K2809" s="260"/>
      <c r="L2809" s="265"/>
      <c r="M2809" s="266"/>
      <c r="N2809" s="267"/>
      <c r="O2809" s="267"/>
      <c r="P2809" s="267"/>
      <c r="Q2809" s="267"/>
      <c r="R2809" s="267"/>
      <c r="S2809" s="267"/>
      <c r="T2809" s="268"/>
      <c r="U2809" s="14"/>
      <c r="V2809" s="14"/>
      <c r="W2809" s="14"/>
      <c r="X2809" s="14"/>
      <c r="Y2809" s="14"/>
      <c r="Z2809" s="14"/>
      <c r="AA2809" s="14"/>
      <c r="AB2809" s="14"/>
      <c r="AC2809" s="14"/>
      <c r="AD2809" s="14"/>
      <c r="AE2809" s="14"/>
      <c r="AT2809" s="269" t="s">
        <v>200</v>
      </c>
      <c r="AU2809" s="269" t="s">
        <v>82</v>
      </c>
      <c r="AV2809" s="14" t="s">
        <v>82</v>
      </c>
      <c r="AW2809" s="14" t="s">
        <v>30</v>
      </c>
      <c r="AX2809" s="14" t="s">
        <v>73</v>
      </c>
      <c r="AY2809" s="269" t="s">
        <v>189</v>
      </c>
    </row>
    <row r="2810" s="13" customFormat="1">
      <c r="A2810" s="13"/>
      <c r="B2810" s="249"/>
      <c r="C2810" s="250"/>
      <c r="D2810" s="242" t="s">
        <v>200</v>
      </c>
      <c r="E2810" s="251" t="s">
        <v>1</v>
      </c>
      <c r="F2810" s="252" t="s">
        <v>369</v>
      </c>
      <c r="G2810" s="250"/>
      <c r="H2810" s="251" t="s">
        <v>1</v>
      </c>
      <c r="I2810" s="253"/>
      <c r="J2810" s="250"/>
      <c r="K2810" s="250"/>
      <c r="L2810" s="254"/>
      <c r="M2810" s="255"/>
      <c r="N2810" s="256"/>
      <c r="O2810" s="256"/>
      <c r="P2810" s="256"/>
      <c r="Q2810" s="256"/>
      <c r="R2810" s="256"/>
      <c r="S2810" s="256"/>
      <c r="T2810" s="257"/>
      <c r="U2810" s="13"/>
      <c r="V2810" s="13"/>
      <c r="W2810" s="13"/>
      <c r="X2810" s="13"/>
      <c r="Y2810" s="13"/>
      <c r="Z2810" s="13"/>
      <c r="AA2810" s="13"/>
      <c r="AB2810" s="13"/>
      <c r="AC2810" s="13"/>
      <c r="AD2810" s="13"/>
      <c r="AE2810" s="13"/>
      <c r="AT2810" s="258" t="s">
        <v>200</v>
      </c>
      <c r="AU2810" s="258" t="s">
        <v>82</v>
      </c>
      <c r="AV2810" s="13" t="s">
        <v>80</v>
      </c>
      <c r="AW2810" s="13" t="s">
        <v>30</v>
      </c>
      <c r="AX2810" s="13" t="s">
        <v>73</v>
      </c>
      <c r="AY2810" s="258" t="s">
        <v>189</v>
      </c>
    </row>
    <row r="2811" s="14" customFormat="1">
      <c r="A2811" s="14"/>
      <c r="B2811" s="259"/>
      <c r="C2811" s="260"/>
      <c r="D2811" s="242" t="s">
        <v>200</v>
      </c>
      <c r="E2811" s="261" t="s">
        <v>1</v>
      </c>
      <c r="F2811" s="262" t="s">
        <v>1742</v>
      </c>
      <c r="G2811" s="260"/>
      <c r="H2811" s="263">
        <v>-6.2080000000000002</v>
      </c>
      <c r="I2811" s="264"/>
      <c r="J2811" s="260"/>
      <c r="K2811" s="260"/>
      <c r="L2811" s="265"/>
      <c r="M2811" s="266"/>
      <c r="N2811" s="267"/>
      <c r="O2811" s="267"/>
      <c r="P2811" s="267"/>
      <c r="Q2811" s="267"/>
      <c r="R2811" s="267"/>
      <c r="S2811" s="267"/>
      <c r="T2811" s="268"/>
      <c r="U2811" s="14"/>
      <c r="V2811" s="14"/>
      <c r="W2811" s="14"/>
      <c r="X2811" s="14"/>
      <c r="Y2811" s="14"/>
      <c r="Z2811" s="14"/>
      <c r="AA2811" s="14"/>
      <c r="AB2811" s="14"/>
      <c r="AC2811" s="14"/>
      <c r="AD2811" s="14"/>
      <c r="AE2811" s="14"/>
      <c r="AT2811" s="269" t="s">
        <v>200</v>
      </c>
      <c r="AU2811" s="269" t="s">
        <v>82</v>
      </c>
      <c r="AV2811" s="14" t="s">
        <v>82</v>
      </c>
      <c r="AW2811" s="14" t="s">
        <v>30</v>
      </c>
      <c r="AX2811" s="14" t="s">
        <v>73</v>
      </c>
      <c r="AY2811" s="269" t="s">
        <v>189</v>
      </c>
    </row>
    <row r="2812" s="13" customFormat="1">
      <c r="A2812" s="13"/>
      <c r="B2812" s="249"/>
      <c r="C2812" s="250"/>
      <c r="D2812" s="242" t="s">
        <v>200</v>
      </c>
      <c r="E2812" s="251" t="s">
        <v>1</v>
      </c>
      <c r="F2812" s="252" t="s">
        <v>1743</v>
      </c>
      <c r="G2812" s="250"/>
      <c r="H2812" s="251" t="s">
        <v>1</v>
      </c>
      <c r="I2812" s="253"/>
      <c r="J2812" s="250"/>
      <c r="K2812" s="250"/>
      <c r="L2812" s="254"/>
      <c r="M2812" s="255"/>
      <c r="N2812" s="256"/>
      <c r="O2812" s="256"/>
      <c r="P2812" s="256"/>
      <c r="Q2812" s="256"/>
      <c r="R2812" s="256"/>
      <c r="S2812" s="256"/>
      <c r="T2812" s="257"/>
      <c r="U2812" s="13"/>
      <c r="V2812" s="13"/>
      <c r="W2812" s="13"/>
      <c r="X2812" s="13"/>
      <c r="Y2812" s="13"/>
      <c r="Z2812" s="13"/>
      <c r="AA2812" s="13"/>
      <c r="AB2812" s="13"/>
      <c r="AC2812" s="13"/>
      <c r="AD2812" s="13"/>
      <c r="AE2812" s="13"/>
      <c r="AT2812" s="258" t="s">
        <v>200</v>
      </c>
      <c r="AU2812" s="258" t="s">
        <v>82</v>
      </c>
      <c r="AV2812" s="13" t="s">
        <v>80</v>
      </c>
      <c r="AW2812" s="13" t="s">
        <v>30</v>
      </c>
      <c r="AX2812" s="13" t="s">
        <v>73</v>
      </c>
      <c r="AY2812" s="258" t="s">
        <v>189</v>
      </c>
    </row>
    <row r="2813" s="14" customFormat="1">
      <c r="A2813" s="14"/>
      <c r="B2813" s="259"/>
      <c r="C2813" s="260"/>
      <c r="D2813" s="242" t="s">
        <v>200</v>
      </c>
      <c r="E2813" s="261" t="s">
        <v>1</v>
      </c>
      <c r="F2813" s="262" t="s">
        <v>872</v>
      </c>
      <c r="G2813" s="260"/>
      <c r="H2813" s="263">
        <v>42.893999999999998</v>
      </c>
      <c r="I2813" s="264"/>
      <c r="J2813" s="260"/>
      <c r="K2813" s="260"/>
      <c r="L2813" s="265"/>
      <c r="M2813" s="266"/>
      <c r="N2813" s="267"/>
      <c r="O2813" s="267"/>
      <c r="P2813" s="267"/>
      <c r="Q2813" s="267"/>
      <c r="R2813" s="267"/>
      <c r="S2813" s="267"/>
      <c r="T2813" s="268"/>
      <c r="U2813" s="14"/>
      <c r="V2813" s="14"/>
      <c r="W2813" s="14"/>
      <c r="X2813" s="14"/>
      <c r="Y2813" s="14"/>
      <c r="Z2813" s="14"/>
      <c r="AA2813" s="14"/>
      <c r="AB2813" s="14"/>
      <c r="AC2813" s="14"/>
      <c r="AD2813" s="14"/>
      <c r="AE2813" s="14"/>
      <c r="AT2813" s="269" t="s">
        <v>200</v>
      </c>
      <c r="AU2813" s="269" t="s">
        <v>82</v>
      </c>
      <c r="AV2813" s="14" t="s">
        <v>82</v>
      </c>
      <c r="AW2813" s="14" t="s">
        <v>30</v>
      </c>
      <c r="AX2813" s="14" t="s">
        <v>73</v>
      </c>
      <c r="AY2813" s="269" t="s">
        <v>189</v>
      </c>
    </row>
    <row r="2814" s="13" customFormat="1">
      <c r="A2814" s="13"/>
      <c r="B2814" s="249"/>
      <c r="C2814" s="250"/>
      <c r="D2814" s="242" t="s">
        <v>200</v>
      </c>
      <c r="E2814" s="251" t="s">
        <v>1</v>
      </c>
      <c r="F2814" s="252" t="s">
        <v>595</v>
      </c>
      <c r="G2814" s="250"/>
      <c r="H2814" s="251" t="s">
        <v>1</v>
      </c>
      <c r="I2814" s="253"/>
      <c r="J2814" s="250"/>
      <c r="K2814" s="250"/>
      <c r="L2814" s="254"/>
      <c r="M2814" s="255"/>
      <c r="N2814" s="256"/>
      <c r="O2814" s="256"/>
      <c r="P2814" s="256"/>
      <c r="Q2814" s="256"/>
      <c r="R2814" s="256"/>
      <c r="S2814" s="256"/>
      <c r="T2814" s="257"/>
      <c r="U2814" s="13"/>
      <c r="V2814" s="13"/>
      <c r="W2814" s="13"/>
      <c r="X2814" s="13"/>
      <c r="Y2814" s="13"/>
      <c r="Z2814" s="13"/>
      <c r="AA2814" s="13"/>
      <c r="AB2814" s="13"/>
      <c r="AC2814" s="13"/>
      <c r="AD2814" s="13"/>
      <c r="AE2814" s="13"/>
      <c r="AT2814" s="258" t="s">
        <v>200</v>
      </c>
      <c r="AU2814" s="258" t="s">
        <v>82</v>
      </c>
      <c r="AV2814" s="13" t="s">
        <v>80</v>
      </c>
      <c r="AW2814" s="13" t="s">
        <v>30</v>
      </c>
      <c r="AX2814" s="13" t="s">
        <v>73</v>
      </c>
      <c r="AY2814" s="258" t="s">
        <v>189</v>
      </c>
    </row>
    <row r="2815" s="14" customFormat="1">
      <c r="A2815" s="14"/>
      <c r="B2815" s="259"/>
      <c r="C2815" s="260"/>
      <c r="D2815" s="242" t="s">
        <v>200</v>
      </c>
      <c r="E2815" s="261" t="s">
        <v>1</v>
      </c>
      <c r="F2815" s="262" t="s">
        <v>617</v>
      </c>
      <c r="G2815" s="260"/>
      <c r="H2815" s="263">
        <v>1.4299999999999999</v>
      </c>
      <c r="I2815" s="264"/>
      <c r="J2815" s="260"/>
      <c r="K2815" s="260"/>
      <c r="L2815" s="265"/>
      <c r="M2815" s="266"/>
      <c r="N2815" s="267"/>
      <c r="O2815" s="267"/>
      <c r="P2815" s="267"/>
      <c r="Q2815" s="267"/>
      <c r="R2815" s="267"/>
      <c r="S2815" s="267"/>
      <c r="T2815" s="268"/>
      <c r="U2815" s="14"/>
      <c r="V2815" s="14"/>
      <c r="W2815" s="14"/>
      <c r="X2815" s="14"/>
      <c r="Y2815" s="14"/>
      <c r="Z2815" s="14"/>
      <c r="AA2815" s="14"/>
      <c r="AB2815" s="14"/>
      <c r="AC2815" s="14"/>
      <c r="AD2815" s="14"/>
      <c r="AE2815" s="14"/>
      <c r="AT2815" s="269" t="s">
        <v>200</v>
      </c>
      <c r="AU2815" s="269" t="s">
        <v>82</v>
      </c>
      <c r="AV2815" s="14" t="s">
        <v>82</v>
      </c>
      <c r="AW2815" s="14" t="s">
        <v>30</v>
      </c>
      <c r="AX2815" s="14" t="s">
        <v>73</v>
      </c>
      <c r="AY2815" s="269" t="s">
        <v>189</v>
      </c>
    </row>
    <row r="2816" s="13" customFormat="1">
      <c r="A2816" s="13"/>
      <c r="B2816" s="249"/>
      <c r="C2816" s="250"/>
      <c r="D2816" s="242" t="s">
        <v>200</v>
      </c>
      <c r="E2816" s="251" t="s">
        <v>1</v>
      </c>
      <c r="F2816" s="252" t="s">
        <v>369</v>
      </c>
      <c r="G2816" s="250"/>
      <c r="H2816" s="251" t="s">
        <v>1</v>
      </c>
      <c r="I2816" s="253"/>
      <c r="J2816" s="250"/>
      <c r="K2816" s="250"/>
      <c r="L2816" s="254"/>
      <c r="M2816" s="255"/>
      <c r="N2816" s="256"/>
      <c r="O2816" s="256"/>
      <c r="P2816" s="256"/>
      <c r="Q2816" s="256"/>
      <c r="R2816" s="256"/>
      <c r="S2816" s="256"/>
      <c r="T2816" s="257"/>
      <c r="U2816" s="13"/>
      <c r="V2816" s="13"/>
      <c r="W2816" s="13"/>
      <c r="X2816" s="13"/>
      <c r="Y2816" s="13"/>
      <c r="Z2816" s="13"/>
      <c r="AA2816" s="13"/>
      <c r="AB2816" s="13"/>
      <c r="AC2816" s="13"/>
      <c r="AD2816" s="13"/>
      <c r="AE2816" s="13"/>
      <c r="AT2816" s="258" t="s">
        <v>200</v>
      </c>
      <c r="AU2816" s="258" t="s">
        <v>82</v>
      </c>
      <c r="AV2816" s="13" t="s">
        <v>80</v>
      </c>
      <c r="AW2816" s="13" t="s">
        <v>30</v>
      </c>
      <c r="AX2816" s="13" t="s">
        <v>73</v>
      </c>
      <c r="AY2816" s="258" t="s">
        <v>189</v>
      </c>
    </row>
    <row r="2817" s="14" customFormat="1">
      <c r="A2817" s="14"/>
      <c r="B2817" s="259"/>
      <c r="C2817" s="260"/>
      <c r="D2817" s="242" t="s">
        <v>200</v>
      </c>
      <c r="E2817" s="261" t="s">
        <v>1</v>
      </c>
      <c r="F2817" s="262" t="s">
        <v>1744</v>
      </c>
      <c r="G2817" s="260"/>
      <c r="H2817" s="263">
        <v>-9.6159999999999997</v>
      </c>
      <c r="I2817" s="264"/>
      <c r="J2817" s="260"/>
      <c r="K2817" s="260"/>
      <c r="L2817" s="265"/>
      <c r="M2817" s="266"/>
      <c r="N2817" s="267"/>
      <c r="O2817" s="267"/>
      <c r="P2817" s="267"/>
      <c r="Q2817" s="267"/>
      <c r="R2817" s="267"/>
      <c r="S2817" s="267"/>
      <c r="T2817" s="268"/>
      <c r="U2817" s="14"/>
      <c r="V2817" s="14"/>
      <c r="W2817" s="14"/>
      <c r="X2817" s="14"/>
      <c r="Y2817" s="14"/>
      <c r="Z2817" s="14"/>
      <c r="AA2817" s="14"/>
      <c r="AB2817" s="14"/>
      <c r="AC2817" s="14"/>
      <c r="AD2817" s="14"/>
      <c r="AE2817" s="14"/>
      <c r="AT2817" s="269" t="s">
        <v>200</v>
      </c>
      <c r="AU2817" s="269" t="s">
        <v>82</v>
      </c>
      <c r="AV2817" s="14" t="s">
        <v>82</v>
      </c>
      <c r="AW2817" s="14" t="s">
        <v>30</v>
      </c>
      <c r="AX2817" s="14" t="s">
        <v>73</v>
      </c>
      <c r="AY2817" s="269" t="s">
        <v>189</v>
      </c>
    </row>
    <row r="2818" s="13" customFormat="1">
      <c r="A2818" s="13"/>
      <c r="B2818" s="249"/>
      <c r="C2818" s="250"/>
      <c r="D2818" s="242" t="s">
        <v>200</v>
      </c>
      <c r="E2818" s="251" t="s">
        <v>1</v>
      </c>
      <c r="F2818" s="252" t="s">
        <v>832</v>
      </c>
      <c r="G2818" s="250"/>
      <c r="H2818" s="251" t="s">
        <v>1</v>
      </c>
      <c r="I2818" s="253"/>
      <c r="J2818" s="250"/>
      <c r="K2818" s="250"/>
      <c r="L2818" s="254"/>
      <c r="M2818" s="255"/>
      <c r="N2818" s="256"/>
      <c r="O2818" s="256"/>
      <c r="P2818" s="256"/>
      <c r="Q2818" s="256"/>
      <c r="R2818" s="256"/>
      <c r="S2818" s="256"/>
      <c r="T2818" s="257"/>
      <c r="U2818" s="13"/>
      <c r="V2818" s="13"/>
      <c r="W2818" s="13"/>
      <c r="X2818" s="13"/>
      <c r="Y2818" s="13"/>
      <c r="Z2818" s="13"/>
      <c r="AA2818" s="13"/>
      <c r="AB2818" s="13"/>
      <c r="AC2818" s="13"/>
      <c r="AD2818" s="13"/>
      <c r="AE2818" s="13"/>
      <c r="AT2818" s="258" t="s">
        <v>200</v>
      </c>
      <c r="AU2818" s="258" t="s">
        <v>82</v>
      </c>
      <c r="AV2818" s="13" t="s">
        <v>80</v>
      </c>
      <c r="AW2818" s="13" t="s">
        <v>30</v>
      </c>
      <c r="AX2818" s="13" t="s">
        <v>73</v>
      </c>
      <c r="AY2818" s="258" t="s">
        <v>189</v>
      </c>
    </row>
    <row r="2819" s="14" customFormat="1">
      <c r="A2819" s="14"/>
      <c r="B2819" s="259"/>
      <c r="C2819" s="260"/>
      <c r="D2819" s="242" t="s">
        <v>200</v>
      </c>
      <c r="E2819" s="261" t="s">
        <v>1</v>
      </c>
      <c r="F2819" s="262" t="s">
        <v>1745</v>
      </c>
      <c r="G2819" s="260"/>
      <c r="H2819" s="263">
        <v>34.155000000000001</v>
      </c>
      <c r="I2819" s="264"/>
      <c r="J2819" s="260"/>
      <c r="K2819" s="260"/>
      <c r="L2819" s="265"/>
      <c r="M2819" s="266"/>
      <c r="N2819" s="267"/>
      <c r="O2819" s="267"/>
      <c r="P2819" s="267"/>
      <c r="Q2819" s="267"/>
      <c r="R2819" s="267"/>
      <c r="S2819" s="267"/>
      <c r="T2819" s="268"/>
      <c r="U2819" s="14"/>
      <c r="V2819" s="14"/>
      <c r="W2819" s="14"/>
      <c r="X2819" s="14"/>
      <c r="Y2819" s="14"/>
      <c r="Z2819" s="14"/>
      <c r="AA2819" s="14"/>
      <c r="AB2819" s="14"/>
      <c r="AC2819" s="14"/>
      <c r="AD2819" s="14"/>
      <c r="AE2819" s="14"/>
      <c r="AT2819" s="269" t="s">
        <v>200</v>
      </c>
      <c r="AU2819" s="269" t="s">
        <v>82</v>
      </c>
      <c r="AV2819" s="14" t="s">
        <v>82</v>
      </c>
      <c r="AW2819" s="14" t="s">
        <v>30</v>
      </c>
      <c r="AX2819" s="14" t="s">
        <v>73</v>
      </c>
      <c r="AY2819" s="269" t="s">
        <v>189</v>
      </c>
    </row>
    <row r="2820" s="13" customFormat="1">
      <c r="A2820" s="13"/>
      <c r="B2820" s="249"/>
      <c r="C2820" s="250"/>
      <c r="D2820" s="242" t="s">
        <v>200</v>
      </c>
      <c r="E2820" s="251" t="s">
        <v>1</v>
      </c>
      <c r="F2820" s="252" t="s">
        <v>595</v>
      </c>
      <c r="G2820" s="250"/>
      <c r="H2820" s="251" t="s">
        <v>1</v>
      </c>
      <c r="I2820" s="253"/>
      <c r="J2820" s="250"/>
      <c r="K2820" s="250"/>
      <c r="L2820" s="254"/>
      <c r="M2820" s="255"/>
      <c r="N2820" s="256"/>
      <c r="O2820" s="256"/>
      <c r="P2820" s="256"/>
      <c r="Q2820" s="256"/>
      <c r="R2820" s="256"/>
      <c r="S2820" s="256"/>
      <c r="T2820" s="257"/>
      <c r="U2820" s="13"/>
      <c r="V2820" s="13"/>
      <c r="W2820" s="13"/>
      <c r="X2820" s="13"/>
      <c r="Y2820" s="13"/>
      <c r="Z2820" s="13"/>
      <c r="AA2820" s="13"/>
      <c r="AB2820" s="13"/>
      <c r="AC2820" s="13"/>
      <c r="AD2820" s="13"/>
      <c r="AE2820" s="13"/>
      <c r="AT2820" s="258" t="s">
        <v>200</v>
      </c>
      <c r="AU2820" s="258" t="s">
        <v>82</v>
      </c>
      <c r="AV2820" s="13" t="s">
        <v>80</v>
      </c>
      <c r="AW2820" s="13" t="s">
        <v>30</v>
      </c>
      <c r="AX2820" s="13" t="s">
        <v>73</v>
      </c>
      <c r="AY2820" s="258" t="s">
        <v>189</v>
      </c>
    </row>
    <row r="2821" s="14" customFormat="1">
      <c r="A2821" s="14"/>
      <c r="B2821" s="259"/>
      <c r="C2821" s="260"/>
      <c r="D2821" s="242" t="s">
        <v>200</v>
      </c>
      <c r="E2821" s="261" t="s">
        <v>1</v>
      </c>
      <c r="F2821" s="262" t="s">
        <v>1746</v>
      </c>
      <c r="G2821" s="260"/>
      <c r="H2821" s="263">
        <v>1.4239999999999999</v>
      </c>
      <c r="I2821" s="264"/>
      <c r="J2821" s="260"/>
      <c r="K2821" s="260"/>
      <c r="L2821" s="265"/>
      <c r="M2821" s="266"/>
      <c r="N2821" s="267"/>
      <c r="O2821" s="267"/>
      <c r="P2821" s="267"/>
      <c r="Q2821" s="267"/>
      <c r="R2821" s="267"/>
      <c r="S2821" s="267"/>
      <c r="T2821" s="268"/>
      <c r="U2821" s="14"/>
      <c r="V2821" s="14"/>
      <c r="W2821" s="14"/>
      <c r="X2821" s="14"/>
      <c r="Y2821" s="14"/>
      <c r="Z2821" s="14"/>
      <c r="AA2821" s="14"/>
      <c r="AB2821" s="14"/>
      <c r="AC2821" s="14"/>
      <c r="AD2821" s="14"/>
      <c r="AE2821" s="14"/>
      <c r="AT2821" s="269" t="s">
        <v>200</v>
      </c>
      <c r="AU2821" s="269" t="s">
        <v>82</v>
      </c>
      <c r="AV2821" s="14" t="s">
        <v>82</v>
      </c>
      <c r="AW2821" s="14" t="s">
        <v>30</v>
      </c>
      <c r="AX2821" s="14" t="s">
        <v>73</v>
      </c>
      <c r="AY2821" s="269" t="s">
        <v>189</v>
      </c>
    </row>
    <row r="2822" s="14" customFormat="1">
      <c r="A2822" s="14"/>
      <c r="B2822" s="259"/>
      <c r="C2822" s="260"/>
      <c r="D2822" s="242" t="s">
        <v>200</v>
      </c>
      <c r="E2822" s="261" t="s">
        <v>1</v>
      </c>
      <c r="F2822" s="262" t="s">
        <v>1747</v>
      </c>
      <c r="G2822" s="260"/>
      <c r="H2822" s="263">
        <v>3.5419999999999998</v>
      </c>
      <c r="I2822" s="264"/>
      <c r="J2822" s="260"/>
      <c r="K2822" s="260"/>
      <c r="L2822" s="265"/>
      <c r="M2822" s="266"/>
      <c r="N2822" s="267"/>
      <c r="O2822" s="267"/>
      <c r="P2822" s="267"/>
      <c r="Q2822" s="267"/>
      <c r="R2822" s="267"/>
      <c r="S2822" s="267"/>
      <c r="T2822" s="268"/>
      <c r="U2822" s="14"/>
      <c r="V2822" s="14"/>
      <c r="W2822" s="14"/>
      <c r="X2822" s="14"/>
      <c r="Y2822" s="14"/>
      <c r="Z2822" s="14"/>
      <c r="AA2822" s="14"/>
      <c r="AB2822" s="14"/>
      <c r="AC2822" s="14"/>
      <c r="AD2822" s="14"/>
      <c r="AE2822" s="14"/>
      <c r="AT2822" s="269" t="s">
        <v>200</v>
      </c>
      <c r="AU2822" s="269" t="s">
        <v>82</v>
      </c>
      <c r="AV2822" s="14" t="s">
        <v>82</v>
      </c>
      <c r="AW2822" s="14" t="s">
        <v>30</v>
      </c>
      <c r="AX2822" s="14" t="s">
        <v>73</v>
      </c>
      <c r="AY2822" s="269" t="s">
        <v>189</v>
      </c>
    </row>
    <row r="2823" s="13" customFormat="1">
      <c r="A2823" s="13"/>
      <c r="B2823" s="249"/>
      <c r="C2823" s="250"/>
      <c r="D2823" s="242" t="s">
        <v>200</v>
      </c>
      <c r="E2823" s="251" t="s">
        <v>1</v>
      </c>
      <c r="F2823" s="252" t="s">
        <v>369</v>
      </c>
      <c r="G2823" s="250"/>
      <c r="H2823" s="251" t="s">
        <v>1</v>
      </c>
      <c r="I2823" s="253"/>
      <c r="J2823" s="250"/>
      <c r="K2823" s="250"/>
      <c r="L2823" s="254"/>
      <c r="M2823" s="255"/>
      <c r="N2823" s="256"/>
      <c r="O2823" s="256"/>
      <c r="P2823" s="256"/>
      <c r="Q2823" s="256"/>
      <c r="R2823" s="256"/>
      <c r="S2823" s="256"/>
      <c r="T2823" s="257"/>
      <c r="U2823" s="13"/>
      <c r="V2823" s="13"/>
      <c r="W2823" s="13"/>
      <c r="X2823" s="13"/>
      <c r="Y2823" s="13"/>
      <c r="Z2823" s="13"/>
      <c r="AA2823" s="13"/>
      <c r="AB2823" s="13"/>
      <c r="AC2823" s="13"/>
      <c r="AD2823" s="13"/>
      <c r="AE2823" s="13"/>
      <c r="AT2823" s="258" t="s">
        <v>200</v>
      </c>
      <c r="AU2823" s="258" t="s">
        <v>82</v>
      </c>
      <c r="AV2823" s="13" t="s">
        <v>80</v>
      </c>
      <c r="AW2823" s="13" t="s">
        <v>30</v>
      </c>
      <c r="AX2823" s="13" t="s">
        <v>73</v>
      </c>
      <c r="AY2823" s="258" t="s">
        <v>189</v>
      </c>
    </row>
    <row r="2824" s="14" customFormat="1">
      <c r="A2824" s="14"/>
      <c r="B2824" s="259"/>
      <c r="C2824" s="260"/>
      <c r="D2824" s="242" t="s">
        <v>200</v>
      </c>
      <c r="E2824" s="261" t="s">
        <v>1</v>
      </c>
      <c r="F2824" s="262" t="s">
        <v>1748</v>
      </c>
      <c r="G2824" s="260"/>
      <c r="H2824" s="263">
        <v>-10.305999999999999</v>
      </c>
      <c r="I2824" s="264"/>
      <c r="J2824" s="260"/>
      <c r="K2824" s="260"/>
      <c r="L2824" s="265"/>
      <c r="M2824" s="266"/>
      <c r="N2824" s="267"/>
      <c r="O2824" s="267"/>
      <c r="P2824" s="267"/>
      <c r="Q2824" s="267"/>
      <c r="R2824" s="267"/>
      <c r="S2824" s="267"/>
      <c r="T2824" s="268"/>
      <c r="U2824" s="14"/>
      <c r="V2824" s="14"/>
      <c r="W2824" s="14"/>
      <c r="X2824" s="14"/>
      <c r="Y2824" s="14"/>
      <c r="Z2824" s="14"/>
      <c r="AA2824" s="14"/>
      <c r="AB2824" s="14"/>
      <c r="AC2824" s="14"/>
      <c r="AD2824" s="14"/>
      <c r="AE2824" s="14"/>
      <c r="AT2824" s="269" t="s">
        <v>200</v>
      </c>
      <c r="AU2824" s="269" t="s">
        <v>82</v>
      </c>
      <c r="AV2824" s="14" t="s">
        <v>82</v>
      </c>
      <c r="AW2824" s="14" t="s">
        <v>30</v>
      </c>
      <c r="AX2824" s="14" t="s">
        <v>73</v>
      </c>
      <c r="AY2824" s="269" t="s">
        <v>189</v>
      </c>
    </row>
    <row r="2825" s="13" customFormat="1">
      <c r="A2825" s="13"/>
      <c r="B2825" s="249"/>
      <c r="C2825" s="250"/>
      <c r="D2825" s="242" t="s">
        <v>200</v>
      </c>
      <c r="E2825" s="251" t="s">
        <v>1</v>
      </c>
      <c r="F2825" s="252" t="s">
        <v>612</v>
      </c>
      <c r="G2825" s="250"/>
      <c r="H2825" s="251" t="s">
        <v>1</v>
      </c>
      <c r="I2825" s="253"/>
      <c r="J2825" s="250"/>
      <c r="K2825" s="250"/>
      <c r="L2825" s="254"/>
      <c r="M2825" s="255"/>
      <c r="N2825" s="256"/>
      <c r="O2825" s="256"/>
      <c r="P2825" s="256"/>
      <c r="Q2825" s="256"/>
      <c r="R2825" s="256"/>
      <c r="S2825" s="256"/>
      <c r="T2825" s="257"/>
      <c r="U2825" s="13"/>
      <c r="V2825" s="13"/>
      <c r="W2825" s="13"/>
      <c r="X2825" s="13"/>
      <c r="Y2825" s="13"/>
      <c r="Z2825" s="13"/>
      <c r="AA2825" s="13"/>
      <c r="AB2825" s="13"/>
      <c r="AC2825" s="13"/>
      <c r="AD2825" s="13"/>
      <c r="AE2825" s="13"/>
      <c r="AT2825" s="258" t="s">
        <v>200</v>
      </c>
      <c r="AU2825" s="258" t="s">
        <v>82</v>
      </c>
      <c r="AV2825" s="13" t="s">
        <v>80</v>
      </c>
      <c r="AW2825" s="13" t="s">
        <v>30</v>
      </c>
      <c r="AX2825" s="13" t="s">
        <v>73</v>
      </c>
      <c r="AY2825" s="258" t="s">
        <v>189</v>
      </c>
    </row>
    <row r="2826" s="14" customFormat="1">
      <c r="A2826" s="14"/>
      <c r="B2826" s="259"/>
      <c r="C2826" s="260"/>
      <c r="D2826" s="242" t="s">
        <v>200</v>
      </c>
      <c r="E2826" s="261" t="s">
        <v>1</v>
      </c>
      <c r="F2826" s="262" t="s">
        <v>1749</v>
      </c>
      <c r="G2826" s="260"/>
      <c r="H2826" s="263">
        <v>42.558</v>
      </c>
      <c r="I2826" s="264"/>
      <c r="J2826" s="260"/>
      <c r="K2826" s="260"/>
      <c r="L2826" s="265"/>
      <c r="M2826" s="266"/>
      <c r="N2826" s="267"/>
      <c r="O2826" s="267"/>
      <c r="P2826" s="267"/>
      <c r="Q2826" s="267"/>
      <c r="R2826" s="267"/>
      <c r="S2826" s="267"/>
      <c r="T2826" s="268"/>
      <c r="U2826" s="14"/>
      <c r="V2826" s="14"/>
      <c r="W2826" s="14"/>
      <c r="X2826" s="14"/>
      <c r="Y2826" s="14"/>
      <c r="Z2826" s="14"/>
      <c r="AA2826" s="14"/>
      <c r="AB2826" s="14"/>
      <c r="AC2826" s="14"/>
      <c r="AD2826" s="14"/>
      <c r="AE2826" s="14"/>
      <c r="AT2826" s="269" t="s">
        <v>200</v>
      </c>
      <c r="AU2826" s="269" t="s">
        <v>82</v>
      </c>
      <c r="AV2826" s="14" t="s">
        <v>82</v>
      </c>
      <c r="AW2826" s="14" t="s">
        <v>30</v>
      </c>
      <c r="AX2826" s="14" t="s">
        <v>73</v>
      </c>
      <c r="AY2826" s="269" t="s">
        <v>189</v>
      </c>
    </row>
    <row r="2827" s="13" customFormat="1">
      <c r="A2827" s="13"/>
      <c r="B2827" s="249"/>
      <c r="C2827" s="250"/>
      <c r="D2827" s="242" t="s">
        <v>200</v>
      </c>
      <c r="E2827" s="251" t="s">
        <v>1</v>
      </c>
      <c r="F2827" s="252" t="s">
        <v>595</v>
      </c>
      <c r="G2827" s="250"/>
      <c r="H2827" s="251" t="s">
        <v>1</v>
      </c>
      <c r="I2827" s="253"/>
      <c r="J2827" s="250"/>
      <c r="K2827" s="250"/>
      <c r="L2827" s="254"/>
      <c r="M2827" s="255"/>
      <c r="N2827" s="256"/>
      <c r="O2827" s="256"/>
      <c r="P2827" s="256"/>
      <c r="Q2827" s="256"/>
      <c r="R2827" s="256"/>
      <c r="S2827" s="256"/>
      <c r="T2827" s="257"/>
      <c r="U2827" s="13"/>
      <c r="V2827" s="13"/>
      <c r="W2827" s="13"/>
      <c r="X2827" s="13"/>
      <c r="Y2827" s="13"/>
      <c r="Z2827" s="13"/>
      <c r="AA2827" s="13"/>
      <c r="AB2827" s="13"/>
      <c r="AC2827" s="13"/>
      <c r="AD2827" s="13"/>
      <c r="AE2827" s="13"/>
      <c r="AT2827" s="258" t="s">
        <v>200</v>
      </c>
      <c r="AU2827" s="258" t="s">
        <v>82</v>
      </c>
      <c r="AV2827" s="13" t="s">
        <v>80</v>
      </c>
      <c r="AW2827" s="13" t="s">
        <v>30</v>
      </c>
      <c r="AX2827" s="13" t="s">
        <v>73</v>
      </c>
      <c r="AY2827" s="258" t="s">
        <v>189</v>
      </c>
    </row>
    <row r="2828" s="14" customFormat="1">
      <c r="A2828" s="14"/>
      <c r="B2828" s="259"/>
      <c r="C2828" s="260"/>
      <c r="D2828" s="242" t="s">
        <v>200</v>
      </c>
      <c r="E2828" s="261" t="s">
        <v>1</v>
      </c>
      <c r="F2828" s="262" t="s">
        <v>1750</v>
      </c>
      <c r="G2828" s="260"/>
      <c r="H2828" s="263">
        <v>1.47</v>
      </c>
      <c r="I2828" s="264"/>
      <c r="J2828" s="260"/>
      <c r="K2828" s="260"/>
      <c r="L2828" s="265"/>
      <c r="M2828" s="266"/>
      <c r="N2828" s="267"/>
      <c r="O2828" s="267"/>
      <c r="P2828" s="267"/>
      <c r="Q2828" s="267"/>
      <c r="R2828" s="267"/>
      <c r="S2828" s="267"/>
      <c r="T2828" s="268"/>
      <c r="U2828" s="14"/>
      <c r="V2828" s="14"/>
      <c r="W2828" s="14"/>
      <c r="X2828" s="14"/>
      <c r="Y2828" s="14"/>
      <c r="Z2828" s="14"/>
      <c r="AA2828" s="14"/>
      <c r="AB2828" s="14"/>
      <c r="AC2828" s="14"/>
      <c r="AD2828" s="14"/>
      <c r="AE2828" s="14"/>
      <c r="AT2828" s="269" t="s">
        <v>200</v>
      </c>
      <c r="AU2828" s="269" t="s">
        <v>82</v>
      </c>
      <c r="AV2828" s="14" t="s">
        <v>82</v>
      </c>
      <c r="AW2828" s="14" t="s">
        <v>30</v>
      </c>
      <c r="AX2828" s="14" t="s">
        <v>73</v>
      </c>
      <c r="AY2828" s="269" t="s">
        <v>189</v>
      </c>
    </row>
    <row r="2829" s="14" customFormat="1">
      <c r="A2829" s="14"/>
      <c r="B2829" s="259"/>
      <c r="C2829" s="260"/>
      <c r="D2829" s="242" t="s">
        <v>200</v>
      </c>
      <c r="E2829" s="261" t="s">
        <v>1</v>
      </c>
      <c r="F2829" s="262" t="s">
        <v>1751</v>
      </c>
      <c r="G2829" s="260"/>
      <c r="H2829" s="263">
        <v>2.3519999999999999</v>
      </c>
      <c r="I2829" s="264"/>
      <c r="J2829" s="260"/>
      <c r="K2829" s="260"/>
      <c r="L2829" s="265"/>
      <c r="M2829" s="266"/>
      <c r="N2829" s="267"/>
      <c r="O2829" s="267"/>
      <c r="P2829" s="267"/>
      <c r="Q2829" s="267"/>
      <c r="R2829" s="267"/>
      <c r="S2829" s="267"/>
      <c r="T2829" s="268"/>
      <c r="U2829" s="14"/>
      <c r="V2829" s="14"/>
      <c r="W2829" s="14"/>
      <c r="X2829" s="14"/>
      <c r="Y2829" s="14"/>
      <c r="Z2829" s="14"/>
      <c r="AA2829" s="14"/>
      <c r="AB2829" s="14"/>
      <c r="AC2829" s="14"/>
      <c r="AD2829" s="14"/>
      <c r="AE2829" s="14"/>
      <c r="AT2829" s="269" t="s">
        <v>200</v>
      </c>
      <c r="AU2829" s="269" t="s">
        <v>82</v>
      </c>
      <c r="AV2829" s="14" t="s">
        <v>82</v>
      </c>
      <c r="AW2829" s="14" t="s">
        <v>30</v>
      </c>
      <c r="AX2829" s="14" t="s">
        <v>73</v>
      </c>
      <c r="AY2829" s="269" t="s">
        <v>189</v>
      </c>
    </row>
    <row r="2830" s="13" customFormat="1">
      <c r="A2830" s="13"/>
      <c r="B2830" s="249"/>
      <c r="C2830" s="250"/>
      <c r="D2830" s="242" t="s">
        <v>200</v>
      </c>
      <c r="E2830" s="251" t="s">
        <v>1</v>
      </c>
      <c r="F2830" s="252" t="s">
        <v>369</v>
      </c>
      <c r="G2830" s="250"/>
      <c r="H2830" s="251" t="s">
        <v>1</v>
      </c>
      <c r="I2830" s="253"/>
      <c r="J2830" s="250"/>
      <c r="K2830" s="250"/>
      <c r="L2830" s="254"/>
      <c r="M2830" s="255"/>
      <c r="N2830" s="256"/>
      <c r="O2830" s="256"/>
      <c r="P2830" s="256"/>
      <c r="Q2830" s="256"/>
      <c r="R2830" s="256"/>
      <c r="S2830" s="256"/>
      <c r="T2830" s="257"/>
      <c r="U2830" s="13"/>
      <c r="V2830" s="13"/>
      <c r="W2830" s="13"/>
      <c r="X2830" s="13"/>
      <c r="Y2830" s="13"/>
      <c r="Z2830" s="13"/>
      <c r="AA2830" s="13"/>
      <c r="AB2830" s="13"/>
      <c r="AC2830" s="13"/>
      <c r="AD2830" s="13"/>
      <c r="AE2830" s="13"/>
      <c r="AT2830" s="258" t="s">
        <v>200</v>
      </c>
      <c r="AU2830" s="258" t="s">
        <v>82</v>
      </c>
      <c r="AV2830" s="13" t="s">
        <v>80</v>
      </c>
      <c r="AW2830" s="13" t="s">
        <v>30</v>
      </c>
      <c r="AX2830" s="13" t="s">
        <v>73</v>
      </c>
      <c r="AY2830" s="258" t="s">
        <v>189</v>
      </c>
    </row>
    <row r="2831" s="14" customFormat="1">
      <c r="A2831" s="14"/>
      <c r="B2831" s="259"/>
      <c r="C2831" s="260"/>
      <c r="D2831" s="242" t="s">
        <v>200</v>
      </c>
      <c r="E2831" s="261" t="s">
        <v>1</v>
      </c>
      <c r="F2831" s="262" t="s">
        <v>1752</v>
      </c>
      <c r="G2831" s="260"/>
      <c r="H2831" s="263">
        <v>-12.432</v>
      </c>
      <c r="I2831" s="264"/>
      <c r="J2831" s="260"/>
      <c r="K2831" s="260"/>
      <c r="L2831" s="265"/>
      <c r="M2831" s="266"/>
      <c r="N2831" s="267"/>
      <c r="O2831" s="267"/>
      <c r="P2831" s="267"/>
      <c r="Q2831" s="267"/>
      <c r="R2831" s="267"/>
      <c r="S2831" s="267"/>
      <c r="T2831" s="268"/>
      <c r="U2831" s="14"/>
      <c r="V2831" s="14"/>
      <c r="W2831" s="14"/>
      <c r="X2831" s="14"/>
      <c r="Y2831" s="14"/>
      <c r="Z2831" s="14"/>
      <c r="AA2831" s="14"/>
      <c r="AB2831" s="14"/>
      <c r="AC2831" s="14"/>
      <c r="AD2831" s="14"/>
      <c r="AE2831" s="14"/>
      <c r="AT2831" s="269" t="s">
        <v>200</v>
      </c>
      <c r="AU2831" s="269" t="s">
        <v>82</v>
      </c>
      <c r="AV2831" s="14" t="s">
        <v>82</v>
      </c>
      <c r="AW2831" s="14" t="s">
        <v>30</v>
      </c>
      <c r="AX2831" s="14" t="s">
        <v>73</v>
      </c>
      <c r="AY2831" s="269" t="s">
        <v>189</v>
      </c>
    </row>
    <row r="2832" s="13" customFormat="1">
      <c r="A2832" s="13"/>
      <c r="B2832" s="249"/>
      <c r="C2832" s="250"/>
      <c r="D2832" s="242" t="s">
        <v>200</v>
      </c>
      <c r="E2832" s="251" t="s">
        <v>1</v>
      </c>
      <c r="F2832" s="252" t="s">
        <v>615</v>
      </c>
      <c r="G2832" s="250"/>
      <c r="H2832" s="251" t="s">
        <v>1</v>
      </c>
      <c r="I2832" s="253"/>
      <c r="J2832" s="250"/>
      <c r="K2832" s="250"/>
      <c r="L2832" s="254"/>
      <c r="M2832" s="255"/>
      <c r="N2832" s="256"/>
      <c r="O2832" s="256"/>
      <c r="P2832" s="256"/>
      <c r="Q2832" s="256"/>
      <c r="R2832" s="256"/>
      <c r="S2832" s="256"/>
      <c r="T2832" s="257"/>
      <c r="U2832" s="13"/>
      <c r="V2832" s="13"/>
      <c r="W2832" s="13"/>
      <c r="X2832" s="13"/>
      <c r="Y2832" s="13"/>
      <c r="Z2832" s="13"/>
      <c r="AA2832" s="13"/>
      <c r="AB2832" s="13"/>
      <c r="AC2832" s="13"/>
      <c r="AD2832" s="13"/>
      <c r="AE2832" s="13"/>
      <c r="AT2832" s="258" t="s">
        <v>200</v>
      </c>
      <c r="AU2832" s="258" t="s">
        <v>82</v>
      </c>
      <c r="AV2832" s="13" t="s">
        <v>80</v>
      </c>
      <c r="AW2832" s="13" t="s">
        <v>30</v>
      </c>
      <c r="AX2832" s="13" t="s">
        <v>73</v>
      </c>
      <c r="AY2832" s="258" t="s">
        <v>189</v>
      </c>
    </row>
    <row r="2833" s="14" customFormat="1">
      <c r="A2833" s="14"/>
      <c r="B2833" s="259"/>
      <c r="C2833" s="260"/>
      <c r="D2833" s="242" t="s">
        <v>200</v>
      </c>
      <c r="E2833" s="261" t="s">
        <v>1</v>
      </c>
      <c r="F2833" s="262" t="s">
        <v>1753</v>
      </c>
      <c r="G2833" s="260"/>
      <c r="H2833" s="263">
        <v>65.204999999999998</v>
      </c>
      <c r="I2833" s="264"/>
      <c r="J2833" s="260"/>
      <c r="K2833" s="260"/>
      <c r="L2833" s="265"/>
      <c r="M2833" s="266"/>
      <c r="N2833" s="267"/>
      <c r="O2833" s="267"/>
      <c r="P2833" s="267"/>
      <c r="Q2833" s="267"/>
      <c r="R2833" s="267"/>
      <c r="S2833" s="267"/>
      <c r="T2833" s="268"/>
      <c r="U2833" s="14"/>
      <c r="V2833" s="14"/>
      <c r="W2833" s="14"/>
      <c r="X2833" s="14"/>
      <c r="Y2833" s="14"/>
      <c r="Z2833" s="14"/>
      <c r="AA2833" s="14"/>
      <c r="AB2833" s="14"/>
      <c r="AC2833" s="14"/>
      <c r="AD2833" s="14"/>
      <c r="AE2833" s="14"/>
      <c r="AT2833" s="269" t="s">
        <v>200</v>
      </c>
      <c r="AU2833" s="269" t="s">
        <v>82</v>
      </c>
      <c r="AV2833" s="14" t="s">
        <v>82</v>
      </c>
      <c r="AW2833" s="14" t="s">
        <v>30</v>
      </c>
      <c r="AX2833" s="14" t="s">
        <v>73</v>
      </c>
      <c r="AY2833" s="269" t="s">
        <v>189</v>
      </c>
    </row>
    <row r="2834" s="13" customFormat="1">
      <c r="A2834" s="13"/>
      <c r="B2834" s="249"/>
      <c r="C2834" s="250"/>
      <c r="D2834" s="242" t="s">
        <v>200</v>
      </c>
      <c r="E2834" s="251" t="s">
        <v>1</v>
      </c>
      <c r="F2834" s="252" t="s">
        <v>369</v>
      </c>
      <c r="G2834" s="250"/>
      <c r="H2834" s="251" t="s">
        <v>1</v>
      </c>
      <c r="I2834" s="253"/>
      <c r="J2834" s="250"/>
      <c r="K2834" s="250"/>
      <c r="L2834" s="254"/>
      <c r="M2834" s="255"/>
      <c r="N2834" s="256"/>
      <c r="O2834" s="256"/>
      <c r="P2834" s="256"/>
      <c r="Q2834" s="256"/>
      <c r="R2834" s="256"/>
      <c r="S2834" s="256"/>
      <c r="T2834" s="257"/>
      <c r="U2834" s="13"/>
      <c r="V2834" s="13"/>
      <c r="W2834" s="13"/>
      <c r="X2834" s="13"/>
      <c r="Y2834" s="13"/>
      <c r="Z2834" s="13"/>
      <c r="AA2834" s="13"/>
      <c r="AB2834" s="13"/>
      <c r="AC2834" s="13"/>
      <c r="AD2834" s="13"/>
      <c r="AE2834" s="13"/>
      <c r="AT2834" s="258" t="s">
        <v>200</v>
      </c>
      <c r="AU2834" s="258" t="s">
        <v>82</v>
      </c>
      <c r="AV2834" s="13" t="s">
        <v>80</v>
      </c>
      <c r="AW2834" s="13" t="s">
        <v>30</v>
      </c>
      <c r="AX2834" s="13" t="s">
        <v>73</v>
      </c>
      <c r="AY2834" s="258" t="s">
        <v>189</v>
      </c>
    </row>
    <row r="2835" s="14" customFormat="1">
      <c r="A2835" s="14"/>
      <c r="B2835" s="259"/>
      <c r="C2835" s="260"/>
      <c r="D2835" s="242" t="s">
        <v>200</v>
      </c>
      <c r="E2835" s="261" t="s">
        <v>1</v>
      </c>
      <c r="F2835" s="262" t="s">
        <v>1754</v>
      </c>
      <c r="G2835" s="260"/>
      <c r="H2835" s="263">
        <v>-4.5759999999999996</v>
      </c>
      <c r="I2835" s="264"/>
      <c r="J2835" s="260"/>
      <c r="K2835" s="260"/>
      <c r="L2835" s="265"/>
      <c r="M2835" s="266"/>
      <c r="N2835" s="267"/>
      <c r="O2835" s="267"/>
      <c r="P2835" s="267"/>
      <c r="Q2835" s="267"/>
      <c r="R2835" s="267"/>
      <c r="S2835" s="267"/>
      <c r="T2835" s="268"/>
      <c r="U2835" s="14"/>
      <c r="V2835" s="14"/>
      <c r="W2835" s="14"/>
      <c r="X2835" s="14"/>
      <c r="Y2835" s="14"/>
      <c r="Z2835" s="14"/>
      <c r="AA2835" s="14"/>
      <c r="AB2835" s="14"/>
      <c r="AC2835" s="14"/>
      <c r="AD2835" s="14"/>
      <c r="AE2835" s="14"/>
      <c r="AT2835" s="269" t="s">
        <v>200</v>
      </c>
      <c r="AU2835" s="269" t="s">
        <v>82</v>
      </c>
      <c r="AV2835" s="14" t="s">
        <v>82</v>
      </c>
      <c r="AW2835" s="14" t="s">
        <v>30</v>
      </c>
      <c r="AX2835" s="14" t="s">
        <v>73</v>
      </c>
      <c r="AY2835" s="269" t="s">
        <v>189</v>
      </c>
    </row>
    <row r="2836" s="13" customFormat="1">
      <c r="A2836" s="13"/>
      <c r="B2836" s="249"/>
      <c r="C2836" s="250"/>
      <c r="D2836" s="242" t="s">
        <v>200</v>
      </c>
      <c r="E2836" s="251" t="s">
        <v>1</v>
      </c>
      <c r="F2836" s="252" t="s">
        <v>369</v>
      </c>
      <c r="G2836" s="250"/>
      <c r="H2836" s="251" t="s">
        <v>1</v>
      </c>
      <c r="I2836" s="253"/>
      <c r="J2836" s="250"/>
      <c r="K2836" s="250"/>
      <c r="L2836" s="254"/>
      <c r="M2836" s="255"/>
      <c r="N2836" s="256"/>
      <c r="O2836" s="256"/>
      <c r="P2836" s="256"/>
      <c r="Q2836" s="256"/>
      <c r="R2836" s="256"/>
      <c r="S2836" s="256"/>
      <c r="T2836" s="257"/>
      <c r="U2836" s="13"/>
      <c r="V2836" s="13"/>
      <c r="W2836" s="13"/>
      <c r="X2836" s="13"/>
      <c r="Y2836" s="13"/>
      <c r="Z2836" s="13"/>
      <c r="AA2836" s="13"/>
      <c r="AB2836" s="13"/>
      <c r="AC2836" s="13"/>
      <c r="AD2836" s="13"/>
      <c r="AE2836" s="13"/>
      <c r="AT2836" s="258" t="s">
        <v>200</v>
      </c>
      <c r="AU2836" s="258" t="s">
        <v>82</v>
      </c>
      <c r="AV2836" s="13" t="s">
        <v>80</v>
      </c>
      <c r="AW2836" s="13" t="s">
        <v>30</v>
      </c>
      <c r="AX2836" s="13" t="s">
        <v>73</v>
      </c>
      <c r="AY2836" s="258" t="s">
        <v>189</v>
      </c>
    </row>
    <row r="2837" s="14" customFormat="1">
      <c r="A2837" s="14"/>
      <c r="B2837" s="259"/>
      <c r="C2837" s="260"/>
      <c r="D2837" s="242" t="s">
        <v>200</v>
      </c>
      <c r="E2837" s="261" t="s">
        <v>1</v>
      </c>
      <c r="F2837" s="262" t="s">
        <v>1755</v>
      </c>
      <c r="G2837" s="260"/>
      <c r="H2837" s="263">
        <v>-2.5760000000000001</v>
      </c>
      <c r="I2837" s="264"/>
      <c r="J2837" s="260"/>
      <c r="K2837" s="260"/>
      <c r="L2837" s="265"/>
      <c r="M2837" s="266"/>
      <c r="N2837" s="267"/>
      <c r="O2837" s="267"/>
      <c r="P2837" s="267"/>
      <c r="Q2837" s="267"/>
      <c r="R2837" s="267"/>
      <c r="S2837" s="267"/>
      <c r="T2837" s="268"/>
      <c r="U2837" s="14"/>
      <c r="V2837" s="14"/>
      <c r="W2837" s="14"/>
      <c r="X2837" s="14"/>
      <c r="Y2837" s="14"/>
      <c r="Z2837" s="14"/>
      <c r="AA2837" s="14"/>
      <c r="AB2837" s="14"/>
      <c r="AC2837" s="14"/>
      <c r="AD2837" s="14"/>
      <c r="AE2837" s="14"/>
      <c r="AT2837" s="269" t="s">
        <v>200</v>
      </c>
      <c r="AU2837" s="269" t="s">
        <v>82</v>
      </c>
      <c r="AV2837" s="14" t="s">
        <v>82</v>
      </c>
      <c r="AW2837" s="14" t="s">
        <v>30</v>
      </c>
      <c r="AX2837" s="14" t="s">
        <v>73</v>
      </c>
      <c r="AY2837" s="269" t="s">
        <v>189</v>
      </c>
    </row>
    <row r="2838" s="13" customFormat="1">
      <c r="A2838" s="13"/>
      <c r="B2838" s="249"/>
      <c r="C2838" s="250"/>
      <c r="D2838" s="242" t="s">
        <v>200</v>
      </c>
      <c r="E2838" s="251" t="s">
        <v>1</v>
      </c>
      <c r="F2838" s="252" t="s">
        <v>837</v>
      </c>
      <c r="G2838" s="250"/>
      <c r="H2838" s="251" t="s">
        <v>1</v>
      </c>
      <c r="I2838" s="253"/>
      <c r="J2838" s="250"/>
      <c r="K2838" s="250"/>
      <c r="L2838" s="254"/>
      <c r="M2838" s="255"/>
      <c r="N2838" s="256"/>
      <c r="O2838" s="256"/>
      <c r="P2838" s="256"/>
      <c r="Q2838" s="256"/>
      <c r="R2838" s="256"/>
      <c r="S2838" s="256"/>
      <c r="T2838" s="257"/>
      <c r="U2838" s="13"/>
      <c r="V2838" s="13"/>
      <c r="W2838" s="13"/>
      <c r="X2838" s="13"/>
      <c r="Y2838" s="13"/>
      <c r="Z2838" s="13"/>
      <c r="AA2838" s="13"/>
      <c r="AB2838" s="13"/>
      <c r="AC2838" s="13"/>
      <c r="AD2838" s="13"/>
      <c r="AE2838" s="13"/>
      <c r="AT2838" s="258" t="s">
        <v>200</v>
      </c>
      <c r="AU2838" s="258" t="s">
        <v>82</v>
      </c>
      <c r="AV2838" s="13" t="s">
        <v>80</v>
      </c>
      <c r="AW2838" s="13" t="s">
        <v>30</v>
      </c>
      <c r="AX2838" s="13" t="s">
        <v>73</v>
      </c>
      <c r="AY2838" s="258" t="s">
        <v>189</v>
      </c>
    </row>
    <row r="2839" s="14" customFormat="1">
      <c r="A2839" s="14"/>
      <c r="B2839" s="259"/>
      <c r="C2839" s="260"/>
      <c r="D2839" s="242" t="s">
        <v>200</v>
      </c>
      <c r="E2839" s="261" t="s">
        <v>1</v>
      </c>
      <c r="F2839" s="262" t="s">
        <v>1756</v>
      </c>
      <c r="G2839" s="260"/>
      <c r="H2839" s="263">
        <v>27.713999999999999</v>
      </c>
      <c r="I2839" s="264"/>
      <c r="J2839" s="260"/>
      <c r="K2839" s="260"/>
      <c r="L2839" s="265"/>
      <c r="M2839" s="266"/>
      <c r="N2839" s="267"/>
      <c r="O2839" s="267"/>
      <c r="P2839" s="267"/>
      <c r="Q2839" s="267"/>
      <c r="R2839" s="267"/>
      <c r="S2839" s="267"/>
      <c r="T2839" s="268"/>
      <c r="U2839" s="14"/>
      <c r="V2839" s="14"/>
      <c r="W2839" s="14"/>
      <c r="X2839" s="14"/>
      <c r="Y2839" s="14"/>
      <c r="Z2839" s="14"/>
      <c r="AA2839" s="14"/>
      <c r="AB2839" s="14"/>
      <c r="AC2839" s="14"/>
      <c r="AD2839" s="14"/>
      <c r="AE2839" s="14"/>
      <c r="AT2839" s="269" t="s">
        <v>200</v>
      </c>
      <c r="AU2839" s="269" t="s">
        <v>82</v>
      </c>
      <c r="AV2839" s="14" t="s">
        <v>82</v>
      </c>
      <c r="AW2839" s="14" t="s">
        <v>30</v>
      </c>
      <c r="AX2839" s="14" t="s">
        <v>73</v>
      </c>
      <c r="AY2839" s="269" t="s">
        <v>189</v>
      </c>
    </row>
    <row r="2840" s="14" customFormat="1">
      <c r="A2840" s="14"/>
      <c r="B2840" s="259"/>
      <c r="C2840" s="260"/>
      <c r="D2840" s="242" t="s">
        <v>200</v>
      </c>
      <c r="E2840" s="261" t="s">
        <v>1</v>
      </c>
      <c r="F2840" s="262" t="s">
        <v>1757</v>
      </c>
      <c r="G2840" s="260"/>
      <c r="H2840" s="263">
        <v>1.1299999999999999</v>
      </c>
      <c r="I2840" s="264"/>
      <c r="J2840" s="260"/>
      <c r="K2840" s="260"/>
      <c r="L2840" s="265"/>
      <c r="M2840" s="266"/>
      <c r="N2840" s="267"/>
      <c r="O2840" s="267"/>
      <c r="P2840" s="267"/>
      <c r="Q2840" s="267"/>
      <c r="R2840" s="267"/>
      <c r="S2840" s="267"/>
      <c r="T2840" s="268"/>
      <c r="U2840" s="14"/>
      <c r="V2840" s="14"/>
      <c r="W2840" s="14"/>
      <c r="X2840" s="14"/>
      <c r="Y2840" s="14"/>
      <c r="Z2840" s="14"/>
      <c r="AA2840" s="14"/>
      <c r="AB2840" s="14"/>
      <c r="AC2840" s="14"/>
      <c r="AD2840" s="14"/>
      <c r="AE2840" s="14"/>
      <c r="AT2840" s="269" t="s">
        <v>200</v>
      </c>
      <c r="AU2840" s="269" t="s">
        <v>82</v>
      </c>
      <c r="AV2840" s="14" t="s">
        <v>82</v>
      </c>
      <c r="AW2840" s="14" t="s">
        <v>30</v>
      </c>
      <c r="AX2840" s="14" t="s">
        <v>73</v>
      </c>
      <c r="AY2840" s="269" t="s">
        <v>189</v>
      </c>
    </row>
    <row r="2841" s="13" customFormat="1">
      <c r="A2841" s="13"/>
      <c r="B2841" s="249"/>
      <c r="C2841" s="250"/>
      <c r="D2841" s="242" t="s">
        <v>200</v>
      </c>
      <c r="E2841" s="251" t="s">
        <v>1</v>
      </c>
      <c r="F2841" s="252" t="s">
        <v>369</v>
      </c>
      <c r="G2841" s="250"/>
      <c r="H2841" s="251" t="s">
        <v>1</v>
      </c>
      <c r="I2841" s="253"/>
      <c r="J2841" s="250"/>
      <c r="K2841" s="250"/>
      <c r="L2841" s="254"/>
      <c r="M2841" s="255"/>
      <c r="N2841" s="256"/>
      <c r="O2841" s="256"/>
      <c r="P2841" s="256"/>
      <c r="Q2841" s="256"/>
      <c r="R2841" s="256"/>
      <c r="S2841" s="256"/>
      <c r="T2841" s="257"/>
      <c r="U2841" s="13"/>
      <c r="V2841" s="13"/>
      <c r="W2841" s="13"/>
      <c r="X2841" s="13"/>
      <c r="Y2841" s="13"/>
      <c r="Z2841" s="13"/>
      <c r="AA2841" s="13"/>
      <c r="AB2841" s="13"/>
      <c r="AC2841" s="13"/>
      <c r="AD2841" s="13"/>
      <c r="AE2841" s="13"/>
      <c r="AT2841" s="258" t="s">
        <v>200</v>
      </c>
      <c r="AU2841" s="258" t="s">
        <v>82</v>
      </c>
      <c r="AV2841" s="13" t="s">
        <v>80</v>
      </c>
      <c r="AW2841" s="13" t="s">
        <v>30</v>
      </c>
      <c r="AX2841" s="13" t="s">
        <v>73</v>
      </c>
      <c r="AY2841" s="258" t="s">
        <v>189</v>
      </c>
    </row>
    <row r="2842" s="14" customFormat="1">
      <c r="A2842" s="14"/>
      <c r="B2842" s="259"/>
      <c r="C2842" s="260"/>
      <c r="D2842" s="242" t="s">
        <v>200</v>
      </c>
      <c r="E2842" s="261" t="s">
        <v>1</v>
      </c>
      <c r="F2842" s="262" t="s">
        <v>1758</v>
      </c>
      <c r="G2842" s="260"/>
      <c r="H2842" s="263">
        <v>-8.4719999999999995</v>
      </c>
      <c r="I2842" s="264"/>
      <c r="J2842" s="260"/>
      <c r="K2842" s="260"/>
      <c r="L2842" s="265"/>
      <c r="M2842" s="266"/>
      <c r="N2842" s="267"/>
      <c r="O2842" s="267"/>
      <c r="P2842" s="267"/>
      <c r="Q2842" s="267"/>
      <c r="R2842" s="267"/>
      <c r="S2842" s="267"/>
      <c r="T2842" s="268"/>
      <c r="U2842" s="14"/>
      <c r="V2842" s="14"/>
      <c r="W2842" s="14"/>
      <c r="X2842" s="14"/>
      <c r="Y2842" s="14"/>
      <c r="Z2842" s="14"/>
      <c r="AA2842" s="14"/>
      <c r="AB2842" s="14"/>
      <c r="AC2842" s="14"/>
      <c r="AD2842" s="14"/>
      <c r="AE2842" s="14"/>
      <c r="AT2842" s="269" t="s">
        <v>200</v>
      </c>
      <c r="AU2842" s="269" t="s">
        <v>82</v>
      </c>
      <c r="AV2842" s="14" t="s">
        <v>82</v>
      </c>
      <c r="AW2842" s="14" t="s">
        <v>30</v>
      </c>
      <c r="AX2842" s="14" t="s">
        <v>73</v>
      </c>
      <c r="AY2842" s="269" t="s">
        <v>189</v>
      </c>
    </row>
    <row r="2843" s="16" customFormat="1">
      <c r="A2843" s="16"/>
      <c r="B2843" s="292"/>
      <c r="C2843" s="293"/>
      <c r="D2843" s="242" t="s">
        <v>200</v>
      </c>
      <c r="E2843" s="294" t="s">
        <v>1</v>
      </c>
      <c r="F2843" s="295" t="s">
        <v>290</v>
      </c>
      <c r="G2843" s="293"/>
      <c r="H2843" s="296">
        <v>354.60899999999998</v>
      </c>
      <c r="I2843" s="297"/>
      <c r="J2843" s="293"/>
      <c r="K2843" s="293"/>
      <c r="L2843" s="298"/>
      <c r="M2843" s="299"/>
      <c r="N2843" s="300"/>
      <c r="O2843" s="300"/>
      <c r="P2843" s="300"/>
      <c r="Q2843" s="300"/>
      <c r="R2843" s="300"/>
      <c r="S2843" s="300"/>
      <c r="T2843" s="301"/>
      <c r="U2843" s="16"/>
      <c r="V2843" s="16"/>
      <c r="W2843" s="16"/>
      <c r="X2843" s="16"/>
      <c r="Y2843" s="16"/>
      <c r="Z2843" s="16"/>
      <c r="AA2843" s="16"/>
      <c r="AB2843" s="16"/>
      <c r="AC2843" s="16"/>
      <c r="AD2843" s="16"/>
      <c r="AE2843" s="16"/>
      <c r="AT2843" s="302" t="s">
        <v>200</v>
      </c>
      <c r="AU2843" s="302" t="s">
        <v>82</v>
      </c>
      <c r="AV2843" s="16" t="s">
        <v>214</v>
      </c>
      <c r="AW2843" s="16" t="s">
        <v>30</v>
      </c>
      <c r="AX2843" s="16" t="s">
        <v>73</v>
      </c>
      <c r="AY2843" s="302" t="s">
        <v>189</v>
      </c>
    </row>
    <row r="2844" s="13" customFormat="1">
      <c r="A2844" s="13"/>
      <c r="B2844" s="249"/>
      <c r="C2844" s="250"/>
      <c r="D2844" s="242" t="s">
        <v>200</v>
      </c>
      <c r="E2844" s="251" t="s">
        <v>1</v>
      </c>
      <c r="F2844" s="252" t="s">
        <v>352</v>
      </c>
      <c r="G2844" s="250"/>
      <c r="H2844" s="251" t="s">
        <v>1</v>
      </c>
      <c r="I2844" s="253"/>
      <c r="J2844" s="250"/>
      <c r="K2844" s="250"/>
      <c r="L2844" s="254"/>
      <c r="M2844" s="255"/>
      <c r="N2844" s="256"/>
      <c r="O2844" s="256"/>
      <c r="P2844" s="256"/>
      <c r="Q2844" s="256"/>
      <c r="R2844" s="256"/>
      <c r="S2844" s="256"/>
      <c r="T2844" s="257"/>
      <c r="U2844" s="13"/>
      <c r="V2844" s="13"/>
      <c r="W2844" s="13"/>
      <c r="X2844" s="13"/>
      <c r="Y2844" s="13"/>
      <c r="Z2844" s="13"/>
      <c r="AA2844" s="13"/>
      <c r="AB2844" s="13"/>
      <c r="AC2844" s="13"/>
      <c r="AD2844" s="13"/>
      <c r="AE2844" s="13"/>
      <c r="AT2844" s="258" t="s">
        <v>200</v>
      </c>
      <c r="AU2844" s="258" t="s">
        <v>82</v>
      </c>
      <c r="AV2844" s="13" t="s">
        <v>80</v>
      </c>
      <c r="AW2844" s="13" t="s">
        <v>30</v>
      </c>
      <c r="AX2844" s="13" t="s">
        <v>73</v>
      </c>
      <c r="AY2844" s="258" t="s">
        <v>189</v>
      </c>
    </row>
    <row r="2845" s="13" customFormat="1">
      <c r="A2845" s="13"/>
      <c r="B2845" s="249"/>
      <c r="C2845" s="250"/>
      <c r="D2845" s="242" t="s">
        <v>200</v>
      </c>
      <c r="E2845" s="251" t="s">
        <v>1</v>
      </c>
      <c r="F2845" s="252" t="s">
        <v>1602</v>
      </c>
      <c r="G2845" s="250"/>
      <c r="H2845" s="251" t="s">
        <v>1</v>
      </c>
      <c r="I2845" s="253"/>
      <c r="J2845" s="250"/>
      <c r="K2845" s="250"/>
      <c r="L2845" s="254"/>
      <c r="M2845" s="255"/>
      <c r="N2845" s="256"/>
      <c r="O2845" s="256"/>
      <c r="P2845" s="256"/>
      <c r="Q2845" s="256"/>
      <c r="R2845" s="256"/>
      <c r="S2845" s="256"/>
      <c r="T2845" s="257"/>
      <c r="U2845" s="13"/>
      <c r="V2845" s="13"/>
      <c r="W2845" s="13"/>
      <c r="X2845" s="13"/>
      <c r="Y2845" s="13"/>
      <c r="Z2845" s="13"/>
      <c r="AA2845" s="13"/>
      <c r="AB2845" s="13"/>
      <c r="AC2845" s="13"/>
      <c r="AD2845" s="13"/>
      <c r="AE2845" s="13"/>
      <c r="AT2845" s="258" t="s">
        <v>200</v>
      </c>
      <c r="AU2845" s="258" t="s">
        <v>82</v>
      </c>
      <c r="AV2845" s="13" t="s">
        <v>80</v>
      </c>
      <c r="AW2845" s="13" t="s">
        <v>30</v>
      </c>
      <c r="AX2845" s="13" t="s">
        <v>73</v>
      </c>
      <c r="AY2845" s="258" t="s">
        <v>189</v>
      </c>
    </row>
    <row r="2846" s="14" customFormat="1">
      <c r="A2846" s="14"/>
      <c r="B2846" s="259"/>
      <c r="C2846" s="260"/>
      <c r="D2846" s="242" t="s">
        <v>200</v>
      </c>
      <c r="E2846" s="261" t="s">
        <v>1</v>
      </c>
      <c r="F2846" s="262" t="s">
        <v>1775</v>
      </c>
      <c r="G2846" s="260"/>
      <c r="H2846" s="263">
        <v>32.256</v>
      </c>
      <c r="I2846" s="264"/>
      <c r="J2846" s="260"/>
      <c r="K2846" s="260"/>
      <c r="L2846" s="265"/>
      <c r="M2846" s="266"/>
      <c r="N2846" s="267"/>
      <c r="O2846" s="267"/>
      <c r="P2846" s="267"/>
      <c r="Q2846" s="267"/>
      <c r="R2846" s="267"/>
      <c r="S2846" s="267"/>
      <c r="T2846" s="268"/>
      <c r="U2846" s="14"/>
      <c r="V2846" s="14"/>
      <c r="W2846" s="14"/>
      <c r="X2846" s="14"/>
      <c r="Y2846" s="14"/>
      <c r="Z2846" s="14"/>
      <c r="AA2846" s="14"/>
      <c r="AB2846" s="14"/>
      <c r="AC2846" s="14"/>
      <c r="AD2846" s="14"/>
      <c r="AE2846" s="14"/>
      <c r="AT2846" s="269" t="s">
        <v>200</v>
      </c>
      <c r="AU2846" s="269" t="s">
        <v>82</v>
      </c>
      <c r="AV2846" s="14" t="s">
        <v>82</v>
      </c>
      <c r="AW2846" s="14" t="s">
        <v>30</v>
      </c>
      <c r="AX2846" s="14" t="s">
        <v>73</v>
      </c>
      <c r="AY2846" s="269" t="s">
        <v>189</v>
      </c>
    </row>
    <row r="2847" s="13" customFormat="1">
      <c r="A2847" s="13"/>
      <c r="B2847" s="249"/>
      <c r="C2847" s="250"/>
      <c r="D2847" s="242" t="s">
        <v>200</v>
      </c>
      <c r="E2847" s="251" t="s">
        <v>1</v>
      </c>
      <c r="F2847" s="252" t="s">
        <v>595</v>
      </c>
      <c r="G2847" s="250"/>
      <c r="H2847" s="251" t="s">
        <v>1</v>
      </c>
      <c r="I2847" s="253"/>
      <c r="J2847" s="250"/>
      <c r="K2847" s="250"/>
      <c r="L2847" s="254"/>
      <c r="M2847" s="255"/>
      <c r="N2847" s="256"/>
      <c r="O2847" s="256"/>
      <c r="P2847" s="256"/>
      <c r="Q2847" s="256"/>
      <c r="R2847" s="256"/>
      <c r="S2847" s="256"/>
      <c r="T2847" s="257"/>
      <c r="U2847" s="13"/>
      <c r="V2847" s="13"/>
      <c r="W2847" s="13"/>
      <c r="X2847" s="13"/>
      <c r="Y2847" s="13"/>
      <c r="Z2847" s="13"/>
      <c r="AA2847" s="13"/>
      <c r="AB2847" s="13"/>
      <c r="AC2847" s="13"/>
      <c r="AD2847" s="13"/>
      <c r="AE2847" s="13"/>
      <c r="AT2847" s="258" t="s">
        <v>200</v>
      </c>
      <c r="AU2847" s="258" t="s">
        <v>82</v>
      </c>
      <c r="AV2847" s="13" t="s">
        <v>80</v>
      </c>
      <c r="AW2847" s="13" t="s">
        <v>30</v>
      </c>
      <c r="AX2847" s="13" t="s">
        <v>73</v>
      </c>
      <c r="AY2847" s="258" t="s">
        <v>189</v>
      </c>
    </row>
    <row r="2848" s="14" customFormat="1">
      <c r="A2848" s="14"/>
      <c r="B2848" s="259"/>
      <c r="C2848" s="260"/>
      <c r="D2848" s="242" t="s">
        <v>200</v>
      </c>
      <c r="E2848" s="261" t="s">
        <v>1</v>
      </c>
      <c r="F2848" s="262" t="s">
        <v>1776</v>
      </c>
      <c r="G2848" s="260"/>
      <c r="H2848" s="263">
        <v>1.857</v>
      </c>
      <c r="I2848" s="264"/>
      <c r="J2848" s="260"/>
      <c r="K2848" s="260"/>
      <c r="L2848" s="265"/>
      <c r="M2848" s="266"/>
      <c r="N2848" s="267"/>
      <c r="O2848" s="267"/>
      <c r="P2848" s="267"/>
      <c r="Q2848" s="267"/>
      <c r="R2848" s="267"/>
      <c r="S2848" s="267"/>
      <c r="T2848" s="268"/>
      <c r="U2848" s="14"/>
      <c r="V2848" s="14"/>
      <c r="W2848" s="14"/>
      <c r="X2848" s="14"/>
      <c r="Y2848" s="14"/>
      <c r="Z2848" s="14"/>
      <c r="AA2848" s="14"/>
      <c r="AB2848" s="14"/>
      <c r="AC2848" s="14"/>
      <c r="AD2848" s="14"/>
      <c r="AE2848" s="14"/>
      <c r="AT2848" s="269" t="s">
        <v>200</v>
      </c>
      <c r="AU2848" s="269" t="s">
        <v>82</v>
      </c>
      <c r="AV2848" s="14" t="s">
        <v>82</v>
      </c>
      <c r="AW2848" s="14" t="s">
        <v>30</v>
      </c>
      <c r="AX2848" s="14" t="s">
        <v>73</v>
      </c>
      <c r="AY2848" s="269" t="s">
        <v>189</v>
      </c>
    </row>
    <row r="2849" s="13" customFormat="1">
      <c r="A2849" s="13"/>
      <c r="B2849" s="249"/>
      <c r="C2849" s="250"/>
      <c r="D2849" s="242" t="s">
        <v>200</v>
      </c>
      <c r="E2849" s="251" t="s">
        <v>1</v>
      </c>
      <c r="F2849" s="252" t="s">
        <v>369</v>
      </c>
      <c r="G2849" s="250"/>
      <c r="H2849" s="251" t="s">
        <v>1</v>
      </c>
      <c r="I2849" s="253"/>
      <c r="J2849" s="250"/>
      <c r="K2849" s="250"/>
      <c r="L2849" s="254"/>
      <c r="M2849" s="255"/>
      <c r="N2849" s="256"/>
      <c r="O2849" s="256"/>
      <c r="P2849" s="256"/>
      <c r="Q2849" s="256"/>
      <c r="R2849" s="256"/>
      <c r="S2849" s="256"/>
      <c r="T2849" s="257"/>
      <c r="U2849" s="13"/>
      <c r="V2849" s="13"/>
      <c r="W2849" s="13"/>
      <c r="X2849" s="13"/>
      <c r="Y2849" s="13"/>
      <c r="Z2849" s="13"/>
      <c r="AA2849" s="13"/>
      <c r="AB2849" s="13"/>
      <c r="AC2849" s="13"/>
      <c r="AD2849" s="13"/>
      <c r="AE2849" s="13"/>
      <c r="AT2849" s="258" t="s">
        <v>200</v>
      </c>
      <c r="AU2849" s="258" t="s">
        <v>82</v>
      </c>
      <c r="AV2849" s="13" t="s">
        <v>80</v>
      </c>
      <c r="AW2849" s="13" t="s">
        <v>30</v>
      </c>
      <c r="AX2849" s="13" t="s">
        <v>73</v>
      </c>
      <c r="AY2849" s="258" t="s">
        <v>189</v>
      </c>
    </row>
    <row r="2850" s="14" customFormat="1">
      <c r="A2850" s="14"/>
      <c r="B2850" s="259"/>
      <c r="C2850" s="260"/>
      <c r="D2850" s="242" t="s">
        <v>200</v>
      </c>
      <c r="E2850" s="261" t="s">
        <v>1</v>
      </c>
      <c r="F2850" s="262" t="s">
        <v>1777</v>
      </c>
      <c r="G2850" s="260"/>
      <c r="H2850" s="263">
        <v>-6.4029999999999996</v>
      </c>
      <c r="I2850" s="264"/>
      <c r="J2850" s="260"/>
      <c r="K2850" s="260"/>
      <c r="L2850" s="265"/>
      <c r="M2850" s="266"/>
      <c r="N2850" s="267"/>
      <c r="O2850" s="267"/>
      <c r="P2850" s="267"/>
      <c r="Q2850" s="267"/>
      <c r="R2850" s="267"/>
      <c r="S2850" s="267"/>
      <c r="T2850" s="268"/>
      <c r="U2850" s="14"/>
      <c r="V2850" s="14"/>
      <c r="W2850" s="14"/>
      <c r="X2850" s="14"/>
      <c r="Y2850" s="14"/>
      <c r="Z2850" s="14"/>
      <c r="AA2850" s="14"/>
      <c r="AB2850" s="14"/>
      <c r="AC2850" s="14"/>
      <c r="AD2850" s="14"/>
      <c r="AE2850" s="14"/>
      <c r="AT2850" s="269" t="s">
        <v>200</v>
      </c>
      <c r="AU2850" s="269" t="s">
        <v>82</v>
      </c>
      <c r="AV2850" s="14" t="s">
        <v>82</v>
      </c>
      <c r="AW2850" s="14" t="s">
        <v>30</v>
      </c>
      <c r="AX2850" s="14" t="s">
        <v>73</v>
      </c>
      <c r="AY2850" s="269" t="s">
        <v>189</v>
      </c>
    </row>
    <row r="2851" s="13" customFormat="1">
      <c r="A2851" s="13"/>
      <c r="B2851" s="249"/>
      <c r="C2851" s="250"/>
      <c r="D2851" s="242" t="s">
        <v>200</v>
      </c>
      <c r="E2851" s="251" t="s">
        <v>1</v>
      </c>
      <c r="F2851" s="252" t="s">
        <v>1418</v>
      </c>
      <c r="G2851" s="250"/>
      <c r="H2851" s="251" t="s">
        <v>1</v>
      </c>
      <c r="I2851" s="253"/>
      <c r="J2851" s="250"/>
      <c r="K2851" s="250"/>
      <c r="L2851" s="254"/>
      <c r="M2851" s="255"/>
      <c r="N2851" s="256"/>
      <c r="O2851" s="256"/>
      <c r="P2851" s="256"/>
      <c r="Q2851" s="256"/>
      <c r="R2851" s="256"/>
      <c r="S2851" s="256"/>
      <c r="T2851" s="257"/>
      <c r="U2851" s="13"/>
      <c r="V2851" s="13"/>
      <c r="W2851" s="13"/>
      <c r="X2851" s="13"/>
      <c r="Y2851" s="13"/>
      <c r="Z2851" s="13"/>
      <c r="AA2851" s="13"/>
      <c r="AB2851" s="13"/>
      <c r="AC2851" s="13"/>
      <c r="AD2851" s="13"/>
      <c r="AE2851" s="13"/>
      <c r="AT2851" s="258" t="s">
        <v>200</v>
      </c>
      <c r="AU2851" s="258" t="s">
        <v>82</v>
      </c>
      <c r="AV2851" s="13" t="s">
        <v>80</v>
      </c>
      <c r="AW2851" s="13" t="s">
        <v>30</v>
      </c>
      <c r="AX2851" s="13" t="s">
        <v>73</v>
      </c>
      <c r="AY2851" s="258" t="s">
        <v>189</v>
      </c>
    </row>
    <row r="2852" s="14" customFormat="1">
      <c r="A2852" s="14"/>
      <c r="B2852" s="259"/>
      <c r="C2852" s="260"/>
      <c r="D2852" s="242" t="s">
        <v>200</v>
      </c>
      <c r="E2852" s="261" t="s">
        <v>1</v>
      </c>
      <c r="F2852" s="262" t="s">
        <v>1778</v>
      </c>
      <c r="G2852" s="260"/>
      <c r="H2852" s="263">
        <v>52.847999999999999</v>
      </c>
      <c r="I2852" s="264"/>
      <c r="J2852" s="260"/>
      <c r="K2852" s="260"/>
      <c r="L2852" s="265"/>
      <c r="M2852" s="266"/>
      <c r="N2852" s="267"/>
      <c r="O2852" s="267"/>
      <c r="P2852" s="267"/>
      <c r="Q2852" s="267"/>
      <c r="R2852" s="267"/>
      <c r="S2852" s="267"/>
      <c r="T2852" s="268"/>
      <c r="U2852" s="14"/>
      <c r="V2852" s="14"/>
      <c r="W2852" s="14"/>
      <c r="X2852" s="14"/>
      <c r="Y2852" s="14"/>
      <c r="Z2852" s="14"/>
      <c r="AA2852" s="14"/>
      <c r="AB2852" s="14"/>
      <c r="AC2852" s="14"/>
      <c r="AD2852" s="14"/>
      <c r="AE2852" s="14"/>
      <c r="AT2852" s="269" t="s">
        <v>200</v>
      </c>
      <c r="AU2852" s="269" t="s">
        <v>82</v>
      </c>
      <c r="AV2852" s="14" t="s">
        <v>82</v>
      </c>
      <c r="AW2852" s="14" t="s">
        <v>30</v>
      </c>
      <c r="AX2852" s="14" t="s">
        <v>73</v>
      </c>
      <c r="AY2852" s="269" t="s">
        <v>189</v>
      </c>
    </row>
    <row r="2853" s="13" customFormat="1">
      <c r="A2853" s="13"/>
      <c r="B2853" s="249"/>
      <c r="C2853" s="250"/>
      <c r="D2853" s="242" t="s">
        <v>200</v>
      </c>
      <c r="E2853" s="251" t="s">
        <v>1</v>
      </c>
      <c r="F2853" s="252" t="s">
        <v>595</v>
      </c>
      <c r="G2853" s="250"/>
      <c r="H2853" s="251" t="s">
        <v>1</v>
      </c>
      <c r="I2853" s="253"/>
      <c r="J2853" s="250"/>
      <c r="K2853" s="250"/>
      <c r="L2853" s="254"/>
      <c r="M2853" s="255"/>
      <c r="N2853" s="256"/>
      <c r="O2853" s="256"/>
      <c r="P2853" s="256"/>
      <c r="Q2853" s="256"/>
      <c r="R2853" s="256"/>
      <c r="S2853" s="256"/>
      <c r="T2853" s="257"/>
      <c r="U2853" s="13"/>
      <c r="V2853" s="13"/>
      <c r="W2853" s="13"/>
      <c r="X2853" s="13"/>
      <c r="Y2853" s="13"/>
      <c r="Z2853" s="13"/>
      <c r="AA2853" s="13"/>
      <c r="AB2853" s="13"/>
      <c r="AC2853" s="13"/>
      <c r="AD2853" s="13"/>
      <c r="AE2853" s="13"/>
      <c r="AT2853" s="258" t="s">
        <v>200</v>
      </c>
      <c r="AU2853" s="258" t="s">
        <v>82</v>
      </c>
      <c r="AV2853" s="13" t="s">
        <v>80</v>
      </c>
      <c r="AW2853" s="13" t="s">
        <v>30</v>
      </c>
      <c r="AX2853" s="13" t="s">
        <v>73</v>
      </c>
      <c r="AY2853" s="258" t="s">
        <v>189</v>
      </c>
    </row>
    <row r="2854" s="14" customFormat="1">
      <c r="A2854" s="14"/>
      <c r="B2854" s="259"/>
      <c r="C2854" s="260"/>
      <c r="D2854" s="242" t="s">
        <v>200</v>
      </c>
      <c r="E2854" s="261" t="s">
        <v>1</v>
      </c>
      <c r="F2854" s="262" t="s">
        <v>1779</v>
      </c>
      <c r="G2854" s="260"/>
      <c r="H2854" s="263">
        <v>0.69599999999999995</v>
      </c>
      <c r="I2854" s="264"/>
      <c r="J2854" s="260"/>
      <c r="K2854" s="260"/>
      <c r="L2854" s="265"/>
      <c r="M2854" s="266"/>
      <c r="N2854" s="267"/>
      <c r="O2854" s="267"/>
      <c r="P2854" s="267"/>
      <c r="Q2854" s="267"/>
      <c r="R2854" s="267"/>
      <c r="S2854" s="267"/>
      <c r="T2854" s="268"/>
      <c r="U2854" s="14"/>
      <c r="V2854" s="14"/>
      <c r="W2854" s="14"/>
      <c r="X2854" s="14"/>
      <c r="Y2854" s="14"/>
      <c r="Z2854" s="14"/>
      <c r="AA2854" s="14"/>
      <c r="AB2854" s="14"/>
      <c r="AC2854" s="14"/>
      <c r="AD2854" s="14"/>
      <c r="AE2854" s="14"/>
      <c r="AT2854" s="269" t="s">
        <v>200</v>
      </c>
      <c r="AU2854" s="269" t="s">
        <v>82</v>
      </c>
      <c r="AV2854" s="14" t="s">
        <v>82</v>
      </c>
      <c r="AW2854" s="14" t="s">
        <v>30</v>
      </c>
      <c r="AX2854" s="14" t="s">
        <v>73</v>
      </c>
      <c r="AY2854" s="269" t="s">
        <v>189</v>
      </c>
    </row>
    <row r="2855" s="13" customFormat="1">
      <c r="A2855" s="13"/>
      <c r="B2855" s="249"/>
      <c r="C2855" s="250"/>
      <c r="D2855" s="242" t="s">
        <v>200</v>
      </c>
      <c r="E2855" s="251" t="s">
        <v>1</v>
      </c>
      <c r="F2855" s="252" t="s">
        <v>369</v>
      </c>
      <c r="G2855" s="250"/>
      <c r="H2855" s="251" t="s">
        <v>1</v>
      </c>
      <c r="I2855" s="253"/>
      <c r="J2855" s="250"/>
      <c r="K2855" s="250"/>
      <c r="L2855" s="254"/>
      <c r="M2855" s="255"/>
      <c r="N2855" s="256"/>
      <c r="O2855" s="256"/>
      <c r="P2855" s="256"/>
      <c r="Q2855" s="256"/>
      <c r="R2855" s="256"/>
      <c r="S2855" s="256"/>
      <c r="T2855" s="257"/>
      <c r="U2855" s="13"/>
      <c r="V2855" s="13"/>
      <c r="W2855" s="13"/>
      <c r="X2855" s="13"/>
      <c r="Y2855" s="13"/>
      <c r="Z2855" s="13"/>
      <c r="AA2855" s="13"/>
      <c r="AB2855" s="13"/>
      <c r="AC2855" s="13"/>
      <c r="AD2855" s="13"/>
      <c r="AE2855" s="13"/>
      <c r="AT2855" s="258" t="s">
        <v>200</v>
      </c>
      <c r="AU2855" s="258" t="s">
        <v>82</v>
      </c>
      <c r="AV2855" s="13" t="s">
        <v>80</v>
      </c>
      <c r="AW2855" s="13" t="s">
        <v>30</v>
      </c>
      <c r="AX2855" s="13" t="s">
        <v>73</v>
      </c>
      <c r="AY2855" s="258" t="s">
        <v>189</v>
      </c>
    </row>
    <row r="2856" s="14" customFormat="1">
      <c r="A2856" s="14"/>
      <c r="B2856" s="259"/>
      <c r="C2856" s="260"/>
      <c r="D2856" s="242" t="s">
        <v>200</v>
      </c>
      <c r="E2856" s="261" t="s">
        <v>1</v>
      </c>
      <c r="F2856" s="262" t="s">
        <v>1780</v>
      </c>
      <c r="G2856" s="260"/>
      <c r="H2856" s="263">
        <v>-5.0129999999999999</v>
      </c>
      <c r="I2856" s="264"/>
      <c r="J2856" s="260"/>
      <c r="K2856" s="260"/>
      <c r="L2856" s="265"/>
      <c r="M2856" s="266"/>
      <c r="N2856" s="267"/>
      <c r="O2856" s="267"/>
      <c r="P2856" s="267"/>
      <c r="Q2856" s="267"/>
      <c r="R2856" s="267"/>
      <c r="S2856" s="267"/>
      <c r="T2856" s="268"/>
      <c r="U2856" s="14"/>
      <c r="V2856" s="14"/>
      <c r="W2856" s="14"/>
      <c r="X2856" s="14"/>
      <c r="Y2856" s="14"/>
      <c r="Z2856" s="14"/>
      <c r="AA2856" s="14"/>
      <c r="AB2856" s="14"/>
      <c r="AC2856" s="14"/>
      <c r="AD2856" s="14"/>
      <c r="AE2856" s="14"/>
      <c r="AT2856" s="269" t="s">
        <v>200</v>
      </c>
      <c r="AU2856" s="269" t="s">
        <v>82</v>
      </c>
      <c r="AV2856" s="14" t="s">
        <v>82</v>
      </c>
      <c r="AW2856" s="14" t="s">
        <v>30</v>
      </c>
      <c r="AX2856" s="14" t="s">
        <v>73</v>
      </c>
      <c r="AY2856" s="269" t="s">
        <v>189</v>
      </c>
    </row>
    <row r="2857" s="13" customFormat="1">
      <c r="A2857" s="13"/>
      <c r="B2857" s="249"/>
      <c r="C2857" s="250"/>
      <c r="D2857" s="242" t="s">
        <v>200</v>
      </c>
      <c r="E2857" s="251" t="s">
        <v>1</v>
      </c>
      <c r="F2857" s="252" t="s">
        <v>1781</v>
      </c>
      <c r="G2857" s="250"/>
      <c r="H2857" s="251" t="s">
        <v>1</v>
      </c>
      <c r="I2857" s="253"/>
      <c r="J2857" s="250"/>
      <c r="K2857" s="250"/>
      <c r="L2857" s="254"/>
      <c r="M2857" s="255"/>
      <c r="N2857" s="256"/>
      <c r="O2857" s="256"/>
      <c r="P2857" s="256"/>
      <c r="Q2857" s="256"/>
      <c r="R2857" s="256"/>
      <c r="S2857" s="256"/>
      <c r="T2857" s="257"/>
      <c r="U2857" s="13"/>
      <c r="V2857" s="13"/>
      <c r="W2857" s="13"/>
      <c r="X2857" s="13"/>
      <c r="Y2857" s="13"/>
      <c r="Z2857" s="13"/>
      <c r="AA2857" s="13"/>
      <c r="AB2857" s="13"/>
      <c r="AC2857" s="13"/>
      <c r="AD2857" s="13"/>
      <c r="AE2857" s="13"/>
      <c r="AT2857" s="258" t="s">
        <v>200</v>
      </c>
      <c r="AU2857" s="258" t="s">
        <v>82</v>
      </c>
      <c r="AV2857" s="13" t="s">
        <v>80</v>
      </c>
      <c r="AW2857" s="13" t="s">
        <v>30</v>
      </c>
      <c r="AX2857" s="13" t="s">
        <v>73</v>
      </c>
      <c r="AY2857" s="258" t="s">
        <v>189</v>
      </c>
    </row>
    <row r="2858" s="14" customFormat="1">
      <c r="A2858" s="14"/>
      <c r="B2858" s="259"/>
      <c r="C2858" s="260"/>
      <c r="D2858" s="242" t="s">
        <v>200</v>
      </c>
      <c r="E2858" s="261" t="s">
        <v>1</v>
      </c>
      <c r="F2858" s="262" t="s">
        <v>1782</v>
      </c>
      <c r="G2858" s="260"/>
      <c r="H2858" s="263">
        <v>26.047999999999998</v>
      </c>
      <c r="I2858" s="264"/>
      <c r="J2858" s="260"/>
      <c r="K2858" s="260"/>
      <c r="L2858" s="265"/>
      <c r="M2858" s="266"/>
      <c r="N2858" s="267"/>
      <c r="O2858" s="267"/>
      <c r="P2858" s="267"/>
      <c r="Q2858" s="267"/>
      <c r="R2858" s="267"/>
      <c r="S2858" s="267"/>
      <c r="T2858" s="268"/>
      <c r="U2858" s="14"/>
      <c r="V2858" s="14"/>
      <c r="W2858" s="14"/>
      <c r="X2858" s="14"/>
      <c r="Y2858" s="14"/>
      <c r="Z2858" s="14"/>
      <c r="AA2858" s="14"/>
      <c r="AB2858" s="14"/>
      <c r="AC2858" s="14"/>
      <c r="AD2858" s="14"/>
      <c r="AE2858" s="14"/>
      <c r="AT2858" s="269" t="s">
        <v>200</v>
      </c>
      <c r="AU2858" s="269" t="s">
        <v>82</v>
      </c>
      <c r="AV2858" s="14" t="s">
        <v>82</v>
      </c>
      <c r="AW2858" s="14" t="s">
        <v>30</v>
      </c>
      <c r="AX2858" s="14" t="s">
        <v>73</v>
      </c>
      <c r="AY2858" s="269" t="s">
        <v>189</v>
      </c>
    </row>
    <row r="2859" s="13" customFormat="1">
      <c r="A2859" s="13"/>
      <c r="B2859" s="249"/>
      <c r="C2859" s="250"/>
      <c r="D2859" s="242" t="s">
        <v>200</v>
      </c>
      <c r="E2859" s="251" t="s">
        <v>1</v>
      </c>
      <c r="F2859" s="252" t="s">
        <v>595</v>
      </c>
      <c r="G2859" s="250"/>
      <c r="H2859" s="251" t="s">
        <v>1</v>
      </c>
      <c r="I2859" s="253"/>
      <c r="J2859" s="250"/>
      <c r="K2859" s="250"/>
      <c r="L2859" s="254"/>
      <c r="M2859" s="255"/>
      <c r="N2859" s="256"/>
      <c r="O2859" s="256"/>
      <c r="P2859" s="256"/>
      <c r="Q2859" s="256"/>
      <c r="R2859" s="256"/>
      <c r="S2859" s="256"/>
      <c r="T2859" s="257"/>
      <c r="U2859" s="13"/>
      <c r="V2859" s="13"/>
      <c r="W2859" s="13"/>
      <c r="X2859" s="13"/>
      <c r="Y2859" s="13"/>
      <c r="Z2859" s="13"/>
      <c r="AA2859" s="13"/>
      <c r="AB2859" s="13"/>
      <c r="AC2859" s="13"/>
      <c r="AD2859" s="13"/>
      <c r="AE2859" s="13"/>
      <c r="AT2859" s="258" t="s">
        <v>200</v>
      </c>
      <c r="AU2859" s="258" t="s">
        <v>82</v>
      </c>
      <c r="AV2859" s="13" t="s">
        <v>80</v>
      </c>
      <c r="AW2859" s="13" t="s">
        <v>30</v>
      </c>
      <c r="AX2859" s="13" t="s">
        <v>73</v>
      </c>
      <c r="AY2859" s="258" t="s">
        <v>189</v>
      </c>
    </row>
    <row r="2860" s="14" customFormat="1">
      <c r="A2860" s="14"/>
      <c r="B2860" s="259"/>
      <c r="C2860" s="260"/>
      <c r="D2860" s="242" t="s">
        <v>200</v>
      </c>
      <c r="E2860" s="261" t="s">
        <v>1</v>
      </c>
      <c r="F2860" s="262" t="s">
        <v>1783</v>
      </c>
      <c r="G2860" s="260"/>
      <c r="H2860" s="263">
        <v>0.35699999999999998</v>
      </c>
      <c r="I2860" s="264"/>
      <c r="J2860" s="260"/>
      <c r="K2860" s="260"/>
      <c r="L2860" s="265"/>
      <c r="M2860" s="266"/>
      <c r="N2860" s="267"/>
      <c r="O2860" s="267"/>
      <c r="P2860" s="267"/>
      <c r="Q2860" s="267"/>
      <c r="R2860" s="267"/>
      <c r="S2860" s="267"/>
      <c r="T2860" s="268"/>
      <c r="U2860" s="14"/>
      <c r="V2860" s="14"/>
      <c r="W2860" s="14"/>
      <c r="X2860" s="14"/>
      <c r="Y2860" s="14"/>
      <c r="Z2860" s="14"/>
      <c r="AA2860" s="14"/>
      <c r="AB2860" s="14"/>
      <c r="AC2860" s="14"/>
      <c r="AD2860" s="14"/>
      <c r="AE2860" s="14"/>
      <c r="AT2860" s="269" t="s">
        <v>200</v>
      </c>
      <c r="AU2860" s="269" t="s">
        <v>82</v>
      </c>
      <c r="AV2860" s="14" t="s">
        <v>82</v>
      </c>
      <c r="AW2860" s="14" t="s">
        <v>30</v>
      </c>
      <c r="AX2860" s="14" t="s">
        <v>73</v>
      </c>
      <c r="AY2860" s="269" t="s">
        <v>189</v>
      </c>
    </row>
    <row r="2861" s="13" customFormat="1">
      <c r="A2861" s="13"/>
      <c r="B2861" s="249"/>
      <c r="C2861" s="250"/>
      <c r="D2861" s="242" t="s">
        <v>200</v>
      </c>
      <c r="E2861" s="251" t="s">
        <v>1</v>
      </c>
      <c r="F2861" s="252" t="s">
        <v>369</v>
      </c>
      <c r="G2861" s="250"/>
      <c r="H2861" s="251" t="s">
        <v>1</v>
      </c>
      <c r="I2861" s="253"/>
      <c r="J2861" s="250"/>
      <c r="K2861" s="250"/>
      <c r="L2861" s="254"/>
      <c r="M2861" s="255"/>
      <c r="N2861" s="256"/>
      <c r="O2861" s="256"/>
      <c r="P2861" s="256"/>
      <c r="Q2861" s="256"/>
      <c r="R2861" s="256"/>
      <c r="S2861" s="256"/>
      <c r="T2861" s="257"/>
      <c r="U2861" s="13"/>
      <c r="V2861" s="13"/>
      <c r="W2861" s="13"/>
      <c r="X2861" s="13"/>
      <c r="Y2861" s="13"/>
      <c r="Z2861" s="13"/>
      <c r="AA2861" s="13"/>
      <c r="AB2861" s="13"/>
      <c r="AC2861" s="13"/>
      <c r="AD2861" s="13"/>
      <c r="AE2861" s="13"/>
      <c r="AT2861" s="258" t="s">
        <v>200</v>
      </c>
      <c r="AU2861" s="258" t="s">
        <v>82</v>
      </c>
      <c r="AV2861" s="13" t="s">
        <v>80</v>
      </c>
      <c r="AW2861" s="13" t="s">
        <v>30</v>
      </c>
      <c r="AX2861" s="13" t="s">
        <v>73</v>
      </c>
      <c r="AY2861" s="258" t="s">
        <v>189</v>
      </c>
    </row>
    <row r="2862" s="14" customFormat="1">
      <c r="A2862" s="14"/>
      <c r="B2862" s="259"/>
      <c r="C2862" s="260"/>
      <c r="D2862" s="242" t="s">
        <v>200</v>
      </c>
      <c r="E2862" s="261" t="s">
        <v>1</v>
      </c>
      <c r="F2862" s="262" t="s">
        <v>1784</v>
      </c>
      <c r="G2862" s="260"/>
      <c r="H2862" s="263">
        <v>-1.621</v>
      </c>
      <c r="I2862" s="264"/>
      <c r="J2862" s="260"/>
      <c r="K2862" s="260"/>
      <c r="L2862" s="265"/>
      <c r="M2862" s="266"/>
      <c r="N2862" s="267"/>
      <c r="O2862" s="267"/>
      <c r="P2862" s="267"/>
      <c r="Q2862" s="267"/>
      <c r="R2862" s="267"/>
      <c r="S2862" s="267"/>
      <c r="T2862" s="268"/>
      <c r="U2862" s="14"/>
      <c r="V2862" s="14"/>
      <c r="W2862" s="14"/>
      <c r="X2862" s="14"/>
      <c r="Y2862" s="14"/>
      <c r="Z2862" s="14"/>
      <c r="AA2862" s="14"/>
      <c r="AB2862" s="14"/>
      <c r="AC2862" s="14"/>
      <c r="AD2862" s="14"/>
      <c r="AE2862" s="14"/>
      <c r="AT2862" s="269" t="s">
        <v>200</v>
      </c>
      <c r="AU2862" s="269" t="s">
        <v>82</v>
      </c>
      <c r="AV2862" s="14" t="s">
        <v>82</v>
      </c>
      <c r="AW2862" s="14" t="s">
        <v>30</v>
      </c>
      <c r="AX2862" s="14" t="s">
        <v>73</v>
      </c>
      <c r="AY2862" s="269" t="s">
        <v>189</v>
      </c>
    </row>
    <row r="2863" s="13" customFormat="1">
      <c r="A2863" s="13"/>
      <c r="B2863" s="249"/>
      <c r="C2863" s="250"/>
      <c r="D2863" s="242" t="s">
        <v>200</v>
      </c>
      <c r="E2863" s="251" t="s">
        <v>1</v>
      </c>
      <c r="F2863" s="252" t="s">
        <v>1785</v>
      </c>
      <c r="G2863" s="250"/>
      <c r="H2863" s="251" t="s">
        <v>1</v>
      </c>
      <c r="I2863" s="253"/>
      <c r="J2863" s="250"/>
      <c r="K2863" s="250"/>
      <c r="L2863" s="254"/>
      <c r="M2863" s="255"/>
      <c r="N2863" s="256"/>
      <c r="O2863" s="256"/>
      <c r="P2863" s="256"/>
      <c r="Q2863" s="256"/>
      <c r="R2863" s="256"/>
      <c r="S2863" s="256"/>
      <c r="T2863" s="257"/>
      <c r="U2863" s="13"/>
      <c r="V2863" s="13"/>
      <c r="W2863" s="13"/>
      <c r="X2863" s="13"/>
      <c r="Y2863" s="13"/>
      <c r="Z2863" s="13"/>
      <c r="AA2863" s="13"/>
      <c r="AB2863" s="13"/>
      <c r="AC2863" s="13"/>
      <c r="AD2863" s="13"/>
      <c r="AE2863" s="13"/>
      <c r="AT2863" s="258" t="s">
        <v>200</v>
      </c>
      <c r="AU2863" s="258" t="s">
        <v>82</v>
      </c>
      <c r="AV2863" s="13" t="s">
        <v>80</v>
      </c>
      <c r="AW2863" s="13" t="s">
        <v>30</v>
      </c>
      <c r="AX2863" s="13" t="s">
        <v>73</v>
      </c>
      <c r="AY2863" s="258" t="s">
        <v>189</v>
      </c>
    </row>
    <row r="2864" s="14" customFormat="1">
      <c r="A2864" s="14"/>
      <c r="B2864" s="259"/>
      <c r="C2864" s="260"/>
      <c r="D2864" s="242" t="s">
        <v>200</v>
      </c>
      <c r="E2864" s="261" t="s">
        <v>1</v>
      </c>
      <c r="F2864" s="262" t="s">
        <v>1786</v>
      </c>
      <c r="G2864" s="260"/>
      <c r="H2864" s="263">
        <v>46.573999999999998</v>
      </c>
      <c r="I2864" s="264"/>
      <c r="J2864" s="260"/>
      <c r="K2864" s="260"/>
      <c r="L2864" s="265"/>
      <c r="M2864" s="266"/>
      <c r="N2864" s="267"/>
      <c r="O2864" s="267"/>
      <c r="P2864" s="267"/>
      <c r="Q2864" s="267"/>
      <c r="R2864" s="267"/>
      <c r="S2864" s="267"/>
      <c r="T2864" s="268"/>
      <c r="U2864" s="14"/>
      <c r="V2864" s="14"/>
      <c r="W2864" s="14"/>
      <c r="X2864" s="14"/>
      <c r="Y2864" s="14"/>
      <c r="Z2864" s="14"/>
      <c r="AA2864" s="14"/>
      <c r="AB2864" s="14"/>
      <c r="AC2864" s="14"/>
      <c r="AD2864" s="14"/>
      <c r="AE2864" s="14"/>
      <c r="AT2864" s="269" t="s">
        <v>200</v>
      </c>
      <c r="AU2864" s="269" t="s">
        <v>82</v>
      </c>
      <c r="AV2864" s="14" t="s">
        <v>82</v>
      </c>
      <c r="AW2864" s="14" t="s">
        <v>30</v>
      </c>
      <c r="AX2864" s="14" t="s">
        <v>73</v>
      </c>
      <c r="AY2864" s="269" t="s">
        <v>189</v>
      </c>
    </row>
    <row r="2865" s="13" customFormat="1">
      <c r="A2865" s="13"/>
      <c r="B2865" s="249"/>
      <c r="C2865" s="250"/>
      <c r="D2865" s="242" t="s">
        <v>200</v>
      </c>
      <c r="E2865" s="251" t="s">
        <v>1</v>
      </c>
      <c r="F2865" s="252" t="s">
        <v>595</v>
      </c>
      <c r="G2865" s="250"/>
      <c r="H2865" s="251" t="s">
        <v>1</v>
      </c>
      <c r="I2865" s="253"/>
      <c r="J2865" s="250"/>
      <c r="K2865" s="250"/>
      <c r="L2865" s="254"/>
      <c r="M2865" s="255"/>
      <c r="N2865" s="256"/>
      <c r="O2865" s="256"/>
      <c r="P2865" s="256"/>
      <c r="Q2865" s="256"/>
      <c r="R2865" s="256"/>
      <c r="S2865" s="256"/>
      <c r="T2865" s="257"/>
      <c r="U2865" s="13"/>
      <c r="V2865" s="13"/>
      <c r="W2865" s="13"/>
      <c r="X2865" s="13"/>
      <c r="Y2865" s="13"/>
      <c r="Z2865" s="13"/>
      <c r="AA2865" s="13"/>
      <c r="AB2865" s="13"/>
      <c r="AC2865" s="13"/>
      <c r="AD2865" s="13"/>
      <c r="AE2865" s="13"/>
      <c r="AT2865" s="258" t="s">
        <v>200</v>
      </c>
      <c r="AU2865" s="258" t="s">
        <v>82</v>
      </c>
      <c r="AV2865" s="13" t="s">
        <v>80</v>
      </c>
      <c r="AW2865" s="13" t="s">
        <v>30</v>
      </c>
      <c r="AX2865" s="13" t="s">
        <v>73</v>
      </c>
      <c r="AY2865" s="258" t="s">
        <v>189</v>
      </c>
    </row>
    <row r="2866" s="14" customFormat="1">
      <c r="A2866" s="14"/>
      <c r="B2866" s="259"/>
      <c r="C2866" s="260"/>
      <c r="D2866" s="242" t="s">
        <v>200</v>
      </c>
      <c r="E2866" s="261" t="s">
        <v>1</v>
      </c>
      <c r="F2866" s="262" t="s">
        <v>1787</v>
      </c>
      <c r="G2866" s="260"/>
      <c r="H2866" s="263">
        <v>0.81399999999999995</v>
      </c>
      <c r="I2866" s="264"/>
      <c r="J2866" s="260"/>
      <c r="K2866" s="260"/>
      <c r="L2866" s="265"/>
      <c r="M2866" s="266"/>
      <c r="N2866" s="267"/>
      <c r="O2866" s="267"/>
      <c r="P2866" s="267"/>
      <c r="Q2866" s="267"/>
      <c r="R2866" s="267"/>
      <c r="S2866" s="267"/>
      <c r="T2866" s="268"/>
      <c r="U2866" s="14"/>
      <c r="V2866" s="14"/>
      <c r="W2866" s="14"/>
      <c r="X2866" s="14"/>
      <c r="Y2866" s="14"/>
      <c r="Z2866" s="14"/>
      <c r="AA2866" s="14"/>
      <c r="AB2866" s="14"/>
      <c r="AC2866" s="14"/>
      <c r="AD2866" s="14"/>
      <c r="AE2866" s="14"/>
      <c r="AT2866" s="269" t="s">
        <v>200</v>
      </c>
      <c r="AU2866" s="269" t="s">
        <v>82</v>
      </c>
      <c r="AV2866" s="14" t="s">
        <v>82</v>
      </c>
      <c r="AW2866" s="14" t="s">
        <v>30</v>
      </c>
      <c r="AX2866" s="14" t="s">
        <v>73</v>
      </c>
      <c r="AY2866" s="269" t="s">
        <v>189</v>
      </c>
    </row>
    <row r="2867" s="14" customFormat="1">
      <c r="A2867" s="14"/>
      <c r="B2867" s="259"/>
      <c r="C2867" s="260"/>
      <c r="D2867" s="242" t="s">
        <v>200</v>
      </c>
      <c r="E2867" s="261" t="s">
        <v>1</v>
      </c>
      <c r="F2867" s="262" t="s">
        <v>1788</v>
      </c>
      <c r="G2867" s="260"/>
      <c r="H2867" s="263">
        <v>1.643</v>
      </c>
      <c r="I2867" s="264"/>
      <c r="J2867" s="260"/>
      <c r="K2867" s="260"/>
      <c r="L2867" s="265"/>
      <c r="M2867" s="266"/>
      <c r="N2867" s="267"/>
      <c r="O2867" s="267"/>
      <c r="P2867" s="267"/>
      <c r="Q2867" s="267"/>
      <c r="R2867" s="267"/>
      <c r="S2867" s="267"/>
      <c r="T2867" s="268"/>
      <c r="U2867" s="14"/>
      <c r="V2867" s="14"/>
      <c r="W2867" s="14"/>
      <c r="X2867" s="14"/>
      <c r="Y2867" s="14"/>
      <c r="Z2867" s="14"/>
      <c r="AA2867" s="14"/>
      <c r="AB2867" s="14"/>
      <c r="AC2867" s="14"/>
      <c r="AD2867" s="14"/>
      <c r="AE2867" s="14"/>
      <c r="AT2867" s="269" t="s">
        <v>200</v>
      </c>
      <c r="AU2867" s="269" t="s">
        <v>82</v>
      </c>
      <c r="AV2867" s="14" t="s">
        <v>82</v>
      </c>
      <c r="AW2867" s="14" t="s">
        <v>30</v>
      </c>
      <c r="AX2867" s="14" t="s">
        <v>73</v>
      </c>
      <c r="AY2867" s="269" t="s">
        <v>189</v>
      </c>
    </row>
    <row r="2868" s="13" customFormat="1">
      <c r="A2868" s="13"/>
      <c r="B2868" s="249"/>
      <c r="C2868" s="250"/>
      <c r="D2868" s="242" t="s">
        <v>200</v>
      </c>
      <c r="E2868" s="251" t="s">
        <v>1</v>
      </c>
      <c r="F2868" s="252" t="s">
        <v>369</v>
      </c>
      <c r="G2868" s="250"/>
      <c r="H2868" s="251" t="s">
        <v>1</v>
      </c>
      <c r="I2868" s="253"/>
      <c r="J2868" s="250"/>
      <c r="K2868" s="250"/>
      <c r="L2868" s="254"/>
      <c r="M2868" s="255"/>
      <c r="N2868" s="256"/>
      <c r="O2868" s="256"/>
      <c r="P2868" s="256"/>
      <c r="Q2868" s="256"/>
      <c r="R2868" s="256"/>
      <c r="S2868" s="256"/>
      <c r="T2868" s="257"/>
      <c r="U2868" s="13"/>
      <c r="V2868" s="13"/>
      <c r="W2868" s="13"/>
      <c r="X2868" s="13"/>
      <c r="Y2868" s="13"/>
      <c r="Z2868" s="13"/>
      <c r="AA2868" s="13"/>
      <c r="AB2868" s="13"/>
      <c r="AC2868" s="13"/>
      <c r="AD2868" s="13"/>
      <c r="AE2868" s="13"/>
      <c r="AT2868" s="258" t="s">
        <v>200</v>
      </c>
      <c r="AU2868" s="258" t="s">
        <v>82</v>
      </c>
      <c r="AV2868" s="13" t="s">
        <v>80</v>
      </c>
      <c r="AW2868" s="13" t="s">
        <v>30</v>
      </c>
      <c r="AX2868" s="13" t="s">
        <v>73</v>
      </c>
      <c r="AY2868" s="258" t="s">
        <v>189</v>
      </c>
    </row>
    <row r="2869" s="14" customFormat="1">
      <c r="A2869" s="14"/>
      <c r="B2869" s="259"/>
      <c r="C2869" s="260"/>
      <c r="D2869" s="242" t="s">
        <v>200</v>
      </c>
      <c r="E2869" s="261" t="s">
        <v>1</v>
      </c>
      <c r="F2869" s="262" t="s">
        <v>1789</v>
      </c>
      <c r="G2869" s="260"/>
      <c r="H2869" s="263">
        <v>-5.492</v>
      </c>
      <c r="I2869" s="264"/>
      <c r="J2869" s="260"/>
      <c r="K2869" s="260"/>
      <c r="L2869" s="265"/>
      <c r="M2869" s="266"/>
      <c r="N2869" s="267"/>
      <c r="O2869" s="267"/>
      <c r="P2869" s="267"/>
      <c r="Q2869" s="267"/>
      <c r="R2869" s="267"/>
      <c r="S2869" s="267"/>
      <c r="T2869" s="268"/>
      <c r="U2869" s="14"/>
      <c r="V2869" s="14"/>
      <c r="W2869" s="14"/>
      <c r="X2869" s="14"/>
      <c r="Y2869" s="14"/>
      <c r="Z2869" s="14"/>
      <c r="AA2869" s="14"/>
      <c r="AB2869" s="14"/>
      <c r="AC2869" s="14"/>
      <c r="AD2869" s="14"/>
      <c r="AE2869" s="14"/>
      <c r="AT2869" s="269" t="s">
        <v>200</v>
      </c>
      <c r="AU2869" s="269" t="s">
        <v>82</v>
      </c>
      <c r="AV2869" s="14" t="s">
        <v>82</v>
      </c>
      <c r="AW2869" s="14" t="s">
        <v>30</v>
      </c>
      <c r="AX2869" s="14" t="s">
        <v>73</v>
      </c>
      <c r="AY2869" s="269" t="s">
        <v>189</v>
      </c>
    </row>
    <row r="2870" s="13" customFormat="1">
      <c r="A2870" s="13"/>
      <c r="B2870" s="249"/>
      <c r="C2870" s="250"/>
      <c r="D2870" s="242" t="s">
        <v>200</v>
      </c>
      <c r="E2870" s="251" t="s">
        <v>1</v>
      </c>
      <c r="F2870" s="252" t="s">
        <v>1365</v>
      </c>
      <c r="G2870" s="250"/>
      <c r="H2870" s="251" t="s">
        <v>1</v>
      </c>
      <c r="I2870" s="253"/>
      <c r="J2870" s="250"/>
      <c r="K2870" s="250"/>
      <c r="L2870" s="254"/>
      <c r="M2870" s="255"/>
      <c r="N2870" s="256"/>
      <c r="O2870" s="256"/>
      <c r="P2870" s="256"/>
      <c r="Q2870" s="256"/>
      <c r="R2870" s="256"/>
      <c r="S2870" s="256"/>
      <c r="T2870" s="257"/>
      <c r="U2870" s="13"/>
      <c r="V2870" s="13"/>
      <c r="W2870" s="13"/>
      <c r="X2870" s="13"/>
      <c r="Y2870" s="13"/>
      <c r="Z2870" s="13"/>
      <c r="AA2870" s="13"/>
      <c r="AB2870" s="13"/>
      <c r="AC2870" s="13"/>
      <c r="AD2870" s="13"/>
      <c r="AE2870" s="13"/>
      <c r="AT2870" s="258" t="s">
        <v>200</v>
      </c>
      <c r="AU2870" s="258" t="s">
        <v>82</v>
      </c>
      <c r="AV2870" s="13" t="s">
        <v>80</v>
      </c>
      <c r="AW2870" s="13" t="s">
        <v>30</v>
      </c>
      <c r="AX2870" s="13" t="s">
        <v>73</v>
      </c>
      <c r="AY2870" s="258" t="s">
        <v>189</v>
      </c>
    </row>
    <row r="2871" s="14" customFormat="1">
      <c r="A2871" s="14"/>
      <c r="B2871" s="259"/>
      <c r="C2871" s="260"/>
      <c r="D2871" s="242" t="s">
        <v>200</v>
      </c>
      <c r="E2871" s="261" t="s">
        <v>1</v>
      </c>
      <c r="F2871" s="262" t="s">
        <v>1790</v>
      </c>
      <c r="G2871" s="260"/>
      <c r="H2871" s="263">
        <v>53.055999999999997</v>
      </c>
      <c r="I2871" s="264"/>
      <c r="J2871" s="260"/>
      <c r="K2871" s="260"/>
      <c r="L2871" s="265"/>
      <c r="M2871" s="266"/>
      <c r="N2871" s="267"/>
      <c r="O2871" s="267"/>
      <c r="P2871" s="267"/>
      <c r="Q2871" s="267"/>
      <c r="R2871" s="267"/>
      <c r="S2871" s="267"/>
      <c r="T2871" s="268"/>
      <c r="U2871" s="14"/>
      <c r="V2871" s="14"/>
      <c r="W2871" s="14"/>
      <c r="X2871" s="14"/>
      <c r="Y2871" s="14"/>
      <c r="Z2871" s="14"/>
      <c r="AA2871" s="14"/>
      <c r="AB2871" s="14"/>
      <c r="AC2871" s="14"/>
      <c r="AD2871" s="14"/>
      <c r="AE2871" s="14"/>
      <c r="AT2871" s="269" t="s">
        <v>200</v>
      </c>
      <c r="AU2871" s="269" t="s">
        <v>82</v>
      </c>
      <c r="AV2871" s="14" t="s">
        <v>82</v>
      </c>
      <c r="AW2871" s="14" t="s">
        <v>30</v>
      </c>
      <c r="AX2871" s="14" t="s">
        <v>73</v>
      </c>
      <c r="AY2871" s="269" t="s">
        <v>189</v>
      </c>
    </row>
    <row r="2872" s="13" customFormat="1">
      <c r="A2872" s="13"/>
      <c r="B2872" s="249"/>
      <c r="C2872" s="250"/>
      <c r="D2872" s="242" t="s">
        <v>200</v>
      </c>
      <c r="E2872" s="251" t="s">
        <v>1</v>
      </c>
      <c r="F2872" s="252" t="s">
        <v>595</v>
      </c>
      <c r="G2872" s="250"/>
      <c r="H2872" s="251" t="s">
        <v>1</v>
      </c>
      <c r="I2872" s="253"/>
      <c r="J2872" s="250"/>
      <c r="K2872" s="250"/>
      <c r="L2872" s="254"/>
      <c r="M2872" s="255"/>
      <c r="N2872" s="256"/>
      <c r="O2872" s="256"/>
      <c r="P2872" s="256"/>
      <c r="Q2872" s="256"/>
      <c r="R2872" s="256"/>
      <c r="S2872" s="256"/>
      <c r="T2872" s="257"/>
      <c r="U2872" s="13"/>
      <c r="V2872" s="13"/>
      <c r="W2872" s="13"/>
      <c r="X2872" s="13"/>
      <c r="Y2872" s="13"/>
      <c r="Z2872" s="13"/>
      <c r="AA2872" s="13"/>
      <c r="AB2872" s="13"/>
      <c r="AC2872" s="13"/>
      <c r="AD2872" s="13"/>
      <c r="AE2872" s="13"/>
      <c r="AT2872" s="258" t="s">
        <v>200</v>
      </c>
      <c r="AU2872" s="258" t="s">
        <v>82</v>
      </c>
      <c r="AV2872" s="13" t="s">
        <v>80</v>
      </c>
      <c r="AW2872" s="13" t="s">
        <v>30</v>
      </c>
      <c r="AX2872" s="13" t="s">
        <v>73</v>
      </c>
      <c r="AY2872" s="258" t="s">
        <v>189</v>
      </c>
    </row>
    <row r="2873" s="14" customFormat="1">
      <c r="A2873" s="14"/>
      <c r="B2873" s="259"/>
      <c r="C2873" s="260"/>
      <c r="D2873" s="242" t="s">
        <v>200</v>
      </c>
      <c r="E2873" s="261" t="s">
        <v>1</v>
      </c>
      <c r="F2873" s="262" t="s">
        <v>1787</v>
      </c>
      <c r="G2873" s="260"/>
      <c r="H2873" s="263">
        <v>0.81399999999999995</v>
      </c>
      <c r="I2873" s="264"/>
      <c r="J2873" s="260"/>
      <c r="K2873" s="260"/>
      <c r="L2873" s="265"/>
      <c r="M2873" s="266"/>
      <c r="N2873" s="267"/>
      <c r="O2873" s="267"/>
      <c r="P2873" s="267"/>
      <c r="Q2873" s="267"/>
      <c r="R2873" s="267"/>
      <c r="S2873" s="267"/>
      <c r="T2873" s="268"/>
      <c r="U2873" s="14"/>
      <c r="V2873" s="14"/>
      <c r="W2873" s="14"/>
      <c r="X2873" s="14"/>
      <c r="Y2873" s="14"/>
      <c r="Z2873" s="14"/>
      <c r="AA2873" s="14"/>
      <c r="AB2873" s="14"/>
      <c r="AC2873" s="14"/>
      <c r="AD2873" s="14"/>
      <c r="AE2873" s="14"/>
      <c r="AT2873" s="269" t="s">
        <v>200</v>
      </c>
      <c r="AU2873" s="269" t="s">
        <v>82</v>
      </c>
      <c r="AV2873" s="14" t="s">
        <v>82</v>
      </c>
      <c r="AW2873" s="14" t="s">
        <v>30</v>
      </c>
      <c r="AX2873" s="14" t="s">
        <v>73</v>
      </c>
      <c r="AY2873" s="269" t="s">
        <v>189</v>
      </c>
    </row>
    <row r="2874" s="13" customFormat="1">
      <c r="A2874" s="13"/>
      <c r="B2874" s="249"/>
      <c r="C2874" s="250"/>
      <c r="D2874" s="242" t="s">
        <v>200</v>
      </c>
      <c r="E2874" s="251" t="s">
        <v>1</v>
      </c>
      <c r="F2874" s="252" t="s">
        <v>369</v>
      </c>
      <c r="G2874" s="250"/>
      <c r="H2874" s="251" t="s">
        <v>1</v>
      </c>
      <c r="I2874" s="253"/>
      <c r="J2874" s="250"/>
      <c r="K2874" s="250"/>
      <c r="L2874" s="254"/>
      <c r="M2874" s="255"/>
      <c r="N2874" s="256"/>
      <c r="O2874" s="256"/>
      <c r="P2874" s="256"/>
      <c r="Q2874" s="256"/>
      <c r="R2874" s="256"/>
      <c r="S2874" s="256"/>
      <c r="T2874" s="257"/>
      <c r="U2874" s="13"/>
      <c r="V2874" s="13"/>
      <c r="W2874" s="13"/>
      <c r="X2874" s="13"/>
      <c r="Y2874" s="13"/>
      <c r="Z2874" s="13"/>
      <c r="AA2874" s="13"/>
      <c r="AB2874" s="13"/>
      <c r="AC2874" s="13"/>
      <c r="AD2874" s="13"/>
      <c r="AE2874" s="13"/>
      <c r="AT2874" s="258" t="s">
        <v>200</v>
      </c>
      <c r="AU2874" s="258" t="s">
        <v>82</v>
      </c>
      <c r="AV2874" s="13" t="s">
        <v>80</v>
      </c>
      <c r="AW2874" s="13" t="s">
        <v>30</v>
      </c>
      <c r="AX2874" s="13" t="s">
        <v>73</v>
      </c>
      <c r="AY2874" s="258" t="s">
        <v>189</v>
      </c>
    </row>
    <row r="2875" s="14" customFormat="1">
      <c r="A2875" s="14"/>
      <c r="B2875" s="259"/>
      <c r="C2875" s="260"/>
      <c r="D2875" s="242" t="s">
        <v>200</v>
      </c>
      <c r="E2875" s="261" t="s">
        <v>1</v>
      </c>
      <c r="F2875" s="262" t="s">
        <v>1791</v>
      </c>
      <c r="G2875" s="260"/>
      <c r="H2875" s="263">
        <v>-8.6440000000000001</v>
      </c>
      <c r="I2875" s="264"/>
      <c r="J2875" s="260"/>
      <c r="K2875" s="260"/>
      <c r="L2875" s="265"/>
      <c r="M2875" s="266"/>
      <c r="N2875" s="267"/>
      <c r="O2875" s="267"/>
      <c r="P2875" s="267"/>
      <c r="Q2875" s="267"/>
      <c r="R2875" s="267"/>
      <c r="S2875" s="267"/>
      <c r="T2875" s="268"/>
      <c r="U2875" s="14"/>
      <c r="V2875" s="14"/>
      <c r="W2875" s="14"/>
      <c r="X2875" s="14"/>
      <c r="Y2875" s="14"/>
      <c r="Z2875" s="14"/>
      <c r="AA2875" s="14"/>
      <c r="AB2875" s="14"/>
      <c r="AC2875" s="14"/>
      <c r="AD2875" s="14"/>
      <c r="AE2875" s="14"/>
      <c r="AT2875" s="269" t="s">
        <v>200</v>
      </c>
      <c r="AU2875" s="269" t="s">
        <v>82</v>
      </c>
      <c r="AV2875" s="14" t="s">
        <v>82</v>
      </c>
      <c r="AW2875" s="14" t="s">
        <v>30</v>
      </c>
      <c r="AX2875" s="14" t="s">
        <v>73</v>
      </c>
      <c r="AY2875" s="269" t="s">
        <v>189</v>
      </c>
    </row>
    <row r="2876" s="13" customFormat="1">
      <c r="A2876" s="13"/>
      <c r="B2876" s="249"/>
      <c r="C2876" s="250"/>
      <c r="D2876" s="242" t="s">
        <v>200</v>
      </c>
      <c r="E2876" s="251" t="s">
        <v>1</v>
      </c>
      <c r="F2876" s="252" t="s">
        <v>1792</v>
      </c>
      <c r="G2876" s="250"/>
      <c r="H2876" s="251" t="s">
        <v>1</v>
      </c>
      <c r="I2876" s="253"/>
      <c r="J2876" s="250"/>
      <c r="K2876" s="250"/>
      <c r="L2876" s="254"/>
      <c r="M2876" s="255"/>
      <c r="N2876" s="256"/>
      <c r="O2876" s="256"/>
      <c r="P2876" s="256"/>
      <c r="Q2876" s="256"/>
      <c r="R2876" s="256"/>
      <c r="S2876" s="256"/>
      <c r="T2876" s="257"/>
      <c r="U2876" s="13"/>
      <c r="V2876" s="13"/>
      <c r="W2876" s="13"/>
      <c r="X2876" s="13"/>
      <c r="Y2876" s="13"/>
      <c r="Z2876" s="13"/>
      <c r="AA2876" s="13"/>
      <c r="AB2876" s="13"/>
      <c r="AC2876" s="13"/>
      <c r="AD2876" s="13"/>
      <c r="AE2876" s="13"/>
      <c r="AT2876" s="258" t="s">
        <v>200</v>
      </c>
      <c r="AU2876" s="258" t="s">
        <v>82</v>
      </c>
      <c r="AV2876" s="13" t="s">
        <v>80</v>
      </c>
      <c r="AW2876" s="13" t="s">
        <v>30</v>
      </c>
      <c r="AX2876" s="13" t="s">
        <v>73</v>
      </c>
      <c r="AY2876" s="258" t="s">
        <v>189</v>
      </c>
    </row>
    <row r="2877" s="14" customFormat="1">
      <c r="A2877" s="14"/>
      <c r="B2877" s="259"/>
      <c r="C2877" s="260"/>
      <c r="D2877" s="242" t="s">
        <v>200</v>
      </c>
      <c r="E2877" s="261" t="s">
        <v>1</v>
      </c>
      <c r="F2877" s="262" t="s">
        <v>1793</v>
      </c>
      <c r="G2877" s="260"/>
      <c r="H2877" s="263">
        <v>61.247</v>
      </c>
      <c r="I2877" s="264"/>
      <c r="J2877" s="260"/>
      <c r="K2877" s="260"/>
      <c r="L2877" s="265"/>
      <c r="M2877" s="266"/>
      <c r="N2877" s="267"/>
      <c r="O2877" s="267"/>
      <c r="P2877" s="267"/>
      <c r="Q2877" s="267"/>
      <c r="R2877" s="267"/>
      <c r="S2877" s="267"/>
      <c r="T2877" s="268"/>
      <c r="U2877" s="14"/>
      <c r="V2877" s="14"/>
      <c r="W2877" s="14"/>
      <c r="X2877" s="14"/>
      <c r="Y2877" s="14"/>
      <c r="Z2877" s="14"/>
      <c r="AA2877" s="14"/>
      <c r="AB2877" s="14"/>
      <c r="AC2877" s="14"/>
      <c r="AD2877" s="14"/>
      <c r="AE2877" s="14"/>
      <c r="AT2877" s="269" t="s">
        <v>200</v>
      </c>
      <c r="AU2877" s="269" t="s">
        <v>82</v>
      </c>
      <c r="AV2877" s="14" t="s">
        <v>82</v>
      </c>
      <c r="AW2877" s="14" t="s">
        <v>30</v>
      </c>
      <c r="AX2877" s="14" t="s">
        <v>73</v>
      </c>
      <c r="AY2877" s="269" t="s">
        <v>189</v>
      </c>
    </row>
    <row r="2878" s="13" customFormat="1">
      <c r="A2878" s="13"/>
      <c r="B2878" s="249"/>
      <c r="C2878" s="250"/>
      <c r="D2878" s="242" t="s">
        <v>200</v>
      </c>
      <c r="E2878" s="251" t="s">
        <v>1</v>
      </c>
      <c r="F2878" s="252" t="s">
        <v>595</v>
      </c>
      <c r="G2878" s="250"/>
      <c r="H2878" s="251" t="s">
        <v>1</v>
      </c>
      <c r="I2878" s="253"/>
      <c r="J2878" s="250"/>
      <c r="K2878" s="250"/>
      <c r="L2878" s="254"/>
      <c r="M2878" s="255"/>
      <c r="N2878" s="256"/>
      <c r="O2878" s="256"/>
      <c r="P2878" s="256"/>
      <c r="Q2878" s="256"/>
      <c r="R2878" s="256"/>
      <c r="S2878" s="256"/>
      <c r="T2878" s="257"/>
      <c r="U2878" s="13"/>
      <c r="V2878" s="13"/>
      <c r="W2878" s="13"/>
      <c r="X2878" s="13"/>
      <c r="Y2878" s="13"/>
      <c r="Z2878" s="13"/>
      <c r="AA2878" s="13"/>
      <c r="AB2878" s="13"/>
      <c r="AC2878" s="13"/>
      <c r="AD2878" s="13"/>
      <c r="AE2878" s="13"/>
      <c r="AT2878" s="258" t="s">
        <v>200</v>
      </c>
      <c r="AU2878" s="258" t="s">
        <v>82</v>
      </c>
      <c r="AV2878" s="13" t="s">
        <v>80</v>
      </c>
      <c r="AW2878" s="13" t="s">
        <v>30</v>
      </c>
      <c r="AX2878" s="13" t="s">
        <v>73</v>
      </c>
      <c r="AY2878" s="258" t="s">
        <v>189</v>
      </c>
    </row>
    <row r="2879" s="14" customFormat="1">
      <c r="A2879" s="14"/>
      <c r="B2879" s="259"/>
      <c r="C2879" s="260"/>
      <c r="D2879" s="242" t="s">
        <v>200</v>
      </c>
      <c r="E2879" s="261" t="s">
        <v>1</v>
      </c>
      <c r="F2879" s="262" t="s">
        <v>1794</v>
      </c>
      <c r="G2879" s="260"/>
      <c r="H2879" s="263">
        <v>1.6279999999999999</v>
      </c>
      <c r="I2879" s="264"/>
      <c r="J2879" s="260"/>
      <c r="K2879" s="260"/>
      <c r="L2879" s="265"/>
      <c r="M2879" s="266"/>
      <c r="N2879" s="267"/>
      <c r="O2879" s="267"/>
      <c r="P2879" s="267"/>
      <c r="Q2879" s="267"/>
      <c r="R2879" s="267"/>
      <c r="S2879" s="267"/>
      <c r="T2879" s="268"/>
      <c r="U2879" s="14"/>
      <c r="V2879" s="14"/>
      <c r="W2879" s="14"/>
      <c r="X2879" s="14"/>
      <c r="Y2879" s="14"/>
      <c r="Z2879" s="14"/>
      <c r="AA2879" s="14"/>
      <c r="AB2879" s="14"/>
      <c r="AC2879" s="14"/>
      <c r="AD2879" s="14"/>
      <c r="AE2879" s="14"/>
      <c r="AT2879" s="269" t="s">
        <v>200</v>
      </c>
      <c r="AU2879" s="269" t="s">
        <v>82</v>
      </c>
      <c r="AV2879" s="14" t="s">
        <v>82</v>
      </c>
      <c r="AW2879" s="14" t="s">
        <v>30</v>
      </c>
      <c r="AX2879" s="14" t="s">
        <v>73</v>
      </c>
      <c r="AY2879" s="269" t="s">
        <v>189</v>
      </c>
    </row>
    <row r="2880" s="14" customFormat="1">
      <c r="A2880" s="14"/>
      <c r="B2880" s="259"/>
      <c r="C2880" s="260"/>
      <c r="D2880" s="242" t="s">
        <v>200</v>
      </c>
      <c r="E2880" s="261" t="s">
        <v>1</v>
      </c>
      <c r="F2880" s="262" t="s">
        <v>1795</v>
      </c>
      <c r="G2880" s="260"/>
      <c r="H2880" s="263">
        <v>1.919</v>
      </c>
      <c r="I2880" s="264"/>
      <c r="J2880" s="260"/>
      <c r="K2880" s="260"/>
      <c r="L2880" s="265"/>
      <c r="M2880" s="266"/>
      <c r="N2880" s="267"/>
      <c r="O2880" s="267"/>
      <c r="P2880" s="267"/>
      <c r="Q2880" s="267"/>
      <c r="R2880" s="267"/>
      <c r="S2880" s="267"/>
      <c r="T2880" s="268"/>
      <c r="U2880" s="14"/>
      <c r="V2880" s="14"/>
      <c r="W2880" s="14"/>
      <c r="X2880" s="14"/>
      <c r="Y2880" s="14"/>
      <c r="Z2880" s="14"/>
      <c r="AA2880" s="14"/>
      <c r="AB2880" s="14"/>
      <c r="AC2880" s="14"/>
      <c r="AD2880" s="14"/>
      <c r="AE2880" s="14"/>
      <c r="AT2880" s="269" t="s">
        <v>200</v>
      </c>
      <c r="AU2880" s="269" t="s">
        <v>82</v>
      </c>
      <c r="AV2880" s="14" t="s">
        <v>82</v>
      </c>
      <c r="AW2880" s="14" t="s">
        <v>30</v>
      </c>
      <c r="AX2880" s="14" t="s">
        <v>73</v>
      </c>
      <c r="AY2880" s="269" t="s">
        <v>189</v>
      </c>
    </row>
    <row r="2881" s="13" customFormat="1">
      <c r="A2881" s="13"/>
      <c r="B2881" s="249"/>
      <c r="C2881" s="250"/>
      <c r="D2881" s="242" t="s">
        <v>200</v>
      </c>
      <c r="E2881" s="251" t="s">
        <v>1</v>
      </c>
      <c r="F2881" s="252" t="s">
        <v>369</v>
      </c>
      <c r="G2881" s="250"/>
      <c r="H2881" s="251" t="s">
        <v>1</v>
      </c>
      <c r="I2881" s="253"/>
      <c r="J2881" s="250"/>
      <c r="K2881" s="250"/>
      <c r="L2881" s="254"/>
      <c r="M2881" s="255"/>
      <c r="N2881" s="256"/>
      <c r="O2881" s="256"/>
      <c r="P2881" s="256"/>
      <c r="Q2881" s="256"/>
      <c r="R2881" s="256"/>
      <c r="S2881" s="256"/>
      <c r="T2881" s="257"/>
      <c r="U2881" s="13"/>
      <c r="V2881" s="13"/>
      <c r="W2881" s="13"/>
      <c r="X2881" s="13"/>
      <c r="Y2881" s="13"/>
      <c r="Z2881" s="13"/>
      <c r="AA2881" s="13"/>
      <c r="AB2881" s="13"/>
      <c r="AC2881" s="13"/>
      <c r="AD2881" s="13"/>
      <c r="AE2881" s="13"/>
      <c r="AT2881" s="258" t="s">
        <v>200</v>
      </c>
      <c r="AU2881" s="258" t="s">
        <v>82</v>
      </c>
      <c r="AV2881" s="13" t="s">
        <v>80</v>
      </c>
      <c r="AW2881" s="13" t="s">
        <v>30</v>
      </c>
      <c r="AX2881" s="13" t="s">
        <v>73</v>
      </c>
      <c r="AY2881" s="258" t="s">
        <v>189</v>
      </c>
    </row>
    <row r="2882" s="14" customFormat="1">
      <c r="A2882" s="14"/>
      <c r="B2882" s="259"/>
      <c r="C2882" s="260"/>
      <c r="D2882" s="242" t="s">
        <v>200</v>
      </c>
      <c r="E2882" s="261" t="s">
        <v>1</v>
      </c>
      <c r="F2882" s="262" t="s">
        <v>1796</v>
      </c>
      <c r="G2882" s="260"/>
      <c r="H2882" s="263">
        <v>-7.8319999999999999</v>
      </c>
      <c r="I2882" s="264"/>
      <c r="J2882" s="260"/>
      <c r="K2882" s="260"/>
      <c r="L2882" s="265"/>
      <c r="M2882" s="266"/>
      <c r="N2882" s="267"/>
      <c r="O2882" s="267"/>
      <c r="P2882" s="267"/>
      <c r="Q2882" s="267"/>
      <c r="R2882" s="267"/>
      <c r="S2882" s="267"/>
      <c r="T2882" s="268"/>
      <c r="U2882" s="14"/>
      <c r="V2882" s="14"/>
      <c r="W2882" s="14"/>
      <c r="X2882" s="14"/>
      <c r="Y2882" s="14"/>
      <c r="Z2882" s="14"/>
      <c r="AA2882" s="14"/>
      <c r="AB2882" s="14"/>
      <c r="AC2882" s="14"/>
      <c r="AD2882" s="14"/>
      <c r="AE2882" s="14"/>
      <c r="AT2882" s="269" t="s">
        <v>200</v>
      </c>
      <c r="AU2882" s="269" t="s">
        <v>82</v>
      </c>
      <c r="AV2882" s="14" t="s">
        <v>82</v>
      </c>
      <c r="AW2882" s="14" t="s">
        <v>30</v>
      </c>
      <c r="AX2882" s="14" t="s">
        <v>73</v>
      </c>
      <c r="AY2882" s="269" t="s">
        <v>189</v>
      </c>
    </row>
    <row r="2883" s="13" customFormat="1">
      <c r="A2883" s="13"/>
      <c r="B2883" s="249"/>
      <c r="C2883" s="250"/>
      <c r="D2883" s="242" t="s">
        <v>200</v>
      </c>
      <c r="E2883" s="251" t="s">
        <v>1</v>
      </c>
      <c r="F2883" s="252" t="s">
        <v>1797</v>
      </c>
      <c r="G2883" s="250"/>
      <c r="H2883" s="251" t="s">
        <v>1</v>
      </c>
      <c r="I2883" s="253"/>
      <c r="J2883" s="250"/>
      <c r="K2883" s="250"/>
      <c r="L2883" s="254"/>
      <c r="M2883" s="255"/>
      <c r="N2883" s="256"/>
      <c r="O2883" s="256"/>
      <c r="P2883" s="256"/>
      <c r="Q2883" s="256"/>
      <c r="R2883" s="256"/>
      <c r="S2883" s="256"/>
      <c r="T2883" s="257"/>
      <c r="U2883" s="13"/>
      <c r="V2883" s="13"/>
      <c r="W2883" s="13"/>
      <c r="X2883" s="13"/>
      <c r="Y2883" s="13"/>
      <c r="Z2883" s="13"/>
      <c r="AA2883" s="13"/>
      <c r="AB2883" s="13"/>
      <c r="AC2883" s="13"/>
      <c r="AD2883" s="13"/>
      <c r="AE2883" s="13"/>
      <c r="AT2883" s="258" t="s">
        <v>200</v>
      </c>
      <c r="AU2883" s="258" t="s">
        <v>82</v>
      </c>
      <c r="AV2883" s="13" t="s">
        <v>80</v>
      </c>
      <c r="AW2883" s="13" t="s">
        <v>30</v>
      </c>
      <c r="AX2883" s="13" t="s">
        <v>73</v>
      </c>
      <c r="AY2883" s="258" t="s">
        <v>189</v>
      </c>
    </row>
    <row r="2884" s="14" customFormat="1">
      <c r="A2884" s="14"/>
      <c r="B2884" s="259"/>
      <c r="C2884" s="260"/>
      <c r="D2884" s="242" t="s">
        <v>200</v>
      </c>
      <c r="E2884" s="261" t="s">
        <v>1</v>
      </c>
      <c r="F2884" s="262" t="s">
        <v>1798</v>
      </c>
      <c r="G2884" s="260"/>
      <c r="H2884" s="263">
        <v>55.585999999999999</v>
      </c>
      <c r="I2884" s="264"/>
      <c r="J2884" s="260"/>
      <c r="K2884" s="260"/>
      <c r="L2884" s="265"/>
      <c r="M2884" s="266"/>
      <c r="N2884" s="267"/>
      <c r="O2884" s="267"/>
      <c r="P2884" s="267"/>
      <c r="Q2884" s="267"/>
      <c r="R2884" s="267"/>
      <c r="S2884" s="267"/>
      <c r="T2884" s="268"/>
      <c r="U2884" s="14"/>
      <c r="V2884" s="14"/>
      <c r="W2884" s="14"/>
      <c r="X2884" s="14"/>
      <c r="Y2884" s="14"/>
      <c r="Z2884" s="14"/>
      <c r="AA2884" s="14"/>
      <c r="AB2884" s="14"/>
      <c r="AC2884" s="14"/>
      <c r="AD2884" s="14"/>
      <c r="AE2884" s="14"/>
      <c r="AT2884" s="269" t="s">
        <v>200</v>
      </c>
      <c r="AU2884" s="269" t="s">
        <v>82</v>
      </c>
      <c r="AV2884" s="14" t="s">
        <v>82</v>
      </c>
      <c r="AW2884" s="14" t="s">
        <v>30</v>
      </c>
      <c r="AX2884" s="14" t="s">
        <v>73</v>
      </c>
      <c r="AY2884" s="269" t="s">
        <v>189</v>
      </c>
    </row>
    <row r="2885" s="13" customFormat="1">
      <c r="A2885" s="13"/>
      <c r="B2885" s="249"/>
      <c r="C2885" s="250"/>
      <c r="D2885" s="242" t="s">
        <v>200</v>
      </c>
      <c r="E2885" s="251" t="s">
        <v>1</v>
      </c>
      <c r="F2885" s="252" t="s">
        <v>595</v>
      </c>
      <c r="G2885" s="250"/>
      <c r="H2885" s="251" t="s">
        <v>1</v>
      </c>
      <c r="I2885" s="253"/>
      <c r="J2885" s="250"/>
      <c r="K2885" s="250"/>
      <c r="L2885" s="254"/>
      <c r="M2885" s="255"/>
      <c r="N2885" s="256"/>
      <c r="O2885" s="256"/>
      <c r="P2885" s="256"/>
      <c r="Q2885" s="256"/>
      <c r="R2885" s="256"/>
      <c r="S2885" s="256"/>
      <c r="T2885" s="257"/>
      <c r="U2885" s="13"/>
      <c r="V2885" s="13"/>
      <c r="W2885" s="13"/>
      <c r="X2885" s="13"/>
      <c r="Y2885" s="13"/>
      <c r="Z2885" s="13"/>
      <c r="AA2885" s="13"/>
      <c r="AB2885" s="13"/>
      <c r="AC2885" s="13"/>
      <c r="AD2885" s="13"/>
      <c r="AE2885" s="13"/>
      <c r="AT2885" s="258" t="s">
        <v>200</v>
      </c>
      <c r="AU2885" s="258" t="s">
        <v>82</v>
      </c>
      <c r="AV2885" s="13" t="s">
        <v>80</v>
      </c>
      <c r="AW2885" s="13" t="s">
        <v>30</v>
      </c>
      <c r="AX2885" s="13" t="s">
        <v>73</v>
      </c>
      <c r="AY2885" s="258" t="s">
        <v>189</v>
      </c>
    </row>
    <row r="2886" s="14" customFormat="1">
      <c r="A2886" s="14"/>
      <c r="B2886" s="259"/>
      <c r="C2886" s="260"/>
      <c r="D2886" s="242" t="s">
        <v>200</v>
      </c>
      <c r="E2886" s="261" t="s">
        <v>1</v>
      </c>
      <c r="F2886" s="262" t="s">
        <v>1794</v>
      </c>
      <c r="G2886" s="260"/>
      <c r="H2886" s="263">
        <v>1.6279999999999999</v>
      </c>
      <c r="I2886" s="264"/>
      <c r="J2886" s="260"/>
      <c r="K2886" s="260"/>
      <c r="L2886" s="265"/>
      <c r="M2886" s="266"/>
      <c r="N2886" s="267"/>
      <c r="O2886" s="267"/>
      <c r="P2886" s="267"/>
      <c r="Q2886" s="267"/>
      <c r="R2886" s="267"/>
      <c r="S2886" s="267"/>
      <c r="T2886" s="268"/>
      <c r="U2886" s="14"/>
      <c r="V2886" s="14"/>
      <c r="W2886" s="14"/>
      <c r="X2886" s="14"/>
      <c r="Y2886" s="14"/>
      <c r="Z2886" s="14"/>
      <c r="AA2886" s="14"/>
      <c r="AB2886" s="14"/>
      <c r="AC2886" s="14"/>
      <c r="AD2886" s="14"/>
      <c r="AE2886" s="14"/>
      <c r="AT2886" s="269" t="s">
        <v>200</v>
      </c>
      <c r="AU2886" s="269" t="s">
        <v>82</v>
      </c>
      <c r="AV2886" s="14" t="s">
        <v>82</v>
      </c>
      <c r="AW2886" s="14" t="s">
        <v>30</v>
      </c>
      <c r="AX2886" s="14" t="s">
        <v>73</v>
      </c>
      <c r="AY2886" s="269" t="s">
        <v>189</v>
      </c>
    </row>
    <row r="2887" s="13" customFormat="1">
      <c r="A2887" s="13"/>
      <c r="B2887" s="249"/>
      <c r="C2887" s="250"/>
      <c r="D2887" s="242" t="s">
        <v>200</v>
      </c>
      <c r="E2887" s="251" t="s">
        <v>1</v>
      </c>
      <c r="F2887" s="252" t="s">
        <v>369</v>
      </c>
      <c r="G2887" s="250"/>
      <c r="H2887" s="251" t="s">
        <v>1</v>
      </c>
      <c r="I2887" s="253"/>
      <c r="J2887" s="250"/>
      <c r="K2887" s="250"/>
      <c r="L2887" s="254"/>
      <c r="M2887" s="255"/>
      <c r="N2887" s="256"/>
      <c r="O2887" s="256"/>
      <c r="P2887" s="256"/>
      <c r="Q2887" s="256"/>
      <c r="R2887" s="256"/>
      <c r="S2887" s="256"/>
      <c r="T2887" s="257"/>
      <c r="U2887" s="13"/>
      <c r="V2887" s="13"/>
      <c r="W2887" s="13"/>
      <c r="X2887" s="13"/>
      <c r="Y2887" s="13"/>
      <c r="Z2887" s="13"/>
      <c r="AA2887" s="13"/>
      <c r="AB2887" s="13"/>
      <c r="AC2887" s="13"/>
      <c r="AD2887" s="13"/>
      <c r="AE2887" s="13"/>
      <c r="AT2887" s="258" t="s">
        <v>200</v>
      </c>
      <c r="AU2887" s="258" t="s">
        <v>82</v>
      </c>
      <c r="AV2887" s="13" t="s">
        <v>80</v>
      </c>
      <c r="AW2887" s="13" t="s">
        <v>30</v>
      </c>
      <c r="AX2887" s="13" t="s">
        <v>73</v>
      </c>
      <c r="AY2887" s="258" t="s">
        <v>189</v>
      </c>
    </row>
    <row r="2888" s="14" customFormat="1">
      <c r="A2888" s="14"/>
      <c r="B2888" s="259"/>
      <c r="C2888" s="260"/>
      <c r="D2888" s="242" t="s">
        <v>200</v>
      </c>
      <c r="E2888" s="261" t="s">
        <v>1</v>
      </c>
      <c r="F2888" s="262" t="s">
        <v>1799</v>
      </c>
      <c r="G2888" s="260"/>
      <c r="H2888" s="263">
        <v>-6.2560000000000002</v>
      </c>
      <c r="I2888" s="264"/>
      <c r="J2888" s="260"/>
      <c r="K2888" s="260"/>
      <c r="L2888" s="265"/>
      <c r="M2888" s="266"/>
      <c r="N2888" s="267"/>
      <c r="O2888" s="267"/>
      <c r="P2888" s="267"/>
      <c r="Q2888" s="267"/>
      <c r="R2888" s="267"/>
      <c r="S2888" s="267"/>
      <c r="T2888" s="268"/>
      <c r="U2888" s="14"/>
      <c r="V2888" s="14"/>
      <c r="W2888" s="14"/>
      <c r="X2888" s="14"/>
      <c r="Y2888" s="14"/>
      <c r="Z2888" s="14"/>
      <c r="AA2888" s="14"/>
      <c r="AB2888" s="14"/>
      <c r="AC2888" s="14"/>
      <c r="AD2888" s="14"/>
      <c r="AE2888" s="14"/>
      <c r="AT2888" s="269" t="s">
        <v>200</v>
      </c>
      <c r="AU2888" s="269" t="s">
        <v>82</v>
      </c>
      <c r="AV2888" s="14" t="s">
        <v>82</v>
      </c>
      <c r="AW2888" s="14" t="s">
        <v>30</v>
      </c>
      <c r="AX2888" s="14" t="s">
        <v>73</v>
      </c>
      <c r="AY2888" s="269" t="s">
        <v>189</v>
      </c>
    </row>
    <row r="2889" s="13" customFormat="1">
      <c r="A2889" s="13"/>
      <c r="B2889" s="249"/>
      <c r="C2889" s="250"/>
      <c r="D2889" s="242" t="s">
        <v>200</v>
      </c>
      <c r="E2889" s="251" t="s">
        <v>1</v>
      </c>
      <c r="F2889" s="252" t="s">
        <v>1831</v>
      </c>
      <c r="G2889" s="250"/>
      <c r="H2889" s="251" t="s">
        <v>1</v>
      </c>
      <c r="I2889" s="253"/>
      <c r="J2889" s="250"/>
      <c r="K2889" s="250"/>
      <c r="L2889" s="254"/>
      <c r="M2889" s="255"/>
      <c r="N2889" s="256"/>
      <c r="O2889" s="256"/>
      <c r="P2889" s="256"/>
      <c r="Q2889" s="256"/>
      <c r="R2889" s="256"/>
      <c r="S2889" s="256"/>
      <c r="T2889" s="257"/>
      <c r="U2889" s="13"/>
      <c r="V2889" s="13"/>
      <c r="W2889" s="13"/>
      <c r="X2889" s="13"/>
      <c r="Y2889" s="13"/>
      <c r="Z2889" s="13"/>
      <c r="AA2889" s="13"/>
      <c r="AB2889" s="13"/>
      <c r="AC2889" s="13"/>
      <c r="AD2889" s="13"/>
      <c r="AE2889" s="13"/>
      <c r="AT2889" s="258" t="s">
        <v>200</v>
      </c>
      <c r="AU2889" s="258" t="s">
        <v>82</v>
      </c>
      <c r="AV2889" s="13" t="s">
        <v>80</v>
      </c>
      <c r="AW2889" s="13" t="s">
        <v>30</v>
      </c>
      <c r="AX2889" s="13" t="s">
        <v>73</v>
      </c>
      <c r="AY2889" s="258" t="s">
        <v>189</v>
      </c>
    </row>
    <row r="2890" s="13" customFormat="1">
      <c r="A2890" s="13"/>
      <c r="B2890" s="249"/>
      <c r="C2890" s="250"/>
      <c r="D2890" s="242" t="s">
        <v>200</v>
      </c>
      <c r="E2890" s="251" t="s">
        <v>1</v>
      </c>
      <c r="F2890" s="252" t="s">
        <v>283</v>
      </c>
      <c r="G2890" s="250"/>
      <c r="H2890" s="251" t="s">
        <v>1</v>
      </c>
      <c r="I2890" s="253"/>
      <c r="J2890" s="250"/>
      <c r="K2890" s="250"/>
      <c r="L2890" s="254"/>
      <c r="M2890" s="255"/>
      <c r="N2890" s="256"/>
      <c r="O2890" s="256"/>
      <c r="P2890" s="256"/>
      <c r="Q2890" s="256"/>
      <c r="R2890" s="256"/>
      <c r="S2890" s="256"/>
      <c r="T2890" s="257"/>
      <c r="U2890" s="13"/>
      <c r="V2890" s="13"/>
      <c r="W2890" s="13"/>
      <c r="X2890" s="13"/>
      <c r="Y2890" s="13"/>
      <c r="Z2890" s="13"/>
      <c r="AA2890" s="13"/>
      <c r="AB2890" s="13"/>
      <c r="AC2890" s="13"/>
      <c r="AD2890" s="13"/>
      <c r="AE2890" s="13"/>
      <c r="AT2890" s="258" t="s">
        <v>200</v>
      </c>
      <c r="AU2890" s="258" t="s">
        <v>82</v>
      </c>
      <c r="AV2890" s="13" t="s">
        <v>80</v>
      </c>
      <c r="AW2890" s="13" t="s">
        <v>30</v>
      </c>
      <c r="AX2890" s="13" t="s">
        <v>73</v>
      </c>
      <c r="AY2890" s="258" t="s">
        <v>189</v>
      </c>
    </row>
    <row r="2891" s="13" customFormat="1">
      <c r="A2891" s="13"/>
      <c r="B2891" s="249"/>
      <c r="C2891" s="250"/>
      <c r="D2891" s="242" t="s">
        <v>200</v>
      </c>
      <c r="E2891" s="251" t="s">
        <v>1</v>
      </c>
      <c r="F2891" s="252" t="s">
        <v>1330</v>
      </c>
      <c r="G2891" s="250"/>
      <c r="H2891" s="251" t="s">
        <v>1</v>
      </c>
      <c r="I2891" s="253"/>
      <c r="J2891" s="250"/>
      <c r="K2891" s="250"/>
      <c r="L2891" s="254"/>
      <c r="M2891" s="255"/>
      <c r="N2891" s="256"/>
      <c r="O2891" s="256"/>
      <c r="P2891" s="256"/>
      <c r="Q2891" s="256"/>
      <c r="R2891" s="256"/>
      <c r="S2891" s="256"/>
      <c r="T2891" s="257"/>
      <c r="U2891" s="13"/>
      <c r="V2891" s="13"/>
      <c r="W2891" s="13"/>
      <c r="X2891" s="13"/>
      <c r="Y2891" s="13"/>
      <c r="Z2891" s="13"/>
      <c r="AA2891" s="13"/>
      <c r="AB2891" s="13"/>
      <c r="AC2891" s="13"/>
      <c r="AD2891" s="13"/>
      <c r="AE2891" s="13"/>
      <c r="AT2891" s="258" t="s">
        <v>200</v>
      </c>
      <c r="AU2891" s="258" t="s">
        <v>82</v>
      </c>
      <c r="AV2891" s="13" t="s">
        <v>80</v>
      </c>
      <c r="AW2891" s="13" t="s">
        <v>30</v>
      </c>
      <c r="AX2891" s="13" t="s">
        <v>73</v>
      </c>
      <c r="AY2891" s="258" t="s">
        <v>189</v>
      </c>
    </row>
    <row r="2892" s="14" customFormat="1">
      <c r="A2892" s="14"/>
      <c r="B2892" s="259"/>
      <c r="C2892" s="260"/>
      <c r="D2892" s="242" t="s">
        <v>200</v>
      </c>
      <c r="E2892" s="261" t="s">
        <v>1</v>
      </c>
      <c r="F2892" s="262" t="s">
        <v>1715</v>
      </c>
      <c r="G2892" s="260"/>
      <c r="H2892" s="263">
        <v>88.560000000000002</v>
      </c>
      <c r="I2892" s="264"/>
      <c r="J2892" s="260"/>
      <c r="K2892" s="260"/>
      <c r="L2892" s="265"/>
      <c r="M2892" s="266"/>
      <c r="N2892" s="267"/>
      <c r="O2892" s="267"/>
      <c r="P2892" s="267"/>
      <c r="Q2892" s="267"/>
      <c r="R2892" s="267"/>
      <c r="S2892" s="267"/>
      <c r="T2892" s="268"/>
      <c r="U2892" s="14"/>
      <c r="V2892" s="14"/>
      <c r="W2892" s="14"/>
      <c r="X2892" s="14"/>
      <c r="Y2892" s="14"/>
      <c r="Z2892" s="14"/>
      <c r="AA2892" s="14"/>
      <c r="AB2892" s="14"/>
      <c r="AC2892" s="14"/>
      <c r="AD2892" s="14"/>
      <c r="AE2892" s="14"/>
      <c r="AT2892" s="269" t="s">
        <v>200</v>
      </c>
      <c r="AU2892" s="269" t="s">
        <v>82</v>
      </c>
      <c r="AV2892" s="14" t="s">
        <v>82</v>
      </c>
      <c r="AW2892" s="14" t="s">
        <v>30</v>
      </c>
      <c r="AX2892" s="14" t="s">
        <v>73</v>
      </c>
      <c r="AY2892" s="269" t="s">
        <v>189</v>
      </c>
    </row>
    <row r="2893" s="16" customFormat="1">
      <c r="A2893" s="16"/>
      <c r="B2893" s="292"/>
      <c r="C2893" s="293"/>
      <c r="D2893" s="242" t="s">
        <v>200</v>
      </c>
      <c r="E2893" s="294" t="s">
        <v>1</v>
      </c>
      <c r="F2893" s="295" t="s">
        <v>290</v>
      </c>
      <c r="G2893" s="293"/>
      <c r="H2893" s="296">
        <v>386.26999999999998</v>
      </c>
      <c r="I2893" s="297"/>
      <c r="J2893" s="293"/>
      <c r="K2893" s="293"/>
      <c r="L2893" s="298"/>
      <c r="M2893" s="299"/>
      <c r="N2893" s="300"/>
      <c r="O2893" s="300"/>
      <c r="P2893" s="300"/>
      <c r="Q2893" s="300"/>
      <c r="R2893" s="300"/>
      <c r="S2893" s="300"/>
      <c r="T2893" s="301"/>
      <c r="U2893" s="16"/>
      <c r="V2893" s="16"/>
      <c r="W2893" s="16"/>
      <c r="X2893" s="16"/>
      <c r="Y2893" s="16"/>
      <c r="Z2893" s="16"/>
      <c r="AA2893" s="16"/>
      <c r="AB2893" s="16"/>
      <c r="AC2893" s="16"/>
      <c r="AD2893" s="16"/>
      <c r="AE2893" s="16"/>
      <c r="AT2893" s="302" t="s">
        <v>200</v>
      </c>
      <c r="AU2893" s="302" t="s">
        <v>82</v>
      </c>
      <c r="AV2893" s="16" t="s">
        <v>214</v>
      </c>
      <c r="AW2893" s="16" t="s">
        <v>30</v>
      </c>
      <c r="AX2893" s="16" t="s">
        <v>73</v>
      </c>
      <c r="AY2893" s="302" t="s">
        <v>189</v>
      </c>
    </row>
    <row r="2894" s="13" customFormat="1">
      <c r="A2894" s="13"/>
      <c r="B2894" s="249"/>
      <c r="C2894" s="250"/>
      <c r="D2894" s="242" t="s">
        <v>200</v>
      </c>
      <c r="E2894" s="251" t="s">
        <v>1</v>
      </c>
      <c r="F2894" s="252" t="s">
        <v>1244</v>
      </c>
      <c r="G2894" s="250"/>
      <c r="H2894" s="251" t="s">
        <v>1</v>
      </c>
      <c r="I2894" s="253"/>
      <c r="J2894" s="250"/>
      <c r="K2894" s="250"/>
      <c r="L2894" s="254"/>
      <c r="M2894" s="255"/>
      <c r="N2894" s="256"/>
      <c r="O2894" s="256"/>
      <c r="P2894" s="256"/>
      <c r="Q2894" s="256"/>
      <c r="R2894" s="256"/>
      <c r="S2894" s="256"/>
      <c r="T2894" s="257"/>
      <c r="U2894" s="13"/>
      <c r="V2894" s="13"/>
      <c r="W2894" s="13"/>
      <c r="X2894" s="13"/>
      <c r="Y2894" s="13"/>
      <c r="Z2894" s="13"/>
      <c r="AA2894" s="13"/>
      <c r="AB2894" s="13"/>
      <c r="AC2894" s="13"/>
      <c r="AD2894" s="13"/>
      <c r="AE2894" s="13"/>
      <c r="AT2894" s="258" t="s">
        <v>200</v>
      </c>
      <c r="AU2894" s="258" t="s">
        <v>82</v>
      </c>
      <c r="AV2894" s="13" t="s">
        <v>80</v>
      </c>
      <c r="AW2894" s="13" t="s">
        <v>30</v>
      </c>
      <c r="AX2894" s="13" t="s">
        <v>73</v>
      </c>
      <c r="AY2894" s="258" t="s">
        <v>189</v>
      </c>
    </row>
    <row r="2895" s="13" customFormat="1">
      <c r="A2895" s="13"/>
      <c r="B2895" s="249"/>
      <c r="C2895" s="250"/>
      <c r="D2895" s="242" t="s">
        <v>200</v>
      </c>
      <c r="E2895" s="251" t="s">
        <v>1</v>
      </c>
      <c r="F2895" s="252" t="s">
        <v>1802</v>
      </c>
      <c r="G2895" s="250"/>
      <c r="H2895" s="251" t="s">
        <v>1</v>
      </c>
      <c r="I2895" s="253"/>
      <c r="J2895" s="250"/>
      <c r="K2895" s="250"/>
      <c r="L2895" s="254"/>
      <c r="M2895" s="255"/>
      <c r="N2895" s="256"/>
      <c r="O2895" s="256"/>
      <c r="P2895" s="256"/>
      <c r="Q2895" s="256"/>
      <c r="R2895" s="256"/>
      <c r="S2895" s="256"/>
      <c r="T2895" s="257"/>
      <c r="U2895" s="13"/>
      <c r="V2895" s="13"/>
      <c r="W2895" s="13"/>
      <c r="X2895" s="13"/>
      <c r="Y2895" s="13"/>
      <c r="Z2895" s="13"/>
      <c r="AA2895" s="13"/>
      <c r="AB2895" s="13"/>
      <c r="AC2895" s="13"/>
      <c r="AD2895" s="13"/>
      <c r="AE2895" s="13"/>
      <c r="AT2895" s="258" t="s">
        <v>200</v>
      </c>
      <c r="AU2895" s="258" t="s">
        <v>82</v>
      </c>
      <c r="AV2895" s="13" t="s">
        <v>80</v>
      </c>
      <c r="AW2895" s="13" t="s">
        <v>30</v>
      </c>
      <c r="AX2895" s="13" t="s">
        <v>73</v>
      </c>
      <c r="AY2895" s="258" t="s">
        <v>189</v>
      </c>
    </row>
    <row r="2896" s="14" customFormat="1">
      <c r="A2896" s="14"/>
      <c r="B2896" s="259"/>
      <c r="C2896" s="260"/>
      <c r="D2896" s="242" t="s">
        <v>200</v>
      </c>
      <c r="E2896" s="261" t="s">
        <v>1</v>
      </c>
      <c r="F2896" s="262" t="s">
        <v>1803</v>
      </c>
      <c r="G2896" s="260"/>
      <c r="H2896" s="263">
        <v>19.393999999999998</v>
      </c>
      <c r="I2896" s="264"/>
      <c r="J2896" s="260"/>
      <c r="K2896" s="260"/>
      <c r="L2896" s="265"/>
      <c r="M2896" s="266"/>
      <c r="N2896" s="267"/>
      <c r="O2896" s="267"/>
      <c r="P2896" s="267"/>
      <c r="Q2896" s="267"/>
      <c r="R2896" s="267"/>
      <c r="S2896" s="267"/>
      <c r="T2896" s="268"/>
      <c r="U2896" s="14"/>
      <c r="V2896" s="14"/>
      <c r="W2896" s="14"/>
      <c r="X2896" s="14"/>
      <c r="Y2896" s="14"/>
      <c r="Z2896" s="14"/>
      <c r="AA2896" s="14"/>
      <c r="AB2896" s="14"/>
      <c r="AC2896" s="14"/>
      <c r="AD2896" s="14"/>
      <c r="AE2896" s="14"/>
      <c r="AT2896" s="269" t="s">
        <v>200</v>
      </c>
      <c r="AU2896" s="269" t="s">
        <v>82</v>
      </c>
      <c r="AV2896" s="14" t="s">
        <v>82</v>
      </c>
      <c r="AW2896" s="14" t="s">
        <v>30</v>
      </c>
      <c r="AX2896" s="14" t="s">
        <v>73</v>
      </c>
      <c r="AY2896" s="269" t="s">
        <v>189</v>
      </c>
    </row>
    <row r="2897" s="13" customFormat="1">
      <c r="A2897" s="13"/>
      <c r="B2897" s="249"/>
      <c r="C2897" s="250"/>
      <c r="D2897" s="242" t="s">
        <v>200</v>
      </c>
      <c r="E2897" s="251" t="s">
        <v>1</v>
      </c>
      <c r="F2897" s="252" t="s">
        <v>1402</v>
      </c>
      <c r="G2897" s="250"/>
      <c r="H2897" s="251" t="s">
        <v>1</v>
      </c>
      <c r="I2897" s="253"/>
      <c r="J2897" s="250"/>
      <c r="K2897" s="250"/>
      <c r="L2897" s="254"/>
      <c r="M2897" s="255"/>
      <c r="N2897" s="256"/>
      <c r="O2897" s="256"/>
      <c r="P2897" s="256"/>
      <c r="Q2897" s="256"/>
      <c r="R2897" s="256"/>
      <c r="S2897" s="256"/>
      <c r="T2897" s="257"/>
      <c r="U2897" s="13"/>
      <c r="V2897" s="13"/>
      <c r="W2897" s="13"/>
      <c r="X2897" s="13"/>
      <c r="Y2897" s="13"/>
      <c r="Z2897" s="13"/>
      <c r="AA2897" s="13"/>
      <c r="AB2897" s="13"/>
      <c r="AC2897" s="13"/>
      <c r="AD2897" s="13"/>
      <c r="AE2897" s="13"/>
      <c r="AT2897" s="258" t="s">
        <v>200</v>
      </c>
      <c r="AU2897" s="258" t="s">
        <v>82</v>
      </c>
      <c r="AV2897" s="13" t="s">
        <v>80</v>
      </c>
      <c r="AW2897" s="13" t="s">
        <v>30</v>
      </c>
      <c r="AX2897" s="13" t="s">
        <v>73</v>
      </c>
      <c r="AY2897" s="258" t="s">
        <v>189</v>
      </c>
    </row>
    <row r="2898" s="14" customFormat="1">
      <c r="A2898" s="14"/>
      <c r="B2898" s="259"/>
      <c r="C2898" s="260"/>
      <c r="D2898" s="242" t="s">
        <v>200</v>
      </c>
      <c r="E2898" s="261" t="s">
        <v>1</v>
      </c>
      <c r="F2898" s="262" t="s">
        <v>1804</v>
      </c>
      <c r="G2898" s="260"/>
      <c r="H2898" s="263">
        <v>74.647999999999996</v>
      </c>
      <c r="I2898" s="264"/>
      <c r="J2898" s="260"/>
      <c r="K2898" s="260"/>
      <c r="L2898" s="265"/>
      <c r="M2898" s="266"/>
      <c r="N2898" s="267"/>
      <c r="O2898" s="267"/>
      <c r="P2898" s="267"/>
      <c r="Q2898" s="267"/>
      <c r="R2898" s="267"/>
      <c r="S2898" s="267"/>
      <c r="T2898" s="268"/>
      <c r="U2898" s="14"/>
      <c r="V2898" s="14"/>
      <c r="W2898" s="14"/>
      <c r="X2898" s="14"/>
      <c r="Y2898" s="14"/>
      <c r="Z2898" s="14"/>
      <c r="AA2898" s="14"/>
      <c r="AB2898" s="14"/>
      <c r="AC2898" s="14"/>
      <c r="AD2898" s="14"/>
      <c r="AE2898" s="14"/>
      <c r="AT2898" s="269" t="s">
        <v>200</v>
      </c>
      <c r="AU2898" s="269" t="s">
        <v>82</v>
      </c>
      <c r="AV2898" s="14" t="s">
        <v>82</v>
      </c>
      <c r="AW2898" s="14" t="s">
        <v>30</v>
      </c>
      <c r="AX2898" s="14" t="s">
        <v>73</v>
      </c>
      <c r="AY2898" s="269" t="s">
        <v>189</v>
      </c>
    </row>
    <row r="2899" s="13" customFormat="1">
      <c r="A2899" s="13"/>
      <c r="B2899" s="249"/>
      <c r="C2899" s="250"/>
      <c r="D2899" s="242" t="s">
        <v>200</v>
      </c>
      <c r="E2899" s="251" t="s">
        <v>1</v>
      </c>
      <c r="F2899" s="252" t="s">
        <v>369</v>
      </c>
      <c r="G2899" s="250"/>
      <c r="H2899" s="251" t="s">
        <v>1</v>
      </c>
      <c r="I2899" s="253"/>
      <c r="J2899" s="250"/>
      <c r="K2899" s="250"/>
      <c r="L2899" s="254"/>
      <c r="M2899" s="255"/>
      <c r="N2899" s="256"/>
      <c r="O2899" s="256"/>
      <c r="P2899" s="256"/>
      <c r="Q2899" s="256"/>
      <c r="R2899" s="256"/>
      <c r="S2899" s="256"/>
      <c r="T2899" s="257"/>
      <c r="U2899" s="13"/>
      <c r="V2899" s="13"/>
      <c r="W2899" s="13"/>
      <c r="X2899" s="13"/>
      <c r="Y2899" s="13"/>
      <c r="Z2899" s="13"/>
      <c r="AA2899" s="13"/>
      <c r="AB2899" s="13"/>
      <c r="AC2899" s="13"/>
      <c r="AD2899" s="13"/>
      <c r="AE2899" s="13"/>
      <c r="AT2899" s="258" t="s">
        <v>200</v>
      </c>
      <c r="AU2899" s="258" t="s">
        <v>82</v>
      </c>
      <c r="AV2899" s="13" t="s">
        <v>80</v>
      </c>
      <c r="AW2899" s="13" t="s">
        <v>30</v>
      </c>
      <c r="AX2899" s="13" t="s">
        <v>73</v>
      </c>
      <c r="AY2899" s="258" t="s">
        <v>189</v>
      </c>
    </row>
    <row r="2900" s="14" customFormat="1">
      <c r="A2900" s="14"/>
      <c r="B2900" s="259"/>
      <c r="C2900" s="260"/>
      <c r="D2900" s="242" t="s">
        <v>200</v>
      </c>
      <c r="E2900" s="261" t="s">
        <v>1</v>
      </c>
      <c r="F2900" s="262" t="s">
        <v>1807</v>
      </c>
      <c r="G2900" s="260"/>
      <c r="H2900" s="263">
        <v>-2.319</v>
      </c>
      <c r="I2900" s="264"/>
      <c r="J2900" s="260"/>
      <c r="K2900" s="260"/>
      <c r="L2900" s="265"/>
      <c r="M2900" s="266"/>
      <c r="N2900" s="267"/>
      <c r="O2900" s="267"/>
      <c r="P2900" s="267"/>
      <c r="Q2900" s="267"/>
      <c r="R2900" s="267"/>
      <c r="S2900" s="267"/>
      <c r="T2900" s="268"/>
      <c r="U2900" s="14"/>
      <c r="V2900" s="14"/>
      <c r="W2900" s="14"/>
      <c r="X2900" s="14"/>
      <c r="Y2900" s="14"/>
      <c r="Z2900" s="14"/>
      <c r="AA2900" s="14"/>
      <c r="AB2900" s="14"/>
      <c r="AC2900" s="14"/>
      <c r="AD2900" s="14"/>
      <c r="AE2900" s="14"/>
      <c r="AT2900" s="269" t="s">
        <v>200</v>
      </c>
      <c r="AU2900" s="269" t="s">
        <v>82</v>
      </c>
      <c r="AV2900" s="14" t="s">
        <v>82</v>
      </c>
      <c r="AW2900" s="14" t="s">
        <v>30</v>
      </c>
      <c r="AX2900" s="14" t="s">
        <v>73</v>
      </c>
      <c r="AY2900" s="269" t="s">
        <v>189</v>
      </c>
    </row>
    <row r="2901" s="16" customFormat="1">
      <c r="A2901" s="16"/>
      <c r="B2901" s="292"/>
      <c r="C2901" s="293"/>
      <c r="D2901" s="242" t="s">
        <v>200</v>
      </c>
      <c r="E2901" s="294" t="s">
        <v>1</v>
      </c>
      <c r="F2901" s="295" t="s">
        <v>290</v>
      </c>
      <c r="G2901" s="293"/>
      <c r="H2901" s="296">
        <v>91.722999999999999</v>
      </c>
      <c r="I2901" s="297"/>
      <c r="J2901" s="293"/>
      <c r="K2901" s="293"/>
      <c r="L2901" s="298"/>
      <c r="M2901" s="299"/>
      <c r="N2901" s="300"/>
      <c r="O2901" s="300"/>
      <c r="P2901" s="300"/>
      <c r="Q2901" s="300"/>
      <c r="R2901" s="300"/>
      <c r="S2901" s="300"/>
      <c r="T2901" s="301"/>
      <c r="U2901" s="16"/>
      <c r="V2901" s="16"/>
      <c r="W2901" s="16"/>
      <c r="X2901" s="16"/>
      <c r="Y2901" s="16"/>
      <c r="Z2901" s="16"/>
      <c r="AA2901" s="16"/>
      <c r="AB2901" s="16"/>
      <c r="AC2901" s="16"/>
      <c r="AD2901" s="16"/>
      <c r="AE2901" s="16"/>
      <c r="AT2901" s="302" t="s">
        <v>200</v>
      </c>
      <c r="AU2901" s="302" t="s">
        <v>82</v>
      </c>
      <c r="AV2901" s="16" t="s">
        <v>214</v>
      </c>
      <c r="AW2901" s="16" t="s">
        <v>30</v>
      </c>
      <c r="AX2901" s="16" t="s">
        <v>73</v>
      </c>
      <c r="AY2901" s="302" t="s">
        <v>189</v>
      </c>
    </row>
    <row r="2902" s="13" customFormat="1">
      <c r="A2902" s="13"/>
      <c r="B2902" s="249"/>
      <c r="C2902" s="250"/>
      <c r="D2902" s="242" t="s">
        <v>200</v>
      </c>
      <c r="E2902" s="251" t="s">
        <v>1</v>
      </c>
      <c r="F2902" s="252" t="s">
        <v>1808</v>
      </c>
      <c r="G2902" s="250"/>
      <c r="H2902" s="251" t="s">
        <v>1</v>
      </c>
      <c r="I2902" s="253"/>
      <c r="J2902" s="250"/>
      <c r="K2902" s="250"/>
      <c r="L2902" s="254"/>
      <c r="M2902" s="255"/>
      <c r="N2902" s="256"/>
      <c r="O2902" s="256"/>
      <c r="P2902" s="256"/>
      <c r="Q2902" s="256"/>
      <c r="R2902" s="256"/>
      <c r="S2902" s="256"/>
      <c r="T2902" s="257"/>
      <c r="U2902" s="13"/>
      <c r="V2902" s="13"/>
      <c r="W2902" s="13"/>
      <c r="X2902" s="13"/>
      <c r="Y2902" s="13"/>
      <c r="Z2902" s="13"/>
      <c r="AA2902" s="13"/>
      <c r="AB2902" s="13"/>
      <c r="AC2902" s="13"/>
      <c r="AD2902" s="13"/>
      <c r="AE2902" s="13"/>
      <c r="AT2902" s="258" t="s">
        <v>200</v>
      </c>
      <c r="AU2902" s="258" t="s">
        <v>82</v>
      </c>
      <c r="AV2902" s="13" t="s">
        <v>80</v>
      </c>
      <c r="AW2902" s="13" t="s">
        <v>30</v>
      </c>
      <c r="AX2902" s="13" t="s">
        <v>73</v>
      </c>
      <c r="AY2902" s="258" t="s">
        <v>189</v>
      </c>
    </row>
    <row r="2903" s="13" customFormat="1">
      <c r="A2903" s="13"/>
      <c r="B2903" s="249"/>
      <c r="C2903" s="250"/>
      <c r="D2903" s="242" t="s">
        <v>200</v>
      </c>
      <c r="E2903" s="251" t="s">
        <v>1</v>
      </c>
      <c r="F2903" s="252" t="s">
        <v>1809</v>
      </c>
      <c r="G2903" s="250"/>
      <c r="H2903" s="251" t="s">
        <v>1</v>
      </c>
      <c r="I2903" s="253"/>
      <c r="J2903" s="250"/>
      <c r="K2903" s="250"/>
      <c r="L2903" s="254"/>
      <c r="M2903" s="255"/>
      <c r="N2903" s="256"/>
      <c r="O2903" s="256"/>
      <c r="P2903" s="256"/>
      <c r="Q2903" s="256"/>
      <c r="R2903" s="256"/>
      <c r="S2903" s="256"/>
      <c r="T2903" s="257"/>
      <c r="U2903" s="13"/>
      <c r="V2903" s="13"/>
      <c r="W2903" s="13"/>
      <c r="X2903" s="13"/>
      <c r="Y2903" s="13"/>
      <c r="Z2903" s="13"/>
      <c r="AA2903" s="13"/>
      <c r="AB2903" s="13"/>
      <c r="AC2903" s="13"/>
      <c r="AD2903" s="13"/>
      <c r="AE2903" s="13"/>
      <c r="AT2903" s="258" t="s">
        <v>200</v>
      </c>
      <c r="AU2903" s="258" t="s">
        <v>82</v>
      </c>
      <c r="AV2903" s="13" t="s">
        <v>80</v>
      </c>
      <c r="AW2903" s="13" t="s">
        <v>30</v>
      </c>
      <c r="AX2903" s="13" t="s">
        <v>73</v>
      </c>
      <c r="AY2903" s="258" t="s">
        <v>189</v>
      </c>
    </row>
    <row r="2904" s="14" customFormat="1">
      <c r="A2904" s="14"/>
      <c r="B2904" s="259"/>
      <c r="C2904" s="260"/>
      <c r="D2904" s="242" t="s">
        <v>200</v>
      </c>
      <c r="E2904" s="261" t="s">
        <v>1</v>
      </c>
      <c r="F2904" s="262" t="s">
        <v>1810</v>
      </c>
      <c r="G2904" s="260"/>
      <c r="H2904" s="263">
        <v>27.713999999999999</v>
      </c>
      <c r="I2904" s="264"/>
      <c r="J2904" s="260"/>
      <c r="K2904" s="260"/>
      <c r="L2904" s="265"/>
      <c r="M2904" s="266"/>
      <c r="N2904" s="267"/>
      <c r="O2904" s="267"/>
      <c r="P2904" s="267"/>
      <c r="Q2904" s="267"/>
      <c r="R2904" s="267"/>
      <c r="S2904" s="267"/>
      <c r="T2904" s="268"/>
      <c r="U2904" s="14"/>
      <c r="V2904" s="14"/>
      <c r="W2904" s="14"/>
      <c r="X2904" s="14"/>
      <c r="Y2904" s="14"/>
      <c r="Z2904" s="14"/>
      <c r="AA2904" s="14"/>
      <c r="AB2904" s="14"/>
      <c r="AC2904" s="14"/>
      <c r="AD2904" s="14"/>
      <c r="AE2904" s="14"/>
      <c r="AT2904" s="269" t="s">
        <v>200</v>
      </c>
      <c r="AU2904" s="269" t="s">
        <v>82</v>
      </c>
      <c r="AV2904" s="14" t="s">
        <v>82</v>
      </c>
      <c r="AW2904" s="14" t="s">
        <v>30</v>
      </c>
      <c r="AX2904" s="14" t="s">
        <v>73</v>
      </c>
      <c r="AY2904" s="269" t="s">
        <v>189</v>
      </c>
    </row>
    <row r="2905" s="13" customFormat="1">
      <c r="A2905" s="13"/>
      <c r="B2905" s="249"/>
      <c r="C2905" s="250"/>
      <c r="D2905" s="242" t="s">
        <v>200</v>
      </c>
      <c r="E2905" s="251" t="s">
        <v>1</v>
      </c>
      <c r="F2905" s="252" t="s">
        <v>1811</v>
      </c>
      <c r="G2905" s="250"/>
      <c r="H2905" s="251" t="s">
        <v>1</v>
      </c>
      <c r="I2905" s="253"/>
      <c r="J2905" s="250"/>
      <c r="K2905" s="250"/>
      <c r="L2905" s="254"/>
      <c r="M2905" s="255"/>
      <c r="N2905" s="256"/>
      <c r="O2905" s="256"/>
      <c r="P2905" s="256"/>
      <c r="Q2905" s="256"/>
      <c r="R2905" s="256"/>
      <c r="S2905" s="256"/>
      <c r="T2905" s="257"/>
      <c r="U2905" s="13"/>
      <c r="V2905" s="13"/>
      <c r="W2905" s="13"/>
      <c r="X2905" s="13"/>
      <c r="Y2905" s="13"/>
      <c r="Z2905" s="13"/>
      <c r="AA2905" s="13"/>
      <c r="AB2905" s="13"/>
      <c r="AC2905" s="13"/>
      <c r="AD2905" s="13"/>
      <c r="AE2905" s="13"/>
      <c r="AT2905" s="258" t="s">
        <v>200</v>
      </c>
      <c r="AU2905" s="258" t="s">
        <v>82</v>
      </c>
      <c r="AV2905" s="13" t="s">
        <v>80</v>
      </c>
      <c r="AW2905" s="13" t="s">
        <v>30</v>
      </c>
      <c r="AX2905" s="13" t="s">
        <v>73</v>
      </c>
      <c r="AY2905" s="258" t="s">
        <v>189</v>
      </c>
    </row>
    <row r="2906" s="14" customFormat="1">
      <c r="A2906" s="14"/>
      <c r="B2906" s="259"/>
      <c r="C2906" s="260"/>
      <c r="D2906" s="242" t="s">
        <v>200</v>
      </c>
      <c r="E2906" s="261" t="s">
        <v>1</v>
      </c>
      <c r="F2906" s="262" t="s">
        <v>1812</v>
      </c>
      <c r="G2906" s="260"/>
      <c r="H2906" s="263">
        <v>17.155999999999999</v>
      </c>
      <c r="I2906" s="264"/>
      <c r="J2906" s="260"/>
      <c r="K2906" s="260"/>
      <c r="L2906" s="265"/>
      <c r="M2906" s="266"/>
      <c r="N2906" s="267"/>
      <c r="O2906" s="267"/>
      <c r="P2906" s="267"/>
      <c r="Q2906" s="267"/>
      <c r="R2906" s="267"/>
      <c r="S2906" s="267"/>
      <c r="T2906" s="268"/>
      <c r="U2906" s="14"/>
      <c r="V2906" s="14"/>
      <c r="W2906" s="14"/>
      <c r="X2906" s="14"/>
      <c r="Y2906" s="14"/>
      <c r="Z2906" s="14"/>
      <c r="AA2906" s="14"/>
      <c r="AB2906" s="14"/>
      <c r="AC2906" s="14"/>
      <c r="AD2906" s="14"/>
      <c r="AE2906" s="14"/>
      <c r="AT2906" s="269" t="s">
        <v>200</v>
      </c>
      <c r="AU2906" s="269" t="s">
        <v>82</v>
      </c>
      <c r="AV2906" s="14" t="s">
        <v>82</v>
      </c>
      <c r="AW2906" s="14" t="s">
        <v>30</v>
      </c>
      <c r="AX2906" s="14" t="s">
        <v>73</v>
      </c>
      <c r="AY2906" s="269" t="s">
        <v>189</v>
      </c>
    </row>
    <row r="2907" s="13" customFormat="1">
      <c r="A2907" s="13"/>
      <c r="B2907" s="249"/>
      <c r="C2907" s="250"/>
      <c r="D2907" s="242" t="s">
        <v>200</v>
      </c>
      <c r="E2907" s="251" t="s">
        <v>1</v>
      </c>
      <c r="F2907" s="252" t="s">
        <v>595</v>
      </c>
      <c r="G2907" s="250"/>
      <c r="H2907" s="251" t="s">
        <v>1</v>
      </c>
      <c r="I2907" s="253"/>
      <c r="J2907" s="250"/>
      <c r="K2907" s="250"/>
      <c r="L2907" s="254"/>
      <c r="M2907" s="255"/>
      <c r="N2907" s="256"/>
      <c r="O2907" s="256"/>
      <c r="P2907" s="256"/>
      <c r="Q2907" s="256"/>
      <c r="R2907" s="256"/>
      <c r="S2907" s="256"/>
      <c r="T2907" s="257"/>
      <c r="U2907" s="13"/>
      <c r="V2907" s="13"/>
      <c r="W2907" s="13"/>
      <c r="X2907" s="13"/>
      <c r="Y2907" s="13"/>
      <c r="Z2907" s="13"/>
      <c r="AA2907" s="13"/>
      <c r="AB2907" s="13"/>
      <c r="AC2907" s="13"/>
      <c r="AD2907" s="13"/>
      <c r="AE2907" s="13"/>
      <c r="AT2907" s="258" t="s">
        <v>200</v>
      </c>
      <c r="AU2907" s="258" t="s">
        <v>82</v>
      </c>
      <c r="AV2907" s="13" t="s">
        <v>80</v>
      </c>
      <c r="AW2907" s="13" t="s">
        <v>30</v>
      </c>
      <c r="AX2907" s="13" t="s">
        <v>73</v>
      </c>
      <c r="AY2907" s="258" t="s">
        <v>189</v>
      </c>
    </row>
    <row r="2908" s="14" customFormat="1">
      <c r="A2908" s="14"/>
      <c r="B2908" s="259"/>
      <c r="C2908" s="260"/>
      <c r="D2908" s="242" t="s">
        <v>200</v>
      </c>
      <c r="E2908" s="261" t="s">
        <v>1</v>
      </c>
      <c r="F2908" s="262" t="s">
        <v>1813</v>
      </c>
      <c r="G2908" s="260"/>
      <c r="H2908" s="263">
        <v>3.5800000000000001</v>
      </c>
      <c r="I2908" s="264"/>
      <c r="J2908" s="260"/>
      <c r="K2908" s="260"/>
      <c r="L2908" s="265"/>
      <c r="M2908" s="266"/>
      <c r="N2908" s="267"/>
      <c r="O2908" s="267"/>
      <c r="P2908" s="267"/>
      <c r="Q2908" s="267"/>
      <c r="R2908" s="267"/>
      <c r="S2908" s="267"/>
      <c r="T2908" s="268"/>
      <c r="U2908" s="14"/>
      <c r="V2908" s="14"/>
      <c r="W2908" s="14"/>
      <c r="X2908" s="14"/>
      <c r="Y2908" s="14"/>
      <c r="Z2908" s="14"/>
      <c r="AA2908" s="14"/>
      <c r="AB2908" s="14"/>
      <c r="AC2908" s="14"/>
      <c r="AD2908" s="14"/>
      <c r="AE2908" s="14"/>
      <c r="AT2908" s="269" t="s">
        <v>200</v>
      </c>
      <c r="AU2908" s="269" t="s">
        <v>82</v>
      </c>
      <c r="AV2908" s="14" t="s">
        <v>82</v>
      </c>
      <c r="AW2908" s="14" t="s">
        <v>30</v>
      </c>
      <c r="AX2908" s="14" t="s">
        <v>73</v>
      </c>
      <c r="AY2908" s="269" t="s">
        <v>189</v>
      </c>
    </row>
    <row r="2909" s="14" customFormat="1">
      <c r="A2909" s="14"/>
      <c r="B2909" s="259"/>
      <c r="C2909" s="260"/>
      <c r="D2909" s="242" t="s">
        <v>200</v>
      </c>
      <c r="E2909" s="261" t="s">
        <v>1</v>
      </c>
      <c r="F2909" s="262" t="s">
        <v>1814</v>
      </c>
      <c r="G2909" s="260"/>
      <c r="H2909" s="263">
        <v>1.113</v>
      </c>
      <c r="I2909" s="264"/>
      <c r="J2909" s="260"/>
      <c r="K2909" s="260"/>
      <c r="L2909" s="265"/>
      <c r="M2909" s="266"/>
      <c r="N2909" s="267"/>
      <c r="O2909" s="267"/>
      <c r="P2909" s="267"/>
      <c r="Q2909" s="267"/>
      <c r="R2909" s="267"/>
      <c r="S2909" s="267"/>
      <c r="T2909" s="268"/>
      <c r="U2909" s="14"/>
      <c r="V2909" s="14"/>
      <c r="W2909" s="14"/>
      <c r="X2909" s="14"/>
      <c r="Y2909" s="14"/>
      <c r="Z2909" s="14"/>
      <c r="AA2909" s="14"/>
      <c r="AB2909" s="14"/>
      <c r="AC2909" s="14"/>
      <c r="AD2909" s="14"/>
      <c r="AE2909" s="14"/>
      <c r="AT2909" s="269" t="s">
        <v>200</v>
      </c>
      <c r="AU2909" s="269" t="s">
        <v>82</v>
      </c>
      <c r="AV2909" s="14" t="s">
        <v>82</v>
      </c>
      <c r="AW2909" s="14" t="s">
        <v>30</v>
      </c>
      <c r="AX2909" s="14" t="s">
        <v>73</v>
      </c>
      <c r="AY2909" s="269" t="s">
        <v>189</v>
      </c>
    </row>
    <row r="2910" s="13" customFormat="1">
      <c r="A2910" s="13"/>
      <c r="B2910" s="249"/>
      <c r="C2910" s="250"/>
      <c r="D2910" s="242" t="s">
        <v>200</v>
      </c>
      <c r="E2910" s="251" t="s">
        <v>1</v>
      </c>
      <c r="F2910" s="252" t="s">
        <v>369</v>
      </c>
      <c r="G2910" s="250"/>
      <c r="H2910" s="251" t="s">
        <v>1</v>
      </c>
      <c r="I2910" s="253"/>
      <c r="J2910" s="250"/>
      <c r="K2910" s="250"/>
      <c r="L2910" s="254"/>
      <c r="M2910" s="255"/>
      <c r="N2910" s="256"/>
      <c r="O2910" s="256"/>
      <c r="P2910" s="256"/>
      <c r="Q2910" s="256"/>
      <c r="R2910" s="256"/>
      <c r="S2910" s="256"/>
      <c r="T2910" s="257"/>
      <c r="U2910" s="13"/>
      <c r="V2910" s="13"/>
      <c r="W2910" s="13"/>
      <c r="X2910" s="13"/>
      <c r="Y2910" s="13"/>
      <c r="Z2910" s="13"/>
      <c r="AA2910" s="13"/>
      <c r="AB2910" s="13"/>
      <c r="AC2910" s="13"/>
      <c r="AD2910" s="13"/>
      <c r="AE2910" s="13"/>
      <c r="AT2910" s="258" t="s">
        <v>200</v>
      </c>
      <c r="AU2910" s="258" t="s">
        <v>82</v>
      </c>
      <c r="AV2910" s="13" t="s">
        <v>80</v>
      </c>
      <c r="AW2910" s="13" t="s">
        <v>30</v>
      </c>
      <c r="AX2910" s="13" t="s">
        <v>73</v>
      </c>
      <c r="AY2910" s="258" t="s">
        <v>189</v>
      </c>
    </row>
    <row r="2911" s="14" customFormat="1">
      <c r="A2911" s="14"/>
      <c r="B2911" s="259"/>
      <c r="C2911" s="260"/>
      <c r="D2911" s="242" t="s">
        <v>200</v>
      </c>
      <c r="E2911" s="261" t="s">
        <v>1</v>
      </c>
      <c r="F2911" s="262" t="s">
        <v>1815</v>
      </c>
      <c r="G2911" s="260"/>
      <c r="H2911" s="263">
        <v>-1.327</v>
      </c>
      <c r="I2911" s="264"/>
      <c r="J2911" s="260"/>
      <c r="K2911" s="260"/>
      <c r="L2911" s="265"/>
      <c r="M2911" s="266"/>
      <c r="N2911" s="267"/>
      <c r="O2911" s="267"/>
      <c r="P2911" s="267"/>
      <c r="Q2911" s="267"/>
      <c r="R2911" s="267"/>
      <c r="S2911" s="267"/>
      <c r="T2911" s="268"/>
      <c r="U2911" s="14"/>
      <c r="V2911" s="14"/>
      <c r="W2911" s="14"/>
      <c r="X2911" s="14"/>
      <c r="Y2911" s="14"/>
      <c r="Z2911" s="14"/>
      <c r="AA2911" s="14"/>
      <c r="AB2911" s="14"/>
      <c r="AC2911" s="14"/>
      <c r="AD2911" s="14"/>
      <c r="AE2911" s="14"/>
      <c r="AT2911" s="269" t="s">
        <v>200</v>
      </c>
      <c r="AU2911" s="269" t="s">
        <v>82</v>
      </c>
      <c r="AV2911" s="14" t="s">
        <v>82</v>
      </c>
      <c r="AW2911" s="14" t="s">
        <v>30</v>
      </c>
      <c r="AX2911" s="14" t="s">
        <v>73</v>
      </c>
      <c r="AY2911" s="269" t="s">
        <v>189</v>
      </c>
    </row>
    <row r="2912" s="13" customFormat="1">
      <c r="A2912" s="13"/>
      <c r="B2912" s="249"/>
      <c r="C2912" s="250"/>
      <c r="D2912" s="242" t="s">
        <v>200</v>
      </c>
      <c r="E2912" s="251" t="s">
        <v>1</v>
      </c>
      <c r="F2912" s="252" t="s">
        <v>1816</v>
      </c>
      <c r="G2912" s="250"/>
      <c r="H2912" s="251" t="s">
        <v>1</v>
      </c>
      <c r="I2912" s="253"/>
      <c r="J2912" s="250"/>
      <c r="K2912" s="250"/>
      <c r="L2912" s="254"/>
      <c r="M2912" s="255"/>
      <c r="N2912" s="256"/>
      <c r="O2912" s="256"/>
      <c r="P2912" s="256"/>
      <c r="Q2912" s="256"/>
      <c r="R2912" s="256"/>
      <c r="S2912" s="256"/>
      <c r="T2912" s="257"/>
      <c r="U2912" s="13"/>
      <c r="V2912" s="13"/>
      <c r="W2912" s="13"/>
      <c r="X2912" s="13"/>
      <c r="Y2912" s="13"/>
      <c r="Z2912" s="13"/>
      <c r="AA2912" s="13"/>
      <c r="AB2912" s="13"/>
      <c r="AC2912" s="13"/>
      <c r="AD2912" s="13"/>
      <c r="AE2912" s="13"/>
      <c r="AT2912" s="258" t="s">
        <v>200</v>
      </c>
      <c r="AU2912" s="258" t="s">
        <v>82</v>
      </c>
      <c r="AV2912" s="13" t="s">
        <v>80</v>
      </c>
      <c r="AW2912" s="13" t="s">
        <v>30</v>
      </c>
      <c r="AX2912" s="13" t="s">
        <v>73</v>
      </c>
      <c r="AY2912" s="258" t="s">
        <v>189</v>
      </c>
    </row>
    <row r="2913" s="14" customFormat="1">
      <c r="A2913" s="14"/>
      <c r="B2913" s="259"/>
      <c r="C2913" s="260"/>
      <c r="D2913" s="242" t="s">
        <v>200</v>
      </c>
      <c r="E2913" s="261" t="s">
        <v>1</v>
      </c>
      <c r="F2913" s="262" t="s">
        <v>1817</v>
      </c>
      <c r="G2913" s="260"/>
      <c r="H2913" s="263">
        <v>9.7949999999999999</v>
      </c>
      <c r="I2913" s="264"/>
      <c r="J2913" s="260"/>
      <c r="K2913" s="260"/>
      <c r="L2913" s="265"/>
      <c r="M2913" s="266"/>
      <c r="N2913" s="267"/>
      <c r="O2913" s="267"/>
      <c r="P2913" s="267"/>
      <c r="Q2913" s="267"/>
      <c r="R2913" s="267"/>
      <c r="S2913" s="267"/>
      <c r="T2913" s="268"/>
      <c r="U2913" s="14"/>
      <c r="V2913" s="14"/>
      <c r="W2913" s="14"/>
      <c r="X2913" s="14"/>
      <c r="Y2913" s="14"/>
      <c r="Z2913" s="14"/>
      <c r="AA2913" s="14"/>
      <c r="AB2913" s="14"/>
      <c r="AC2913" s="14"/>
      <c r="AD2913" s="14"/>
      <c r="AE2913" s="14"/>
      <c r="AT2913" s="269" t="s">
        <v>200</v>
      </c>
      <c r="AU2913" s="269" t="s">
        <v>82</v>
      </c>
      <c r="AV2913" s="14" t="s">
        <v>82</v>
      </c>
      <c r="AW2913" s="14" t="s">
        <v>30</v>
      </c>
      <c r="AX2913" s="14" t="s">
        <v>73</v>
      </c>
      <c r="AY2913" s="269" t="s">
        <v>189</v>
      </c>
    </row>
    <row r="2914" s="13" customFormat="1">
      <c r="A2914" s="13"/>
      <c r="B2914" s="249"/>
      <c r="C2914" s="250"/>
      <c r="D2914" s="242" t="s">
        <v>200</v>
      </c>
      <c r="E2914" s="251" t="s">
        <v>1</v>
      </c>
      <c r="F2914" s="252" t="s">
        <v>1818</v>
      </c>
      <c r="G2914" s="250"/>
      <c r="H2914" s="251" t="s">
        <v>1</v>
      </c>
      <c r="I2914" s="253"/>
      <c r="J2914" s="250"/>
      <c r="K2914" s="250"/>
      <c r="L2914" s="254"/>
      <c r="M2914" s="255"/>
      <c r="N2914" s="256"/>
      <c r="O2914" s="256"/>
      <c r="P2914" s="256"/>
      <c r="Q2914" s="256"/>
      <c r="R2914" s="256"/>
      <c r="S2914" s="256"/>
      <c r="T2914" s="257"/>
      <c r="U2914" s="13"/>
      <c r="V2914" s="13"/>
      <c r="W2914" s="13"/>
      <c r="X2914" s="13"/>
      <c r="Y2914" s="13"/>
      <c r="Z2914" s="13"/>
      <c r="AA2914" s="13"/>
      <c r="AB2914" s="13"/>
      <c r="AC2914" s="13"/>
      <c r="AD2914" s="13"/>
      <c r="AE2914" s="13"/>
      <c r="AT2914" s="258" t="s">
        <v>200</v>
      </c>
      <c r="AU2914" s="258" t="s">
        <v>82</v>
      </c>
      <c r="AV2914" s="13" t="s">
        <v>80</v>
      </c>
      <c r="AW2914" s="13" t="s">
        <v>30</v>
      </c>
      <c r="AX2914" s="13" t="s">
        <v>73</v>
      </c>
      <c r="AY2914" s="258" t="s">
        <v>189</v>
      </c>
    </row>
    <row r="2915" s="14" customFormat="1">
      <c r="A2915" s="14"/>
      <c r="B2915" s="259"/>
      <c r="C2915" s="260"/>
      <c r="D2915" s="242" t="s">
        <v>200</v>
      </c>
      <c r="E2915" s="261" t="s">
        <v>1</v>
      </c>
      <c r="F2915" s="262" t="s">
        <v>1819</v>
      </c>
      <c r="G2915" s="260"/>
      <c r="H2915" s="263">
        <v>17.591999999999999</v>
      </c>
      <c r="I2915" s="264"/>
      <c r="J2915" s="260"/>
      <c r="K2915" s="260"/>
      <c r="L2915" s="265"/>
      <c r="M2915" s="266"/>
      <c r="N2915" s="267"/>
      <c r="O2915" s="267"/>
      <c r="P2915" s="267"/>
      <c r="Q2915" s="267"/>
      <c r="R2915" s="267"/>
      <c r="S2915" s="267"/>
      <c r="T2915" s="268"/>
      <c r="U2915" s="14"/>
      <c r="V2915" s="14"/>
      <c r="W2915" s="14"/>
      <c r="X2915" s="14"/>
      <c r="Y2915" s="14"/>
      <c r="Z2915" s="14"/>
      <c r="AA2915" s="14"/>
      <c r="AB2915" s="14"/>
      <c r="AC2915" s="14"/>
      <c r="AD2915" s="14"/>
      <c r="AE2915" s="14"/>
      <c r="AT2915" s="269" t="s">
        <v>200</v>
      </c>
      <c r="AU2915" s="269" t="s">
        <v>82</v>
      </c>
      <c r="AV2915" s="14" t="s">
        <v>82</v>
      </c>
      <c r="AW2915" s="14" t="s">
        <v>30</v>
      </c>
      <c r="AX2915" s="14" t="s">
        <v>73</v>
      </c>
      <c r="AY2915" s="269" t="s">
        <v>189</v>
      </c>
    </row>
    <row r="2916" s="13" customFormat="1">
      <c r="A2916" s="13"/>
      <c r="B2916" s="249"/>
      <c r="C2916" s="250"/>
      <c r="D2916" s="242" t="s">
        <v>200</v>
      </c>
      <c r="E2916" s="251" t="s">
        <v>1</v>
      </c>
      <c r="F2916" s="252" t="s">
        <v>595</v>
      </c>
      <c r="G2916" s="250"/>
      <c r="H2916" s="251" t="s">
        <v>1</v>
      </c>
      <c r="I2916" s="253"/>
      <c r="J2916" s="250"/>
      <c r="K2916" s="250"/>
      <c r="L2916" s="254"/>
      <c r="M2916" s="255"/>
      <c r="N2916" s="256"/>
      <c r="O2916" s="256"/>
      <c r="P2916" s="256"/>
      <c r="Q2916" s="256"/>
      <c r="R2916" s="256"/>
      <c r="S2916" s="256"/>
      <c r="T2916" s="257"/>
      <c r="U2916" s="13"/>
      <c r="V2916" s="13"/>
      <c r="W2916" s="13"/>
      <c r="X2916" s="13"/>
      <c r="Y2916" s="13"/>
      <c r="Z2916" s="13"/>
      <c r="AA2916" s="13"/>
      <c r="AB2916" s="13"/>
      <c r="AC2916" s="13"/>
      <c r="AD2916" s="13"/>
      <c r="AE2916" s="13"/>
      <c r="AT2916" s="258" t="s">
        <v>200</v>
      </c>
      <c r="AU2916" s="258" t="s">
        <v>82</v>
      </c>
      <c r="AV2916" s="13" t="s">
        <v>80</v>
      </c>
      <c r="AW2916" s="13" t="s">
        <v>30</v>
      </c>
      <c r="AX2916" s="13" t="s">
        <v>73</v>
      </c>
      <c r="AY2916" s="258" t="s">
        <v>189</v>
      </c>
    </row>
    <row r="2917" s="14" customFormat="1">
      <c r="A2917" s="14"/>
      <c r="B2917" s="259"/>
      <c r="C2917" s="260"/>
      <c r="D2917" s="242" t="s">
        <v>200</v>
      </c>
      <c r="E2917" s="261" t="s">
        <v>1</v>
      </c>
      <c r="F2917" s="262" t="s">
        <v>1820</v>
      </c>
      <c r="G2917" s="260"/>
      <c r="H2917" s="263">
        <v>1.79</v>
      </c>
      <c r="I2917" s="264"/>
      <c r="J2917" s="260"/>
      <c r="K2917" s="260"/>
      <c r="L2917" s="265"/>
      <c r="M2917" s="266"/>
      <c r="N2917" s="267"/>
      <c r="O2917" s="267"/>
      <c r="P2917" s="267"/>
      <c r="Q2917" s="267"/>
      <c r="R2917" s="267"/>
      <c r="S2917" s="267"/>
      <c r="T2917" s="268"/>
      <c r="U2917" s="14"/>
      <c r="V2917" s="14"/>
      <c r="W2917" s="14"/>
      <c r="X2917" s="14"/>
      <c r="Y2917" s="14"/>
      <c r="Z2917" s="14"/>
      <c r="AA2917" s="14"/>
      <c r="AB2917" s="14"/>
      <c r="AC2917" s="14"/>
      <c r="AD2917" s="14"/>
      <c r="AE2917" s="14"/>
      <c r="AT2917" s="269" t="s">
        <v>200</v>
      </c>
      <c r="AU2917" s="269" t="s">
        <v>82</v>
      </c>
      <c r="AV2917" s="14" t="s">
        <v>82</v>
      </c>
      <c r="AW2917" s="14" t="s">
        <v>30</v>
      </c>
      <c r="AX2917" s="14" t="s">
        <v>73</v>
      </c>
      <c r="AY2917" s="269" t="s">
        <v>189</v>
      </c>
    </row>
    <row r="2918" s="14" customFormat="1">
      <c r="A2918" s="14"/>
      <c r="B2918" s="259"/>
      <c r="C2918" s="260"/>
      <c r="D2918" s="242" t="s">
        <v>200</v>
      </c>
      <c r="E2918" s="261" t="s">
        <v>1</v>
      </c>
      <c r="F2918" s="262" t="s">
        <v>1821</v>
      </c>
      <c r="G2918" s="260"/>
      <c r="H2918" s="263">
        <v>0.55700000000000005</v>
      </c>
      <c r="I2918" s="264"/>
      <c r="J2918" s="260"/>
      <c r="K2918" s="260"/>
      <c r="L2918" s="265"/>
      <c r="M2918" s="266"/>
      <c r="N2918" s="267"/>
      <c r="O2918" s="267"/>
      <c r="P2918" s="267"/>
      <c r="Q2918" s="267"/>
      <c r="R2918" s="267"/>
      <c r="S2918" s="267"/>
      <c r="T2918" s="268"/>
      <c r="U2918" s="14"/>
      <c r="V2918" s="14"/>
      <c r="W2918" s="14"/>
      <c r="X2918" s="14"/>
      <c r="Y2918" s="14"/>
      <c r="Z2918" s="14"/>
      <c r="AA2918" s="14"/>
      <c r="AB2918" s="14"/>
      <c r="AC2918" s="14"/>
      <c r="AD2918" s="14"/>
      <c r="AE2918" s="14"/>
      <c r="AT2918" s="269" t="s">
        <v>200</v>
      </c>
      <c r="AU2918" s="269" t="s">
        <v>82</v>
      </c>
      <c r="AV2918" s="14" t="s">
        <v>82</v>
      </c>
      <c r="AW2918" s="14" t="s">
        <v>30</v>
      </c>
      <c r="AX2918" s="14" t="s">
        <v>73</v>
      </c>
      <c r="AY2918" s="269" t="s">
        <v>189</v>
      </c>
    </row>
    <row r="2919" s="13" customFormat="1">
      <c r="A2919" s="13"/>
      <c r="B2919" s="249"/>
      <c r="C2919" s="250"/>
      <c r="D2919" s="242" t="s">
        <v>200</v>
      </c>
      <c r="E2919" s="251" t="s">
        <v>1</v>
      </c>
      <c r="F2919" s="252" t="s">
        <v>369</v>
      </c>
      <c r="G2919" s="250"/>
      <c r="H2919" s="251" t="s">
        <v>1</v>
      </c>
      <c r="I2919" s="253"/>
      <c r="J2919" s="250"/>
      <c r="K2919" s="250"/>
      <c r="L2919" s="254"/>
      <c r="M2919" s="255"/>
      <c r="N2919" s="256"/>
      <c r="O2919" s="256"/>
      <c r="P2919" s="256"/>
      <c r="Q2919" s="256"/>
      <c r="R2919" s="256"/>
      <c r="S2919" s="256"/>
      <c r="T2919" s="257"/>
      <c r="U2919" s="13"/>
      <c r="V2919" s="13"/>
      <c r="W2919" s="13"/>
      <c r="X2919" s="13"/>
      <c r="Y2919" s="13"/>
      <c r="Z2919" s="13"/>
      <c r="AA2919" s="13"/>
      <c r="AB2919" s="13"/>
      <c r="AC2919" s="13"/>
      <c r="AD2919" s="13"/>
      <c r="AE2919" s="13"/>
      <c r="AT2919" s="258" t="s">
        <v>200</v>
      </c>
      <c r="AU2919" s="258" t="s">
        <v>82</v>
      </c>
      <c r="AV2919" s="13" t="s">
        <v>80</v>
      </c>
      <c r="AW2919" s="13" t="s">
        <v>30</v>
      </c>
      <c r="AX2919" s="13" t="s">
        <v>73</v>
      </c>
      <c r="AY2919" s="258" t="s">
        <v>189</v>
      </c>
    </row>
    <row r="2920" s="14" customFormat="1">
      <c r="A2920" s="14"/>
      <c r="B2920" s="259"/>
      <c r="C2920" s="260"/>
      <c r="D2920" s="242" t="s">
        <v>200</v>
      </c>
      <c r="E2920" s="261" t="s">
        <v>1</v>
      </c>
      <c r="F2920" s="262" t="s">
        <v>1709</v>
      </c>
      <c r="G2920" s="260"/>
      <c r="H2920" s="263">
        <v>-0.66400000000000003</v>
      </c>
      <c r="I2920" s="264"/>
      <c r="J2920" s="260"/>
      <c r="K2920" s="260"/>
      <c r="L2920" s="265"/>
      <c r="M2920" s="266"/>
      <c r="N2920" s="267"/>
      <c r="O2920" s="267"/>
      <c r="P2920" s="267"/>
      <c r="Q2920" s="267"/>
      <c r="R2920" s="267"/>
      <c r="S2920" s="267"/>
      <c r="T2920" s="268"/>
      <c r="U2920" s="14"/>
      <c r="V2920" s="14"/>
      <c r="W2920" s="14"/>
      <c r="X2920" s="14"/>
      <c r="Y2920" s="14"/>
      <c r="Z2920" s="14"/>
      <c r="AA2920" s="14"/>
      <c r="AB2920" s="14"/>
      <c r="AC2920" s="14"/>
      <c r="AD2920" s="14"/>
      <c r="AE2920" s="14"/>
      <c r="AT2920" s="269" t="s">
        <v>200</v>
      </c>
      <c r="AU2920" s="269" t="s">
        <v>82</v>
      </c>
      <c r="AV2920" s="14" t="s">
        <v>82</v>
      </c>
      <c r="AW2920" s="14" t="s">
        <v>30</v>
      </c>
      <c r="AX2920" s="14" t="s">
        <v>73</v>
      </c>
      <c r="AY2920" s="269" t="s">
        <v>189</v>
      </c>
    </row>
    <row r="2921" s="13" customFormat="1">
      <c r="A2921" s="13"/>
      <c r="B2921" s="249"/>
      <c r="C2921" s="250"/>
      <c r="D2921" s="242" t="s">
        <v>200</v>
      </c>
      <c r="E2921" s="251" t="s">
        <v>1</v>
      </c>
      <c r="F2921" s="252" t="s">
        <v>1822</v>
      </c>
      <c r="G2921" s="250"/>
      <c r="H2921" s="251" t="s">
        <v>1</v>
      </c>
      <c r="I2921" s="253"/>
      <c r="J2921" s="250"/>
      <c r="K2921" s="250"/>
      <c r="L2921" s="254"/>
      <c r="M2921" s="255"/>
      <c r="N2921" s="256"/>
      <c r="O2921" s="256"/>
      <c r="P2921" s="256"/>
      <c r="Q2921" s="256"/>
      <c r="R2921" s="256"/>
      <c r="S2921" s="256"/>
      <c r="T2921" s="257"/>
      <c r="U2921" s="13"/>
      <c r="V2921" s="13"/>
      <c r="W2921" s="13"/>
      <c r="X2921" s="13"/>
      <c r="Y2921" s="13"/>
      <c r="Z2921" s="13"/>
      <c r="AA2921" s="13"/>
      <c r="AB2921" s="13"/>
      <c r="AC2921" s="13"/>
      <c r="AD2921" s="13"/>
      <c r="AE2921" s="13"/>
      <c r="AT2921" s="258" t="s">
        <v>200</v>
      </c>
      <c r="AU2921" s="258" t="s">
        <v>82</v>
      </c>
      <c r="AV2921" s="13" t="s">
        <v>80</v>
      </c>
      <c r="AW2921" s="13" t="s">
        <v>30</v>
      </c>
      <c r="AX2921" s="13" t="s">
        <v>73</v>
      </c>
      <c r="AY2921" s="258" t="s">
        <v>189</v>
      </c>
    </row>
    <row r="2922" s="14" customFormat="1">
      <c r="A2922" s="14"/>
      <c r="B2922" s="259"/>
      <c r="C2922" s="260"/>
      <c r="D2922" s="242" t="s">
        <v>200</v>
      </c>
      <c r="E2922" s="261" t="s">
        <v>1</v>
      </c>
      <c r="F2922" s="262" t="s">
        <v>1823</v>
      </c>
      <c r="G2922" s="260"/>
      <c r="H2922" s="263">
        <v>10.295999999999999</v>
      </c>
      <c r="I2922" s="264"/>
      <c r="J2922" s="260"/>
      <c r="K2922" s="260"/>
      <c r="L2922" s="265"/>
      <c r="M2922" s="266"/>
      <c r="N2922" s="267"/>
      <c r="O2922" s="267"/>
      <c r="P2922" s="267"/>
      <c r="Q2922" s="267"/>
      <c r="R2922" s="267"/>
      <c r="S2922" s="267"/>
      <c r="T2922" s="268"/>
      <c r="U2922" s="14"/>
      <c r="V2922" s="14"/>
      <c r="W2922" s="14"/>
      <c r="X2922" s="14"/>
      <c r="Y2922" s="14"/>
      <c r="Z2922" s="14"/>
      <c r="AA2922" s="14"/>
      <c r="AB2922" s="14"/>
      <c r="AC2922" s="14"/>
      <c r="AD2922" s="14"/>
      <c r="AE2922" s="14"/>
      <c r="AT2922" s="269" t="s">
        <v>200</v>
      </c>
      <c r="AU2922" s="269" t="s">
        <v>82</v>
      </c>
      <c r="AV2922" s="14" t="s">
        <v>82</v>
      </c>
      <c r="AW2922" s="14" t="s">
        <v>30</v>
      </c>
      <c r="AX2922" s="14" t="s">
        <v>73</v>
      </c>
      <c r="AY2922" s="269" t="s">
        <v>189</v>
      </c>
    </row>
    <row r="2923" s="16" customFormat="1">
      <c r="A2923" s="16"/>
      <c r="B2923" s="292"/>
      <c r="C2923" s="293"/>
      <c r="D2923" s="242" t="s">
        <v>200</v>
      </c>
      <c r="E2923" s="294" t="s">
        <v>1</v>
      </c>
      <c r="F2923" s="295" t="s">
        <v>290</v>
      </c>
      <c r="G2923" s="293"/>
      <c r="H2923" s="296">
        <v>87.602000000000004</v>
      </c>
      <c r="I2923" s="297"/>
      <c r="J2923" s="293"/>
      <c r="K2923" s="293"/>
      <c r="L2923" s="298"/>
      <c r="M2923" s="299"/>
      <c r="N2923" s="300"/>
      <c r="O2923" s="300"/>
      <c r="P2923" s="300"/>
      <c r="Q2923" s="300"/>
      <c r="R2923" s="300"/>
      <c r="S2923" s="300"/>
      <c r="T2923" s="301"/>
      <c r="U2923" s="16"/>
      <c r="V2923" s="16"/>
      <c r="W2923" s="16"/>
      <c r="X2923" s="16"/>
      <c r="Y2923" s="16"/>
      <c r="Z2923" s="16"/>
      <c r="AA2923" s="16"/>
      <c r="AB2923" s="16"/>
      <c r="AC2923" s="16"/>
      <c r="AD2923" s="16"/>
      <c r="AE2923" s="16"/>
      <c r="AT2923" s="302" t="s">
        <v>200</v>
      </c>
      <c r="AU2923" s="302" t="s">
        <v>82</v>
      </c>
      <c r="AV2923" s="16" t="s">
        <v>214</v>
      </c>
      <c r="AW2923" s="16" t="s">
        <v>30</v>
      </c>
      <c r="AX2923" s="16" t="s">
        <v>73</v>
      </c>
      <c r="AY2923" s="302" t="s">
        <v>189</v>
      </c>
    </row>
    <row r="2924" s="13" customFormat="1">
      <c r="A2924" s="13"/>
      <c r="B2924" s="249"/>
      <c r="C2924" s="250"/>
      <c r="D2924" s="242" t="s">
        <v>200</v>
      </c>
      <c r="E2924" s="251" t="s">
        <v>1</v>
      </c>
      <c r="F2924" s="252" t="s">
        <v>1832</v>
      </c>
      <c r="G2924" s="250"/>
      <c r="H2924" s="251" t="s">
        <v>1</v>
      </c>
      <c r="I2924" s="253"/>
      <c r="J2924" s="250"/>
      <c r="K2924" s="250"/>
      <c r="L2924" s="254"/>
      <c r="M2924" s="255"/>
      <c r="N2924" s="256"/>
      <c r="O2924" s="256"/>
      <c r="P2924" s="256"/>
      <c r="Q2924" s="256"/>
      <c r="R2924" s="256"/>
      <c r="S2924" s="256"/>
      <c r="T2924" s="257"/>
      <c r="U2924" s="13"/>
      <c r="V2924" s="13"/>
      <c r="W2924" s="13"/>
      <c r="X2924" s="13"/>
      <c r="Y2924" s="13"/>
      <c r="Z2924" s="13"/>
      <c r="AA2924" s="13"/>
      <c r="AB2924" s="13"/>
      <c r="AC2924" s="13"/>
      <c r="AD2924" s="13"/>
      <c r="AE2924" s="13"/>
      <c r="AT2924" s="258" t="s">
        <v>200</v>
      </c>
      <c r="AU2924" s="258" t="s">
        <v>82</v>
      </c>
      <c r="AV2924" s="13" t="s">
        <v>80</v>
      </c>
      <c r="AW2924" s="13" t="s">
        <v>30</v>
      </c>
      <c r="AX2924" s="13" t="s">
        <v>73</v>
      </c>
      <c r="AY2924" s="258" t="s">
        <v>189</v>
      </c>
    </row>
    <row r="2925" s="13" customFormat="1">
      <c r="A2925" s="13"/>
      <c r="B2925" s="249"/>
      <c r="C2925" s="250"/>
      <c r="D2925" s="242" t="s">
        <v>200</v>
      </c>
      <c r="E2925" s="251" t="s">
        <v>1</v>
      </c>
      <c r="F2925" s="252" t="s">
        <v>944</v>
      </c>
      <c r="G2925" s="250"/>
      <c r="H2925" s="251" t="s">
        <v>1</v>
      </c>
      <c r="I2925" s="253"/>
      <c r="J2925" s="250"/>
      <c r="K2925" s="250"/>
      <c r="L2925" s="254"/>
      <c r="M2925" s="255"/>
      <c r="N2925" s="256"/>
      <c r="O2925" s="256"/>
      <c r="P2925" s="256"/>
      <c r="Q2925" s="256"/>
      <c r="R2925" s="256"/>
      <c r="S2925" s="256"/>
      <c r="T2925" s="257"/>
      <c r="U2925" s="13"/>
      <c r="V2925" s="13"/>
      <c r="W2925" s="13"/>
      <c r="X2925" s="13"/>
      <c r="Y2925" s="13"/>
      <c r="Z2925" s="13"/>
      <c r="AA2925" s="13"/>
      <c r="AB2925" s="13"/>
      <c r="AC2925" s="13"/>
      <c r="AD2925" s="13"/>
      <c r="AE2925" s="13"/>
      <c r="AT2925" s="258" t="s">
        <v>200</v>
      </c>
      <c r="AU2925" s="258" t="s">
        <v>82</v>
      </c>
      <c r="AV2925" s="13" t="s">
        <v>80</v>
      </c>
      <c r="AW2925" s="13" t="s">
        <v>30</v>
      </c>
      <c r="AX2925" s="13" t="s">
        <v>73</v>
      </c>
      <c r="AY2925" s="258" t="s">
        <v>189</v>
      </c>
    </row>
    <row r="2926" s="14" customFormat="1">
      <c r="A2926" s="14"/>
      <c r="B2926" s="259"/>
      <c r="C2926" s="260"/>
      <c r="D2926" s="242" t="s">
        <v>200</v>
      </c>
      <c r="E2926" s="261" t="s">
        <v>1</v>
      </c>
      <c r="F2926" s="262" t="s">
        <v>1702</v>
      </c>
      <c r="G2926" s="260"/>
      <c r="H2926" s="263">
        <v>93.200000000000003</v>
      </c>
      <c r="I2926" s="264"/>
      <c r="J2926" s="260"/>
      <c r="K2926" s="260"/>
      <c r="L2926" s="265"/>
      <c r="M2926" s="266"/>
      <c r="N2926" s="267"/>
      <c r="O2926" s="267"/>
      <c r="P2926" s="267"/>
      <c r="Q2926" s="267"/>
      <c r="R2926" s="267"/>
      <c r="S2926" s="267"/>
      <c r="T2926" s="268"/>
      <c r="U2926" s="14"/>
      <c r="V2926" s="14"/>
      <c r="W2926" s="14"/>
      <c r="X2926" s="14"/>
      <c r="Y2926" s="14"/>
      <c r="Z2926" s="14"/>
      <c r="AA2926" s="14"/>
      <c r="AB2926" s="14"/>
      <c r="AC2926" s="14"/>
      <c r="AD2926" s="14"/>
      <c r="AE2926" s="14"/>
      <c r="AT2926" s="269" t="s">
        <v>200</v>
      </c>
      <c r="AU2926" s="269" t="s">
        <v>82</v>
      </c>
      <c r="AV2926" s="14" t="s">
        <v>82</v>
      </c>
      <c r="AW2926" s="14" t="s">
        <v>30</v>
      </c>
      <c r="AX2926" s="14" t="s">
        <v>73</v>
      </c>
      <c r="AY2926" s="269" t="s">
        <v>189</v>
      </c>
    </row>
    <row r="2927" s="14" customFormat="1">
      <c r="A2927" s="14"/>
      <c r="B2927" s="259"/>
      <c r="C2927" s="260"/>
      <c r="D2927" s="242" t="s">
        <v>200</v>
      </c>
      <c r="E2927" s="261" t="s">
        <v>1</v>
      </c>
      <c r="F2927" s="262" t="s">
        <v>1703</v>
      </c>
      <c r="G2927" s="260"/>
      <c r="H2927" s="263">
        <v>64.260000000000005</v>
      </c>
      <c r="I2927" s="264"/>
      <c r="J2927" s="260"/>
      <c r="K2927" s="260"/>
      <c r="L2927" s="265"/>
      <c r="M2927" s="266"/>
      <c r="N2927" s="267"/>
      <c r="O2927" s="267"/>
      <c r="P2927" s="267"/>
      <c r="Q2927" s="267"/>
      <c r="R2927" s="267"/>
      <c r="S2927" s="267"/>
      <c r="T2927" s="268"/>
      <c r="U2927" s="14"/>
      <c r="V2927" s="14"/>
      <c r="W2927" s="14"/>
      <c r="X2927" s="14"/>
      <c r="Y2927" s="14"/>
      <c r="Z2927" s="14"/>
      <c r="AA2927" s="14"/>
      <c r="AB2927" s="14"/>
      <c r="AC2927" s="14"/>
      <c r="AD2927" s="14"/>
      <c r="AE2927" s="14"/>
      <c r="AT2927" s="269" t="s">
        <v>200</v>
      </c>
      <c r="AU2927" s="269" t="s">
        <v>82</v>
      </c>
      <c r="AV2927" s="14" t="s">
        <v>82</v>
      </c>
      <c r="AW2927" s="14" t="s">
        <v>30</v>
      </c>
      <c r="AX2927" s="14" t="s">
        <v>73</v>
      </c>
      <c r="AY2927" s="269" t="s">
        <v>189</v>
      </c>
    </row>
    <row r="2928" s="14" customFormat="1">
      <c r="A2928" s="14"/>
      <c r="B2928" s="259"/>
      <c r="C2928" s="260"/>
      <c r="D2928" s="242" t="s">
        <v>200</v>
      </c>
      <c r="E2928" s="261" t="s">
        <v>1</v>
      </c>
      <c r="F2928" s="262" t="s">
        <v>1704</v>
      </c>
      <c r="G2928" s="260"/>
      <c r="H2928" s="263">
        <v>56.090000000000003</v>
      </c>
      <c r="I2928" s="264"/>
      <c r="J2928" s="260"/>
      <c r="K2928" s="260"/>
      <c r="L2928" s="265"/>
      <c r="M2928" s="266"/>
      <c r="N2928" s="267"/>
      <c r="O2928" s="267"/>
      <c r="P2928" s="267"/>
      <c r="Q2928" s="267"/>
      <c r="R2928" s="267"/>
      <c r="S2928" s="267"/>
      <c r="T2928" s="268"/>
      <c r="U2928" s="14"/>
      <c r="V2928" s="14"/>
      <c r="W2928" s="14"/>
      <c r="X2928" s="14"/>
      <c r="Y2928" s="14"/>
      <c r="Z2928" s="14"/>
      <c r="AA2928" s="14"/>
      <c r="AB2928" s="14"/>
      <c r="AC2928" s="14"/>
      <c r="AD2928" s="14"/>
      <c r="AE2928" s="14"/>
      <c r="AT2928" s="269" t="s">
        <v>200</v>
      </c>
      <c r="AU2928" s="269" t="s">
        <v>82</v>
      </c>
      <c r="AV2928" s="14" t="s">
        <v>82</v>
      </c>
      <c r="AW2928" s="14" t="s">
        <v>30</v>
      </c>
      <c r="AX2928" s="14" t="s">
        <v>73</v>
      </c>
      <c r="AY2928" s="269" t="s">
        <v>189</v>
      </c>
    </row>
    <row r="2929" s="13" customFormat="1">
      <c r="A2929" s="13"/>
      <c r="B2929" s="249"/>
      <c r="C2929" s="250"/>
      <c r="D2929" s="242" t="s">
        <v>200</v>
      </c>
      <c r="E2929" s="251" t="s">
        <v>1</v>
      </c>
      <c r="F2929" s="252" t="s">
        <v>369</v>
      </c>
      <c r="G2929" s="250"/>
      <c r="H2929" s="251" t="s">
        <v>1</v>
      </c>
      <c r="I2929" s="253"/>
      <c r="J2929" s="250"/>
      <c r="K2929" s="250"/>
      <c r="L2929" s="254"/>
      <c r="M2929" s="255"/>
      <c r="N2929" s="256"/>
      <c r="O2929" s="256"/>
      <c r="P2929" s="256"/>
      <c r="Q2929" s="256"/>
      <c r="R2929" s="256"/>
      <c r="S2929" s="256"/>
      <c r="T2929" s="257"/>
      <c r="U2929" s="13"/>
      <c r="V2929" s="13"/>
      <c r="W2929" s="13"/>
      <c r="X2929" s="13"/>
      <c r="Y2929" s="13"/>
      <c r="Z2929" s="13"/>
      <c r="AA2929" s="13"/>
      <c r="AB2929" s="13"/>
      <c r="AC2929" s="13"/>
      <c r="AD2929" s="13"/>
      <c r="AE2929" s="13"/>
      <c r="AT2929" s="258" t="s">
        <v>200</v>
      </c>
      <c r="AU2929" s="258" t="s">
        <v>82</v>
      </c>
      <c r="AV2929" s="13" t="s">
        <v>80</v>
      </c>
      <c r="AW2929" s="13" t="s">
        <v>30</v>
      </c>
      <c r="AX2929" s="13" t="s">
        <v>73</v>
      </c>
      <c r="AY2929" s="258" t="s">
        <v>189</v>
      </c>
    </row>
    <row r="2930" s="14" customFormat="1">
      <c r="A2930" s="14"/>
      <c r="B2930" s="259"/>
      <c r="C2930" s="260"/>
      <c r="D2930" s="242" t="s">
        <v>200</v>
      </c>
      <c r="E2930" s="261" t="s">
        <v>1</v>
      </c>
      <c r="F2930" s="262" t="s">
        <v>1705</v>
      </c>
      <c r="G2930" s="260"/>
      <c r="H2930" s="263">
        <v>-38.369999999999997</v>
      </c>
      <c r="I2930" s="264"/>
      <c r="J2930" s="260"/>
      <c r="K2930" s="260"/>
      <c r="L2930" s="265"/>
      <c r="M2930" s="266"/>
      <c r="N2930" s="267"/>
      <c r="O2930" s="267"/>
      <c r="P2930" s="267"/>
      <c r="Q2930" s="267"/>
      <c r="R2930" s="267"/>
      <c r="S2930" s="267"/>
      <c r="T2930" s="268"/>
      <c r="U2930" s="14"/>
      <c r="V2930" s="14"/>
      <c r="W2930" s="14"/>
      <c r="X2930" s="14"/>
      <c r="Y2930" s="14"/>
      <c r="Z2930" s="14"/>
      <c r="AA2930" s="14"/>
      <c r="AB2930" s="14"/>
      <c r="AC2930" s="14"/>
      <c r="AD2930" s="14"/>
      <c r="AE2930" s="14"/>
      <c r="AT2930" s="269" t="s">
        <v>200</v>
      </c>
      <c r="AU2930" s="269" t="s">
        <v>82</v>
      </c>
      <c r="AV2930" s="14" t="s">
        <v>82</v>
      </c>
      <c r="AW2930" s="14" t="s">
        <v>30</v>
      </c>
      <c r="AX2930" s="14" t="s">
        <v>73</v>
      </c>
      <c r="AY2930" s="269" t="s">
        <v>189</v>
      </c>
    </row>
    <row r="2931" s="13" customFormat="1">
      <c r="A2931" s="13"/>
      <c r="B2931" s="249"/>
      <c r="C2931" s="250"/>
      <c r="D2931" s="242" t="s">
        <v>200</v>
      </c>
      <c r="E2931" s="251" t="s">
        <v>1</v>
      </c>
      <c r="F2931" s="252" t="s">
        <v>932</v>
      </c>
      <c r="G2931" s="250"/>
      <c r="H2931" s="251" t="s">
        <v>1</v>
      </c>
      <c r="I2931" s="253"/>
      <c r="J2931" s="250"/>
      <c r="K2931" s="250"/>
      <c r="L2931" s="254"/>
      <c r="M2931" s="255"/>
      <c r="N2931" s="256"/>
      <c r="O2931" s="256"/>
      <c r="P2931" s="256"/>
      <c r="Q2931" s="256"/>
      <c r="R2931" s="256"/>
      <c r="S2931" s="256"/>
      <c r="T2931" s="257"/>
      <c r="U2931" s="13"/>
      <c r="V2931" s="13"/>
      <c r="W2931" s="13"/>
      <c r="X2931" s="13"/>
      <c r="Y2931" s="13"/>
      <c r="Z2931" s="13"/>
      <c r="AA2931" s="13"/>
      <c r="AB2931" s="13"/>
      <c r="AC2931" s="13"/>
      <c r="AD2931" s="13"/>
      <c r="AE2931" s="13"/>
      <c r="AT2931" s="258" t="s">
        <v>200</v>
      </c>
      <c r="AU2931" s="258" t="s">
        <v>82</v>
      </c>
      <c r="AV2931" s="13" t="s">
        <v>80</v>
      </c>
      <c r="AW2931" s="13" t="s">
        <v>30</v>
      </c>
      <c r="AX2931" s="13" t="s">
        <v>73</v>
      </c>
      <c r="AY2931" s="258" t="s">
        <v>189</v>
      </c>
    </row>
    <row r="2932" s="14" customFormat="1">
      <c r="A2932" s="14"/>
      <c r="B2932" s="259"/>
      <c r="C2932" s="260"/>
      <c r="D2932" s="242" t="s">
        <v>200</v>
      </c>
      <c r="E2932" s="261" t="s">
        <v>1</v>
      </c>
      <c r="F2932" s="262" t="s">
        <v>1702</v>
      </c>
      <c r="G2932" s="260"/>
      <c r="H2932" s="263">
        <v>93.200000000000003</v>
      </c>
      <c r="I2932" s="264"/>
      <c r="J2932" s="260"/>
      <c r="K2932" s="260"/>
      <c r="L2932" s="265"/>
      <c r="M2932" s="266"/>
      <c r="N2932" s="267"/>
      <c r="O2932" s="267"/>
      <c r="P2932" s="267"/>
      <c r="Q2932" s="267"/>
      <c r="R2932" s="267"/>
      <c r="S2932" s="267"/>
      <c r="T2932" s="268"/>
      <c r="U2932" s="14"/>
      <c r="V2932" s="14"/>
      <c r="W2932" s="14"/>
      <c r="X2932" s="14"/>
      <c r="Y2932" s="14"/>
      <c r="Z2932" s="14"/>
      <c r="AA2932" s="14"/>
      <c r="AB2932" s="14"/>
      <c r="AC2932" s="14"/>
      <c r="AD2932" s="14"/>
      <c r="AE2932" s="14"/>
      <c r="AT2932" s="269" t="s">
        <v>200</v>
      </c>
      <c r="AU2932" s="269" t="s">
        <v>82</v>
      </c>
      <c r="AV2932" s="14" t="s">
        <v>82</v>
      </c>
      <c r="AW2932" s="14" t="s">
        <v>30</v>
      </c>
      <c r="AX2932" s="14" t="s">
        <v>73</v>
      </c>
      <c r="AY2932" s="269" t="s">
        <v>189</v>
      </c>
    </row>
    <row r="2933" s="14" customFormat="1">
      <c r="A2933" s="14"/>
      <c r="B2933" s="259"/>
      <c r="C2933" s="260"/>
      <c r="D2933" s="242" t="s">
        <v>200</v>
      </c>
      <c r="E2933" s="261" t="s">
        <v>1</v>
      </c>
      <c r="F2933" s="262" t="s">
        <v>1703</v>
      </c>
      <c r="G2933" s="260"/>
      <c r="H2933" s="263">
        <v>64.260000000000005</v>
      </c>
      <c r="I2933" s="264"/>
      <c r="J2933" s="260"/>
      <c r="K2933" s="260"/>
      <c r="L2933" s="265"/>
      <c r="M2933" s="266"/>
      <c r="N2933" s="267"/>
      <c r="O2933" s="267"/>
      <c r="P2933" s="267"/>
      <c r="Q2933" s="267"/>
      <c r="R2933" s="267"/>
      <c r="S2933" s="267"/>
      <c r="T2933" s="268"/>
      <c r="U2933" s="14"/>
      <c r="V2933" s="14"/>
      <c r="W2933" s="14"/>
      <c r="X2933" s="14"/>
      <c r="Y2933" s="14"/>
      <c r="Z2933" s="14"/>
      <c r="AA2933" s="14"/>
      <c r="AB2933" s="14"/>
      <c r="AC2933" s="14"/>
      <c r="AD2933" s="14"/>
      <c r="AE2933" s="14"/>
      <c r="AT2933" s="269" t="s">
        <v>200</v>
      </c>
      <c r="AU2933" s="269" t="s">
        <v>82</v>
      </c>
      <c r="AV2933" s="14" t="s">
        <v>82</v>
      </c>
      <c r="AW2933" s="14" t="s">
        <v>30</v>
      </c>
      <c r="AX2933" s="14" t="s">
        <v>73</v>
      </c>
      <c r="AY2933" s="269" t="s">
        <v>189</v>
      </c>
    </row>
    <row r="2934" s="14" customFormat="1">
      <c r="A2934" s="14"/>
      <c r="B2934" s="259"/>
      <c r="C2934" s="260"/>
      <c r="D2934" s="242" t="s">
        <v>200</v>
      </c>
      <c r="E2934" s="261" t="s">
        <v>1</v>
      </c>
      <c r="F2934" s="262" t="s">
        <v>1704</v>
      </c>
      <c r="G2934" s="260"/>
      <c r="H2934" s="263">
        <v>56.090000000000003</v>
      </c>
      <c r="I2934" s="264"/>
      <c r="J2934" s="260"/>
      <c r="K2934" s="260"/>
      <c r="L2934" s="265"/>
      <c r="M2934" s="266"/>
      <c r="N2934" s="267"/>
      <c r="O2934" s="267"/>
      <c r="P2934" s="267"/>
      <c r="Q2934" s="267"/>
      <c r="R2934" s="267"/>
      <c r="S2934" s="267"/>
      <c r="T2934" s="268"/>
      <c r="U2934" s="14"/>
      <c r="V2934" s="14"/>
      <c r="W2934" s="14"/>
      <c r="X2934" s="14"/>
      <c r="Y2934" s="14"/>
      <c r="Z2934" s="14"/>
      <c r="AA2934" s="14"/>
      <c r="AB2934" s="14"/>
      <c r="AC2934" s="14"/>
      <c r="AD2934" s="14"/>
      <c r="AE2934" s="14"/>
      <c r="AT2934" s="269" t="s">
        <v>200</v>
      </c>
      <c r="AU2934" s="269" t="s">
        <v>82</v>
      </c>
      <c r="AV2934" s="14" t="s">
        <v>82</v>
      </c>
      <c r="AW2934" s="14" t="s">
        <v>30</v>
      </c>
      <c r="AX2934" s="14" t="s">
        <v>73</v>
      </c>
      <c r="AY2934" s="269" t="s">
        <v>189</v>
      </c>
    </row>
    <row r="2935" s="13" customFormat="1">
      <c r="A2935" s="13"/>
      <c r="B2935" s="249"/>
      <c r="C2935" s="250"/>
      <c r="D2935" s="242" t="s">
        <v>200</v>
      </c>
      <c r="E2935" s="251" t="s">
        <v>1</v>
      </c>
      <c r="F2935" s="252" t="s">
        <v>369</v>
      </c>
      <c r="G2935" s="250"/>
      <c r="H2935" s="251" t="s">
        <v>1</v>
      </c>
      <c r="I2935" s="253"/>
      <c r="J2935" s="250"/>
      <c r="K2935" s="250"/>
      <c r="L2935" s="254"/>
      <c r="M2935" s="255"/>
      <c r="N2935" s="256"/>
      <c r="O2935" s="256"/>
      <c r="P2935" s="256"/>
      <c r="Q2935" s="256"/>
      <c r="R2935" s="256"/>
      <c r="S2935" s="256"/>
      <c r="T2935" s="257"/>
      <c r="U2935" s="13"/>
      <c r="V2935" s="13"/>
      <c r="W2935" s="13"/>
      <c r="X2935" s="13"/>
      <c r="Y2935" s="13"/>
      <c r="Z2935" s="13"/>
      <c r="AA2935" s="13"/>
      <c r="AB2935" s="13"/>
      <c r="AC2935" s="13"/>
      <c r="AD2935" s="13"/>
      <c r="AE2935" s="13"/>
      <c r="AT2935" s="258" t="s">
        <v>200</v>
      </c>
      <c r="AU2935" s="258" t="s">
        <v>82</v>
      </c>
      <c r="AV2935" s="13" t="s">
        <v>80</v>
      </c>
      <c r="AW2935" s="13" t="s">
        <v>30</v>
      </c>
      <c r="AX2935" s="13" t="s">
        <v>73</v>
      </c>
      <c r="AY2935" s="258" t="s">
        <v>189</v>
      </c>
    </row>
    <row r="2936" s="14" customFormat="1">
      <c r="A2936" s="14"/>
      <c r="B2936" s="259"/>
      <c r="C2936" s="260"/>
      <c r="D2936" s="242" t="s">
        <v>200</v>
      </c>
      <c r="E2936" s="261" t="s">
        <v>1</v>
      </c>
      <c r="F2936" s="262" t="s">
        <v>1706</v>
      </c>
      <c r="G2936" s="260"/>
      <c r="H2936" s="263">
        <v>-35.164000000000001</v>
      </c>
      <c r="I2936" s="264"/>
      <c r="J2936" s="260"/>
      <c r="K2936" s="260"/>
      <c r="L2936" s="265"/>
      <c r="M2936" s="266"/>
      <c r="N2936" s="267"/>
      <c r="O2936" s="267"/>
      <c r="P2936" s="267"/>
      <c r="Q2936" s="267"/>
      <c r="R2936" s="267"/>
      <c r="S2936" s="267"/>
      <c r="T2936" s="268"/>
      <c r="U2936" s="14"/>
      <c r="V2936" s="14"/>
      <c r="W2936" s="14"/>
      <c r="X2936" s="14"/>
      <c r="Y2936" s="14"/>
      <c r="Z2936" s="14"/>
      <c r="AA2936" s="14"/>
      <c r="AB2936" s="14"/>
      <c r="AC2936" s="14"/>
      <c r="AD2936" s="14"/>
      <c r="AE2936" s="14"/>
      <c r="AT2936" s="269" t="s">
        <v>200</v>
      </c>
      <c r="AU2936" s="269" t="s">
        <v>82</v>
      </c>
      <c r="AV2936" s="14" t="s">
        <v>82</v>
      </c>
      <c r="AW2936" s="14" t="s">
        <v>30</v>
      </c>
      <c r="AX2936" s="14" t="s">
        <v>73</v>
      </c>
      <c r="AY2936" s="269" t="s">
        <v>189</v>
      </c>
    </row>
    <row r="2937" s="13" customFormat="1">
      <c r="A2937" s="13"/>
      <c r="B2937" s="249"/>
      <c r="C2937" s="250"/>
      <c r="D2937" s="242" t="s">
        <v>200</v>
      </c>
      <c r="E2937" s="251" t="s">
        <v>1</v>
      </c>
      <c r="F2937" s="252" t="s">
        <v>941</v>
      </c>
      <c r="G2937" s="250"/>
      <c r="H2937" s="251" t="s">
        <v>1</v>
      </c>
      <c r="I2937" s="253"/>
      <c r="J2937" s="250"/>
      <c r="K2937" s="250"/>
      <c r="L2937" s="254"/>
      <c r="M2937" s="255"/>
      <c r="N2937" s="256"/>
      <c r="O2937" s="256"/>
      <c r="P2937" s="256"/>
      <c r="Q2937" s="256"/>
      <c r="R2937" s="256"/>
      <c r="S2937" s="256"/>
      <c r="T2937" s="257"/>
      <c r="U2937" s="13"/>
      <c r="V2937" s="13"/>
      <c r="W2937" s="13"/>
      <c r="X2937" s="13"/>
      <c r="Y2937" s="13"/>
      <c r="Z2937" s="13"/>
      <c r="AA2937" s="13"/>
      <c r="AB2937" s="13"/>
      <c r="AC2937" s="13"/>
      <c r="AD2937" s="13"/>
      <c r="AE2937" s="13"/>
      <c r="AT2937" s="258" t="s">
        <v>200</v>
      </c>
      <c r="AU2937" s="258" t="s">
        <v>82</v>
      </c>
      <c r="AV2937" s="13" t="s">
        <v>80</v>
      </c>
      <c r="AW2937" s="13" t="s">
        <v>30</v>
      </c>
      <c r="AX2937" s="13" t="s">
        <v>73</v>
      </c>
      <c r="AY2937" s="258" t="s">
        <v>189</v>
      </c>
    </row>
    <row r="2938" s="14" customFormat="1">
      <c r="A2938" s="14"/>
      <c r="B2938" s="259"/>
      <c r="C2938" s="260"/>
      <c r="D2938" s="242" t="s">
        <v>200</v>
      </c>
      <c r="E2938" s="261" t="s">
        <v>1</v>
      </c>
      <c r="F2938" s="262" t="s">
        <v>1707</v>
      </c>
      <c r="G2938" s="260"/>
      <c r="H2938" s="263">
        <v>86.400000000000006</v>
      </c>
      <c r="I2938" s="264"/>
      <c r="J2938" s="260"/>
      <c r="K2938" s="260"/>
      <c r="L2938" s="265"/>
      <c r="M2938" s="266"/>
      <c r="N2938" s="267"/>
      <c r="O2938" s="267"/>
      <c r="P2938" s="267"/>
      <c r="Q2938" s="267"/>
      <c r="R2938" s="267"/>
      <c r="S2938" s="267"/>
      <c r="T2938" s="268"/>
      <c r="U2938" s="14"/>
      <c r="V2938" s="14"/>
      <c r="W2938" s="14"/>
      <c r="X2938" s="14"/>
      <c r="Y2938" s="14"/>
      <c r="Z2938" s="14"/>
      <c r="AA2938" s="14"/>
      <c r="AB2938" s="14"/>
      <c r="AC2938" s="14"/>
      <c r="AD2938" s="14"/>
      <c r="AE2938" s="14"/>
      <c r="AT2938" s="269" t="s">
        <v>200</v>
      </c>
      <c r="AU2938" s="269" t="s">
        <v>82</v>
      </c>
      <c r="AV2938" s="14" t="s">
        <v>82</v>
      </c>
      <c r="AW2938" s="14" t="s">
        <v>30</v>
      </c>
      <c r="AX2938" s="14" t="s">
        <v>73</v>
      </c>
      <c r="AY2938" s="269" t="s">
        <v>189</v>
      </c>
    </row>
    <row r="2939" s="13" customFormat="1">
      <c r="A2939" s="13"/>
      <c r="B2939" s="249"/>
      <c r="C2939" s="250"/>
      <c r="D2939" s="242" t="s">
        <v>200</v>
      </c>
      <c r="E2939" s="251" t="s">
        <v>1</v>
      </c>
      <c r="F2939" s="252" t="s">
        <v>369</v>
      </c>
      <c r="G2939" s="250"/>
      <c r="H2939" s="251" t="s">
        <v>1</v>
      </c>
      <c r="I2939" s="253"/>
      <c r="J2939" s="250"/>
      <c r="K2939" s="250"/>
      <c r="L2939" s="254"/>
      <c r="M2939" s="255"/>
      <c r="N2939" s="256"/>
      <c r="O2939" s="256"/>
      <c r="P2939" s="256"/>
      <c r="Q2939" s="256"/>
      <c r="R2939" s="256"/>
      <c r="S2939" s="256"/>
      <c r="T2939" s="257"/>
      <c r="U2939" s="13"/>
      <c r="V2939" s="13"/>
      <c r="W2939" s="13"/>
      <c r="X2939" s="13"/>
      <c r="Y2939" s="13"/>
      <c r="Z2939" s="13"/>
      <c r="AA2939" s="13"/>
      <c r="AB2939" s="13"/>
      <c r="AC2939" s="13"/>
      <c r="AD2939" s="13"/>
      <c r="AE2939" s="13"/>
      <c r="AT2939" s="258" t="s">
        <v>200</v>
      </c>
      <c r="AU2939" s="258" t="s">
        <v>82</v>
      </c>
      <c r="AV2939" s="13" t="s">
        <v>80</v>
      </c>
      <c r="AW2939" s="13" t="s">
        <v>30</v>
      </c>
      <c r="AX2939" s="13" t="s">
        <v>73</v>
      </c>
      <c r="AY2939" s="258" t="s">
        <v>189</v>
      </c>
    </row>
    <row r="2940" s="14" customFormat="1">
      <c r="A2940" s="14"/>
      <c r="B2940" s="259"/>
      <c r="C2940" s="260"/>
      <c r="D2940" s="242" t="s">
        <v>200</v>
      </c>
      <c r="E2940" s="261" t="s">
        <v>1</v>
      </c>
      <c r="F2940" s="262" t="s">
        <v>370</v>
      </c>
      <c r="G2940" s="260"/>
      <c r="H2940" s="263">
        <v>-0.57099999999999995</v>
      </c>
      <c r="I2940" s="264"/>
      <c r="J2940" s="260"/>
      <c r="K2940" s="260"/>
      <c r="L2940" s="265"/>
      <c r="M2940" s="266"/>
      <c r="N2940" s="267"/>
      <c r="O2940" s="267"/>
      <c r="P2940" s="267"/>
      <c r="Q2940" s="267"/>
      <c r="R2940" s="267"/>
      <c r="S2940" s="267"/>
      <c r="T2940" s="268"/>
      <c r="U2940" s="14"/>
      <c r="V2940" s="14"/>
      <c r="W2940" s="14"/>
      <c r="X2940" s="14"/>
      <c r="Y2940" s="14"/>
      <c r="Z2940" s="14"/>
      <c r="AA2940" s="14"/>
      <c r="AB2940" s="14"/>
      <c r="AC2940" s="14"/>
      <c r="AD2940" s="14"/>
      <c r="AE2940" s="14"/>
      <c r="AT2940" s="269" t="s">
        <v>200</v>
      </c>
      <c r="AU2940" s="269" t="s">
        <v>82</v>
      </c>
      <c r="AV2940" s="14" t="s">
        <v>82</v>
      </c>
      <c r="AW2940" s="14" t="s">
        <v>30</v>
      </c>
      <c r="AX2940" s="14" t="s">
        <v>73</v>
      </c>
      <c r="AY2940" s="269" t="s">
        <v>189</v>
      </c>
    </row>
    <row r="2941" s="13" customFormat="1">
      <c r="A2941" s="13"/>
      <c r="B2941" s="249"/>
      <c r="C2941" s="250"/>
      <c r="D2941" s="242" t="s">
        <v>200</v>
      </c>
      <c r="E2941" s="251" t="s">
        <v>1</v>
      </c>
      <c r="F2941" s="252" t="s">
        <v>928</v>
      </c>
      <c r="G2941" s="250"/>
      <c r="H2941" s="251" t="s">
        <v>1</v>
      </c>
      <c r="I2941" s="253"/>
      <c r="J2941" s="250"/>
      <c r="K2941" s="250"/>
      <c r="L2941" s="254"/>
      <c r="M2941" s="255"/>
      <c r="N2941" s="256"/>
      <c r="O2941" s="256"/>
      <c r="P2941" s="256"/>
      <c r="Q2941" s="256"/>
      <c r="R2941" s="256"/>
      <c r="S2941" s="256"/>
      <c r="T2941" s="257"/>
      <c r="U2941" s="13"/>
      <c r="V2941" s="13"/>
      <c r="W2941" s="13"/>
      <c r="X2941" s="13"/>
      <c r="Y2941" s="13"/>
      <c r="Z2941" s="13"/>
      <c r="AA2941" s="13"/>
      <c r="AB2941" s="13"/>
      <c r="AC2941" s="13"/>
      <c r="AD2941" s="13"/>
      <c r="AE2941" s="13"/>
      <c r="AT2941" s="258" t="s">
        <v>200</v>
      </c>
      <c r="AU2941" s="258" t="s">
        <v>82</v>
      </c>
      <c r="AV2941" s="13" t="s">
        <v>80</v>
      </c>
      <c r="AW2941" s="13" t="s">
        <v>30</v>
      </c>
      <c r="AX2941" s="13" t="s">
        <v>73</v>
      </c>
      <c r="AY2941" s="258" t="s">
        <v>189</v>
      </c>
    </row>
    <row r="2942" s="14" customFormat="1">
      <c r="A2942" s="14"/>
      <c r="B2942" s="259"/>
      <c r="C2942" s="260"/>
      <c r="D2942" s="242" t="s">
        <v>200</v>
      </c>
      <c r="E2942" s="261" t="s">
        <v>1</v>
      </c>
      <c r="F2942" s="262" t="s">
        <v>1708</v>
      </c>
      <c r="G2942" s="260"/>
      <c r="H2942" s="263">
        <v>94.319999999999993</v>
      </c>
      <c r="I2942" s="264"/>
      <c r="J2942" s="260"/>
      <c r="K2942" s="260"/>
      <c r="L2942" s="265"/>
      <c r="M2942" s="266"/>
      <c r="N2942" s="267"/>
      <c r="O2942" s="267"/>
      <c r="P2942" s="267"/>
      <c r="Q2942" s="267"/>
      <c r="R2942" s="267"/>
      <c r="S2942" s="267"/>
      <c r="T2942" s="268"/>
      <c r="U2942" s="14"/>
      <c r="V2942" s="14"/>
      <c r="W2942" s="14"/>
      <c r="X2942" s="14"/>
      <c r="Y2942" s="14"/>
      <c r="Z2942" s="14"/>
      <c r="AA2942" s="14"/>
      <c r="AB2942" s="14"/>
      <c r="AC2942" s="14"/>
      <c r="AD2942" s="14"/>
      <c r="AE2942" s="14"/>
      <c r="AT2942" s="269" t="s">
        <v>200</v>
      </c>
      <c r="AU2942" s="269" t="s">
        <v>82</v>
      </c>
      <c r="AV2942" s="14" t="s">
        <v>82</v>
      </c>
      <c r="AW2942" s="14" t="s">
        <v>30</v>
      </c>
      <c r="AX2942" s="14" t="s">
        <v>73</v>
      </c>
      <c r="AY2942" s="269" t="s">
        <v>189</v>
      </c>
    </row>
    <row r="2943" s="13" customFormat="1">
      <c r="A2943" s="13"/>
      <c r="B2943" s="249"/>
      <c r="C2943" s="250"/>
      <c r="D2943" s="242" t="s">
        <v>200</v>
      </c>
      <c r="E2943" s="251" t="s">
        <v>1</v>
      </c>
      <c r="F2943" s="252" t="s">
        <v>369</v>
      </c>
      <c r="G2943" s="250"/>
      <c r="H2943" s="251" t="s">
        <v>1</v>
      </c>
      <c r="I2943" s="253"/>
      <c r="J2943" s="250"/>
      <c r="K2943" s="250"/>
      <c r="L2943" s="254"/>
      <c r="M2943" s="255"/>
      <c r="N2943" s="256"/>
      <c r="O2943" s="256"/>
      <c r="P2943" s="256"/>
      <c r="Q2943" s="256"/>
      <c r="R2943" s="256"/>
      <c r="S2943" s="256"/>
      <c r="T2943" s="257"/>
      <c r="U2943" s="13"/>
      <c r="V2943" s="13"/>
      <c r="W2943" s="13"/>
      <c r="X2943" s="13"/>
      <c r="Y2943" s="13"/>
      <c r="Z2943" s="13"/>
      <c r="AA2943" s="13"/>
      <c r="AB2943" s="13"/>
      <c r="AC2943" s="13"/>
      <c r="AD2943" s="13"/>
      <c r="AE2943" s="13"/>
      <c r="AT2943" s="258" t="s">
        <v>200</v>
      </c>
      <c r="AU2943" s="258" t="s">
        <v>82</v>
      </c>
      <c r="AV2943" s="13" t="s">
        <v>80</v>
      </c>
      <c r="AW2943" s="13" t="s">
        <v>30</v>
      </c>
      <c r="AX2943" s="13" t="s">
        <v>73</v>
      </c>
      <c r="AY2943" s="258" t="s">
        <v>189</v>
      </c>
    </row>
    <row r="2944" s="14" customFormat="1">
      <c r="A2944" s="14"/>
      <c r="B2944" s="259"/>
      <c r="C2944" s="260"/>
      <c r="D2944" s="242" t="s">
        <v>200</v>
      </c>
      <c r="E2944" s="261" t="s">
        <v>1</v>
      </c>
      <c r="F2944" s="262" t="s">
        <v>1709</v>
      </c>
      <c r="G2944" s="260"/>
      <c r="H2944" s="263">
        <v>-0.66400000000000003</v>
      </c>
      <c r="I2944" s="264"/>
      <c r="J2944" s="260"/>
      <c r="K2944" s="260"/>
      <c r="L2944" s="265"/>
      <c r="M2944" s="266"/>
      <c r="N2944" s="267"/>
      <c r="O2944" s="267"/>
      <c r="P2944" s="267"/>
      <c r="Q2944" s="267"/>
      <c r="R2944" s="267"/>
      <c r="S2944" s="267"/>
      <c r="T2944" s="268"/>
      <c r="U2944" s="14"/>
      <c r="V2944" s="14"/>
      <c r="W2944" s="14"/>
      <c r="X2944" s="14"/>
      <c r="Y2944" s="14"/>
      <c r="Z2944" s="14"/>
      <c r="AA2944" s="14"/>
      <c r="AB2944" s="14"/>
      <c r="AC2944" s="14"/>
      <c r="AD2944" s="14"/>
      <c r="AE2944" s="14"/>
      <c r="AT2944" s="269" t="s">
        <v>200</v>
      </c>
      <c r="AU2944" s="269" t="s">
        <v>82</v>
      </c>
      <c r="AV2944" s="14" t="s">
        <v>82</v>
      </c>
      <c r="AW2944" s="14" t="s">
        <v>30</v>
      </c>
      <c r="AX2944" s="14" t="s">
        <v>73</v>
      </c>
      <c r="AY2944" s="269" t="s">
        <v>189</v>
      </c>
    </row>
    <row r="2945" s="15" customFormat="1">
      <c r="A2945" s="15"/>
      <c r="B2945" s="270"/>
      <c r="C2945" s="271"/>
      <c r="D2945" s="242" t="s">
        <v>200</v>
      </c>
      <c r="E2945" s="272" t="s">
        <v>1</v>
      </c>
      <c r="F2945" s="273" t="s">
        <v>207</v>
      </c>
      <c r="G2945" s="271"/>
      <c r="H2945" s="274">
        <v>1669.866</v>
      </c>
      <c r="I2945" s="275"/>
      <c r="J2945" s="271"/>
      <c r="K2945" s="271"/>
      <c r="L2945" s="276"/>
      <c r="M2945" s="277"/>
      <c r="N2945" s="278"/>
      <c r="O2945" s="278"/>
      <c r="P2945" s="278"/>
      <c r="Q2945" s="278"/>
      <c r="R2945" s="278"/>
      <c r="S2945" s="278"/>
      <c r="T2945" s="279"/>
      <c r="U2945" s="15"/>
      <c r="V2945" s="15"/>
      <c r="W2945" s="15"/>
      <c r="X2945" s="15"/>
      <c r="Y2945" s="15"/>
      <c r="Z2945" s="15"/>
      <c r="AA2945" s="15"/>
      <c r="AB2945" s="15"/>
      <c r="AC2945" s="15"/>
      <c r="AD2945" s="15"/>
      <c r="AE2945" s="15"/>
      <c r="AT2945" s="280" t="s">
        <v>200</v>
      </c>
      <c r="AU2945" s="280" t="s">
        <v>82</v>
      </c>
      <c r="AV2945" s="15" t="s">
        <v>195</v>
      </c>
      <c r="AW2945" s="15" t="s">
        <v>30</v>
      </c>
      <c r="AX2945" s="15" t="s">
        <v>80</v>
      </c>
      <c r="AY2945" s="280" t="s">
        <v>189</v>
      </c>
    </row>
    <row r="2946" s="2" customFormat="1" ht="16.5" customHeight="1">
      <c r="A2946" s="39"/>
      <c r="B2946" s="40"/>
      <c r="C2946" s="228" t="s">
        <v>1833</v>
      </c>
      <c r="D2946" s="228" t="s">
        <v>191</v>
      </c>
      <c r="E2946" s="229" t="s">
        <v>1834</v>
      </c>
      <c r="F2946" s="230" t="s">
        <v>1835</v>
      </c>
      <c r="G2946" s="231" t="s">
        <v>301</v>
      </c>
      <c r="H2946" s="232">
        <v>20.788</v>
      </c>
      <c r="I2946" s="233"/>
      <c r="J2946" s="234">
        <f>ROUND(I2946*H2946,2)</f>
        <v>0</v>
      </c>
      <c r="K2946" s="235"/>
      <c r="L2946" s="45"/>
      <c r="M2946" s="236" t="s">
        <v>1</v>
      </c>
      <c r="N2946" s="237" t="s">
        <v>38</v>
      </c>
      <c r="O2946" s="92"/>
      <c r="P2946" s="238">
        <f>O2946*H2946</f>
        <v>0</v>
      </c>
      <c r="Q2946" s="238">
        <v>0</v>
      </c>
      <c r="R2946" s="238">
        <f>Q2946*H2946</f>
        <v>0</v>
      </c>
      <c r="S2946" s="238">
        <v>0.014</v>
      </c>
      <c r="T2946" s="239">
        <f>S2946*H2946</f>
        <v>0.29103200000000001</v>
      </c>
      <c r="U2946" s="39"/>
      <c r="V2946" s="39"/>
      <c r="W2946" s="39"/>
      <c r="X2946" s="39"/>
      <c r="Y2946" s="39"/>
      <c r="Z2946" s="39"/>
      <c r="AA2946" s="39"/>
      <c r="AB2946" s="39"/>
      <c r="AC2946" s="39"/>
      <c r="AD2946" s="39"/>
      <c r="AE2946" s="39"/>
      <c r="AR2946" s="240" t="s">
        <v>195</v>
      </c>
      <c r="AT2946" s="240" t="s">
        <v>191</v>
      </c>
      <c r="AU2946" s="240" t="s">
        <v>82</v>
      </c>
      <c r="AY2946" s="18" t="s">
        <v>189</v>
      </c>
      <c r="BE2946" s="241">
        <f>IF(N2946="základní",J2946,0)</f>
        <v>0</v>
      </c>
      <c r="BF2946" s="241">
        <f>IF(N2946="snížená",J2946,0)</f>
        <v>0</v>
      </c>
      <c r="BG2946" s="241">
        <f>IF(N2946="zákl. přenesená",J2946,0)</f>
        <v>0</v>
      </c>
      <c r="BH2946" s="241">
        <f>IF(N2946="sníž. přenesená",J2946,0)</f>
        <v>0</v>
      </c>
      <c r="BI2946" s="241">
        <f>IF(N2946="nulová",J2946,0)</f>
        <v>0</v>
      </c>
      <c r="BJ2946" s="18" t="s">
        <v>80</v>
      </c>
      <c r="BK2946" s="241">
        <f>ROUND(I2946*H2946,2)</f>
        <v>0</v>
      </c>
      <c r="BL2946" s="18" t="s">
        <v>195</v>
      </c>
      <c r="BM2946" s="240" t="s">
        <v>1836</v>
      </c>
    </row>
    <row r="2947" s="2" customFormat="1">
      <c r="A2947" s="39"/>
      <c r="B2947" s="40"/>
      <c r="C2947" s="41"/>
      <c r="D2947" s="242" t="s">
        <v>197</v>
      </c>
      <c r="E2947" s="41"/>
      <c r="F2947" s="243" t="s">
        <v>1835</v>
      </c>
      <c r="G2947" s="41"/>
      <c r="H2947" s="41"/>
      <c r="I2947" s="244"/>
      <c r="J2947" s="41"/>
      <c r="K2947" s="41"/>
      <c r="L2947" s="45"/>
      <c r="M2947" s="245"/>
      <c r="N2947" s="246"/>
      <c r="O2947" s="92"/>
      <c r="P2947" s="92"/>
      <c r="Q2947" s="92"/>
      <c r="R2947" s="92"/>
      <c r="S2947" s="92"/>
      <c r="T2947" s="93"/>
      <c r="U2947" s="39"/>
      <c r="V2947" s="39"/>
      <c r="W2947" s="39"/>
      <c r="X2947" s="39"/>
      <c r="Y2947" s="39"/>
      <c r="Z2947" s="39"/>
      <c r="AA2947" s="39"/>
      <c r="AB2947" s="39"/>
      <c r="AC2947" s="39"/>
      <c r="AD2947" s="39"/>
      <c r="AE2947" s="39"/>
      <c r="AT2947" s="18" t="s">
        <v>197</v>
      </c>
      <c r="AU2947" s="18" t="s">
        <v>82</v>
      </c>
    </row>
    <row r="2948" s="2" customFormat="1">
      <c r="A2948" s="39"/>
      <c r="B2948" s="40"/>
      <c r="C2948" s="41"/>
      <c r="D2948" s="247" t="s">
        <v>198</v>
      </c>
      <c r="E2948" s="41"/>
      <c r="F2948" s="248" t="s">
        <v>1837</v>
      </c>
      <c r="G2948" s="41"/>
      <c r="H2948" s="41"/>
      <c r="I2948" s="244"/>
      <c r="J2948" s="41"/>
      <c r="K2948" s="41"/>
      <c r="L2948" s="45"/>
      <c r="M2948" s="245"/>
      <c r="N2948" s="246"/>
      <c r="O2948" s="92"/>
      <c r="P2948" s="92"/>
      <c r="Q2948" s="92"/>
      <c r="R2948" s="92"/>
      <c r="S2948" s="92"/>
      <c r="T2948" s="93"/>
      <c r="U2948" s="39"/>
      <c r="V2948" s="39"/>
      <c r="W2948" s="39"/>
      <c r="X2948" s="39"/>
      <c r="Y2948" s="39"/>
      <c r="Z2948" s="39"/>
      <c r="AA2948" s="39"/>
      <c r="AB2948" s="39"/>
      <c r="AC2948" s="39"/>
      <c r="AD2948" s="39"/>
      <c r="AE2948" s="39"/>
      <c r="AT2948" s="18" t="s">
        <v>198</v>
      </c>
      <c r="AU2948" s="18" t="s">
        <v>82</v>
      </c>
    </row>
    <row r="2949" s="13" customFormat="1">
      <c r="A2949" s="13"/>
      <c r="B2949" s="249"/>
      <c r="C2949" s="250"/>
      <c r="D2949" s="242" t="s">
        <v>200</v>
      </c>
      <c r="E2949" s="251" t="s">
        <v>1</v>
      </c>
      <c r="F2949" s="252" t="s">
        <v>1838</v>
      </c>
      <c r="G2949" s="250"/>
      <c r="H2949" s="251" t="s">
        <v>1</v>
      </c>
      <c r="I2949" s="253"/>
      <c r="J2949" s="250"/>
      <c r="K2949" s="250"/>
      <c r="L2949" s="254"/>
      <c r="M2949" s="255"/>
      <c r="N2949" s="256"/>
      <c r="O2949" s="256"/>
      <c r="P2949" s="256"/>
      <c r="Q2949" s="256"/>
      <c r="R2949" s="256"/>
      <c r="S2949" s="256"/>
      <c r="T2949" s="257"/>
      <c r="U2949" s="13"/>
      <c r="V2949" s="13"/>
      <c r="W2949" s="13"/>
      <c r="X2949" s="13"/>
      <c r="Y2949" s="13"/>
      <c r="Z2949" s="13"/>
      <c r="AA2949" s="13"/>
      <c r="AB2949" s="13"/>
      <c r="AC2949" s="13"/>
      <c r="AD2949" s="13"/>
      <c r="AE2949" s="13"/>
      <c r="AT2949" s="258" t="s">
        <v>200</v>
      </c>
      <c r="AU2949" s="258" t="s">
        <v>82</v>
      </c>
      <c r="AV2949" s="13" t="s">
        <v>80</v>
      </c>
      <c r="AW2949" s="13" t="s">
        <v>30</v>
      </c>
      <c r="AX2949" s="13" t="s">
        <v>73</v>
      </c>
      <c r="AY2949" s="258" t="s">
        <v>189</v>
      </c>
    </row>
    <row r="2950" s="14" customFormat="1">
      <c r="A2950" s="14"/>
      <c r="B2950" s="259"/>
      <c r="C2950" s="260"/>
      <c r="D2950" s="242" t="s">
        <v>200</v>
      </c>
      <c r="E2950" s="261" t="s">
        <v>1</v>
      </c>
      <c r="F2950" s="262" t="s">
        <v>1839</v>
      </c>
      <c r="G2950" s="260"/>
      <c r="H2950" s="263">
        <v>14.667999999999999</v>
      </c>
      <c r="I2950" s="264"/>
      <c r="J2950" s="260"/>
      <c r="K2950" s="260"/>
      <c r="L2950" s="265"/>
      <c r="M2950" s="266"/>
      <c r="N2950" s="267"/>
      <c r="O2950" s="267"/>
      <c r="P2950" s="267"/>
      <c r="Q2950" s="267"/>
      <c r="R2950" s="267"/>
      <c r="S2950" s="267"/>
      <c r="T2950" s="268"/>
      <c r="U2950" s="14"/>
      <c r="V2950" s="14"/>
      <c r="W2950" s="14"/>
      <c r="X2950" s="14"/>
      <c r="Y2950" s="14"/>
      <c r="Z2950" s="14"/>
      <c r="AA2950" s="14"/>
      <c r="AB2950" s="14"/>
      <c r="AC2950" s="14"/>
      <c r="AD2950" s="14"/>
      <c r="AE2950" s="14"/>
      <c r="AT2950" s="269" t="s">
        <v>200</v>
      </c>
      <c r="AU2950" s="269" t="s">
        <v>82</v>
      </c>
      <c r="AV2950" s="14" t="s">
        <v>82</v>
      </c>
      <c r="AW2950" s="14" t="s">
        <v>30</v>
      </c>
      <c r="AX2950" s="14" t="s">
        <v>73</v>
      </c>
      <c r="AY2950" s="269" t="s">
        <v>189</v>
      </c>
    </row>
    <row r="2951" s="14" customFormat="1">
      <c r="A2951" s="14"/>
      <c r="B2951" s="259"/>
      <c r="C2951" s="260"/>
      <c r="D2951" s="242" t="s">
        <v>200</v>
      </c>
      <c r="E2951" s="261" t="s">
        <v>1</v>
      </c>
      <c r="F2951" s="262" t="s">
        <v>1840</v>
      </c>
      <c r="G2951" s="260"/>
      <c r="H2951" s="263">
        <v>6.1200000000000001</v>
      </c>
      <c r="I2951" s="264"/>
      <c r="J2951" s="260"/>
      <c r="K2951" s="260"/>
      <c r="L2951" s="265"/>
      <c r="M2951" s="266"/>
      <c r="N2951" s="267"/>
      <c r="O2951" s="267"/>
      <c r="P2951" s="267"/>
      <c r="Q2951" s="267"/>
      <c r="R2951" s="267"/>
      <c r="S2951" s="267"/>
      <c r="T2951" s="268"/>
      <c r="U2951" s="14"/>
      <c r="V2951" s="14"/>
      <c r="W2951" s="14"/>
      <c r="X2951" s="14"/>
      <c r="Y2951" s="14"/>
      <c r="Z2951" s="14"/>
      <c r="AA2951" s="14"/>
      <c r="AB2951" s="14"/>
      <c r="AC2951" s="14"/>
      <c r="AD2951" s="14"/>
      <c r="AE2951" s="14"/>
      <c r="AT2951" s="269" t="s">
        <v>200</v>
      </c>
      <c r="AU2951" s="269" t="s">
        <v>82</v>
      </c>
      <c r="AV2951" s="14" t="s">
        <v>82</v>
      </c>
      <c r="AW2951" s="14" t="s">
        <v>30</v>
      </c>
      <c r="AX2951" s="14" t="s">
        <v>73</v>
      </c>
      <c r="AY2951" s="269" t="s">
        <v>189</v>
      </c>
    </row>
    <row r="2952" s="15" customFormat="1">
      <c r="A2952" s="15"/>
      <c r="B2952" s="270"/>
      <c r="C2952" s="271"/>
      <c r="D2952" s="242" t="s">
        <v>200</v>
      </c>
      <c r="E2952" s="272" t="s">
        <v>1</v>
      </c>
      <c r="F2952" s="273" t="s">
        <v>207</v>
      </c>
      <c r="G2952" s="271"/>
      <c r="H2952" s="274">
        <v>20.788</v>
      </c>
      <c r="I2952" s="275"/>
      <c r="J2952" s="271"/>
      <c r="K2952" s="271"/>
      <c r="L2952" s="276"/>
      <c r="M2952" s="277"/>
      <c r="N2952" s="278"/>
      <c r="O2952" s="278"/>
      <c r="P2952" s="278"/>
      <c r="Q2952" s="278"/>
      <c r="R2952" s="278"/>
      <c r="S2952" s="278"/>
      <c r="T2952" s="279"/>
      <c r="U2952" s="15"/>
      <c r="V2952" s="15"/>
      <c r="W2952" s="15"/>
      <c r="X2952" s="15"/>
      <c r="Y2952" s="15"/>
      <c r="Z2952" s="15"/>
      <c r="AA2952" s="15"/>
      <c r="AB2952" s="15"/>
      <c r="AC2952" s="15"/>
      <c r="AD2952" s="15"/>
      <c r="AE2952" s="15"/>
      <c r="AT2952" s="280" t="s">
        <v>200</v>
      </c>
      <c r="AU2952" s="280" t="s">
        <v>82</v>
      </c>
      <c r="AV2952" s="15" t="s">
        <v>195</v>
      </c>
      <c r="AW2952" s="15" t="s">
        <v>30</v>
      </c>
      <c r="AX2952" s="15" t="s">
        <v>80</v>
      </c>
      <c r="AY2952" s="280" t="s">
        <v>189</v>
      </c>
    </row>
    <row r="2953" s="2" customFormat="1" ht="24.15" customHeight="1">
      <c r="A2953" s="39"/>
      <c r="B2953" s="40"/>
      <c r="C2953" s="228" t="s">
        <v>1841</v>
      </c>
      <c r="D2953" s="228" t="s">
        <v>191</v>
      </c>
      <c r="E2953" s="229" t="s">
        <v>1842</v>
      </c>
      <c r="F2953" s="230" t="s">
        <v>1843</v>
      </c>
      <c r="G2953" s="231" t="s">
        <v>301</v>
      </c>
      <c r="H2953" s="232">
        <v>57.481000000000002</v>
      </c>
      <c r="I2953" s="233"/>
      <c r="J2953" s="234">
        <f>ROUND(I2953*H2953,2)</f>
        <v>0</v>
      </c>
      <c r="K2953" s="235"/>
      <c r="L2953" s="45"/>
      <c r="M2953" s="236" t="s">
        <v>1</v>
      </c>
      <c r="N2953" s="237" t="s">
        <v>38</v>
      </c>
      <c r="O2953" s="92"/>
      <c r="P2953" s="238">
        <f>O2953*H2953</f>
        <v>0</v>
      </c>
      <c r="Q2953" s="238">
        <v>0</v>
      </c>
      <c r="R2953" s="238">
        <f>Q2953*H2953</f>
        <v>0</v>
      </c>
      <c r="S2953" s="238">
        <v>0.068000000000000005</v>
      </c>
      <c r="T2953" s="239">
        <f>S2953*H2953</f>
        <v>3.9087080000000003</v>
      </c>
      <c r="U2953" s="39"/>
      <c r="V2953" s="39"/>
      <c r="W2953" s="39"/>
      <c r="X2953" s="39"/>
      <c r="Y2953" s="39"/>
      <c r="Z2953" s="39"/>
      <c r="AA2953" s="39"/>
      <c r="AB2953" s="39"/>
      <c r="AC2953" s="39"/>
      <c r="AD2953" s="39"/>
      <c r="AE2953" s="39"/>
      <c r="AR2953" s="240" t="s">
        <v>195</v>
      </c>
      <c r="AT2953" s="240" t="s">
        <v>191</v>
      </c>
      <c r="AU2953" s="240" t="s">
        <v>82</v>
      </c>
      <c r="AY2953" s="18" t="s">
        <v>189</v>
      </c>
      <c r="BE2953" s="241">
        <f>IF(N2953="základní",J2953,0)</f>
        <v>0</v>
      </c>
      <c r="BF2953" s="241">
        <f>IF(N2953="snížená",J2953,0)</f>
        <v>0</v>
      </c>
      <c r="BG2953" s="241">
        <f>IF(N2953="zákl. přenesená",J2953,0)</f>
        <v>0</v>
      </c>
      <c r="BH2953" s="241">
        <f>IF(N2953="sníž. přenesená",J2953,0)</f>
        <v>0</v>
      </c>
      <c r="BI2953" s="241">
        <f>IF(N2953="nulová",J2953,0)</f>
        <v>0</v>
      </c>
      <c r="BJ2953" s="18" t="s">
        <v>80</v>
      </c>
      <c r="BK2953" s="241">
        <f>ROUND(I2953*H2953,2)</f>
        <v>0</v>
      </c>
      <c r="BL2953" s="18" t="s">
        <v>195</v>
      </c>
      <c r="BM2953" s="240" t="s">
        <v>1844</v>
      </c>
    </row>
    <row r="2954" s="2" customFormat="1">
      <c r="A2954" s="39"/>
      <c r="B2954" s="40"/>
      <c r="C2954" s="41"/>
      <c r="D2954" s="242" t="s">
        <v>197</v>
      </c>
      <c r="E2954" s="41"/>
      <c r="F2954" s="243" t="s">
        <v>1843</v>
      </c>
      <c r="G2954" s="41"/>
      <c r="H2954" s="41"/>
      <c r="I2954" s="244"/>
      <c r="J2954" s="41"/>
      <c r="K2954" s="41"/>
      <c r="L2954" s="45"/>
      <c r="M2954" s="245"/>
      <c r="N2954" s="246"/>
      <c r="O2954" s="92"/>
      <c r="P2954" s="92"/>
      <c r="Q2954" s="92"/>
      <c r="R2954" s="92"/>
      <c r="S2954" s="92"/>
      <c r="T2954" s="93"/>
      <c r="U2954" s="39"/>
      <c r="V2954" s="39"/>
      <c r="W2954" s="39"/>
      <c r="X2954" s="39"/>
      <c r="Y2954" s="39"/>
      <c r="Z2954" s="39"/>
      <c r="AA2954" s="39"/>
      <c r="AB2954" s="39"/>
      <c r="AC2954" s="39"/>
      <c r="AD2954" s="39"/>
      <c r="AE2954" s="39"/>
      <c r="AT2954" s="18" t="s">
        <v>197</v>
      </c>
      <c r="AU2954" s="18" t="s">
        <v>82</v>
      </c>
    </row>
    <row r="2955" s="2" customFormat="1">
      <c r="A2955" s="39"/>
      <c r="B2955" s="40"/>
      <c r="C2955" s="41"/>
      <c r="D2955" s="247" t="s">
        <v>198</v>
      </c>
      <c r="E2955" s="41"/>
      <c r="F2955" s="248" t="s">
        <v>1845</v>
      </c>
      <c r="G2955" s="41"/>
      <c r="H2955" s="41"/>
      <c r="I2955" s="244"/>
      <c r="J2955" s="41"/>
      <c r="K2955" s="41"/>
      <c r="L2955" s="45"/>
      <c r="M2955" s="245"/>
      <c r="N2955" s="246"/>
      <c r="O2955" s="92"/>
      <c r="P2955" s="92"/>
      <c r="Q2955" s="92"/>
      <c r="R2955" s="92"/>
      <c r="S2955" s="92"/>
      <c r="T2955" s="93"/>
      <c r="U2955" s="39"/>
      <c r="V2955" s="39"/>
      <c r="W2955" s="39"/>
      <c r="X2955" s="39"/>
      <c r="Y2955" s="39"/>
      <c r="Z2955" s="39"/>
      <c r="AA2955" s="39"/>
      <c r="AB2955" s="39"/>
      <c r="AC2955" s="39"/>
      <c r="AD2955" s="39"/>
      <c r="AE2955" s="39"/>
      <c r="AT2955" s="18" t="s">
        <v>198</v>
      </c>
      <c r="AU2955" s="18" t="s">
        <v>82</v>
      </c>
    </row>
    <row r="2956" s="13" customFormat="1">
      <c r="A2956" s="13"/>
      <c r="B2956" s="249"/>
      <c r="C2956" s="250"/>
      <c r="D2956" s="242" t="s">
        <v>200</v>
      </c>
      <c r="E2956" s="251" t="s">
        <v>1</v>
      </c>
      <c r="F2956" s="252" t="s">
        <v>338</v>
      </c>
      <c r="G2956" s="250"/>
      <c r="H2956" s="251" t="s">
        <v>1</v>
      </c>
      <c r="I2956" s="253"/>
      <c r="J2956" s="250"/>
      <c r="K2956" s="250"/>
      <c r="L2956" s="254"/>
      <c r="M2956" s="255"/>
      <c r="N2956" s="256"/>
      <c r="O2956" s="256"/>
      <c r="P2956" s="256"/>
      <c r="Q2956" s="256"/>
      <c r="R2956" s="256"/>
      <c r="S2956" s="256"/>
      <c r="T2956" s="257"/>
      <c r="U2956" s="13"/>
      <c r="V2956" s="13"/>
      <c r="W2956" s="13"/>
      <c r="X2956" s="13"/>
      <c r="Y2956" s="13"/>
      <c r="Z2956" s="13"/>
      <c r="AA2956" s="13"/>
      <c r="AB2956" s="13"/>
      <c r="AC2956" s="13"/>
      <c r="AD2956" s="13"/>
      <c r="AE2956" s="13"/>
      <c r="AT2956" s="258" t="s">
        <v>200</v>
      </c>
      <c r="AU2956" s="258" t="s">
        <v>82</v>
      </c>
      <c r="AV2956" s="13" t="s">
        <v>80</v>
      </c>
      <c r="AW2956" s="13" t="s">
        <v>30</v>
      </c>
      <c r="AX2956" s="13" t="s">
        <v>73</v>
      </c>
      <c r="AY2956" s="258" t="s">
        <v>189</v>
      </c>
    </row>
    <row r="2957" s="13" customFormat="1">
      <c r="A2957" s="13"/>
      <c r="B2957" s="249"/>
      <c r="C2957" s="250"/>
      <c r="D2957" s="242" t="s">
        <v>200</v>
      </c>
      <c r="E2957" s="251" t="s">
        <v>1</v>
      </c>
      <c r="F2957" s="252" t="s">
        <v>1591</v>
      </c>
      <c r="G2957" s="250"/>
      <c r="H2957" s="251" t="s">
        <v>1</v>
      </c>
      <c r="I2957" s="253"/>
      <c r="J2957" s="250"/>
      <c r="K2957" s="250"/>
      <c r="L2957" s="254"/>
      <c r="M2957" s="255"/>
      <c r="N2957" s="256"/>
      <c r="O2957" s="256"/>
      <c r="P2957" s="256"/>
      <c r="Q2957" s="256"/>
      <c r="R2957" s="256"/>
      <c r="S2957" s="256"/>
      <c r="T2957" s="257"/>
      <c r="U2957" s="13"/>
      <c r="V2957" s="13"/>
      <c r="W2957" s="13"/>
      <c r="X2957" s="13"/>
      <c r="Y2957" s="13"/>
      <c r="Z2957" s="13"/>
      <c r="AA2957" s="13"/>
      <c r="AB2957" s="13"/>
      <c r="AC2957" s="13"/>
      <c r="AD2957" s="13"/>
      <c r="AE2957" s="13"/>
      <c r="AT2957" s="258" t="s">
        <v>200</v>
      </c>
      <c r="AU2957" s="258" t="s">
        <v>82</v>
      </c>
      <c r="AV2957" s="13" t="s">
        <v>80</v>
      </c>
      <c r="AW2957" s="13" t="s">
        <v>30</v>
      </c>
      <c r="AX2957" s="13" t="s">
        <v>73</v>
      </c>
      <c r="AY2957" s="258" t="s">
        <v>189</v>
      </c>
    </row>
    <row r="2958" s="14" customFormat="1">
      <c r="A2958" s="14"/>
      <c r="B2958" s="259"/>
      <c r="C2958" s="260"/>
      <c r="D2958" s="242" t="s">
        <v>200</v>
      </c>
      <c r="E2958" s="261" t="s">
        <v>1</v>
      </c>
      <c r="F2958" s="262" t="s">
        <v>1846</v>
      </c>
      <c r="G2958" s="260"/>
      <c r="H2958" s="263">
        <v>6.9000000000000004</v>
      </c>
      <c r="I2958" s="264"/>
      <c r="J2958" s="260"/>
      <c r="K2958" s="260"/>
      <c r="L2958" s="265"/>
      <c r="M2958" s="266"/>
      <c r="N2958" s="267"/>
      <c r="O2958" s="267"/>
      <c r="P2958" s="267"/>
      <c r="Q2958" s="267"/>
      <c r="R2958" s="267"/>
      <c r="S2958" s="267"/>
      <c r="T2958" s="268"/>
      <c r="U2958" s="14"/>
      <c r="V2958" s="14"/>
      <c r="W2958" s="14"/>
      <c r="X2958" s="14"/>
      <c r="Y2958" s="14"/>
      <c r="Z2958" s="14"/>
      <c r="AA2958" s="14"/>
      <c r="AB2958" s="14"/>
      <c r="AC2958" s="14"/>
      <c r="AD2958" s="14"/>
      <c r="AE2958" s="14"/>
      <c r="AT2958" s="269" t="s">
        <v>200</v>
      </c>
      <c r="AU2958" s="269" t="s">
        <v>82</v>
      </c>
      <c r="AV2958" s="14" t="s">
        <v>82</v>
      </c>
      <c r="AW2958" s="14" t="s">
        <v>30</v>
      </c>
      <c r="AX2958" s="14" t="s">
        <v>73</v>
      </c>
      <c r="AY2958" s="269" t="s">
        <v>189</v>
      </c>
    </row>
    <row r="2959" s="13" customFormat="1">
      <c r="A2959" s="13"/>
      <c r="B2959" s="249"/>
      <c r="C2959" s="250"/>
      <c r="D2959" s="242" t="s">
        <v>200</v>
      </c>
      <c r="E2959" s="251" t="s">
        <v>1</v>
      </c>
      <c r="F2959" s="252" t="s">
        <v>369</v>
      </c>
      <c r="G2959" s="250"/>
      <c r="H2959" s="251" t="s">
        <v>1</v>
      </c>
      <c r="I2959" s="253"/>
      <c r="J2959" s="250"/>
      <c r="K2959" s="250"/>
      <c r="L2959" s="254"/>
      <c r="M2959" s="255"/>
      <c r="N2959" s="256"/>
      <c r="O2959" s="256"/>
      <c r="P2959" s="256"/>
      <c r="Q2959" s="256"/>
      <c r="R2959" s="256"/>
      <c r="S2959" s="256"/>
      <c r="T2959" s="257"/>
      <c r="U2959" s="13"/>
      <c r="V2959" s="13"/>
      <c r="W2959" s="13"/>
      <c r="X2959" s="13"/>
      <c r="Y2959" s="13"/>
      <c r="Z2959" s="13"/>
      <c r="AA2959" s="13"/>
      <c r="AB2959" s="13"/>
      <c r="AC2959" s="13"/>
      <c r="AD2959" s="13"/>
      <c r="AE2959" s="13"/>
      <c r="AT2959" s="258" t="s">
        <v>200</v>
      </c>
      <c r="AU2959" s="258" t="s">
        <v>82</v>
      </c>
      <c r="AV2959" s="13" t="s">
        <v>80</v>
      </c>
      <c r="AW2959" s="13" t="s">
        <v>30</v>
      </c>
      <c r="AX2959" s="13" t="s">
        <v>73</v>
      </c>
      <c r="AY2959" s="258" t="s">
        <v>189</v>
      </c>
    </row>
    <row r="2960" s="14" customFormat="1">
      <c r="A2960" s="14"/>
      <c r="B2960" s="259"/>
      <c r="C2960" s="260"/>
      <c r="D2960" s="242" t="s">
        <v>200</v>
      </c>
      <c r="E2960" s="261" t="s">
        <v>1</v>
      </c>
      <c r="F2960" s="262" t="s">
        <v>1847</v>
      </c>
      <c r="G2960" s="260"/>
      <c r="H2960" s="263">
        <v>-0.90000000000000002</v>
      </c>
      <c r="I2960" s="264"/>
      <c r="J2960" s="260"/>
      <c r="K2960" s="260"/>
      <c r="L2960" s="265"/>
      <c r="M2960" s="266"/>
      <c r="N2960" s="267"/>
      <c r="O2960" s="267"/>
      <c r="P2960" s="267"/>
      <c r="Q2960" s="267"/>
      <c r="R2960" s="267"/>
      <c r="S2960" s="267"/>
      <c r="T2960" s="268"/>
      <c r="U2960" s="14"/>
      <c r="V2960" s="14"/>
      <c r="W2960" s="14"/>
      <c r="X2960" s="14"/>
      <c r="Y2960" s="14"/>
      <c r="Z2960" s="14"/>
      <c r="AA2960" s="14"/>
      <c r="AB2960" s="14"/>
      <c r="AC2960" s="14"/>
      <c r="AD2960" s="14"/>
      <c r="AE2960" s="14"/>
      <c r="AT2960" s="269" t="s">
        <v>200</v>
      </c>
      <c r="AU2960" s="269" t="s">
        <v>82</v>
      </c>
      <c r="AV2960" s="14" t="s">
        <v>82</v>
      </c>
      <c r="AW2960" s="14" t="s">
        <v>30</v>
      </c>
      <c r="AX2960" s="14" t="s">
        <v>73</v>
      </c>
      <c r="AY2960" s="269" t="s">
        <v>189</v>
      </c>
    </row>
    <row r="2961" s="13" customFormat="1">
      <c r="A2961" s="13"/>
      <c r="B2961" s="249"/>
      <c r="C2961" s="250"/>
      <c r="D2961" s="242" t="s">
        <v>200</v>
      </c>
      <c r="E2961" s="251" t="s">
        <v>1</v>
      </c>
      <c r="F2961" s="252" t="s">
        <v>1848</v>
      </c>
      <c r="G2961" s="250"/>
      <c r="H2961" s="251" t="s">
        <v>1</v>
      </c>
      <c r="I2961" s="253"/>
      <c r="J2961" s="250"/>
      <c r="K2961" s="250"/>
      <c r="L2961" s="254"/>
      <c r="M2961" s="255"/>
      <c r="N2961" s="256"/>
      <c r="O2961" s="256"/>
      <c r="P2961" s="256"/>
      <c r="Q2961" s="256"/>
      <c r="R2961" s="256"/>
      <c r="S2961" s="256"/>
      <c r="T2961" s="257"/>
      <c r="U2961" s="13"/>
      <c r="V2961" s="13"/>
      <c r="W2961" s="13"/>
      <c r="X2961" s="13"/>
      <c r="Y2961" s="13"/>
      <c r="Z2961" s="13"/>
      <c r="AA2961" s="13"/>
      <c r="AB2961" s="13"/>
      <c r="AC2961" s="13"/>
      <c r="AD2961" s="13"/>
      <c r="AE2961" s="13"/>
      <c r="AT2961" s="258" t="s">
        <v>200</v>
      </c>
      <c r="AU2961" s="258" t="s">
        <v>82</v>
      </c>
      <c r="AV2961" s="13" t="s">
        <v>80</v>
      </c>
      <c r="AW2961" s="13" t="s">
        <v>30</v>
      </c>
      <c r="AX2961" s="13" t="s">
        <v>73</v>
      </c>
      <c r="AY2961" s="258" t="s">
        <v>189</v>
      </c>
    </row>
    <row r="2962" s="14" customFormat="1">
      <c r="A2962" s="14"/>
      <c r="B2962" s="259"/>
      <c r="C2962" s="260"/>
      <c r="D2962" s="242" t="s">
        <v>200</v>
      </c>
      <c r="E2962" s="261" t="s">
        <v>1</v>
      </c>
      <c r="F2962" s="262" t="s">
        <v>1849</v>
      </c>
      <c r="G2962" s="260"/>
      <c r="H2962" s="263">
        <v>2.0670000000000002</v>
      </c>
      <c r="I2962" s="264"/>
      <c r="J2962" s="260"/>
      <c r="K2962" s="260"/>
      <c r="L2962" s="265"/>
      <c r="M2962" s="266"/>
      <c r="N2962" s="267"/>
      <c r="O2962" s="267"/>
      <c r="P2962" s="267"/>
      <c r="Q2962" s="267"/>
      <c r="R2962" s="267"/>
      <c r="S2962" s="267"/>
      <c r="T2962" s="268"/>
      <c r="U2962" s="14"/>
      <c r="V2962" s="14"/>
      <c r="W2962" s="14"/>
      <c r="X2962" s="14"/>
      <c r="Y2962" s="14"/>
      <c r="Z2962" s="14"/>
      <c r="AA2962" s="14"/>
      <c r="AB2962" s="14"/>
      <c r="AC2962" s="14"/>
      <c r="AD2962" s="14"/>
      <c r="AE2962" s="14"/>
      <c r="AT2962" s="269" t="s">
        <v>200</v>
      </c>
      <c r="AU2962" s="269" t="s">
        <v>82</v>
      </c>
      <c r="AV2962" s="14" t="s">
        <v>82</v>
      </c>
      <c r="AW2962" s="14" t="s">
        <v>30</v>
      </c>
      <c r="AX2962" s="14" t="s">
        <v>73</v>
      </c>
      <c r="AY2962" s="269" t="s">
        <v>189</v>
      </c>
    </row>
    <row r="2963" s="13" customFormat="1">
      <c r="A2963" s="13"/>
      <c r="B2963" s="249"/>
      <c r="C2963" s="250"/>
      <c r="D2963" s="242" t="s">
        <v>200</v>
      </c>
      <c r="E2963" s="251" t="s">
        <v>1</v>
      </c>
      <c r="F2963" s="252" t="s">
        <v>1850</v>
      </c>
      <c r="G2963" s="250"/>
      <c r="H2963" s="251" t="s">
        <v>1</v>
      </c>
      <c r="I2963" s="253"/>
      <c r="J2963" s="250"/>
      <c r="K2963" s="250"/>
      <c r="L2963" s="254"/>
      <c r="M2963" s="255"/>
      <c r="N2963" s="256"/>
      <c r="O2963" s="256"/>
      <c r="P2963" s="256"/>
      <c r="Q2963" s="256"/>
      <c r="R2963" s="256"/>
      <c r="S2963" s="256"/>
      <c r="T2963" s="257"/>
      <c r="U2963" s="13"/>
      <c r="V2963" s="13"/>
      <c r="W2963" s="13"/>
      <c r="X2963" s="13"/>
      <c r="Y2963" s="13"/>
      <c r="Z2963" s="13"/>
      <c r="AA2963" s="13"/>
      <c r="AB2963" s="13"/>
      <c r="AC2963" s="13"/>
      <c r="AD2963" s="13"/>
      <c r="AE2963" s="13"/>
      <c r="AT2963" s="258" t="s">
        <v>200</v>
      </c>
      <c r="AU2963" s="258" t="s">
        <v>82</v>
      </c>
      <c r="AV2963" s="13" t="s">
        <v>80</v>
      </c>
      <c r="AW2963" s="13" t="s">
        <v>30</v>
      </c>
      <c r="AX2963" s="13" t="s">
        <v>73</v>
      </c>
      <c r="AY2963" s="258" t="s">
        <v>189</v>
      </c>
    </row>
    <row r="2964" s="14" customFormat="1">
      <c r="A2964" s="14"/>
      <c r="B2964" s="259"/>
      <c r="C2964" s="260"/>
      <c r="D2964" s="242" t="s">
        <v>200</v>
      </c>
      <c r="E2964" s="261" t="s">
        <v>1</v>
      </c>
      <c r="F2964" s="262" t="s">
        <v>1851</v>
      </c>
      <c r="G2964" s="260"/>
      <c r="H2964" s="263">
        <v>5</v>
      </c>
      <c r="I2964" s="264"/>
      <c r="J2964" s="260"/>
      <c r="K2964" s="260"/>
      <c r="L2964" s="265"/>
      <c r="M2964" s="266"/>
      <c r="N2964" s="267"/>
      <c r="O2964" s="267"/>
      <c r="P2964" s="267"/>
      <c r="Q2964" s="267"/>
      <c r="R2964" s="267"/>
      <c r="S2964" s="267"/>
      <c r="T2964" s="268"/>
      <c r="U2964" s="14"/>
      <c r="V2964" s="14"/>
      <c r="W2964" s="14"/>
      <c r="X2964" s="14"/>
      <c r="Y2964" s="14"/>
      <c r="Z2964" s="14"/>
      <c r="AA2964" s="14"/>
      <c r="AB2964" s="14"/>
      <c r="AC2964" s="14"/>
      <c r="AD2964" s="14"/>
      <c r="AE2964" s="14"/>
      <c r="AT2964" s="269" t="s">
        <v>200</v>
      </c>
      <c r="AU2964" s="269" t="s">
        <v>82</v>
      </c>
      <c r="AV2964" s="14" t="s">
        <v>82</v>
      </c>
      <c r="AW2964" s="14" t="s">
        <v>30</v>
      </c>
      <c r="AX2964" s="14" t="s">
        <v>73</v>
      </c>
      <c r="AY2964" s="269" t="s">
        <v>189</v>
      </c>
    </row>
    <row r="2965" s="13" customFormat="1">
      <c r="A2965" s="13"/>
      <c r="B2965" s="249"/>
      <c r="C2965" s="250"/>
      <c r="D2965" s="242" t="s">
        <v>200</v>
      </c>
      <c r="E2965" s="251" t="s">
        <v>1</v>
      </c>
      <c r="F2965" s="252" t="s">
        <v>1743</v>
      </c>
      <c r="G2965" s="250"/>
      <c r="H2965" s="251" t="s">
        <v>1</v>
      </c>
      <c r="I2965" s="253"/>
      <c r="J2965" s="250"/>
      <c r="K2965" s="250"/>
      <c r="L2965" s="254"/>
      <c r="M2965" s="255"/>
      <c r="N2965" s="256"/>
      <c r="O2965" s="256"/>
      <c r="P2965" s="256"/>
      <c r="Q2965" s="256"/>
      <c r="R2965" s="256"/>
      <c r="S2965" s="256"/>
      <c r="T2965" s="257"/>
      <c r="U2965" s="13"/>
      <c r="V2965" s="13"/>
      <c r="W2965" s="13"/>
      <c r="X2965" s="13"/>
      <c r="Y2965" s="13"/>
      <c r="Z2965" s="13"/>
      <c r="AA2965" s="13"/>
      <c r="AB2965" s="13"/>
      <c r="AC2965" s="13"/>
      <c r="AD2965" s="13"/>
      <c r="AE2965" s="13"/>
      <c r="AT2965" s="258" t="s">
        <v>200</v>
      </c>
      <c r="AU2965" s="258" t="s">
        <v>82</v>
      </c>
      <c r="AV2965" s="13" t="s">
        <v>80</v>
      </c>
      <c r="AW2965" s="13" t="s">
        <v>30</v>
      </c>
      <c r="AX2965" s="13" t="s">
        <v>73</v>
      </c>
      <c r="AY2965" s="258" t="s">
        <v>189</v>
      </c>
    </row>
    <row r="2966" s="14" customFormat="1">
      <c r="A2966" s="14"/>
      <c r="B2966" s="259"/>
      <c r="C2966" s="260"/>
      <c r="D2966" s="242" t="s">
        <v>200</v>
      </c>
      <c r="E2966" s="261" t="s">
        <v>1</v>
      </c>
      <c r="F2966" s="262" t="s">
        <v>1852</v>
      </c>
      <c r="G2966" s="260"/>
      <c r="H2966" s="263">
        <v>4.1079999999999997</v>
      </c>
      <c r="I2966" s="264"/>
      <c r="J2966" s="260"/>
      <c r="K2966" s="260"/>
      <c r="L2966" s="265"/>
      <c r="M2966" s="266"/>
      <c r="N2966" s="267"/>
      <c r="O2966" s="267"/>
      <c r="P2966" s="267"/>
      <c r="Q2966" s="267"/>
      <c r="R2966" s="267"/>
      <c r="S2966" s="267"/>
      <c r="T2966" s="268"/>
      <c r="U2966" s="14"/>
      <c r="V2966" s="14"/>
      <c r="W2966" s="14"/>
      <c r="X2966" s="14"/>
      <c r="Y2966" s="14"/>
      <c r="Z2966" s="14"/>
      <c r="AA2966" s="14"/>
      <c r="AB2966" s="14"/>
      <c r="AC2966" s="14"/>
      <c r="AD2966" s="14"/>
      <c r="AE2966" s="14"/>
      <c r="AT2966" s="269" t="s">
        <v>200</v>
      </c>
      <c r="AU2966" s="269" t="s">
        <v>82</v>
      </c>
      <c r="AV2966" s="14" t="s">
        <v>82</v>
      </c>
      <c r="AW2966" s="14" t="s">
        <v>30</v>
      </c>
      <c r="AX2966" s="14" t="s">
        <v>73</v>
      </c>
      <c r="AY2966" s="269" t="s">
        <v>189</v>
      </c>
    </row>
    <row r="2967" s="13" customFormat="1">
      <c r="A2967" s="13"/>
      <c r="B2967" s="249"/>
      <c r="C2967" s="250"/>
      <c r="D2967" s="242" t="s">
        <v>200</v>
      </c>
      <c r="E2967" s="251" t="s">
        <v>1</v>
      </c>
      <c r="F2967" s="252" t="s">
        <v>369</v>
      </c>
      <c r="G2967" s="250"/>
      <c r="H2967" s="251" t="s">
        <v>1</v>
      </c>
      <c r="I2967" s="253"/>
      <c r="J2967" s="250"/>
      <c r="K2967" s="250"/>
      <c r="L2967" s="254"/>
      <c r="M2967" s="255"/>
      <c r="N2967" s="256"/>
      <c r="O2967" s="256"/>
      <c r="P2967" s="256"/>
      <c r="Q2967" s="256"/>
      <c r="R2967" s="256"/>
      <c r="S2967" s="256"/>
      <c r="T2967" s="257"/>
      <c r="U2967" s="13"/>
      <c r="V2967" s="13"/>
      <c r="W2967" s="13"/>
      <c r="X2967" s="13"/>
      <c r="Y2967" s="13"/>
      <c r="Z2967" s="13"/>
      <c r="AA2967" s="13"/>
      <c r="AB2967" s="13"/>
      <c r="AC2967" s="13"/>
      <c r="AD2967" s="13"/>
      <c r="AE2967" s="13"/>
      <c r="AT2967" s="258" t="s">
        <v>200</v>
      </c>
      <c r="AU2967" s="258" t="s">
        <v>82</v>
      </c>
      <c r="AV2967" s="13" t="s">
        <v>80</v>
      </c>
      <c r="AW2967" s="13" t="s">
        <v>30</v>
      </c>
      <c r="AX2967" s="13" t="s">
        <v>73</v>
      </c>
      <c r="AY2967" s="258" t="s">
        <v>189</v>
      </c>
    </row>
    <row r="2968" s="14" customFormat="1">
      <c r="A2968" s="14"/>
      <c r="B2968" s="259"/>
      <c r="C2968" s="260"/>
      <c r="D2968" s="242" t="s">
        <v>200</v>
      </c>
      <c r="E2968" s="261" t="s">
        <v>1</v>
      </c>
      <c r="F2968" s="262" t="s">
        <v>1853</v>
      </c>
      <c r="G2968" s="260"/>
      <c r="H2968" s="263">
        <v>-1.6200000000000001</v>
      </c>
      <c r="I2968" s="264"/>
      <c r="J2968" s="260"/>
      <c r="K2968" s="260"/>
      <c r="L2968" s="265"/>
      <c r="M2968" s="266"/>
      <c r="N2968" s="267"/>
      <c r="O2968" s="267"/>
      <c r="P2968" s="267"/>
      <c r="Q2968" s="267"/>
      <c r="R2968" s="267"/>
      <c r="S2968" s="267"/>
      <c r="T2968" s="268"/>
      <c r="U2968" s="14"/>
      <c r="V2968" s="14"/>
      <c r="W2968" s="14"/>
      <c r="X2968" s="14"/>
      <c r="Y2968" s="14"/>
      <c r="Z2968" s="14"/>
      <c r="AA2968" s="14"/>
      <c r="AB2968" s="14"/>
      <c r="AC2968" s="14"/>
      <c r="AD2968" s="14"/>
      <c r="AE2968" s="14"/>
      <c r="AT2968" s="269" t="s">
        <v>200</v>
      </c>
      <c r="AU2968" s="269" t="s">
        <v>82</v>
      </c>
      <c r="AV2968" s="14" t="s">
        <v>82</v>
      </c>
      <c r="AW2968" s="14" t="s">
        <v>30</v>
      </c>
      <c r="AX2968" s="14" t="s">
        <v>73</v>
      </c>
      <c r="AY2968" s="269" t="s">
        <v>189</v>
      </c>
    </row>
    <row r="2969" s="13" customFormat="1">
      <c r="A2969" s="13"/>
      <c r="B2969" s="249"/>
      <c r="C2969" s="250"/>
      <c r="D2969" s="242" t="s">
        <v>200</v>
      </c>
      <c r="E2969" s="251" t="s">
        <v>1</v>
      </c>
      <c r="F2969" s="252" t="s">
        <v>1854</v>
      </c>
      <c r="G2969" s="250"/>
      <c r="H2969" s="251" t="s">
        <v>1</v>
      </c>
      <c r="I2969" s="253"/>
      <c r="J2969" s="250"/>
      <c r="K2969" s="250"/>
      <c r="L2969" s="254"/>
      <c r="M2969" s="255"/>
      <c r="N2969" s="256"/>
      <c r="O2969" s="256"/>
      <c r="P2969" s="256"/>
      <c r="Q2969" s="256"/>
      <c r="R2969" s="256"/>
      <c r="S2969" s="256"/>
      <c r="T2969" s="257"/>
      <c r="U2969" s="13"/>
      <c r="V2969" s="13"/>
      <c r="W2969" s="13"/>
      <c r="X2969" s="13"/>
      <c r="Y2969" s="13"/>
      <c r="Z2969" s="13"/>
      <c r="AA2969" s="13"/>
      <c r="AB2969" s="13"/>
      <c r="AC2969" s="13"/>
      <c r="AD2969" s="13"/>
      <c r="AE2969" s="13"/>
      <c r="AT2969" s="258" t="s">
        <v>200</v>
      </c>
      <c r="AU2969" s="258" t="s">
        <v>82</v>
      </c>
      <c r="AV2969" s="13" t="s">
        <v>80</v>
      </c>
      <c r="AW2969" s="13" t="s">
        <v>30</v>
      </c>
      <c r="AX2969" s="13" t="s">
        <v>73</v>
      </c>
      <c r="AY2969" s="258" t="s">
        <v>189</v>
      </c>
    </row>
    <row r="2970" s="14" customFormat="1">
      <c r="A2970" s="14"/>
      <c r="B2970" s="259"/>
      <c r="C2970" s="260"/>
      <c r="D2970" s="242" t="s">
        <v>200</v>
      </c>
      <c r="E2970" s="261" t="s">
        <v>1</v>
      </c>
      <c r="F2970" s="262" t="s">
        <v>1855</v>
      </c>
      <c r="G2970" s="260"/>
      <c r="H2970" s="263">
        <v>9.7629999999999999</v>
      </c>
      <c r="I2970" s="264"/>
      <c r="J2970" s="260"/>
      <c r="K2970" s="260"/>
      <c r="L2970" s="265"/>
      <c r="M2970" s="266"/>
      <c r="N2970" s="267"/>
      <c r="O2970" s="267"/>
      <c r="P2970" s="267"/>
      <c r="Q2970" s="267"/>
      <c r="R2970" s="267"/>
      <c r="S2970" s="267"/>
      <c r="T2970" s="268"/>
      <c r="U2970" s="14"/>
      <c r="V2970" s="14"/>
      <c r="W2970" s="14"/>
      <c r="X2970" s="14"/>
      <c r="Y2970" s="14"/>
      <c r="Z2970" s="14"/>
      <c r="AA2970" s="14"/>
      <c r="AB2970" s="14"/>
      <c r="AC2970" s="14"/>
      <c r="AD2970" s="14"/>
      <c r="AE2970" s="14"/>
      <c r="AT2970" s="269" t="s">
        <v>200</v>
      </c>
      <c r="AU2970" s="269" t="s">
        <v>82</v>
      </c>
      <c r="AV2970" s="14" t="s">
        <v>82</v>
      </c>
      <c r="AW2970" s="14" t="s">
        <v>30</v>
      </c>
      <c r="AX2970" s="14" t="s">
        <v>73</v>
      </c>
      <c r="AY2970" s="269" t="s">
        <v>189</v>
      </c>
    </row>
    <row r="2971" s="13" customFormat="1">
      <c r="A2971" s="13"/>
      <c r="B2971" s="249"/>
      <c r="C2971" s="250"/>
      <c r="D2971" s="242" t="s">
        <v>200</v>
      </c>
      <c r="E2971" s="251" t="s">
        <v>1</v>
      </c>
      <c r="F2971" s="252" t="s">
        <v>369</v>
      </c>
      <c r="G2971" s="250"/>
      <c r="H2971" s="251" t="s">
        <v>1</v>
      </c>
      <c r="I2971" s="253"/>
      <c r="J2971" s="250"/>
      <c r="K2971" s="250"/>
      <c r="L2971" s="254"/>
      <c r="M2971" s="255"/>
      <c r="N2971" s="256"/>
      <c r="O2971" s="256"/>
      <c r="P2971" s="256"/>
      <c r="Q2971" s="256"/>
      <c r="R2971" s="256"/>
      <c r="S2971" s="256"/>
      <c r="T2971" s="257"/>
      <c r="U2971" s="13"/>
      <c r="V2971" s="13"/>
      <c r="W2971" s="13"/>
      <c r="X2971" s="13"/>
      <c r="Y2971" s="13"/>
      <c r="Z2971" s="13"/>
      <c r="AA2971" s="13"/>
      <c r="AB2971" s="13"/>
      <c r="AC2971" s="13"/>
      <c r="AD2971" s="13"/>
      <c r="AE2971" s="13"/>
      <c r="AT2971" s="258" t="s">
        <v>200</v>
      </c>
      <c r="AU2971" s="258" t="s">
        <v>82</v>
      </c>
      <c r="AV2971" s="13" t="s">
        <v>80</v>
      </c>
      <c r="AW2971" s="13" t="s">
        <v>30</v>
      </c>
      <c r="AX2971" s="13" t="s">
        <v>73</v>
      </c>
      <c r="AY2971" s="258" t="s">
        <v>189</v>
      </c>
    </row>
    <row r="2972" s="14" customFormat="1">
      <c r="A2972" s="14"/>
      <c r="B2972" s="259"/>
      <c r="C2972" s="260"/>
      <c r="D2972" s="242" t="s">
        <v>200</v>
      </c>
      <c r="E2972" s="261" t="s">
        <v>1</v>
      </c>
      <c r="F2972" s="262" t="s">
        <v>1856</v>
      </c>
      <c r="G2972" s="260"/>
      <c r="H2972" s="263">
        <v>-4.9299999999999997</v>
      </c>
      <c r="I2972" s="264"/>
      <c r="J2972" s="260"/>
      <c r="K2972" s="260"/>
      <c r="L2972" s="265"/>
      <c r="M2972" s="266"/>
      <c r="N2972" s="267"/>
      <c r="O2972" s="267"/>
      <c r="P2972" s="267"/>
      <c r="Q2972" s="267"/>
      <c r="R2972" s="267"/>
      <c r="S2972" s="267"/>
      <c r="T2972" s="268"/>
      <c r="U2972" s="14"/>
      <c r="V2972" s="14"/>
      <c r="W2972" s="14"/>
      <c r="X2972" s="14"/>
      <c r="Y2972" s="14"/>
      <c r="Z2972" s="14"/>
      <c r="AA2972" s="14"/>
      <c r="AB2972" s="14"/>
      <c r="AC2972" s="14"/>
      <c r="AD2972" s="14"/>
      <c r="AE2972" s="14"/>
      <c r="AT2972" s="269" t="s">
        <v>200</v>
      </c>
      <c r="AU2972" s="269" t="s">
        <v>82</v>
      </c>
      <c r="AV2972" s="14" t="s">
        <v>82</v>
      </c>
      <c r="AW2972" s="14" t="s">
        <v>30</v>
      </c>
      <c r="AX2972" s="14" t="s">
        <v>73</v>
      </c>
      <c r="AY2972" s="269" t="s">
        <v>189</v>
      </c>
    </row>
    <row r="2973" s="13" customFormat="1">
      <c r="A2973" s="13"/>
      <c r="B2973" s="249"/>
      <c r="C2973" s="250"/>
      <c r="D2973" s="242" t="s">
        <v>200</v>
      </c>
      <c r="E2973" s="251" t="s">
        <v>1</v>
      </c>
      <c r="F2973" s="252" t="s">
        <v>1617</v>
      </c>
      <c r="G2973" s="250"/>
      <c r="H2973" s="251" t="s">
        <v>1</v>
      </c>
      <c r="I2973" s="253"/>
      <c r="J2973" s="250"/>
      <c r="K2973" s="250"/>
      <c r="L2973" s="254"/>
      <c r="M2973" s="255"/>
      <c r="N2973" s="256"/>
      <c r="O2973" s="256"/>
      <c r="P2973" s="256"/>
      <c r="Q2973" s="256"/>
      <c r="R2973" s="256"/>
      <c r="S2973" s="256"/>
      <c r="T2973" s="257"/>
      <c r="U2973" s="13"/>
      <c r="V2973" s="13"/>
      <c r="W2973" s="13"/>
      <c r="X2973" s="13"/>
      <c r="Y2973" s="13"/>
      <c r="Z2973" s="13"/>
      <c r="AA2973" s="13"/>
      <c r="AB2973" s="13"/>
      <c r="AC2973" s="13"/>
      <c r="AD2973" s="13"/>
      <c r="AE2973" s="13"/>
      <c r="AT2973" s="258" t="s">
        <v>200</v>
      </c>
      <c r="AU2973" s="258" t="s">
        <v>82</v>
      </c>
      <c r="AV2973" s="13" t="s">
        <v>80</v>
      </c>
      <c r="AW2973" s="13" t="s">
        <v>30</v>
      </c>
      <c r="AX2973" s="13" t="s">
        <v>73</v>
      </c>
      <c r="AY2973" s="258" t="s">
        <v>189</v>
      </c>
    </row>
    <row r="2974" s="14" customFormat="1">
      <c r="A2974" s="14"/>
      <c r="B2974" s="259"/>
      <c r="C2974" s="260"/>
      <c r="D2974" s="242" t="s">
        <v>200</v>
      </c>
      <c r="E2974" s="261" t="s">
        <v>1</v>
      </c>
      <c r="F2974" s="262" t="s">
        <v>1857</v>
      </c>
      <c r="G2974" s="260"/>
      <c r="H2974" s="263">
        <v>5.5640000000000001</v>
      </c>
      <c r="I2974" s="264"/>
      <c r="J2974" s="260"/>
      <c r="K2974" s="260"/>
      <c r="L2974" s="265"/>
      <c r="M2974" s="266"/>
      <c r="N2974" s="267"/>
      <c r="O2974" s="267"/>
      <c r="P2974" s="267"/>
      <c r="Q2974" s="267"/>
      <c r="R2974" s="267"/>
      <c r="S2974" s="267"/>
      <c r="T2974" s="268"/>
      <c r="U2974" s="14"/>
      <c r="V2974" s="14"/>
      <c r="W2974" s="14"/>
      <c r="X2974" s="14"/>
      <c r="Y2974" s="14"/>
      <c r="Z2974" s="14"/>
      <c r="AA2974" s="14"/>
      <c r="AB2974" s="14"/>
      <c r="AC2974" s="14"/>
      <c r="AD2974" s="14"/>
      <c r="AE2974" s="14"/>
      <c r="AT2974" s="269" t="s">
        <v>200</v>
      </c>
      <c r="AU2974" s="269" t="s">
        <v>82</v>
      </c>
      <c r="AV2974" s="14" t="s">
        <v>82</v>
      </c>
      <c r="AW2974" s="14" t="s">
        <v>30</v>
      </c>
      <c r="AX2974" s="14" t="s">
        <v>73</v>
      </c>
      <c r="AY2974" s="269" t="s">
        <v>189</v>
      </c>
    </row>
    <row r="2975" s="13" customFormat="1">
      <c r="A2975" s="13"/>
      <c r="B2975" s="249"/>
      <c r="C2975" s="250"/>
      <c r="D2975" s="242" t="s">
        <v>200</v>
      </c>
      <c r="E2975" s="251" t="s">
        <v>1</v>
      </c>
      <c r="F2975" s="252" t="s">
        <v>1767</v>
      </c>
      <c r="G2975" s="250"/>
      <c r="H2975" s="251" t="s">
        <v>1</v>
      </c>
      <c r="I2975" s="253"/>
      <c r="J2975" s="250"/>
      <c r="K2975" s="250"/>
      <c r="L2975" s="254"/>
      <c r="M2975" s="255"/>
      <c r="N2975" s="256"/>
      <c r="O2975" s="256"/>
      <c r="P2975" s="256"/>
      <c r="Q2975" s="256"/>
      <c r="R2975" s="256"/>
      <c r="S2975" s="256"/>
      <c r="T2975" s="257"/>
      <c r="U2975" s="13"/>
      <c r="V2975" s="13"/>
      <c r="W2975" s="13"/>
      <c r="X2975" s="13"/>
      <c r="Y2975" s="13"/>
      <c r="Z2975" s="13"/>
      <c r="AA2975" s="13"/>
      <c r="AB2975" s="13"/>
      <c r="AC2975" s="13"/>
      <c r="AD2975" s="13"/>
      <c r="AE2975" s="13"/>
      <c r="AT2975" s="258" t="s">
        <v>200</v>
      </c>
      <c r="AU2975" s="258" t="s">
        <v>82</v>
      </c>
      <c r="AV2975" s="13" t="s">
        <v>80</v>
      </c>
      <c r="AW2975" s="13" t="s">
        <v>30</v>
      </c>
      <c r="AX2975" s="13" t="s">
        <v>73</v>
      </c>
      <c r="AY2975" s="258" t="s">
        <v>189</v>
      </c>
    </row>
    <row r="2976" s="14" customFormat="1">
      <c r="A2976" s="14"/>
      <c r="B2976" s="259"/>
      <c r="C2976" s="260"/>
      <c r="D2976" s="242" t="s">
        <v>200</v>
      </c>
      <c r="E2976" s="261" t="s">
        <v>1</v>
      </c>
      <c r="F2976" s="262" t="s">
        <v>1858</v>
      </c>
      <c r="G2976" s="260"/>
      <c r="H2976" s="263">
        <v>7.7000000000000002</v>
      </c>
      <c r="I2976" s="264"/>
      <c r="J2976" s="260"/>
      <c r="K2976" s="260"/>
      <c r="L2976" s="265"/>
      <c r="M2976" s="266"/>
      <c r="N2976" s="267"/>
      <c r="O2976" s="267"/>
      <c r="P2976" s="267"/>
      <c r="Q2976" s="267"/>
      <c r="R2976" s="267"/>
      <c r="S2976" s="267"/>
      <c r="T2976" s="268"/>
      <c r="U2976" s="14"/>
      <c r="V2976" s="14"/>
      <c r="W2976" s="14"/>
      <c r="X2976" s="14"/>
      <c r="Y2976" s="14"/>
      <c r="Z2976" s="14"/>
      <c r="AA2976" s="14"/>
      <c r="AB2976" s="14"/>
      <c r="AC2976" s="14"/>
      <c r="AD2976" s="14"/>
      <c r="AE2976" s="14"/>
      <c r="AT2976" s="269" t="s">
        <v>200</v>
      </c>
      <c r="AU2976" s="269" t="s">
        <v>82</v>
      </c>
      <c r="AV2976" s="14" t="s">
        <v>82</v>
      </c>
      <c r="AW2976" s="14" t="s">
        <v>30</v>
      </c>
      <c r="AX2976" s="14" t="s">
        <v>73</v>
      </c>
      <c r="AY2976" s="269" t="s">
        <v>189</v>
      </c>
    </row>
    <row r="2977" s="16" customFormat="1">
      <c r="A2977" s="16"/>
      <c r="B2977" s="292"/>
      <c r="C2977" s="293"/>
      <c r="D2977" s="242" t="s">
        <v>200</v>
      </c>
      <c r="E2977" s="294" t="s">
        <v>1</v>
      </c>
      <c r="F2977" s="295" t="s">
        <v>290</v>
      </c>
      <c r="G2977" s="293"/>
      <c r="H2977" s="296">
        <v>33.652000000000001</v>
      </c>
      <c r="I2977" s="297"/>
      <c r="J2977" s="293"/>
      <c r="K2977" s="293"/>
      <c r="L2977" s="298"/>
      <c r="M2977" s="299"/>
      <c r="N2977" s="300"/>
      <c r="O2977" s="300"/>
      <c r="P2977" s="300"/>
      <c r="Q2977" s="300"/>
      <c r="R2977" s="300"/>
      <c r="S2977" s="300"/>
      <c r="T2977" s="301"/>
      <c r="U2977" s="16"/>
      <c r="V2977" s="16"/>
      <c r="W2977" s="16"/>
      <c r="X2977" s="16"/>
      <c r="Y2977" s="16"/>
      <c r="Z2977" s="16"/>
      <c r="AA2977" s="16"/>
      <c r="AB2977" s="16"/>
      <c r="AC2977" s="16"/>
      <c r="AD2977" s="16"/>
      <c r="AE2977" s="16"/>
      <c r="AT2977" s="302" t="s">
        <v>200</v>
      </c>
      <c r="AU2977" s="302" t="s">
        <v>82</v>
      </c>
      <c r="AV2977" s="16" t="s">
        <v>214</v>
      </c>
      <c r="AW2977" s="16" t="s">
        <v>30</v>
      </c>
      <c r="AX2977" s="16" t="s">
        <v>73</v>
      </c>
      <c r="AY2977" s="302" t="s">
        <v>189</v>
      </c>
    </row>
    <row r="2978" s="13" customFormat="1">
      <c r="A2978" s="13"/>
      <c r="B2978" s="249"/>
      <c r="C2978" s="250"/>
      <c r="D2978" s="242" t="s">
        <v>200</v>
      </c>
      <c r="E2978" s="251" t="s">
        <v>1</v>
      </c>
      <c r="F2978" s="252" t="s">
        <v>352</v>
      </c>
      <c r="G2978" s="250"/>
      <c r="H2978" s="251" t="s">
        <v>1</v>
      </c>
      <c r="I2978" s="253"/>
      <c r="J2978" s="250"/>
      <c r="K2978" s="250"/>
      <c r="L2978" s="254"/>
      <c r="M2978" s="255"/>
      <c r="N2978" s="256"/>
      <c r="O2978" s="256"/>
      <c r="P2978" s="256"/>
      <c r="Q2978" s="256"/>
      <c r="R2978" s="256"/>
      <c r="S2978" s="256"/>
      <c r="T2978" s="257"/>
      <c r="U2978" s="13"/>
      <c r="V2978" s="13"/>
      <c r="W2978" s="13"/>
      <c r="X2978" s="13"/>
      <c r="Y2978" s="13"/>
      <c r="Z2978" s="13"/>
      <c r="AA2978" s="13"/>
      <c r="AB2978" s="13"/>
      <c r="AC2978" s="13"/>
      <c r="AD2978" s="13"/>
      <c r="AE2978" s="13"/>
      <c r="AT2978" s="258" t="s">
        <v>200</v>
      </c>
      <c r="AU2978" s="258" t="s">
        <v>82</v>
      </c>
      <c r="AV2978" s="13" t="s">
        <v>80</v>
      </c>
      <c r="AW2978" s="13" t="s">
        <v>30</v>
      </c>
      <c r="AX2978" s="13" t="s">
        <v>73</v>
      </c>
      <c r="AY2978" s="258" t="s">
        <v>189</v>
      </c>
    </row>
    <row r="2979" s="13" customFormat="1">
      <c r="A2979" s="13"/>
      <c r="B2979" s="249"/>
      <c r="C2979" s="250"/>
      <c r="D2979" s="242" t="s">
        <v>200</v>
      </c>
      <c r="E2979" s="251" t="s">
        <v>1</v>
      </c>
      <c r="F2979" s="252" t="s">
        <v>1781</v>
      </c>
      <c r="G2979" s="250"/>
      <c r="H2979" s="251" t="s">
        <v>1</v>
      </c>
      <c r="I2979" s="253"/>
      <c r="J2979" s="250"/>
      <c r="K2979" s="250"/>
      <c r="L2979" s="254"/>
      <c r="M2979" s="255"/>
      <c r="N2979" s="256"/>
      <c r="O2979" s="256"/>
      <c r="P2979" s="256"/>
      <c r="Q2979" s="256"/>
      <c r="R2979" s="256"/>
      <c r="S2979" s="256"/>
      <c r="T2979" s="257"/>
      <c r="U2979" s="13"/>
      <c r="V2979" s="13"/>
      <c r="W2979" s="13"/>
      <c r="X2979" s="13"/>
      <c r="Y2979" s="13"/>
      <c r="Z2979" s="13"/>
      <c r="AA2979" s="13"/>
      <c r="AB2979" s="13"/>
      <c r="AC2979" s="13"/>
      <c r="AD2979" s="13"/>
      <c r="AE2979" s="13"/>
      <c r="AT2979" s="258" t="s">
        <v>200</v>
      </c>
      <c r="AU2979" s="258" t="s">
        <v>82</v>
      </c>
      <c r="AV2979" s="13" t="s">
        <v>80</v>
      </c>
      <c r="AW2979" s="13" t="s">
        <v>30</v>
      </c>
      <c r="AX2979" s="13" t="s">
        <v>73</v>
      </c>
      <c r="AY2979" s="258" t="s">
        <v>189</v>
      </c>
    </row>
    <row r="2980" s="14" customFormat="1">
      <c r="A2980" s="14"/>
      <c r="B2980" s="259"/>
      <c r="C2980" s="260"/>
      <c r="D2980" s="242" t="s">
        <v>200</v>
      </c>
      <c r="E2980" s="261" t="s">
        <v>1</v>
      </c>
      <c r="F2980" s="262" t="s">
        <v>1859</v>
      </c>
      <c r="G2980" s="260"/>
      <c r="H2980" s="263">
        <v>16.280000000000001</v>
      </c>
      <c r="I2980" s="264"/>
      <c r="J2980" s="260"/>
      <c r="K2980" s="260"/>
      <c r="L2980" s="265"/>
      <c r="M2980" s="266"/>
      <c r="N2980" s="267"/>
      <c r="O2980" s="267"/>
      <c r="P2980" s="267"/>
      <c r="Q2980" s="267"/>
      <c r="R2980" s="267"/>
      <c r="S2980" s="267"/>
      <c r="T2980" s="268"/>
      <c r="U2980" s="14"/>
      <c r="V2980" s="14"/>
      <c r="W2980" s="14"/>
      <c r="X2980" s="14"/>
      <c r="Y2980" s="14"/>
      <c r="Z2980" s="14"/>
      <c r="AA2980" s="14"/>
      <c r="AB2980" s="14"/>
      <c r="AC2980" s="14"/>
      <c r="AD2980" s="14"/>
      <c r="AE2980" s="14"/>
      <c r="AT2980" s="269" t="s">
        <v>200</v>
      </c>
      <c r="AU2980" s="269" t="s">
        <v>82</v>
      </c>
      <c r="AV2980" s="14" t="s">
        <v>82</v>
      </c>
      <c r="AW2980" s="14" t="s">
        <v>30</v>
      </c>
      <c r="AX2980" s="14" t="s">
        <v>73</v>
      </c>
      <c r="AY2980" s="269" t="s">
        <v>189</v>
      </c>
    </row>
    <row r="2981" s="13" customFormat="1">
      <c r="A2981" s="13"/>
      <c r="B2981" s="249"/>
      <c r="C2981" s="250"/>
      <c r="D2981" s="242" t="s">
        <v>200</v>
      </c>
      <c r="E2981" s="251" t="s">
        <v>1</v>
      </c>
      <c r="F2981" s="252" t="s">
        <v>595</v>
      </c>
      <c r="G2981" s="250"/>
      <c r="H2981" s="251" t="s">
        <v>1</v>
      </c>
      <c r="I2981" s="253"/>
      <c r="J2981" s="250"/>
      <c r="K2981" s="250"/>
      <c r="L2981" s="254"/>
      <c r="M2981" s="255"/>
      <c r="N2981" s="256"/>
      <c r="O2981" s="256"/>
      <c r="P2981" s="256"/>
      <c r="Q2981" s="256"/>
      <c r="R2981" s="256"/>
      <c r="S2981" s="256"/>
      <c r="T2981" s="257"/>
      <c r="U2981" s="13"/>
      <c r="V2981" s="13"/>
      <c r="W2981" s="13"/>
      <c r="X2981" s="13"/>
      <c r="Y2981" s="13"/>
      <c r="Z2981" s="13"/>
      <c r="AA2981" s="13"/>
      <c r="AB2981" s="13"/>
      <c r="AC2981" s="13"/>
      <c r="AD2981" s="13"/>
      <c r="AE2981" s="13"/>
      <c r="AT2981" s="258" t="s">
        <v>200</v>
      </c>
      <c r="AU2981" s="258" t="s">
        <v>82</v>
      </c>
      <c r="AV2981" s="13" t="s">
        <v>80</v>
      </c>
      <c r="AW2981" s="13" t="s">
        <v>30</v>
      </c>
      <c r="AX2981" s="13" t="s">
        <v>73</v>
      </c>
      <c r="AY2981" s="258" t="s">
        <v>189</v>
      </c>
    </row>
    <row r="2982" s="14" customFormat="1">
      <c r="A2982" s="14"/>
      <c r="B2982" s="259"/>
      <c r="C2982" s="260"/>
      <c r="D2982" s="242" t="s">
        <v>200</v>
      </c>
      <c r="E2982" s="261" t="s">
        <v>1</v>
      </c>
      <c r="F2982" s="262" t="s">
        <v>1860</v>
      </c>
      <c r="G2982" s="260"/>
      <c r="H2982" s="263">
        <v>0.40500000000000003</v>
      </c>
      <c r="I2982" s="264"/>
      <c r="J2982" s="260"/>
      <c r="K2982" s="260"/>
      <c r="L2982" s="265"/>
      <c r="M2982" s="266"/>
      <c r="N2982" s="267"/>
      <c r="O2982" s="267"/>
      <c r="P2982" s="267"/>
      <c r="Q2982" s="267"/>
      <c r="R2982" s="267"/>
      <c r="S2982" s="267"/>
      <c r="T2982" s="268"/>
      <c r="U2982" s="14"/>
      <c r="V2982" s="14"/>
      <c r="W2982" s="14"/>
      <c r="X2982" s="14"/>
      <c r="Y2982" s="14"/>
      <c r="Z2982" s="14"/>
      <c r="AA2982" s="14"/>
      <c r="AB2982" s="14"/>
      <c r="AC2982" s="14"/>
      <c r="AD2982" s="14"/>
      <c r="AE2982" s="14"/>
      <c r="AT2982" s="269" t="s">
        <v>200</v>
      </c>
      <c r="AU2982" s="269" t="s">
        <v>82</v>
      </c>
      <c r="AV2982" s="14" t="s">
        <v>82</v>
      </c>
      <c r="AW2982" s="14" t="s">
        <v>30</v>
      </c>
      <c r="AX2982" s="14" t="s">
        <v>73</v>
      </c>
      <c r="AY2982" s="269" t="s">
        <v>189</v>
      </c>
    </row>
    <row r="2983" s="13" customFormat="1">
      <c r="A2983" s="13"/>
      <c r="B2983" s="249"/>
      <c r="C2983" s="250"/>
      <c r="D2983" s="242" t="s">
        <v>200</v>
      </c>
      <c r="E2983" s="251" t="s">
        <v>1</v>
      </c>
      <c r="F2983" s="252" t="s">
        <v>369</v>
      </c>
      <c r="G2983" s="250"/>
      <c r="H2983" s="251" t="s">
        <v>1</v>
      </c>
      <c r="I2983" s="253"/>
      <c r="J2983" s="250"/>
      <c r="K2983" s="250"/>
      <c r="L2983" s="254"/>
      <c r="M2983" s="255"/>
      <c r="N2983" s="256"/>
      <c r="O2983" s="256"/>
      <c r="P2983" s="256"/>
      <c r="Q2983" s="256"/>
      <c r="R2983" s="256"/>
      <c r="S2983" s="256"/>
      <c r="T2983" s="257"/>
      <c r="U2983" s="13"/>
      <c r="V2983" s="13"/>
      <c r="W2983" s="13"/>
      <c r="X2983" s="13"/>
      <c r="Y2983" s="13"/>
      <c r="Z2983" s="13"/>
      <c r="AA2983" s="13"/>
      <c r="AB2983" s="13"/>
      <c r="AC2983" s="13"/>
      <c r="AD2983" s="13"/>
      <c r="AE2983" s="13"/>
      <c r="AT2983" s="258" t="s">
        <v>200</v>
      </c>
      <c r="AU2983" s="258" t="s">
        <v>82</v>
      </c>
      <c r="AV2983" s="13" t="s">
        <v>80</v>
      </c>
      <c r="AW2983" s="13" t="s">
        <v>30</v>
      </c>
      <c r="AX2983" s="13" t="s">
        <v>73</v>
      </c>
      <c r="AY2983" s="258" t="s">
        <v>189</v>
      </c>
    </row>
    <row r="2984" s="14" customFormat="1">
      <c r="A2984" s="14"/>
      <c r="B2984" s="259"/>
      <c r="C2984" s="260"/>
      <c r="D2984" s="242" t="s">
        <v>200</v>
      </c>
      <c r="E2984" s="261" t="s">
        <v>1</v>
      </c>
      <c r="F2984" s="262" t="s">
        <v>1861</v>
      </c>
      <c r="G2984" s="260"/>
      <c r="H2984" s="263">
        <v>-1.776</v>
      </c>
      <c r="I2984" s="264"/>
      <c r="J2984" s="260"/>
      <c r="K2984" s="260"/>
      <c r="L2984" s="265"/>
      <c r="M2984" s="266"/>
      <c r="N2984" s="267"/>
      <c r="O2984" s="267"/>
      <c r="P2984" s="267"/>
      <c r="Q2984" s="267"/>
      <c r="R2984" s="267"/>
      <c r="S2984" s="267"/>
      <c r="T2984" s="268"/>
      <c r="U2984" s="14"/>
      <c r="V2984" s="14"/>
      <c r="W2984" s="14"/>
      <c r="X2984" s="14"/>
      <c r="Y2984" s="14"/>
      <c r="Z2984" s="14"/>
      <c r="AA2984" s="14"/>
      <c r="AB2984" s="14"/>
      <c r="AC2984" s="14"/>
      <c r="AD2984" s="14"/>
      <c r="AE2984" s="14"/>
      <c r="AT2984" s="269" t="s">
        <v>200</v>
      </c>
      <c r="AU2984" s="269" t="s">
        <v>82</v>
      </c>
      <c r="AV2984" s="14" t="s">
        <v>82</v>
      </c>
      <c r="AW2984" s="14" t="s">
        <v>30</v>
      </c>
      <c r="AX2984" s="14" t="s">
        <v>73</v>
      </c>
      <c r="AY2984" s="269" t="s">
        <v>189</v>
      </c>
    </row>
    <row r="2985" s="13" customFormat="1">
      <c r="A2985" s="13"/>
      <c r="B2985" s="249"/>
      <c r="C2985" s="250"/>
      <c r="D2985" s="242" t="s">
        <v>200</v>
      </c>
      <c r="E2985" s="251" t="s">
        <v>1</v>
      </c>
      <c r="F2985" s="252" t="s">
        <v>1365</v>
      </c>
      <c r="G2985" s="250"/>
      <c r="H2985" s="251" t="s">
        <v>1</v>
      </c>
      <c r="I2985" s="253"/>
      <c r="J2985" s="250"/>
      <c r="K2985" s="250"/>
      <c r="L2985" s="254"/>
      <c r="M2985" s="255"/>
      <c r="N2985" s="256"/>
      <c r="O2985" s="256"/>
      <c r="P2985" s="256"/>
      <c r="Q2985" s="256"/>
      <c r="R2985" s="256"/>
      <c r="S2985" s="256"/>
      <c r="T2985" s="257"/>
      <c r="U2985" s="13"/>
      <c r="V2985" s="13"/>
      <c r="W2985" s="13"/>
      <c r="X2985" s="13"/>
      <c r="Y2985" s="13"/>
      <c r="Z2985" s="13"/>
      <c r="AA2985" s="13"/>
      <c r="AB2985" s="13"/>
      <c r="AC2985" s="13"/>
      <c r="AD2985" s="13"/>
      <c r="AE2985" s="13"/>
      <c r="AT2985" s="258" t="s">
        <v>200</v>
      </c>
      <c r="AU2985" s="258" t="s">
        <v>82</v>
      </c>
      <c r="AV2985" s="13" t="s">
        <v>80</v>
      </c>
      <c r="AW2985" s="13" t="s">
        <v>30</v>
      </c>
      <c r="AX2985" s="13" t="s">
        <v>73</v>
      </c>
      <c r="AY2985" s="258" t="s">
        <v>189</v>
      </c>
    </row>
    <row r="2986" s="14" customFormat="1">
      <c r="A2986" s="14"/>
      <c r="B2986" s="259"/>
      <c r="C2986" s="260"/>
      <c r="D2986" s="242" t="s">
        <v>200</v>
      </c>
      <c r="E2986" s="261" t="s">
        <v>1</v>
      </c>
      <c r="F2986" s="262" t="s">
        <v>1862</v>
      </c>
      <c r="G2986" s="260"/>
      <c r="H2986" s="263">
        <v>8.9199999999999999</v>
      </c>
      <c r="I2986" s="264"/>
      <c r="J2986" s="260"/>
      <c r="K2986" s="260"/>
      <c r="L2986" s="265"/>
      <c r="M2986" s="266"/>
      <c r="N2986" s="267"/>
      <c r="O2986" s="267"/>
      <c r="P2986" s="267"/>
      <c r="Q2986" s="267"/>
      <c r="R2986" s="267"/>
      <c r="S2986" s="267"/>
      <c r="T2986" s="268"/>
      <c r="U2986" s="14"/>
      <c r="V2986" s="14"/>
      <c r="W2986" s="14"/>
      <c r="X2986" s="14"/>
      <c r="Y2986" s="14"/>
      <c r="Z2986" s="14"/>
      <c r="AA2986" s="14"/>
      <c r="AB2986" s="14"/>
      <c r="AC2986" s="14"/>
      <c r="AD2986" s="14"/>
      <c r="AE2986" s="14"/>
      <c r="AT2986" s="269" t="s">
        <v>200</v>
      </c>
      <c r="AU2986" s="269" t="s">
        <v>82</v>
      </c>
      <c r="AV2986" s="14" t="s">
        <v>82</v>
      </c>
      <c r="AW2986" s="14" t="s">
        <v>30</v>
      </c>
      <c r="AX2986" s="14" t="s">
        <v>73</v>
      </c>
      <c r="AY2986" s="269" t="s">
        <v>189</v>
      </c>
    </row>
    <row r="2987" s="16" customFormat="1">
      <c r="A2987" s="16"/>
      <c r="B2987" s="292"/>
      <c r="C2987" s="293"/>
      <c r="D2987" s="242" t="s">
        <v>200</v>
      </c>
      <c r="E2987" s="294" t="s">
        <v>1</v>
      </c>
      <c r="F2987" s="295" t="s">
        <v>290</v>
      </c>
      <c r="G2987" s="293"/>
      <c r="H2987" s="296">
        <v>23.829000000000001</v>
      </c>
      <c r="I2987" s="297"/>
      <c r="J2987" s="293"/>
      <c r="K2987" s="293"/>
      <c r="L2987" s="298"/>
      <c r="M2987" s="299"/>
      <c r="N2987" s="300"/>
      <c r="O2987" s="300"/>
      <c r="P2987" s="300"/>
      <c r="Q2987" s="300"/>
      <c r="R2987" s="300"/>
      <c r="S2987" s="300"/>
      <c r="T2987" s="301"/>
      <c r="U2987" s="16"/>
      <c r="V2987" s="16"/>
      <c r="W2987" s="16"/>
      <c r="X2987" s="16"/>
      <c r="Y2987" s="16"/>
      <c r="Z2987" s="16"/>
      <c r="AA2987" s="16"/>
      <c r="AB2987" s="16"/>
      <c r="AC2987" s="16"/>
      <c r="AD2987" s="16"/>
      <c r="AE2987" s="16"/>
      <c r="AT2987" s="302" t="s">
        <v>200</v>
      </c>
      <c r="AU2987" s="302" t="s">
        <v>82</v>
      </c>
      <c r="AV2987" s="16" t="s">
        <v>214</v>
      </c>
      <c r="AW2987" s="16" t="s">
        <v>30</v>
      </c>
      <c r="AX2987" s="16" t="s">
        <v>73</v>
      </c>
      <c r="AY2987" s="302" t="s">
        <v>189</v>
      </c>
    </row>
    <row r="2988" s="15" customFormat="1">
      <c r="A2988" s="15"/>
      <c r="B2988" s="270"/>
      <c r="C2988" s="271"/>
      <c r="D2988" s="242" t="s">
        <v>200</v>
      </c>
      <c r="E2988" s="272" t="s">
        <v>1</v>
      </c>
      <c r="F2988" s="273" t="s">
        <v>207</v>
      </c>
      <c r="G2988" s="271"/>
      <c r="H2988" s="274">
        <v>57.481000000000002</v>
      </c>
      <c r="I2988" s="275"/>
      <c r="J2988" s="271"/>
      <c r="K2988" s="271"/>
      <c r="L2988" s="276"/>
      <c r="M2988" s="277"/>
      <c r="N2988" s="278"/>
      <c r="O2988" s="278"/>
      <c r="P2988" s="278"/>
      <c r="Q2988" s="278"/>
      <c r="R2988" s="278"/>
      <c r="S2988" s="278"/>
      <c r="T2988" s="279"/>
      <c r="U2988" s="15"/>
      <c r="V2988" s="15"/>
      <c r="W2988" s="15"/>
      <c r="X2988" s="15"/>
      <c r="Y2988" s="15"/>
      <c r="Z2988" s="15"/>
      <c r="AA2988" s="15"/>
      <c r="AB2988" s="15"/>
      <c r="AC2988" s="15"/>
      <c r="AD2988" s="15"/>
      <c r="AE2988" s="15"/>
      <c r="AT2988" s="280" t="s">
        <v>200</v>
      </c>
      <c r="AU2988" s="280" t="s">
        <v>82</v>
      </c>
      <c r="AV2988" s="15" t="s">
        <v>195</v>
      </c>
      <c r="AW2988" s="15" t="s">
        <v>30</v>
      </c>
      <c r="AX2988" s="15" t="s">
        <v>80</v>
      </c>
      <c r="AY2988" s="280" t="s">
        <v>189</v>
      </c>
    </row>
    <row r="2989" s="2" customFormat="1" ht="24.15" customHeight="1">
      <c r="A2989" s="39"/>
      <c r="B2989" s="40"/>
      <c r="C2989" s="228" t="s">
        <v>1863</v>
      </c>
      <c r="D2989" s="228" t="s">
        <v>191</v>
      </c>
      <c r="E2989" s="229" t="s">
        <v>1864</v>
      </c>
      <c r="F2989" s="230" t="s">
        <v>1865</v>
      </c>
      <c r="G2989" s="231" t="s">
        <v>301</v>
      </c>
      <c r="H2989" s="232">
        <v>770.45000000000005</v>
      </c>
      <c r="I2989" s="233"/>
      <c r="J2989" s="234">
        <f>ROUND(I2989*H2989,2)</f>
        <v>0</v>
      </c>
      <c r="K2989" s="235"/>
      <c r="L2989" s="45"/>
      <c r="M2989" s="236" t="s">
        <v>1</v>
      </c>
      <c r="N2989" s="237" t="s">
        <v>38</v>
      </c>
      <c r="O2989" s="92"/>
      <c r="P2989" s="238">
        <f>O2989*H2989</f>
        <v>0</v>
      </c>
      <c r="Q2989" s="238">
        <v>0</v>
      </c>
      <c r="R2989" s="238">
        <f>Q2989*H2989</f>
        <v>0</v>
      </c>
      <c r="S2989" s="238">
        <v>0</v>
      </c>
      <c r="T2989" s="239">
        <f>S2989*H2989</f>
        <v>0</v>
      </c>
      <c r="U2989" s="39"/>
      <c r="V2989" s="39"/>
      <c r="W2989" s="39"/>
      <c r="X2989" s="39"/>
      <c r="Y2989" s="39"/>
      <c r="Z2989" s="39"/>
      <c r="AA2989" s="39"/>
      <c r="AB2989" s="39"/>
      <c r="AC2989" s="39"/>
      <c r="AD2989" s="39"/>
      <c r="AE2989" s="39"/>
      <c r="AR2989" s="240" t="s">
        <v>195</v>
      </c>
      <c r="AT2989" s="240" t="s">
        <v>191</v>
      </c>
      <c r="AU2989" s="240" t="s">
        <v>82</v>
      </c>
      <c r="AY2989" s="18" t="s">
        <v>189</v>
      </c>
      <c r="BE2989" s="241">
        <f>IF(N2989="základní",J2989,0)</f>
        <v>0</v>
      </c>
      <c r="BF2989" s="241">
        <f>IF(N2989="snížená",J2989,0)</f>
        <v>0</v>
      </c>
      <c r="BG2989" s="241">
        <f>IF(N2989="zákl. přenesená",J2989,0)</f>
        <v>0</v>
      </c>
      <c r="BH2989" s="241">
        <f>IF(N2989="sníž. přenesená",J2989,0)</f>
        <v>0</v>
      </c>
      <c r="BI2989" s="241">
        <f>IF(N2989="nulová",J2989,0)</f>
        <v>0</v>
      </c>
      <c r="BJ2989" s="18" t="s">
        <v>80</v>
      </c>
      <c r="BK2989" s="241">
        <f>ROUND(I2989*H2989,2)</f>
        <v>0</v>
      </c>
      <c r="BL2989" s="18" t="s">
        <v>195</v>
      </c>
      <c r="BM2989" s="240" t="s">
        <v>1866</v>
      </c>
    </row>
    <row r="2990" s="2" customFormat="1">
      <c r="A2990" s="39"/>
      <c r="B2990" s="40"/>
      <c r="C2990" s="41"/>
      <c r="D2990" s="242" t="s">
        <v>197</v>
      </c>
      <c r="E2990" s="41"/>
      <c r="F2990" s="243" t="s">
        <v>1865</v>
      </c>
      <c r="G2990" s="41"/>
      <c r="H2990" s="41"/>
      <c r="I2990" s="244"/>
      <c r="J2990" s="41"/>
      <c r="K2990" s="41"/>
      <c r="L2990" s="45"/>
      <c r="M2990" s="245"/>
      <c r="N2990" s="246"/>
      <c r="O2990" s="92"/>
      <c r="P2990" s="92"/>
      <c r="Q2990" s="92"/>
      <c r="R2990" s="92"/>
      <c r="S2990" s="92"/>
      <c r="T2990" s="93"/>
      <c r="U2990" s="39"/>
      <c r="V2990" s="39"/>
      <c r="W2990" s="39"/>
      <c r="X2990" s="39"/>
      <c r="Y2990" s="39"/>
      <c r="Z2990" s="39"/>
      <c r="AA2990" s="39"/>
      <c r="AB2990" s="39"/>
      <c r="AC2990" s="39"/>
      <c r="AD2990" s="39"/>
      <c r="AE2990" s="39"/>
      <c r="AT2990" s="18" t="s">
        <v>197</v>
      </c>
      <c r="AU2990" s="18" t="s">
        <v>82</v>
      </c>
    </row>
    <row r="2991" s="2" customFormat="1">
      <c r="A2991" s="39"/>
      <c r="B2991" s="40"/>
      <c r="C2991" s="41"/>
      <c r="D2991" s="247" t="s">
        <v>198</v>
      </c>
      <c r="E2991" s="41"/>
      <c r="F2991" s="248" t="s">
        <v>1867</v>
      </c>
      <c r="G2991" s="41"/>
      <c r="H2991" s="41"/>
      <c r="I2991" s="244"/>
      <c r="J2991" s="41"/>
      <c r="K2991" s="41"/>
      <c r="L2991" s="45"/>
      <c r="M2991" s="245"/>
      <c r="N2991" s="246"/>
      <c r="O2991" s="92"/>
      <c r="P2991" s="92"/>
      <c r="Q2991" s="92"/>
      <c r="R2991" s="92"/>
      <c r="S2991" s="92"/>
      <c r="T2991" s="93"/>
      <c r="U2991" s="39"/>
      <c r="V2991" s="39"/>
      <c r="W2991" s="39"/>
      <c r="X2991" s="39"/>
      <c r="Y2991" s="39"/>
      <c r="Z2991" s="39"/>
      <c r="AA2991" s="39"/>
      <c r="AB2991" s="39"/>
      <c r="AC2991" s="39"/>
      <c r="AD2991" s="39"/>
      <c r="AE2991" s="39"/>
      <c r="AT2991" s="18" t="s">
        <v>198</v>
      </c>
      <c r="AU2991" s="18" t="s">
        <v>82</v>
      </c>
    </row>
    <row r="2992" s="13" customFormat="1">
      <c r="A2992" s="13"/>
      <c r="B2992" s="249"/>
      <c r="C2992" s="250"/>
      <c r="D2992" s="242" t="s">
        <v>200</v>
      </c>
      <c r="E2992" s="251" t="s">
        <v>1</v>
      </c>
      <c r="F2992" s="252" t="s">
        <v>283</v>
      </c>
      <c r="G2992" s="250"/>
      <c r="H2992" s="251" t="s">
        <v>1</v>
      </c>
      <c r="I2992" s="253"/>
      <c r="J2992" s="250"/>
      <c r="K2992" s="250"/>
      <c r="L2992" s="254"/>
      <c r="M2992" s="255"/>
      <c r="N2992" s="256"/>
      <c r="O2992" s="256"/>
      <c r="P2992" s="256"/>
      <c r="Q2992" s="256"/>
      <c r="R2992" s="256"/>
      <c r="S2992" s="256"/>
      <c r="T2992" s="257"/>
      <c r="U2992" s="13"/>
      <c r="V2992" s="13"/>
      <c r="W2992" s="13"/>
      <c r="X2992" s="13"/>
      <c r="Y2992" s="13"/>
      <c r="Z2992" s="13"/>
      <c r="AA2992" s="13"/>
      <c r="AB2992" s="13"/>
      <c r="AC2992" s="13"/>
      <c r="AD2992" s="13"/>
      <c r="AE2992" s="13"/>
      <c r="AT2992" s="258" t="s">
        <v>200</v>
      </c>
      <c r="AU2992" s="258" t="s">
        <v>82</v>
      </c>
      <c r="AV2992" s="13" t="s">
        <v>80</v>
      </c>
      <c r="AW2992" s="13" t="s">
        <v>30</v>
      </c>
      <c r="AX2992" s="13" t="s">
        <v>73</v>
      </c>
      <c r="AY2992" s="258" t="s">
        <v>189</v>
      </c>
    </row>
    <row r="2993" s="13" customFormat="1">
      <c r="A2993" s="13"/>
      <c r="B2993" s="249"/>
      <c r="C2993" s="250"/>
      <c r="D2993" s="242" t="s">
        <v>200</v>
      </c>
      <c r="E2993" s="251" t="s">
        <v>1</v>
      </c>
      <c r="F2993" s="252" t="s">
        <v>594</v>
      </c>
      <c r="G2993" s="250"/>
      <c r="H2993" s="251" t="s">
        <v>1</v>
      </c>
      <c r="I2993" s="253"/>
      <c r="J2993" s="250"/>
      <c r="K2993" s="250"/>
      <c r="L2993" s="254"/>
      <c r="M2993" s="255"/>
      <c r="N2993" s="256"/>
      <c r="O2993" s="256"/>
      <c r="P2993" s="256"/>
      <c r="Q2993" s="256"/>
      <c r="R2993" s="256"/>
      <c r="S2993" s="256"/>
      <c r="T2993" s="257"/>
      <c r="U2993" s="13"/>
      <c r="V2993" s="13"/>
      <c r="W2993" s="13"/>
      <c r="X2993" s="13"/>
      <c r="Y2993" s="13"/>
      <c r="Z2993" s="13"/>
      <c r="AA2993" s="13"/>
      <c r="AB2993" s="13"/>
      <c r="AC2993" s="13"/>
      <c r="AD2993" s="13"/>
      <c r="AE2993" s="13"/>
      <c r="AT2993" s="258" t="s">
        <v>200</v>
      </c>
      <c r="AU2993" s="258" t="s">
        <v>82</v>
      </c>
      <c r="AV2993" s="13" t="s">
        <v>80</v>
      </c>
      <c r="AW2993" s="13" t="s">
        <v>30</v>
      </c>
      <c r="AX2993" s="13" t="s">
        <v>73</v>
      </c>
      <c r="AY2993" s="258" t="s">
        <v>189</v>
      </c>
    </row>
    <row r="2994" s="14" customFormat="1">
      <c r="A2994" s="14"/>
      <c r="B2994" s="259"/>
      <c r="C2994" s="260"/>
      <c r="D2994" s="242" t="s">
        <v>200</v>
      </c>
      <c r="E2994" s="261" t="s">
        <v>1</v>
      </c>
      <c r="F2994" s="262" t="s">
        <v>801</v>
      </c>
      <c r="G2994" s="260"/>
      <c r="H2994" s="263">
        <v>34.200000000000003</v>
      </c>
      <c r="I2994" s="264"/>
      <c r="J2994" s="260"/>
      <c r="K2994" s="260"/>
      <c r="L2994" s="265"/>
      <c r="M2994" s="266"/>
      <c r="N2994" s="267"/>
      <c r="O2994" s="267"/>
      <c r="P2994" s="267"/>
      <c r="Q2994" s="267"/>
      <c r="R2994" s="267"/>
      <c r="S2994" s="267"/>
      <c r="T2994" s="268"/>
      <c r="U2994" s="14"/>
      <c r="V2994" s="14"/>
      <c r="W2994" s="14"/>
      <c r="X2994" s="14"/>
      <c r="Y2994" s="14"/>
      <c r="Z2994" s="14"/>
      <c r="AA2994" s="14"/>
      <c r="AB2994" s="14"/>
      <c r="AC2994" s="14"/>
      <c r="AD2994" s="14"/>
      <c r="AE2994" s="14"/>
      <c r="AT2994" s="269" t="s">
        <v>200</v>
      </c>
      <c r="AU2994" s="269" t="s">
        <v>82</v>
      </c>
      <c r="AV2994" s="14" t="s">
        <v>82</v>
      </c>
      <c r="AW2994" s="14" t="s">
        <v>30</v>
      </c>
      <c r="AX2994" s="14" t="s">
        <v>73</v>
      </c>
      <c r="AY2994" s="269" t="s">
        <v>189</v>
      </c>
    </row>
    <row r="2995" s="13" customFormat="1">
      <c r="A2995" s="13"/>
      <c r="B2995" s="249"/>
      <c r="C2995" s="250"/>
      <c r="D2995" s="242" t="s">
        <v>200</v>
      </c>
      <c r="E2995" s="251" t="s">
        <v>1</v>
      </c>
      <c r="F2995" s="252" t="s">
        <v>595</v>
      </c>
      <c r="G2995" s="250"/>
      <c r="H2995" s="251" t="s">
        <v>1</v>
      </c>
      <c r="I2995" s="253"/>
      <c r="J2995" s="250"/>
      <c r="K2995" s="250"/>
      <c r="L2995" s="254"/>
      <c r="M2995" s="255"/>
      <c r="N2995" s="256"/>
      <c r="O2995" s="256"/>
      <c r="P2995" s="256"/>
      <c r="Q2995" s="256"/>
      <c r="R2995" s="256"/>
      <c r="S2995" s="256"/>
      <c r="T2995" s="257"/>
      <c r="U2995" s="13"/>
      <c r="V2995" s="13"/>
      <c r="W2995" s="13"/>
      <c r="X2995" s="13"/>
      <c r="Y2995" s="13"/>
      <c r="Z2995" s="13"/>
      <c r="AA2995" s="13"/>
      <c r="AB2995" s="13"/>
      <c r="AC2995" s="13"/>
      <c r="AD2995" s="13"/>
      <c r="AE2995" s="13"/>
      <c r="AT2995" s="258" t="s">
        <v>200</v>
      </c>
      <c r="AU2995" s="258" t="s">
        <v>82</v>
      </c>
      <c r="AV2995" s="13" t="s">
        <v>80</v>
      </c>
      <c r="AW2995" s="13" t="s">
        <v>30</v>
      </c>
      <c r="AX2995" s="13" t="s">
        <v>73</v>
      </c>
      <c r="AY2995" s="258" t="s">
        <v>189</v>
      </c>
    </row>
    <row r="2996" s="14" customFormat="1">
      <c r="A2996" s="14"/>
      <c r="B2996" s="259"/>
      <c r="C2996" s="260"/>
      <c r="D2996" s="242" t="s">
        <v>200</v>
      </c>
      <c r="E2996" s="261" t="s">
        <v>1</v>
      </c>
      <c r="F2996" s="262" t="s">
        <v>596</v>
      </c>
      <c r="G2996" s="260"/>
      <c r="H2996" s="263">
        <v>2.8799999999999999</v>
      </c>
      <c r="I2996" s="264"/>
      <c r="J2996" s="260"/>
      <c r="K2996" s="260"/>
      <c r="L2996" s="265"/>
      <c r="M2996" s="266"/>
      <c r="N2996" s="267"/>
      <c r="O2996" s="267"/>
      <c r="P2996" s="267"/>
      <c r="Q2996" s="267"/>
      <c r="R2996" s="267"/>
      <c r="S2996" s="267"/>
      <c r="T2996" s="268"/>
      <c r="U2996" s="14"/>
      <c r="V2996" s="14"/>
      <c r="W2996" s="14"/>
      <c r="X2996" s="14"/>
      <c r="Y2996" s="14"/>
      <c r="Z2996" s="14"/>
      <c r="AA2996" s="14"/>
      <c r="AB2996" s="14"/>
      <c r="AC2996" s="14"/>
      <c r="AD2996" s="14"/>
      <c r="AE2996" s="14"/>
      <c r="AT2996" s="269" t="s">
        <v>200</v>
      </c>
      <c r="AU2996" s="269" t="s">
        <v>82</v>
      </c>
      <c r="AV2996" s="14" t="s">
        <v>82</v>
      </c>
      <c r="AW2996" s="14" t="s">
        <v>30</v>
      </c>
      <c r="AX2996" s="14" t="s">
        <v>73</v>
      </c>
      <c r="AY2996" s="269" t="s">
        <v>189</v>
      </c>
    </row>
    <row r="2997" s="13" customFormat="1">
      <c r="A2997" s="13"/>
      <c r="B2997" s="249"/>
      <c r="C2997" s="250"/>
      <c r="D2997" s="242" t="s">
        <v>200</v>
      </c>
      <c r="E2997" s="251" t="s">
        <v>1</v>
      </c>
      <c r="F2997" s="252" t="s">
        <v>369</v>
      </c>
      <c r="G2997" s="250"/>
      <c r="H2997" s="251" t="s">
        <v>1</v>
      </c>
      <c r="I2997" s="253"/>
      <c r="J2997" s="250"/>
      <c r="K2997" s="250"/>
      <c r="L2997" s="254"/>
      <c r="M2997" s="255"/>
      <c r="N2997" s="256"/>
      <c r="O2997" s="256"/>
      <c r="P2997" s="256"/>
      <c r="Q2997" s="256"/>
      <c r="R2997" s="256"/>
      <c r="S2997" s="256"/>
      <c r="T2997" s="257"/>
      <c r="U2997" s="13"/>
      <c r="V2997" s="13"/>
      <c r="W2997" s="13"/>
      <c r="X2997" s="13"/>
      <c r="Y2997" s="13"/>
      <c r="Z2997" s="13"/>
      <c r="AA2997" s="13"/>
      <c r="AB2997" s="13"/>
      <c r="AC2997" s="13"/>
      <c r="AD2997" s="13"/>
      <c r="AE2997" s="13"/>
      <c r="AT2997" s="258" t="s">
        <v>200</v>
      </c>
      <c r="AU2997" s="258" t="s">
        <v>82</v>
      </c>
      <c r="AV2997" s="13" t="s">
        <v>80</v>
      </c>
      <c r="AW2997" s="13" t="s">
        <v>30</v>
      </c>
      <c r="AX2997" s="13" t="s">
        <v>73</v>
      </c>
      <c r="AY2997" s="258" t="s">
        <v>189</v>
      </c>
    </row>
    <row r="2998" s="14" customFormat="1">
      <c r="A2998" s="14"/>
      <c r="B2998" s="259"/>
      <c r="C2998" s="260"/>
      <c r="D2998" s="242" t="s">
        <v>200</v>
      </c>
      <c r="E2998" s="261" t="s">
        <v>1</v>
      </c>
      <c r="F2998" s="262" t="s">
        <v>802</v>
      </c>
      <c r="G2998" s="260"/>
      <c r="H2998" s="263">
        <v>-4.1310000000000002</v>
      </c>
      <c r="I2998" s="264"/>
      <c r="J2998" s="260"/>
      <c r="K2998" s="260"/>
      <c r="L2998" s="265"/>
      <c r="M2998" s="266"/>
      <c r="N2998" s="267"/>
      <c r="O2998" s="267"/>
      <c r="P2998" s="267"/>
      <c r="Q2998" s="267"/>
      <c r="R2998" s="267"/>
      <c r="S2998" s="267"/>
      <c r="T2998" s="268"/>
      <c r="U2998" s="14"/>
      <c r="V2998" s="14"/>
      <c r="W2998" s="14"/>
      <c r="X2998" s="14"/>
      <c r="Y2998" s="14"/>
      <c r="Z2998" s="14"/>
      <c r="AA2998" s="14"/>
      <c r="AB2998" s="14"/>
      <c r="AC2998" s="14"/>
      <c r="AD2998" s="14"/>
      <c r="AE2998" s="14"/>
      <c r="AT2998" s="269" t="s">
        <v>200</v>
      </c>
      <c r="AU2998" s="269" t="s">
        <v>82</v>
      </c>
      <c r="AV2998" s="14" t="s">
        <v>82</v>
      </c>
      <c r="AW2998" s="14" t="s">
        <v>30</v>
      </c>
      <c r="AX2998" s="14" t="s">
        <v>73</v>
      </c>
      <c r="AY2998" s="269" t="s">
        <v>189</v>
      </c>
    </row>
    <row r="2999" s="13" customFormat="1">
      <c r="A2999" s="13"/>
      <c r="B2999" s="249"/>
      <c r="C2999" s="250"/>
      <c r="D2999" s="242" t="s">
        <v>200</v>
      </c>
      <c r="E2999" s="251" t="s">
        <v>1</v>
      </c>
      <c r="F2999" s="252" t="s">
        <v>597</v>
      </c>
      <c r="G2999" s="250"/>
      <c r="H2999" s="251" t="s">
        <v>1</v>
      </c>
      <c r="I2999" s="253"/>
      <c r="J2999" s="250"/>
      <c r="K2999" s="250"/>
      <c r="L2999" s="254"/>
      <c r="M2999" s="255"/>
      <c r="N2999" s="256"/>
      <c r="O2999" s="256"/>
      <c r="P2999" s="256"/>
      <c r="Q2999" s="256"/>
      <c r="R2999" s="256"/>
      <c r="S2999" s="256"/>
      <c r="T2999" s="257"/>
      <c r="U2999" s="13"/>
      <c r="V2999" s="13"/>
      <c r="W2999" s="13"/>
      <c r="X2999" s="13"/>
      <c r="Y2999" s="13"/>
      <c r="Z2999" s="13"/>
      <c r="AA2999" s="13"/>
      <c r="AB2999" s="13"/>
      <c r="AC2999" s="13"/>
      <c r="AD2999" s="13"/>
      <c r="AE2999" s="13"/>
      <c r="AT2999" s="258" t="s">
        <v>200</v>
      </c>
      <c r="AU2999" s="258" t="s">
        <v>82</v>
      </c>
      <c r="AV2999" s="13" t="s">
        <v>80</v>
      </c>
      <c r="AW2999" s="13" t="s">
        <v>30</v>
      </c>
      <c r="AX2999" s="13" t="s">
        <v>73</v>
      </c>
      <c r="AY2999" s="258" t="s">
        <v>189</v>
      </c>
    </row>
    <row r="3000" s="14" customFormat="1">
      <c r="A3000" s="14"/>
      <c r="B3000" s="259"/>
      <c r="C3000" s="260"/>
      <c r="D3000" s="242" t="s">
        <v>200</v>
      </c>
      <c r="E3000" s="261" t="s">
        <v>1</v>
      </c>
      <c r="F3000" s="262" t="s">
        <v>803</v>
      </c>
      <c r="G3000" s="260"/>
      <c r="H3000" s="263">
        <v>30.329999999999998</v>
      </c>
      <c r="I3000" s="264"/>
      <c r="J3000" s="260"/>
      <c r="K3000" s="260"/>
      <c r="L3000" s="265"/>
      <c r="M3000" s="266"/>
      <c r="N3000" s="267"/>
      <c r="O3000" s="267"/>
      <c r="P3000" s="267"/>
      <c r="Q3000" s="267"/>
      <c r="R3000" s="267"/>
      <c r="S3000" s="267"/>
      <c r="T3000" s="268"/>
      <c r="U3000" s="14"/>
      <c r="V3000" s="14"/>
      <c r="W3000" s="14"/>
      <c r="X3000" s="14"/>
      <c r="Y3000" s="14"/>
      <c r="Z3000" s="14"/>
      <c r="AA3000" s="14"/>
      <c r="AB3000" s="14"/>
      <c r="AC3000" s="14"/>
      <c r="AD3000" s="14"/>
      <c r="AE3000" s="14"/>
      <c r="AT3000" s="269" t="s">
        <v>200</v>
      </c>
      <c r="AU3000" s="269" t="s">
        <v>82</v>
      </c>
      <c r="AV3000" s="14" t="s">
        <v>82</v>
      </c>
      <c r="AW3000" s="14" t="s">
        <v>30</v>
      </c>
      <c r="AX3000" s="14" t="s">
        <v>73</v>
      </c>
      <c r="AY3000" s="269" t="s">
        <v>189</v>
      </c>
    </row>
    <row r="3001" s="13" customFormat="1">
      <c r="A3001" s="13"/>
      <c r="B3001" s="249"/>
      <c r="C3001" s="250"/>
      <c r="D3001" s="242" t="s">
        <v>200</v>
      </c>
      <c r="E3001" s="251" t="s">
        <v>1</v>
      </c>
      <c r="F3001" s="252" t="s">
        <v>595</v>
      </c>
      <c r="G3001" s="250"/>
      <c r="H3001" s="251" t="s">
        <v>1</v>
      </c>
      <c r="I3001" s="253"/>
      <c r="J3001" s="250"/>
      <c r="K3001" s="250"/>
      <c r="L3001" s="254"/>
      <c r="M3001" s="255"/>
      <c r="N3001" s="256"/>
      <c r="O3001" s="256"/>
      <c r="P3001" s="256"/>
      <c r="Q3001" s="256"/>
      <c r="R3001" s="256"/>
      <c r="S3001" s="256"/>
      <c r="T3001" s="257"/>
      <c r="U3001" s="13"/>
      <c r="V3001" s="13"/>
      <c r="W3001" s="13"/>
      <c r="X3001" s="13"/>
      <c r="Y3001" s="13"/>
      <c r="Z3001" s="13"/>
      <c r="AA3001" s="13"/>
      <c r="AB3001" s="13"/>
      <c r="AC3001" s="13"/>
      <c r="AD3001" s="13"/>
      <c r="AE3001" s="13"/>
      <c r="AT3001" s="258" t="s">
        <v>200</v>
      </c>
      <c r="AU3001" s="258" t="s">
        <v>82</v>
      </c>
      <c r="AV3001" s="13" t="s">
        <v>80</v>
      </c>
      <c r="AW3001" s="13" t="s">
        <v>30</v>
      </c>
      <c r="AX3001" s="13" t="s">
        <v>73</v>
      </c>
      <c r="AY3001" s="258" t="s">
        <v>189</v>
      </c>
    </row>
    <row r="3002" s="14" customFormat="1">
      <c r="A3002" s="14"/>
      <c r="B3002" s="259"/>
      <c r="C3002" s="260"/>
      <c r="D3002" s="242" t="s">
        <v>200</v>
      </c>
      <c r="E3002" s="261" t="s">
        <v>1</v>
      </c>
      <c r="F3002" s="262" t="s">
        <v>598</v>
      </c>
      <c r="G3002" s="260"/>
      <c r="H3002" s="263">
        <v>2.976</v>
      </c>
      <c r="I3002" s="264"/>
      <c r="J3002" s="260"/>
      <c r="K3002" s="260"/>
      <c r="L3002" s="265"/>
      <c r="M3002" s="266"/>
      <c r="N3002" s="267"/>
      <c r="O3002" s="267"/>
      <c r="P3002" s="267"/>
      <c r="Q3002" s="267"/>
      <c r="R3002" s="267"/>
      <c r="S3002" s="267"/>
      <c r="T3002" s="268"/>
      <c r="U3002" s="14"/>
      <c r="V3002" s="14"/>
      <c r="W3002" s="14"/>
      <c r="X3002" s="14"/>
      <c r="Y3002" s="14"/>
      <c r="Z3002" s="14"/>
      <c r="AA3002" s="14"/>
      <c r="AB3002" s="14"/>
      <c r="AC3002" s="14"/>
      <c r="AD3002" s="14"/>
      <c r="AE3002" s="14"/>
      <c r="AT3002" s="269" t="s">
        <v>200</v>
      </c>
      <c r="AU3002" s="269" t="s">
        <v>82</v>
      </c>
      <c r="AV3002" s="14" t="s">
        <v>82</v>
      </c>
      <c r="AW3002" s="14" t="s">
        <v>30</v>
      </c>
      <c r="AX3002" s="14" t="s">
        <v>73</v>
      </c>
      <c r="AY3002" s="269" t="s">
        <v>189</v>
      </c>
    </row>
    <row r="3003" s="14" customFormat="1">
      <c r="A3003" s="14"/>
      <c r="B3003" s="259"/>
      <c r="C3003" s="260"/>
      <c r="D3003" s="242" t="s">
        <v>200</v>
      </c>
      <c r="E3003" s="261" t="s">
        <v>1</v>
      </c>
      <c r="F3003" s="262" t="s">
        <v>599</v>
      </c>
      <c r="G3003" s="260"/>
      <c r="H3003" s="263">
        <v>2.8799999999999999</v>
      </c>
      <c r="I3003" s="264"/>
      <c r="J3003" s="260"/>
      <c r="K3003" s="260"/>
      <c r="L3003" s="265"/>
      <c r="M3003" s="266"/>
      <c r="N3003" s="267"/>
      <c r="O3003" s="267"/>
      <c r="P3003" s="267"/>
      <c r="Q3003" s="267"/>
      <c r="R3003" s="267"/>
      <c r="S3003" s="267"/>
      <c r="T3003" s="268"/>
      <c r="U3003" s="14"/>
      <c r="V3003" s="14"/>
      <c r="W3003" s="14"/>
      <c r="X3003" s="14"/>
      <c r="Y3003" s="14"/>
      <c r="Z3003" s="14"/>
      <c r="AA3003" s="14"/>
      <c r="AB3003" s="14"/>
      <c r="AC3003" s="14"/>
      <c r="AD3003" s="14"/>
      <c r="AE3003" s="14"/>
      <c r="AT3003" s="269" t="s">
        <v>200</v>
      </c>
      <c r="AU3003" s="269" t="s">
        <v>82</v>
      </c>
      <c r="AV3003" s="14" t="s">
        <v>82</v>
      </c>
      <c r="AW3003" s="14" t="s">
        <v>30</v>
      </c>
      <c r="AX3003" s="14" t="s">
        <v>73</v>
      </c>
      <c r="AY3003" s="269" t="s">
        <v>189</v>
      </c>
    </row>
    <row r="3004" s="13" customFormat="1">
      <c r="A3004" s="13"/>
      <c r="B3004" s="249"/>
      <c r="C3004" s="250"/>
      <c r="D3004" s="242" t="s">
        <v>200</v>
      </c>
      <c r="E3004" s="251" t="s">
        <v>1</v>
      </c>
      <c r="F3004" s="252" t="s">
        <v>369</v>
      </c>
      <c r="G3004" s="250"/>
      <c r="H3004" s="251" t="s">
        <v>1</v>
      </c>
      <c r="I3004" s="253"/>
      <c r="J3004" s="250"/>
      <c r="K3004" s="250"/>
      <c r="L3004" s="254"/>
      <c r="M3004" s="255"/>
      <c r="N3004" s="256"/>
      <c r="O3004" s="256"/>
      <c r="P3004" s="256"/>
      <c r="Q3004" s="256"/>
      <c r="R3004" s="256"/>
      <c r="S3004" s="256"/>
      <c r="T3004" s="257"/>
      <c r="U3004" s="13"/>
      <c r="V3004" s="13"/>
      <c r="W3004" s="13"/>
      <c r="X3004" s="13"/>
      <c r="Y3004" s="13"/>
      <c r="Z3004" s="13"/>
      <c r="AA3004" s="13"/>
      <c r="AB3004" s="13"/>
      <c r="AC3004" s="13"/>
      <c r="AD3004" s="13"/>
      <c r="AE3004" s="13"/>
      <c r="AT3004" s="258" t="s">
        <v>200</v>
      </c>
      <c r="AU3004" s="258" t="s">
        <v>82</v>
      </c>
      <c r="AV3004" s="13" t="s">
        <v>80</v>
      </c>
      <c r="AW3004" s="13" t="s">
        <v>30</v>
      </c>
      <c r="AX3004" s="13" t="s">
        <v>73</v>
      </c>
      <c r="AY3004" s="258" t="s">
        <v>189</v>
      </c>
    </row>
    <row r="3005" s="14" customFormat="1">
      <c r="A3005" s="14"/>
      <c r="B3005" s="259"/>
      <c r="C3005" s="260"/>
      <c r="D3005" s="242" t="s">
        <v>200</v>
      </c>
      <c r="E3005" s="261" t="s">
        <v>1</v>
      </c>
      <c r="F3005" s="262" t="s">
        <v>804</v>
      </c>
      <c r="G3005" s="260"/>
      <c r="H3005" s="263">
        <v>-2.48</v>
      </c>
      <c r="I3005" s="264"/>
      <c r="J3005" s="260"/>
      <c r="K3005" s="260"/>
      <c r="L3005" s="265"/>
      <c r="M3005" s="266"/>
      <c r="N3005" s="267"/>
      <c r="O3005" s="267"/>
      <c r="P3005" s="267"/>
      <c r="Q3005" s="267"/>
      <c r="R3005" s="267"/>
      <c r="S3005" s="267"/>
      <c r="T3005" s="268"/>
      <c r="U3005" s="14"/>
      <c r="V3005" s="14"/>
      <c r="W3005" s="14"/>
      <c r="X3005" s="14"/>
      <c r="Y3005" s="14"/>
      <c r="Z3005" s="14"/>
      <c r="AA3005" s="14"/>
      <c r="AB3005" s="14"/>
      <c r="AC3005" s="14"/>
      <c r="AD3005" s="14"/>
      <c r="AE3005" s="14"/>
      <c r="AT3005" s="269" t="s">
        <v>200</v>
      </c>
      <c r="AU3005" s="269" t="s">
        <v>82</v>
      </c>
      <c r="AV3005" s="14" t="s">
        <v>82</v>
      </c>
      <c r="AW3005" s="14" t="s">
        <v>30</v>
      </c>
      <c r="AX3005" s="14" t="s">
        <v>73</v>
      </c>
      <c r="AY3005" s="269" t="s">
        <v>189</v>
      </c>
    </row>
    <row r="3006" s="13" customFormat="1">
      <c r="A3006" s="13"/>
      <c r="B3006" s="249"/>
      <c r="C3006" s="250"/>
      <c r="D3006" s="242" t="s">
        <v>200</v>
      </c>
      <c r="E3006" s="251" t="s">
        <v>1</v>
      </c>
      <c r="F3006" s="252" t="s">
        <v>600</v>
      </c>
      <c r="G3006" s="250"/>
      <c r="H3006" s="251" t="s">
        <v>1</v>
      </c>
      <c r="I3006" s="253"/>
      <c r="J3006" s="250"/>
      <c r="K3006" s="250"/>
      <c r="L3006" s="254"/>
      <c r="M3006" s="255"/>
      <c r="N3006" s="256"/>
      <c r="O3006" s="256"/>
      <c r="P3006" s="256"/>
      <c r="Q3006" s="256"/>
      <c r="R3006" s="256"/>
      <c r="S3006" s="256"/>
      <c r="T3006" s="257"/>
      <c r="U3006" s="13"/>
      <c r="V3006" s="13"/>
      <c r="W3006" s="13"/>
      <c r="X3006" s="13"/>
      <c r="Y3006" s="13"/>
      <c r="Z3006" s="13"/>
      <c r="AA3006" s="13"/>
      <c r="AB3006" s="13"/>
      <c r="AC3006" s="13"/>
      <c r="AD3006" s="13"/>
      <c r="AE3006" s="13"/>
      <c r="AT3006" s="258" t="s">
        <v>200</v>
      </c>
      <c r="AU3006" s="258" t="s">
        <v>82</v>
      </c>
      <c r="AV3006" s="13" t="s">
        <v>80</v>
      </c>
      <c r="AW3006" s="13" t="s">
        <v>30</v>
      </c>
      <c r="AX3006" s="13" t="s">
        <v>73</v>
      </c>
      <c r="AY3006" s="258" t="s">
        <v>189</v>
      </c>
    </row>
    <row r="3007" s="14" customFormat="1">
      <c r="A3007" s="14"/>
      <c r="B3007" s="259"/>
      <c r="C3007" s="260"/>
      <c r="D3007" s="242" t="s">
        <v>200</v>
      </c>
      <c r="E3007" s="261" t="s">
        <v>1</v>
      </c>
      <c r="F3007" s="262" t="s">
        <v>805</v>
      </c>
      <c r="G3007" s="260"/>
      <c r="H3007" s="263">
        <v>41.085000000000001</v>
      </c>
      <c r="I3007" s="264"/>
      <c r="J3007" s="260"/>
      <c r="K3007" s="260"/>
      <c r="L3007" s="265"/>
      <c r="M3007" s="266"/>
      <c r="N3007" s="267"/>
      <c r="O3007" s="267"/>
      <c r="P3007" s="267"/>
      <c r="Q3007" s="267"/>
      <c r="R3007" s="267"/>
      <c r="S3007" s="267"/>
      <c r="T3007" s="268"/>
      <c r="U3007" s="14"/>
      <c r="V3007" s="14"/>
      <c r="W3007" s="14"/>
      <c r="X3007" s="14"/>
      <c r="Y3007" s="14"/>
      <c r="Z3007" s="14"/>
      <c r="AA3007" s="14"/>
      <c r="AB3007" s="14"/>
      <c r="AC3007" s="14"/>
      <c r="AD3007" s="14"/>
      <c r="AE3007" s="14"/>
      <c r="AT3007" s="269" t="s">
        <v>200</v>
      </c>
      <c r="AU3007" s="269" t="s">
        <v>82</v>
      </c>
      <c r="AV3007" s="14" t="s">
        <v>82</v>
      </c>
      <c r="AW3007" s="14" t="s">
        <v>30</v>
      </c>
      <c r="AX3007" s="14" t="s">
        <v>73</v>
      </c>
      <c r="AY3007" s="269" t="s">
        <v>189</v>
      </c>
    </row>
    <row r="3008" s="13" customFormat="1">
      <c r="A3008" s="13"/>
      <c r="B3008" s="249"/>
      <c r="C3008" s="250"/>
      <c r="D3008" s="242" t="s">
        <v>200</v>
      </c>
      <c r="E3008" s="251" t="s">
        <v>1</v>
      </c>
      <c r="F3008" s="252" t="s">
        <v>595</v>
      </c>
      <c r="G3008" s="250"/>
      <c r="H3008" s="251" t="s">
        <v>1</v>
      </c>
      <c r="I3008" s="253"/>
      <c r="J3008" s="250"/>
      <c r="K3008" s="250"/>
      <c r="L3008" s="254"/>
      <c r="M3008" s="255"/>
      <c r="N3008" s="256"/>
      <c r="O3008" s="256"/>
      <c r="P3008" s="256"/>
      <c r="Q3008" s="256"/>
      <c r="R3008" s="256"/>
      <c r="S3008" s="256"/>
      <c r="T3008" s="257"/>
      <c r="U3008" s="13"/>
      <c r="V3008" s="13"/>
      <c r="W3008" s="13"/>
      <c r="X3008" s="13"/>
      <c r="Y3008" s="13"/>
      <c r="Z3008" s="13"/>
      <c r="AA3008" s="13"/>
      <c r="AB3008" s="13"/>
      <c r="AC3008" s="13"/>
      <c r="AD3008" s="13"/>
      <c r="AE3008" s="13"/>
      <c r="AT3008" s="258" t="s">
        <v>200</v>
      </c>
      <c r="AU3008" s="258" t="s">
        <v>82</v>
      </c>
      <c r="AV3008" s="13" t="s">
        <v>80</v>
      </c>
      <c r="AW3008" s="13" t="s">
        <v>30</v>
      </c>
      <c r="AX3008" s="13" t="s">
        <v>73</v>
      </c>
      <c r="AY3008" s="258" t="s">
        <v>189</v>
      </c>
    </row>
    <row r="3009" s="14" customFormat="1">
      <c r="A3009" s="14"/>
      <c r="B3009" s="259"/>
      <c r="C3009" s="260"/>
      <c r="D3009" s="242" t="s">
        <v>200</v>
      </c>
      <c r="E3009" s="261" t="s">
        <v>1</v>
      </c>
      <c r="F3009" s="262" t="s">
        <v>601</v>
      </c>
      <c r="G3009" s="260"/>
      <c r="H3009" s="263">
        <v>3.024</v>
      </c>
      <c r="I3009" s="264"/>
      <c r="J3009" s="260"/>
      <c r="K3009" s="260"/>
      <c r="L3009" s="265"/>
      <c r="M3009" s="266"/>
      <c r="N3009" s="267"/>
      <c r="O3009" s="267"/>
      <c r="P3009" s="267"/>
      <c r="Q3009" s="267"/>
      <c r="R3009" s="267"/>
      <c r="S3009" s="267"/>
      <c r="T3009" s="268"/>
      <c r="U3009" s="14"/>
      <c r="V3009" s="14"/>
      <c r="W3009" s="14"/>
      <c r="X3009" s="14"/>
      <c r="Y3009" s="14"/>
      <c r="Z3009" s="14"/>
      <c r="AA3009" s="14"/>
      <c r="AB3009" s="14"/>
      <c r="AC3009" s="14"/>
      <c r="AD3009" s="14"/>
      <c r="AE3009" s="14"/>
      <c r="AT3009" s="269" t="s">
        <v>200</v>
      </c>
      <c r="AU3009" s="269" t="s">
        <v>82</v>
      </c>
      <c r="AV3009" s="14" t="s">
        <v>82</v>
      </c>
      <c r="AW3009" s="14" t="s">
        <v>30</v>
      </c>
      <c r="AX3009" s="14" t="s">
        <v>73</v>
      </c>
      <c r="AY3009" s="269" t="s">
        <v>189</v>
      </c>
    </row>
    <row r="3010" s="14" customFormat="1">
      <c r="A3010" s="14"/>
      <c r="B3010" s="259"/>
      <c r="C3010" s="260"/>
      <c r="D3010" s="242" t="s">
        <v>200</v>
      </c>
      <c r="E3010" s="261" t="s">
        <v>1</v>
      </c>
      <c r="F3010" s="262" t="s">
        <v>602</v>
      </c>
      <c r="G3010" s="260"/>
      <c r="H3010" s="263">
        <v>3</v>
      </c>
      <c r="I3010" s="264"/>
      <c r="J3010" s="260"/>
      <c r="K3010" s="260"/>
      <c r="L3010" s="265"/>
      <c r="M3010" s="266"/>
      <c r="N3010" s="267"/>
      <c r="O3010" s="267"/>
      <c r="P3010" s="267"/>
      <c r="Q3010" s="267"/>
      <c r="R3010" s="267"/>
      <c r="S3010" s="267"/>
      <c r="T3010" s="268"/>
      <c r="U3010" s="14"/>
      <c r="V3010" s="14"/>
      <c r="W3010" s="14"/>
      <c r="X3010" s="14"/>
      <c r="Y3010" s="14"/>
      <c r="Z3010" s="14"/>
      <c r="AA3010" s="14"/>
      <c r="AB3010" s="14"/>
      <c r="AC3010" s="14"/>
      <c r="AD3010" s="14"/>
      <c r="AE3010" s="14"/>
      <c r="AT3010" s="269" t="s">
        <v>200</v>
      </c>
      <c r="AU3010" s="269" t="s">
        <v>82</v>
      </c>
      <c r="AV3010" s="14" t="s">
        <v>82</v>
      </c>
      <c r="AW3010" s="14" t="s">
        <v>30</v>
      </c>
      <c r="AX3010" s="14" t="s">
        <v>73</v>
      </c>
      <c r="AY3010" s="269" t="s">
        <v>189</v>
      </c>
    </row>
    <row r="3011" s="13" customFormat="1">
      <c r="A3011" s="13"/>
      <c r="B3011" s="249"/>
      <c r="C3011" s="250"/>
      <c r="D3011" s="242" t="s">
        <v>200</v>
      </c>
      <c r="E3011" s="251" t="s">
        <v>1</v>
      </c>
      <c r="F3011" s="252" t="s">
        <v>369</v>
      </c>
      <c r="G3011" s="250"/>
      <c r="H3011" s="251" t="s">
        <v>1</v>
      </c>
      <c r="I3011" s="253"/>
      <c r="J3011" s="250"/>
      <c r="K3011" s="250"/>
      <c r="L3011" s="254"/>
      <c r="M3011" s="255"/>
      <c r="N3011" s="256"/>
      <c r="O3011" s="256"/>
      <c r="P3011" s="256"/>
      <c r="Q3011" s="256"/>
      <c r="R3011" s="256"/>
      <c r="S3011" s="256"/>
      <c r="T3011" s="257"/>
      <c r="U3011" s="13"/>
      <c r="V3011" s="13"/>
      <c r="W3011" s="13"/>
      <c r="X3011" s="13"/>
      <c r="Y3011" s="13"/>
      <c r="Z3011" s="13"/>
      <c r="AA3011" s="13"/>
      <c r="AB3011" s="13"/>
      <c r="AC3011" s="13"/>
      <c r="AD3011" s="13"/>
      <c r="AE3011" s="13"/>
      <c r="AT3011" s="258" t="s">
        <v>200</v>
      </c>
      <c r="AU3011" s="258" t="s">
        <v>82</v>
      </c>
      <c r="AV3011" s="13" t="s">
        <v>80</v>
      </c>
      <c r="AW3011" s="13" t="s">
        <v>30</v>
      </c>
      <c r="AX3011" s="13" t="s">
        <v>73</v>
      </c>
      <c r="AY3011" s="258" t="s">
        <v>189</v>
      </c>
    </row>
    <row r="3012" s="14" customFormat="1">
      <c r="A3012" s="14"/>
      <c r="B3012" s="259"/>
      <c r="C3012" s="260"/>
      <c r="D3012" s="242" t="s">
        <v>200</v>
      </c>
      <c r="E3012" s="261" t="s">
        <v>1</v>
      </c>
      <c r="F3012" s="262" t="s">
        <v>804</v>
      </c>
      <c r="G3012" s="260"/>
      <c r="H3012" s="263">
        <v>-2.48</v>
      </c>
      <c r="I3012" s="264"/>
      <c r="J3012" s="260"/>
      <c r="K3012" s="260"/>
      <c r="L3012" s="265"/>
      <c r="M3012" s="266"/>
      <c r="N3012" s="267"/>
      <c r="O3012" s="267"/>
      <c r="P3012" s="267"/>
      <c r="Q3012" s="267"/>
      <c r="R3012" s="267"/>
      <c r="S3012" s="267"/>
      <c r="T3012" s="268"/>
      <c r="U3012" s="14"/>
      <c r="V3012" s="14"/>
      <c r="W3012" s="14"/>
      <c r="X3012" s="14"/>
      <c r="Y3012" s="14"/>
      <c r="Z3012" s="14"/>
      <c r="AA3012" s="14"/>
      <c r="AB3012" s="14"/>
      <c r="AC3012" s="14"/>
      <c r="AD3012" s="14"/>
      <c r="AE3012" s="14"/>
      <c r="AT3012" s="269" t="s">
        <v>200</v>
      </c>
      <c r="AU3012" s="269" t="s">
        <v>82</v>
      </c>
      <c r="AV3012" s="14" t="s">
        <v>82</v>
      </c>
      <c r="AW3012" s="14" t="s">
        <v>30</v>
      </c>
      <c r="AX3012" s="14" t="s">
        <v>73</v>
      </c>
      <c r="AY3012" s="269" t="s">
        <v>189</v>
      </c>
    </row>
    <row r="3013" s="13" customFormat="1">
      <c r="A3013" s="13"/>
      <c r="B3013" s="249"/>
      <c r="C3013" s="250"/>
      <c r="D3013" s="242" t="s">
        <v>200</v>
      </c>
      <c r="E3013" s="251" t="s">
        <v>1</v>
      </c>
      <c r="F3013" s="252" t="s">
        <v>603</v>
      </c>
      <c r="G3013" s="250"/>
      <c r="H3013" s="251" t="s">
        <v>1</v>
      </c>
      <c r="I3013" s="253"/>
      <c r="J3013" s="250"/>
      <c r="K3013" s="250"/>
      <c r="L3013" s="254"/>
      <c r="M3013" s="255"/>
      <c r="N3013" s="256"/>
      <c r="O3013" s="256"/>
      <c r="P3013" s="256"/>
      <c r="Q3013" s="256"/>
      <c r="R3013" s="256"/>
      <c r="S3013" s="256"/>
      <c r="T3013" s="257"/>
      <c r="U3013" s="13"/>
      <c r="V3013" s="13"/>
      <c r="W3013" s="13"/>
      <c r="X3013" s="13"/>
      <c r="Y3013" s="13"/>
      <c r="Z3013" s="13"/>
      <c r="AA3013" s="13"/>
      <c r="AB3013" s="13"/>
      <c r="AC3013" s="13"/>
      <c r="AD3013" s="13"/>
      <c r="AE3013" s="13"/>
      <c r="AT3013" s="258" t="s">
        <v>200</v>
      </c>
      <c r="AU3013" s="258" t="s">
        <v>82</v>
      </c>
      <c r="AV3013" s="13" t="s">
        <v>80</v>
      </c>
      <c r="AW3013" s="13" t="s">
        <v>30</v>
      </c>
      <c r="AX3013" s="13" t="s">
        <v>73</v>
      </c>
      <c r="AY3013" s="258" t="s">
        <v>189</v>
      </c>
    </row>
    <row r="3014" s="14" customFormat="1">
      <c r="A3014" s="14"/>
      <c r="B3014" s="259"/>
      <c r="C3014" s="260"/>
      <c r="D3014" s="242" t="s">
        <v>200</v>
      </c>
      <c r="E3014" s="261" t="s">
        <v>1</v>
      </c>
      <c r="F3014" s="262" t="s">
        <v>806</v>
      </c>
      <c r="G3014" s="260"/>
      <c r="H3014" s="263">
        <v>28.440000000000001</v>
      </c>
      <c r="I3014" s="264"/>
      <c r="J3014" s="260"/>
      <c r="K3014" s="260"/>
      <c r="L3014" s="265"/>
      <c r="M3014" s="266"/>
      <c r="N3014" s="267"/>
      <c r="O3014" s="267"/>
      <c r="P3014" s="267"/>
      <c r="Q3014" s="267"/>
      <c r="R3014" s="267"/>
      <c r="S3014" s="267"/>
      <c r="T3014" s="268"/>
      <c r="U3014" s="14"/>
      <c r="V3014" s="14"/>
      <c r="W3014" s="14"/>
      <c r="X3014" s="14"/>
      <c r="Y3014" s="14"/>
      <c r="Z3014" s="14"/>
      <c r="AA3014" s="14"/>
      <c r="AB3014" s="14"/>
      <c r="AC3014" s="14"/>
      <c r="AD3014" s="14"/>
      <c r="AE3014" s="14"/>
      <c r="AT3014" s="269" t="s">
        <v>200</v>
      </c>
      <c r="AU3014" s="269" t="s">
        <v>82</v>
      </c>
      <c r="AV3014" s="14" t="s">
        <v>82</v>
      </c>
      <c r="AW3014" s="14" t="s">
        <v>30</v>
      </c>
      <c r="AX3014" s="14" t="s">
        <v>73</v>
      </c>
      <c r="AY3014" s="269" t="s">
        <v>189</v>
      </c>
    </row>
    <row r="3015" s="13" customFormat="1">
      <c r="A3015" s="13"/>
      <c r="B3015" s="249"/>
      <c r="C3015" s="250"/>
      <c r="D3015" s="242" t="s">
        <v>200</v>
      </c>
      <c r="E3015" s="251" t="s">
        <v>1</v>
      </c>
      <c r="F3015" s="252" t="s">
        <v>595</v>
      </c>
      <c r="G3015" s="250"/>
      <c r="H3015" s="251" t="s">
        <v>1</v>
      </c>
      <c r="I3015" s="253"/>
      <c r="J3015" s="250"/>
      <c r="K3015" s="250"/>
      <c r="L3015" s="254"/>
      <c r="M3015" s="255"/>
      <c r="N3015" s="256"/>
      <c r="O3015" s="256"/>
      <c r="P3015" s="256"/>
      <c r="Q3015" s="256"/>
      <c r="R3015" s="256"/>
      <c r="S3015" s="256"/>
      <c r="T3015" s="257"/>
      <c r="U3015" s="13"/>
      <c r="V3015" s="13"/>
      <c r="W3015" s="13"/>
      <c r="X3015" s="13"/>
      <c r="Y3015" s="13"/>
      <c r="Z3015" s="13"/>
      <c r="AA3015" s="13"/>
      <c r="AB3015" s="13"/>
      <c r="AC3015" s="13"/>
      <c r="AD3015" s="13"/>
      <c r="AE3015" s="13"/>
      <c r="AT3015" s="258" t="s">
        <v>200</v>
      </c>
      <c r="AU3015" s="258" t="s">
        <v>82</v>
      </c>
      <c r="AV3015" s="13" t="s">
        <v>80</v>
      </c>
      <c r="AW3015" s="13" t="s">
        <v>30</v>
      </c>
      <c r="AX3015" s="13" t="s">
        <v>73</v>
      </c>
      <c r="AY3015" s="258" t="s">
        <v>189</v>
      </c>
    </row>
    <row r="3016" s="14" customFormat="1">
      <c r="A3016" s="14"/>
      <c r="B3016" s="259"/>
      <c r="C3016" s="260"/>
      <c r="D3016" s="242" t="s">
        <v>200</v>
      </c>
      <c r="E3016" s="261" t="s">
        <v>1</v>
      </c>
      <c r="F3016" s="262" t="s">
        <v>604</v>
      </c>
      <c r="G3016" s="260"/>
      <c r="H3016" s="263">
        <v>3.056</v>
      </c>
      <c r="I3016" s="264"/>
      <c r="J3016" s="260"/>
      <c r="K3016" s="260"/>
      <c r="L3016" s="265"/>
      <c r="M3016" s="266"/>
      <c r="N3016" s="267"/>
      <c r="O3016" s="267"/>
      <c r="P3016" s="267"/>
      <c r="Q3016" s="267"/>
      <c r="R3016" s="267"/>
      <c r="S3016" s="267"/>
      <c r="T3016" s="268"/>
      <c r="U3016" s="14"/>
      <c r="V3016" s="14"/>
      <c r="W3016" s="14"/>
      <c r="X3016" s="14"/>
      <c r="Y3016" s="14"/>
      <c r="Z3016" s="14"/>
      <c r="AA3016" s="14"/>
      <c r="AB3016" s="14"/>
      <c r="AC3016" s="14"/>
      <c r="AD3016" s="14"/>
      <c r="AE3016" s="14"/>
      <c r="AT3016" s="269" t="s">
        <v>200</v>
      </c>
      <c r="AU3016" s="269" t="s">
        <v>82</v>
      </c>
      <c r="AV3016" s="14" t="s">
        <v>82</v>
      </c>
      <c r="AW3016" s="14" t="s">
        <v>30</v>
      </c>
      <c r="AX3016" s="14" t="s">
        <v>73</v>
      </c>
      <c r="AY3016" s="269" t="s">
        <v>189</v>
      </c>
    </row>
    <row r="3017" s="14" customFormat="1">
      <c r="A3017" s="14"/>
      <c r="B3017" s="259"/>
      <c r="C3017" s="260"/>
      <c r="D3017" s="242" t="s">
        <v>200</v>
      </c>
      <c r="E3017" s="261" t="s">
        <v>1</v>
      </c>
      <c r="F3017" s="262" t="s">
        <v>602</v>
      </c>
      <c r="G3017" s="260"/>
      <c r="H3017" s="263">
        <v>3</v>
      </c>
      <c r="I3017" s="264"/>
      <c r="J3017" s="260"/>
      <c r="K3017" s="260"/>
      <c r="L3017" s="265"/>
      <c r="M3017" s="266"/>
      <c r="N3017" s="267"/>
      <c r="O3017" s="267"/>
      <c r="P3017" s="267"/>
      <c r="Q3017" s="267"/>
      <c r="R3017" s="267"/>
      <c r="S3017" s="267"/>
      <c r="T3017" s="268"/>
      <c r="U3017" s="14"/>
      <c r="V3017" s="14"/>
      <c r="W3017" s="14"/>
      <c r="X3017" s="14"/>
      <c r="Y3017" s="14"/>
      <c r="Z3017" s="14"/>
      <c r="AA3017" s="14"/>
      <c r="AB3017" s="14"/>
      <c r="AC3017" s="14"/>
      <c r="AD3017" s="14"/>
      <c r="AE3017" s="14"/>
      <c r="AT3017" s="269" t="s">
        <v>200</v>
      </c>
      <c r="AU3017" s="269" t="s">
        <v>82</v>
      </c>
      <c r="AV3017" s="14" t="s">
        <v>82</v>
      </c>
      <c r="AW3017" s="14" t="s">
        <v>30</v>
      </c>
      <c r="AX3017" s="14" t="s">
        <v>73</v>
      </c>
      <c r="AY3017" s="269" t="s">
        <v>189</v>
      </c>
    </row>
    <row r="3018" s="13" customFormat="1">
      <c r="A3018" s="13"/>
      <c r="B3018" s="249"/>
      <c r="C3018" s="250"/>
      <c r="D3018" s="242" t="s">
        <v>200</v>
      </c>
      <c r="E3018" s="251" t="s">
        <v>1</v>
      </c>
      <c r="F3018" s="252" t="s">
        <v>369</v>
      </c>
      <c r="G3018" s="250"/>
      <c r="H3018" s="251" t="s">
        <v>1</v>
      </c>
      <c r="I3018" s="253"/>
      <c r="J3018" s="250"/>
      <c r="K3018" s="250"/>
      <c r="L3018" s="254"/>
      <c r="M3018" s="255"/>
      <c r="N3018" s="256"/>
      <c r="O3018" s="256"/>
      <c r="P3018" s="256"/>
      <c r="Q3018" s="256"/>
      <c r="R3018" s="256"/>
      <c r="S3018" s="256"/>
      <c r="T3018" s="257"/>
      <c r="U3018" s="13"/>
      <c r="V3018" s="13"/>
      <c r="W3018" s="13"/>
      <c r="X3018" s="13"/>
      <c r="Y3018" s="13"/>
      <c r="Z3018" s="13"/>
      <c r="AA3018" s="13"/>
      <c r="AB3018" s="13"/>
      <c r="AC3018" s="13"/>
      <c r="AD3018" s="13"/>
      <c r="AE3018" s="13"/>
      <c r="AT3018" s="258" t="s">
        <v>200</v>
      </c>
      <c r="AU3018" s="258" t="s">
        <v>82</v>
      </c>
      <c r="AV3018" s="13" t="s">
        <v>80</v>
      </c>
      <c r="AW3018" s="13" t="s">
        <v>30</v>
      </c>
      <c r="AX3018" s="13" t="s">
        <v>73</v>
      </c>
      <c r="AY3018" s="258" t="s">
        <v>189</v>
      </c>
    </row>
    <row r="3019" s="14" customFormat="1">
      <c r="A3019" s="14"/>
      <c r="B3019" s="259"/>
      <c r="C3019" s="260"/>
      <c r="D3019" s="242" t="s">
        <v>200</v>
      </c>
      <c r="E3019" s="261" t="s">
        <v>1</v>
      </c>
      <c r="F3019" s="262" t="s">
        <v>807</v>
      </c>
      <c r="G3019" s="260"/>
      <c r="H3019" s="263">
        <v>-2.5800000000000001</v>
      </c>
      <c r="I3019" s="264"/>
      <c r="J3019" s="260"/>
      <c r="K3019" s="260"/>
      <c r="L3019" s="265"/>
      <c r="M3019" s="266"/>
      <c r="N3019" s="267"/>
      <c r="O3019" s="267"/>
      <c r="P3019" s="267"/>
      <c r="Q3019" s="267"/>
      <c r="R3019" s="267"/>
      <c r="S3019" s="267"/>
      <c r="T3019" s="268"/>
      <c r="U3019" s="14"/>
      <c r="V3019" s="14"/>
      <c r="W3019" s="14"/>
      <c r="X3019" s="14"/>
      <c r="Y3019" s="14"/>
      <c r="Z3019" s="14"/>
      <c r="AA3019" s="14"/>
      <c r="AB3019" s="14"/>
      <c r="AC3019" s="14"/>
      <c r="AD3019" s="14"/>
      <c r="AE3019" s="14"/>
      <c r="AT3019" s="269" t="s">
        <v>200</v>
      </c>
      <c r="AU3019" s="269" t="s">
        <v>82</v>
      </c>
      <c r="AV3019" s="14" t="s">
        <v>82</v>
      </c>
      <c r="AW3019" s="14" t="s">
        <v>30</v>
      </c>
      <c r="AX3019" s="14" t="s">
        <v>73</v>
      </c>
      <c r="AY3019" s="269" t="s">
        <v>189</v>
      </c>
    </row>
    <row r="3020" s="13" customFormat="1">
      <c r="A3020" s="13"/>
      <c r="B3020" s="249"/>
      <c r="C3020" s="250"/>
      <c r="D3020" s="242" t="s">
        <v>200</v>
      </c>
      <c r="E3020" s="251" t="s">
        <v>1</v>
      </c>
      <c r="F3020" s="252" t="s">
        <v>605</v>
      </c>
      <c r="G3020" s="250"/>
      <c r="H3020" s="251" t="s">
        <v>1</v>
      </c>
      <c r="I3020" s="253"/>
      <c r="J3020" s="250"/>
      <c r="K3020" s="250"/>
      <c r="L3020" s="254"/>
      <c r="M3020" s="255"/>
      <c r="N3020" s="256"/>
      <c r="O3020" s="256"/>
      <c r="P3020" s="256"/>
      <c r="Q3020" s="256"/>
      <c r="R3020" s="256"/>
      <c r="S3020" s="256"/>
      <c r="T3020" s="257"/>
      <c r="U3020" s="13"/>
      <c r="V3020" s="13"/>
      <c r="W3020" s="13"/>
      <c r="X3020" s="13"/>
      <c r="Y3020" s="13"/>
      <c r="Z3020" s="13"/>
      <c r="AA3020" s="13"/>
      <c r="AB3020" s="13"/>
      <c r="AC3020" s="13"/>
      <c r="AD3020" s="13"/>
      <c r="AE3020" s="13"/>
      <c r="AT3020" s="258" t="s">
        <v>200</v>
      </c>
      <c r="AU3020" s="258" t="s">
        <v>82</v>
      </c>
      <c r="AV3020" s="13" t="s">
        <v>80</v>
      </c>
      <c r="AW3020" s="13" t="s">
        <v>30</v>
      </c>
      <c r="AX3020" s="13" t="s">
        <v>73</v>
      </c>
      <c r="AY3020" s="258" t="s">
        <v>189</v>
      </c>
    </row>
    <row r="3021" s="14" customFormat="1">
      <c r="A3021" s="14"/>
      <c r="B3021" s="259"/>
      <c r="C3021" s="260"/>
      <c r="D3021" s="242" t="s">
        <v>200</v>
      </c>
      <c r="E3021" s="261" t="s">
        <v>1</v>
      </c>
      <c r="F3021" s="262" t="s">
        <v>1729</v>
      </c>
      <c r="G3021" s="260"/>
      <c r="H3021" s="263">
        <v>21.263000000000002</v>
      </c>
      <c r="I3021" s="264"/>
      <c r="J3021" s="260"/>
      <c r="K3021" s="260"/>
      <c r="L3021" s="265"/>
      <c r="M3021" s="266"/>
      <c r="N3021" s="267"/>
      <c r="O3021" s="267"/>
      <c r="P3021" s="267"/>
      <c r="Q3021" s="267"/>
      <c r="R3021" s="267"/>
      <c r="S3021" s="267"/>
      <c r="T3021" s="268"/>
      <c r="U3021" s="14"/>
      <c r="V3021" s="14"/>
      <c r="W3021" s="14"/>
      <c r="X3021" s="14"/>
      <c r="Y3021" s="14"/>
      <c r="Z3021" s="14"/>
      <c r="AA3021" s="14"/>
      <c r="AB3021" s="14"/>
      <c r="AC3021" s="14"/>
      <c r="AD3021" s="14"/>
      <c r="AE3021" s="14"/>
      <c r="AT3021" s="269" t="s">
        <v>200</v>
      </c>
      <c r="AU3021" s="269" t="s">
        <v>82</v>
      </c>
      <c r="AV3021" s="14" t="s">
        <v>82</v>
      </c>
      <c r="AW3021" s="14" t="s">
        <v>30</v>
      </c>
      <c r="AX3021" s="14" t="s">
        <v>73</v>
      </c>
      <c r="AY3021" s="269" t="s">
        <v>189</v>
      </c>
    </row>
    <row r="3022" s="13" customFormat="1">
      <c r="A3022" s="13"/>
      <c r="B3022" s="249"/>
      <c r="C3022" s="250"/>
      <c r="D3022" s="242" t="s">
        <v>200</v>
      </c>
      <c r="E3022" s="251" t="s">
        <v>1</v>
      </c>
      <c r="F3022" s="252" t="s">
        <v>595</v>
      </c>
      <c r="G3022" s="250"/>
      <c r="H3022" s="251" t="s">
        <v>1</v>
      </c>
      <c r="I3022" s="253"/>
      <c r="J3022" s="250"/>
      <c r="K3022" s="250"/>
      <c r="L3022" s="254"/>
      <c r="M3022" s="255"/>
      <c r="N3022" s="256"/>
      <c r="O3022" s="256"/>
      <c r="P3022" s="256"/>
      <c r="Q3022" s="256"/>
      <c r="R3022" s="256"/>
      <c r="S3022" s="256"/>
      <c r="T3022" s="257"/>
      <c r="U3022" s="13"/>
      <c r="V3022" s="13"/>
      <c r="W3022" s="13"/>
      <c r="X3022" s="13"/>
      <c r="Y3022" s="13"/>
      <c r="Z3022" s="13"/>
      <c r="AA3022" s="13"/>
      <c r="AB3022" s="13"/>
      <c r="AC3022" s="13"/>
      <c r="AD3022" s="13"/>
      <c r="AE3022" s="13"/>
      <c r="AT3022" s="258" t="s">
        <v>200</v>
      </c>
      <c r="AU3022" s="258" t="s">
        <v>82</v>
      </c>
      <c r="AV3022" s="13" t="s">
        <v>80</v>
      </c>
      <c r="AW3022" s="13" t="s">
        <v>30</v>
      </c>
      <c r="AX3022" s="13" t="s">
        <v>73</v>
      </c>
      <c r="AY3022" s="258" t="s">
        <v>189</v>
      </c>
    </row>
    <row r="3023" s="14" customFormat="1">
      <c r="A3023" s="14"/>
      <c r="B3023" s="259"/>
      <c r="C3023" s="260"/>
      <c r="D3023" s="242" t="s">
        <v>200</v>
      </c>
      <c r="E3023" s="261" t="s">
        <v>1</v>
      </c>
      <c r="F3023" s="262" t="s">
        <v>602</v>
      </c>
      <c r="G3023" s="260"/>
      <c r="H3023" s="263">
        <v>3</v>
      </c>
      <c r="I3023" s="264"/>
      <c r="J3023" s="260"/>
      <c r="K3023" s="260"/>
      <c r="L3023" s="265"/>
      <c r="M3023" s="266"/>
      <c r="N3023" s="267"/>
      <c r="O3023" s="267"/>
      <c r="P3023" s="267"/>
      <c r="Q3023" s="267"/>
      <c r="R3023" s="267"/>
      <c r="S3023" s="267"/>
      <c r="T3023" s="268"/>
      <c r="U3023" s="14"/>
      <c r="V3023" s="14"/>
      <c r="W3023" s="14"/>
      <c r="X3023" s="14"/>
      <c r="Y3023" s="14"/>
      <c r="Z3023" s="14"/>
      <c r="AA3023" s="14"/>
      <c r="AB3023" s="14"/>
      <c r="AC3023" s="14"/>
      <c r="AD3023" s="14"/>
      <c r="AE3023" s="14"/>
      <c r="AT3023" s="269" t="s">
        <v>200</v>
      </c>
      <c r="AU3023" s="269" t="s">
        <v>82</v>
      </c>
      <c r="AV3023" s="14" t="s">
        <v>82</v>
      </c>
      <c r="AW3023" s="14" t="s">
        <v>30</v>
      </c>
      <c r="AX3023" s="14" t="s">
        <v>73</v>
      </c>
      <c r="AY3023" s="269" t="s">
        <v>189</v>
      </c>
    </row>
    <row r="3024" s="13" customFormat="1">
      <c r="A3024" s="13"/>
      <c r="B3024" s="249"/>
      <c r="C3024" s="250"/>
      <c r="D3024" s="242" t="s">
        <v>200</v>
      </c>
      <c r="E3024" s="251" t="s">
        <v>1</v>
      </c>
      <c r="F3024" s="252" t="s">
        <v>369</v>
      </c>
      <c r="G3024" s="250"/>
      <c r="H3024" s="251" t="s">
        <v>1</v>
      </c>
      <c r="I3024" s="253"/>
      <c r="J3024" s="250"/>
      <c r="K3024" s="250"/>
      <c r="L3024" s="254"/>
      <c r="M3024" s="255"/>
      <c r="N3024" s="256"/>
      <c r="O3024" s="256"/>
      <c r="P3024" s="256"/>
      <c r="Q3024" s="256"/>
      <c r="R3024" s="256"/>
      <c r="S3024" s="256"/>
      <c r="T3024" s="257"/>
      <c r="U3024" s="13"/>
      <c r="V3024" s="13"/>
      <c r="W3024" s="13"/>
      <c r="X3024" s="13"/>
      <c r="Y3024" s="13"/>
      <c r="Z3024" s="13"/>
      <c r="AA3024" s="13"/>
      <c r="AB3024" s="13"/>
      <c r="AC3024" s="13"/>
      <c r="AD3024" s="13"/>
      <c r="AE3024" s="13"/>
      <c r="AT3024" s="258" t="s">
        <v>200</v>
      </c>
      <c r="AU3024" s="258" t="s">
        <v>82</v>
      </c>
      <c r="AV3024" s="13" t="s">
        <v>80</v>
      </c>
      <c r="AW3024" s="13" t="s">
        <v>30</v>
      </c>
      <c r="AX3024" s="13" t="s">
        <v>73</v>
      </c>
      <c r="AY3024" s="258" t="s">
        <v>189</v>
      </c>
    </row>
    <row r="3025" s="14" customFormat="1">
      <c r="A3025" s="14"/>
      <c r="B3025" s="259"/>
      <c r="C3025" s="260"/>
      <c r="D3025" s="242" t="s">
        <v>200</v>
      </c>
      <c r="E3025" s="261" t="s">
        <v>1</v>
      </c>
      <c r="F3025" s="262" t="s">
        <v>807</v>
      </c>
      <c r="G3025" s="260"/>
      <c r="H3025" s="263">
        <v>-2.5800000000000001</v>
      </c>
      <c r="I3025" s="264"/>
      <c r="J3025" s="260"/>
      <c r="K3025" s="260"/>
      <c r="L3025" s="265"/>
      <c r="M3025" s="266"/>
      <c r="N3025" s="267"/>
      <c r="O3025" s="267"/>
      <c r="P3025" s="267"/>
      <c r="Q3025" s="267"/>
      <c r="R3025" s="267"/>
      <c r="S3025" s="267"/>
      <c r="T3025" s="268"/>
      <c r="U3025" s="14"/>
      <c r="V3025" s="14"/>
      <c r="W3025" s="14"/>
      <c r="X3025" s="14"/>
      <c r="Y3025" s="14"/>
      <c r="Z3025" s="14"/>
      <c r="AA3025" s="14"/>
      <c r="AB3025" s="14"/>
      <c r="AC3025" s="14"/>
      <c r="AD3025" s="14"/>
      <c r="AE3025" s="14"/>
      <c r="AT3025" s="269" t="s">
        <v>200</v>
      </c>
      <c r="AU3025" s="269" t="s">
        <v>82</v>
      </c>
      <c r="AV3025" s="14" t="s">
        <v>82</v>
      </c>
      <c r="AW3025" s="14" t="s">
        <v>30</v>
      </c>
      <c r="AX3025" s="14" t="s">
        <v>73</v>
      </c>
      <c r="AY3025" s="269" t="s">
        <v>189</v>
      </c>
    </row>
    <row r="3026" s="13" customFormat="1">
      <c r="A3026" s="13"/>
      <c r="B3026" s="249"/>
      <c r="C3026" s="250"/>
      <c r="D3026" s="242" t="s">
        <v>200</v>
      </c>
      <c r="E3026" s="251" t="s">
        <v>1</v>
      </c>
      <c r="F3026" s="252" t="s">
        <v>1730</v>
      </c>
      <c r="G3026" s="250"/>
      <c r="H3026" s="251" t="s">
        <v>1</v>
      </c>
      <c r="I3026" s="253"/>
      <c r="J3026" s="250"/>
      <c r="K3026" s="250"/>
      <c r="L3026" s="254"/>
      <c r="M3026" s="255"/>
      <c r="N3026" s="256"/>
      <c r="O3026" s="256"/>
      <c r="P3026" s="256"/>
      <c r="Q3026" s="256"/>
      <c r="R3026" s="256"/>
      <c r="S3026" s="256"/>
      <c r="T3026" s="257"/>
      <c r="U3026" s="13"/>
      <c r="V3026" s="13"/>
      <c r="W3026" s="13"/>
      <c r="X3026" s="13"/>
      <c r="Y3026" s="13"/>
      <c r="Z3026" s="13"/>
      <c r="AA3026" s="13"/>
      <c r="AB3026" s="13"/>
      <c r="AC3026" s="13"/>
      <c r="AD3026" s="13"/>
      <c r="AE3026" s="13"/>
      <c r="AT3026" s="258" t="s">
        <v>200</v>
      </c>
      <c r="AU3026" s="258" t="s">
        <v>82</v>
      </c>
      <c r="AV3026" s="13" t="s">
        <v>80</v>
      </c>
      <c r="AW3026" s="13" t="s">
        <v>30</v>
      </c>
      <c r="AX3026" s="13" t="s">
        <v>73</v>
      </c>
      <c r="AY3026" s="258" t="s">
        <v>189</v>
      </c>
    </row>
    <row r="3027" s="14" customFormat="1">
      <c r="A3027" s="14"/>
      <c r="B3027" s="259"/>
      <c r="C3027" s="260"/>
      <c r="D3027" s="242" t="s">
        <v>200</v>
      </c>
      <c r="E3027" s="261" t="s">
        <v>1</v>
      </c>
      <c r="F3027" s="262" t="s">
        <v>1731</v>
      </c>
      <c r="G3027" s="260"/>
      <c r="H3027" s="263">
        <v>15.323</v>
      </c>
      <c r="I3027" s="264"/>
      <c r="J3027" s="260"/>
      <c r="K3027" s="260"/>
      <c r="L3027" s="265"/>
      <c r="M3027" s="266"/>
      <c r="N3027" s="267"/>
      <c r="O3027" s="267"/>
      <c r="P3027" s="267"/>
      <c r="Q3027" s="267"/>
      <c r="R3027" s="267"/>
      <c r="S3027" s="267"/>
      <c r="T3027" s="268"/>
      <c r="U3027" s="14"/>
      <c r="V3027" s="14"/>
      <c r="W3027" s="14"/>
      <c r="X3027" s="14"/>
      <c r="Y3027" s="14"/>
      <c r="Z3027" s="14"/>
      <c r="AA3027" s="14"/>
      <c r="AB3027" s="14"/>
      <c r="AC3027" s="14"/>
      <c r="AD3027" s="14"/>
      <c r="AE3027" s="14"/>
      <c r="AT3027" s="269" t="s">
        <v>200</v>
      </c>
      <c r="AU3027" s="269" t="s">
        <v>82</v>
      </c>
      <c r="AV3027" s="14" t="s">
        <v>82</v>
      </c>
      <c r="AW3027" s="14" t="s">
        <v>30</v>
      </c>
      <c r="AX3027" s="14" t="s">
        <v>73</v>
      </c>
      <c r="AY3027" s="269" t="s">
        <v>189</v>
      </c>
    </row>
    <row r="3028" s="13" customFormat="1">
      <c r="A3028" s="13"/>
      <c r="B3028" s="249"/>
      <c r="C3028" s="250"/>
      <c r="D3028" s="242" t="s">
        <v>200</v>
      </c>
      <c r="E3028" s="251" t="s">
        <v>1</v>
      </c>
      <c r="F3028" s="252" t="s">
        <v>809</v>
      </c>
      <c r="G3028" s="250"/>
      <c r="H3028" s="251" t="s">
        <v>1</v>
      </c>
      <c r="I3028" s="253"/>
      <c r="J3028" s="250"/>
      <c r="K3028" s="250"/>
      <c r="L3028" s="254"/>
      <c r="M3028" s="255"/>
      <c r="N3028" s="256"/>
      <c r="O3028" s="256"/>
      <c r="P3028" s="256"/>
      <c r="Q3028" s="256"/>
      <c r="R3028" s="256"/>
      <c r="S3028" s="256"/>
      <c r="T3028" s="257"/>
      <c r="U3028" s="13"/>
      <c r="V3028" s="13"/>
      <c r="W3028" s="13"/>
      <c r="X3028" s="13"/>
      <c r="Y3028" s="13"/>
      <c r="Z3028" s="13"/>
      <c r="AA3028" s="13"/>
      <c r="AB3028" s="13"/>
      <c r="AC3028" s="13"/>
      <c r="AD3028" s="13"/>
      <c r="AE3028" s="13"/>
      <c r="AT3028" s="258" t="s">
        <v>200</v>
      </c>
      <c r="AU3028" s="258" t="s">
        <v>82</v>
      </c>
      <c r="AV3028" s="13" t="s">
        <v>80</v>
      </c>
      <c r="AW3028" s="13" t="s">
        <v>30</v>
      </c>
      <c r="AX3028" s="13" t="s">
        <v>73</v>
      </c>
      <c r="AY3028" s="258" t="s">
        <v>189</v>
      </c>
    </row>
    <row r="3029" s="14" customFormat="1">
      <c r="A3029" s="14"/>
      <c r="B3029" s="259"/>
      <c r="C3029" s="260"/>
      <c r="D3029" s="242" t="s">
        <v>200</v>
      </c>
      <c r="E3029" s="261" t="s">
        <v>1</v>
      </c>
      <c r="F3029" s="262" t="s">
        <v>810</v>
      </c>
      <c r="G3029" s="260"/>
      <c r="H3029" s="263">
        <v>36.405000000000001</v>
      </c>
      <c r="I3029" s="264"/>
      <c r="J3029" s="260"/>
      <c r="K3029" s="260"/>
      <c r="L3029" s="265"/>
      <c r="M3029" s="266"/>
      <c r="N3029" s="267"/>
      <c r="O3029" s="267"/>
      <c r="P3029" s="267"/>
      <c r="Q3029" s="267"/>
      <c r="R3029" s="267"/>
      <c r="S3029" s="267"/>
      <c r="T3029" s="268"/>
      <c r="U3029" s="14"/>
      <c r="V3029" s="14"/>
      <c r="W3029" s="14"/>
      <c r="X3029" s="14"/>
      <c r="Y3029" s="14"/>
      <c r="Z3029" s="14"/>
      <c r="AA3029" s="14"/>
      <c r="AB3029" s="14"/>
      <c r="AC3029" s="14"/>
      <c r="AD3029" s="14"/>
      <c r="AE3029" s="14"/>
      <c r="AT3029" s="269" t="s">
        <v>200</v>
      </c>
      <c r="AU3029" s="269" t="s">
        <v>82</v>
      </c>
      <c r="AV3029" s="14" t="s">
        <v>82</v>
      </c>
      <c r="AW3029" s="14" t="s">
        <v>30</v>
      </c>
      <c r="AX3029" s="14" t="s">
        <v>73</v>
      </c>
      <c r="AY3029" s="269" t="s">
        <v>189</v>
      </c>
    </row>
    <row r="3030" s="16" customFormat="1">
      <c r="A3030" s="16"/>
      <c r="B3030" s="292"/>
      <c r="C3030" s="293"/>
      <c r="D3030" s="242" t="s">
        <v>200</v>
      </c>
      <c r="E3030" s="294" t="s">
        <v>1</v>
      </c>
      <c r="F3030" s="295" t="s">
        <v>290</v>
      </c>
      <c r="G3030" s="293"/>
      <c r="H3030" s="296">
        <v>216.61099999999999</v>
      </c>
      <c r="I3030" s="297"/>
      <c r="J3030" s="293"/>
      <c r="K3030" s="293"/>
      <c r="L3030" s="298"/>
      <c r="M3030" s="299"/>
      <c r="N3030" s="300"/>
      <c r="O3030" s="300"/>
      <c r="P3030" s="300"/>
      <c r="Q3030" s="300"/>
      <c r="R3030" s="300"/>
      <c r="S3030" s="300"/>
      <c r="T3030" s="301"/>
      <c r="U3030" s="16"/>
      <c r="V3030" s="16"/>
      <c r="W3030" s="16"/>
      <c r="X3030" s="16"/>
      <c r="Y3030" s="16"/>
      <c r="Z3030" s="16"/>
      <c r="AA3030" s="16"/>
      <c r="AB3030" s="16"/>
      <c r="AC3030" s="16"/>
      <c r="AD3030" s="16"/>
      <c r="AE3030" s="16"/>
      <c r="AT3030" s="302" t="s">
        <v>200</v>
      </c>
      <c r="AU3030" s="302" t="s">
        <v>82</v>
      </c>
      <c r="AV3030" s="16" t="s">
        <v>214</v>
      </c>
      <c r="AW3030" s="16" t="s">
        <v>30</v>
      </c>
      <c r="AX3030" s="16" t="s">
        <v>73</v>
      </c>
      <c r="AY3030" s="302" t="s">
        <v>189</v>
      </c>
    </row>
    <row r="3031" s="13" customFormat="1">
      <c r="A3031" s="13"/>
      <c r="B3031" s="249"/>
      <c r="C3031" s="250"/>
      <c r="D3031" s="242" t="s">
        <v>200</v>
      </c>
      <c r="E3031" s="251" t="s">
        <v>1</v>
      </c>
      <c r="F3031" s="252" t="s">
        <v>944</v>
      </c>
      <c r="G3031" s="250"/>
      <c r="H3031" s="251" t="s">
        <v>1</v>
      </c>
      <c r="I3031" s="253"/>
      <c r="J3031" s="250"/>
      <c r="K3031" s="250"/>
      <c r="L3031" s="254"/>
      <c r="M3031" s="255"/>
      <c r="N3031" s="256"/>
      <c r="O3031" s="256"/>
      <c r="P3031" s="256"/>
      <c r="Q3031" s="256"/>
      <c r="R3031" s="256"/>
      <c r="S3031" s="256"/>
      <c r="T3031" s="257"/>
      <c r="U3031" s="13"/>
      <c r="V3031" s="13"/>
      <c r="W3031" s="13"/>
      <c r="X3031" s="13"/>
      <c r="Y3031" s="13"/>
      <c r="Z3031" s="13"/>
      <c r="AA3031" s="13"/>
      <c r="AB3031" s="13"/>
      <c r="AC3031" s="13"/>
      <c r="AD3031" s="13"/>
      <c r="AE3031" s="13"/>
      <c r="AT3031" s="258" t="s">
        <v>200</v>
      </c>
      <c r="AU3031" s="258" t="s">
        <v>82</v>
      </c>
      <c r="AV3031" s="13" t="s">
        <v>80</v>
      </c>
      <c r="AW3031" s="13" t="s">
        <v>30</v>
      </c>
      <c r="AX3031" s="13" t="s">
        <v>73</v>
      </c>
      <c r="AY3031" s="258" t="s">
        <v>189</v>
      </c>
    </row>
    <row r="3032" s="14" customFormat="1">
      <c r="A3032" s="14"/>
      <c r="B3032" s="259"/>
      <c r="C3032" s="260"/>
      <c r="D3032" s="242" t="s">
        <v>200</v>
      </c>
      <c r="E3032" s="261" t="s">
        <v>1</v>
      </c>
      <c r="F3032" s="262" t="s">
        <v>1702</v>
      </c>
      <c r="G3032" s="260"/>
      <c r="H3032" s="263">
        <v>93.200000000000003</v>
      </c>
      <c r="I3032" s="264"/>
      <c r="J3032" s="260"/>
      <c r="K3032" s="260"/>
      <c r="L3032" s="265"/>
      <c r="M3032" s="266"/>
      <c r="N3032" s="267"/>
      <c r="O3032" s="267"/>
      <c r="P3032" s="267"/>
      <c r="Q3032" s="267"/>
      <c r="R3032" s="267"/>
      <c r="S3032" s="267"/>
      <c r="T3032" s="268"/>
      <c r="U3032" s="14"/>
      <c r="V3032" s="14"/>
      <c r="W3032" s="14"/>
      <c r="X3032" s="14"/>
      <c r="Y3032" s="14"/>
      <c r="Z3032" s="14"/>
      <c r="AA3032" s="14"/>
      <c r="AB3032" s="14"/>
      <c r="AC3032" s="14"/>
      <c r="AD3032" s="14"/>
      <c r="AE3032" s="14"/>
      <c r="AT3032" s="269" t="s">
        <v>200</v>
      </c>
      <c r="AU3032" s="269" t="s">
        <v>82</v>
      </c>
      <c r="AV3032" s="14" t="s">
        <v>82</v>
      </c>
      <c r="AW3032" s="14" t="s">
        <v>30</v>
      </c>
      <c r="AX3032" s="14" t="s">
        <v>73</v>
      </c>
      <c r="AY3032" s="269" t="s">
        <v>189</v>
      </c>
    </row>
    <row r="3033" s="14" customFormat="1">
      <c r="A3033" s="14"/>
      <c r="B3033" s="259"/>
      <c r="C3033" s="260"/>
      <c r="D3033" s="242" t="s">
        <v>200</v>
      </c>
      <c r="E3033" s="261" t="s">
        <v>1</v>
      </c>
      <c r="F3033" s="262" t="s">
        <v>1703</v>
      </c>
      <c r="G3033" s="260"/>
      <c r="H3033" s="263">
        <v>64.260000000000005</v>
      </c>
      <c r="I3033" s="264"/>
      <c r="J3033" s="260"/>
      <c r="K3033" s="260"/>
      <c r="L3033" s="265"/>
      <c r="M3033" s="266"/>
      <c r="N3033" s="267"/>
      <c r="O3033" s="267"/>
      <c r="P3033" s="267"/>
      <c r="Q3033" s="267"/>
      <c r="R3033" s="267"/>
      <c r="S3033" s="267"/>
      <c r="T3033" s="268"/>
      <c r="U3033" s="14"/>
      <c r="V3033" s="14"/>
      <c r="W3033" s="14"/>
      <c r="X3033" s="14"/>
      <c r="Y3033" s="14"/>
      <c r="Z3033" s="14"/>
      <c r="AA3033" s="14"/>
      <c r="AB3033" s="14"/>
      <c r="AC3033" s="14"/>
      <c r="AD3033" s="14"/>
      <c r="AE3033" s="14"/>
      <c r="AT3033" s="269" t="s">
        <v>200</v>
      </c>
      <c r="AU3033" s="269" t="s">
        <v>82</v>
      </c>
      <c r="AV3033" s="14" t="s">
        <v>82</v>
      </c>
      <c r="AW3033" s="14" t="s">
        <v>30</v>
      </c>
      <c r="AX3033" s="14" t="s">
        <v>73</v>
      </c>
      <c r="AY3033" s="269" t="s">
        <v>189</v>
      </c>
    </row>
    <row r="3034" s="14" customFormat="1">
      <c r="A3034" s="14"/>
      <c r="B3034" s="259"/>
      <c r="C3034" s="260"/>
      <c r="D3034" s="242" t="s">
        <v>200</v>
      </c>
      <c r="E3034" s="261" t="s">
        <v>1</v>
      </c>
      <c r="F3034" s="262" t="s">
        <v>1704</v>
      </c>
      <c r="G3034" s="260"/>
      <c r="H3034" s="263">
        <v>56.090000000000003</v>
      </c>
      <c r="I3034" s="264"/>
      <c r="J3034" s="260"/>
      <c r="K3034" s="260"/>
      <c r="L3034" s="265"/>
      <c r="M3034" s="266"/>
      <c r="N3034" s="267"/>
      <c r="O3034" s="267"/>
      <c r="P3034" s="267"/>
      <c r="Q3034" s="267"/>
      <c r="R3034" s="267"/>
      <c r="S3034" s="267"/>
      <c r="T3034" s="268"/>
      <c r="U3034" s="14"/>
      <c r="V3034" s="14"/>
      <c r="W3034" s="14"/>
      <c r="X3034" s="14"/>
      <c r="Y3034" s="14"/>
      <c r="Z3034" s="14"/>
      <c r="AA3034" s="14"/>
      <c r="AB3034" s="14"/>
      <c r="AC3034" s="14"/>
      <c r="AD3034" s="14"/>
      <c r="AE3034" s="14"/>
      <c r="AT3034" s="269" t="s">
        <v>200</v>
      </c>
      <c r="AU3034" s="269" t="s">
        <v>82</v>
      </c>
      <c r="AV3034" s="14" t="s">
        <v>82</v>
      </c>
      <c r="AW3034" s="14" t="s">
        <v>30</v>
      </c>
      <c r="AX3034" s="14" t="s">
        <v>73</v>
      </c>
      <c r="AY3034" s="269" t="s">
        <v>189</v>
      </c>
    </row>
    <row r="3035" s="13" customFormat="1">
      <c r="A3035" s="13"/>
      <c r="B3035" s="249"/>
      <c r="C3035" s="250"/>
      <c r="D3035" s="242" t="s">
        <v>200</v>
      </c>
      <c r="E3035" s="251" t="s">
        <v>1</v>
      </c>
      <c r="F3035" s="252" t="s">
        <v>369</v>
      </c>
      <c r="G3035" s="250"/>
      <c r="H3035" s="251" t="s">
        <v>1</v>
      </c>
      <c r="I3035" s="253"/>
      <c r="J3035" s="250"/>
      <c r="K3035" s="250"/>
      <c r="L3035" s="254"/>
      <c r="M3035" s="255"/>
      <c r="N3035" s="256"/>
      <c r="O3035" s="256"/>
      <c r="P3035" s="256"/>
      <c r="Q3035" s="256"/>
      <c r="R3035" s="256"/>
      <c r="S3035" s="256"/>
      <c r="T3035" s="257"/>
      <c r="U3035" s="13"/>
      <c r="V3035" s="13"/>
      <c r="W3035" s="13"/>
      <c r="X3035" s="13"/>
      <c r="Y3035" s="13"/>
      <c r="Z3035" s="13"/>
      <c r="AA3035" s="13"/>
      <c r="AB3035" s="13"/>
      <c r="AC3035" s="13"/>
      <c r="AD3035" s="13"/>
      <c r="AE3035" s="13"/>
      <c r="AT3035" s="258" t="s">
        <v>200</v>
      </c>
      <c r="AU3035" s="258" t="s">
        <v>82</v>
      </c>
      <c r="AV3035" s="13" t="s">
        <v>80</v>
      </c>
      <c r="AW3035" s="13" t="s">
        <v>30</v>
      </c>
      <c r="AX3035" s="13" t="s">
        <v>73</v>
      </c>
      <c r="AY3035" s="258" t="s">
        <v>189</v>
      </c>
    </row>
    <row r="3036" s="14" customFormat="1">
      <c r="A3036" s="14"/>
      <c r="B3036" s="259"/>
      <c r="C3036" s="260"/>
      <c r="D3036" s="242" t="s">
        <v>200</v>
      </c>
      <c r="E3036" s="261" t="s">
        <v>1</v>
      </c>
      <c r="F3036" s="262" t="s">
        <v>1705</v>
      </c>
      <c r="G3036" s="260"/>
      <c r="H3036" s="263">
        <v>-38.369999999999997</v>
      </c>
      <c r="I3036" s="264"/>
      <c r="J3036" s="260"/>
      <c r="K3036" s="260"/>
      <c r="L3036" s="265"/>
      <c r="M3036" s="266"/>
      <c r="N3036" s="267"/>
      <c r="O3036" s="267"/>
      <c r="P3036" s="267"/>
      <c r="Q3036" s="267"/>
      <c r="R3036" s="267"/>
      <c r="S3036" s="267"/>
      <c r="T3036" s="268"/>
      <c r="U3036" s="14"/>
      <c r="V3036" s="14"/>
      <c r="W3036" s="14"/>
      <c r="X3036" s="14"/>
      <c r="Y3036" s="14"/>
      <c r="Z3036" s="14"/>
      <c r="AA3036" s="14"/>
      <c r="AB3036" s="14"/>
      <c r="AC3036" s="14"/>
      <c r="AD3036" s="14"/>
      <c r="AE3036" s="14"/>
      <c r="AT3036" s="269" t="s">
        <v>200</v>
      </c>
      <c r="AU3036" s="269" t="s">
        <v>82</v>
      </c>
      <c r="AV3036" s="14" t="s">
        <v>82</v>
      </c>
      <c r="AW3036" s="14" t="s">
        <v>30</v>
      </c>
      <c r="AX3036" s="14" t="s">
        <v>73</v>
      </c>
      <c r="AY3036" s="269" t="s">
        <v>189</v>
      </c>
    </row>
    <row r="3037" s="13" customFormat="1">
      <c r="A3037" s="13"/>
      <c r="B3037" s="249"/>
      <c r="C3037" s="250"/>
      <c r="D3037" s="242" t="s">
        <v>200</v>
      </c>
      <c r="E3037" s="251" t="s">
        <v>1</v>
      </c>
      <c r="F3037" s="252" t="s">
        <v>932</v>
      </c>
      <c r="G3037" s="250"/>
      <c r="H3037" s="251" t="s">
        <v>1</v>
      </c>
      <c r="I3037" s="253"/>
      <c r="J3037" s="250"/>
      <c r="K3037" s="250"/>
      <c r="L3037" s="254"/>
      <c r="M3037" s="255"/>
      <c r="N3037" s="256"/>
      <c r="O3037" s="256"/>
      <c r="P3037" s="256"/>
      <c r="Q3037" s="256"/>
      <c r="R3037" s="256"/>
      <c r="S3037" s="256"/>
      <c r="T3037" s="257"/>
      <c r="U3037" s="13"/>
      <c r="V3037" s="13"/>
      <c r="W3037" s="13"/>
      <c r="X3037" s="13"/>
      <c r="Y3037" s="13"/>
      <c r="Z3037" s="13"/>
      <c r="AA3037" s="13"/>
      <c r="AB3037" s="13"/>
      <c r="AC3037" s="13"/>
      <c r="AD3037" s="13"/>
      <c r="AE3037" s="13"/>
      <c r="AT3037" s="258" t="s">
        <v>200</v>
      </c>
      <c r="AU3037" s="258" t="s">
        <v>82</v>
      </c>
      <c r="AV3037" s="13" t="s">
        <v>80</v>
      </c>
      <c r="AW3037" s="13" t="s">
        <v>30</v>
      </c>
      <c r="AX3037" s="13" t="s">
        <v>73</v>
      </c>
      <c r="AY3037" s="258" t="s">
        <v>189</v>
      </c>
    </row>
    <row r="3038" s="14" customFormat="1">
      <c r="A3038" s="14"/>
      <c r="B3038" s="259"/>
      <c r="C3038" s="260"/>
      <c r="D3038" s="242" t="s">
        <v>200</v>
      </c>
      <c r="E3038" s="261" t="s">
        <v>1</v>
      </c>
      <c r="F3038" s="262" t="s">
        <v>1702</v>
      </c>
      <c r="G3038" s="260"/>
      <c r="H3038" s="263">
        <v>93.200000000000003</v>
      </c>
      <c r="I3038" s="264"/>
      <c r="J3038" s="260"/>
      <c r="K3038" s="260"/>
      <c r="L3038" s="265"/>
      <c r="M3038" s="266"/>
      <c r="N3038" s="267"/>
      <c r="O3038" s="267"/>
      <c r="P3038" s="267"/>
      <c r="Q3038" s="267"/>
      <c r="R3038" s="267"/>
      <c r="S3038" s="267"/>
      <c r="T3038" s="268"/>
      <c r="U3038" s="14"/>
      <c r="V3038" s="14"/>
      <c r="W3038" s="14"/>
      <c r="X3038" s="14"/>
      <c r="Y3038" s="14"/>
      <c r="Z3038" s="14"/>
      <c r="AA3038" s="14"/>
      <c r="AB3038" s="14"/>
      <c r="AC3038" s="14"/>
      <c r="AD3038" s="14"/>
      <c r="AE3038" s="14"/>
      <c r="AT3038" s="269" t="s">
        <v>200</v>
      </c>
      <c r="AU3038" s="269" t="s">
        <v>82</v>
      </c>
      <c r="AV3038" s="14" t="s">
        <v>82</v>
      </c>
      <c r="AW3038" s="14" t="s">
        <v>30</v>
      </c>
      <c r="AX3038" s="14" t="s">
        <v>73</v>
      </c>
      <c r="AY3038" s="269" t="s">
        <v>189</v>
      </c>
    </row>
    <row r="3039" s="14" customFormat="1">
      <c r="A3039" s="14"/>
      <c r="B3039" s="259"/>
      <c r="C3039" s="260"/>
      <c r="D3039" s="242" t="s">
        <v>200</v>
      </c>
      <c r="E3039" s="261" t="s">
        <v>1</v>
      </c>
      <c r="F3039" s="262" t="s">
        <v>1703</v>
      </c>
      <c r="G3039" s="260"/>
      <c r="H3039" s="263">
        <v>64.260000000000005</v>
      </c>
      <c r="I3039" s="264"/>
      <c r="J3039" s="260"/>
      <c r="K3039" s="260"/>
      <c r="L3039" s="265"/>
      <c r="M3039" s="266"/>
      <c r="N3039" s="267"/>
      <c r="O3039" s="267"/>
      <c r="P3039" s="267"/>
      <c r="Q3039" s="267"/>
      <c r="R3039" s="267"/>
      <c r="S3039" s="267"/>
      <c r="T3039" s="268"/>
      <c r="U3039" s="14"/>
      <c r="V3039" s="14"/>
      <c r="W3039" s="14"/>
      <c r="X3039" s="14"/>
      <c r="Y3039" s="14"/>
      <c r="Z3039" s="14"/>
      <c r="AA3039" s="14"/>
      <c r="AB3039" s="14"/>
      <c r="AC3039" s="14"/>
      <c r="AD3039" s="14"/>
      <c r="AE3039" s="14"/>
      <c r="AT3039" s="269" t="s">
        <v>200</v>
      </c>
      <c r="AU3039" s="269" t="s">
        <v>82</v>
      </c>
      <c r="AV3039" s="14" t="s">
        <v>82</v>
      </c>
      <c r="AW3039" s="14" t="s">
        <v>30</v>
      </c>
      <c r="AX3039" s="14" t="s">
        <v>73</v>
      </c>
      <c r="AY3039" s="269" t="s">
        <v>189</v>
      </c>
    </row>
    <row r="3040" s="14" customFormat="1">
      <c r="A3040" s="14"/>
      <c r="B3040" s="259"/>
      <c r="C3040" s="260"/>
      <c r="D3040" s="242" t="s">
        <v>200</v>
      </c>
      <c r="E3040" s="261" t="s">
        <v>1</v>
      </c>
      <c r="F3040" s="262" t="s">
        <v>1704</v>
      </c>
      <c r="G3040" s="260"/>
      <c r="H3040" s="263">
        <v>56.090000000000003</v>
      </c>
      <c r="I3040" s="264"/>
      <c r="J3040" s="260"/>
      <c r="K3040" s="260"/>
      <c r="L3040" s="265"/>
      <c r="M3040" s="266"/>
      <c r="N3040" s="267"/>
      <c r="O3040" s="267"/>
      <c r="P3040" s="267"/>
      <c r="Q3040" s="267"/>
      <c r="R3040" s="267"/>
      <c r="S3040" s="267"/>
      <c r="T3040" s="268"/>
      <c r="U3040" s="14"/>
      <c r="V3040" s="14"/>
      <c r="W3040" s="14"/>
      <c r="X3040" s="14"/>
      <c r="Y3040" s="14"/>
      <c r="Z3040" s="14"/>
      <c r="AA3040" s="14"/>
      <c r="AB3040" s="14"/>
      <c r="AC3040" s="14"/>
      <c r="AD3040" s="14"/>
      <c r="AE3040" s="14"/>
      <c r="AT3040" s="269" t="s">
        <v>200</v>
      </c>
      <c r="AU3040" s="269" t="s">
        <v>82</v>
      </c>
      <c r="AV3040" s="14" t="s">
        <v>82</v>
      </c>
      <c r="AW3040" s="14" t="s">
        <v>30</v>
      </c>
      <c r="AX3040" s="14" t="s">
        <v>73</v>
      </c>
      <c r="AY3040" s="269" t="s">
        <v>189</v>
      </c>
    </row>
    <row r="3041" s="13" customFormat="1">
      <c r="A3041" s="13"/>
      <c r="B3041" s="249"/>
      <c r="C3041" s="250"/>
      <c r="D3041" s="242" t="s">
        <v>200</v>
      </c>
      <c r="E3041" s="251" t="s">
        <v>1</v>
      </c>
      <c r="F3041" s="252" t="s">
        <v>369</v>
      </c>
      <c r="G3041" s="250"/>
      <c r="H3041" s="251" t="s">
        <v>1</v>
      </c>
      <c r="I3041" s="253"/>
      <c r="J3041" s="250"/>
      <c r="K3041" s="250"/>
      <c r="L3041" s="254"/>
      <c r="M3041" s="255"/>
      <c r="N3041" s="256"/>
      <c r="O3041" s="256"/>
      <c r="P3041" s="256"/>
      <c r="Q3041" s="256"/>
      <c r="R3041" s="256"/>
      <c r="S3041" s="256"/>
      <c r="T3041" s="257"/>
      <c r="U3041" s="13"/>
      <c r="V3041" s="13"/>
      <c r="W3041" s="13"/>
      <c r="X3041" s="13"/>
      <c r="Y3041" s="13"/>
      <c r="Z3041" s="13"/>
      <c r="AA3041" s="13"/>
      <c r="AB3041" s="13"/>
      <c r="AC3041" s="13"/>
      <c r="AD3041" s="13"/>
      <c r="AE3041" s="13"/>
      <c r="AT3041" s="258" t="s">
        <v>200</v>
      </c>
      <c r="AU3041" s="258" t="s">
        <v>82</v>
      </c>
      <c r="AV3041" s="13" t="s">
        <v>80</v>
      </c>
      <c r="AW3041" s="13" t="s">
        <v>30</v>
      </c>
      <c r="AX3041" s="13" t="s">
        <v>73</v>
      </c>
      <c r="AY3041" s="258" t="s">
        <v>189</v>
      </c>
    </row>
    <row r="3042" s="14" customFormat="1">
      <c r="A3042" s="14"/>
      <c r="B3042" s="259"/>
      <c r="C3042" s="260"/>
      <c r="D3042" s="242" t="s">
        <v>200</v>
      </c>
      <c r="E3042" s="261" t="s">
        <v>1</v>
      </c>
      <c r="F3042" s="262" t="s">
        <v>1706</v>
      </c>
      <c r="G3042" s="260"/>
      <c r="H3042" s="263">
        <v>-35.164000000000001</v>
      </c>
      <c r="I3042" s="264"/>
      <c r="J3042" s="260"/>
      <c r="K3042" s="260"/>
      <c r="L3042" s="265"/>
      <c r="M3042" s="266"/>
      <c r="N3042" s="267"/>
      <c r="O3042" s="267"/>
      <c r="P3042" s="267"/>
      <c r="Q3042" s="267"/>
      <c r="R3042" s="267"/>
      <c r="S3042" s="267"/>
      <c r="T3042" s="268"/>
      <c r="U3042" s="14"/>
      <c r="V3042" s="14"/>
      <c r="W3042" s="14"/>
      <c r="X3042" s="14"/>
      <c r="Y3042" s="14"/>
      <c r="Z3042" s="14"/>
      <c r="AA3042" s="14"/>
      <c r="AB3042" s="14"/>
      <c r="AC3042" s="14"/>
      <c r="AD3042" s="14"/>
      <c r="AE3042" s="14"/>
      <c r="AT3042" s="269" t="s">
        <v>200</v>
      </c>
      <c r="AU3042" s="269" t="s">
        <v>82</v>
      </c>
      <c r="AV3042" s="14" t="s">
        <v>82</v>
      </c>
      <c r="AW3042" s="14" t="s">
        <v>30</v>
      </c>
      <c r="AX3042" s="14" t="s">
        <v>73</v>
      </c>
      <c r="AY3042" s="269" t="s">
        <v>189</v>
      </c>
    </row>
    <row r="3043" s="13" customFormat="1">
      <c r="A3043" s="13"/>
      <c r="B3043" s="249"/>
      <c r="C3043" s="250"/>
      <c r="D3043" s="242" t="s">
        <v>200</v>
      </c>
      <c r="E3043" s="251" t="s">
        <v>1</v>
      </c>
      <c r="F3043" s="252" t="s">
        <v>941</v>
      </c>
      <c r="G3043" s="250"/>
      <c r="H3043" s="251" t="s">
        <v>1</v>
      </c>
      <c r="I3043" s="253"/>
      <c r="J3043" s="250"/>
      <c r="K3043" s="250"/>
      <c r="L3043" s="254"/>
      <c r="M3043" s="255"/>
      <c r="N3043" s="256"/>
      <c r="O3043" s="256"/>
      <c r="P3043" s="256"/>
      <c r="Q3043" s="256"/>
      <c r="R3043" s="256"/>
      <c r="S3043" s="256"/>
      <c r="T3043" s="257"/>
      <c r="U3043" s="13"/>
      <c r="V3043" s="13"/>
      <c r="W3043" s="13"/>
      <c r="X3043" s="13"/>
      <c r="Y3043" s="13"/>
      <c r="Z3043" s="13"/>
      <c r="AA3043" s="13"/>
      <c r="AB3043" s="13"/>
      <c r="AC3043" s="13"/>
      <c r="AD3043" s="13"/>
      <c r="AE3043" s="13"/>
      <c r="AT3043" s="258" t="s">
        <v>200</v>
      </c>
      <c r="AU3043" s="258" t="s">
        <v>82</v>
      </c>
      <c r="AV3043" s="13" t="s">
        <v>80</v>
      </c>
      <c r="AW3043" s="13" t="s">
        <v>30</v>
      </c>
      <c r="AX3043" s="13" t="s">
        <v>73</v>
      </c>
      <c r="AY3043" s="258" t="s">
        <v>189</v>
      </c>
    </row>
    <row r="3044" s="14" customFormat="1">
      <c r="A3044" s="14"/>
      <c r="B3044" s="259"/>
      <c r="C3044" s="260"/>
      <c r="D3044" s="242" t="s">
        <v>200</v>
      </c>
      <c r="E3044" s="261" t="s">
        <v>1</v>
      </c>
      <c r="F3044" s="262" t="s">
        <v>1707</v>
      </c>
      <c r="G3044" s="260"/>
      <c r="H3044" s="263">
        <v>86.400000000000006</v>
      </c>
      <c r="I3044" s="264"/>
      <c r="J3044" s="260"/>
      <c r="K3044" s="260"/>
      <c r="L3044" s="265"/>
      <c r="M3044" s="266"/>
      <c r="N3044" s="267"/>
      <c r="O3044" s="267"/>
      <c r="P3044" s="267"/>
      <c r="Q3044" s="267"/>
      <c r="R3044" s="267"/>
      <c r="S3044" s="267"/>
      <c r="T3044" s="268"/>
      <c r="U3044" s="14"/>
      <c r="V3044" s="14"/>
      <c r="W3044" s="14"/>
      <c r="X3044" s="14"/>
      <c r="Y3044" s="14"/>
      <c r="Z3044" s="14"/>
      <c r="AA3044" s="14"/>
      <c r="AB3044" s="14"/>
      <c r="AC3044" s="14"/>
      <c r="AD3044" s="14"/>
      <c r="AE3044" s="14"/>
      <c r="AT3044" s="269" t="s">
        <v>200</v>
      </c>
      <c r="AU3044" s="269" t="s">
        <v>82</v>
      </c>
      <c r="AV3044" s="14" t="s">
        <v>82</v>
      </c>
      <c r="AW3044" s="14" t="s">
        <v>30</v>
      </c>
      <c r="AX3044" s="14" t="s">
        <v>73</v>
      </c>
      <c r="AY3044" s="269" t="s">
        <v>189</v>
      </c>
    </row>
    <row r="3045" s="13" customFormat="1">
      <c r="A3045" s="13"/>
      <c r="B3045" s="249"/>
      <c r="C3045" s="250"/>
      <c r="D3045" s="242" t="s">
        <v>200</v>
      </c>
      <c r="E3045" s="251" t="s">
        <v>1</v>
      </c>
      <c r="F3045" s="252" t="s">
        <v>369</v>
      </c>
      <c r="G3045" s="250"/>
      <c r="H3045" s="251" t="s">
        <v>1</v>
      </c>
      <c r="I3045" s="253"/>
      <c r="J3045" s="250"/>
      <c r="K3045" s="250"/>
      <c r="L3045" s="254"/>
      <c r="M3045" s="255"/>
      <c r="N3045" s="256"/>
      <c r="O3045" s="256"/>
      <c r="P3045" s="256"/>
      <c r="Q3045" s="256"/>
      <c r="R3045" s="256"/>
      <c r="S3045" s="256"/>
      <c r="T3045" s="257"/>
      <c r="U3045" s="13"/>
      <c r="V3045" s="13"/>
      <c r="W3045" s="13"/>
      <c r="X3045" s="13"/>
      <c r="Y3045" s="13"/>
      <c r="Z3045" s="13"/>
      <c r="AA3045" s="13"/>
      <c r="AB3045" s="13"/>
      <c r="AC3045" s="13"/>
      <c r="AD3045" s="13"/>
      <c r="AE3045" s="13"/>
      <c r="AT3045" s="258" t="s">
        <v>200</v>
      </c>
      <c r="AU3045" s="258" t="s">
        <v>82</v>
      </c>
      <c r="AV3045" s="13" t="s">
        <v>80</v>
      </c>
      <c r="AW3045" s="13" t="s">
        <v>30</v>
      </c>
      <c r="AX3045" s="13" t="s">
        <v>73</v>
      </c>
      <c r="AY3045" s="258" t="s">
        <v>189</v>
      </c>
    </row>
    <row r="3046" s="14" customFormat="1">
      <c r="A3046" s="14"/>
      <c r="B3046" s="259"/>
      <c r="C3046" s="260"/>
      <c r="D3046" s="242" t="s">
        <v>200</v>
      </c>
      <c r="E3046" s="261" t="s">
        <v>1</v>
      </c>
      <c r="F3046" s="262" t="s">
        <v>370</v>
      </c>
      <c r="G3046" s="260"/>
      <c r="H3046" s="263">
        <v>-0.57099999999999995</v>
      </c>
      <c r="I3046" s="264"/>
      <c r="J3046" s="260"/>
      <c r="K3046" s="260"/>
      <c r="L3046" s="265"/>
      <c r="M3046" s="266"/>
      <c r="N3046" s="267"/>
      <c r="O3046" s="267"/>
      <c r="P3046" s="267"/>
      <c r="Q3046" s="267"/>
      <c r="R3046" s="267"/>
      <c r="S3046" s="267"/>
      <c r="T3046" s="268"/>
      <c r="U3046" s="14"/>
      <c r="V3046" s="14"/>
      <c r="W3046" s="14"/>
      <c r="X3046" s="14"/>
      <c r="Y3046" s="14"/>
      <c r="Z3046" s="14"/>
      <c r="AA3046" s="14"/>
      <c r="AB3046" s="14"/>
      <c r="AC3046" s="14"/>
      <c r="AD3046" s="14"/>
      <c r="AE3046" s="14"/>
      <c r="AT3046" s="269" t="s">
        <v>200</v>
      </c>
      <c r="AU3046" s="269" t="s">
        <v>82</v>
      </c>
      <c r="AV3046" s="14" t="s">
        <v>82</v>
      </c>
      <c r="AW3046" s="14" t="s">
        <v>30</v>
      </c>
      <c r="AX3046" s="14" t="s">
        <v>73</v>
      </c>
      <c r="AY3046" s="269" t="s">
        <v>189</v>
      </c>
    </row>
    <row r="3047" s="13" customFormat="1">
      <c r="A3047" s="13"/>
      <c r="B3047" s="249"/>
      <c r="C3047" s="250"/>
      <c r="D3047" s="242" t="s">
        <v>200</v>
      </c>
      <c r="E3047" s="251" t="s">
        <v>1</v>
      </c>
      <c r="F3047" s="252" t="s">
        <v>928</v>
      </c>
      <c r="G3047" s="250"/>
      <c r="H3047" s="251" t="s">
        <v>1</v>
      </c>
      <c r="I3047" s="253"/>
      <c r="J3047" s="250"/>
      <c r="K3047" s="250"/>
      <c r="L3047" s="254"/>
      <c r="M3047" s="255"/>
      <c r="N3047" s="256"/>
      <c r="O3047" s="256"/>
      <c r="P3047" s="256"/>
      <c r="Q3047" s="256"/>
      <c r="R3047" s="256"/>
      <c r="S3047" s="256"/>
      <c r="T3047" s="257"/>
      <c r="U3047" s="13"/>
      <c r="V3047" s="13"/>
      <c r="W3047" s="13"/>
      <c r="X3047" s="13"/>
      <c r="Y3047" s="13"/>
      <c r="Z3047" s="13"/>
      <c r="AA3047" s="13"/>
      <c r="AB3047" s="13"/>
      <c r="AC3047" s="13"/>
      <c r="AD3047" s="13"/>
      <c r="AE3047" s="13"/>
      <c r="AT3047" s="258" t="s">
        <v>200</v>
      </c>
      <c r="AU3047" s="258" t="s">
        <v>82</v>
      </c>
      <c r="AV3047" s="13" t="s">
        <v>80</v>
      </c>
      <c r="AW3047" s="13" t="s">
        <v>30</v>
      </c>
      <c r="AX3047" s="13" t="s">
        <v>73</v>
      </c>
      <c r="AY3047" s="258" t="s">
        <v>189</v>
      </c>
    </row>
    <row r="3048" s="14" customFormat="1">
      <c r="A3048" s="14"/>
      <c r="B3048" s="259"/>
      <c r="C3048" s="260"/>
      <c r="D3048" s="242" t="s">
        <v>200</v>
      </c>
      <c r="E3048" s="261" t="s">
        <v>1</v>
      </c>
      <c r="F3048" s="262" t="s">
        <v>1708</v>
      </c>
      <c r="G3048" s="260"/>
      <c r="H3048" s="263">
        <v>94.319999999999993</v>
      </c>
      <c r="I3048" s="264"/>
      <c r="J3048" s="260"/>
      <c r="K3048" s="260"/>
      <c r="L3048" s="265"/>
      <c r="M3048" s="266"/>
      <c r="N3048" s="267"/>
      <c r="O3048" s="267"/>
      <c r="P3048" s="267"/>
      <c r="Q3048" s="267"/>
      <c r="R3048" s="267"/>
      <c r="S3048" s="267"/>
      <c r="T3048" s="268"/>
      <c r="U3048" s="14"/>
      <c r="V3048" s="14"/>
      <c r="W3048" s="14"/>
      <c r="X3048" s="14"/>
      <c r="Y3048" s="14"/>
      <c r="Z3048" s="14"/>
      <c r="AA3048" s="14"/>
      <c r="AB3048" s="14"/>
      <c r="AC3048" s="14"/>
      <c r="AD3048" s="14"/>
      <c r="AE3048" s="14"/>
      <c r="AT3048" s="269" t="s">
        <v>200</v>
      </c>
      <c r="AU3048" s="269" t="s">
        <v>82</v>
      </c>
      <c r="AV3048" s="14" t="s">
        <v>82</v>
      </c>
      <c r="AW3048" s="14" t="s">
        <v>30</v>
      </c>
      <c r="AX3048" s="14" t="s">
        <v>73</v>
      </c>
      <c r="AY3048" s="269" t="s">
        <v>189</v>
      </c>
    </row>
    <row r="3049" s="13" customFormat="1">
      <c r="A3049" s="13"/>
      <c r="B3049" s="249"/>
      <c r="C3049" s="250"/>
      <c r="D3049" s="242" t="s">
        <v>200</v>
      </c>
      <c r="E3049" s="251" t="s">
        <v>1</v>
      </c>
      <c r="F3049" s="252" t="s">
        <v>369</v>
      </c>
      <c r="G3049" s="250"/>
      <c r="H3049" s="251" t="s">
        <v>1</v>
      </c>
      <c r="I3049" s="253"/>
      <c r="J3049" s="250"/>
      <c r="K3049" s="250"/>
      <c r="L3049" s="254"/>
      <c r="M3049" s="255"/>
      <c r="N3049" s="256"/>
      <c r="O3049" s="256"/>
      <c r="P3049" s="256"/>
      <c r="Q3049" s="256"/>
      <c r="R3049" s="256"/>
      <c r="S3049" s="256"/>
      <c r="T3049" s="257"/>
      <c r="U3049" s="13"/>
      <c r="V3049" s="13"/>
      <c r="W3049" s="13"/>
      <c r="X3049" s="13"/>
      <c r="Y3049" s="13"/>
      <c r="Z3049" s="13"/>
      <c r="AA3049" s="13"/>
      <c r="AB3049" s="13"/>
      <c r="AC3049" s="13"/>
      <c r="AD3049" s="13"/>
      <c r="AE3049" s="13"/>
      <c r="AT3049" s="258" t="s">
        <v>200</v>
      </c>
      <c r="AU3049" s="258" t="s">
        <v>82</v>
      </c>
      <c r="AV3049" s="13" t="s">
        <v>80</v>
      </c>
      <c r="AW3049" s="13" t="s">
        <v>30</v>
      </c>
      <c r="AX3049" s="13" t="s">
        <v>73</v>
      </c>
      <c r="AY3049" s="258" t="s">
        <v>189</v>
      </c>
    </row>
    <row r="3050" s="14" customFormat="1">
      <c r="A3050" s="14"/>
      <c r="B3050" s="259"/>
      <c r="C3050" s="260"/>
      <c r="D3050" s="242" t="s">
        <v>200</v>
      </c>
      <c r="E3050" s="261" t="s">
        <v>1</v>
      </c>
      <c r="F3050" s="262" t="s">
        <v>1709</v>
      </c>
      <c r="G3050" s="260"/>
      <c r="H3050" s="263">
        <v>-0.66400000000000003</v>
      </c>
      <c r="I3050" s="264"/>
      <c r="J3050" s="260"/>
      <c r="K3050" s="260"/>
      <c r="L3050" s="265"/>
      <c r="M3050" s="266"/>
      <c r="N3050" s="267"/>
      <c r="O3050" s="267"/>
      <c r="P3050" s="267"/>
      <c r="Q3050" s="267"/>
      <c r="R3050" s="267"/>
      <c r="S3050" s="267"/>
      <c r="T3050" s="268"/>
      <c r="U3050" s="14"/>
      <c r="V3050" s="14"/>
      <c r="W3050" s="14"/>
      <c r="X3050" s="14"/>
      <c r="Y3050" s="14"/>
      <c r="Z3050" s="14"/>
      <c r="AA3050" s="14"/>
      <c r="AB3050" s="14"/>
      <c r="AC3050" s="14"/>
      <c r="AD3050" s="14"/>
      <c r="AE3050" s="14"/>
      <c r="AT3050" s="269" t="s">
        <v>200</v>
      </c>
      <c r="AU3050" s="269" t="s">
        <v>82</v>
      </c>
      <c r="AV3050" s="14" t="s">
        <v>82</v>
      </c>
      <c r="AW3050" s="14" t="s">
        <v>30</v>
      </c>
      <c r="AX3050" s="14" t="s">
        <v>73</v>
      </c>
      <c r="AY3050" s="269" t="s">
        <v>189</v>
      </c>
    </row>
    <row r="3051" s="13" customFormat="1">
      <c r="A3051" s="13"/>
      <c r="B3051" s="249"/>
      <c r="C3051" s="250"/>
      <c r="D3051" s="242" t="s">
        <v>200</v>
      </c>
      <c r="E3051" s="251" t="s">
        <v>1</v>
      </c>
      <c r="F3051" s="252" t="s">
        <v>1838</v>
      </c>
      <c r="G3051" s="250"/>
      <c r="H3051" s="251" t="s">
        <v>1</v>
      </c>
      <c r="I3051" s="253"/>
      <c r="J3051" s="250"/>
      <c r="K3051" s="250"/>
      <c r="L3051" s="254"/>
      <c r="M3051" s="255"/>
      <c r="N3051" s="256"/>
      <c r="O3051" s="256"/>
      <c r="P3051" s="256"/>
      <c r="Q3051" s="256"/>
      <c r="R3051" s="256"/>
      <c r="S3051" s="256"/>
      <c r="T3051" s="257"/>
      <c r="U3051" s="13"/>
      <c r="V3051" s="13"/>
      <c r="W3051" s="13"/>
      <c r="X3051" s="13"/>
      <c r="Y3051" s="13"/>
      <c r="Z3051" s="13"/>
      <c r="AA3051" s="13"/>
      <c r="AB3051" s="13"/>
      <c r="AC3051" s="13"/>
      <c r="AD3051" s="13"/>
      <c r="AE3051" s="13"/>
      <c r="AT3051" s="258" t="s">
        <v>200</v>
      </c>
      <c r="AU3051" s="258" t="s">
        <v>82</v>
      </c>
      <c r="AV3051" s="13" t="s">
        <v>80</v>
      </c>
      <c r="AW3051" s="13" t="s">
        <v>30</v>
      </c>
      <c r="AX3051" s="13" t="s">
        <v>73</v>
      </c>
      <c r="AY3051" s="258" t="s">
        <v>189</v>
      </c>
    </row>
    <row r="3052" s="14" customFormat="1">
      <c r="A3052" s="14"/>
      <c r="B3052" s="259"/>
      <c r="C3052" s="260"/>
      <c r="D3052" s="242" t="s">
        <v>200</v>
      </c>
      <c r="E3052" s="261" t="s">
        <v>1</v>
      </c>
      <c r="F3052" s="262" t="s">
        <v>1839</v>
      </c>
      <c r="G3052" s="260"/>
      <c r="H3052" s="263">
        <v>14.667999999999999</v>
      </c>
      <c r="I3052" s="264"/>
      <c r="J3052" s="260"/>
      <c r="K3052" s="260"/>
      <c r="L3052" s="265"/>
      <c r="M3052" s="266"/>
      <c r="N3052" s="267"/>
      <c r="O3052" s="267"/>
      <c r="P3052" s="267"/>
      <c r="Q3052" s="267"/>
      <c r="R3052" s="267"/>
      <c r="S3052" s="267"/>
      <c r="T3052" s="268"/>
      <c r="U3052" s="14"/>
      <c r="V3052" s="14"/>
      <c r="W3052" s="14"/>
      <c r="X3052" s="14"/>
      <c r="Y3052" s="14"/>
      <c r="Z3052" s="14"/>
      <c r="AA3052" s="14"/>
      <c r="AB3052" s="14"/>
      <c r="AC3052" s="14"/>
      <c r="AD3052" s="14"/>
      <c r="AE3052" s="14"/>
      <c r="AT3052" s="269" t="s">
        <v>200</v>
      </c>
      <c r="AU3052" s="269" t="s">
        <v>82</v>
      </c>
      <c r="AV3052" s="14" t="s">
        <v>82</v>
      </c>
      <c r="AW3052" s="14" t="s">
        <v>30</v>
      </c>
      <c r="AX3052" s="14" t="s">
        <v>73</v>
      </c>
      <c r="AY3052" s="269" t="s">
        <v>189</v>
      </c>
    </row>
    <row r="3053" s="14" customFormat="1">
      <c r="A3053" s="14"/>
      <c r="B3053" s="259"/>
      <c r="C3053" s="260"/>
      <c r="D3053" s="242" t="s">
        <v>200</v>
      </c>
      <c r="E3053" s="261" t="s">
        <v>1</v>
      </c>
      <c r="F3053" s="262" t="s">
        <v>1840</v>
      </c>
      <c r="G3053" s="260"/>
      <c r="H3053" s="263">
        <v>6.1200000000000001</v>
      </c>
      <c r="I3053" s="264"/>
      <c r="J3053" s="260"/>
      <c r="K3053" s="260"/>
      <c r="L3053" s="265"/>
      <c r="M3053" s="266"/>
      <c r="N3053" s="267"/>
      <c r="O3053" s="267"/>
      <c r="P3053" s="267"/>
      <c r="Q3053" s="267"/>
      <c r="R3053" s="267"/>
      <c r="S3053" s="267"/>
      <c r="T3053" s="268"/>
      <c r="U3053" s="14"/>
      <c r="V3053" s="14"/>
      <c r="W3053" s="14"/>
      <c r="X3053" s="14"/>
      <c r="Y3053" s="14"/>
      <c r="Z3053" s="14"/>
      <c r="AA3053" s="14"/>
      <c r="AB3053" s="14"/>
      <c r="AC3053" s="14"/>
      <c r="AD3053" s="14"/>
      <c r="AE3053" s="14"/>
      <c r="AT3053" s="269" t="s">
        <v>200</v>
      </c>
      <c r="AU3053" s="269" t="s">
        <v>82</v>
      </c>
      <c r="AV3053" s="14" t="s">
        <v>82</v>
      </c>
      <c r="AW3053" s="14" t="s">
        <v>30</v>
      </c>
      <c r="AX3053" s="14" t="s">
        <v>73</v>
      </c>
      <c r="AY3053" s="269" t="s">
        <v>189</v>
      </c>
    </row>
    <row r="3054" s="15" customFormat="1">
      <c r="A3054" s="15"/>
      <c r="B3054" s="270"/>
      <c r="C3054" s="271"/>
      <c r="D3054" s="242" t="s">
        <v>200</v>
      </c>
      <c r="E3054" s="272" t="s">
        <v>1</v>
      </c>
      <c r="F3054" s="273" t="s">
        <v>207</v>
      </c>
      <c r="G3054" s="271"/>
      <c r="H3054" s="274">
        <v>770.45000000000005</v>
      </c>
      <c r="I3054" s="275"/>
      <c r="J3054" s="271"/>
      <c r="K3054" s="271"/>
      <c r="L3054" s="276"/>
      <c r="M3054" s="277"/>
      <c r="N3054" s="278"/>
      <c r="O3054" s="278"/>
      <c r="P3054" s="278"/>
      <c r="Q3054" s="278"/>
      <c r="R3054" s="278"/>
      <c r="S3054" s="278"/>
      <c r="T3054" s="279"/>
      <c r="U3054" s="15"/>
      <c r="V3054" s="15"/>
      <c r="W3054" s="15"/>
      <c r="X3054" s="15"/>
      <c r="Y3054" s="15"/>
      <c r="Z3054" s="15"/>
      <c r="AA3054" s="15"/>
      <c r="AB3054" s="15"/>
      <c r="AC3054" s="15"/>
      <c r="AD3054" s="15"/>
      <c r="AE3054" s="15"/>
      <c r="AT3054" s="280" t="s">
        <v>200</v>
      </c>
      <c r="AU3054" s="280" t="s">
        <v>82</v>
      </c>
      <c r="AV3054" s="15" t="s">
        <v>195</v>
      </c>
      <c r="AW3054" s="15" t="s">
        <v>30</v>
      </c>
      <c r="AX3054" s="15" t="s">
        <v>80</v>
      </c>
      <c r="AY3054" s="280" t="s">
        <v>189</v>
      </c>
    </row>
    <row r="3055" s="2" customFormat="1" ht="24.15" customHeight="1">
      <c r="A3055" s="39"/>
      <c r="B3055" s="40"/>
      <c r="C3055" s="228" t="s">
        <v>1868</v>
      </c>
      <c r="D3055" s="228" t="s">
        <v>191</v>
      </c>
      <c r="E3055" s="229" t="s">
        <v>1869</v>
      </c>
      <c r="F3055" s="230" t="s">
        <v>1870</v>
      </c>
      <c r="G3055" s="231" t="s">
        <v>301</v>
      </c>
      <c r="H3055" s="232">
        <v>21.510000000000002</v>
      </c>
      <c r="I3055" s="233"/>
      <c r="J3055" s="234">
        <f>ROUND(I3055*H3055,2)</f>
        <v>0</v>
      </c>
      <c r="K3055" s="235"/>
      <c r="L3055" s="45"/>
      <c r="M3055" s="236" t="s">
        <v>1</v>
      </c>
      <c r="N3055" s="237" t="s">
        <v>38</v>
      </c>
      <c r="O3055" s="92"/>
      <c r="P3055" s="238">
        <f>O3055*H3055</f>
        <v>0</v>
      </c>
      <c r="Q3055" s="238">
        <v>0.0050600000000000003</v>
      </c>
      <c r="R3055" s="238">
        <f>Q3055*H3055</f>
        <v>0.10884060000000001</v>
      </c>
      <c r="S3055" s="238">
        <v>0.0050000000000000001</v>
      </c>
      <c r="T3055" s="239">
        <f>S3055*H3055</f>
        <v>0.10755000000000001</v>
      </c>
      <c r="U3055" s="39"/>
      <c r="V3055" s="39"/>
      <c r="W3055" s="39"/>
      <c r="X3055" s="39"/>
      <c r="Y3055" s="39"/>
      <c r="Z3055" s="39"/>
      <c r="AA3055" s="39"/>
      <c r="AB3055" s="39"/>
      <c r="AC3055" s="39"/>
      <c r="AD3055" s="39"/>
      <c r="AE3055" s="39"/>
      <c r="AR3055" s="240" t="s">
        <v>195</v>
      </c>
      <c r="AT3055" s="240" t="s">
        <v>191</v>
      </c>
      <c r="AU3055" s="240" t="s">
        <v>82</v>
      </c>
      <c r="AY3055" s="18" t="s">
        <v>189</v>
      </c>
      <c r="BE3055" s="241">
        <f>IF(N3055="základní",J3055,0)</f>
        <v>0</v>
      </c>
      <c r="BF3055" s="241">
        <f>IF(N3055="snížená",J3055,0)</f>
        <v>0</v>
      </c>
      <c r="BG3055" s="241">
        <f>IF(N3055="zákl. přenesená",J3055,0)</f>
        <v>0</v>
      </c>
      <c r="BH3055" s="241">
        <f>IF(N3055="sníž. přenesená",J3055,0)</f>
        <v>0</v>
      </c>
      <c r="BI3055" s="241">
        <f>IF(N3055="nulová",J3055,0)</f>
        <v>0</v>
      </c>
      <c r="BJ3055" s="18" t="s">
        <v>80</v>
      </c>
      <c r="BK3055" s="241">
        <f>ROUND(I3055*H3055,2)</f>
        <v>0</v>
      </c>
      <c r="BL3055" s="18" t="s">
        <v>195</v>
      </c>
      <c r="BM3055" s="240" t="s">
        <v>1871</v>
      </c>
    </row>
    <row r="3056" s="2" customFormat="1">
      <c r="A3056" s="39"/>
      <c r="B3056" s="40"/>
      <c r="C3056" s="41"/>
      <c r="D3056" s="242" t="s">
        <v>197</v>
      </c>
      <c r="E3056" s="41"/>
      <c r="F3056" s="243" t="s">
        <v>1870</v>
      </c>
      <c r="G3056" s="41"/>
      <c r="H3056" s="41"/>
      <c r="I3056" s="244"/>
      <c r="J3056" s="41"/>
      <c r="K3056" s="41"/>
      <c r="L3056" s="45"/>
      <c r="M3056" s="245"/>
      <c r="N3056" s="246"/>
      <c r="O3056" s="92"/>
      <c r="P3056" s="92"/>
      <c r="Q3056" s="92"/>
      <c r="R3056" s="92"/>
      <c r="S3056" s="92"/>
      <c r="T3056" s="93"/>
      <c r="U3056" s="39"/>
      <c r="V3056" s="39"/>
      <c r="W3056" s="39"/>
      <c r="X3056" s="39"/>
      <c r="Y3056" s="39"/>
      <c r="Z3056" s="39"/>
      <c r="AA3056" s="39"/>
      <c r="AB3056" s="39"/>
      <c r="AC3056" s="39"/>
      <c r="AD3056" s="39"/>
      <c r="AE3056" s="39"/>
      <c r="AT3056" s="18" t="s">
        <v>197</v>
      </c>
      <c r="AU3056" s="18" t="s">
        <v>82</v>
      </c>
    </row>
    <row r="3057" s="2" customFormat="1">
      <c r="A3057" s="39"/>
      <c r="B3057" s="40"/>
      <c r="C3057" s="41"/>
      <c r="D3057" s="247" t="s">
        <v>198</v>
      </c>
      <c r="E3057" s="41"/>
      <c r="F3057" s="248" t="s">
        <v>1872</v>
      </c>
      <c r="G3057" s="41"/>
      <c r="H3057" s="41"/>
      <c r="I3057" s="244"/>
      <c r="J3057" s="41"/>
      <c r="K3057" s="41"/>
      <c r="L3057" s="45"/>
      <c r="M3057" s="245"/>
      <c r="N3057" s="246"/>
      <c r="O3057" s="92"/>
      <c r="P3057" s="92"/>
      <c r="Q3057" s="92"/>
      <c r="R3057" s="92"/>
      <c r="S3057" s="92"/>
      <c r="T3057" s="93"/>
      <c r="U3057" s="39"/>
      <c r="V3057" s="39"/>
      <c r="W3057" s="39"/>
      <c r="X3057" s="39"/>
      <c r="Y3057" s="39"/>
      <c r="Z3057" s="39"/>
      <c r="AA3057" s="39"/>
      <c r="AB3057" s="39"/>
      <c r="AC3057" s="39"/>
      <c r="AD3057" s="39"/>
      <c r="AE3057" s="39"/>
      <c r="AT3057" s="18" t="s">
        <v>198</v>
      </c>
      <c r="AU3057" s="18" t="s">
        <v>82</v>
      </c>
    </row>
    <row r="3058" s="13" customFormat="1">
      <c r="A3058" s="13"/>
      <c r="B3058" s="249"/>
      <c r="C3058" s="250"/>
      <c r="D3058" s="242" t="s">
        <v>200</v>
      </c>
      <c r="E3058" s="251" t="s">
        <v>1</v>
      </c>
      <c r="F3058" s="252" t="s">
        <v>1873</v>
      </c>
      <c r="G3058" s="250"/>
      <c r="H3058" s="251" t="s">
        <v>1</v>
      </c>
      <c r="I3058" s="253"/>
      <c r="J3058" s="250"/>
      <c r="K3058" s="250"/>
      <c r="L3058" s="254"/>
      <c r="M3058" s="255"/>
      <c r="N3058" s="256"/>
      <c r="O3058" s="256"/>
      <c r="P3058" s="256"/>
      <c r="Q3058" s="256"/>
      <c r="R3058" s="256"/>
      <c r="S3058" s="256"/>
      <c r="T3058" s="257"/>
      <c r="U3058" s="13"/>
      <c r="V3058" s="13"/>
      <c r="W3058" s="13"/>
      <c r="X3058" s="13"/>
      <c r="Y3058" s="13"/>
      <c r="Z3058" s="13"/>
      <c r="AA3058" s="13"/>
      <c r="AB3058" s="13"/>
      <c r="AC3058" s="13"/>
      <c r="AD3058" s="13"/>
      <c r="AE3058" s="13"/>
      <c r="AT3058" s="258" t="s">
        <v>200</v>
      </c>
      <c r="AU3058" s="258" t="s">
        <v>82</v>
      </c>
      <c r="AV3058" s="13" t="s">
        <v>80</v>
      </c>
      <c r="AW3058" s="13" t="s">
        <v>30</v>
      </c>
      <c r="AX3058" s="13" t="s">
        <v>73</v>
      </c>
      <c r="AY3058" s="258" t="s">
        <v>189</v>
      </c>
    </row>
    <row r="3059" s="14" customFormat="1">
      <c r="A3059" s="14"/>
      <c r="B3059" s="259"/>
      <c r="C3059" s="260"/>
      <c r="D3059" s="242" t="s">
        <v>200</v>
      </c>
      <c r="E3059" s="261" t="s">
        <v>1</v>
      </c>
      <c r="F3059" s="262" t="s">
        <v>1118</v>
      </c>
      <c r="G3059" s="260"/>
      <c r="H3059" s="263">
        <v>7.1699999999999999</v>
      </c>
      <c r="I3059" s="264"/>
      <c r="J3059" s="260"/>
      <c r="K3059" s="260"/>
      <c r="L3059" s="265"/>
      <c r="M3059" s="266"/>
      <c r="N3059" s="267"/>
      <c r="O3059" s="267"/>
      <c r="P3059" s="267"/>
      <c r="Q3059" s="267"/>
      <c r="R3059" s="267"/>
      <c r="S3059" s="267"/>
      <c r="T3059" s="268"/>
      <c r="U3059" s="14"/>
      <c r="V3059" s="14"/>
      <c r="W3059" s="14"/>
      <c r="X3059" s="14"/>
      <c r="Y3059" s="14"/>
      <c r="Z3059" s="14"/>
      <c r="AA3059" s="14"/>
      <c r="AB3059" s="14"/>
      <c r="AC3059" s="14"/>
      <c r="AD3059" s="14"/>
      <c r="AE3059" s="14"/>
      <c r="AT3059" s="269" t="s">
        <v>200</v>
      </c>
      <c r="AU3059" s="269" t="s">
        <v>82</v>
      </c>
      <c r="AV3059" s="14" t="s">
        <v>82</v>
      </c>
      <c r="AW3059" s="14" t="s">
        <v>30</v>
      </c>
      <c r="AX3059" s="14" t="s">
        <v>73</v>
      </c>
      <c r="AY3059" s="269" t="s">
        <v>189</v>
      </c>
    </row>
    <row r="3060" s="16" customFormat="1">
      <c r="A3060" s="16"/>
      <c r="B3060" s="292"/>
      <c r="C3060" s="293"/>
      <c r="D3060" s="242" t="s">
        <v>200</v>
      </c>
      <c r="E3060" s="294" t="s">
        <v>1</v>
      </c>
      <c r="F3060" s="295" t="s">
        <v>290</v>
      </c>
      <c r="G3060" s="293"/>
      <c r="H3060" s="296">
        <v>7.1699999999999999</v>
      </c>
      <c r="I3060" s="297"/>
      <c r="J3060" s="293"/>
      <c r="K3060" s="293"/>
      <c r="L3060" s="298"/>
      <c r="M3060" s="299"/>
      <c r="N3060" s="300"/>
      <c r="O3060" s="300"/>
      <c r="P3060" s="300"/>
      <c r="Q3060" s="300"/>
      <c r="R3060" s="300"/>
      <c r="S3060" s="300"/>
      <c r="T3060" s="301"/>
      <c r="U3060" s="16"/>
      <c r="V3060" s="16"/>
      <c r="W3060" s="16"/>
      <c r="X3060" s="16"/>
      <c r="Y3060" s="16"/>
      <c r="Z3060" s="16"/>
      <c r="AA3060" s="16"/>
      <c r="AB3060" s="16"/>
      <c r="AC3060" s="16"/>
      <c r="AD3060" s="16"/>
      <c r="AE3060" s="16"/>
      <c r="AT3060" s="302" t="s">
        <v>200</v>
      </c>
      <c r="AU3060" s="302" t="s">
        <v>82</v>
      </c>
      <c r="AV3060" s="16" t="s">
        <v>214</v>
      </c>
      <c r="AW3060" s="16" t="s">
        <v>30</v>
      </c>
      <c r="AX3060" s="16" t="s">
        <v>73</v>
      </c>
      <c r="AY3060" s="302" t="s">
        <v>189</v>
      </c>
    </row>
    <row r="3061" s="13" customFormat="1">
      <c r="A3061" s="13"/>
      <c r="B3061" s="249"/>
      <c r="C3061" s="250"/>
      <c r="D3061" s="242" t="s">
        <v>200</v>
      </c>
      <c r="E3061" s="251" t="s">
        <v>1</v>
      </c>
      <c r="F3061" s="252" t="s">
        <v>1873</v>
      </c>
      <c r="G3061" s="250"/>
      <c r="H3061" s="251" t="s">
        <v>1</v>
      </c>
      <c r="I3061" s="253"/>
      <c r="J3061" s="250"/>
      <c r="K3061" s="250"/>
      <c r="L3061" s="254"/>
      <c r="M3061" s="255"/>
      <c r="N3061" s="256"/>
      <c r="O3061" s="256"/>
      <c r="P3061" s="256"/>
      <c r="Q3061" s="256"/>
      <c r="R3061" s="256"/>
      <c r="S3061" s="256"/>
      <c r="T3061" s="257"/>
      <c r="U3061" s="13"/>
      <c r="V3061" s="13"/>
      <c r="W3061" s="13"/>
      <c r="X3061" s="13"/>
      <c r="Y3061" s="13"/>
      <c r="Z3061" s="13"/>
      <c r="AA3061" s="13"/>
      <c r="AB3061" s="13"/>
      <c r="AC3061" s="13"/>
      <c r="AD3061" s="13"/>
      <c r="AE3061" s="13"/>
      <c r="AT3061" s="258" t="s">
        <v>200</v>
      </c>
      <c r="AU3061" s="258" t="s">
        <v>82</v>
      </c>
      <c r="AV3061" s="13" t="s">
        <v>80</v>
      </c>
      <c r="AW3061" s="13" t="s">
        <v>30</v>
      </c>
      <c r="AX3061" s="13" t="s">
        <v>73</v>
      </c>
      <c r="AY3061" s="258" t="s">
        <v>189</v>
      </c>
    </row>
    <row r="3062" s="14" customFormat="1">
      <c r="A3062" s="14"/>
      <c r="B3062" s="259"/>
      <c r="C3062" s="260"/>
      <c r="D3062" s="242" t="s">
        <v>200</v>
      </c>
      <c r="E3062" s="261" t="s">
        <v>1</v>
      </c>
      <c r="F3062" s="262" t="s">
        <v>1118</v>
      </c>
      <c r="G3062" s="260"/>
      <c r="H3062" s="263">
        <v>7.1699999999999999</v>
      </c>
      <c r="I3062" s="264"/>
      <c r="J3062" s="260"/>
      <c r="K3062" s="260"/>
      <c r="L3062" s="265"/>
      <c r="M3062" s="266"/>
      <c r="N3062" s="267"/>
      <c r="O3062" s="267"/>
      <c r="P3062" s="267"/>
      <c r="Q3062" s="267"/>
      <c r="R3062" s="267"/>
      <c r="S3062" s="267"/>
      <c r="T3062" s="268"/>
      <c r="U3062" s="14"/>
      <c r="V3062" s="14"/>
      <c r="W3062" s="14"/>
      <c r="X3062" s="14"/>
      <c r="Y3062" s="14"/>
      <c r="Z3062" s="14"/>
      <c r="AA3062" s="14"/>
      <c r="AB3062" s="14"/>
      <c r="AC3062" s="14"/>
      <c r="AD3062" s="14"/>
      <c r="AE3062" s="14"/>
      <c r="AT3062" s="269" t="s">
        <v>200</v>
      </c>
      <c r="AU3062" s="269" t="s">
        <v>82</v>
      </c>
      <c r="AV3062" s="14" t="s">
        <v>82</v>
      </c>
      <c r="AW3062" s="14" t="s">
        <v>30</v>
      </c>
      <c r="AX3062" s="14" t="s">
        <v>73</v>
      </c>
      <c r="AY3062" s="269" t="s">
        <v>189</v>
      </c>
    </row>
    <row r="3063" s="16" customFormat="1">
      <c r="A3063" s="16"/>
      <c r="B3063" s="292"/>
      <c r="C3063" s="293"/>
      <c r="D3063" s="242" t="s">
        <v>200</v>
      </c>
      <c r="E3063" s="294" t="s">
        <v>1</v>
      </c>
      <c r="F3063" s="295" t="s">
        <v>290</v>
      </c>
      <c r="G3063" s="293"/>
      <c r="H3063" s="296">
        <v>7.1699999999999999</v>
      </c>
      <c r="I3063" s="297"/>
      <c r="J3063" s="293"/>
      <c r="K3063" s="293"/>
      <c r="L3063" s="298"/>
      <c r="M3063" s="299"/>
      <c r="N3063" s="300"/>
      <c r="O3063" s="300"/>
      <c r="P3063" s="300"/>
      <c r="Q3063" s="300"/>
      <c r="R3063" s="300"/>
      <c r="S3063" s="300"/>
      <c r="T3063" s="301"/>
      <c r="U3063" s="16"/>
      <c r="V3063" s="16"/>
      <c r="W3063" s="16"/>
      <c r="X3063" s="16"/>
      <c r="Y3063" s="16"/>
      <c r="Z3063" s="16"/>
      <c r="AA3063" s="16"/>
      <c r="AB3063" s="16"/>
      <c r="AC3063" s="16"/>
      <c r="AD3063" s="16"/>
      <c r="AE3063" s="16"/>
      <c r="AT3063" s="302" t="s">
        <v>200</v>
      </c>
      <c r="AU3063" s="302" t="s">
        <v>82</v>
      </c>
      <c r="AV3063" s="16" t="s">
        <v>214</v>
      </c>
      <c r="AW3063" s="16" t="s">
        <v>30</v>
      </c>
      <c r="AX3063" s="16" t="s">
        <v>73</v>
      </c>
      <c r="AY3063" s="302" t="s">
        <v>189</v>
      </c>
    </row>
    <row r="3064" s="13" customFormat="1">
      <c r="A3064" s="13"/>
      <c r="B3064" s="249"/>
      <c r="C3064" s="250"/>
      <c r="D3064" s="242" t="s">
        <v>200</v>
      </c>
      <c r="E3064" s="251" t="s">
        <v>1</v>
      </c>
      <c r="F3064" s="252" t="s">
        <v>1873</v>
      </c>
      <c r="G3064" s="250"/>
      <c r="H3064" s="251" t="s">
        <v>1</v>
      </c>
      <c r="I3064" s="253"/>
      <c r="J3064" s="250"/>
      <c r="K3064" s="250"/>
      <c r="L3064" s="254"/>
      <c r="M3064" s="255"/>
      <c r="N3064" s="256"/>
      <c r="O3064" s="256"/>
      <c r="P3064" s="256"/>
      <c r="Q3064" s="256"/>
      <c r="R3064" s="256"/>
      <c r="S3064" s="256"/>
      <c r="T3064" s="257"/>
      <c r="U3064" s="13"/>
      <c r="V3064" s="13"/>
      <c r="W3064" s="13"/>
      <c r="X3064" s="13"/>
      <c r="Y3064" s="13"/>
      <c r="Z3064" s="13"/>
      <c r="AA3064" s="13"/>
      <c r="AB3064" s="13"/>
      <c r="AC3064" s="13"/>
      <c r="AD3064" s="13"/>
      <c r="AE3064" s="13"/>
      <c r="AT3064" s="258" t="s">
        <v>200</v>
      </c>
      <c r="AU3064" s="258" t="s">
        <v>82</v>
      </c>
      <c r="AV3064" s="13" t="s">
        <v>80</v>
      </c>
      <c r="AW3064" s="13" t="s">
        <v>30</v>
      </c>
      <c r="AX3064" s="13" t="s">
        <v>73</v>
      </c>
      <c r="AY3064" s="258" t="s">
        <v>189</v>
      </c>
    </row>
    <row r="3065" s="14" customFormat="1">
      <c r="A3065" s="14"/>
      <c r="B3065" s="259"/>
      <c r="C3065" s="260"/>
      <c r="D3065" s="242" t="s">
        <v>200</v>
      </c>
      <c r="E3065" s="261" t="s">
        <v>1</v>
      </c>
      <c r="F3065" s="262" t="s">
        <v>1118</v>
      </c>
      <c r="G3065" s="260"/>
      <c r="H3065" s="263">
        <v>7.1699999999999999</v>
      </c>
      <c r="I3065" s="264"/>
      <c r="J3065" s="260"/>
      <c r="K3065" s="260"/>
      <c r="L3065" s="265"/>
      <c r="M3065" s="266"/>
      <c r="N3065" s="267"/>
      <c r="O3065" s="267"/>
      <c r="P3065" s="267"/>
      <c r="Q3065" s="267"/>
      <c r="R3065" s="267"/>
      <c r="S3065" s="267"/>
      <c r="T3065" s="268"/>
      <c r="U3065" s="14"/>
      <c r="V3065" s="14"/>
      <c r="W3065" s="14"/>
      <c r="X3065" s="14"/>
      <c r="Y3065" s="14"/>
      <c r="Z3065" s="14"/>
      <c r="AA3065" s="14"/>
      <c r="AB3065" s="14"/>
      <c r="AC3065" s="14"/>
      <c r="AD3065" s="14"/>
      <c r="AE3065" s="14"/>
      <c r="AT3065" s="269" t="s">
        <v>200</v>
      </c>
      <c r="AU3065" s="269" t="s">
        <v>82</v>
      </c>
      <c r="AV3065" s="14" t="s">
        <v>82</v>
      </c>
      <c r="AW3065" s="14" t="s">
        <v>30</v>
      </c>
      <c r="AX3065" s="14" t="s">
        <v>73</v>
      </c>
      <c r="AY3065" s="269" t="s">
        <v>189</v>
      </c>
    </row>
    <row r="3066" s="16" customFormat="1">
      <c r="A3066" s="16"/>
      <c r="B3066" s="292"/>
      <c r="C3066" s="293"/>
      <c r="D3066" s="242" t="s">
        <v>200</v>
      </c>
      <c r="E3066" s="294" t="s">
        <v>1</v>
      </c>
      <c r="F3066" s="295" t="s">
        <v>290</v>
      </c>
      <c r="G3066" s="293"/>
      <c r="H3066" s="296">
        <v>7.1699999999999999</v>
      </c>
      <c r="I3066" s="297"/>
      <c r="J3066" s="293"/>
      <c r="K3066" s="293"/>
      <c r="L3066" s="298"/>
      <c r="M3066" s="299"/>
      <c r="N3066" s="300"/>
      <c r="O3066" s="300"/>
      <c r="P3066" s="300"/>
      <c r="Q3066" s="300"/>
      <c r="R3066" s="300"/>
      <c r="S3066" s="300"/>
      <c r="T3066" s="301"/>
      <c r="U3066" s="16"/>
      <c r="V3066" s="16"/>
      <c r="W3066" s="16"/>
      <c r="X3066" s="16"/>
      <c r="Y3066" s="16"/>
      <c r="Z3066" s="16"/>
      <c r="AA3066" s="16"/>
      <c r="AB3066" s="16"/>
      <c r="AC3066" s="16"/>
      <c r="AD3066" s="16"/>
      <c r="AE3066" s="16"/>
      <c r="AT3066" s="302" t="s">
        <v>200</v>
      </c>
      <c r="AU3066" s="302" t="s">
        <v>82</v>
      </c>
      <c r="AV3066" s="16" t="s">
        <v>214</v>
      </c>
      <c r="AW3066" s="16" t="s">
        <v>30</v>
      </c>
      <c r="AX3066" s="16" t="s">
        <v>73</v>
      </c>
      <c r="AY3066" s="302" t="s">
        <v>189</v>
      </c>
    </row>
    <row r="3067" s="15" customFormat="1">
      <c r="A3067" s="15"/>
      <c r="B3067" s="270"/>
      <c r="C3067" s="271"/>
      <c r="D3067" s="242" t="s">
        <v>200</v>
      </c>
      <c r="E3067" s="272" t="s">
        <v>1</v>
      </c>
      <c r="F3067" s="273" t="s">
        <v>207</v>
      </c>
      <c r="G3067" s="271"/>
      <c r="H3067" s="274">
        <v>21.510000000000002</v>
      </c>
      <c r="I3067" s="275"/>
      <c r="J3067" s="271"/>
      <c r="K3067" s="271"/>
      <c r="L3067" s="276"/>
      <c r="M3067" s="277"/>
      <c r="N3067" s="278"/>
      <c r="O3067" s="278"/>
      <c r="P3067" s="278"/>
      <c r="Q3067" s="278"/>
      <c r="R3067" s="278"/>
      <c r="S3067" s="278"/>
      <c r="T3067" s="279"/>
      <c r="U3067" s="15"/>
      <c r="V3067" s="15"/>
      <c r="W3067" s="15"/>
      <c r="X3067" s="15"/>
      <c r="Y3067" s="15"/>
      <c r="Z3067" s="15"/>
      <c r="AA3067" s="15"/>
      <c r="AB3067" s="15"/>
      <c r="AC3067" s="15"/>
      <c r="AD3067" s="15"/>
      <c r="AE3067" s="15"/>
      <c r="AT3067" s="280" t="s">
        <v>200</v>
      </c>
      <c r="AU3067" s="280" t="s">
        <v>82</v>
      </c>
      <c r="AV3067" s="15" t="s">
        <v>195</v>
      </c>
      <c r="AW3067" s="15" t="s">
        <v>30</v>
      </c>
      <c r="AX3067" s="15" t="s">
        <v>80</v>
      </c>
      <c r="AY3067" s="280" t="s">
        <v>189</v>
      </c>
    </row>
    <row r="3068" s="2" customFormat="1" ht="24.15" customHeight="1">
      <c r="A3068" s="39"/>
      <c r="B3068" s="40"/>
      <c r="C3068" s="228" t="s">
        <v>1874</v>
      </c>
      <c r="D3068" s="228" t="s">
        <v>191</v>
      </c>
      <c r="E3068" s="229" t="s">
        <v>1875</v>
      </c>
      <c r="F3068" s="230" t="s">
        <v>1876</v>
      </c>
      <c r="G3068" s="231" t="s">
        <v>301</v>
      </c>
      <c r="H3068" s="232">
        <v>216.61099999999999</v>
      </c>
      <c r="I3068" s="233"/>
      <c r="J3068" s="234">
        <f>ROUND(I3068*H3068,2)</f>
        <v>0</v>
      </c>
      <c r="K3068" s="235"/>
      <c r="L3068" s="45"/>
      <c r="M3068" s="236" t="s">
        <v>1</v>
      </c>
      <c r="N3068" s="237" t="s">
        <v>38</v>
      </c>
      <c r="O3068" s="92"/>
      <c r="P3068" s="238">
        <f>O3068*H3068</f>
        <v>0</v>
      </c>
      <c r="Q3068" s="238">
        <v>0</v>
      </c>
      <c r="R3068" s="238">
        <f>Q3068*H3068</f>
        <v>0</v>
      </c>
      <c r="S3068" s="238">
        <v>0</v>
      </c>
      <c r="T3068" s="239">
        <f>S3068*H3068</f>
        <v>0</v>
      </c>
      <c r="U3068" s="39"/>
      <c r="V3068" s="39"/>
      <c r="W3068" s="39"/>
      <c r="X3068" s="39"/>
      <c r="Y3068" s="39"/>
      <c r="Z3068" s="39"/>
      <c r="AA3068" s="39"/>
      <c r="AB3068" s="39"/>
      <c r="AC3068" s="39"/>
      <c r="AD3068" s="39"/>
      <c r="AE3068" s="39"/>
      <c r="AR3068" s="240" t="s">
        <v>195</v>
      </c>
      <c r="AT3068" s="240" t="s">
        <v>191</v>
      </c>
      <c r="AU3068" s="240" t="s">
        <v>82</v>
      </c>
      <c r="AY3068" s="18" t="s">
        <v>189</v>
      </c>
      <c r="BE3068" s="241">
        <f>IF(N3068="základní",J3068,0)</f>
        <v>0</v>
      </c>
      <c r="BF3068" s="241">
        <f>IF(N3068="snížená",J3068,0)</f>
        <v>0</v>
      </c>
      <c r="BG3068" s="241">
        <f>IF(N3068="zákl. přenesená",J3068,0)</f>
        <v>0</v>
      </c>
      <c r="BH3068" s="241">
        <f>IF(N3068="sníž. přenesená",J3068,0)</f>
        <v>0</v>
      </c>
      <c r="BI3068" s="241">
        <f>IF(N3068="nulová",J3068,0)</f>
        <v>0</v>
      </c>
      <c r="BJ3068" s="18" t="s">
        <v>80</v>
      </c>
      <c r="BK3068" s="241">
        <f>ROUND(I3068*H3068,2)</f>
        <v>0</v>
      </c>
      <c r="BL3068" s="18" t="s">
        <v>195</v>
      </c>
      <c r="BM3068" s="240" t="s">
        <v>1877</v>
      </c>
    </row>
    <row r="3069" s="2" customFormat="1">
      <c r="A3069" s="39"/>
      <c r="B3069" s="40"/>
      <c r="C3069" s="41"/>
      <c r="D3069" s="242" t="s">
        <v>197</v>
      </c>
      <c r="E3069" s="41"/>
      <c r="F3069" s="243" t="s">
        <v>1876</v>
      </c>
      <c r="G3069" s="41"/>
      <c r="H3069" s="41"/>
      <c r="I3069" s="244"/>
      <c r="J3069" s="41"/>
      <c r="K3069" s="41"/>
      <c r="L3069" s="45"/>
      <c r="M3069" s="245"/>
      <c r="N3069" s="246"/>
      <c r="O3069" s="92"/>
      <c r="P3069" s="92"/>
      <c r="Q3069" s="92"/>
      <c r="R3069" s="92"/>
      <c r="S3069" s="92"/>
      <c r="T3069" s="93"/>
      <c r="U3069" s="39"/>
      <c r="V3069" s="39"/>
      <c r="W3069" s="39"/>
      <c r="X3069" s="39"/>
      <c r="Y3069" s="39"/>
      <c r="Z3069" s="39"/>
      <c r="AA3069" s="39"/>
      <c r="AB3069" s="39"/>
      <c r="AC3069" s="39"/>
      <c r="AD3069" s="39"/>
      <c r="AE3069" s="39"/>
      <c r="AT3069" s="18" t="s">
        <v>197</v>
      </c>
      <c r="AU3069" s="18" t="s">
        <v>82</v>
      </c>
    </row>
    <row r="3070" s="2" customFormat="1">
      <c r="A3070" s="39"/>
      <c r="B3070" s="40"/>
      <c r="C3070" s="41"/>
      <c r="D3070" s="247" t="s">
        <v>198</v>
      </c>
      <c r="E3070" s="41"/>
      <c r="F3070" s="248" t="s">
        <v>1878</v>
      </c>
      <c r="G3070" s="41"/>
      <c r="H3070" s="41"/>
      <c r="I3070" s="244"/>
      <c r="J3070" s="41"/>
      <c r="K3070" s="41"/>
      <c r="L3070" s="45"/>
      <c r="M3070" s="245"/>
      <c r="N3070" s="246"/>
      <c r="O3070" s="92"/>
      <c r="P3070" s="92"/>
      <c r="Q3070" s="92"/>
      <c r="R3070" s="92"/>
      <c r="S3070" s="92"/>
      <c r="T3070" s="93"/>
      <c r="U3070" s="39"/>
      <c r="V3070" s="39"/>
      <c r="W3070" s="39"/>
      <c r="X3070" s="39"/>
      <c r="Y3070" s="39"/>
      <c r="Z3070" s="39"/>
      <c r="AA3070" s="39"/>
      <c r="AB3070" s="39"/>
      <c r="AC3070" s="39"/>
      <c r="AD3070" s="39"/>
      <c r="AE3070" s="39"/>
      <c r="AT3070" s="18" t="s">
        <v>198</v>
      </c>
      <c r="AU3070" s="18" t="s">
        <v>82</v>
      </c>
    </row>
    <row r="3071" s="13" customFormat="1">
      <c r="A3071" s="13"/>
      <c r="B3071" s="249"/>
      <c r="C3071" s="250"/>
      <c r="D3071" s="242" t="s">
        <v>200</v>
      </c>
      <c r="E3071" s="251" t="s">
        <v>1</v>
      </c>
      <c r="F3071" s="252" t="s">
        <v>1728</v>
      </c>
      <c r="G3071" s="250"/>
      <c r="H3071" s="251" t="s">
        <v>1</v>
      </c>
      <c r="I3071" s="253"/>
      <c r="J3071" s="250"/>
      <c r="K3071" s="250"/>
      <c r="L3071" s="254"/>
      <c r="M3071" s="255"/>
      <c r="N3071" s="256"/>
      <c r="O3071" s="256"/>
      <c r="P3071" s="256"/>
      <c r="Q3071" s="256"/>
      <c r="R3071" s="256"/>
      <c r="S3071" s="256"/>
      <c r="T3071" s="257"/>
      <c r="U3071" s="13"/>
      <c r="V3071" s="13"/>
      <c r="W3071" s="13"/>
      <c r="X3071" s="13"/>
      <c r="Y3071" s="13"/>
      <c r="Z3071" s="13"/>
      <c r="AA3071" s="13"/>
      <c r="AB3071" s="13"/>
      <c r="AC3071" s="13"/>
      <c r="AD3071" s="13"/>
      <c r="AE3071" s="13"/>
      <c r="AT3071" s="258" t="s">
        <v>200</v>
      </c>
      <c r="AU3071" s="258" t="s">
        <v>82</v>
      </c>
      <c r="AV3071" s="13" t="s">
        <v>80</v>
      </c>
      <c r="AW3071" s="13" t="s">
        <v>30</v>
      </c>
      <c r="AX3071" s="13" t="s">
        <v>73</v>
      </c>
      <c r="AY3071" s="258" t="s">
        <v>189</v>
      </c>
    </row>
    <row r="3072" s="13" customFormat="1">
      <c r="A3072" s="13"/>
      <c r="B3072" s="249"/>
      <c r="C3072" s="250"/>
      <c r="D3072" s="242" t="s">
        <v>200</v>
      </c>
      <c r="E3072" s="251" t="s">
        <v>1</v>
      </c>
      <c r="F3072" s="252" t="s">
        <v>594</v>
      </c>
      <c r="G3072" s="250"/>
      <c r="H3072" s="251" t="s">
        <v>1</v>
      </c>
      <c r="I3072" s="253"/>
      <c r="J3072" s="250"/>
      <c r="K3072" s="250"/>
      <c r="L3072" s="254"/>
      <c r="M3072" s="255"/>
      <c r="N3072" s="256"/>
      <c r="O3072" s="256"/>
      <c r="P3072" s="256"/>
      <c r="Q3072" s="256"/>
      <c r="R3072" s="256"/>
      <c r="S3072" s="256"/>
      <c r="T3072" s="257"/>
      <c r="U3072" s="13"/>
      <c r="V3072" s="13"/>
      <c r="W3072" s="13"/>
      <c r="X3072" s="13"/>
      <c r="Y3072" s="13"/>
      <c r="Z3072" s="13"/>
      <c r="AA3072" s="13"/>
      <c r="AB3072" s="13"/>
      <c r="AC3072" s="13"/>
      <c r="AD3072" s="13"/>
      <c r="AE3072" s="13"/>
      <c r="AT3072" s="258" t="s">
        <v>200</v>
      </c>
      <c r="AU3072" s="258" t="s">
        <v>82</v>
      </c>
      <c r="AV3072" s="13" t="s">
        <v>80</v>
      </c>
      <c r="AW3072" s="13" t="s">
        <v>30</v>
      </c>
      <c r="AX3072" s="13" t="s">
        <v>73</v>
      </c>
      <c r="AY3072" s="258" t="s">
        <v>189</v>
      </c>
    </row>
    <row r="3073" s="14" customFormat="1">
      <c r="A3073" s="14"/>
      <c r="B3073" s="259"/>
      <c r="C3073" s="260"/>
      <c r="D3073" s="242" t="s">
        <v>200</v>
      </c>
      <c r="E3073" s="261" t="s">
        <v>1</v>
      </c>
      <c r="F3073" s="262" t="s">
        <v>801</v>
      </c>
      <c r="G3073" s="260"/>
      <c r="H3073" s="263">
        <v>34.200000000000003</v>
      </c>
      <c r="I3073" s="264"/>
      <c r="J3073" s="260"/>
      <c r="K3073" s="260"/>
      <c r="L3073" s="265"/>
      <c r="M3073" s="266"/>
      <c r="N3073" s="267"/>
      <c r="O3073" s="267"/>
      <c r="P3073" s="267"/>
      <c r="Q3073" s="267"/>
      <c r="R3073" s="267"/>
      <c r="S3073" s="267"/>
      <c r="T3073" s="268"/>
      <c r="U3073" s="14"/>
      <c r="V3073" s="14"/>
      <c r="W3073" s="14"/>
      <c r="X3073" s="14"/>
      <c r="Y3073" s="14"/>
      <c r="Z3073" s="14"/>
      <c r="AA3073" s="14"/>
      <c r="AB3073" s="14"/>
      <c r="AC3073" s="14"/>
      <c r="AD3073" s="14"/>
      <c r="AE3073" s="14"/>
      <c r="AT3073" s="269" t="s">
        <v>200</v>
      </c>
      <c r="AU3073" s="269" t="s">
        <v>82</v>
      </c>
      <c r="AV3073" s="14" t="s">
        <v>82</v>
      </c>
      <c r="AW3073" s="14" t="s">
        <v>30</v>
      </c>
      <c r="AX3073" s="14" t="s">
        <v>73</v>
      </c>
      <c r="AY3073" s="269" t="s">
        <v>189</v>
      </c>
    </row>
    <row r="3074" s="13" customFormat="1">
      <c r="A3074" s="13"/>
      <c r="B3074" s="249"/>
      <c r="C3074" s="250"/>
      <c r="D3074" s="242" t="s">
        <v>200</v>
      </c>
      <c r="E3074" s="251" t="s">
        <v>1</v>
      </c>
      <c r="F3074" s="252" t="s">
        <v>595</v>
      </c>
      <c r="G3074" s="250"/>
      <c r="H3074" s="251" t="s">
        <v>1</v>
      </c>
      <c r="I3074" s="253"/>
      <c r="J3074" s="250"/>
      <c r="K3074" s="250"/>
      <c r="L3074" s="254"/>
      <c r="M3074" s="255"/>
      <c r="N3074" s="256"/>
      <c r="O3074" s="256"/>
      <c r="P3074" s="256"/>
      <c r="Q3074" s="256"/>
      <c r="R3074" s="256"/>
      <c r="S3074" s="256"/>
      <c r="T3074" s="257"/>
      <c r="U3074" s="13"/>
      <c r="V3074" s="13"/>
      <c r="W3074" s="13"/>
      <c r="X3074" s="13"/>
      <c r="Y3074" s="13"/>
      <c r="Z3074" s="13"/>
      <c r="AA3074" s="13"/>
      <c r="AB3074" s="13"/>
      <c r="AC3074" s="13"/>
      <c r="AD3074" s="13"/>
      <c r="AE3074" s="13"/>
      <c r="AT3074" s="258" t="s">
        <v>200</v>
      </c>
      <c r="AU3074" s="258" t="s">
        <v>82</v>
      </c>
      <c r="AV3074" s="13" t="s">
        <v>80</v>
      </c>
      <c r="AW3074" s="13" t="s">
        <v>30</v>
      </c>
      <c r="AX3074" s="13" t="s">
        <v>73</v>
      </c>
      <c r="AY3074" s="258" t="s">
        <v>189</v>
      </c>
    </row>
    <row r="3075" s="14" customFormat="1">
      <c r="A3075" s="14"/>
      <c r="B3075" s="259"/>
      <c r="C3075" s="260"/>
      <c r="D3075" s="242" t="s">
        <v>200</v>
      </c>
      <c r="E3075" s="261" t="s">
        <v>1</v>
      </c>
      <c r="F3075" s="262" t="s">
        <v>596</v>
      </c>
      <c r="G3075" s="260"/>
      <c r="H3075" s="263">
        <v>2.8799999999999999</v>
      </c>
      <c r="I3075" s="264"/>
      <c r="J3075" s="260"/>
      <c r="K3075" s="260"/>
      <c r="L3075" s="265"/>
      <c r="M3075" s="266"/>
      <c r="N3075" s="267"/>
      <c r="O3075" s="267"/>
      <c r="P3075" s="267"/>
      <c r="Q3075" s="267"/>
      <c r="R3075" s="267"/>
      <c r="S3075" s="267"/>
      <c r="T3075" s="268"/>
      <c r="U3075" s="14"/>
      <c r="V3075" s="14"/>
      <c r="W3075" s="14"/>
      <c r="X3075" s="14"/>
      <c r="Y3075" s="14"/>
      <c r="Z3075" s="14"/>
      <c r="AA3075" s="14"/>
      <c r="AB3075" s="14"/>
      <c r="AC3075" s="14"/>
      <c r="AD3075" s="14"/>
      <c r="AE3075" s="14"/>
      <c r="AT3075" s="269" t="s">
        <v>200</v>
      </c>
      <c r="AU3075" s="269" t="s">
        <v>82</v>
      </c>
      <c r="AV3075" s="14" t="s">
        <v>82</v>
      </c>
      <c r="AW3075" s="14" t="s">
        <v>30</v>
      </c>
      <c r="AX3075" s="14" t="s">
        <v>73</v>
      </c>
      <c r="AY3075" s="269" t="s">
        <v>189</v>
      </c>
    </row>
    <row r="3076" s="13" customFormat="1">
      <c r="A3076" s="13"/>
      <c r="B3076" s="249"/>
      <c r="C3076" s="250"/>
      <c r="D3076" s="242" t="s">
        <v>200</v>
      </c>
      <c r="E3076" s="251" t="s">
        <v>1</v>
      </c>
      <c r="F3076" s="252" t="s">
        <v>369</v>
      </c>
      <c r="G3076" s="250"/>
      <c r="H3076" s="251" t="s">
        <v>1</v>
      </c>
      <c r="I3076" s="253"/>
      <c r="J3076" s="250"/>
      <c r="K3076" s="250"/>
      <c r="L3076" s="254"/>
      <c r="M3076" s="255"/>
      <c r="N3076" s="256"/>
      <c r="O3076" s="256"/>
      <c r="P3076" s="256"/>
      <c r="Q3076" s="256"/>
      <c r="R3076" s="256"/>
      <c r="S3076" s="256"/>
      <c r="T3076" s="257"/>
      <c r="U3076" s="13"/>
      <c r="V3076" s="13"/>
      <c r="W3076" s="13"/>
      <c r="X3076" s="13"/>
      <c r="Y3076" s="13"/>
      <c r="Z3076" s="13"/>
      <c r="AA3076" s="13"/>
      <c r="AB3076" s="13"/>
      <c r="AC3076" s="13"/>
      <c r="AD3076" s="13"/>
      <c r="AE3076" s="13"/>
      <c r="AT3076" s="258" t="s">
        <v>200</v>
      </c>
      <c r="AU3076" s="258" t="s">
        <v>82</v>
      </c>
      <c r="AV3076" s="13" t="s">
        <v>80</v>
      </c>
      <c r="AW3076" s="13" t="s">
        <v>30</v>
      </c>
      <c r="AX3076" s="13" t="s">
        <v>73</v>
      </c>
      <c r="AY3076" s="258" t="s">
        <v>189</v>
      </c>
    </row>
    <row r="3077" s="14" customFormat="1">
      <c r="A3077" s="14"/>
      <c r="B3077" s="259"/>
      <c r="C3077" s="260"/>
      <c r="D3077" s="242" t="s">
        <v>200</v>
      </c>
      <c r="E3077" s="261" t="s">
        <v>1</v>
      </c>
      <c r="F3077" s="262" t="s">
        <v>802</v>
      </c>
      <c r="G3077" s="260"/>
      <c r="H3077" s="263">
        <v>-4.1310000000000002</v>
      </c>
      <c r="I3077" s="264"/>
      <c r="J3077" s="260"/>
      <c r="K3077" s="260"/>
      <c r="L3077" s="265"/>
      <c r="M3077" s="266"/>
      <c r="N3077" s="267"/>
      <c r="O3077" s="267"/>
      <c r="P3077" s="267"/>
      <c r="Q3077" s="267"/>
      <c r="R3077" s="267"/>
      <c r="S3077" s="267"/>
      <c r="T3077" s="268"/>
      <c r="U3077" s="14"/>
      <c r="V3077" s="14"/>
      <c r="W3077" s="14"/>
      <c r="X3077" s="14"/>
      <c r="Y3077" s="14"/>
      <c r="Z3077" s="14"/>
      <c r="AA3077" s="14"/>
      <c r="AB3077" s="14"/>
      <c r="AC3077" s="14"/>
      <c r="AD3077" s="14"/>
      <c r="AE3077" s="14"/>
      <c r="AT3077" s="269" t="s">
        <v>200</v>
      </c>
      <c r="AU3077" s="269" t="s">
        <v>82</v>
      </c>
      <c r="AV3077" s="14" t="s">
        <v>82</v>
      </c>
      <c r="AW3077" s="14" t="s">
        <v>30</v>
      </c>
      <c r="AX3077" s="14" t="s">
        <v>73</v>
      </c>
      <c r="AY3077" s="269" t="s">
        <v>189</v>
      </c>
    </row>
    <row r="3078" s="13" customFormat="1">
      <c r="A3078" s="13"/>
      <c r="B3078" s="249"/>
      <c r="C3078" s="250"/>
      <c r="D3078" s="242" t="s">
        <v>200</v>
      </c>
      <c r="E3078" s="251" t="s">
        <v>1</v>
      </c>
      <c r="F3078" s="252" t="s">
        <v>597</v>
      </c>
      <c r="G3078" s="250"/>
      <c r="H3078" s="251" t="s">
        <v>1</v>
      </c>
      <c r="I3078" s="253"/>
      <c r="J3078" s="250"/>
      <c r="K3078" s="250"/>
      <c r="L3078" s="254"/>
      <c r="M3078" s="255"/>
      <c r="N3078" s="256"/>
      <c r="O3078" s="256"/>
      <c r="P3078" s="256"/>
      <c r="Q3078" s="256"/>
      <c r="R3078" s="256"/>
      <c r="S3078" s="256"/>
      <c r="T3078" s="257"/>
      <c r="U3078" s="13"/>
      <c r="V3078" s="13"/>
      <c r="W3078" s="13"/>
      <c r="X3078" s="13"/>
      <c r="Y3078" s="13"/>
      <c r="Z3078" s="13"/>
      <c r="AA3078" s="13"/>
      <c r="AB3078" s="13"/>
      <c r="AC3078" s="13"/>
      <c r="AD3078" s="13"/>
      <c r="AE3078" s="13"/>
      <c r="AT3078" s="258" t="s">
        <v>200</v>
      </c>
      <c r="AU3078" s="258" t="s">
        <v>82</v>
      </c>
      <c r="AV3078" s="13" t="s">
        <v>80</v>
      </c>
      <c r="AW3078" s="13" t="s">
        <v>30</v>
      </c>
      <c r="AX3078" s="13" t="s">
        <v>73</v>
      </c>
      <c r="AY3078" s="258" t="s">
        <v>189</v>
      </c>
    </row>
    <row r="3079" s="14" customFormat="1">
      <c r="A3079" s="14"/>
      <c r="B3079" s="259"/>
      <c r="C3079" s="260"/>
      <c r="D3079" s="242" t="s">
        <v>200</v>
      </c>
      <c r="E3079" s="261" t="s">
        <v>1</v>
      </c>
      <c r="F3079" s="262" t="s">
        <v>803</v>
      </c>
      <c r="G3079" s="260"/>
      <c r="H3079" s="263">
        <v>30.329999999999998</v>
      </c>
      <c r="I3079" s="264"/>
      <c r="J3079" s="260"/>
      <c r="K3079" s="260"/>
      <c r="L3079" s="265"/>
      <c r="M3079" s="266"/>
      <c r="N3079" s="267"/>
      <c r="O3079" s="267"/>
      <c r="P3079" s="267"/>
      <c r="Q3079" s="267"/>
      <c r="R3079" s="267"/>
      <c r="S3079" s="267"/>
      <c r="T3079" s="268"/>
      <c r="U3079" s="14"/>
      <c r="V3079" s="14"/>
      <c r="W3079" s="14"/>
      <c r="X3079" s="14"/>
      <c r="Y3079" s="14"/>
      <c r="Z3079" s="14"/>
      <c r="AA3079" s="14"/>
      <c r="AB3079" s="14"/>
      <c r="AC3079" s="14"/>
      <c r="AD3079" s="14"/>
      <c r="AE3079" s="14"/>
      <c r="AT3079" s="269" t="s">
        <v>200</v>
      </c>
      <c r="AU3079" s="269" t="s">
        <v>82</v>
      </c>
      <c r="AV3079" s="14" t="s">
        <v>82</v>
      </c>
      <c r="AW3079" s="14" t="s">
        <v>30</v>
      </c>
      <c r="AX3079" s="14" t="s">
        <v>73</v>
      </c>
      <c r="AY3079" s="269" t="s">
        <v>189</v>
      </c>
    </row>
    <row r="3080" s="13" customFormat="1">
      <c r="A3080" s="13"/>
      <c r="B3080" s="249"/>
      <c r="C3080" s="250"/>
      <c r="D3080" s="242" t="s">
        <v>200</v>
      </c>
      <c r="E3080" s="251" t="s">
        <v>1</v>
      </c>
      <c r="F3080" s="252" t="s">
        <v>595</v>
      </c>
      <c r="G3080" s="250"/>
      <c r="H3080" s="251" t="s">
        <v>1</v>
      </c>
      <c r="I3080" s="253"/>
      <c r="J3080" s="250"/>
      <c r="K3080" s="250"/>
      <c r="L3080" s="254"/>
      <c r="M3080" s="255"/>
      <c r="N3080" s="256"/>
      <c r="O3080" s="256"/>
      <c r="P3080" s="256"/>
      <c r="Q3080" s="256"/>
      <c r="R3080" s="256"/>
      <c r="S3080" s="256"/>
      <c r="T3080" s="257"/>
      <c r="U3080" s="13"/>
      <c r="V3080" s="13"/>
      <c r="W3080" s="13"/>
      <c r="X3080" s="13"/>
      <c r="Y3080" s="13"/>
      <c r="Z3080" s="13"/>
      <c r="AA3080" s="13"/>
      <c r="AB3080" s="13"/>
      <c r="AC3080" s="13"/>
      <c r="AD3080" s="13"/>
      <c r="AE3080" s="13"/>
      <c r="AT3080" s="258" t="s">
        <v>200</v>
      </c>
      <c r="AU3080" s="258" t="s">
        <v>82</v>
      </c>
      <c r="AV3080" s="13" t="s">
        <v>80</v>
      </c>
      <c r="AW3080" s="13" t="s">
        <v>30</v>
      </c>
      <c r="AX3080" s="13" t="s">
        <v>73</v>
      </c>
      <c r="AY3080" s="258" t="s">
        <v>189</v>
      </c>
    </row>
    <row r="3081" s="14" customFormat="1">
      <c r="A3081" s="14"/>
      <c r="B3081" s="259"/>
      <c r="C3081" s="260"/>
      <c r="D3081" s="242" t="s">
        <v>200</v>
      </c>
      <c r="E3081" s="261" t="s">
        <v>1</v>
      </c>
      <c r="F3081" s="262" t="s">
        <v>598</v>
      </c>
      <c r="G3081" s="260"/>
      <c r="H3081" s="263">
        <v>2.976</v>
      </c>
      <c r="I3081" s="264"/>
      <c r="J3081" s="260"/>
      <c r="K3081" s="260"/>
      <c r="L3081" s="265"/>
      <c r="M3081" s="266"/>
      <c r="N3081" s="267"/>
      <c r="O3081" s="267"/>
      <c r="P3081" s="267"/>
      <c r="Q3081" s="267"/>
      <c r="R3081" s="267"/>
      <c r="S3081" s="267"/>
      <c r="T3081" s="268"/>
      <c r="U3081" s="14"/>
      <c r="V3081" s="14"/>
      <c r="W3081" s="14"/>
      <c r="X3081" s="14"/>
      <c r="Y3081" s="14"/>
      <c r="Z3081" s="14"/>
      <c r="AA3081" s="14"/>
      <c r="AB3081" s="14"/>
      <c r="AC3081" s="14"/>
      <c r="AD3081" s="14"/>
      <c r="AE3081" s="14"/>
      <c r="AT3081" s="269" t="s">
        <v>200</v>
      </c>
      <c r="AU3081" s="269" t="s">
        <v>82</v>
      </c>
      <c r="AV3081" s="14" t="s">
        <v>82</v>
      </c>
      <c r="AW3081" s="14" t="s">
        <v>30</v>
      </c>
      <c r="AX3081" s="14" t="s">
        <v>73</v>
      </c>
      <c r="AY3081" s="269" t="s">
        <v>189</v>
      </c>
    </row>
    <row r="3082" s="14" customFormat="1">
      <c r="A3082" s="14"/>
      <c r="B3082" s="259"/>
      <c r="C3082" s="260"/>
      <c r="D3082" s="242" t="s">
        <v>200</v>
      </c>
      <c r="E3082" s="261" t="s">
        <v>1</v>
      </c>
      <c r="F3082" s="262" t="s">
        <v>599</v>
      </c>
      <c r="G3082" s="260"/>
      <c r="H3082" s="263">
        <v>2.8799999999999999</v>
      </c>
      <c r="I3082" s="264"/>
      <c r="J3082" s="260"/>
      <c r="K3082" s="260"/>
      <c r="L3082" s="265"/>
      <c r="M3082" s="266"/>
      <c r="N3082" s="267"/>
      <c r="O3082" s="267"/>
      <c r="P3082" s="267"/>
      <c r="Q3082" s="267"/>
      <c r="R3082" s="267"/>
      <c r="S3082" s="267"/>
      <c r="T3082" s="268"/>
      <c r="U3082" s="14"/>
      <c r="V3082" s="14"/>
      <c r="W3082" s="14"/>
      <c r="X3082" s="14"/>
      <c r="Y3082" s="14"/>
      <c r="Z3082" s="14"/>
      <c r="AA3082" s="14"/>
      <c r="AB3082" s="14"/>
      <c r="AC3082" s="14"/>
      <c r="AD3082" s="14"/>
      <c r="AE3082" s="14"/>
      <c r="AT3082" s="269" t="s">
        <v>200</v>
      </c>
      <c r="AU3082" s="269" t="s">
        <v>82</v>
      </c>
      <c r="AV3082" s="14" t="s">
        <v>82</v>
      </c>
      <c r="AW3082" s="14" t="s">
        <v>30</v>
      </c>
      <c r="AX3082" s="14" t="s">
        <v>73</v>
      </c>
      <c r="AY3082" s="269" t="s">
        <v>189</v>
      </c>
    </row>
    <row r="3083" s="13" customFormat="1">
      <c r="A3083" s="13"/>
      <c r="B3083" s="249"/>
      <c r="C3083" s="250"/>
      <c r="D3083" s="242" t="s">
        <v>200</v>
      </c>
      <c r="E3083" s="251" t="s">
        <v>1</v>
      </c>
      <c r="F3083" s="252" t="s">
        <v>369</v>
      </c>
      <c r="G3083" s="250"/>
      <c r="H3083" s="251" t="s">
        <v>1</v>
      </c>
      <c r="I3083" s="253"/>
      <c r="J3083" s="250"/>
      <c r="K3083" s="250"/>
      <c r="L3083" s="254"/>
      <c r="M3083" s="255"/>
      <c r="N3083" s="256"/>
      <c r="O3083" s="256"/>
      <c r="P3083" s="256"/>
      <c r="Q3083" s="256"/>
      <c r="R3083" s="256"/>
      <c r="S3083" s="256"/>
      <c r="T3083" s="257"/>
      <c r="U3083" s="13"/>
      <c r="V3083" s="13"/>
      <c r="W3083" s="13"/>
      <c r="X3083" s="13"/>
      <c r="Y3083" s="13"/>
      <c r="Z3083" s="13"/>
      <c r="AA3083" s="13"/>
      <c r="AB3083" s="13"/>
      <c r="AC3083" s="13"/>
      <c r="AD3083" s="13"/>
      <c r="AE3083" s="13"/>
      <c r="AT3083" s="258" t="s">
        <v>200</v>
      </c>
      <c r="AU3083" s="258" t="s">
        <v>82</v>
      </c>
      <c r="AV3083" s="13" t="s">
        <v>80</v>
      </c>
      <c r="AW3083" s="13" t="s">
        <v>30</v>
      </c>
      <c r="AX3083" s="13" t="s">
        <v>73</v>
      </c>
      <c r="AY3083" s="258" t="s">
        <v>189</v>
      </c>
    </row>
    <row r="3084" s="14" customFormat="1">
      <c r="A3084" s="14"/>
      <c r="B3084" s="259"/>
      <c r="C3084" s="260"/>
      <c r="D3084" s="242" t="s">
        <v>200</v>
      </c>
      <c r="E3084" s="261" t="s">
        <v>1</v>
      </c>
      <c r="F3084" s="262" t="s">
        <v>804</v>
      </c>
      <c r="G3084" s="260"/>
      <c r="H3084" s="263">
        <v>-2.48</v>
      </c>
      <c r="I3084" s="264"/>
      <c r="J3084" s="260"/>
      <c r="K3084" s="260"/>
      <c r="L3084" s="265"/>
      <c r="M3084" s="266"/>
      <c r="N3084" s="267"/>
      <c r="O3084" s="267"/>
      <c r="P3084" s="267"/>
      <c r="Q3084" s="267"/>
      <c r="R3084" s="267"/>
      <c r="S3084" s="267"/>
      <c r="T3084" s="268"/>
      <c r="U3084" s="14"/>
      <c r="V3084" s="14"/>
      <c r="W3084" s="14"/>
      <c r="X3084" s="14"/>
      <c r="Y3084" s="14"/>
      <c r="Z3084" s="14"/>
      <c r="AA3084" s="14"/>
      <c r="AB3084" s="14"/>
      <c r="AC3084" s="14"/>
      <c r="AD3084" s="14"/>
      <c r="AE3084" s="14"/>
      <c r="AT3084" s="269" t="s">
        <v>200</v>
      </c>
      <c r="AU3084" s="269" t="s">
        <v>82</v>
      </c>
      <c r="AV3084" s="14" t="s">
        <v>82</v>
      </c>
      <c r="AW3084" s="14" t="s">
        <v>30</v>
      </c>
      <c r="AX3084" s="14" t="s">
        <v>73</v>
      </c>
      <c r="AY3084" s="269" t="s">
        <v>189</v>
      </c>
    </row>
    <row r="3085" s="13" customFormat="1">
      <c r="A3085" s="13"/>
      <c r="B3085" s="249"/>
      <c r="C3085" s="250"/>
      <c r="D3085" s="242" t="s">
        <v>200</v>
      </c>
      <c r="E3085" s="251" t="s">
        <v>1</v>
      </c>
      <c r="F3085" s="252" t="s">
        <v>600</v>
      </c>
      <c r="G3085" s="250"/>
      <c r="H3085" s="251" t="s">
        <v>1</v>
      </c>
      <c r="I3085" s="253"/>
      <c r="J3085" s="250"/>
      <c r="K3085" s="250"/>
      <c r="L3085" s="254"/>
      <c r="M3085" s="255"/>
      <c r="N3085" s="256"/>
      <c r="O3085" s="256"/>
      <c r="P3085" s="256"/>
      <c r="Q3085" s="256"/>
      <c r="R3085" s="256"/>
      <c r="S3085" s="256"/>
      <c r="T3085" s="257"/>
      <c r="U3085" s="13"/>
      <c r="V3085" s="13"/>
      <c r="W3085" s="13"/>
      <c r="X3085" s="13"/>
      <c r="Y3085" s="13"/>
      <c r="Z3085" s="13"/>
      <c r="AA3085" s="13"/>
      <c r="AB3085" s="13"/>
      <c r="AC3085" s="13"/>
      <c r="AD3085" s="13"/>
      <c r="AE3085" s="13"/>
      <c r="AT3085" s="258" t="s">
        <v>200</v>
      </c>
      <c r="AU3085" s="258" t="s">
        <v>82</v>
      </c>
      <c r="AV3085" s="13" t="s">
        <v>80</v>
      </c>
      <c r="AW3085" s="13" t="s">
        <v>30</v>
      </c>
      <c r="AX3085" s="13" t="s">
        <v>73</v>
      </c>
      <c r="AY3085" s="258" t="s">
        <v>189</v>
      </c>
    </row>
    <row r="3086" s="14" customFormat="1">
      <c r="A3086" s="14"/>
      <c r="B3086" s="259"/>
      <c r="C3086" s="260"/>
      <c r="D3086" s="242" t="s">
        <v>200</v>
      </c>
      <c r="E3086" s="261" t="s">
        <v>1</v>
      </c>
      <c r="F3086" s="262" t="s">
        <v>805</v>
      </c>
      <c r="G3086" s="260"/>
      <c r="H3086" s="263">
        <v>41.085000000000001</v>
      </c>
      <c r="I3086" s="264"/>
      <c r="J3086" s="260"/>
      <c r="K3086" s="260"/>
      <c r="L3086" s="265"/>
      <c r="M3086" s="266"/>
      <c r="N3086" s="267"/>
      <c r="O3086" s="267"/>
      <c r="P3086" s="267"/>
      <c r="Q3086" s="267"/>
      <c r="R3086" s="267"/>
      <c r="S3086" s="267"/>
      <c r="T3086" s="268"/>
      <c r="U3086" s="14"/>
      <c r="V3086" s="14"/>
      <c r="W3086" s="14"/>
      <c r="X3086" s="14"/>
      <c r="Y3086" s="14"/>
      <c r="Z3086" s="14"/>
      <c r="AA3086" s="14"/>
      <c r="AB3086" s="14"/>
      <c r="AC3086" s="14"/>
      <c r="AD3086" s="14"/>
      <c r="AE3086" s="14"/>
      <c r="AT3086" s="269" t="s">
        <v>200</v>
      </c>
      <c r="AU3086" s="269" t="s">
        <v>82</v>
      </c>
      <c r="AV3086" s="14" t="s">
        <v>82</v>
      </c>
      <c r="AW3086" s="14" t="s">
        <v>30</v>
      </c>
      <c r="AX3086" s="14" t="s">
        <v>73</v>
      </c>
      <c r="AY3086" s="269" t="s">
        <v>189</v>
      </c>
    </row>
    <row r="3087" s="13" customFormat="1">
      <c r="A3087" s="13"/>
      <c r="B3087" s="249"/>
      <c r="C3087" s="250"/>
      <c r="D3087" s="242" t="s">
        <v>200</v>
      </c>
      <c r="E3087" s="251" t="s">
        <v>1</v>
      </c>
      <c r="F3087" s="252" t="s">
        <v>595</v>
      </c>
      <c r="G3087" s="250"/>
      <c r="H3087" s="251" t="s">
        <v>1</v>
      </c>
      <c r="I3087" s="253"/>
      <c r="J3087" s="250"/>
      <c r="K3087" s="250"/>
      <c r="L3087" s="254"/>
      <c r="M3087" s="255"/>
      <c r="N3087" s="256"/>
      <c r="O3087" s="256"/>
      <c r="P3087" s="256"/>
      <c r="Q3087" s="256"/>
      <c r="R3087" s="256"/>
      <c r="S3087" s="256"/>
      <c r="T3087" s="257"/>
      <c r="U3087" s="13"/>
      <c r="V3087" s="13"/>
      <c r="W3087" s="13"/>
      <c r="X3087" s="13"/>
      <c r="Y3087" s="13"/>
      <c r="Z3087" s="13"/>
      <c r="AA3087" s="13"/>
      <c r="AB3087" s="13"/>
      <c r="AC3087" s="13"/>
      <c r="AD3087" s="13"/>
      <c r="AE3087" s="13"/>
      <c r="AT3087" s="258" t="s">
        <v>200</v>
      </c>
      <c r="AU3087" s="258" t="s">
        <v>82</v>
      </c>
      <c r="AV3087" s="13" t="s">
        <v>80</v>
      </c>
      <c r="AW3087" s="13" t="s">
        <v>30</v>
      </c>
      <c r="AX3087" s="13" t="s">
        <v>73</v>
      </c>
      <c r="AY3087" s="258" t="s">
        <v>189</v>
      </c>
    </row>
    <row r="3088" s="14" customFormat="1">
      <c r="A3088" s="14"/>
      <c r="B3088" s="259"/>
      <c r="C3088" s="260"/>
      <c r="D3088" s="242" t="s">
        <v>200</v>
      </c>
      <c r="E3088" s="261" t="s">
        <v>1</v>
      </c>
      <c r="F3088" s="262" t="s">
        <v>601</v>
      </c>
      <c r="G3088" s="260"/>
      <c r="H3088" s="263">
        <v>3.024</v>
      </c>
      <c r="I3088" s="264"/>
      <c r="J3088" s="260"/>
      <c r="K3088" s="260"/>
      <c r="L3088" s="265"/>
      <c r="M3088" s="266"/>
      <c r="N3088" s="267"/>
      <c r="O3088" s="267"/>
      <c r="P3088" s="267"/>
      <c r="Q3088" s="267"/>
      <c r="R3088" s="267"/>
      <c r="S3088" s="267"/>
      <c r="T3088" s="268"/>
      <c r="U3088" s="14"/>
      <c r="V3088" s="14"/>
      <c r="W3088" s="14"/>
      <c r="X3088" s="14"/>
      <c r="Y3088" s="14"/>
      <c r="Z3088" s="14"/>
      <c r="AA3088" s="14"/>
      <c r="AB3088" s="14"/>
      <c r="AC3088" s="14"/>
      <c r="AD3088" s="14"/>
      <c r="AE3088" s="14"/>
      <c r="AT3088" s="269" t="s">
        <v>200</v>
      </c>
      <c r="AU3088" s="269" t="s">
        <v>82</v>
      </c>
      <c r="AV3088" s="14" t="s">
        <v>82</v>
      </c>
      <c r="AW3088" s="14" t="s">
        <v>30</v>
      </c>
      <c r="AX3088" s="14" t="s">
        <v>73</v>
      </c>
      <c r="AY3088" s="269" t="s">
        <v>189</v>
      </c>
    </row>
    <row r="3089" s="14" customFormat="1">
      <c r="A3089" s="14"/>
      <c r="B3089" s="259"/>
      <c r="C3089" s="260"/>
      <c r="D3089" s="242" t="s">
        <v>200</v>
      </c>
      <c r="E3089" s="261" t="s">
        <v>1</v>
      </c>
      <c r="F3089" s="262" t="s">
        <v>602</v>
      </c>
      <c r="G3089" s="260"/>
      <c r="H3089" s="263">
        <v>3</v>
      </c>
      <c r="I3089" s="264"/>
      <c r="J3089" s="260"/>
      <c r="K3089" s="260"/>
      <c r="L3089" s="265"/>
      <c r="M3089" s="266"/>
      <c r="N3089" s="267"/>
      <c r="O3089" s="267"/>
      <c r="P3089" s="267"/>
      <c r="Q3089" s="267"/>
      <c r="R3089" s="267"/>
      <c r="S3089" s="267"/>
      <c r="T3089" s="268"/>
      <c r="U3089" s="14"/>
      <c r="V3089" s="14"/>
      <c r="W3089" s="14"/>
      <c r="X3089" s="14"/>
      <c r="Y3089" s="14"/>
      <c r="Z3089" s="14"/>
      <c r="AA3089" s="14"/>
      <c r="AB3089" s="14"/>
      <c r="AC3089" s="14"/>
      <c r="AD3089" s="14"/>
      <c r="AE3089" s="14"/>
      <c r="AT3089" s="269" t="s">
        <v>200</v>
      </c>
      <c r="AU3089" s="269" t="s">
        <v>82</v>
      </c>
      <c r="AV3089" s="14" t="s">
        <v>82</v>
      </c>
      <c r="AW3089" s="14" t="s">
        <v>30</v>
      </c>
      <c r="AX3089" s="14" t="s">
        <v>73</v>
      </c>
      <c r="AY3089" s="269" t="s">
        <v>189</v>
      </c>
    </row>
    <row r="3090" s="13" customFormat="1">
      <c r="A3090" s="13"/>
      <c r="B3090" s="249"/>
      <c r="C3090" s="250"/>
      <c r="D3090" s="242" t="s">
        <v>200</v>
      </c>
      <c r="E3090" s="251" t="s">
        <v>1</v>
      </c>
      <c r="F3090" s="252" t="s">
        <v>369</v>
      </c>
      <c r="G3090" s="250"/>
      <c r="H3090" s="251" t="s">
        <v>1</v>
      </c>
      <c r="I3090" s="253"/>
      <c r="J3090" s="250"/>
      <c r="K3090" s="250"/>
      <c r="L3090" s="254"/>
      <c r="M3090" s="255"/>
      <c r="N3090" s="256"/>
      <c r="O3090" s="256"/>
      <c r="P3090" s="256"/>
      <c r="Q3090" s="256"/>
      <c r="R3090" s="256"/>
      <c r="S3090" s="256"/>
      <c r="T3090" s="257"/>
      <c r="U3090" s="13"/>
      <c r="V3090" s="13"/>
      <c r="W3090" s="13"/>
      <c r="X3090" s="13"/>
      <c r="Y3090" s="13"/>
      <c r="Z3090" s="13"/>
      <c r="AA3090" s="13"/>
      <c r="AB3090" s="13"/>
      <c r="AC3090" s="13"/>
      <c r="AD3090" s="13"/>
      <c r="AE3090" s="13"/>
      <c r="AT3090" s="258" t="s">
        <v>200</v>
      </c>
      <c r="AU3090" s="258" t="s">
        <v>82</v>
      </c>
      <c r="AV3090" s="13" t="s">
        <v>80</v>
      </c>
      <c r="AW3090" s="13" t="s">
        <v>30</v>
      </c>
      <c r="AX3090" s="13" t="s">
        <v>73</v>
      </c>
      <c r="AY3090" s="258" t="s">
        <v>189</v>
      </c>
    </row>
    <row r="3091" s="14" customFormat="1">
      <c r="A3091" s="14"/>
      <c r="B3091" s="259"/>
      <c r="C3091" s="260"/>
      <c r="D3091" s="242" t="s">
        <v>200</v>
      </c>
      <c r="E3091" s="261" t="s">
        <v>1</v>
      </c>
      <c r="F3091" s="262" t="s">
        <v>804</v>
      </c>
      <c r="G3091" s="260"/>
      <c r="H3091" s="263">
        <v>-2.48</v>
      </c>
      <c r="I3091" s="264"/>
      <c r="J3091" s="260"/>
      <c r="K3091" s="260"/>
      <c r="L3091" s="265"/>
      <c r="M3091" s="266"/>
      <c r="N3091" s="267"/>
      <c r="O3091" s="267"/>
      <c r="P3091" s="267"/>
      <c r="Q3091" s="267"/>
      <c r="R3091" s="267"/>
      <c r="S3091" s="267"/>
      <c r="T3091" s="268"/>
      <c r="U3091" s="14"/>
      <c r="V3091" s="14"/>
      <c r="W3091" s="14"/>
      <c r="X3091" s="14"/>
      <c r="Y3091" s="14"/>
      <c r="Z3091" s="14"/>
      <c r="AA3091" s="14"/>
      <c r="AB3091" s="14"/>
      <c r="AC3091" s="14"/>
      <c r="AD3091" s="14"/>
      <c r="AE3091" s="14"/>
      <c r="AT3091" s="269" t="s">
        <v>200</v>
      </c>
      <c r="AU3091" s="269" t="s">
        <v>82</v>
      </c>
      <c r="AV3091" s="14" t="s">
        <v>82</v>
      </c>
      <c r="AW3091" s="14" t="s">
        <v>30</v>
      </c>
      <c r="AX3091" s="14" t="s">
        <v>73</v>
      </c>
      <c r="AY3091" s="269" t="s">
        <v>189</v>
      </c>
    </row>
    <row r="3092" s="13" customFormat="1">
      <c r="A3092" s="13"/>
      <c r="B3092" s="249"/>
      <c r="C3092" s="250"/>
      <c r="D3092" s="242" t="s">
        <v>200</v>
      </c>
      <c r="E3092" s="251" t="s">
        <v>1</v>
      </c>
      <c r="F3092" s="252" t="s">
        <v>603</v>
      </c>
      <c r="G3092" s="250"/>
      <c r="H3092" s="251" t="s">
        <v>1</v>
      </c>
      <c r="I3092" s="253"/>
      <c r="J3092" s="250"/>
      <c r="K3092" s="250"/>
      <c r="L3092" s="254"/>
      <c r="M3092" s="255"/>
      <c r="N3092" s="256"/>
      <c r="O3092" s="256"/>
      <c r="P3092" s="256"/>
      <c r="Q3092" s="256"/>
      <c r="R3092" s="256"/>
      <c r="S3092" s="256"/>
      <c r="T3092" s="257"/>
      <c r="U3092" s="13"/>
      <c r="V3092" s="13"/>
      <c r="W3092" s="13"/>
      <c r="X3092" s="13"/>
      <c r="Y3092" s="13"/>
      <c r="Z3092" s="13"/>
      <c r="AA3092" s="13"/>
      <c r="AB3092" s="13"/>
      <c r="AC3092" s="13"/>
      <c r="AD3092" s="13"/>
      <c r="AE3092" s="13"/>
      <c r="AT3092" s="258" t="s">
        <v>200</v>
      </c>
      <c r="AU3092" s="258" t="s">
        <v>82</v>
      </c>
      <c r="AV3092" s="13" t="s">
        <v>80</v>
      </c>
      <c r="AW3092" s="13" t="s">
        <v>30</v>
      </c>
      <c r="AX3092" s="13" t="s">
        <v>73</v>
      </c>
      <c r="AY3092" s="258" t="s">
        <v>189</v>
      </c>
    </row>
    <row r="3093" s="14" customFormat="1">
      <c r="A3093" s="14"/>
      <c r="B3093" s="259"/>
      <c r="C3093" s="260"/>
      <c r="D3093" s="242" t="s">
        <v>200</v>
      </c>
      <c r="E3093" s="261" t="s">
        <v>1</v>
      </c>
      <c r="F3093" s="262" t="s">
        <v>806</v>
      </c>
      <c r="G3093" s="260"/>
      <c r="H3093" s="263">
        <v>28.440000000000001</v>
      </c>
      <c r="I3093" s="264"/>
      <c r="J3093" s="260"/>
      <c r="K3093" s="260"/>
      <c r="L3093" s="265"/>
      <c r="M3093" s="266"/>
      <c r="N3093" s="267"/>
      <c r="O3093" s="267"/>
      <c r="P3093" s="267"/>
      <c r="Q3093" s="267"/>
      <c r="R3093" s="267"/>
      <c r="S3093" s="267"/>
      <c r="T3093" s="268"/>
      <c r="U3093" s="14"/>
      <c r="V3093" s="14"/>
      <c r="W3093" s="14"/>
      <c r="X3093" s="14"/>
      <c r="Y3093" s="14"/>
      <c r="Z3093" s="14"/>
      <c r="AA3093" s="14"/>
      <c r="AB3093" s="14"/>
      <c r="AC3093" s="14"/>
      <c r="AD3093" s="14"/>
      <c r="AE3093" s="14"/>
      <c r="AT3093" s="269" t="s">
        <v>200</v>
      </c>
      <c r="AU3093" s="269" t="s">
        <v>82</v>
      </c>
      <c r="AV3093" s="14" t="s">
        <v>82</v>
      </c>
      <c r="AW3093" s="14" t="s">
        <v>30</v>
      </c>
      <c r="AX3093" s="14" t="s">
        <v>73</v>
      </c>
      <c r="AY3093" s="269" t="s">
        <v>189</v>
      </c>
    </row>
    <row r="3094" s="13" customFormat="1">
      <c r="A3094" s="13"/>
      <c r="B3094" s="249"/>
      <c r="C3094" s="250"/>
      <c r="D3094" s="242" t="s">
        <v>200</v>
      </c>
      <c r="E3094" s="251" t="s">
        <v>1</v>
      </c>
      <c r="F3094" s="252" t="s">
        <v>595</v>
      </c>
      <c r="G3094" s="250"/>
      <c r="H3094" s="251" t="s">
        <v>1</v>
      </c>
      <c r="I3094" s="253"/>
      <c r="J3094" s="250"/>
      <c r="K3094" s="250"/>
      <c r="L3094" s="254"/>
      <c r="M3094" s="255"/>
      <c r="N3094" s="256"/>
      <c r="O3094" s="256"/>
      <c r="P3094" s="256"/>
      <c r="Q3094" s="256"/>
      <c r="R3094" s="256"/>
      <c r="S3094" s="256"/>
      <c r="T3094" s="257"/>
      <c r="U3094" s="13"/>
      <c r="V3094" s="13"/>
      <c r="W3094" s="13"/>
      <c r="X3094" s="13"/>
      <c r="Y3094" s="13"/>
      <c r="Z3094" s="13"/>
      <c r="AA3094" s="13"/>
      <c r="AB3094" s="13"/>
      <c r="AC3094" s="13"/>
      <c r="AD3094" s="13"/>
      <c r="AE3094" s="13"/>
      <c r="AT3094" s="258" t="s">
        <v>200</v>
      </c>
      <c r="AU3094" s="258" t="s">
        <v>82</v>
      </c>
      <c r="AV3094" s="13" t="s">
        <v>80</v>
      </c>
      <c r="AW3094" s="13" t="s">
        <v>30</v>
      </c>
      <c r="AX3094" s="13" t="s">
        <v>73</v>
      </c>
      <c r="AY3094" s="258" t="s">
        <v>189</v>
      </c>
    </row>
    <row r="3095" s="14" customFormat="1">
      <c r="A3095" s="14"/>
      <c r="B3095" s="259"/>
      <c r="C3095" s="260"/>
      <c r="D3095" s="242" t="s">
        <v>200</v>
      </c>
      <c r="E3095" s="261" t="s">
        <v>1</v>
      </c>
      <c r="F3095" s="262" t="s">
        <v>604</v>
      </c>
      <c r="G3095" s="260"/>
      <c r="H3095" s="263">
        <v>3.056</v>
      </c>
      <c r="I3095" s="264"/>
      <c r="J3095" s="260"/>
      <c r="K3095" s="260"/>
      <c r="L3095" s="265"/>
      <c r="M3095" s="266"/>
      <c r="N3095" s="267"/>
      <c r="O3095" s="267"/>
      <c r="P3095" s="267"/>
      <c r="Q3095" s="267"/>
      <c r="R3095" s="267"/>
      <c r="S3095" s="267"/>
      <c r="T3095" s="268"/>
      <c r="U3095" s="14"/>
      <c r="V3095" s="14"/>
      <c r="W3095" s="14"/>
      <c r="X3095" s="14"/>
      <c r="Y3095" s="14"/>
      <c r="Z3095" s="14"/>
      <c r="AA3095" s="14"/>
      <c r="AB3095" s="14"/>
      <c r="AC3095" s="14"/>
      <c r="AD3095" s="14"/>
      <c r="AE3095" s="14"/>
      <c r="AT3095" s="269" t="s">
        <v>200</v>
      </c>
      <c r="AU3095" s="269" t="s">
        <v>82</v>
      </c>
      <c r="AV3095" s="14" t="s">
        <v>82</v>
      </c>
      <c r="AW3095" s="14" t="s">
        <v>30</v>
      </c>
      <c r="AX3095" s="14" t="s">
        <v>73</v>
      </c>
      <c r="AY3095" s="269" t="s">
        <v>189</v>
      </c>
    </row>
    <row r="3096" s="14" customFormat="1">
      <c r="A3096" s="14"/>
      <c r="B3096" s="259"/>
      <c r="C3096" s="260"/>
      <c r="D3096" s="242" t="s">
        <v>200</v>
      </c>
      <c r="E3096" s="261" t="s">
        <v>1</v>
      </c>
      <c r="F3096" s="262" t="s">
        <v>602</v>
      </c>
      <c r="G3096" s="260"/>
      <c r="H3096" s="263">
        <v>3</v>
      </c>
      <c r="I3096" s="264"/>
      <c r="J3096" s="260"/>
      <c r="K3096" s="260"/>
      <c r="L3096" s="265"/>
      <c r="M3096" s="266"/>
      <c r="N3096" s="267"/>
      <c r="O3096" s="267"/>
      <c r="P3096" s="267"/>
      <c r="Q3096" s="267"/>
      <c r="R3096" s="267"/>
      <c r="S3096" s="267"/>
      <c r="T3096" s="268"/>
      <c r="U3096" s="14"/>
      <c r="V3096" s="14"/>
      <c r="W3096" s="14"/>
      <c r="X3096" s="14"/>
      <c r="Y3096" s="14"/>
      <c r="Z3096" s="14"/>
      <c r="AA3096" s="14"/>
      <c r="AB3096" s="14"/>
      <c r="AC3096" s="14"/>
      <c r="AD3096" s="14"/>
      <c r="AE3096" s="14"/>
      <c r="AT3096" s="269" t="s">
        <v>200</v>
      </c>
      <c r="AU3096" s="269" t="s">
        <v>82</v>
      </c>
      <c r="AV3096" s="14" t="s">
        <v>82</v>
      </c>
      <c r="AW3096" s="14" t="s">
        <v>30</v>
      </c>
      <c r="AX3096" s="14" t="s">
        <v>73</v>
      </c>
      <c r="AY3096" s="269" t="s">
        <v>189</v>
      </c>
    </row>
    <row r="3097" s="13" customFormat="1">
      <c r="A3097" s="13"/>
      <c r="B3097" s="249"/>
      <c r="C3097" s="250"/>
      <c r="D3097" s="242" t="s">
        <v>200</v>
      </c>
      <c r="E3097" s="251" t="s">
        <v>1</v>
      </c>
      <c r="F3097" s="252" t="s">
        <v>369</v>
      </c>
      <c r="G3097" s="250"/>
      <c r="H3097" s="251" t="s">
        <v>1</v>
      </c>
      <c r="I3097" s="253"/>
      <c r="J3097" s="250"/>
      <c r="K3097" s="250"/>
      <c r="L3097" s="254"/>
      <c r="M3097" s="255"/>
      <c r="N3097" s="256"/>
      <c r="O3097" s="256"/>
      <c r="P3097" s="256"/>
      <c r="Q3097" s="256"/>
      <c r="R3097" s="256"/>
      <c r="S3097" s="256"/>
      <c r="T3097" s="257"/>
      <c r="U3097" s="13"/>
      <c r="V3097" s="13"/>
      <c r="W3097" s="13"/>
      <c r="X3097" s="13"/>
      <c r="Y3097" s="13"/>
      <c r="Z3097" s="13"/>
      <c r="AA3097" s="13"/>
      <c r="AB3097" s="13"/>
      <c r="AC3097" s="13"/>
      <c r="AD3097" s="13"/>
      <c r="AE3097" s="13"/>
      <c r="AT3097" s="258" t="s">
        <v>200</v>
      </c>
      <c r="AU3097" s="258" t="s">
        <v>82</v>
      </c>
      <c r="AV3097" s="13" t="s">
        <v>80</v>
      </c>
      <c r="AW3097" s="13" t="s">
        <v>30</v>
      </c>
      <c r="AX3097" s="13" t="s">
        <v>73</v>
      </c>
      <c r="AY3097" s="258" t="s">
        <v>189</v>
      </c>
    </row>
    <row r="3098" s="14" customFormat="1">
      <c r="A3098" s="14"/>
      <c r="B3098" s="259"/>
      <c r="C3098" s="260"/>
      <c r="D3098" s="242" t="s">
        <v>200</v>
      </c>
      <c r="E3098" s="261" t="s">
        <v>1</v>
      </c>
      <c r="F3098" s="262" t="s">
        <v>807</v>
      </c>
      <c r="G3098" s="260"/>
      <c r="H3098" s="263">
        <v>-2.5800000000000001</v>
      </c>
      <c r="I3098" s="264"/>
      <c r="J3098" s="260"/>
      <c r="K3098" s="260"/>
      <c r="L3098" s="265"/>
      <c r="M3098" s="266"/>
      <c r="N3098" s="267"/>
      <c r="O3098" s="267"/>
      <c r="P3098" s="267"/>
      <c r="Q3098" s="267"/>
      <c r="R3098" s="267"/>
      <c r="S3098" s="267"/>
      <c r="T3098" s="268"/>
      <c r="U3098" s="14"/>
      <c r="V3098" s="14"/>
      <c r="W3098" s="14"/>
      <c r="X3098" s="14"/>
      <c r="Y3098" s="14"/>
      <c r="Z3098" s="14"/>
      <c r="AA3098" s="14"/>
      <c r="AB3098" s="14"/>
      <c r="AC3098" s="14"/>
      <c r="AD3098" s="14"/>
      <c r="AE3098" s="14"/>
      <c r="AT3098" s="269" t="s">
        <v>200</v>
      </c>
      <c r="AU3098" s="269" t="s">
        <v>82</v>
      </c>
      <c r="AV3098" s="14" t="s">
        <v>82</v>
      </c>
      <c r="AW3098" s="14" t="s">
        <v>30</v>
      </c>
      <c r="AX3098" s="14" t="s">
        <v>73</v>
      </c>
      <c r="AY3098" s="269" t="s">
        <v>189</v>
      </c>
    </row>
    <row r="3099" s="13" customFormat="1">
      <c r="A3099" s="13"/>
      <c r="B3099" s="249"/>
      <c r="C3099" s="250"/>
      <c r="D3099" s="242" t="s">
        <v>200</v>
      </c>
      <c r="E3099" s="251" t="s">
        <v>1</v>
      </c>
      <c r="F3099" s="252" t="s">
        <v>605</v>
      </c>
      <c r="G3099" s="250"/>
      <c r="H3099" s="251" t="s">
        <v>1</v>
      </c>
      <c r="I3099" s="253"/>
      <c r="J3099" s="250"/>
      <c r="K3099" s="250"/>
      <c r="L3099" s="254"/>
      <c r="M3099" s="255"/>
      <c r="N3099" s="256"/>
      <c r="O3099" s="256"/>
      <c r="P3099" s="256"/>
      <c r="Q3099" s="256"/>
      <c r="R3099" s="256"/>
      <c r="S3099" s="256"/>
      <c r="T3099" s="257"/>
      <c r="U3099" s="13"/>
      <c r="V3099" s="13"/>
      <c r="W3099" s="13"/>
      <c r="X3099" s="13"/>
      <c r="Y3099" s="13"/>
      <c r="Z3099" s="13"/>
      <c r="AA3099" s="13"/>
      <c r="AB3099" s="13"/>
      <c r="AC3099" s="13"/>
      <c r="AD3099" s="13"/>
      <c r="AE3099" s="13"/>
      <c r="AT3099" s="258" t="s">
        <v>200</v>
      </c>
      <c r="AU3099" s="258" t="s">
        <v>82</v>
      </c>
      <c r="AV3099" s="13" t="s">
        <v>80</v>
      </c>
      <c r="AW3099" s="13" t="s">
        <v>30</v>
      </c>
      <c r="AX3099" s="13" t="s">
        <v>73</v>
      </c>
      <c r="AY3099" s="258" t="s">
        <v>189</v>
      </c>
    </row>
    <row r="3100" s="14" customFormat="1">
      <c r="A3100" s="14"/>
      <c r="B3100" s="259"/>
      <c r="C3100" s="260"/>
      <c r="D3100" s="242" t="s">
        <v>200</v>
      </c>
      <c r="E3100" s="261" t="s">
        <v>1</v>
      </c>
      <c r="F3100" s="262" t="s">
        <v>1729</v>
      </c>
      <c r="G3100" s="260"/>
      <c r="H3100" s="263">
        <v>21.263000000000002</v>
      </c>
      <c r="I3100" s="264"/>
      <c r="J3100" s="260"/>
      <c r="K3100" s="260"/>
      <c r="L3100" s="265"/>
      <c r="M3100" s="266"/>
      <c r="N3100" s="267"/>
      <c r="O3100" s="267"/>
      <c r="P3100" s="267"/>
      <c r="Q3100" s="267"/>
      <c r="R3100" s="267"/>
      <c r="S3100" s="267"/>
      <c r="T3100" s="268"/>
      <c r="U3100" s="14"/>
      <c r="V3100" s="14"/>
      <c r="W3100" s="14"/>
      <c r="X3100" s="14"/>
      <c r="Y3100" s="14"/>
      <c r="Z3100" s="14"/>
      <c r="AA3100" s="14"/>
      <c r="AB3100" s="14"/>
      <c r="AC3100" s="14"/>
      <c r="AD3100" s="14"/>
      <c r="AE3100" s="14"/>
      <c r="AT3100" s="269" t="s">
        <v>200</v>
      </c>
      <c r="AU3100" s="269" t="s">
        <v>82</v>
      </c>
      <c r="AV3100" s="14" t="s">
        <v>82</v>
      </c>
      <c r="AW3100" s="14" t="s">
        <v>30</v>
      </c>
      <c r="AX3100" s="14" t="s">
        <v>73</v>
      </c>
      <c r="AY3100" s="269" t="s">
        <v>189</v>
      </c>
    </row>
    <row r="3101" s="13" customFormat="1">
      <c r="A3101" s="13"/>
      <c r="B3101" s="249"/>
      <c r="C3101" s="250"/>
      <c r="D3101" s="242" t="s">
        <v>200</v>
      </c>
      <c r="E3101" s="251" t="s">
        <v>1</v>
      </c>
      <c r="F3101" s="252" t="s">
        <v>595</v>
      </c>
      <c r="G3101" s="250"/>
      <c r="H3101" s="251" t="s">
        <v>1</v>
      </c>
      <c r="I3101" s="253"/>
      <c r="J3101" s="250"/>
      <c r="K3101" s="250"/>
      <c r="L3101" s="254"/>
      <c r="M3101" s="255"/>
      <c r="N3101" s="256"/>
      <c r="O3101" s="256"/>
      <c r="P3101" s="256"/>
      <c r="Q3101" s="256"/>
      <c r="R3101" s="256"/>
      <c r="S3101" s="256"/>
      <c r="T3101" s="257"/>
      <c r="U3101" s="13"/>
      <c r="V3101" s="13"/>
      <c r="W3101" s="13"/>
      <c r="X3101" s="13"/>
      <c r="Y3101" s="13"/>
      <c r="Z3101" s="13"/>
      <c r="AA3101" s="13"/>
      <c r="AB3101" s="13"/>
      <c r="AC3101" s="13"/>
      <c r="AD3101" s="13"/>
      <c r="AE3101" s="13"/>
      <c r="AT3101" s="258" t="s">
        <v>200</v>
      </c>
      <c r="AU3101" s="258" t="s">
        <v>82</v>
      </c>
      <c r="AV3101" s="13" t="s">
        <v>80</v>
      </c>
      <c r="AW3101" s="13" t="s">
        <v>30</v>
      </c>
      <c r="AX3101" s="13" t="s">
        <v>73</v>
      </c>
      <c r="AY3101" s="258" t="s">
        <v>189</v>
      </c>
    </row>
    <row r="3102" s="14" customFormat="1">
      <c r="A3102" s="14"/>
      <c r="B3102" s="259"/>
      <c r="C3102" s="260"/>
      <c r="D3102" s="242" t="s">
        <v>200</v>
      </c>
      <c r="E3102" s="261" t="s">
        <v>1</v>
      </c>
      <c r="F3102" s="262" t="s">
        <v>602</v>
      </c>
      <c r="G3102" s="260"/>
      <c r="H3102" s="263">
        <v>3</v>
      </c>
      <c r="I3102" s="264"/>
      <c r="J3102" s="260"/>
      <c r="K3102" s="260"/>
      <c r="L3102" s="265"/>
      <c r="M3102" s="266"/>
      <c r="N3102" s="267"/>
      <c r="O3102" s="267"/>
      <c r="P3102" s="267"/>
      <c r="Q3102" s="267"/>
      <c r="R3102" s="267"/>
      <c r="S3102" s="267"/>
      <c r="T3102" s="268"/>
      <c r="U3102" s="14"/>
      <c r="V3102" s="14"/>
      <c r="W3102" s="14"/>
      <c r="X3102" s="14"/>
      <c r="Y3102" s="14"/>
      <c r="Z3102" s="14"/>
      <c r="AA3102" s="14"/>
      <c r="AB3102" s="14"/>
      <c r="AC3102" s="14"/>
      <c r="AD3102" s="14"/>
      <c r="AE3102" s="14"/>
      <c r="AT3102" s="269" t="s">
        <v>200</v>
      </c>
      <c r="AU3102" s="269" t="s">
        <v>82</v>
      </c>
      <c r="AV3102" s="14" t="s">
        <v>82</v>
      </c>
      <c r="AW3102" s="14" t="s">
        <v>30</v>
      </c>
      <c r="AX3102" s="14" t="s">
        <v>73</v>
      </c>
      <c r="AY3102" s="269" t="s">
        <v>189</v>
      </c>
    </row>
    <row r="3103" s="13" customFormat="1">
      <c r="A3103" s="13"/>
      <c r="B3103" s="249"/>
      <c r="C3103" s="250"/>
      <c r="D3103" s="242" t="s">
        <v>200</v>
      </c>
      <c r="E3103" s="251" t="s">
        <v>1</v>
      </c>
      <c r="F3103" s="252" t="s">
        <v>369</v>
      </c>
      <c r="G3103" s="250"/>
      <c r="H3103" s="251" t="s">
        <v>1</v>
      </c>
      <c r="I3103" s="253"/>
      <c r="J3103" s="250"/>
      <c r="K3103" s="250"/>
      <c r="L3103" s="254"/>
      <c r="M3103" s="255"/>
      <c r="N3103" s="256"/>
      <c r="O3103" s="256"/>
      <c r="P3103" s="256"/>
      <c r="Q3103" s="256"/>
      <c r="R3103" s="256"/>
      <c r="S3103" s="256"/>
      <c r="T3103" s="257"/>
      <c r="U3103" s="13"/>
      <c r="V3103" s="13"/>
      <c r="W3103" s="13"/>
      <c r="X3103" s="13"/>
      <c r="Y3103" s="13"/>
      <c r="Z3103" s="13"/>
      <c r="AA3103" s="13"/>
      <c r="AB3103" s="13"/>
      <c r="AC3103" s="13"/>
      <c r="AD3103" s="13"/>
      <c r="AE3103" s="13"/>
      <c r="AT3103" s="258" t="s">
        <v>200</v>
      </c>
      <c r="AU3103" s="258" t="s">
        <v>82</v>
      </c>
      <c r="AV3103" s="13" t="s">
        <v>80</v>
      </c>
      <c r="AW3103" s="13" t="s">
        <v>30</v>
      </c>
      <c r="AX3103" s="13" t="s">
        <v>73</v>
      </c>
      <c r="AY3103" s="258" t="s">
        <v>189</v>
      </c>
    </row>
    <row r="3104" s="14" customFormat="1">
      <c r="A3104" s="14"/>
      <c r="B3104" s="259"/>
      <c r="C3104" s="260"/>
      <c r="D3104" s="242" t="s">
        <v>200</v>
      </c>
      <c r="E3104" s="261" t="s">
        <v>1</v>
      </c>
      <c r="F3104" s="262" t="s">
        <v>807</v>
      </c>
      <c r="G3104" s="260"/>
      <c r="H3104" s="263">
        <v>-2.5800000000000001</v>
      </c>
      <c r="I3104" s="264"/>
      <c r="J3104" s="260"/>
      <c r="K3104" s="260"/>
      <c r="L3104" s="265"/>
      <c r="M3104" s="266"/>
      <c r="N3104" s="267"/>
      <c r="O3104" s="267"/>
      <c r="P3104" s="267"/>
      <c r="Q3104" s="267"/>
      <c r="R3104" s="267"/>
      <c r="S3104" s="267"/>
      <c r="T3104" s="268"/>
      <c r="U3104" s="14"/>
      <c r="V3104" s="14"/>
      <c r="W3104" s="14"/>
      <c r="X3104" s="14"/>
      <c r="Y3104" s="14"/>
      <c r="Z3104" s="14"/>
      <c r="AA3104" s="14"/>
      <c r="AB3104" s="14"/>
      <c r="AC3104" s="14"/>
      <c r="AD3104" s="14"/>
      <c r="AE3104" s="14"/>
      <c r="AT3104" s="269" t="s">
        <v>200</v>
      </c>
      <c r="AU3104" s="269" t="s">
        <v>82</v>
      </c>
      <c r="AV3104" s="14" t="s">
        <v>82</v>
      </c>
      <c r="AW3104" s="14" t="s">
        <v>30</v>
      </c>
      <c r="AX3104" s="14" t="s">
        <v>73</v>
      </c>
      <c r="AY3104" s="269" t="s">
        <v>189</v>
      </c>
    </row>
    <row r="3105" s="13" customFormat="1">
      <c r="A3105" s="13"/>
      <c r="B3105" s="249"/>
      <c r="C3105" s="250"/>
      <c r="D3105" s="242" t="s">
        <v>200</v>
      </c>
      <c r="E3105" s="251" t="s">
        <v>1</v>
      </c>
      <c r="F3105" s="252" t="s">
        <v>1730</v>
      </c>
      <c r="G3105" s="250"/>
      <c r="H3105" s="251" t="s">
        <v>1</v>
      </c>
      <c r="I3105" s="253"/>
      <c r="J3105" s="250"/>
      <c r="K3105" s="250"/>
      <c r="L3105" s="254"/>
      <c r="M3105" s="255"/>
      <c r="N3105" s="256"/>
      <c r="O3105" s="256"/>
      <c r="P3105" s="256"/>
      <c r="Q3105" s="256"/>
      <c r="R3105" s="256"/>
      <c r="S3105" s="256"/>
      <c r="T3105" s="257"/>
      <c r="U3105" s="13"/>
      <c r="V3105" s="13"/>
      <c r="W3105" s="13"/>
      <c r="X3105" s="13"/>
      <c r="Y3105" s="13"/>
      <c r="Z3105" s="13"/>
      <c r="AA3105" s="13"/>
      <c r="AB3105" s="13"/>
      <c r="AC3105" s="13"/>
      <c r="AD3105" s="13"/>
      <c r="AE3105" s="13"/>
      <c r="AT3105" s="258" t="s">
        <v>200</v>
      </c>
      <c r="AU3105" s="258" t="s">
        <v>82</v>
      </c>
      <c r="AV3105" s="13" t="s">
        <v>80</v>
      </c>
      <c r="AW3105" s="13" t="s">
        <v>30</v>
      </c>
      <c r="AX3105" s="13" t="s">
        <v>73</v>
      </c>
      <c r="AY3105" s="258" t="s">
        <v>189</v>
      </c>
    </row>
    <row r="3106" s="14" customFormat="1">
      <c r="A3106" s="14"/>
      <c r="B3106" s="259"/>
      <c r="C3106" s="260"/>
      <c r="D3106" s="242" t="s">
        <v>200</v>
      </c>
      <c r="E3106" s="261" t="s">
        <v>1</v>
      </c>
      <c r="F3106" s="262" t="s">
        <v>1731</v>
      </c>
      <c r="G3106" s="260"/>
      <c r="H3106" s="263">
        <v>15.323</v>
      </c>
      <c r="I3106" s="264"/>
      <c r="J3106" s="260"/>
      <c r="K3106" s="260"/>
      <c r="L3106" s="265"/>
      <c r="M3106" s="266"/>
      <c r="N3106" s="267"/>
      <c r="O3106" s="267"/>
      <c r="P3106" s="267"/>
      <c r="Q3106" s="267"/>
      <c r="R3106" s="267"/>
      <c r="S3106" s="267"/>
      <c r="T3106" s="268"/>
      <c r="U3106" s="14"/>
      <c r="V3106" s="14"/>
      <c r="W3106" s="14"/>
      <c r="X3106" s="14"/>
      <c r="Y3106" s="14"/>
      <c r="Z3106" s="14"/>
      <c r="AA3106" s="14"/>
      <c r="AB3106" s="14"/>
      <c r="AC3106" s="14"/>
      <c r="AD3106" s="14"/>
      <c r="AE3106" s="14"/>
      <c r="AT3106" s="269" t="s">
        <v>200</v>
      </c>
      <c r="AU3106" s="269" t="s">
        <v>82</v>
      </c>
      <c r="AV3106" s="14" t="s">
        <v>82</v>
      </c>
      <c r="AW3106" s="14" t="s">
        <v>30</v>
      </c>
      <c r="AX3106" s="14" t="s">
        <v>73</v>
      </c>
      <c r="AY3106" s="269" t="s">
        <v>189</v>
      </c>
    </row>
    <row r="3107" s="13" customFormat="1">
      <c r="A3107" s="13"/>
      <c r="B3107" s="249"/>
      <c r="C3107" s="250"/>
      <c r="D3107" s="242" t="s">
        <v>200</v>
      </c>
      <c r="E3107" s="251" t="s">
        <v>1</v>
      </c>
      <c r="F3107" s="252" t="s">
        <v>809</v>
      </c>
      <c r="G3107" s="250"/>
      <c r="H3107" s="251" t="s">
        <v>1</v>
      </c>
      <c r="I3107" s="253"/>
      <c r="J3107" s="250"/>
      <c r="K3107" s="250"/>
      <c r="L3107" s="254"/>
      <c r="M3107" s="255"/>
      <c r="N3107" s="256"/>
      <c r="O3107" s="256"/>
      <c r="P3107" s="256"/>
      <c r="Q3107" s="256"/>
      <c r="R3107" s="256"/>
      <c r="S3107" s="256"/>
      <c r="T3107" s="257"/>
      <c r="U3107" s="13"/>
      <c r="V3107" s="13"/>
      <c r="W3107" s="13"/>
      <c r="X3107" s="13"/>
      <c r="Y3107" s="13"/>
      <c r="Z3107" s="13"/>
      <c r="AA3107" s="13"/>
      <c r="AB3107" s="13"/>
      <c r="AC3107" s="13"/>
      <c r="AD3107" s="13"/>
      <c r="AE3107" s="13"/>
      <c r="AT3107" s="258" t="s">
        <v>200</v>
      </c>
      <c r="AU3107" s="258" t="s">
        <v>82</v>
      </c>
      <c r="AV3107" s="13" t="s">
        <v>80</v>
      </c>
      <c r="AW3107" s="13" t="s">
        <v>30</v>
      </c>
      <c r="AX3107" s="13" t="s">
        <v>73</v>
      </c>
      <c r="AY3107" s="258" t="s">
        <v>189</v>
      </c>
    </row>
    <row r="3108" s="14" customFormat="1">
      <c r="A3108" s="14"/>
      <c r="B3108" s="259"/>
      <c r="C3108" s="260"/>
      <c r="D3108" s="242" t="s">
        <v>200</v>
      </c>
      <c r="E3108" s="261" t="s">
        <v>1</v>
      </c>
      <c r="F3108" s="262" t="s">
        <v>810</v>
      </c>
      <c r="G3108" s="260"/>
      <c r="H3108" s="263">
        <v>36.405000000000001</v>
      </c>
      <c r="I3108" s="264"/>
      <c r="J3108" s="260"/>
      <c r="K3108" s="260"/>
      <c r="L3108" s="265"/>
      <c r="M3108" s="266"/>
      <c r="N3108" s="267"/>
      <c r="O3108" s="267"/>
      <c r="P3108" s="267"/>
      <c r="Q3108" s="267"/>
      <c r="R3108" s="267"/>
      <c r="S3108" s="267"/>
      <c r="T3108" s="268"/>
      <c r="U3108" s="14"/>
      <c r="V3108" s="14"/>
      <c r="W3108" s="14"/>
      <c r="X3108" s="14"/>
      <c r="Y3108" s="14"/>
      <c r="Z3108" s="14"/>
      <c r="AA3108" s="14"/>
      <c r="AB3108" s="14"/>
      <c r="AC3108" s="14"/>
      <c r="AD3108" s="14"/>
      <c r="AE3108" s="14"/>
      <c r="AT3108" s="269" t="s">
        <v>200</v>
      </c>
      <c r="AU3108" s="269" t="s">
        <v>82</v>
      </c>
      <c r="AV3108" s="14" t="s">
        <v>82</v>
      </c>
      <c r="AW3108" s="14" t="s">
        <v>30</v>
      </c>
      <c r="AX3108" s="14" t="s">
        <v>73</v>
      </c>
      <c r="AY3108" s="269" t="s">
        <v>189</v>
      </c>
    </row>
    <row r="3109" s="15" customFormat="1">
      <c r="A3109" s="15"/>
      <c r="B3109" s="270"/>
      <c r="C3109" s="271"/>
      <c r="D3109" s="242" t="s">
        <v>200</v>
      </c>
      <c r="E3109" s="272" t="s">
        <v>1</v>
      </c>
      <c r="F3109" s="273" t="s">
        <v>207</v>
      </c>
      <c r="G3109" s="271"/>
      <c r="H3109" s="274">
        <v>216.61099999999999</v>
      </c>
      <c r="I3109" s="275"/>
      <c r="J3109" s="271"/>
      <c r="K3109" s="271"/>
      <c r="L3109" s="276"/>
      <c r="M3109" s="277"/>
      <c r="N3109" s="278"/>
      <c r="O3109" s="278"/>
      <c r="P3109" s="278"/>
      <c r="Q3109" s="278"/>
      <c r="R3109" s="278"/>
      <c r="S3109" s="278"/>
      <c r="T3109" s="279"/>
      <c r="U3109" s="15"/>
      <c r="V3109" s="15"/>
      <c r="W3109" s="15"/>
      <c r="X3109" s="15"/>
      <c r="Y3109" s="15"/>
      <c r="Z3109" s="15"/>
      <c r="AA3109" s="15"/>
      <c r="AB3109" s="15"/>
      <c r="AC3109" s="15"/>
      <c r="AD3109" s="15"/>
      <c r="AE3109" s="15"/>
      <c r="AT3109" s="280" t="s">
        <v>200</v>
      </c>
      <c r="AU3109" s="280" t="s">
        <v>82</v>
      </c>
      <c r="AV3109" s="15" t="s">
        <v>195</v>
      </c>
      <c r="AW3109" s="15" t="s">
        <v>30</v>
      </c>
      <c r="AX3109" s="15" t="s">
        <v>80</v>
      </c>
      <c r="AY3109" s="280" t="s">
        <v>189</v>
      </c>
    </row>
    <row r="3110" s="2" customFormat="1" ht="21.75" customHeight="1">
      <c r="A3110" s="39"/>
      <c r="B3110" s="40"/>
      <c r="C3110" s="228" t="s">
        <v>1879</v>
      </c>
      <c r="D3110" s="228" t="s">
        <v>191</v>
      </c>
      <c r="E3110" s="229" t="s">
        <v>1880</v>
      </c>
      <c r="F3110" s="230" t="s">
        <v>1881</v>
      </c>
      <c r="G3110" s="231" t="s">
        <v>301</v>
      </c>
      <c r="H3110" s="232">
        <v>75.519999999999996</v>
      </c>
      <c r="I3110" s="233"/>
      <c r="J3110" s="234">
        <f>ROUND(I3110*H3110,2)</f>
        <v>0</v>
      </c>
      <c r="K3110" s="235"/>
      <c r="L3110" s="45"/>
      <c r="M3110" s="236" t="s">
        <v>1</v>
      </c>
      <c r="N3110" s="237" t="s">
        <v>38</v>
      </c>
      <c r="O3110" s="92"/>
      <c r="P3110" s="238">
        <f>O3110*H3110</f>
        <v>0</v>
      </c>
      <c r="Q3110" s="238">
        <v>0</v>
      </c>
      <c r="R3110" s="238">
        <f>Q3110*H3110</f>
        <v>0</v>
      </c>
      <c r="S3110" s="238">
        <v>0</v>
      </c>
      <c r="T3110" s="239">
        <f>S3110*H3110</f>
        <v>0</v>
      </c>
      <c r="U3110" s="39"/>
      <c r="V3110" s="39"/>
      <c r="W3110" s="39"/>
      <c r="X3110" s="39"/>
      <c r="Y3110" s="39"/>
      <c r="Z3110" s="39"/>
      <c r="AA3110" s="39"/>
      <c r="AB3110" s="39"/>
      <c r="AC3110" s="39"/>
      <c r="AD3110" s="39"/>
      <c r="AE3110" s="39"/>
      <c r="AR3110" s="240" t="s">
        <v>195</v>
      </c>
      <c r="AT3110" s="240" t="s">
        <v>191</v>
      </c>
      <c r="AU3110" s="240" t="s">
        <v>82</v>
      </c>
      <c r="AY3110" s="18" t="s">
        <v>189</v>
      </c>
      <c r="BE3110" s="241">
        <f>IF(N3110="základní",J3110,0)</f>
        <v>0</v>
      </c>
      <c r="BF3110" s="241">
        <f>IF(N3110="snížená",J3110,0)</f>
        <v>0</v>
      </c>
      <c r="BG3110" s="241">
        <f>IF(N3110="zákl. přenesená",J3110,0)</f>
        <v>0</v>
      </c>
      <c r="BH3110" s="241">
        <f>IF(N3110="sníž. přenesená",J3110,0)</f>
        <v>0</v>
      </c>
      <c r="BI3110" s="241">
        <f>IF(N3110="nulová",J3110,0)</f>
        <v>0</v>
      </c>
      <c r="BJ3110" s="18" t="s">
        <v>80</v>
      </c>
      <c r="BK3110" s="241">
        <f>ROUND(I3110*H3110,2)</f>
        <v>0</v>
      </c>
      <c r="BL3110" s="18" t="s">
        <v>195</v>
      </c>
      <c r="BM3110" s="240" t="s">
        <v>1882</v>
      </c>
    </row>
    <row r="3111" s="2" customFormat="1">
      <c r="A3111" s="39"/>
      <c r="B3111" s="40"/>
      <c r="C3111" s="41"/>
      <c r="D3111" s="242" t="s">
        <v>197</v>
      </c>
      <c r="E3111" s="41"/>
      <c r="F3111" s="243" t="s">
        <v>1881</v>
      </c>
      <c r="G3111" s="41"/>
      <c r="H3111" s="41"/>
      <c r="I3111" s="244"/>
      <c r="J3111" s="41"/>
      <c r="K3111" s="41"/>
      <c r="L3111" s="45"/>
      <c r="M3111" s="245"/>
      <c r="N3111" s="246"/>
      <c r="O3111" s="92"/>
      <c r="P3111" s="92"/>
      <c r="Q3111" s="92"/>
      <c r="R3111" s="92"/>
      <c r="S3111" s="92"/>
      <c r="T3111" s="93"/>
      <c r="U3111" s="39"/>
      <c r="V3111" s="39"/>
      <c r="W3111" s="39"/>
      <c r="X3111" s="39"/>
      <c r="Y3111" s="39"/>
      <c r="Z3111" s="39"/>
      <c r="AA3111" s="39"/>
      <c r="AB3111" s="39"/>
      <c r="AC3111" s="39"/>
      <c r="AD3111" s="39"/>
      <c r="AE3111" s="39"/>
      <c r="AT3111" s="18" t="s">
        <v>197</v>
      </c>
      <c r="AU3111" s="18" t="s">
        <v>82</v>
      </c>
    </row>
    <row r="3112" s="2" customFormat="1">
      <c r="A3112" s="39"/>
      <c r="B3112" s="40"/>
      <c r="C3112" s="41"/>
      <c r="D3112" s="247" t="s">
        <v>198</v>
      </c>
      <c r="E3112" s="41"/>
      <c r="F3112" s="248" t="s">
        <v>1883</v>
      </c>
      <c r="G3112" s="41"/>
      <c r="H3112" s="41"/>
      <c r="I3112" s="244"/>
      <c r="J3112" s="41"/>
      <c r="K3112" s="41"/>
      <c r="L3112" s="45"/>
      <c r="M3112" s="245"/>
      <c r="N3112" s="246"/>
      <c r="O3112" s="92"/>
      <c r="P3112" s="92"/>
      <c r="Q3112" s="92"/>
      <c r="R3112" s="92"/>
      <c r="S3112" s="92"/>
      <c r="T3112" s="93"/>
      <c r="U3112" s="39"/>
      <c r="V3112" s="39"/>
      <c r="W3112" s="39"/>
      <c r="X3112" s="39"/>
      <c r="Y3112" s="39"/>
      <c r="Z3112" s="39"/>
      <c r="AA3112" s="39"/>
      <c r="AB3112" s="39"/>
      <c r="AC3112" s="39"/>
      <c r="AD3112" s="39"/>
      <c r="AE3112" s="39"/>
      <c r="AT3112" s="18" t="s">
        <v>198</v>
      </c>
      <c r="AU3112" s="18" t="s">
        <v>82</v>
      </c>
    </row>
    <row r="3113" s="13" customFormat="1">
      <c r="A3113" s="13"/>
      <c r="B3113" s="249"/>
      <c r="C3113" s="250"/>
      <c r="D3113" s="242" t="s">
        <v>200</v>
      </c>
      <c r="E3113" s="251" t="s">
        <v>1</v>
      </c>
      <c r="F3113" s="252" t="s">
        <v>283</v>
      </c>
      <c r="G3113" s="250"/>
      <c r="H3113" s="251" t="s">
        <v>1</v>
      </c>
      <c r="I3113" s="253"/>
      <c r="J3113" s="250"/>
      <c r="K3113" s="250"/>
      <c r="L3113" s="254"/>
      <c r="M3113" s="255"/>
      <c r="N3113" s="256"/>
      <c r="O3113" s="256"/>
      <c r="P3113" s="256"/>
      <c r="Q3113" s="256"/>
      <c r="R3113" s="256"/>
      <c r="S3113" s="256"/>
      <c r="T3113" s="257"/>
      <c r="U3113" s="13"/>
      <c r="V3113" s="13"/>
      <c r="W3113" s="13"/>
      <c r="X3113" s="13"/>
      <c r="Y3113" s="13"/>
      <c r="Z3113" s="13"/>
      <c r="AA3113" s="13"/>
      <c r="AB3113" s="13"/>
      <c r="AC3113" s="13"/>
      <c r="AD3113" s="13"/>
      <c r="AE3113" s="13"/>
      <c r="AT3113" s="258" t="s">
        <v>200</v>
      </c>
      <c r="AU3113" s="258" t="s">
        <v>82</v>
      </c>
      <c r="AV3113" s="13" t="s">
        <v>80</v>
      </c>
      <c r="AW3113" s="13" t="s">
        <v>30</v>
      </c>
      <c r="AX3113" s="13" t="s">
        <v>73</v>
      </c>
      <c r="AY3113" s="258" t="s">
        <v>189</v>
      </c>
    </row>
    <row r="3114" s="13" customFormat="1">
      <c r="A3114" s="13"/>
      <c r="B3114" s="249"/>
      <c r="C3114" s="250"/>
      <c r="D3114" s="242" t="s">
        <v>200</v>
      </c>
      <c r="E3114" s="251" t="s">
        <v>1</v>
      </c>
      <c r="F3114" s="252" t="s">
        <v>1330</v>
      </c>
      <c r="G3114" s="250"/>
      <c r="H3114" s="251" t="s">
        <v>1</v>
      </c>
      <c r="I3114" s="253"/>
      <c r="J3114" s="250"/>
      <c r="K3114" s="250"/>
      <c r="L3114" s="254"/>
      <c r="M3114" s="255"/>
      <c r="N3114" s="256"/>
      <c r="O3114" s="256"/>
      <c r="P3114" s="256"/>
      <c r="Q3114" s="256"/>
      <c r="R3114" s="256"/>
      <c r="S3114" s="256"/>
      <c r="T3114" s="257"/>
      <c r="U3114" s="13"/>
      <c r="V3114" s="13"/>
      <c r="W3114" s="13"/>
      <c r="X3114" s="13"/>
      <c r="Y3114" s="13"/>
      <c r="Z3114" s="13"/>
      <c r="AA3114" s="13"/>
      <c r="AB3114" s="13"/>
      <c r="AC3114" s="13"/>
      <c r="AD3114" s="13"/>
      <c r="AE3114" s="13"/>
      <c r="AT3114" s="258" t="s">
        <v>200</v>
      </c>
      <c r="AU3114" s="258" t="s">
        <v>82</v>
      </c>
      <c r="AV3114" s="13" t="s">
        <v>80</v>
      </c>
      <c r="AW3114" s="13" t="s">
        <v>30</v>
      </c>
      <c r="AX3114" s="13" t="s">
        <v>73</v>
      </c>
      <c r="AY3114" s="258" t="s">
        <v>189</v>
      </c>
    </row>
    <row r="3115" s="14" customFormat="1">
      <c r="A3115" s="14"/>
      <c r="B3115" s="259"/>
      <c r="C3115" s="260"/>
      <c r="D3115" s="242" t="s">
        <v>200</v>
      </c>
      <c r="E3115" s="261" t="s">
        <v>1</v>
      </c>
      <c r="F3115" s="262" t="s">
        <v>1884</v>
      </c>
      <c r="G3115" s="260"/>
      <c r="H3115" s="263">
        <v>75.519999999999996</v>
      </c>
      <c r="I3115" s="264"/>
      <c r="J3115" s="260"/>
      <c r="K3115" s="260"/>
      <c r="L3115" s="265"/>
      <c r="M3115" s="266"/>
      <c r="N3115" s="267"/>
      <c r="O3115" s="267"/>
      <c r="P3115" s="267"/>
      <c r="Q3115" s="267"/>
      <c r="R3115" s="267"/>
      <c r="S3115" s="267"/>
      <c r="T3115" s="268"/>
      <c r="U3115" s="14"/>
      <c r="V3115" s="14"/>
      <c r="W3115" s="14"/>
      <c r="X3115" s="14"/>
      <c r="Y3115" s="14"/>
      <c r="Z3115" s="14"/>
      <c r="AA3115" s="14"/>
      <c r="AB3115" s="14"/>
      <c r="AC3115" s="14"/>
      <c r="AD3115" s="14"/>
      <c r="AE3115" s="14"/>
      <c r="AT3115" s="269" t="s">
        <v>200</v>
      </c>
      <c r="AU3115" s="269" t="s">
        <v>82</v>
      </c>
      <c r="AV3115" s="14" t="s">
        <v>82</v>
      </c>
      <c r="AW3115" s="14" t="s">
        <v>30</v>
      </c>
      <c r="AX3115" s="14" t="s">
        <v>80</v>
      </c>
      <c r="AY3115" s="269" t="s">
        <v>189</v>
      </c>
    </row>
    <row r="3116" s="2" customFormat="1" ht="24.15" customHeight="1">
      <c r="A3116" s="39"/>
      <c r="B3116" s="40"/>
      <c r="C3116" s="228" t="s">
        <v>1885</v>
      </c>
      <c r="D3116" s="228" t="s">
        <v>191</v>
      </c>
      <c r="E3116" s="229" t="s">
        <v>1886</v>
      </c>
      <c r="F3116" s="230" t="s">
        <v>1887</v>
      </c>
      <c r="G3116" s="231" t="s">
        <v>301</v>
      </c>
      <c r="H3116" s="232">
        <v>75.519999999999996</v>
      </c>
      <c r="I3116" s="233"/>
      <c r="J3116" s="234">
        <f>ROUND(I3116*H3116,2)</f>
        <v>0</v>
      </c>
      <c r="K3116" s="235"/>
      <c r="L3116" s="45"/>
      <c r="M3116" s="236" t="s">
        <v>1</v>
      </c>
      <c r="N3116" s="237" t="s">
        <v>38</v>
      </c>
      <c r="O3116" s="92"/>
      <c r="P3116" s="238">
        <f>O3116*H3116</f>
        <v>0</v>
      </c>
      <c r="Q3116" s="238">
        <v>0</v>
      </c>
      <c r="R3116" s="238">
        <f>Q3116*H3116</f>
        <v>0</v>
      </c>
      <c r="S3116" s="238">
        <v>0</v>
      </c>
      <c r="T3116" s="239">
        <f>S3116*H3116</f>
        <v>0</v>
      </c>
      <c r="U3116" s="39"/>
      <c r="V3116" s="39"/>
      <c r="W3116" s="39"/>
      <c r="X3116" s="39"/>
      <c r="Y3116" s="39"/>
      <c r="Z3116" s="39"/>
      <c r="AA3116" s="39"/>
      <c r="AB3116" s="39"/>
      <c r="AC3116" s="39"/>
      <c r="AD3116" s="39"/>
      <c r="AE3116" s="39"/>
      <c r="AR3116" s="240" t="s">
        <v>195</v>
      </c>
      <c r="AT3116" s="240" t="s">
        <v>191</v>
      </c>
      <c r="AU3116" s="240" t="s">
        <v>82</v>
      </c>
      <c r="AY3116" s="18" t="s">
        <v>189</v>
      </c>
      <c r="BE3116" s="241">
        <f>IF(N3116="základní",J3116,0)</f>
        <v>0</v>
      </c>
      <c r="BF3116" s="241">
        <f>IF(N3116="snížená",J3116,0)</f>
        <v>0</v>
      </c>
      <c r="BG3116" s="241">
        <f>IF(N3116="zákl. přenesená",J3116,0)</f>
        <v>0</v>
      </c>
      <c r="BH3116" s="241">
        <f>IF(N3116="sníž. přenesená",J3116,0)</f>
        <v>0</v>
      </c>
      <c r="BI3116" s="241">
        <f>IF(N3116="nulová",J3116,0)</f>
        <v>0</v>
      </c>
      <c r="BJ3116" s="18" t="s">
        <v>80</v>
      </c>
      <c r="BK3116" s="241">
        <f>ROUND(I3116*H3116,2)</f>
        <v>0</v>
      </c>
      <c r="BL3116" s="18" t="s">
        <v>195</v>
      </c>
      <c r="BM3116" s="240" t="s">
        <v>1888</v>
      </c>
    </row>
    <row r="3117" s="2" customFormat="1">
      <c r="A3117" s="39"/>
      <c r="B3117" s="40"/>
      <c r="C3117" s="41"/>
      <c r="D3117" s="242" t="s">
        <v>197</v>
      </c>
      <c r="E3117" s="41"/>
      <c r="F3117" s="243" t="s">
        <v>1887</v>
      </c>
      <c r="G3117" s="41"/>
      <c r="H3117" s="41"/>
      <c r="I3117" s="244"/>
      <c r="J3117" s="41"/>
      <c r="K3117" s="41"/>
      <c r="L3117" s="45"/>
      <c r="M3117" s="245"/>
      <c r="N3117" s="246"/>
      <c r="O3117" s="92"/>
      <c r="P3117" s="92"/>
      <c r="Q3117" s="92"/>
      <c r="R3117" s="92"/>
      <c r="S3117" s="92"/>
      <c r="T3117" s="93"/>
      <c r="U3117" s="39"/>
      <c r="V3117" s="39"/>
      <c r="W3117" s="39"/>
      <c r="X3117" s="39"/>
      <c r="Y3117" s="39"/>
      <c r="Z3117" s="39"/>
      <c r="AA3117" s="39"/>
      <c r="AB3117" s="39"/>
      <c r="AC3117" s="39"/>
      <c r="AD3117" s="39"/>
      <c r="AE3117" s="39"/>
      <c r="AT3117" s="18" t="s">
        <v>197</v>
      </c>
      <c r="AU3117" s="18" t="s">
        <v>82</v>
      </c>
    </row>
    <row r="3118" s="2" customFormat="1">
      <c r="A3118" s="39"/>
      <c r="B3118" s="40"/>
      <c r="C3118" s="41"/>
      <c r="D3118" s="247" t="s">
        <v>198</v>
      </c>
      <c r="E3118" s="41"/>
      <c r="F3118" s="248" t="s">
        <v>1889</v>
      </c>
      <c r="G3118" s="41"/>
      <c r="H3118" s="41"/>
      <c r="I3118" s="244"/>
      <c r="J3118" s="41"/>
      <c r="K3118" s="41"/>
      <c r="L3118" s="45"/>
      <c r="M3118" s="245"/>
      <c r="N3118" s="246"/>
      <c r="O3118" s="92"/>
      <c r="P3118" s="92"/>
      <c r="Q3118" s="92"/>
      <c r="R3118" s="92"/>
      <c r="S3118" s="92"/>
      <c r="T3118" s="93"/>
      <c r="U3118" s="39"/>
      <c r="V3118" s="39"/>
      <c r="W3118" s="39"/>
      <c r="X3118" s="39"/>
      <c r="Y3118" s="39"/>
      <c r="Z3118" s="39"/>
      <c r="AA3118" s="39"/>
      <c r="AB3118" s="39"/>
      <c r="AC3118" s="39"/>
      <c r="AD3118" s="39"/>
      <c r="AE3118" s="39"/>
      <c r="AT3118" s="18" t="s">
        <v>198</v>
      </c>
      <c r="AU3118" s="18" t="s">
        <v>82</v>
      </c>
    </row>
    <row r="3119" s="13" customFormat="1">
      <c r="A3119" s="13"/>
      <c r="B3119" s="249"/>
      <c r="C3119" s="250"/>
      <c r="D3119" s="242" t="s">
        <v>200</v>
      </c>
      <c r="E3119" s="251" t="s">
        <v>1</v>
      </c>
      <c r="F3119" s="252" t="s">
        <v>283</v>
      </c>
      <c r="G3119" s="250"/>
      <c r="H3119" s="251" t="s">
        <v>1</v>
      </c>
      <c r="I3119" s="253"/>
      <c r="J3119" s="250"/>
      <c r="K3119" s="250"/>
      <c r="L3119" s="254"/>
      <c r="M3119" s="255"/>
      <c r="N3119" s="256"/>
      <c r="O3119" s="256"/>
      <c r="P3119" s="256"/>
      <c r="Q3119" s="256"/>
      <c r="R3119" s="256"/>
      <c r="S3119" s="256"/>
      <c r="T3119" s="257"/>
      <c r="U3119" s="13"/>
      <c r="V3119" s="13"/>
      <c r="W3119" s="13"/>
      <c r="X3119" s="13"/>
      <c r="Y3119" s="13"/>
      <c r="Z3119" s="13"/>
      <c r="AA3119" s="13"/>
      <c r="AB3119" s="13"/>
      <c r="AC3119" s="13"/>
      <c r="AD3119" s="13"/>
      <c r="AE3119" s="13"/>
      <c r="AT3119" s="258" t="s">
        <v>200</v>
      </c>
      <c r="AU3119" s="258" t="s">
        <v>82</v>
      </c>
      <c r="AV3119" s="13" t="s">
        <v>80</v>
      </c>
      <c r="AW3119" s="13" t="s">
        <v>30</v>
      </c>
      <c r="AX3119" s="13" t="s">
        <v>73</v>
      </c>
      <c r="AY3119" s="258" t="s">
        <v>189</v>
      </c>
    </row>
    <row r="3120" s="13" customFormat="1">
      <c r="A3120" s="13"/>
      <c r="B3120" s="249"/>
      <c r="C3120" s="250"/>
      <c r="D3120" s="242" t="s">
        <v>200</v>
      </c>
      <c r="E3120" s="251" t="s">
        <v>1</v>
      </c>
      <c r="F3120" s="252" t="s">
        <v>1330</v>
      </c>
      <c r="G3120" s="250"/>
      <c r="H3120" s="251" t="s">
        <v>1</v>
      </c>
      <c r="I3120" s="253"/>
      <c r="J3120" s="250"/>
      <c r="K3120" s="250"/>
      <c r="L3120" s="254"/>
      <c r="M3120" s="255"/>
      <c r="N3120" s="256"/>
      <c r="O3120" s="256"/>
      <c r="P3120" s="256"/>
      <c r="Q3120" s="256"/>
      <c r="R3120" s="256"/>
      <c r="S3120" s="256"/>
      <c r="T3120" s="257"/>
      <c r="U3120" s="13"/>
      <c r="V3120" s="13"/>
      <c r="W3120" s="13"/>
      <c r="X3120" s="13"/>
      <c r="Y3120" s="13"/>
      <c r="Z3120" s="13"/>
      <c r="AA3120" s="13"/>
      <c r="AB3120" s="13"/>
      <c r="AC3120" s="13"/>
      <c r="AD3120" s="13"/>
      <c r="AE3120" s="13"/>
      <c r="AT3120" s="258" t="s">
        <v>200</v>
      </c>
      <c r="AU3120" s="258" t="s">
        <v>82</v>
      </c>
      <c r="AV3120" s="13" t="s">
        <v>80</v>
      </c>
      <c r="AW3120" s="13" t="s">
        <v>30</v>
      </c>
      <c r="AX3120" s="13" t="s">
        <v>73</v>
      </c>
      <c r="AY3120" s="258" t="s">
        <v>189</v>
      </c>
    </row>
    <row r="3121" s="14" customFormat="1">
      <c r="A3121" s="14"/>
      <c r="B3121" s="259"/>
      <c r="C3121" s="260"/>
      <c r="D3121" s="242" t="s">
        <v>200</v>
      </c>
      <c r="E3121" s="261" t="s">
        <v>1</v>
      </c>
      <c r="F3121" s="262" t="s">
        <v>1884</v>
      </c>
      <c r="G3121" s="260"/>
      <c r="H3121" s="263">
        <v>75.519999999999996</v>
      </c>
      <c r="I3121" s="264"/>
      <c r="J3121" s="260"/>
      <c r="K3121" s="260"/>
      <c r="L3121" s="265"/>
      <c r="M3121" s="266"/>
      <c r="N3121" s="267"/>
      <c r="O3121" s="267"/>
      <c r="P3121" s="267"/>
      <c r="Q3121" s="267"/>
      <c r="R3121" s="267"/>
      <c r="S3121" s="267"/>
      <c r="T3121" s="268"/>
      <c r="U3121" s="14"/>
      <c r="V3121" s="14"/>
      <c r="W3121" s="14"/>
      <c r="X3121" s="14"/>
      <c r="Y3121" s="14"/>
      <c r="Z3121" s="14"/>
      <c r="AA3121" s="14"/>
      <c r="AB3121" s="14"/>
      <c r="AC3121" s="14"/>
      <c r="AD3121" s="14"/>
      <c r="AE3121" s="14"/>
      <c r="AT3121" s="269" t="s">
        <v>200</v>
      </c>
      <c r="AU3121" s="269" t="s">
        <v>82</v>
      </c>
      <c r="AV3121" s="14" t="s">
        <v>82</v>
      </c>
      <c r="AW3121" s="14" t="s">
        <v>30</v>
      </c>
      <c r="AX3121" s="14" t="s">
        <v>80</v>
      </c>
      <c r="AY3121" s="269" t="s">
        <v>189</v>
      </c>
    </row>
    <row r="3122" s="2" customFormat="1" ht="16.5" customHeight="1">
      <c r="A3122" s="39"/>
      <c r="B3122" s="40"/>
      <c r="C3122" s="228" t="s">
        <v>1890</v>
      </c>
      <c r="D3122" s="228" t="s">
        <v>191</v>
      </c>
      <c r="E3122" s="229" t="s">
        <v>1891</v>
      </c>
      <c r="F3122" s="230" t="s">
        <v>1892</v>
      </c>
      <c r="G3122" s="231" t="s">
        <v>194</v>
      </c>
      <c r="H3122" s="232">
        <v>6.2039999999999997</v>
      </c>
      <c r="I3122" s="233"/>
      <c r="J3122" s="234">
        <f>ROUND(I3122*H3122,2)</f>
        <v>0</v>
      </c>
      <c r="K3122" s="235"/>
      <c r="L3122" s="45"/>
      <c r="M3122" s="236" t="s">
        <v>1</v>
      </c>
      <c r="N3122" s="237" t="s">
        <v>38</v>
      </c>
      <c r="O3122" s="92"/>
      <c r="P3122" s="238">
        <f>O3122*H3122</f>
        <v>0</v>
      </c>
      <c r="Q3122" s="238">
        <v>0.54034000000000004</v>
      </c>
      <c r="R3122" s="238">
        <f>Q3122*H3122</f>
        <v>3.3522693600000002</v>
      </c>
      <c r="S3122" s="238">
        <v>0</v>
      </c>
      <c r="T3122" s="239">
        <f>S3122*H3122</f>
        <v>0</v>
      </c>
      <c r="U3122" s="39"/>
      <c r="V3122" s="39"/>
      <c r="W3122" s="39"/>
      <c r="X3122" s="39"/>
      <c r="Y3122" s="39"/>
      <c r="Z3122" s="39"/>
      <c r="AA3122" s="39"/>
      <c r="AB3122" s="39"/>
      <c r="AC3122" s="39"/>
      <c r="AD3122" s="39"/>
      <c r="AE3122" s="39"/>
      <c r="AR3122" s="240" t="s">
        <v>195</v>
      </c>
      <c r="AT3122" s="240" t="s">
        <v>191</v>
      </c>
      <c r="AU3122" s="240" t="s">
        <v>82</v>
      </c>
      <c r="AY3122" s="18" t="s">
        <v>189</v>
      </c>
      <c r="BE3122" s="241">
        <f>IF(N3122="základní",J3122,0)</f>
        <v>0</v>
      </c>
      <c r="BF3122" s="241">
        <f>IF(N3122="snížená",J3122,0)</f>
        <v>0</v>
      </c>
      <c r="BG3122" s="241">
        <f>IF(N3122="zákl. přenesená",J3122,0)</f>
        <v>0</v>
      </c>
      <c r="BH3122" s="241">
        <f>IF(N3122="sníž. přenesená",J3122,0)</f>
        <v>0</v>
      </c>
      <c r="BI3122" s="241">
        <f>IF(N3122="nulová",J3122,0)</f>
        <v>0</v>
      </c>
      <c r="BJ3122" s="18" t="s">
        <v>80</v>
      </c>
      <c r="BK3122" s="241">
        <f>ROUND(I3122*H3122,2)</f>
        <v>0</v>
      </c>
      <c r="BL3122" s="18" t="s">
        <v>195</v>
      </c>
      <c r="BM3122" s="240" t="s">
        <v>1893</v>
      </c>
    </row>
    <row r="3123" s="2" customFormat="1">
      <c r="A3123" s="39"/>
      <c r="B3123" s="40"/>
      <c r="C3123" s="41"/>
      <c r="D3123" s="242" t="s">
        <v>197</v>
      </c>
      <c r="E3123" s="41"/>
      <c r="F3123" s="243" t="s">
        <v>1892</v>
      </c>
      <c r="G3123" s="41"/>
      <c r="H3123" s="41"/>
      <c r="I3123" s="244"/>
      <c r="J3123" s="41"/>
      <c r="K3123" s="41"/>
      <c r="L3123" s="45"/>
      <c r="M3123" s="245"/>
      <c r="N3123" s="246"/>
      <c r="O3123" s="92"/>
      <c r="P3123" s="92"/>
      <c r="Q3123" s="92"/>
      <c r="R3123" s="92"/>
      <c r="S3123" s="92"/>
      <c r="T3123" s="93"/>
      <c r="U3123" s="39"/>
      <c r="V3123" s="39"/>
      <c r="W3123" s="39"/>
      <c r="X3123" s="39"/>
      <c r="Y3123" s="39"/>
      <c r="Z3123" s="39"/>
      <c r="AA3123" s="39"/>
      <c r="AB3123" s="39"/>
      <c r="AC3123" s="39"/>
      <c r="AD3123" s="39"/>
      <c r="AE3123" s="39"/>
      <c r="AT3123" s="18" t="s">
        <v>197</v>
      </c>
      <c r="AU3123" s="18" t="s">
        <v>82</v>
      </c>
    </row>
    <row r="3124" s="2" customFormat="1">
      <c r="A3124" s="39"/>
      <c r="B3124" s="40"/>
      <c r="C3124" s="41"/>
      <c r="D3124" s="247" t="s">
        <v>198</v>
      </c>
      <c r="E3124" s="41"/>
      <c r="F3124" s="248" t="s">
        <v>1894</v>
      </c>
      <c r="G3124" s="41"/>
      <c r="H3124" s="41"/>
      <c r="I3124" s="244"/>
      <c r="J3124" s="41"/>
      <c r="K3124" s="41"/>
      <c r="L3124" s="45"/>
      <c r="M3124" s="245"/>
      <c r="N3124" s="246"/>
      <c r="O3124" s="92"/>
      <c r="P3124" s="92"/>
      <c r="Q3124" s="92"/>
      <c r="R3124" s="92"/>
      <c r="S3124" s="92"/>
      <c r="T3124" s="93"/>
      <c r="U3124" s="39"/>
      <c r="V3124" s="39"/>
      <c r="W3124" s="39"/>
      <c r="X3124" s="39"/>
      <c r="Y3124" s="39"/>
      <c r="Z3124" s="39"/>
      <c r="AA3124" s="39"/>
      <c r="AB3124" s="39"/>
      <c r="AC3124" s="39"/>
      <c r="AD3124" s="39"/>
      <c r="AE3124" s="39"/>
      <c r="AT3124" s="18" t="s">
        <v>198</v>
      </c>
      <c r="AU3124" s="18" t="s">
        <v>82</v>
      </c>
    </row>
    <row r="3125" s="13" customFormat="1">
      <c r="A3125" s="13"/>
      <c r="B3125" s="249"/>
      <c r="C3125" s="250"/>
      <c r="D3125" s="242" t="s">
        <v>200</v>
      </c>
      <c r="E3125" s="251" t="s">
        <v>1</v>
      </c>
      <c r="F3125" s="252" t="s">
        <v>1895</v>
      </c>
      <c r="G3125" s="250"/>
      <c r="H3125" s="251" t="s">
        <v>1</v>
      </c>
      <c r="I3125" s="253"/>
      <c r="J3125" s="250"/>
      <c r="K3125" s="250"/>
      <c r="L3125" s="254"/>
      <c r="M3125" s="255"/>
      <c r="N3125" s="256"/>
      <c r="O3125" s="256"/>
      <c r="P3125" s="256"/>
      <c r="Q3125" s="256"/>
      <c r="R3125" s="256"/>
      <c r="S3125" s="256"/>
      <c r="T3125" s="257"/>
      <c r="U3125" s="13"/>
      <c r="V3125" s="13"/>
      <c r="W3125" s="13"/>
      <c r="X3125" s="13"/>
      <c r="Y3125" s="13"/>
      <c r="Z3125" s="13"/>
      <c r="AA3125" s="13"/>
      <c r="AB3125" s="13"/>
      <c r="AC3125" s="13"/>
      <c r="AD3125" s="13"/>
      <c r="AE3125" s="13"/>
      <c r="AT3125" s="258" t="s">
        <v>200</v>
      </c>
      <c r="AU3125" s="258" t="s">
        <v>82</v>
      </c>
      <c r="AV3125" s="13" t="s">
        <v>80</v>
      </c>
      <c r="AW3125" s="13" t="s">
        <v>30</v>
      </c>
      <c r="AX3125" s="13" t="s">
        <v>73</v>
      </c>
      <c r="AY3125" s="258" t="s">
        <v>189</v>
      </c>
    </row>
    <row r="3126" s="14" customFormat="1">
      <c r="A3126" s="14"/>
      <c r="B3126" s="259"/>
      <c r="C3126" s="260"/>
      <c r="D3126" s="242" t="s">
        <v>200</v>
      </c>
      <c r="E3126" s="261" t="s">
        <v>1</v>
      </c>
      <c r="F3126" s="262" t="s">
        <v>1896</v>
      </c>
      <c r="G3126" s="260"/>
      <c r="H3126" s="263">
        <v>1</v>
      </c>
      <c r="I3126" s="264"/>
      <c r="J3126" s="260"/>
      <c r="K3126" s="260"/>
      <c r="L3126" s="265"/>
      <c r="M3126" s="266"/>
      <c r="N3126" s="267"/>
      <c r="O3126" s="267"/>
      <c r="P3126" s="267"/>
      <c r="Q3126" s="267"/>
      <c r="R3126" s="267"/>
      <c r="S3126" s="267"/>
      <c r="T3126" s="268"/>
      <c r="U3126" s="14"/>
      <c r="V3126" s="14"/>
      <c r="W3126" s="14"/>
      <c r="X3126" s="14"/>
      <c r="Y3126" s="14"/>
      <c r="Z3126" s="14"/>
      <c r="AA3126" s="14"/>
      <c r="AB3126" s="14"/>
      <c r="AC3126" s="14"/>
      <c r="AD3126" s="14"/>
      <c r="AE3126" s="14"/>
      <c r="AT3126" s="269" t="s">
        <v>200</v>
      </c>
      <c r="AU3126" s="269" t="s">
        <v>82</v>
      </c>
      <c r="AV3126" s="14" t="s">
        <v>82</v>
      </c>
      <c r="AW3126" s="14" t="s">
        <v>30</v>
      </c>
      <c r="AX3126" s="14" t="s">
        <v>73</v>
      </c>
      <c r="AY3126" s="269" t="s">
        <v>189</v>
      </c>
    </row>
    <row r="3127" s="16" customFormat="1">
      <c r="A3127" s="16"/>
      <c r="B3127" s="292"/>
      <c r="C3127" s="293"/>
      <c r="D3127" s="242" t="s">
        <v>200</v>
      </c>
      <c r="E3127" s="294" t="s">
        <v>1</v>
      </c>
      <c r="F3127" s="295" t="s">
        <v>290</v>
      </c>
      <c r="G3127" s="293"/>
      <c r="H3127" s="296">
        <v>1</v>
      </c>
      <c r="I3127" s="297"/>
      <c r="J3127" s="293"/>
      <c r="K3127" s="293"/>
      <c r="L3127" s="298"/>
      <c r="M3127" s="299"/>
      <c r="N3127" s="300"/>
      <c r="O3127" s="300"/>
      <c r="P3127" s="300"/>
      <c r="Q3127" s="300"/>
      <c r="R3127" s="300"/>
      <c r="S3127" s="300"/>
      <c r="T3127" s="301"/>
      <c r="U3127" s="16"/>
      <c r="V3127" s="16"/>
      <c r="W3127" s="16"/>
      <c r="X3127" s="16"/>
      <c r="Y3127" s="16"/>
      <c r="Z3127" s="16"/>
      <c r="AA3127" s="16"/>
      <c r="AB3127" s="16"/>
      <c r="AC3127" s="16"/>
      <c r="AD3127" s="16"/>
      <c r="AE3127" s="16"/>
      <c r="AT3127" s="302" t="s">
        <v>200</v>
      </c>
      <c r="AU3127" s="302" t="s">
        <v>82</v>
      </c>
      <c r="AV3127" s="16" t="s">
        <v>214</v>
      </c>
      <c r="AW3127" s="16" t="s">
        <v>30</v>
      </c>
      <c r="AX3127" s="16" t="s">
        <v>73</v>
      </c>
      <c r="AY3127" s="302" t="s">
        <v>189</v>
      </c>
    </row>
    <row r="3128" s="13" customFormat="1">
      <c r="A3128" s="13"/>
      <c r="B3128" s="249"/>
      <c r="C3128" s="250"/>
      <c r="D3128" s="242" t="s">
        <v>200</v>
      </c>
      <c r="E3128" s="251" t="s">
        <v>1</v>
      </c>
      <c r="F3128" s="252" t="s">
        <v>1897</v>
      </c>
      <c r="G3128" s="250"/>
      <c r="H3128" s="251" t="s">
        <v>1</v>
      </c>
      <c r="I3128" s="253"/>
      <c r="J3128" s="250"/>
      <c r="K3128" s="250"/>
      <c r="L3128" s="254"/>
      <c r="M3128" s="255"/>
      <c r="N3128" s="256"/>
      <c r="O3128" s="256"/>
      <c r="P3128" s="256"/>
      <c r="Q3128" s="256"/>
      <c r="R3128" s="256"/>
      <c r="S3128" s="256"/>
      <c r="T3128" s="257"/>
      <c r="U3128" s="13"/>
      <c r="V3128" s="13"/>
      <c r="W3128" s="13"/>
      <c r="X3128" s="13"/>
      <c r="Y3128" s="13"/>
      <c r="Z3128" s="13"/>
      <c r="AA3128" s="13"/>
      <c r="AB3128" s="13"/>
      <c r="AC3128" s="13"/>
      <c r="AD3128" s="13"/>
      <c r="AE3128" s="13"/>
      <c r="AT3128" s="258" t="s">
        <v>200</v>
      </c>
      <c r="AU3128" s="258" t="s">
        <v>82</v>
      </c>
      <c r="AV3128" s="13" t="s">
        <v>80</v>
      </c>
      <c r="AW3128" s="13" t="s">
        <v>30</v>
      </c>
      <c r="AX3128" s="13" t="s">
        <v>73</v>
      </c>
      <c r="AY3128" s="258" t="s">
        <v>189</v>
      </c>
    </row>
    <row r="3129" s="13" customFormat="1">
      <c r="A3129" s="13"/>
      <c r="B3129" s="249"/>
      <c r="C3129" s="250"/>
      <c r="D3129" s="242" t="s">
        <v>200</v>
      </c>
      <c r="E3129" s="251" t="s">
        <v>1</v>
      </c>
      <c r="F3129" s="252" t="s">
        <v>346</v>
      </c>
      <c r="G3129" s="250"/>
      <c r="H3129" s="251" t="s">
        <v>1</v>
      </c>
      <c r="I3129" s="253"/>
      <c r="J3129" s="250"/>
      <c r="K3129" s="250"/>
      <c r="L3129" s="254"/>
      <c r="M3129" s="255"/>
      <c r="N3129" s="256"/>
      <c r="O3129" s="256"/>
      <c r="P3129" s="256"/>
      <c r="Q3129" s="256"/>
      <c r="R3129" s="256"/>
      <c r="S3129" s="256"/>
      <c r="T3129" s="257"/>
      <c r="U3129" s="13"/>
      <c r="V3129" s="13"/>
      <c r="W3129" s="13"/>
      <c r="X3129" s="13"/>
      <c r="Y3129" s="13"/>
      <c r="Z3129" s="13"/>
      <c r="AA3129" s="13"/>
      <c r="AB3129" s="13"/>
      <c r="AC3129" s="13"/>
      <c r="AD3129" s="13"/>
      <c r="AE3129" s="13"/>
      <c r="AT3129" s="258" t="s">
        <v>200</v>
      </c>
      <c r="AU3129" s="258" t="s">
        <v>82</v>
      </c>
      <c r="AV3129" s="13" t="s">
        <v>80</v>
      </c>
      <c r="AW3129" s="13" t="s">
        <v>30</v>
      </c>
      <c r="AX3129" s="13" t="s">
        <v>73</v>
      </c>
      <c r="AY3129" s="258" t="s">
        <v>189</v>
      </c>
    </row>
    <row r="3130" s="14" customFormat="1">
      <c r="A3130" s="14"/>
      <c r="B3130" s="259"/>
      <c r="C3130" s="260"/>
      <c r="D3130" s="242" t="s">
        <v>200</v>
      </c>
      <c r="E3130" s="261" t="s">
        <v>1</v>
      </c>
      <c r="F3130" s="262" t="s">
        <v>347</v>
      </c>
      <c r="G3130" s="260"/>
      <c r="H3130" s="263">
        <v>0.91100000000000003</v>
      </c>
      <c r="I3130" s="264"/>
      <c r="J3130" s="260"/>
      <c r="K3130" s="260"/>
      <c r="L3130" s="265"/>
      <c r="M3130" s="266"/>
      <c r="N3130" s="267"/>
      <c r="O3130" s="267"/>
      <c r="P3130" s="267"/>
      <c r="Q3130" s="267"/>
      <c r="R3130" s="267"/>
      <c r="S3130" s="267"/>
      <c r="T3130" s="268"/>
      <c r="U3130" s="14"/>
      <c r="V3130" s="14"/>
      <c r="W3130" s="14"/>
      <c r="X3130" s="14"/>
      <c r="Y3130" s="14"/>
      <c r="Z3130" s="14"/>
      <c r="AA3130" s="14"/>
      <c r="AB3130" s="14"/>
      <c r="AC3130" s="14"/>
      <c r="AD3130" s="14"/>
      <c r="AE3130" s="14"/>
      <c r="AT3130" s="269" t="s">
        <v>200</v>
      </c>
      <c r="AU3130" s="269" t="s">
        <v>82</v>
      </c>
      <c r="AV3130" s="14" t="s">
        <v>82</v>
      </c>
      <c r="AW3130" s="14" t="s">
        <v>30</v>
      </c>
      <c r="AX3130" s="14" t="s">
        <v>73</v>
      </c>
      <c r="AY3130" s="269" t="s">
        <v>189</v>
      </c>
    </row>
    <row r="3131" s="13" customFormat="1">
      <c r="A3131" s="13"/>
      <c r="B3131" s="249"/>
      <c r="C3131" s="250"/>
      <c r="D3131" s="242" t="s">
        <v>200</v>
      </c>
      <c r="E3131" s="251" t="s">
        <v>1</v>
      </c>
      <c r="F3131" s="252" t="s">
        <v>348</v>
      </c>
      <c r="G3131" s="250"/>
      <c r="H3131" s="251" t="s">
        <v>1</v>
      </c>
      <c r="I3131" s="253"/>
      <c r="J3131" s="250"/>
      <c r="K3131" s="250"/>
      <c r="L3131" s="254"/>
      <c r="M3131" s="255"/>
      <c r="N3131" s="256"/>
      <c r="O3131" s="256"/>
      <c r="P3131" s="256"/>
      <c r="Q3131" s="256"/>
      <c r="R3131" s="256"/>
      <c r="S3131" s="256"/>
      <c r="T3131" s="257"/>
      <c r="U3131" s="13"/>
      <c r="V3131" s="13"/>
      <c r="W3131" s="13"/>
      <c r="X3131" s="13"/>
      <c r="Y3131" s="13"/>
      <c r="Z3131" s="13"/>
      <c r="AA3131" s="13"/>
      <c r="AB3131" s="13"/>
      <c r="AC3131" s="13"/>
      <c r="AD3131" s="13"/>
      <c r="AE3131" s="13"/>
      <c r="AT3131" s="258" t="s">
        <v>200</v>
      </c>
      <c r="AU3131" s="258" t="s">
        <v>82</v>
      </c>
      <c r="AV3131" s="13" t="s">
        <v>80</v>
      </c>
      <c r="AW3131" s="13" t="s">
        <v>30</v>
      </c>
      <c r="AX3131" s="13" t="s">
        <v>73</v>
      </c>
      <c r="AY3131" s="258" t="s">
        <v>189</v>
      </c>
    </row>
    <row r="3132" s="14" customFormat="1">
      <c r="A3132" s="14"/>
      <c r="B3132" s="259"/>
      <c r="C3132" s="260"/>
      <c r="D3132" s="242" t="s">
        <v>200</v>
      </c>
      <c r="E3132" s="261" t="s">
        <v>1</v>
      </c>
      <c r="F3132" s="262" t="s">
        <v>349</v>
      </c>
      <c r="G3132" s="260"/>
      <c r="H3132" s="263">
        <v>0.78600000000000003</v>
      </c>
      <c r="I3132" s="264"/>
      <c r="J3132" s="260"/>
      <c r="K3132" s="260"/>
      <c r="L3132" s="265"/>
      <c r="M3132" s="266"/>
      <c r="N3132" s="267"/>
      <c r="O3132" s="267"/>
      <c r="P3132" s="267"/>
      <c r="Q3132" s="267"/>
      <c r="R3132" s="267"/>
      <c r="S3132" s="267"/>
      <c r="T3132" s="268"/>
      <c r="U3132" s="14"/>
      <c r="V3132" s="14"/>
      <c r="W3132" s="14"/>
      <c r="X3132" s="14"/>
      <c r="Y3132" s="14"/>
      <c r="Z3132" s="14"/>
      <c r="AA3132" s="14"/>
      <c r="AB3132" s="14"/>
      <c r="AC3132" s="14"/>
      <c r="AD3132" s="14"/>
      <c r="AE3132" s="14"/>
      <c r="AT3132" s="269" t="s">
        <v>200</v>
      </c>
      <c r="AU3132" s="269" t="s">
        <v>82</v>
      </c>
      <c r="AV3132" s="14" t="s">
        <v>82</v>
      </c>
      <c r="AW3132" s="14" t="s">
        <v>30</v>
      </c>
      <c r="AX3132" s="14" t="s">
        <v>73</v>
      </c>
      <c r="AY3132" s="269" t="s">
        <v>189</v>
      </c>
    </row>
    <row r="3133" s="13" customFormat="1">
      <c r="A3133" s="13"/>
      <c r="B3133" s="249"/>
      <c r="C3133" s="250"/>
      <c r="D3133" s="242" t="s">
        <v>200</v>
      </c>
      <c r="E3133" s="251" t="s">
        <v>1</v>
      </c>
      <c r="F3133" s="252" t="s">
        <v>1898</v>
      </c>
      <c r="G3133" s="250"/>
      <c r="H3133" s="251" t="s">
        <v>1</v>
      </c>
      <c r="I3133" s="253"/>
      <c r="J3133" s="250"/>
      <c r="K3133" s="250"/>
      <c r="L3133" s="254"/>
      <c r="M3133" s="255"/>
      <c r="N3133" s="256"/>
      <c r="O3133" s="256"/>
      <c r="P3133" s="256"/>
      <c r="Q3133" s="256"/>
      <c r="R3133" s="256"/>
      <c r="S3133" s="256"/>
      <c r="T3133" s="257"/>
      <c r="U3133" s="13"/>
      <c r="V3133" s="13"/>
      <c r="W3133" s="13"/>
      <c r="X3133" s="13"/>
      <c r="Y3133" s="13"/>
      <c r="Z3133" s="13"/>
      <c r="AA3133" s="13"/>
      <c r="AB3133" s="13"/>
      <c r="AC3133" s="13"/>
      <c r="AD3133" s="13"/>
      <c r="AE3133" s="13"/>
      <c r="AT3133" s="258" t="s">
        <v>200</v>
      </c>
      <c r="AU3133" s="258" t="s">
        <v>82</v>
      </c>
      <c r="AV3133" s="13" t="s">
        <v>80</v>
      </c>
      <c r="AW3133" s="13" t="s">
        <v>30</v>
      </c>
      <c r="AX3133" s="13" t="s">
        <v>73</v>
      </c>
      <c r="AY3133" s="258" t="s">
        <v>189</v>
      </c>
    </row>
    <row r="3134" s="14" customFormat="1">
      <c r="A3134" s="14"/>
      <c r="B3134" s="259"/>
      <c r="C3134" s="260"/>
      <c r="D3134" s="242" t="s">
        <v>200</v>
      </c>
      <c r="E3134" s="261" t="s">
        <v>1</v>
      </c>
      <c r="F3134" s="262" t="s">
        <v>1899</v>
      </c>
      <c r="G3134" s="260"/>
      <c r="H3134" s="263">
        <v>0.50700000000000001</v>
      </c>
      <c r="I3134" s="264"/>
      <c r="J3134" s="260"/>
      <c r="K3134" s="260"/>
      <c r="L3134" s="265"/>
      <c r="M3134" s="266"/>
      <c r="N3134" s="267"/>
      <c r="O3134" s="267"/>
      <c r="P3134" s="267"/>
      <c r="Q3134" s="267"/>
      <c r="R3134" s="267"/>
      <c r="S3134" s="267"/>
      <c r="T3134" s="268"/>
      <c r="U3134" s="14"/>
      <c r="V3134" s="14"/>
      <c r="W3134" s="14"/>
      <c r="X3134" s="14"/>
      <c r="Y3134" s="14"/>
      <c r="Z3134" s="14"/>
      <c r="AA3134" s="14"/>
      <c r="AB3134" s="14"/>
      <c r="AC3134" s="14"/>
      <c r="AD3134" s="14"/>
      <c r="AE3134" s="14"/>
      <c r="AT3134" s="269" t="s">
        <v>200</v>
      </c>
      <c r="AU3134" s="269" t="s">
        <v>82</v>
      </c>
      <c r="AV3134" s="14" t="s">
        <v>82</v>
      </c>
      <c r="AW3134" s="14" t="s">
        <v>30</v>
      </c>
      <c r="AX3134" s="14" t="s">
        <v>73</v>
      </c>
      <c r="AY3134" s="269" t="s">
        <v>189</v>
      </c>
    </row>
    <row r="3135" s="16" customFormat="1">
      <c r="A3135" s="16"/>
      <c r="B3135" s="292"/>
      <c r="C3135" s="293"/>
      <c r="D3135" s="242" t="s">
        <v>200</v>
      </c>
      <c r="E3135" s="294" t="s">
        <v>1</v>
      </c>
      <c r="F3135" s="295" t="s">
        <v>290</v>
      </c>
      <c r="G3135" s="293"/>
      <c r="H3135" s="296">
        <v>2.2040000000000002</v>
      </c>
      <c r="I3135" s="297"/>
      <c r="J3135" s="293"/>
      <c r="K3135" s="293"/>
      <c r="L3135" s="298"/>
      <c r="M3135" s="299"/>
      <c r="N3135" s="300"/>
      <c r="O3135" s="300"/>
      <c r="P3135" s="300"/>
      <c r="Q3135" s="300"/>
      <c r="R3135" s="300"/>
      <c r="S3135" s="300"/>
      <c r="T3135" s="301"/>
      <c r="U3135" s="16"/>
      <c r="V3135" s="16"/>
      <c r="W3135" s="16"/>
      <c r="X3135" s="16"/>
      <c r="Y3135" s="16"/>
      <c r="Z3135" s="16"/>
      <c r="AA3135" s="16"/>
      <c r="AB3135" s="16"/>
      <c r="AC3135" s="16"/>
      <c r="AD3135" s="16"/>
      <c r="AE3135" s="16"/>
      <c r="AT3135" s="302" t="s">
        <v>200</v>
      </c>
      <c r="AU3135" s="302" t="s">
        <v>82</v>
      </c>
      <c r="AV3135" s="16" t="s">
        <v>214</v>
      </c>
      <c r="AW3135" s="16" t="s">
        <v>30</v>
      </c>
      <c r="AX3135" s="16" t="s">
        <v>73</v>
      </c>
      <c r="AY3135" s="302" t="s">
        <v>189</v>
      </c>
    </row>
    <row r="3136" s="13" customFormat="1">
      <c r="A3136" s="13"/>
      <c r="B3136" s="249"/>
      <c r="C3136" s="250"/>
      <c r="D3136" s="242" t="s">
        <v>200</v>
      </c>
      <c r="E3136" s="251" t="s">
        <v>1</v>
      </c>
      <c r="F3136" s="252" t="s">
        <v>1900</v>
      </c>
      <c r="G3136" s="250"/>
      <c r="H3136" s="251" t="s">
        <v>1</v>
      </c>
      <c r="I3136" s="253"/>
      <c r="J3136" s="250"/>
      <c r="K3136" s="250"/>
      <c r="L3136" s="254"/>
      <c r="M3136" s="255"/>
      <c r="N3136" s="256"/>
      <c r="O3136" s="256"/>
      <c r="P3136" s="256"/>
      <c r="Q3136" s="256"/>
      <c r="R3136" s="256"/>
      <c r="S3136" s="256"/>
      <c r="T3136" s="257"/>
      <c r="U3136" s="13"/>
      <c r="V3136" s="13"/>
      <c r="W3136" s="13"/>
      <c r="X3136" s="13"/>
      <c r="Y3136" s="13"/>
      <c r="Z3136" s="13"/>
      <c r="AA3136" s="13"/>
      <c r="AB3136" s="13"/>
      <c r="AC3136" s="13"/>
      <c r="AD3136" s="13"/>
      <c r="AE3136" s="13"/>
      <c r="AT3136" s="258" t="s">
        <v>200</v>
      </c>
      <c r="AU3136" s="258" t="s">
        <v>82</v>
      </c>
      <c r="AV3136" s="13" t="s">
        <v>80</v>
      </c>
      <c r="AW3136" s="13" t="s">
        <v>30</v>
      </c>
      <c r="AX3136" s="13" t="s">
        <v>73</v>
      </c>
      <c r="AY3136" s="258" t="s">
        <v>189</v>
      </c>
    </row>
    <row r="3137" s="14" customFormat="1">
      <c r="A3137" s="14"/>
      <c r="B3137" s="259"/>
      <c r="C3137" s="260"/>
      <c r="D3137" s="242" t="s">
        <v>200</v>
      </c>
      <c r="E3137" s="261" t="s">
        <v>1</v>
      </c>
      <c r="F3137" s="262" t="s">
        <v>1896</v>
      </c>
      <c r="G3137" s="260"/>
      <c r="H3137" s="263">
        <v>1</v>
      </c>
      <c r="I3137" s="264"/>
      <c r="J3137" s="260"/>
      <c r="K3137" s="260"/>
      <c r="L3137" s="265"/>
      <c r="M3137" s="266"/>
      <c r="N3137" s="267"/>
      <c r="O3137" s="267"/>
      <c r="P3137" s="267"/>
      <c r="Q3137" s="267"/>
      <c r="R3137" s="267"/>
      <c r="S3137" s="267"/>
      <c r="T3137" s="268"/>
      <c r="U3137" s="14"/>
      <c r="V3137" s="14"/>
      <c r="W3137" s="14"/>
      <c r="X3137" s="14"/>
      <c r="Y3137" s="14"/>
      <c r="Z3137" s="14"/>
      <c r="AA3137" s="14"/>
      <c r="AB3137" s="14"/>
      <c r="AC3137" s="14"/>
      <c r="AD3137" s="14"/>
      <c r="AE3137" s="14"/>
      <c r="AT3137" s="269" t="s">
        <v>200</v>
      </c>
      <c r="AU3137" s="269" t="s">
        <v>82</v>
      </c>
      <c r="AV3137" s="14" t="s">
        <v>82</v>
      </c>
      <c r="AW3137" s="14" t="s">
        <v>30</v>
      </c>
      <c r="AX3137" s="14" t="s">
        <v>73</v>
      </c>
      <c r="AY3137" s="269" t="s">
        <v>189</v>
      </c>
    </row>
    <row r="3138" s="16" customFormat="1">
      <c r="A3138" s="16"/>
      <c r="B3138" s="292"/>
      <c r="C3138" s="293"/>
      <c r="D3138" s="242" t="s">
        <v>200</v>
      </c>
      <c r="E3138" s="294" t="s">
        <v>1</v>
      </c>
      <c r="F3138" s="295" t="s">
        <v>290</v>
      </c>
      <c r="G3138" s="293"/>
      <c r="H3138" s="296">
        <v>1</v>
      </c>
      <c r="I3138" s="297"/>
      <c r="J3138" s="293"/>
      <c r="K3138" s="293"/>
      <c r="L3138" s="298"/>
      <c r="M3138" s="299"/>
      <c r="N3138" s="300"/>
      <c r="O3138" s="300"/>
      <c r="P3138" s="300"/>
      <c r="Q3138" s="300"/>
      <c r="R3138" s="300"/>
      <c r="S3138" s="300"/>
      <c r="T3138" s="301"/>
      <c r="U3138" s="16"/>
      <c r="V3138" s="16"/>
      <c r="W3138" s="16"/>
      <c r="X3138" s="16"/>
      <c r="Y3138" s="16"/>
      <c r="Z3138" s="16"/>
      <c r="AA3138" s="16"/>
      <c r="AB3138" s="16"/>
      <c r="AC3138" s="16"/>
      <c r="AD3138" s="16"/>
      <c r="AE3138" s="16"/>
      <c r="AT3138" s="302" t="s">
        <v>200</v>
      </c>
      <c r="AU3138" s="302" t="s">
        <v>82</v>
      </c>
      <c r="AV3138" s="16" t="s">
        <v>214</v>
      </c>
      <c r="AW3138" s="16" t="s">
        <v>30</v>
      </c>
      <c r="AX3138" s="16" t="s">
        <v>73</v>
      </c>
      <c r="AY3138" s="302" t="s">
        <v>189</v>
      </c>
    </row>
    <row r="3139" s="13" customFormat="1">
      <c r="A3139" s="13"/>
      <c r="B3139" s="249"/>
      <c r="C3139" s="250"/>
      <c r="D3139" s="242" t="s">
        <v>200</v>
      </c>
      <c r="E3139" s="251" t="s">
        <v>1</v>
      </c>
      <c r="F3139" s="252" t="s">
        <v>1901</v>
      </c>
      <c r="G3139" s="250"/>
      <c r="H3139" s="251" t="s">
        <v>1</v>
      </c>
      <c r="I3139" s="253"/>
      <c r="J3139" s="250"/>
      <c r="K3139" s="250"/>
      <c r="L3139" s="254"/>
      <c r="M3139" s="255"/>
      <c r="N3139" s="256"/>
      <c r="O3139" s="256"/>
      <c r="P3139" s="256"/>
      <c r="Q3139" s="256"/>
      <c r="R3139" s="256"/>
      <c r="S3139" s="256"/>
      <c r="T3139" s="257"/>
      <c r="U3139" s="13"/>
      <c r="V3139" s="13"/>
      <c r="W3139" s="13"/>
      <c r="X3139" s="13"/>
      <c r="Y3139" s="13"/>
      <c r="Z3139" s="13"/>
      <c r="AA3139" s="13"/>
      <c r="AB3139" s="13"/>
      <c r="AC3139" s="13"/>
      <c r="AD3139" s="13"/>
      <c r="AE3139" s="13"/>
      <c r="AT3139" s="258" t="s">
        <v>200</v>
      </c>
      <c r="AU3139" s="258" t="s">
        <v>82</v>
      </c>
      <c r="AV3139" s="13" t="s">
        <v>80</v>
      </c>
      <c r="AW3139" s="13" t="s">
        <v>30</v>
      </c>
      <c r="AX3139" s="13" t="s">
        <v>73</v>
      </c>
      <c r="AY3139" s="258" t="s">
        <v>189</v>
      </c>
    </row>
    <row r="3140" s="14" customFormat="1">
      <c r="A3140" s="14"/>
      <c r="B3140" s="259"/>
      <c r="C3140" s="260"/>
      <c r="D3140" s="242" t="s">
        <v>200</v>
      </c>
      <c r="E3140" s="261" t="s">
        <v>1</v>
      </c>
      <c r="F3140" s="262" t="s">
        <v>1896</v>
      </c>
      <c r="G3140" s="260"/>
      <c r="H3140" s="263">
        <v>1</v>
      </c>
      <c r="I3140" s="264"/>
      <c r="J3140" s="260"/>
      <c r="K3140" s="260"/>
      <c r="L3140" s="265"/>
      <c r="M3140" s="266"/>
      <c r="N3140" s="267"/>
      <c r="O3140" s="267"/>
      <c r="P3140" s="267"/>
      <c r="Q3140" s="267"/>
      <c r="R3140" s="267"/>
      <c r="S3140" s="267"/>
      <c r="T3140" s="268"/>
      <c r="U3140" s="14"/>
      <c r="V3140" s="14"/>
      <c r="W3140" s="14"/>
      <c r="X3140" s="14"/>
      <c r="Y3140" s="14"/>
      <c r="Z3140" s="14"/>
      <c r="AA3140" s="14"/>
      <c r="AB3140" s="14"/>
      <c r="AC3140" s="14"/>
      <c r="AD3140" s="14"/>
      <c r="AE3140" s="14"/>
      <c r="AT3140" s="269" t="s">
        <v>200</v>
      </c>
      <c r="AU3140" s="269" t="s">
        <v>82</v>
      </c>
      <c r="AV3140" s="14" t="s">
        <v>82</v>
      </c>
      <c r="AW3140" s="14" t="s">
        <v>30</v>
      </c>
      <c r="AX3140" s="14" t="s">
        <v>73</v>
      </c>
      <c r="AY3140" s="269" t="s">
        <v>189</v>
      </c>
    </row>
    <row r="3141" s="16" customFormat="1">
      <c r="A3141" s="16"/>
      <c r="B3141" s="292"/>
      <c r="C3141" s="293"/>
      <c r="D3141" s="242" t="s">
        <v>200</v>
      </c>
      <c r="E3141" s="294" t="s">
        <v>1</v>
      </c>
      <c r="F3141" s="295" t="s">
        <v>290</v>
      </c>
      <c r="G3141" s="293"/>
      <c r="H3141" s="296">
        <v>1</v>
      </c>
      <c r="I3141" s="297"/>
      <c r="J3141" s="293"/>
      <c r="K3141" s="293"/>
      <c r="L3141" s="298"/>
      <c r="M3141" s="299"/>
      <c r="N3141" s="300"/>
      <c r="O3141" s="300"/>
      <c r="P3141" s="300"/>
      <c r="Q3141" s="300"/>
      <c r="R3141" s="300"/>
      <c r="S3141" s="300"/>
      <c r="T3141" s="301"/>
      <c r="U3141" s="16"/>
      <c r="V3141" s="16"/>
      <c r="W3141" s="16"/>
      <c r="X3141" s="16"/>
      <c r="Y3141" s="16"/>
      <c r="Z3141" s="16"/>
      <c r="AA3141" s="16"/>
      <c r="AB3141" s="16"/>
      <c r="AC3141" s="16"/>
      <c r="AD3141" s="16"/>
      <c r="AE3141" s="16"/>
      <c r="AT3141" s="302" t="s">
        <v>200</v>
      </c>
      <c r="AU3141" s="302" t="s">
        <v>82</v>
      </c>
      <c r="AV3141" s="16" t="s">
        <v>214</v>
      </c>
      <c r="AW3141" s="16" t="s">
        <v>30</v>
      </c>
      <c r="AX3141" s="16" t="s">
        <v>73</v>
      </c>
      <c r="AY3141" s="302" t="s">
        <v>189</v>
      </c>
    </row>
    <row r="3142" s="13" customFormat="1">
      <c r="A3142" s="13"/>
      <c r="B3142" s="249"/>
      <c r="C3142" s="250"/>
      <c r="D3142" s="242" t="s">
        <v>200</v>
      </c>
      <c r="E3142" s="251" t="s">
        <v>1</v>
      </c>
      <c r="F3142" s="252" t="s">
        <v>1902</v>
      </c>
      <c r="G3142" s="250"/>
      <c r="H3142" s="251" t="s">
        <v>1</v>
      </c>
      <c r="I3142" s="253"/>
      <c r="J3142" s="250"/>
      <c r="K3142" s="250"/>
      <c r="L3142" s="254"/>
      <c r="M3142" s="255"/>
      <c r="N3142" s="256"/>
      <c r="O3142" s="256"/>
      <c r="P3142" s="256"/>
      <c r="Q3142" s="256"/>
      <c r="R3142" s="256"/>
      <c r="S3142" s="256"/>
      <c r="T3142" s="257"/>
      <c r="U3142" s="13"/>
      <c r="V3142" s="13"/>
      <c r="W3142" s="13"/>
      <c r="X3142" s="13"/>
      <c r="Y3142" s="13"/>
      <c r="Z3142" s="13"/>
      <c r="AA3142" s="13"/>
      <c r="AB3142" s="13"/>
      <c r="AC3142" s="13"/>
      <c r="AD3142" s="13"/>
      <c r="AE3142" s="13"/>
      <c r="AT3142" s="258" t="s">
        <v>200</v>
      </c>
      <c r="AU3142" s="258" t="s">
        <v>82</v>
      </c>
      <c r="AV3142" s="13" t="s">
        <v>80</v>
      </c>
      <c r="AW3142" s="13" t="s">
        <v>30</v>
      </c>
      <c r="AX3142" s="13" t="s">
        <v>73</v>
      </c>
      <c r="AY3142" s="258" t="s">
        <v>189</v>
      </c>
    </row>
    <row r="3143" s="14" customFormat="1">
      <c r="A3143" s="14"/>
      <c r="B3143" s="259"/>
      <c r="C3143" s="260"/>
      <c r="D3143" s="242" t="s">
        <v>200</v>
      </c>
      <c r="E3143" s="261" t="s">
        <v>1</v>
      </c>
      <c r="F3143" s="262" t="s">
        <v>1896</v>
      </c>
      <c r="G3143" s="260"/>
      <c r="H3143" s="263">
        <v>1</v>
      </c>
      <c r="I3143" s="264"/>
      <c r="J3143" s="260"/>
      <c r="K3143" s="260"/>
      <c r="L3143" s="265"/>
      <c r="M3143" s="266"/>
      <c r="N3143" s="267"/>
      <c r="O3143" s="267"/>
      <c r="P3143" s="267"/>
      <c r="Q3143" s="267"/>
      <c r="R3143" s="267"/>
      <c r="S3143" s="267"/>
      <c r="T3143" s="268"/>
      <c r="U3143" s="14"/>
      <c r="V3143" s="14"/>
      <c r="W3143" s="14"/>
      <c r="X3143" s="14"/>
      <c r="Y3143" s="14"/>
      <c r="Z3143" s="14"/>
      <c r="AA3143" s="14"/>
      <c r="AB3143" s="14"/>
      <c r="AC3143" s="14"/>
      <c r="AD3143" s="14"/>
      <c r="AE3143" s="14"/>
      <c r="AT3143" s="269" t="s">
        <v>200</v>
      </c>
      <c r="AU3143" s="269" t="s">
        <v>82</v>
      </c>
      <c r="AV3143" s="14" t="s">
        <v>82</v>
      </c>
      <c r="AW3143" s="14" t="s">
        <v>30</v>
      </c>
      <c r="AX3143" s="14" t="s">
        <v>73</v>
      </c>
      <c r="AY3143" s="269" t="s">
        <v>189</v>
      </c>
    </row>
    <row r="3144" s="15" customFormat="1">
      <c r="A3144" s="15"/>
      <c r="B3144" s="270"/>
      <c r="C3144" s="271"/>
      <c r="D3144" s="242" t="s">
        <v>200</v>
      </c>
      <c r="E3144" s="272" t="s">
        <v>1</v>
      </c>
      <c r="F3144" s="273" t="s">
        <v>207</v>
      </c>
      <c r="G3144" s="271"/>
      <c r="H3144" s="274">
        <v>6.2039999999999997</v>
      </c>
      <c r="I3144" s="275"/>
      <c r="J3144" s="271"/>
      <c r="K3144" s="271"/>
      <c r="L3144" s="276"/>
      <c r="M3144" s="277"/>
      <c r="N3144" s="278"/>
      <c r="O3144" s="278"/>
      <c r="P3144" s="278"/>
      <c r="Q3144" s="278"/>
      <c r="R3144" s="278"/>
      <c r="S3144" s="278"/>
      <c r="T3144" s="279"/>
      <c r="U3144" s="15"/>
      <c r="V3144" s="15"/>
      <c r="W3144" s="15"/>
      <c r="X3144" s="15"/>
      <c r="Y3144" s="15"/>
      <c r="Z3144" s="15"/>
      <c r="AA3144" s="15"/>
      <c r="AB3144" s="15"/>
      <c r="AC3144" s="15"/>
      <c r="AD3144" s="15"/>
      <c r="AE3144" s="15"/>
      <c r="AT3144" s="280" t="s">
        <v>200</v>
      </c>
      <c r="AU3144" s="280" t="s">
        <v>82</v>
      </c>
      <c r="AV3144" s="15" t="s">
        <v>195</v>
      </c>
      <c r="AW3144" s="15" t="s">
        <v>30</v>
      </c>
      <c r="AX3144" s="15" t="s">
        <v>80</v>
      </c>
      <c r="AY3144" s="280" t="s">
        <v>189</v>
      </c>
    </row>
    <row r="3145" s="2" customFormat="1" ht="16.5" customHeight="1">
      <c r="A3145" s="39"/>
      <c r="B3145" s="40"/>
      <c r="C3145" s="281" t="s">
        <v>1903</v>
      </c>
      <c r="D3145" s="281" t="s">
        <v>273</v>
      </c>
      <c r="E3145" s="282" t="s">
        <v>1904</v>
      </c>
      <c r="F3145" s="283" t="s">
        <v>1905</v>
      </c>
      <c r="G3145" s="284" t="s">
        <v>359</v>
      </c>
      <c r="H3145" s="285">
        <v>1892.22</v>
      </c>
      <c r="I3145" s="286"/>
      <c r="J3145" s="287">
        <f>ROUND(I3145*H3145,2)</f>
        <v>0</v>
      </c>
      <c r="K3145" s="288"/>
      <c r="L3145" s="289"/>
      <c r="M3145" s="290" t="s">
        <v>1</v>
      </c>
      <c r="N3145" s="291" t="s">
        <v>38</v>
      </c>
      <c r="O3145" s="92"/>
      <c r="P3145" s="238">
        <f>O3145*H3145</f>
        <v>0</v>
      </c>
      <c r="Q3145" s="238">
        <v>0.0041000000000000003</v>
      </c>
      <c r="R3145" s="238">
        <f>Q3145*H3145</f>
        <v>7.7581020000000009</v>
      </c>
      <c r="S3145" s="238">
        <v>0</v>
      </c>
      <c r="T3145" s="239">
        <f>S3145*H3145</f>
        <v>0</v>
      </c>
      <c r="U3145" s="39"/>
      <c r="V3145" s="39"/>
      <c r="W3145" s="39"/>
      <c r="X3145" s="39"/>
      <c r="Y3145" s="39"/>
      <c r="Z3145" s="39"/>
      <c r="AA3145" s="39"/>
      <c r="AB3145" s="39"/>
      <c r="AC3145" s="39"/>
      <c r="AD3145" s="39"/>
      <c r="AE3145" s="39"/>
      <c r="AR3145" s="240" t="s">
        <v>247</v>
      </c>
      <c r="AT3145" s="240" t="s">
        <v>273</v>
      </c>
      <c r="AU3145" s="240" t="s">
        <v>82</v>
      </c>
      <c r="AY3145" s="18" t="s">
        <v>189</v>
      </c>
      <c r="BE3145" s="241">
        <f>IF(N3145="základní",J3145,0)</f>
        <v>0</v>
      </c>
      <c r="BF3145" s="241">
        <f>IF(N3145="snížená",J3145,0)</f>
        <v>0</v>
      </c>
      <c r="BG3145" s="241">
        <f>IF(N3145="zákl. přenesená",J3145,0)</f>
        <v>0</v>
      </c>
      <c r="BH3145" s="241">
        <f>IF(N3145="sníž. přenesená",J3145,0)</f>
        <v>0</v>
      </c>
      <c r="BI3145" s="241">
        <f>IF(N3145="nulová",J3145,0)</f>
        <v>0</v>
      </c>
      <c r="BJ3145" s="18" t="s">
        <v>80</v>
      </c>
      <c r="BK3145" s="241">
        <f>ROUND(I3145*H3145,2)</f>
        <v>0</v>
      </c>
      <c r="BL3145" s="18" t="s">
        <v>195</v>
      </c>
      <c r="BM3145" s="240" t="s">
        <v>1906</v>
      </c>
    </row>
    <row r="3146" s="2" customFormat="1">
      <c r="A3146" s="39"/>
      <c r="B3146" s="40"/>
      <c r="C3146" s="41"/>
      <c r="D3146" s="242" t="s">
        <v>197</v>
      </c>
      <c r="E3146" s="41"/>
      <c r="F3146" s="243" t="s">
        <v>1905</v>
      </c>
      <c r="G3146" s="41"/>
      <c r="H3146" s="41"/>
      <c r="I3146" s="244"/>
      <c r="J3146" s="41"/>
      <c r="K3146" s="41"/>
      <c r="L3146" s="45"/>
      <c r="M3146" s="245"/>
      <c r="N3146" s="246"/>
      <c r="O3146" s="92"/>
      <c r="P3146" s="92"/>
      <c r="Q3146" s="92"/>
      <c r="R3146" s="92"/>
      <c r="S3146" s="92"/>
      <c r="T3146" s="93"/>
      <c r="U3146" s="39"/>
      <c r="V3146" s="39"/>
      <c r="W3146" s="39"/>
      <c r="X3146" s="39"/>
      <c r="Y3146" s="39"/>
      <c r="Z3146" s="39"/>
      <c r="AA3146" s="39"/>
      <c r="AB3146" s="39"/>
      <c r="AC3146" s="39"/>
      <c r="AD3146" s="39"/>
      <c r="AE3146" s="39"/>
      <c r="AT3146" s="18" t="s">
        <v>197</v>
      </c>
      <c r="AU3146" s="18" t="s">
        <v>82</v>
      </c>
    </row>
    <row r="3147" s="2" customFormat="1">
      <c r="A3147" s="39"/>
      <c r="B3147" s="40"/>
      <c r="C3147" s="41"/>
      <c r="D3147" s="242" t="s">
        <v>1907</v>
      </c>
      <c r="E3147" s="41"/>
      <c r="F3147" s="303" t="s">
        <v>1908</v>
      </c>
      <c r="G3147" s="41"/>
      <c r="H3147" s="41"/>
      <c r="I3147" s="244"/>
      <c r="J3147" s="41"/>
      <c r="K3147" s="41"/>
      <c r="L3147" s="45"/>
      <c r="M3147" s="245"/>
      <c r="N3147" s="246"/>
      <c r="O3147" s="92"/>
      <c r="P3147" s="92"/>
      <c r="Q3147" s="92"/>
      <c r="R3147" s="92"/>
      <c r="S3147" s="92"/>
      <c r="T3147" s="93"/>
      <c r="U3147" s="39"/>
      <c r="V3147" s="39"/>
      <c r="W3147" s="39"/>
      <c r="X3147" s="39"/>
      <c r="Y3147" s="39"/>
      <c r="Z3147" s="39"/>
      <c r="AA3147" s="39"/>
      <c r="AB3147" s="39"/>
      <c r="AC3147" s="39"/>
      <c r="AD3147" s="39"/>
      <c r="AE3147" s="39"/>
      <c r="AT3147" s="18" t="s">
        <v>1907</v>
      </c>
      <c r="AU3147" s="18" t="s">
        <v>82</v>
      </c>
    </row>
    <row r="3148" s="14" customFormat="1">
      <c r="A3148" s="14"/>
      <c r="B3148" s="259"/>
      <c r="C3148" s="260"/>
      <c r="D3148" s="242" t="s">
        <v>200</v>
      </c>
      <c r="E3148" s="261" t="s">
        <v>1</v>
      </c>
      <c r="F3148" s="262" t="s">
        <v>1909</v>
      </c>
      <c r="G3148" s="260"/>
      <c r="H3148" s="263">
        <v>1892.22</v>
      </c>
      <c r="I3148" s="264"/>
      <c r="J3148" s="260"/>
      <c r="K3148" s="260"/>
      <c r="L3148" s="265"/>
      <c r="M3148" s="266"/>
      <c r="N3148" s="267"/>
      <c r="O3148" s="267"/>
      <c r="P3148" s="267"/>
      <c r="Q3148" s="267"/>
      <c r="R3148" s="267"/>
      <c r="S3148" s="267"/>
      <c r="T3148" s="268"/>
      <c r="U3148" s="14"/>
      <c r="V3148" s="14"/>
      <c r="W3148" s="14"/>
      <c r="X3148" s="14"/>
      <c r="Y3148" s="14"/>
      <c r="Z3148" s="14"/>
      <c r="AA3148" s="14"/>
      <c r="AB3148" s="14"/>
      <c r="AC3148" s="14"/>
      <c r="AD3148" s="14"/>
      <c r="AE3148" s="14"/>
      <c r="AT3148" s="269" t="s">
        <v>200</v>
      </c>
      <c r="AU3148" s="269" t="s">
        <v>82</v>
      </c>
      <c r="AV3148" s="14" t="s">
        <v>82</v>
      </c>
      <c r="AW3148" s="14" t="s">
        <v>30</v>
      </c>
      <c r="AX3148" s="14" t="s">
        <v>80</v>
      </c>
      <c r="AY3148" s="269" t="s">
        <v>189</v>
      </c>
    </row>
    <row r="3149" s="12" customFormat="1" ht="22.8" customHeight="1">
      <c r="A3149" s="12"/>
      <c r="B3149" s="212"/>
      <c r="C3149" s="213"/>
      <c r="D3149" s="214" t="s">
        <v>72</v>
      </c>
      <c r="E3149" s="226" t="s">
        <v>1910</v>
      </c>
      <c r="F3149" s="226" t="s">
        <v>1911</v>
      </c>
      <c r="G3149" s="213"/>
      <c r="H3149" s="213"/>
      <c r="I3149" s="216"/>
      <c r="J3149" s="227">
        <f>BK3149</f>
        <v>0</v>
      </c>
      <c r="K3149" s="213"/>
      <c r="L3149" s="218"/>
      <c r="M3149" s="219"/>
      <c r="N3149" s="220"/>
      <c r="O3149" s="220"/>
      <c r="P3149" s="221">
        <f>SUM(P3150:P3198)</f>
        <v>0</v>
      </c>
      <c r="Q3149" s="220"/>
      <c r="R3149" s="221">
        <f>SUM(R3150:R3198)</f>
        <v>0.039984999999999993</v>
      </c>
      <c r="S3149" s="220"/>
      <c r="T3149" s="222">
        <f>SUM(T3150:T3198)</f>
        <v>0</v>
      </c>
      <c r="U3149" s="12"/>
      <c r="V3149" s="12"/>
      <c r="W3149" s="12"/>
      <c r="X3149" s="12"/>
      <c r="Y3149" s="12"/>
      <c r="Z3149" s="12"/>
      <c r="AA3149" s="12"/>
      <c r="AB3149" s="12"/>
      <c r="AC3149" s="12"/>
      <c r="AD3149" s="12"/>
      <c r="AE3149" s="12"/>
      <c r="AR3149" s="223" t="s">
        <v>80</v>
      </c>
      <c r="AT3149" s="224" t="s">
        <v>72</v>
      </c>
      <c r="AU3149" s="224" t="s">
        <v>80</v>
      </c>
      <c r="AY3149" s="223" t="s">
        <v>189</v>
      </c>
      <c r="BK3149" s="225">
        <f>SUM(BK3150:BK3198)</f>
        <v>0</v>
      </c>
    </row>
    <row r="3150" s="2" customFormat="1" ht="33" customHeight="1">
      <c r="A3150" s="39"/>
      <c r="B3150" s="40"/>
      <c r="C3150" s="228" t="s">
        <v>1912</v>
      </c>
      <c r="D3150" s="228" t="s">
        <v>191</v>
      </c>
      <c r="E3150" s="229" t="s">
        <v>1913</v>
      </c>
      <c r="F3150" s="230" t="s">
        <v>1914</v>
      </c>
      <c r="G3150" s="231" t="s">
        <v>256</v>
      </c>
      <c r="H3150" s="232">
        <v>778.78200000000004</v>
      </c>
      <c r="I3150" s="233"/>
      <c r="J3150" s="234">
        <f>ROUND(I3150*H3150,2)</f>
        <v>0</v>
      </c>
      <c r="K3150" s="235"/>
      <c r="L3150" s="45"/>
      <c r="M3150" s="236" t="s">
        <v>1</v>
      </c>
      <c r="N3150" s="237" t="s">
        <v>38</v>
      </c>
      <c r="O3150" s="92"/>
      <c r="P3150" s="238">
        <f>O3150*H3150</f>
        <v>0</v>
      </c>
      <c r="Q3150" s="238">
        <v>0</v>
      </c>
      <c r="R3150" s="238">
        <f>Q3150*H3150</f>
        <v>0</v>
      </c>
      <c r="S3150" s="238">
        <v>0</v>
      </c>
      <c r="T3150" s="239">
        <f>S3150*H3150</f>
        <v>0</v>
      </c>
      <c r="U3150" s="39"/>
      <c r="V3150" s="39"/>
      <c r="W3150" s="39"/>
      <c r="X3150" s="39"/>
      <c r="Y3150" s="39"/>
      <c r="Z3150" s="39"/>
      <c r="AA3150" s="39"/>
      <c r="AB3150" s="39"/>
      <c r="AC3150" s="39"/>
      <c r="AD3150" s="39"/>
      <c r="AE3150" s="39"/>
      <c r="AR3150" s="240" t="s">
        <v>195</v>
      </c>
      <c r="AT3150" s="240" t="s">
        <v>191</v>
      </c>
      <c r="AU3150" s="240" t="s">
        <v>82</v>
      </c>
      <c r="AY3150" s="18" t="s">
        <v>189</v>
      </c>
      <c r="BE3150" s="241">
        <f>IF(N3150="základní",J3150,0)</f>
        <v>0</v>
      </c>
      <c r="BF3150" s="241">
        <f>IF(N3150="snížená",J3150,0)</f>
        <v>0</v>
      </c>
      <c r="BG3150" s="241">
        <f>IF(N3150="zákl. přenesená",J3150,0)</f>
        <v>0</v>
      </c>
      <c r="BH3150" s="241">
        <f>IF(N3150="sníž. přenesená",J3150,0)</f>
        <v>0</v>
      </c>
      <c r="BI3150" s="241">
        <f>IF(N3150="nulová",J3150,0)</f>
        <v>0</v>
      </c>
      <c r="BJ3150" s="18" t="s">
        <v>80</v>
      </c>
      <c r="BK3150" s="241">
        <f>ROUND(I3150*H3150,2)</f>
        <v>0</v>
      </c>
      <c r="BL3150" s="18" t="s">
        <v>195</v>
      </c>
      <c r="BM3150" s="240" t="s">
        <v>1915</v>
      </c>
    </row>
    <row r="3151" s="2" customFormat="1">
      <c r="A3151" s="39"/>
      <c r="B3151" s="40"/>
      <c r="C3151" s="41"/>
      <c r="D3151" s="242" t="s">
        <v>197</v>
      </c>
      <c r="E3151" s="41"/>
      <c r="F3151" s="243" t="s">
        <v>1916</v>
      </c>
      <c r="G3151" s="41"/>
      <c r="H3151" s="41"/>
      <c r="I3151" s="244"/>
      <c r="J3151" s="41"/>
      <c r="K3151" s="41"/>
      <c r="L3151" s="45"/>
      <c r="M3151" s="245"/>
      <c r="N3151" s="246"/>
      <c r="O3151" s="92"/>
      <c r="P3151" s="92"/>
      <c r="Q3151" s="92"/>
      <c r="R3151" s="92"/>
      <c r="S3151" s="92"/>
      <c r="T3151" s="93"/>
      <c r="U3151" s="39"/>
      <c r="V3151" s="39"/>
      <c r="W3151" s="39"/>
      <c r="X3151" s="39"/>
      <c r="Y3151" s="39"/>
      <c r="Z3151" s="39"/>
      <c r="AA3151" s="39"/>
      <c r="AB3151" s="39"/>
      <c r="AC3151" s="39"/>
      <c r="AD3151" s="39"/>
      <c r="AE3151" s="39"/>
      <c r="AT3151" s="18" t="s">
        <v>197</v>
      </c>
      <c r="AU3151" s="18" t="s">
        <v>82</v>
      </c>
    </row>
    <row r="3152" s="2" customFormat="1">
      <c r="A3152" s="39"/>
      <c r="B3152" s="40"/>
      <c r="C3152" s="41"/>
      <c r="D3152" s="247" t="s">
        <v>198</v>
      </c>
      <c r="E3152" s="41"/>
      <c r="F3152" s="248" t="s">
        <v>1917</v>
      </c>
      <c r="G3152" s="41"/>
      <c r="H3152" s="41"/>
      <c r="I3152" s="244"/>
      <c r="J3152" s="41"/>
      <c r="K3152" s="41"/>
      <c r="L3152" s="45"/>
      <c r="M3152" s="245"/>
      <c r="N3152" s="246"/>
      <c r="O3152" s="92"/>
      <c r="P3152" s="92"/>
      <c r="Q3152" s="92"/>
      <c r="R3152" s="92"/>
      <c r="S3152" s="92"/>
      <c r="T3152" s="93"/>
      <c r="U3152" s="39"/>
      <c r="V3152" s="39"/>
      <c r="W3152" s="39"/>
      <c r="X3152" s="39"/>
      <c r="Y3152" s="39"/>
      <c r="Z3152" s="39"/>
      <c r="AA3152" s="39"/>
      <c r="AB3152" s="39"/>
      <c r="AC3152" s="39"/>
      <c r="AD3152" s="39"/>
      <c r="AE3152" s="39"/>
      <c r="AT3152" s="18" t="s">
        <v>198</v>
      </c>
      <c r="AU3152" s="18" t="s">
        <v>82</v>
      </c>
    </row>
    <row r="3153" s="2" customFormat="1" ht="24.15" customHeight="1">
      <c r="A3153" s="39"/>
      <c r="B3153" s="40"/>
      <c r="C3153" s="228" t="s">
        <v>1918</v>
      </c>
      <c r="D3153" s="228" t="s">
        <v>191</v>
      </c>
      <c r="E3153" s="229" t="s">
        <v>1919</v>
      </c>
      <c r="F3153" s="230" t="s">
        <v>1920</v>
      </c>
      <c r="G3153" s="231" t="s">
        <v>256</v>
      </c>
      <c r="H3153" s="232">
        <v>778.78200000000004</v>
      </c>
      <c r="I3153" s="233"/>
      <c r="J3153" s="234">
        <f>ROUND(I3153*H3153,2)</f>
        <v>0</v>
      </c>
      <c r="K3153" s="235"/>
      <c r="L3153" s="45"/>
      <c r="M3153" s="236" t="s">
        <v>1</v>
      </c>
      <c r="N3153" s="237" t="s">
        <v>38</v>
      </c>
      <c r="O3153" s="92"/>
      <c r="P3153" s="238">
        <f>O3153*H3153</f>
        <v>0</v>
      </c>
      <c r="Q3153" s="238">
        <v>0</v>
      </c>
      <c r="R3153" s="238">
        <f>Q3153*H3153</f>
        <v>0</v>
      </c>
      <c r="S3153" s="238">
        <v>0</v>
      </c>
      <c r="T3153" s="239">
        <f>S3153*H3153</f>
        <v>0</v>
      </c>
      <c r="U3153" s="39"/>
      <c r="V3153" s="39"/>
      <c r="W3153" s="39"/>
      <c r="X3153" s="39"/>
      <c r="Y3153" s="39"/>
      <c r="Z3153" s="39"/>
      <c r="AA3153" s="39"/>
      <c r="AB3153" s="39"/>
      <c r="AC3153" s="39"/>
      <c r="AD3153" s="39"/>
      <c r="AE3153" s="39"/>
      <c r="AR3153" s="240" t="s">
        <v>195</v>
      </c>
      <c r="AT3153" s="240" t="s">
        <v>191</v>
      </c>
      <c r="AU3153" s="240" t="s">
        <v>82</v>
      </c>
      <c r="AY3153" s="18" t="s">
        <v>189</v>
      </c>
      <c r="BE3153" s="241">
        <f>IF(N3153="základní",J3153,0)</f>
        <v>0</v>
      </c>
      <c r="BF3153" s="241">
        <f>IF(N3153="snížená",J3153,0)</f>
        <v>0</v>
      </c>
      <c r="BG3153" s="241">
        <f>IF(N3153="zákl. přenesená",J3153,0)</f>
        <v>0</v>
      </c>
      <c r="BH3153" s="241">
        <f>IF(N3153="sníž. přenesená",J3153,0)</f>
        <v>0</v>
      </c>
      <c r="BI3153" s="241">
        <f>IF(N3153="nulová",J3153,0)</f>
        <v>0</v>
      </c>
      <c r="BJ3153" s="18" t="s">
        <v>80</v>
      </c>
      <c r="BK3153" s="241">
        <f>ROUND(I3153*H3153,2)</f>
        <v>0</v>
      </c>
      <c r="BL3153" s="18" t="s">
        <v>195</v>
      </c>
      <c r="BM3153" s="240" t="s">
        <v>1921</v>
      </c>
    </row>
    <row r="3154" s="2" customFormat="1">
      <c r="A3154" s="39"/>
      <c r="B3154" s="40"/>
      <c r="C3154" s="41"/>
      <c r="D3154" s="242" t="s">
        <v>197</v>
      </c>
      <c r="E3154" s="41"/>
      <c r="F3154" s="243" t="s">
        <v>1920</v>
      </c>
      <c r="G3154" s="41"/>
      <c r="H3154" s="41"/>
      <c r="I3154" s="244"/>
      <c r="J3154" s="41"/>
      <c r="K3154" s="41"/>
      <c r="L3154" s="45"/>
      <c r="M3154" s="245"/>
      <c r="N3154" s="246"/>
      <c r="O3154" s="92"/>
      <c r="P3154" s="92"/>
      <c r="Q3154" s="92"/>
      <c r="R3154" s="92"/>
      <c r="S3154" s="92"/>
      <c r="T3154" s="93"/>
      <c r="U3154" s="39"/>
      <c r="V3154" s="39"/>
      <c r="W3154" s="39"/>
      <c r="X3154" s="39"/>
      <c r="Y3154" s="39"/>
      <c r="Z3154" s="39"/>
      <c r="AA3154" s="39"/>
      <c r="AB3154" s="39"/>
      <c r="AC3154" s="39"/>
      <c r="AD3154" s="39"/>
      <c r="AE3154" s="39"/>
      <c r="AT3154" s="18" t="s">
        <v>197</v>
      </c>
      <c r="AU3154" s="18" t="s">
        <v>82</v>
      </c>
    </row>
    <row r="3155" s="2" customFormat="1">
      <c r="A3155" s="39"/>
      <c r="B3155" s="40"/>
      <c r="C3155" s="41"/>
      <c r="D3155" s="247" t="s">
        <v>198</v>
      </c>
      <c r="E3155" s="41"/>
      <c r="F3155" s="248" t="s">
        <v>1922</v>
      </c>
      <c r="G3155" s="41"/>
      <c r="H3155" s="41"/>
      <c r="I3155" s="244"/>
      <c r="J3155" s="41"/>
      <c r="K3155" s="41"/>
      <c r="L3155" s="45"/>
      <c r="M3155" s="245"/>
      <c r="N3155" s="246"/>
      <c r="O3155" s="92"/>
      <c r="P3155" s="92"/>
      <c r="Q3155" s="92"/>
      <c r="R3155" s="92"/>
      <c r="S3155" s="92"/>
      <c r="T3155" s="93"/>
      <c r="U3155" s="39"/>
      <c r="V3155" s="39"/>
      <c r="W3155" s="39"/>
      <c r="X3155" s="39"/>
      <c r="Y3155" s="39"/>
      <c r="Z3155" s="39"/>
      <c r="AA3155" s="39"/>
      <c r="AB3155" s="39"/>
      <c r="AC3155" s="39"/>
      <c r="AD3155" s="39"/>
      <c r="AE3155" s="39"/>
      <c r="AT3155" s="18" t="s">
        <v>198</v>
      </c>
      <c r="AU3155" s="18" t="s">
        <v>82</v>
      </c>
    </row>
    <row r="3156" s="2" customFormat="1" ht="24.15" customHeight="1">
      <c r="A3156" s="39"/>
      <c r="B3156" s="40"/>
      <c r="C3156" s="228" t="s">
        <v>1923</v>
      </c>
      <c r="D3156" s="228" t="s">
        <v>191</v>
      </c>
      <c r="E3156" s="229" t="s">
        <v>1924</v>
      </c>
      <c r="F3156" s="230" t="s">
        <v>1925</v>
      </c>
      <c r="G3156" s="231" t="s">
        <v>256</v>
      </c>
      <c r="H3156" s="232">
        <v>15969.34</v>
      </c>
      <c r="I3156" s="233"/>
      <c r="J3156" s="234">
        <f>ROUND(I3156*H3156,2)</f>
        <v>0</v>
      </c>
      <c r="K3156" s="235"/>
      <c r="L3156" s="45"/>
      <c r="M3156" s="236" t="s">
        <v>1</v>
      </c>
      <c r="N3156" s="237" t="s">
        <v>38</v>
      </c>
      <c r="O3156" s="92"/>
      <c r="P3156" s="238">
        <f>O3156*H3156</f>
        <v>0</v>
      </c>
      <c r="Q3156" s="238">
        <v>0</v>
      </c>
      <c r="R3156" s="238">
        <f>Q3156*H3156</f>
        <v>0</v>
      </c>
      <c r="S3156" s="238">
        <v>0</v>
      </c>
      <c r="T3156" s="239">
        <f>S3156*H3156</f>
        <v>0</v>
      </c>
      <c r="U3156" s="39"/>
      <c r="V3156" s="39"/>
      <c r="W3156" s="39"/>
      <c r="X3156" s="39"/>
      <c r="Y3156" s="39"/>
      <c r="Z3156" s="39"/>
      <c r="AA3156" s="39"/>
      <c r="AB3156" s="39"/>
      <c r="AC3156" s="39"/>
      <c r="AD3156" s="39"/>
      <c r="AE3156" s="39"/>
      <c r="AR3156" s="240" t="s">
        <v>195</v>
      </c>
      <c r="AT3156" s="240" t="s">
        <v>191</v>
      </c>
      <c r="AU3156" s="240" t="s">
        <v>82</v>
      </c>
      <c r="AY3156" s="18" t="s">
        <v>189</v>
      </c>
      <c r="BE3156" s="241">
        <f>IF(N3156="základní",J3156,0)</f>
        <v>0</v>
      </c>
      <c r="BF3156" s="241">
        <f>IF(N3156="snížená",J3156,0)</f>
        <v>0</v>
      </c>
      <c r="BG3156" s="241">
        <f>IF(N3156="zákl. přenesená",J3156,0)</f>
        <v>0</v>
      </c>
      <c r="BH3156" s="241">
        <f>IF(N3156="sníž. přenesená",J3156,0)</f>
        <v>0</v>
      </c>
      <c r="BI3156" s="241">
        <f>IF(N3156="nulová",J3156,0)</f>
        <v>0</v>
      </c>
      <c r="BJ3156" s="18" t="s">
        <v>80</v>
      </c>
      <c r="BK3156" s="241">
        <f>ROUND(I3156*H3156,2)</f>
        <v>0</v>
      </c>
      <c r="BL3156" s="18" t="s">
        <v>195</v>
      </c>
      <c r="BM3156" s="240" t="s">
        <v>1926</v>
      </c>
    </row>
    <row r="3157" s="2" customFormat="1">
      <c r="A3157" s="39"/>
      <c r="B3157" s="40"/>
      <c r="C3157" s="41"/>
      <c r="D3157" s="242" t="s">
        <v>197</v>
      </c>
      <c r="E3157" s="41"/>
      <c r="F3157" s="243" t="s">
        <v>1925</v>
      </c>
      <c r="G3157" s="41"/>
      <c r="H3157" s="41"/>
      <c r="I3157" s="244"/>
      <c r="J3157" s="41"/>
      <c r="K3157" s="41"/>
      <c r="L3157" s="45"/>
      <c r="M3157" s="245"/>
      <c r="N3157" s="246"/>
      <c r="O3157" s="92"/>
      <c r="P3157" s="92"/>
      <c r="Q3157" s="92"/>
      <c r="R3157" s="92"/>
      <c r="S3157" s="92"/>
      <c r="T3157" s="93"/>
      <c r="U3157" s="39"/>
      <c r="V3157" s="39"/>
      <c r="W3157" s="39"/>
      <c r="X3157" s="39"/>
      <c r="Y3157" s="39"/>
      <c r="Z3157" s="39"/>
      <c r="AA3157" s="39"/>
      <c r="AB3157" s="39"/>
      <c r="AC3157" s="39"/>
      <c r="AD3157" s="39"/>
      <c r="AE3157" s="39"/>
      <c r="AT3157" s="18" t="s">
        <v>197</v>
      </c>
      <c r="AU3157" s="18" t="s">
        <v>82</v>
      </c>
    </row>
    <row r="3158" s="2" customFormat="1">
      <c r="A3158" s="39"/>
      <c r="B3158" s="40"/>
      <c r="C3158" s="41"/>
      <c r="D3158" s="247" t="s">
        <v>198</v>
      </c>
      <c r="E3158" s="41"/>
      <c r="F3158" s="248" t="s">
        <v>1927</v>
      </c>
      <c r="G3158" s="41"/>
      <c r="H3158" s="41"/>
      <c r="I3158" s="244"/>
      <c r="J3158" s="41"/>
      <c r="K3158" s="41"/>
      <c r="L3158" s="45"/>
      <c r="M3158" s="245"/>
      <c r="N3158" s="246"/>
      <c r="O3158" s="92"/>
      <c r="P3158" s="92"/>
      <c r="Q3158" s="92"/>
      <c r="R3158" s="92"/>
      <c r="S3158" s="92"/>
      <c r="T3158" s="93"/>
      <c r="U3158" s="39"/>
      <c r="V3158" s="39"/>
      <c r="W3158" s="39"/>
      <c r="X3158" s="39"/>
      <c r="Y3158" s="39"/>
      <c r="Z3158" s="39"/>
      <c r="AA3158" s="39"/>
      <c r="AB3158" s="39"/>
      <c r="AC3158" s="39"/>
      <c r="AD3158" s="39"/>
      <c r="AE3158" s="39"/>
      <c r="AT3158" s="18" t="s">
        <v>198</v>
      </c>
      <c r="AU3158" s="18" t="s">
        <v>82</v>
      </c>
    </row>
    <row r="3159" s="14" customFormat="1">
      <c r="A3159" s="14"/>
      <c r="B3159" s="259"/>
      <c r="C3159" s="260"/>
      <c r="D3159" s="242" t="s">
        <v>200</v>
      </c>
      <c r="E3159" s="261" t="s">
        <v>1</v>
      </c>
      <c r="F3159" s="262" t="s">
        <v>1928</v>
      </c>
      <c r="G3159" s="260"/>
      <c r="H3159" s="263">
        <v>15969.34</v>
      </c>
      <c r="I3159" s="264"/>
      <c r="J3159" s="260"/>
      <c r="K3159" s="260"/>
      <c r="L3159" s="265"/>
      <c r="M3159" s="266"/>
      <c r="N3159" s="267"/>
      <c r="O3159" s="267"/>
      <c r="P3159" s="267"/>
      <c r="Q3159" s="267"/>
      <c r="R3159" s="267"/>
      <c r="S3159" s="267"/>
      <c r="T3159" s="268"/>
      <c r="U3159" s="14"/>
      <c r="V3159" s="14"/>
      <c r="W3159" s="14"/>
      <c r="X3159" s="14"/>
      <c r="Y3159" s="14"/>
      <c r="Z3159" s="14"/>
      <c r="AA3159" s="14"/>
      <c r="AB3159" s="14"/>
      <c r="AC3159" s="14"/>
      <c r="AD3159" s="14"/>
      <c r="AE3159" s="14"/>
      <c r="AT3159" s="269" t="s">
        <v>200</v>
      </c>
      <c r="AU3159" s="269" t="s">
        <v>82</v>
      </c>
      <c r="AV3159" s="14" t="s">
        <v>82</v>
      </c>
      <c r="AW3159" s="14" t="s">
        <v>30</v>
      </c>
      <c r="AX3159" s="14" t="s">
        <v>80</v>
      </c>
      <c r="AY3159" s="269" t="s">
        <v>189</v>
      </c>
    </row>
    <row r="3160" s="2" customFormat="1" ht="33" customHeight="1">
      <c r="A3160" s="39"/>
      <c r="B3160" s="40"/>
      <c r="C3160" s="228" t="s">
        <v>1929</v>
      </c>
      <c r="D3160" s="228" t="s">
        <v>191</v>
      </c>
      <c r="E3160" s="229" t="s">
        <v>1930</v>
      </c>
      <c r="F3160" s="230" t="s">
        <v>1931</v>
      </c>
      <c r="G3160" s="231" t="s">
        <v>256</v>
      </c>
      <c r="H3160" s="232">
        <v>81.001999999999995</v>
      </c>
      <c r="I3160" s="233"/>
      <c r="J3160" s="234">
        <f>ROUND(I3160*H3160,2)</f>
        <v>0</v>
      </c>
      <c r="K3160" s="235"/>
      <c r="L3160" s="45"/>
      <c r="M3160" s="236" t="s">
        <v>1</v>
      </c>
      <c r="N3160" s="237" t="s">
        <v>38</v>
      </c>
      <c r="O3160" s="92"/>
      <c r="P3160" s="238">
        <f>O3160*H3160</f>
        <v>0</v>
      </c>
      <c r="Q3160" s="238">
        <v>0</v>
      </c>
      <c r="R3160" s="238">
        <f>Q3160*H3160</f>
        <v>0</v>
      </c>
      <c r="S3160" s="238">
        <v>0</v>
      </c>
      <c r="T3160" s="239">
        <f>S3160*H3160</f>
        <v>0</v>
      </c>
      <c r="U3160" s="39"/>
      <c r="V3160" s="39"/>
      <c r="W3160" s="39"/>
      <c r="X3160" s="39"/>
      <c r="Y3160" s="39"/>
      <c r="Z3160" s="39"/>
      <c r="AA3160" s="39"/>
      <c r="AB3160" s="39"/>
      <c r="AC3160" s="39"/>
      <c r="AD3160" s="39"/>
      <c r="AE3160" s="39"/>
      <c r="AR3160" s="240" t="s">
        <v>195</v>
      </c>
      <c r="AT3160" s="240" t="s">
        <v>191</v>
      </c>
      <c r="AU3160" s="240" t="s">
        <v>82</v>
      </c>
      <c r="AY3160" s="18" t="s">
        <v>189</v>
      </c>
      <c r="BE3160" s="241">
        <f>IF(N3160="základní",J3160,0)</f>
        <v>0</v>
      </c>
      <c r="BF3160" s="241">
        <f>IF(N3160="snížená",J3160,0)</f>
        <v>0</v>
      </c>
      <c r="BG3160" s="241">
        <f>IF(N3160="zákl. přenesená",J3160,0)</f>
        <v>0</v>
      </c>
      <c r="BH3160" s="241">
        <f>IF(N3160="sníž. přenesená",J3160,0)</f>
        <v>0</v>
      </c>
      <c r="BI3160" s="241">
        <f>IF(N3160="nulová",J3160,0)</f>
        <v>0</v>
      </c>
      <c r="BJ3160" s="18" t="s">
        <v>80</v>
      </c>
      <c r="BK3160" s="241">
        <f>ROUND(I3160*H3160,2)</f>
        <v>0</v>
      </c>
      <c r="BL3160" s="18" t="s">
        <v>195</v>
      </c>
      <c r="BM3160" s="240" t="s">
        <v>1932</v>
      </c>
    </row>
    <row r="3161" s="2" customFormat="1">
      <c r="A3161" s="39"/>
      <c r="B3161" s="40"/>
      <c r="C3161" s="41"/>
      <c r="D3161" s="242" t="s">
        <v>197</v>
      </c>
      <c r="E3161" s="41"/>
      <c r="F3161" s="243" t="s">
        <v>1931</v>
      </c>
      <c r="G3161" s="41"/>
      <c r="H3161" s="41"/>
      <c r="I3161" s="244"/>
      <c r="J3161" s="41"/>
      <c r="K3161" s="41"/>
      <c r="L3161" s="45"/>
      <c r="M3161" s="245"/>
      <c r="N3161" s="246"/>
      <c r="O3161" s="92"/>
      <c r="P3161" s="92"/>
      <c r="Q3161" s="92"/>
      <c r="R3161" s="92"/>
      <c r="S3161" s="92"/>
      <c r="T3161" s="93"/>
      <c r="U3161" s="39"/>
      <c r="V3161" s="39"/>
      <c r="W3161" s="39"/>
      <c r="X3161" s="39"/>
      <c r="Y3161" s="39"/>
      <c r="Z3161" s="39"/>
      <c r="AA3161" s="39"/>
      <c r="AB3161" s="39"/>
      <c r="AC3161" s="39"/>
      <c r="AD3161" s="39"/>
      <c r="AE3161" s="39"/>
      <c r="AT3161" s="18" t="s">
        <v>197</v>
      </c>
      <c r="AU3161" s="18" t="s">
        <v>82</v>
      </c>
    </row>
    <row r="3162" s="2" customFormat="1">
      <c r="A3162" s="39"/>
      <c r="B3162" s="40"/>
      <c r="C3162" s="41"/>
      <c r="D3162" s="247" t="s">
        <v>198</v>
      </c>
      <c r="E3162" s="41"/>
      <c r="F3162" s="248" t="s">
        <v>1933</v>
      </c>
      <c r="G3162" s="41"/>
      <c r="H3162" s="41"/>
      <c r="I3162" s="244"/>
      <c r="J3162" s="41"/>
      <c r="K3162" s="41"/>
      <c r="L3162" s="45"/>
      <c r="M3162" s="245"/>
      <c r="N3162" s="246"/>
      <c r="O3162" s="92"/>
      <c r="P3162" s="92"/>
      <c r="Q3162" s="92"/>
      <c r="R3162" s="92"/>
      <c r="S3162" s="92"/>
      <c r="T3162" s="93"/>
      <c r="U3162" s="39"/>
      <c r="V3162" s="39"/>
      <c r="W3162" s="39"/>
      <c r="X3162" s="39"/>
      <c r="Y3162" s="39"/>
      <c r="Z3162" s="39"/>
      <c r="AA3162" s="39"/>
      <c r="AB3162" s="39"/>
      <c r="AC3162" s="39"/>
      <c r="AD3162" s="39"/>
      <c r="AE3162" s="39"/>
      <c r="AT3162" s="18" t="s">
        <v>198</v>
      </c>
      <c r="AU3162" s="18" t="s">
        <v>82</v>
      </c>
    </row>
    <row r="3163" s="14" customFormat="1">
      <c r="A3163" s="14"/>
      <c r="B3163" s="259"/>
      <c r="C3163" s="260"/>
      <c r="D3163" s="242" t="s">
        <v>200</v>
      </c>
      <c r="E3163" s="261" t="s">
        <v>1</v>
      </c>
      <c r="F3163" s="262" t="s">
        <v>1934</v>
      </c>
      <c r="G3163" s="260"/>
      <c r="H3163" s="263">
        <v>81.001999999999995</v>
      </c>
      <c r="I3163" s="264"/>
      <c r="J3163" s="260"/>
      <c r="K3163" s="260"/>
      <c r="L3163" s="265"/>
      <c r="M3163" s="266"/>
      <c r="N3163" s="267"/>
      <c r="O3163" s="267"/>
      <c r="P3163" s="267"/>
      <c r="Q3163" s="267"/>
      <c r="R3163" s="267"/>
      <c r="S3163" s="267"/>
      <c r="T3163" s="268"/>
      <c r="U3163" s="14"/>
      <c r="V3163" s="14"/>
      <c r="W3163" s="14"/>
      <c r="X3163" s="14"/>
      <c r="Y3163" s="14"/>
      <c r="Z3163" s="14"/>
      <c r="AA3163" s="14"/>
      <c r="AB3163" s="14"/>
      <c r="AC3163" s="14"/>
      <c r="AD3163" s="14"/>
      <c r="AE3163" s="14"/>
      <c r="AT3163" s="269" t="s">
        <v>200</v>
      </c>
      <c r="AU3163" s="269" t="s">
        <v>82</v>
      </c>
      <c r="AV3163" s="14" t="s">
        <v>82</v>
      </c>
      <c r="AW3163" s="14" t="s">
        <v>30</v>
      </c>
      <c r="AX3163" s="14" t="s">
        <v>73</v>
      </c>
      <c r="AY3163" s="269" t="s">
        <v>189</v>
      </c>
    </row>
    <row r="3164" s="15" customFormat="1">
      <c r="A3164" s="15"/>
      <c r="B3164" s="270"/>
      <c r="C3164" s="271"/>
      <c r="D3164" s="242" t="s">
        <v>200</v>
      </c>
      <c r="E3164" s="272" t="s">
        <v>1</v>
      </c>
      <c r="F3164" s="273" t="s">
        <v>207</v>
      </c>
      <c r="G3164" s="271"/>
      <c r="H3164" s="274">
        <v>81.001999999999995</v>
      </c>
      <c r="I3164" s="275"/>
      <c r="J3164" s="271"/>
      <c r="K3164" s="271"/>
      <c r="L3164" s="276"/>
      <c r="M3164" s="277"/>
      <c r="N3164" s="278"/>
      <c r="O3164" s="278"/>
      <c r="P3164" s="278"/>
      <c r="Q3164" s="278"/>
      <c r="R3164" s="278"/>
      <c r="S3164" s="278"/>
      <c r="T3164" s="279"/>
      <c r="U3164" s="15"/>
      <c r="V3164" s="15"/>
      <c r="W3164" s="15"/>
      <c r="X3164" s="15"/>
      <c r="Y3164" s="15"/>
      <c r="Z3164" s="15"/>
      <c r="AA3164" s="15"/>
      <c r="AB3164" s="15"/>
      <c r="AC3164" s="15"/>
      <c r="AD3164" s="15"/>
      <c r="AE3164" s="15"/>
      <c r="AT3164" s="280" t="s">
        <v>200</v>
      </c>
      <c r="AU3164" s="280" t="s">
        <v>82</v>
      </c>
      <c r="AV3164" s="15" t="s">
        <v>195</v>
      </c>
      <c r="AW3164" s="15" t="s">
        <v>30</v>
      </c>
      <c r="AX3164" s="15" t="s">
        <v>80</v>
      </c>
      <c r="AY3164" s="280" t="s">
        <v>189</v>
      </c>
    </row>
    <row r="3165" s="2" customFormat="1" ht="37.8" customHeight="1">
      <c r="A3165" s="39"/>
      <c r="B3165" s="40"/>
      <c r="C3165" s="228" t="s">
        <v>1935</v>
      </c>
      <c r="D3165" s="228" t="s">
        <v>191</v>
      </c>
      <c r="E3165" s="229" t="s">
        <v>1936</v>
      </c>
      <c r="F3165" s="230" t="s">
        <v>1937</v>
      </c>
      <c r="G3165" s="231" t="s">
        <v>256</v>
      </c>
      <c r="H3165" s="232">
        <v>127.79300000000001</v>
      </c>
      <c r="I3165" s="233"/>
      <c r="J3165" s="234">
        <f>ROUND(I3165*H3165,2)</f>
        <v>0</v>
      </c>
      <c r="K3165" s="235"/>
      <c r="L3165" s="45"/>
      <c r="M3165" s="236" t="s">
        <v>1</v>
      </c>
      <c r="N3165" s="237" t="s">
        <v>38</v>
      </c>
      <c r="O3165" s="92"/>
      <c r="P3165" s="238">
        <f>O3165*H3165</f>
        <v>0</v>
      </c>
      <c r="Q3165" s="238">
        <v>0</v>
      </c>
      <c r="R3165" s="238">
        <f>Q3165*H3165</f>
        <v>0</v>
      </c>
      <c r="S3165" s="238">
        <v>0</v>
      </c>
      <c r="T3165" s="239">
        <f>S3165*H3165</f>
        <v>0</v>
      </c>
      <c r="U3165" s="39"/>
      <c r="V3165" s="39"/>
      <c r="W3165" s="39"/>
      <c r="X3165" s="39"/>
      <c r="Y3165" s="39"/>
      <c r="Z3165" s="39"/>
      <c r="AA3165" s="39"/>
      <c r="AB3165" s="39"/>
      <c r="AC3165" s="39"/>
      <c r="AD3165" s="39"/>
      <c r="AE3165" s="39"/>
      <c r="AR3165" s="240" t="s">
        <v>195</v>
      </c>
      <c r="AT3165" s="240" t="s">
        <v>191</v>
      </c>
      <c r="AU3165" s="240" t="s">
        <v>82</v>
      </c>
      <c r="AY3165" s="18" t="s">
        <v>189</v>
      </c>
      <c r="BE3165" s="241">
        <f>IF(N3165="základní",J3165,0)</f>
        <v>0</v>
      </c>
      <c r="BF3165" s="241">
        <f>IF(N3165="snížená",J3165,0)</f>
        <v>0</v>
      </c>
      <c r="BG3165" s="241">
        <f>IF(N3165="zákl. přenesená",J3165,0)</f>
        <v>0</v>
      </c>
      <c r="BH3165" s="241">
        <f>IF(N3165="sníž. přenesená",J3165,0)</f>
        <v>0</v>
      </c>
      <c r="BI3165" s="241">
        <f>IF(N3165="nulová",J3165,0)</f>
        <v>0</v>
      </c>
      <c r="BJ3165" s="18" t="s">
        <v>80</v>
      </c>
      <c r="BK3165" s="241">
        <f>ROUND(I3165*H3165,2)</f>
        <v>0</v>
      </c>
      <c r="BL3165" s="18" t="s">
        <v>195</v>
      </c>
      <c r="BM3165" s="240" t="s">
        <v>1938</v>
      </c>
    </row>
    <row r="3166" s="2" customFormat="1">
      <c r="A3166" s="39"/>
      <c r="B3166" s="40"/>
      <c r="C3166" s="41"/>
      <c r="D3166" s="242" t="s">
        <v>197</v>
      </c>
      <c r="E3166" s="41"/>
      <c r="F3166" s="243" t="s">
        <v>1937</v>
      </c>
      <c r="G3166" s="41"/>
      <c r="H3166" s="41"/>
      <c r="I3166" s="244"/>
      <c r="J3166" s="41"/>
      <c r="K3166" s="41"/>
      <c r="L3166" s="45"/>
      <c r="M3166" s="245"/>
      <c r="N3166" s="246"/>
      <c r="O3166" s="92"/>
      <c r="P3166" s="92"/>
      <c r="Q3166" s="92"/>
      <c r="R3166" s="92"/>
      <c r="S3166" s="92"/>
      <c r="T3166" s="93"/>
      <c r="U3166" s="39"/>
      <c r="V3166" s="39"/>
      <c r="W3166" s="39"/>
      <c r="X3166" s="39"/>
      <c r="Y3166" s="39"/>
      <c r="Z3166" s="39"/>
      <c r="AA3166" s="39"/>
      <c r="AB3166" s="39"/>
      <c r="AC3166" s="39"/>
      <c r="AD3166" s="39"/>
      <c r="AE3166" s="39"/>
      <c r="AT3166" s="18" t="s">
        <v>197</v>
      </c>
      <c r="AU3166" s="18" t="s">
        <v>82</v>
      </c>
    </row>
    <row r="3167" s="2" customFormat="1">
      <c r="A3167" s="39"/>
      <c r="B3167" s="40"/>
      <c r="C3167" s="41"/>
      <c r="D3167" s="247" t="s">
        <v>198</v>
      </c>
      <c r="E3167" s="41"/>
      <c r="F3167" s="248" t="s">
        <v>1939</v>
      </c>
      <c r="G3167" s="41"/>
      <c r="H3167" s="41"/>
      <c r="I3167" s="244"/>
      <c r="J3167" s="41"/>
      <c r="K3167" s="41"/>
      <c r="L3167" s="45"/>
      <c r="M3167" s="245"/>
      <c r="N3167" s="246"/>
      <c r="O3167" s="92"/>
      <c r="P3167" s="92"/>
      <c r="Q3167" s="92"/>
      <c r="R3167" s="92"/>
      <c r="S3167" s="92"/>
      <c r="T3167" s="93"/>
      <c r="U3167" s="39"/>
      <c r="V3167" s="39"/>
      <c r="W3167" s="39"/>
      <c r="X3167" s="39"/>
      <c r="Y3167" s="39"/>
      <c r="Z3167" s="39"/>
      <c r="AA3167" s="39"/>
      <c r="AB3167" s="39"/>
      <c r="AC3167" s="39"/>
      <c r="AD3167" s="39"/>
      <c r="AE3167" s="39"/>
      <c r="AT3167" s="18" t="s">
        <v>198</v>
      </c>
      <c r="AU3167" s="18" t="s">
        <v>82</v>
      </c>
    </row>
    <row r="3168" s="14" customFormat="1">
      <c r="A3168" s="14"/>
      <c r="B3168" s="259"/>
      <c r="C3168" s="260"/>
      <c r="D3168" s="242" t="s">
        <v>200</v>
      </c>
      <c r="E3168" s="261" t="s">
        <v>1</v>
      </c>
      <c r="F3168" s="262" t="s">
        <v>1940</v>
      </c>
      <c r="G3168" s="260"/>
      <c r="H3168" s="263">
        <v>127.79300000000001</v>
      </c>
      <c r="I3168" s="264"/>
      <c r="J3168" s="260"/>
      <c r="K3168" s="260"/>
      <c r="L3168" s="265"/>
      <c r="M3168" s="266"/>
      <c r="N3168" s="267"/>
      <c r="O3168" s="267"/>
      <c r="P3168" s="267"/>
      <c r="Q3168" s="267"/>
      <c r="R3168" s="267"/>
      <c r="S3168" s="267"/>
      <c r="T3168" s="268"/>
      <c r="U3168" s="14"/>
      <c r="V3168" s="14"/>
      <c r="W3168" s="14"/>
      <c r="X3168" s="14"/>
      <c r="Y3168" s="14"/>
      <c r="Z3168" s="14"/>
      <c r="AA3168" s="14"/>
      <c r="AB3168" s="14"/>
      <c r="AC3168" s="14"/>
      <c r="AD3168" s="14"/>
      <c r="AE3168" s="14"/>
      <c r="AT3168" s="269" t="s">
        <v>200</v>
      </c>
      <c r="AU3168" s="269" t="s">
        <v>82</v>
      </c>
      <c r="AV3168" s="14" t="s">
        <v>82</v>
      </c>
      <c r="AW3168" s="14" t="s">
        <v>30</v>
      </c>
      <c r="AX3168" s="14" t="s">
        <v>73</v>
      </c>
      <c r="AY3168" s="269" t="s">
        <v>189</v>
      </c>
    </row>
    <row r="3169" s="15" customFormat="1">
      <c r="A3169" s="15"/>
      <c r="B3169" s="270"/>
      <c r="C3169" s="271"/>
      <c r="D3169" s="242" t="s">
        <v>200</v>
      </c>
      <c r="E3169" s="272" t="s">
        <v>1</v>
      </c>
      <c r="F3169" s="273" t="s">
        <v>207</v>
      </c>
      <c r="G3169" s="271"/>
      <c r="H3169" s="274">
        <v>127.79300000000001</v>
      </c>
      <c r="I3169" s="275"/>
      <c r="J3169" s="271"/>
      <c r="K3169" s="271"/>
      <c r="L3169" s="276"/>
      <c r="M3169" s="277"/>
      <c r="N3169" s="278"/>
      <c r="O3169" s="278"/>
      <c r="P3169" s="278"/>
      <c r="Q3169" s="278"/>
      <c r="R3169" s="278"/>
      <c r="S3169" s="278"/>
      <c r="T3169" s="279"/>
      <c r="U3169" s="15"/>
      <c r="V3169" s="15"/>
      <c r="W3169" s="15"/>
      <c r="X3169" s="15"/>
      <c r="Y3169" s="15"/>
      <c r="Z3169" s="15"/>
      <c r="AA3169" s="15"/>
      <c r="AB3169" s="15"/>
      <c r="AC3169" s="15"/>
      <c r="AD3169" s="15"/>
      <c r="AE3169" s="15"/>
      <c r="AT3169" s="280" t="s">
        <v>200</v>
      </c>
      <c r="AU3169" s="280" t="s">
        <v>82</v>
      </c>
      <c r="AV3169" s="15" t="s">
        <v>195</v>
      </c>
      <c r="AW3169" s="15" t="s">
        <v>30</v>
      </c>
      <c r="AX3169" s="15" t="s">
        <v>80</v>
      </c>
      <c r="AY3169" s="280" t="s">
        <v>189</v>
      </c>
    </row>
    <row r="3170" s="2" customFormat="1" ht="33" customHeight="1">
      <c r="A3170" s="39"/>
      <c r="B3170" s="40"/>
      <c r="C3170" s="228" t="s">
        <v>1941</v>
      </c>
      <c r="D3170" s="228" t="s">
        <v>191</v>
      </c>
      <c r="E3170" s="229" t="s">
        <v>1942</v>
      </c>
      <c r="F3170" s="230" t="s">
        <v>1943</v>
      </c>
      <c r="G3170" s="231" t="s">
        <v>256</v>
      </c>
      <c r="H3170" s="232">
        <v>168.12299999999999</v>
      </c>
      <c r="I3170" s="233"/>
      <c r="J3170" s="234">
        <f>ROUND(I3170*H3170,2)</f>
        <v>0</v>
      </c>
      <c r="K3170" s="235"/>
      <c r="L3170" s="45"/>
      <c r="M3170" s="236" t="s">
        <v>1</v>
      </c>
      <c r="N3170" s="237" t="s">
        <v>38</v>
      </c>
      <c r="O3170" s="92"/>
      <c r="P3170" s="238">
        <f>O3170*H3170</f>
        <v>0</v>
      </c>
      <c r="Q3170" s="238">
        <v>0</v>
      </c>
      <c r="R3170" s="238">
        <f>Q3170*H3170</f>
        <v>0</v>
      </c>
      <c r="S3170" s="238">
        <v>0</v>
      </c>
      <c r="T3170" s="239">
        <f>S3170*H3170</f>
        <v>0</v>
      </c>
      <c r="U3170" s="39"/>
      <c r="V3170" s="39"/>
      <c r="W3170" s="39"/>
      <c r="X3170" s="39"/>
      <c r="Y3170" s="39"/>
      <c r="Z3170" s="39"/>
      <c r="AA3170" s="39"/>
      <c r="AB3170" s="39"/>
      <c r="AC3170" s="39"/>
      <c r="AD3170" s="39"/>
      <c r="AE3170" s="39"/>
      <c r="AR3170" s="240" t="s">
        <v>195</v>
      </c>
      <c r="AT3170" s="240" t="s">
        <v>191</v>
      </c>
      <c r="AU3170" s="240" t="s">
        <v>82</v>
      </c>
      <c r="AY3170" s="18" t="s">
        <v>189</v>
      </c>
      <c r="BE3170" s="241">
        <f>IF(N3170="základní",J3170,0)</f>
        <v>0</v>
      </c>
      <c r="BF3170" s="241">
        <f>IF(N3170="snížená",J3170,0)</f>
        <v>0</v>
      </c>
      <c r="BG3170" s="241">
        <f>IF(N3170="zákl. přenesená",J3170,0)</f>
        <v>0</v>
      </c>
      <c r="BH3170" s="241">
        <f>IF(N3170="sníž. přenesená",J3170,0)</f>
        <v>0</v>
      </c>
      <c r="BI3170" s="241">
        <f>IF(N3170="nulová",J3170,0)</f>
        <v>0</v>
      </c>
      <c r="BJ3170" s="18" t="s">
        <v>80</v>
      </c>
      <c r="BK3170" s="241">
        <f>ROUND(I3170*H3170,2)</f>
        <v>0</v>
      </c>
      <c r="BL3170" s="18" t="s">
        <v>195</v>
      </c>
      <c r="BM3170" s="240" t="s">
        <v>1944</v>
      </c>
    </row>
    <row r="3171" s="2" customFormat="1">
      <c r="A3171" s="39"/>
      <c r="B3171" s="40"/>
      <c r="C3171" s="41"/>
      <c r="D3171" s="242" t="s">
        <v>197</v>
      </c>
      <c r="E3171" s="41"/>
      <c r="F3171" s="243" t="s">
        <v>1943</v>
      </c>
      <c r="G3171" s="41"/>
      <c r="H3171" s="41"/>
      <c r="I3171" s="244"/>
      <c r="J3171" s="41"/>
      <c r="K3171" s="41"/>
      <c r="L3171" s="45"/>
      <c r="M3171" s="245"/>
      <c r="N3171" s="246"/>
      <c r="O3171" s="92"/>
      <c r="P3171" s="92"/>
      <c r="Q3171" s="92"/>
      <c r="R3171" s="92"/>
      <c r="S3171" s="92"/>
      <c r="T3171" s="93"/>
      <c r="U3171" s="39"/>
      <c r="V3171" s="39"/>
      <c r="W3171" s="39"/>
      <c r="X3171" s="39"/>
      <c r="Y3171" s="39"/>
      <c r="Z3171" s="39"/>
      <c r="AA3171" s="39"/>
      <c r="AB3171" s="39"/>
      <c r="AC3171" s="39"/>
      <c r="AD3171" s="39"/>
      <c r="AE3171" s="39"/>
      <c r="AT3171" s="18" t="s">
        <v>197</v>
      </c>
      <c r="AU3171" s="18" t="s">
        <v>82</v>
      </c>
    </row>
    <row r="3172" s="2" customFormat="1">
      <c r="A3172" s="39"/>
      <c r="B3172" s="40"/>
      <c r="C3172" s="41"/>
      <c r="D3172" s="247" t="s">
        <v>198</v>
      </c>
      <c r="E3172" s="41"/>
      <c r="F3172" s="248" t="s">
        <v>1945</v>
      </c>
      <c r="G3172" s="41"/>
      <c r="H3172" s="41"/>
      <c r="I3172" s="244"/>
      <c r="J3172" s="41"/>
      <c r="K3172" s="41"/>
      <c r="L3172" s="45"/>
      <c r="M3172" s="245"/>
      <c r="N3172" s="246"/>
      <c r="O3172" s="92"/>
      <c r="P3172" s="92"/>
      <c r="Q3172" s="92"/>
      <c r="R3172" s="92"/>
      <c r="S3172" s="92"/>
      <c r="T3172" s="93"/>
      <c r="U3172" s="39"/>
      <c r="V3172" s="39"/>
      <c r="W3172" s="39"/>
      <c r="X3172" s="39"/>
      <c r="Y3172" s="39"/>
      <c r="Z3172" s="39"/>
      <c r="AA3172" s="39"/>
      <c r="AB3172" s="39"/>
      <c r="AC3172" s="39"/>
      <c r="AD3172" s="39"/>
      <c r="AE3172" s="39"/>
      <c r="AT3172" s="18" t="s">
        <v>198</v>
      </c>
      <c r="AU3172" s="18" t="s">
        <v>82</v>
      </c>
    </row>
    <row r="3173" s="14" customFormat="1">
      <c r="A3173" s="14"/>
      <c r="B3173" s="259"/>
      <c r="C3173" s="260"/>
      <c r="D3173" s="242" t="s">
        <v>200</v>
      </c>
      <c r="E3173" s="261" t="s">
        <v>1</v>
      </c>
      <c r="F3173" s="262" t="s">
        <v>1946</v>
      </c>
      <c r="G3173" s="260"/>
      <c r="H3173" s="263">
        <v>168.12299999999999</v>
      </c>
      <c r="I3173" s="264"/>
      <c r="J3173" s="260"/>
      <c r="K3173" s="260"/>
      <c r="L3173" s="265"/>
      <c r="M3173" s="266"/>
      <c r="N3173" s="267"/>
      <c r="O3173" s="267"/>
      <c r="P3173" s="267"/>
      <c r="Q3173" s="267"/>
      <c r="R3173" s="267"/>
      <c r="S3173" s="267"/>
      <c r="T3173" s="268"/>
      <c r="U3173" s="14"/>
      <c r="V3173" s="14"/>
      <c r="W3173" s="14"/>
      <c r="X3173" s="14"/>
      <c r="Y3173" s="14"/>
      <c r="Z3173" s="14"/>
      <c r="AA3173" s="14"/>
      <c r="AB3173" s="14"/>
      <c r="AC3173" s="14"/>
      <c r="AD3173" s="14"/>
      <c r="AE3173" s="14"/>
      <c r="AT3173" s="269" t="s">
        <v>200</v>
      </c>
      <c r="AU3173" s="269" t="s">
        <v>82</v>
      </c>
      <c r="AV3173" s="14" t="s">
        <v>82</v>
      </c>
      <c r="AW3173" s="14" t="s">
        <v>30</v>
      </c>
      <c r="AX3173" s="14" t="s">
        <v>80</v>
      </c>
      <c r="AY3173" s="269" t="s">
        <v>189</v>
      </c>
    </row>
    <row r="3174" s="2" customFormat="1" ht="33" customHeight="1">
      <c r="A3174" s="39"/>
      <c r="B3174" s="40"/>
      <c r="C3174" s="228" t="s">
        <v>1947</v>
      </c>
      <c r="D3174" s="228" t="s">
        <v>191</v>
      </c>
      <c r="E3174" s="229" t="s">
        <v>1948</v>
      </c>
      <c r="F3174" s="230" t="s">
        <v>1949</v>
      </c>
      <c r="G3174" s="231" t="s">
        <v>256</v>
      </c>
      <c r="H3174" s="232">
        <v>318.202</v>
      </c>
      <c r="I3174" s="233"/>
      <c r="J3174" s="234">
        <f>ROUND(I3174*H3174,2)</f>
        <v>0</v>
      </c>
      <c r="K3174" s="235"/>
      <c r="L3174" s="45"/>
      <c r="M3174" s="236" t="s">
        <v>1</v>
      </c>
      <c r="N3174" s="237" t="s">
        <v>38</v>
      </c>
      <c r="O3174" s="92"/>
      <c r="P3174" s="238">
        <f>O3174*H3174</f>
        <v>0</v>
      </c>
      <c r="Q3174" s="238">
        <v>0</v>
      </c>
      <c r="R3174" s="238">
        <f>Q3174*H3174</f>
        <v>0</v>
      </c>
      <c r="S3174" s="238">
        <v>0</v>
      </c>
      <c r="T3174" s="239">
        <f>S3174*H3174</f>
        <v>0</v>
      </c>
      <c r="U3174" s="39"/>
      <c r="V3174" s="39"/>
      <c r="W3174" s="39"/>
      <c r="X3174" s="39"/>
      <c r="Y3174" s="39"/>
      <c r="Z3174" s="39"/>
      <c r="AA3174" s="39"/>
      <c r="AB3174" s="39"/>
      <c r="AC3174" s="39"/>
      <c r="AD3174" s="39"/>
      <c r="AE3174" s="39"/>
      <c r="AR3174" s="240" t="s">
        <v>195</v>
      </c>
      <c r="AT3174" s="240" t="s">
        <v>191</v>
      </c>
      <c r="AU3174" s="240" t="s">
        <v>82</v>
      </c>
      <c r="AY3174" s="18" t="s">
        <v>189</v>
      </c>
      <c r="BE3174" s="241">
        <f>IF(N3174="základní",J3174,0)</f>
        <v>0</v>
      </c>
      <c r="BF3174" s="241">
        <f>IF(N3174="snížená",J3174,0)</f>
        <v>0</v>
      </c>
      <c r="BG3174" s="241">
        <f>IF(N3174="zákl. přenesená",J3174,0)</f>
        <v>0</v>
      </c>
      <c r="BH3174" s="241">
        <f>IF(N3174="sníž. přenesená",J3174,0)</f>
        <v>0</v>
      </c>
      <c r="BI3174" s="241">
        <f>IF(N3174="nulová",J3174,0)</f>
        <v>0</v>
      </c>
      <c r="BJ3174" s="18" t="s">
        <v>80</v>
      </c>
      <c r="BK3174" s="241">
        <f>ROUND(I3174*H3174,2)</f>
        <v>0</v>
      </c>
      <c r="BL3174" s="18" t="s">
        <v>195</v>
      </c>
      <c r="BM3174" s="240" t="s">
        <v>1950</v>
      </c>
    </row>
    <row r="3175" s="2" customFormat="1">
      <c r="A3175" s="39"/>
      <c r="B3175" s="40"/>
      <c r="C3175" s="41"/>
      <c r="D3175" s="242" t="s">
        <v>197</v>
      </c>
      <c r="E3175" s="41"/>
      <c r="F3175" s="243" t="s">
        <v>1949</v>
      </c>
      <c r="G3175" s="41"/>
      <c r="H3175" s="41"/>
      <c r="I3175" s="244"/>
      <c r="J3175" s="41"/>
      <c r="K3175" s="41"/>
      <c r="L3175" s="45"/>
      <c r="M3175" s="245"/>
      <c r="N3175" s="246"/>
      <c r="O3175" s="92"/>
      <c r="P3175" s="92"/>
      <c r="Q3175" s="92"/>
      <c r="R3175" s="92"/>
      <c r="S3175" s="92"/>
      <c r="T3175" s="93"/>
      <c r="U3175" s="39"/>
      <c r="V3175" s="39"/>
      <c r="W3175" s="39"/>
      <c r="X3175" s="39"/>
      <c r="Y3175" s="39"/>
      <c r="Z3175" s="39"/>
      <c r="AA3175" s="39"/>
      <c r="AB3175" s="39"/>
      <c r="AC3175" s="39"/>
      <c r="AD3175" s="39"/>
      <c r="AE3175" s="39"/>
      <c r="AT3175" s="18" t="s">
        <v>197</v>
      </c>
      <c r="AU3175" s="18" t="s">
        <v>82</v>
      </c>
    </row>
    <row r="3176" s="2" customFormat="1">
      <c r="A3176" s="39"/>
      <c r="B3176" s="40"/>
      <c r="C3176" s="41"/>
      <c r="D3176" s="247" t="s">
        <v>198</v>
      </c>
      <c r="E3176" s="41"/>
      <c r="F3176" s="248" t="s">
        <v>1951</v>
      </c>
      <c r="G3176" s="41"/>
      <c r="H3176" s="41"/>
      <c r="I3176" s="244"/>
      <c r="J3176" s="41"/>
      <c r="K3176" s="41"/>
      <c r="L3176" s="45"/>
      <c r="M3176" s="245"/>
      <c r="N3176" s="246"/>
      <c r="O3176" s="92"/>
      <c r="P3176" s="92"/>
      <c r="Q3176" s="92"/>
      <c r="R3176" s="92"/>
      <c r="S3176" s="92"/>
      <c r="T3176" s="93"/>
      <c r="U3176" s="39"/>
      <c r="V3176" s="39"/>
      <c r="W3176" s="39"/>
      <c r="X3176" s="39"/>
      <c r="Y3176" s="39"/>
      <c r="Z3176" s="39"/>
      <c r="AA3176" s="39"/>
      <c r="AB3176" s="39"/>
      <c r="AC3176" s="39"/>
      <c r="AD3176" s="39"/>
      <c r="AE3176" s="39"/>
      <c r="AT3176" s="18" t="s">
        <v>198</v>
      </c>
      <c r="AU3176" s="18" t="s">
        <v>82</v>
      </c>
    </row>
    <row r="3177" s="14" customFormat="1">
      <c r="A3177" s="14"/>
      <c r="B3177" s="259"/>
      <c r="C3177" s="260"/>
      <c r="D3177" s="242" t="s">
        <v>200</v>
      </c>
      <c r="E3177" s="261" t="s">
        <v>1</v>
      </c>
      <c r="F3177" s="262" t="s">
        <v>1952</v>
      </c>
      <c r="G3177" s="260"/>
      <c r="H3177" s="263">
        <v>318.202</v>
      </c>
      <c r="I3177" s="264"/>
      <c r="J3177" s="260"/>
      <c r="K3177" s="260"/>
      <c r="L3177" s="265"/>
      <c r="M3177" s="266"/>
      <c r="N3177" s="267"/>
      <c r="O3177" s="267"/>
      <c r="P3177" s="267"/>
      <c r="Q3177" s="267"/>
      <c r="R3177" s="267"/>
      <c r="S3177" s="267"/>
      <c r="T3177" s="268"/>
      <c r="U3177" s="14"/>
      <c r="V3177" s="14"/>
      <c r="W3177" s="14"/>
      <c r="X3177" s="14"/>
      <c r="Y3177" s="14"/>
      <c r="Z3177" s="14"/>
      <c r="AA3177" s="14"/>
      <c r="AB3177" s="14"/>
      <c r="AC3177" s="14"/>
      <c r="AD3177" s="14"/>
      <c r="AE3177" s="14"/>
      <c r="AT3177" s="269" t="s">
        <v>200</v>
      </c>
      <c r="AU3177" s="269" t="s">
        <v>82</v>
      </c>
      <c r="AV3177" s="14" t="s">
        <v>82</v>
      </c>
      <c r="AW3177" s="14" t="s">
        <v>30</v>
      </c>
      <c r="AX3177" s="14" t="s">
        <v>80</v>
      </c>
      <c r="AY3177" s="269" t="s">
        <v>189</v>
      </c>
    </row>
    <row r="3178" s="2" customFormat="1" ht="33" customHeight="1">
      <c r="A3178" s="39"/>
      <c r="B3178" s="40"/>
      <c r="C3178" s="228" t="s">
        <v>1953</v>
      </c>
      <c r="D3178" s="228" t="s">
        <v>191</v>
      </c>
      <c r="E3178" s="229" t="s">
        <v>1954</v>
      </c>
      <c r="F3178" s="230" t="s">
        <v>1955</v>
      </c>
      <c r="G3178" s="231" t="s">
        <v>256</v>
      </c>
      <c r="H3178" s="232">
        <v>1.0980000000000001</v>
      </c>
      <c r="I3178" s="233"/>
      <c r="J3178" s="234">
        <f>ROUND(I3178*H3178,2)</f>
        <v>0</v>
      </c>
      <c r="K3178" s="235"/>
      <c r="L3178" s="45"/>
      <c r="M3178" s="236" t="s">
        <v>1</v>
      </c>
      <c r="N3178" s="237" t="s">
        <v>38</v>
      </c>
      <c r="O3178" s="92"/>
      <c r="P3178" s="238">
        <f>O3178*H3178</f>
        <v>0</v>
      </c>
      <c r="Q3178" s="238">
        <v>0</v>
      </c>
      <c r="R3178" s="238">
        <f>Q3178*H3178</f>
        <v>0</v>
      </c>
      <c r="S3178" s="238">
        <v>0</v>
      </c>
      <c r="T3178" s="239">
        <f>S3178*H3178</f>
        <v>0</v>
      </c>
      <c r="U3178" s="39"/>
      <c r="V3178" s="39"/>
      <c r="W3178" s="39"/>
      <c r="X3178" s="39"/>
      <c r="Y3178" s="39"/>
      <c r="Z3178" s="39"/>
      <c r="AA3178" s="39"/>
      <c r="AB3178" s="39"/>
      <c r="AC3178" s="39"/>
      <c r="AD3178" s="39"/>
      <c r="AE3178" s="39"/>
      <c r="AR3178" s="240" t="s">
        <v>195</v>
      </c>
      <c r="AT3178" s="240" t="s">
        <v>191</v>
      </c>
      <c r="AU3178" s="240" t="s">
        <v>82</v>
      </c>
      <c r="AY3178" s="18" t="s">
        <v>189</v>
      </c>
      <c r="BE3178" s="241">
        <f>IF(N3178="základní",J3178,0)</f>
        <v>0</v>
      </c>
      <c r="BF3178" s="241">
        <f>IF(N3178="snížená",J3178,0)</f>
        <v>0</v>
      </c>
      <c r="BG3178" s="241">
        <f>IF(N3178="zákl. přenesená",J3178,0)</f>
        <v>0</v>
      </c>
      <c r="BH3178" s="241">
        <f>IF(N3178="sníž. přenesená",J3178,0)</f>
        <v>0</v>
      </c>
      <c r="BI3178" s="241">
        <f>IF(N3178="nulová",J3178,0)</f>
        <v>0</v>
      </c>
      <c r="BJ3178" s="18" t="s">
        <v>80</v>
      </c>
      <c r="BK3178" s="241">
        <f>ROUND(I3178*H3178,2)</f>
        <v>0</v>
      </c>
      <c r="BL3178" s="18" t="s">
        <v>195</v>
      </c>
      <c r="BM3178" s="240" t="s">
        <v>1956</v>
      </c>
    </row>
    <row r="3179" s="2" customFormat="1">
      <c r="A3179" s="39"/>
      <c r="B3179" s="40"/>
      <c r="C3179" s="41"/>
      <c r="D3179" s="242" t="s">
        <v>197</v>
      </c>
      <c r="E3179" s="41"/>
      <c r="F3179" s="243" t="s">
        <v>1955</v>
      </c>
      <c r="G3179" s="41"/>
      <c r="H3179" s="41"/>
      <c r="I3179" s="244"/>
      <c r="J3179" s="41"/>
      <c r="K3179" s="41"/>
      <c r="L3179" s="45"/>
      <c r="M3179" s="245"/>
      <c r="N3179" s="246"/>
      <c r="O3179" s="92"/>
      <c r="P3179" s="92"/>
      <c r="Q3179" s="92"/>
      <c r="R3179" s="92"/>
      <c r="S3179" s="92"/>
      <c r="T3179" s="93"/>
      <c r="U3179" s="39"/>
      <c r="V3179" s="39"/>
      <c r="W3179" s="39"/>
      <c r="X3179" s="39"/>
      <c r="Y3179" s="39"/>
      <c r="Z3179" s="39"/>
      <c r="AA3179" s="39"/>
      <c r="AB3179" s="39"/>
      <c r="AC3179" s="39"/>
      <c r="AD3179" s="39"/>
      <c r="AE3179" s="39"/>
      <c r="AT3179" s="18" t="s">
        <v>197</v>
      </c>
      <c r="AU3179" s="18" t="s">
        <v>82</v>
      </c>
    </row>
    <row r="3180" s="2" customFormat="1">
      <c r="A3180" s="39"/>
      <c r="B3180" s="40"/>
      <c r="C3180" s="41"/>
      <c r="D3180" s="247" t="s">
        <v>198</v>
      </c>
      <c r="E3180" s="41"/>
      <c r="F3180" s="248" t="s">
        <v>1957</v>
      </c>
      <c r="G3180" s="41"/>
      <c r="H3180" s="41"/>
      <c r="I3180" s="244"/>
      <c r="J3180" s="41"/>
      <c r="K3180" s="41"/>
      <c r="L3180" s="45"/>
      <c r="M3180" s="245"/>
      <c r="N3180" s="246"/>
      <c r="O3180" s="92"/>
      <c r="P3180" s="92"/>
      <c r="Q3180" s="92"/>
      <c r="R3180" s="92"/>
      <c r="S3180" s="92"/>
      <c r="T3180" s="93"/>
      <c r="U3180" s="39"/>
      <c r="V3180" s="39"/>
      <c r="W3180" s="39"/>
      <c r="X3180" s="39"/>
      <c r="Y3180" s="39"/>
      <c r="Z3180" s="39"/>
      <c r="AA3180" s="39"/>
      <c r="AB3180" s="39"/>
      <c r="AC3180" s="39"/>
      <c r="AD3180" s="39"/>
      <c r="AE3180" s="39"/>
      <c r="AT3180" s="18" t="s">
        <v>198</v>
      </c>
      <c r="AU3180" s="18" t="s">
        <v>82</v>
      </c>
    </row>
    <row r="3181" s="14" customFormat="1">
      <c r="A3181" s="14"/>
      <c r="B3181" s="259"/>
      <c r="C3181" s="260"/>
      <c r="D3181" s="242" t="s">
        <v>200</v>
      </c>
      <c r="E3181" s="261" t="s">
        <v>1</v>
      </c>
      <c r="F3181" s="262" t="s">
        <v>1958</v>
      </c>
      <c r="G3181" s="260"/>
      <c r="H3181" s="263">
        <v>1.0980000000000001</v>
      </c>
      <c r="I3181" s="264"/>
      <c r="J3181" s="260"/>
      <c r="K3181" s="260"/>
      <c r="L3181" s="265"/>
      <c r="M3181" s="266"/>
      <c r="N3181" s="267"/>
      <c r="O3181" s="267"/>
      <c r="P3181" s="267"/>
      <c r="Q3181" s="267"/>
      <c r="R3181" s="267"/>
      <c r="S3181" s="267"/>
      <c r="T3181" s="268"/>
      <c r="U3181" s="14"/>
      <c r="V3181" s="14"/>
      <c r="W3181" s="14"/>
      <c r="X3181" s="14"/>
      <c r="Y3181" s="14"/>
      <c r="Z3181" s="14"/>
      <c r="AA3181" s="14"/>
      <c r="AB3181" s="14"/>
      <c r="AC3181" s="14"/>
      <c r="AD3181" s="14"/>
      <c r="AE3181" s="14"/>
      <c r="AT3181" s="269" t="s">
        <v>200</v>
      </c>
      <c r="AU3181" s="269" t="s">
        <v>82</v>
      </c>
      <c r="AV3181" s="14" t="s">
        <v>82</v>
      </c>
      <c r="AW3181" s="14" t="s">
        <v>30</v>
      </c>
      <c r="AX3181" s="14" t="s">
        <v>80</v>
      </c>
      <c r="AY3181" s="269" t="s">
        <v>189</v>
      </c>
    </row>
    <row r="3182" s="2" customFormat="1" ht="33" customHeight="1">
      <c r="A3182" s="39"/>
      <c r="B3182" s="40"/>
      <c r="C3182" s="228" t="s">
        <v>1959</v>
      </c>
      <c r="D3182" s="228" t="s">
        <v>191</v>
      </c>
      <c r="E3182" s="229" t="s">
        <v>1960</v>
      </c>
      <c r="F3182" s="230" t="s">
        <v>1961</v>
      </c>
      <c r="G3182" s="231" t="s">
        <v>256</v>
      </c>
      <c r="H3182" s="232">
        <v>66.605000000000004</v>
      </c>
      <c r="I3182" s="233"/>
      <c r="J3182" s="234">
        <f>ROUND(I3182*H3182,2)</f>
        <v>0</v>
      </c>
      <c r="K3182" s="235"/>
      <c r="L3182" s="45"/>
      <c r="M3182" s="236" t="s">
        <v>1</v>
      </c>
      <c r="N3182" s="237" t="s">
        <v>38</v>
      </c>
      <c r="O3182" s="92"/>
      <c r="P3182" s="238">
        <f>O3182*H3182</f>
        <v>0</v>
      </c>
      <c r="Q3182" s="238">
        <v>0</v>
      </c>
      <c r="R3182" s="238">
        <f>Q3182*H3182</f>
        <v>0</v>
      </c>
      <c r="S3182" s="238">
        <v>0</v>
      </c>
      <c r="T3182" s="239">
        <f>S3182*H3182</f>
        <v>0</v>
      </c>
      <c r="U3182" s="39"/>
      <c r="V3182" s="39"/>
      <c r="W3182" s="39"/>
      <c r="X3182" s="39"/>
      <c r="Y3182" s="39"/>
      <c r="Z3182" s="39"/>
      <c r="AA3182" s="39"/>
      <c r="AB3182" s="39"/>
      <c r="AC3182" s="39"/>
      <c r="AD3182" s="39"/>
      <c r="AE3182" s="39"/>
      <c r="AR3182" s="240" t="s">
        <v>195</v>
      </c>
      <c r="AT3182" s="240" t="s">
        <v>191</v>
      </c>
      <c r="AU3182" s="240" t="s">
        <v>82</v>
      </c>
      <c r="AY3182" s="18" t="s">
        <v>189</v>
      </c>
      <c r="BE3182" s="241">
        <f>IF(N3182="základní",J3182,0)</f>
        <v>0</v>
      </c>
      <c r="BF3182" s="241">
        <f>IF(N3182="snížená",J3182,0)</f>
        <v>0</v>
      </c>
      <c r="BG3182" s="241">
        <f>IF(N3182="zákl. přenesená",J3182,0)</f>
        <v>0</v>
      </c>
      <c r="BH3182" s="241">
        <f>IF(N3182="sníž. přenesená",J3182,0)</f>
        <v>0</v>
      </c>
      <c r="BI3182" s="241">
        <f>IF(N3182="nulová",J3182,0)</f>
        <v>0</v>
      </c>
      <c r="BJ3182" s="18" t="s">
        <v>80</v>
      </c>
      <c r="BK3182" s="241">
        <f>ROUND(I3182*H3182,2)</f>
        <v>0</v>
      </c>
      <c r="BL3182" s="18" t="s">
        <v>195</v>
      </c>
      <c r="BM3182" s="240" t="s">
        <v>1962</v>
      </c>
    </row>
    <row r="3183" s="2" customFormat="1">
      <c r="A3183" s="39"/>
      <c r="B3183" s="40"/>
      <c r="C3183" s="41"/>
      <c r="D3183" s="242" t="s">
        <v>197</v>
      </c>
      <c r="E3183" s="41"/>
      <c r="F3183" s="243" t="s">
        <v>1961</v>
      </c>
      <c r="G3183" s="41"/>
      <c r="H3183" s="41"/>
      <c r="I3183" s="244"/>
      <c r="J3183" s="41"/>
      <c r="K3183" s="41"/>
      <c r="L3183" s="45"/>
      <c r="M3183" s="245"/>
      <c r="N3183" s="246"/>
      <c r="O3183" s="92"/>
      <c r="P3183" s="92"/>
      <c r="Q3183" s="92"/>
      <c r="R3183" s="92"/>
      <c r="S3183" s="92"/>
      <c r="T3183" s="93"/>
      <c r="U3183" s="39"/>
      <c r="V3183" s="39"/>
      <c r="W3183" s="39"/>
      <c r="X3183" s="39"/>
      <c r="Y3183" s="39"/>
      <c r="Z3183" s="39"/>
      <c r="AA3183" s="39"/>
      <c r="AB3183" s="39"/>
      <c r="AC3183" s="39"/>
      <c r="AD3183" s="39"/>
      <c r="AE3183" s="39"/>
      <c r="AT3183" s="18" t="s">
        <v>197</v>
      </c>
      <c r="AU3183" s="18" t="s">
        <v>82</v>
      </c>
    </row>
    <row r="3184" s="2" customFormat="1">
      <c r="A3184" s="39"/>
      <c r="B3184" s="40"/>
      <c r="C3184" s="41"/>
      <c r="D3184" s="247" t="s">
        <v>198</v>
      </c>
      <c r="E3184" s="41"/>
      <c r="F3184" s="248" t="s">
        <v>1963</v>
      </c>
      <c r="G3184" s="41"/>
      <c r="H3184" s="41"/>
      <c r="I3184" s="244"/>
      <c r="J3184" s="41"/>
      <c r="K3184" s="41"/>
      <c r="L3184" s="45"/>
      <c r="M3184" s="245"/>
      <c r="N3184" s="246"/>
      <c r="O3184" s="92"/>
      <c r="P3184" s="92"/>
      <c r="Q3184" s="92"/>
      <c r="R3184" s="92"/>
      <c r="S3184" s="92"/>
      <c r="T3184" s="93"/>
      <c r="U3184" s="39"/>
      <c r="V3184" s="39"/>
      <c r="W3184" s="39"/>
      <c r="X3184" s="39"/>
      <c r="Y3184" s="39"/>
      <c r="Z3184" s="39"/>
      <c r="AA3184" s="39"/>
      <c r="AB3184" s="39"/>
      <c r="AC3184" s="39"/>
      <c r="AD3184" s="39"/>
      <c r="AE3184" s="39"/>
      <c r="AT3184" s="18" t="s">
        <v>198</v>
      </c>
      <c r="AU3184" s="18" t="s">
        <v>82</v>
      </c>
    </row>
    <row r="3185" s="14" customFormat="1">
      <c r="A3185" s="14"/>
      <c r="B3185" s="259"/>
      <c r="C3185" s="260"/>
      <c r="D3185" s="242" t="s">
        <v>200</v>
      </c>
      <c r="E3185" s="261" t="s">
        <v>1</v>
      </c>
      <c r="F3185" s="262" t="s">
        <v>1964</v>
      </c>
      <c r="G3185" s="260"/>
      <c r="H3185" s="263">
        <v>66.605000000000004</v>
      </c>
      <c r="I3185" s="264"/>
      <c r="J3185" s="260"/>
      <c r="K3185" s="260"/>
      <c r="L3185" s="265"/>
      <c r="M3185" s="266"/>
      <c r="N3185" s="267"/>
      <c r="O3185" s="267"/>
      <c r="P3185" s="267"/>
      <c r="Q3185" s="267"/>
      <c r="R3185" s="267"/>
      <c r="S3185" s="267"/>
      <c r="T3185" s="268"/>
      <c r="U3185" s="14"/>
      <c r="V3185" s="14"/>
      <c r="W3185" s="14"/>
      <c r="X3185" s="14"/>
      <c r="Y3185" s="14"/>
      <c r="Z3185" s="14"/>
      <c r="AA3185" s="14"/>
      <c r="AB3185" s="14"/>
      <c r="AC3185" s="14"/>
      <c r="AD3185" s="14"/>
      <c r="AE3185" s="14"/>
      <c r="AT3185" s="269" t="s">
        <v>200</v>
      </c>
      <c r="AU3185" s="269" t="s">
        <v>82</v>
      </c>
      <c r="AV3185" s="14" t="s">
        <v>82</v>
      </c>
      <c r="AW3185" s="14" t="s">
        <v>30</v>
      </c>
      <c r="AX3185" s="14" t="s">
        <v>80</v>
      </c>
      <c r="AY3185" s="269" t="s">
        <v>189</v>
      </c>
    </row>
    <row r="3186" s="2" customFormat="1" ht="33" customHeight="1">
      <c r="A3186" s="39"/>
      <c r="B3186" s="40"/>
      <c r="C3186" s="228" t="s">
        <v>1965</v>
      </c>
      <c r="D3186" s="228" t="s">
        <v>191</v>
      </c>
      <c r="E3186" s="229" t="s">
        <v>1966</v>
      </c>
      <c r="F3186" s="230" t="s">
        <v>1967</v>
      </c>
      <c r="G3186" s="231" t="s">
        <v>256</v>
      </c>
      <c r="H3186" s="232">
        <v>1.419</v>
      </c>
      <c r="I3186" s="233"/>
      <c r="J3186" s="234">
        <f>ROUND(I3186*H3186,2)</f>
        <v>0</v>
      </c>
      <c r="K3186" s="235"/>
      <c r="L3186" s="45"/>
      <c r="M3186" s="236" t="s">
        <v>1</v>
      </c>
      <c r="N3186" s="237" t="s">
        <v>38</v>
      </c>
      <c r="O3186" s="92"/>
      <c r="P3186" s="238">
        <f>O3186*H3186</f>
        <v>0</v>
      </c>
      <c r="Q3186" s="238">
        <v>0</v>
      </c>
      <c r="R3186" s="238">
        <f>Q3186*H3186</f>
        <v>0</v>
      </c>
      <c r="S3186" s="238">
        <v>0</v>
      </c>
      <c r="T3186" s="239">
        <f>S3186*H3186</f>
        <v>0</v>
      </c>
      <c r="U3186" s="39"/>
      <c r="V3186" s="39"/>
      <c r="W3186" s="39"/>
      <c r="X3186" s="39"/>
      <c r="Y3186" s="39"/>
      <c r="Z3186" s="39"/>
      <c r="AA3186" s="39"/>
      <c r="AB3186" s="39"/>
      <c r="AC3186" s="39"/>
      <c r="AD3186" s="39"/>
      <c r="AE3186" s="39"/>
      <c r="AR3186" s="240" t="s">
        <v>195</v>
      </c>
      <c r="AT3186" s="240" t="s">
        <v>191</v>
      </c>
      <c r="AU3186" s="240" t="s">
        <v>82</v>
      </c>
      <c r="AY3186" s="18" t="s">
        <v>189</v>
      </c>
      <c r="BE3186" s="241">
        <f>IF(N3186="základní",J3186,0)</f>
        <v>0</v>
      </c>
      <c r="BF3186" s="241">
        <f>IF(N3186="snížená",J3186,0)</f>
        <v>0</v>
      </c>
      <c r="BG3186" s="241">
        <f>IF(N3186="zákl. přenesená",J3186,0)</f>
        <v>0</v>
      </c>
      <c r="BH3186" s="241">
        <f>IF(N3186="sníž. přenesená",J3186,0)</f>
        <v>0</v>
      </c>
      <c r="BI3186" s="241">
        <f>IF(N3186="nulová",J3186,0)</f>
        <v>0</v>
      </c>
      <c r="BJ3186" s="18" t="s">
        <v>80</v>
      </c>
      <c r="BK3186" s="241">
        <f>ROUND(I3186*H3186,2)</f>
        <v>0</v>
      </c>
      <c r="BL3186" s="18" t="s">
        <v>195</v>
      </c>
      <c r="BM3186" s="240" t="s">
        <v>1968</v>
      </c>
    </row>
    <row r="3187" s="2" customFormat="1">
      <c r="A3187" s="39"/>
      <c r="B3187" s="40"/>
      <c r="C3187" s="41"/>
      <c r="D3187" s="242" t="s">
        <v>197</v>
      </c>
      <c r="E3187" s="41"/>
      <c r="F3187" s="243" t="s">
        <v>1967</v>
      </c>
      <c r="G3187" s="41"/>
      <c r="H3187" s="41"/>
      <c r="I3187" s="244"/>
      <c r="J3187" s="41"/>
      <c r="K3187" s="41"/>
      <c r="L3187" s="45"/>
      <c r="M3187" s="245"/>
      <c r="N3187" s="246"/>
      <c r="O3187" s="92"/>
      <c r="P3187" s="92"/>
      <c r="Q3187" s="92"/>
      <c r="R3187" s="92"/>
      <c r="S3187" s="92"/>
      <c r="T3187" s="93"/>
      <c r="U3187" s="39"/>
      <c r="V3187" s="39"/>
      <c r="W3187" s="39"/>
      <c r="X3187" s="39"/>
      <c r="Y3187" s="39"/>
      <c r="Z3187" s="39"/>
      <c r="AA3187" s="39"/>
      <c r="AB3187" s="39"/>
      <c r="AC3187" s="39"/>
      <c r="AD3187" s="39"/>
      <c r="AE3187" s="39"/>
      <c r="AT3187" s="18" t="s">
        <v>197</v>
      </c>
      <c r="AU3187" s="18" t="s">
        <v>82</v>
      </c>
    </row>
    <row r="3188" s="2" customFormat="1">
      <c r="A3188" s="39"/>
      <c r="B3188" s="40"/>
      <c r="C3188" s="41"/>
      <c r="D3188" s="247" t="s">
        <v>198</v>
      </c>
      <c r="E3188" s="41"/>
      <c r="F3188" s="248" t="s">
        <v>1969</v>
      </c>
      <c r="G3188" s="41"/>
      <c r="H3188" s="41"/>
      <c r="I3188" s="244"/>
      <c r="J3188" s="41"/>
      <c r="K3188" s="41"/>
      <c r="L3188" s="45"/>
      <c r="M3188" s="245"/>
      <c r="N3188" s="246"/>
      <c r="O3188" s="92"/>
      <c r="P3188" s="92"/>
      <c r="Q3188" s="92"/>
      <c r="R3188" s="92"/>
      <c r="S3188" s="92"/>
      <c r="T3188" s="93"/>
      <c r="U3188" s="39"/>
      <c r="V3188" s="39"/>
      <c r="W3188" s="39"/>
      <c r="X3188" s="39"/>
      <c r="Y3188" s="39"/>
      <c r="Z3188" s="39"/>
      <c r="AA3188" s="39"/>
      <c r="AB3188" s="39"/>
      <c r="AC3188" s="39"/>
      <c r="AD3188" s="39"/>
      <c r="AE3188" s="39"/>
      <c r="AT3188" s="18" t="s">
        <v>198</v>
      </c>
      <c r="AU3188" s="18" t="s">
        <v>82</v>
      </c>
    </row>
    <row r="3189" s="14" customFormat="1">
      <c r="A3189" s="14"/>
      <c r="B3189" s="259"/>
      <c r="C3189" s="260"/>
      <c r="D3189" s="242" t="s">
        <v>200</v>
      </c>
      <c r="E3189" s="261" t="s">
        <v>1</v>
      </c>
      <c r="F3189" s="262" t="s">
        <v>1970</v>
      </c>
      <c r="G3189" s="260"/>
      <c r="H3189" s="263">
        <v>1.419</v>
      </c>
      <c r="I3189" s="264"/>
      <c r="J3189" s="260"/>
      <c r="K3189" s="260"/>
      <c r="L3189" s="265"/>
      <c r="M3189" s="266"/>
      <c r="N3189" s="267"/>
      <c r="O3189" s="267"/>
      <c r="P3189" s="267"/>
      <c r="Q3189" s="267"/>
      <c r="R3189" s="267"/>
      <c r="S3189" s="267"/>
      <c r="T3189" s="268"/>
      <c r="U3189" s="14"/>
      <c r="V3189" s="14"/>
      <c r="W3189" s="14"/>
      <c r="X3189" s="14"/>
      <c r="Y3189" s="14"/>
      <c r="Z3189" s="14"/>
      <c r="AA3189" s="14"/>
      <c r="AB3189" s="14"/>
      <c r="AC3189" s="14"/>
      <c r="AD3189" s="14"/>
      <c r="AE3189" s="14"/>
      <c r="AT3189" s="269" t="s">
        <v>200</v>
      </c>
      <c r="AU3189" s="269" t="s">
        <v>82</v>
      </c>
      <c r="AV3189" s="14" t="s">
        <v>82</v>
      </c>
      <c r="AW3189" s="14" t="s">
        <v>30</v>
      </c>
      <c r="AX3189" s="14" t="s">
        <v>73</v>
      </c>
      <c r="AY3189" s="269" t="s">
        <v>189</v>
      </c>
    </row>
    <row r="3190" s="15" customFormat="1">
      <c r="A3190" s="15"/>
      <c r="B3190" s="270"/>
      <c r="C3190" s="271"/>
      <c r="D3190" s="242" t="s">
        <v>200</v>
      </c>
      <c r="E3190" s="272" t="s">
        <v>1</v>
      </c>
      <c r="F3190" s="273" t="s">
        <v>207</v>
      </c>
      <c r="G3190" s="271"/>
      <c r="H3190" s="274">
        <v>1.419</v>
      </c>
      <c r="I3190" s="275"/>
      <c r="J3190" s="271"/>
      <c r="K3190" s="271"/>
      <c r="L3190" s="276"/>
      <c r="M3190" s="277"/>
      <c r="N3190" s="278"/>
      <c r="O3190" s="278"/>
      <c r="P3190" s="278"/>
      <c r="Q3190" s="278"/>
      <c r="R3190" s="278"/>
      <c r="S3190" s="278"/>
      <c r="T3190" s="279"/>
      <c r="U3190" s="15"/>
      <c r="V3190" s="15"/>
      <c r="W3190" s="15"/>
      <c r="X3190" s="15"/>
      <c r="Y3190" s="15"/>
      <c r="Z3190" s="15"/>
      <c r="AA3190" s="15"/>
      <c r="AB3190" s="15"/>
      <c r="AC3190" s="15"/>
      <c r="AD3190" s="15"/>
      <c r="AE3190" s="15"/>
      <c r="AT3190" s="280" t="s">
        <v>200</v>
      </c>
      <c r="AU3190" s="280" t="s">
        <v>82</v>
      </c>
      <c r="AV3190" s="15" t="s">
        <v>195</v>
      </c>
      <c r="AW3190" s="15" t="s">
        <v>30</v>
      </c>
      <c r="AX3190" s="15" t="s">
        <v>80</v>
      </c>
      <c r="AY3190" s="280" t="s">
        <v>189</v>
      </c>
    </row>
    <row r="3191" s="2" customFormat="1" ht="24.15" customHeight="1">
      <c r="A3191" s="39"/>
      <c r="B3191" s="40"/>
      <c r="C3191" s="228" t="s">
        <v>1971</v>
      </c>
      <c r="D3191" s="228" t="s">
        <v>191</v>
      </c>
      <c r="E3191" s="229" t="s">
        <v>1972</v>
      </c>
      <c r="F3191" s="230" t="s">
        <v>1973</v>
      </c>
      <c r="G3191" s="231" t="s">
        <v>256</v>
      </c>
      <c r="H3191" s="232">
        <v>7.2699999999999996</v>
      </c>
      <c r="I3191" s="233"/>
      <c r="J3191" s="234">
        <f>ROUND(I3191*H3191,2)</f>
        <v>0</v>
      </c>
      <c r="K3191" s="235"/>
      <c r="L3191" s="45"/>
      <c r="M3191" s="236" t="s">
        <v>1</v>
      </c>
      <c r="N3191" s="237" t="s">
        <v>38</v>
      </c>
      <c r="O3191" s="92"/>
      <c r="P3191" s="238">
        <f>O3191*H3191</f>
        <v>0</v>
      </c>
      <c r="Q3191" s="238">
        <v>0.0054999999999999997</v>
      </c>
      <c r="R3191" s="238">
        <f>Q3191*H3191</f>
        <v>0.039984999999999993</v>
      </c>
      <c r="S3191" s="238">
        <v>0</v>
      </c>
      <c r="T3191" s="239">
        <f>S3191*H3191</f>
        <v>0</v>
      </c>
      <c r="U3191" s="39"/>
      <c r="V3191" s="39"/>
      <c r="W3191" s="39"/>
      <c r="X3191" s="39"/>
      <c r="Y3191" s="39"/>
      <c r="Z3191" s="39"/>
      <c r="AA3191" s="39"/>
      <c r="AB3191" s="39"/>
      <c r="AC3191" s="39"/>
      <c r="AD3191" s="39"/>
      <c r="AE3191" s="39"/>
      <c r="AR3191" s="240" t="s">
        <v>195</v>
      </c>
      <c r="AT3191" s="240" t="s">
        <v>191</v>
      </c>
      <c r="AU3191" s="240" t="s">
        <v>82</v>
      </c>
      <c r="AY3191" s="18" t="s">
        <v>189</v>
      </c>
      <c r="BE3191" s="241">
        <f>IF(N3191="základní",J3191,0)</f>
        <v>0</v>
      </c>
      <c r="BF3191" s="241">
        <f>IF(N3191="snížená",J3191,0)</f>
        <v>0</v>
      </c>
      <c r="BG3191" s="241">
        <f>IF(N3191="zákl. přenesená",J3191,0)</f>
        <v>0</v>
      </c>
      <c r="BH3191" s="241">
        <f>IF(N3191="sníž. přenesená",J3191,0)</f>
        <v>0</v>
      </c>
      <c r="BI3191" s="241">
        <f>IF(N3191="nulová",J3191,0)</f>
        <v>0</v>
      </c>
      <c r="BJ3191" s="18" t="s">
        <v>80</v>
      </c>
      <c r="BK3191" s="241">
        <f>ROUND(I3191*H3191,2)</f>
        <v>0</v>
      </c>
      <c r="BL3191" s="18" t="s">
        <v>195</v>
      </c>
      <c r="BM3191" s="240" t="s">
        <v>1974</v>
      </c>
    </row>
    <row r="3192" s="2" customFormat="1">
      <c r="A3192" s="39"/>
      <c r="B3192" s="40"/>
      <c r="C3192" s="41"/>
      <c r="D3192" s="242" t="s">
        <v>197</v>
      </c>
      <c r="E3192" s="41"/>
      <c r="F3192" s="243" t="s">
        <v>1973</v>
      </c>
      <c r="G3192" s="41"/>
      <c r="H3192" s="41"/>
      <c r="I3192" s="244"/>
      <c r="J3192" s="41"/>
      <c r="K3192" s="41"/>
      <c r="L3192" s="45"/>
      <c r="M3192" s="245"/>
      <c r="N3192" s="246"/>
      <c r="O3192" s="92"/>
      <c r="P3192" s="92"/>
      <c r="Q3192" s="92"/>
      <c r="R3192" s="92"/>
      <c r="S3192" s="92"/>
      <c r="T3192" s="93"/>
      <c r="U3192" s="39"/>
      <c r="V3192" s="39"/>
      <c r="W3192" s="39"/>
      <c r="X3192" s="39"/>
      <c r="Y3192" s="39"/>
      <c r="Z3192" s="39"/>
      <c r="AA3192" s="39"/>
      <c r="AB3192" s="39"/>
      <c r="AC3192" s="39"/>
      <c r="AD3192" s="39"/>
      <c r="AE3192" s="39"/>
      <c r="AT3192" s="18" t="s">
        <v>197</v>
      </c>
      <c r="AU3192" s="18" t="s">
        <v>82</v>
      </c>
    </row>
    <row r="3193" s="2" customFormat="1">
      <c r="A3193" s="39"/>
      <c r="B3193" s="40"/>
      <c r="C3193" s="41"/>
      <c r="D3193" s="247" t="s">
        <v>198</v>
      </c>
      <c r="E3193" s="41"/>
      <c r="F3193" s="248" t="s">
        <v>1975</v>
      </c>
      <c r="G3193" s="41"/>
      <c r="H3193" s="41"/>
      <c r="I3193" s="244"/>
      <c r="J3193" s="41"/>
      <c r="K3193" s="41"/>
      <c r="L3193" s="45"/>
      <c r="M3193" s="245"/>
      <c r="N3193" s="246"/>
      <c r="O3193" s="92"/>
      <c r="P3193" s="92"/>
      <c r="Q3193" s="92"/>
      <c r="R3193" s="92"/>
      <c r="S3193" s="92"/>
      <c r="T3193" s="93"/>
      <c r="U3193" s="39"/>
      <c r="V3193" s="39"/>
      <c r="W3193" s="39"/>
      <c r="X3193" s="39"/>
      <c r="Y3193" s="39"/>
      <c r="Z3193" s="39"/>
      <c r="AA3193" s="39"/>
      <c r="AB3193" s="39"/>
      <c r="AC3193" s="39"/>
      <c r="AD3193" s="39"/>
      <c r="AE3193" s="39"/>
      <c r="AT3193" s="18" t="s">
        <v>198</v>
      </c>
      <c r="AU3193" s="18" t="s">
        <v>82</v>
      </c>
    </row>
    <row r="3194" s="13" customFormat="1">
      <c r="A3194" s="13"/>
      <c r="B3194" s="249"/>
      <c r="C3194" s="250"/>
      <c r="D3194" s="242" t="s">
        <v>200</v>
      </c>
      <c r="E3194" s="251" t="s">
        <v>1</v>
      </c>
      <c r="F3194" s="252" t="s">
        <v>1976</v>
      </c>
      <c r="G3194" s="250"/>
      <c r="H3194" s="251" t="s">
        <v>1</v>
      </c>
      <c r="I3194" s="253"/>
      <c r="J3194" s="250"/>
      <c r="K3194" s="250"/>
      <c r="L3194" s="254"/>
      <c r="M3194" s="255"/>
      <c r="N3194" s="256"/>
      <c r="O3194" s="256"/>
      <c r="P3194" s="256"/>
      <c r="Q3194" s="256"/>
      <c r="R3194" s="256"/>
      <c r="S3194" s="256"/>
      <c r="T3194" s="257"/>
      <c r="U3194" s="13"/>
      <c r="V3194" s="13"/>
      <c r="W3194" s="13"/>
      <c r="X3194" s="13"/>
      <c r="Y3194" s="13"/>
      <c r="Z3194" s="13"/>
      <c r="AA3194" s="13"/>
      <c r="AB3194" s="13"/>
      <c r="AC3194" s="13"/>
      <c r="AD3194" s="13"/>
      <c r="AE3194" s="13"/>
      <c r="AT3194" s="258" t="s">
        <v>200</v>
      </c>
      <c r="AU3194" s="258" t="s">
        <v>82</v>
      </c>
      <c r="AV3194" s="13" t="s">
        <v>80</v>
      </c>
      <c r="AW3194" s="13" t="s">
        <v>30</v>
      </c>
      <c r="AX3194" s="13" t="s">
        <v>73</v>
      </c>
      <c r="AY3194" s="258" t="s">
        <v>189</v>
      </c>
    </row>
    <row r="3195" s="14" customFormat="1">
      <c r="A3195" s="14"/>
      <c r="B3195" s="259"/>
      <c r="C3195" s="260"/>
      <c r="D3195" s="242" t="s">
        <v>200</v>
      </c>
      <c r="E3195" s="261" t="s">
        <v>1</v>
      </c>
      <c r="F3195" s="262" t="s">
        <v>1977</v>
      </c>
      <c r="G3195" s="260"/>
      <c r="H3195" s="263">
        <v>7.2699999999999996</v>
      </c>
      <c r="I3195" s="264"/>
      <c r="J3195" s="260"/>
      <c r="K3195" s="260"/>
      <c r="L3195" s="265"/>
      <c r="M3195" s="266"/>
      <c r="N3195" s="267"/>
      <c r="O3195" s="267"/>
      <c r="P3195" s="267"/>
      <c r="Q3195" s="267"/>
      <c r="R3195" s="267"/>
      <c r="S3195" s="267"/>
      <c r="T3195" s="268"/>
      <c r="U3195" s="14"/>
      <c r="V3195" s="14"/>
      <c r="W3195" s="14"/>
      <c r="X3195" s="14"/>
      <c r="Y3195" s="14"/>
      <c r="Z3195" s="14"/>
      <c r="AA3195" s="14"/>
      <c r="AB3195" s="14"/>
      <c r="AC3195" s="14"/>
      <c r="AD3195" s="14"/>
      <c r="AE3195" s="14"/>
      <c r="AT3195" s="269" t="s">
        <v>200</v>
      </c>
      <c r="AU3195" s="269" t="s">
        <v>82</v>
      </c>
      <c r="AV3195" s="14" t="s">
        <v>82</v>
      </c>
      <c r="AW3195" s="14" t="s">
        <v>30</v>
      </c>
      <c r="AX3195" s="14" t="s">
        <v>80</v>
      </c>
      <c r="AY3195" s="269" t="s">
        <v>189</v>
      </c>
    </row>
    <row r="3196" s="2" customFormat="1" ht="37.8" customHeight="1">
      <c r="A3196" s="39"/>
      <c r="B3196" s="40"/>
      <c r="C3196" s="228" t="s">
        <v>1978</v>
      </c>
      <c r="D3196" s="228" t="s">
        <v>191</v>
      </c>
      <c r="E3196" s="229" t="s">
        <v>1979</v>
      </c>
      <c r="F3196" s="230" t="s">
        <v>1980</v>
      </c>
      <c r="G3196" s="231" t="s">
        <v>256</v>
      </c>
      <c r="H3196" s="232">
        <v>7.2699999999999996</v>
      </c>
      <c r="I3196" s="233"/>
      <c r="J3196" s="234">
        <f>ROUND(I3196*H3196,2)</f>
        <v>0</v>
      </c>
      <c r="K3196" s="235"/>
      <c r="L3196" s="45"/>
      <c r="M3196" s="236" t="s">
        <v>1</v>
      </c>
      <c r="N3196" s="237" t="s">
        <v>38</v>
      </c>
      <c r="O3196" s="92"/>
      <c r="P3196" s="238">
        <f>O3196*H3196</f>
        <v>0</v>
      </c>
      <c r="Q3196" s="238">
        <v>0</v>
      </c>
      <c r="R3196" s="238">
        <f>Q3196*H3196</f>
        <v>0</v>
      </c>
      <c r="S3196" s="238">
        <v>0</v>
      </c>
      <c r="T3196" s="239">
        <f>S3196*H3196</f>
        <v>0</v>
      </c>
      <c r="U3196" s="39"/>
      <c r="V3196" s="39"/>
      <c r="W3196" s="39"/>
      <c r="X3196" s="39"/>
      <c r="Y3196" s="39"/>
      <c r="Z3196" s="39"/>
      <c r="AA3196" s="39"/>
      <c r="AB3196" s="39"/>
      <c r="AC3196" s="39"/>
      <c r="AD3196" s="39"/>
      <c r="AE3196" s="39"/>
      <c r="AR3196" s="240" t="s">
        <v>195</v>
      </c>
      <c r="AT3196" s="240" t="s">
        <v>191</v>
      </c>
      <c r="AU3196" s="240" t="s">
        <v>82</v>
      </c>
      <c r="AY3196" s="18" t="s">
        <v>189</v>
      </c>
      <c r="BE3196" s="241">
        <f>IF(N3196="základní",J3196,0)</f>
        <v>0</v>
      </c>
      <c r="BF3196" s="241">
        <f>IF(N3196="snížená",J3196,0)</f>
        <v>0</v>
      </c>
      <c r="BG3196" s="241">
        <f>IF(N3196="zákl. přenesená",J3196,0)</f>
        <v>0</v>
      </c>
      <c r="BH3196" s="241">
        <f>IF(N3196="sníž. přenesená",J3196,0)</f>
        <v>0</v>
      </c>
      <c r="BI3196" s="241">
        <f>IF(N3196="nulová",J3196,0)</f>
        <v>0</v>
      </c>
      <c r="BJ3196" s="18" t="s">
        <v>80</v>
      </c>
      <c r="BK3196" s="241">
        <f>ROUND(I3196*H3196,2)</f>
        <v>0</v>
      </c>
      <c r="BL3196" s="18" t="s">
        <v>195</v>
      </c>
      <c r="BM3196" s="240" t="s">
        <v>1981</v>
      </c>
    </row>
    <row r="3197" s="2" customFormat="1">
      <c r="A3197" s="39"/>
      <c r="B3197" s="40"/>
      <c r="C3197" s="41"/>
      <c r="D3197" s="242" t="s">
        <v>197</v>
      </c>
      <c r="E3197" s="41"/>
      <c r="F3197" s="243" t="s">
        <v>1980</v>
      </c>
      <c r="G3197" s="41"/>
      <c r="H3197" s="41"/>
      <c r="I3197" s="244"/>
      <c r="J3197" s="41"/>
      <c r="K3197" s="41"/>
      <c r="L3197" s="45"/>
      <c r="M3197" s="245"/>
      <c r="N3197" s="246"/>
      <c r="O3197" s="92"/>
      <c r="P3197" s="92"/>
      <c r="Q3197" s="92"/>
      <c r="R3197" s="92"/>
      <c r="S3197" s="92"/>
      <c r="T3197" s="93"/>
      <c r="U3197" s="39"/>
      <c r="V3197" s="39"/>
      <c r="W3197" s="39"/>
      <c r="X3197" s="39"/>
      <c r="Y3197" s="39"/>
      <c r="Z3197" s="39"/>
      <c r="AA3197" s="39"/>
      <c r="AB3197" s="39"/>
      <c r="AC3197" s="39"/>
      <c r="AD3197" s="39"/>
      <c r="AE3197" s="39"/>
      <c r="AT3197" s="18" t="s">
        <v>197</v>
      </c>
      <c r="AU3197" s="18" t="s">
        <v>82</v>
      </c>
    </row>
    <row r="3198" s="2" customFormat="1">
      <c r="A3198" s="39"/>
      <c r="B3198" s="40"/>
      <c r="C3198" s="41"/>
      <c r="D3198" s="247" t="s">
        <v>198</v>
      </c>
      <c r="E3198" s="41"/>
      <c r="F3198" s="248" t="s">
        <v>1982</v>
      </c>
      <c r="G3198" s="41"/>
      <c r="H3198" s="41"/>
      <c r="I3198" s="244"/>
      <c r="J3198" s="41"/>
      <c r="K3198" s="41"/>
      <c r="L3198" s="45"/>
      <c r="M3198" s="245"/>
      <c r="N3198" s="246"/>
      <c r="O3198" s="92"/>
      <c r="P3198" s="92"/>
      <c r="Q3198" s="92"/>
      <c r="R3198" s="92"/>
      <c r="S3198" s="92"/>
      <c r="T3198" s="93"/>
      <c r="U3198" s="39"/>
      <c r="V3198" s="39"/>
      <c r="W3198" s="39"/>
      <c r="X3198" s="39"/>
      <c r="Y3198" s="39"/>
      <c r="Z3198" s="39"/>
      <c r="AA3198" s="39"/>
      <c r="AB3198" s="39"/>
      <c r="AC3198" s="39"/>
      <c r="AD3198" s="39"/>
      <c r="AE3198" s="39"/>
      <c r="AT3198" s="18" t="s">
        <v>198</v>
      </c>
      <c r="AU3198" s="18" t="s">
        <v>82</v>
      </c>
    </row>
    <row r="3199" s="12" customFormat="1" ht="22.8" customHeight="1">
      <c r="A3199" s="12"/>
      <c r="B3199" s="212"/>
      <c r="C3199" s="213"/>
      <c r="D3199" s="214" t="s">
        <v>72</v>
      </c>
      <c r="E3199" s="226" t="s">
        <v>1983</v>
      </c>
      <c r="F3199" s="226" t="s">
        <v>1984</v>
      </c>
      <c r="G3199" s="213"/>
      <c r="H3199" s="213"/>
      <c r="I3199" s="216"/>
      <c r="J3199" s="227">
        <f>BK3199</f>
        <v>0</v>
      </c>
      <c r="K3199" s="213"/>
      <c r="L3199" s="218"/>
      <c r="M3199" s="219"/>
      <c r="N3199" s="220"/>
      <c r="O3199" s="220"/>
      <c r="P3199" s="221">
        <f>SUM(P3200:P3202)</f>
        <v>0</v>
      </c>
      <c r="Q3199" s="220"/>
      <c r="R3199" s="221">
        <f>SUM(R3200:R3202)</f>
        <v>0</v>
      </c>
      <c r="S3199" s="220"/>
      <c r="T3199" s="222">
        <f>SUM(T3200:T3202)</f>
        <v>0</v>
      </c>
      <c r="U3199" s="12"/>
      <c r="V3199" s="12"/>
      <c r="W3199" s="12"/>
      <c r="X3199" s="12"/>
      <c r="Y3199" s="12"/>
      <c r="Z3199" s="12"/>
      <c r="AA3199" s="12"/>
      <c r="AB3199" s="12"/>
      <c r="AC3199" s="12"/>
      <c r="AD3199" s="12"/>
      <c r="AE3199" s="12"/>
      <c r="AR3199" s="223" t="s">
        <v>80</v>
      </c>
      <c r="AT3199" s="224" t="s">
        <v>72</v>
      </c>
      <c r="AU3199" s="224" t="s">
        <v>80</v>
      </c>
      <c r="AY3199" s="223" t="s">
        <v>189</v>
      </c>
      <c r="BK3199" s="225">
        <f>SUM(BK3200:BK3202)</f>
        <v>0</v>
      </c>
    </row>
    <row r="3200" s="2" customFormat="1" ht="16.5" customHeight="1">
      <c r="A3200" s="39"/>
      <c r="B3200" s="40"/>
      <c r="C3200" s="228" t="s">
        <v>1985</v>
      </c>
      <c r="D3200" s="228" t="s">
        <v>191</v>
      </c>
      <c r="E3200" s="229" t="s">
        <v>1986</v>
      </c>
      <c r="F3200" s="230" t="s">
        <v>1987</v>
      </c>
      <c r="G3200" s="231" t="s">
        <v>256</v>
      </c>
      <c r="H3200" s="232">
        <v>418.06999999999999</v>
      </c>
      <c r="I3200" s="233"/>
      <c r="J3200" s="234">
        <f>ROUND(I3200*H3200,2)</f>
        <v>0</v>
      </c>
      <c r="K3200" s="235"/>
      <c r="L3200" s="45"/>
      <c r="M3200" s="236" t="s">
        <v>1</v>
      </c>
      <c r="N3200" s="237" t="s">
        <v>38</v>
      </c>
      <c r="O3200" s="92"/>
      <c r="P3200" s="238">
        <f>O3200*H3200</f>
        <v>0</v>
      </c>
      <c r="Q3200" s="238">
        <v>0</v>
      </c>
      <c r="R3200" s="238">
        <f>Q3200*H3200</f>
        <v>0</v>
      </c>
      <c r="S3200" s="238">
        <v>0</v>
      </c>
      <c r="T3200" s="239">
        <f>S3200*H3200</f>
        <v>0</v>
      </c>
      <c r="U3200" s="39"/>
      <c r="V3200" s="39"/>
      <c r="W3200" s="39"/>
      <c r="X3200" s="39"/>
      <c r="Y3200" s="39"/>
      <c r="Z3200" s="39"/>
      <c r="AA3200" s="39"/>
      <c r="AB3200" s="39"/>
      <c r="AC3200" s="39"/>
      <c r="AD3200" s="39"/>
      <c r="AE3200" s="39"/>
      <c r="AR3200" s="240" t="s">
        <v>195</v>
      </c>
      <c r="AT3200" s="240" t="s">
        <v>191</v>
      </c>
      <c r="AU3200" s="240" t="s">
        <v>82</v>
      </c>
      <c r="AY3200" s="18" t="s">
        <v>189</v>
      </c>
      <c r="BE3200" s="241">
        <f>IF(N3200="základní",J3200,0)</f>
        <v>0</v>
      </c>
      <c r="BF3200" s="241">
        <f>IF(N3200="snížená",J3200,0)</f>
        <v>0</v>
      </c>
      <c r="BG3200" s="241">
        <f>IF(N3200="zákl. přenesená",J3200,0)</f>
        <v>0</v>
      </c>
      <c r="BH3200" s="241">
        <f>IF(N3200="sníž. přenesená",J3200,0)</f>
        <v>0</v>
      </c>
      <c r="BI3200" s="241">
        <f>IF(N3200="nulová",J3200,0)</f>
        <v>0</v>
      </c>
      <c r="BJ3200" s="18" t="s">
        <v>80</v>
      </c>
      <c r="BK3200" s="241">
        <f>ROUND(I3200*H3200,2)</f>
        <v>0</v>
      </c>
      <c r="BL3200" s="18" t="s">
        <v>195</v>
      </c>
      <c r="BM3200" s="240" t="s">
        <v>1988</v>
      </c>
    </row>
    <row r="3201" s="2" customFormat="1">
      <c r="A3201" s="39"/>
      <c r="B3201" s="40"/>
      <c r="C3201" s="41"/>
      <c r="D3201" s="242" t="s">
        <v>197</v>
      </c>
      <c r="E3201" s="41"/>
      <c r="F3201" s="243" t="s">
        <v>1987</v>
      </c>
      <c r="G3201" s="41"/>
      <c r="H3201" s="41"/>
      <c r="I3201" s="244"/>
      <c r="J3201" s="41"/>
      <c r="K3201" s="41"/>
      <c r="L3201" s="45"/>
      <c r="M3201" s="245"/>
      <c r="N3201" s="246"/>
      <c r="O3201" s="92"/>
      <c r="P3201" s="92"/>
      <c r="Q3201" s="92"/>
      <c r="R3201" s="92"/>
      <c r="S3201" s="92"/>
      <c r="T3201" s="93"/>
      <c r="U3201" s="39"/>
      <c r="V3201" s="39"/>
      <c r="W3201" s="39"/>
      <c r="X3201" s="39"/>
      <c r="Y3201" s="39"/>
      <c r="Z3201" s="39"/>
      <c r="AA3201" s="39"/>
      <c r="AB3201" s="39"/>
      <c r="AC3201" s="39"/>
      <c r="AD3201" s="39"/>
      <c r="AE3201" s="39"/>
      <c r="AT3201" s="18" t="s">
        <v>197</v>
      </c>
      <c r="AU3201" s="18" t="s">
        <v>82</v>
      </c>
    </row>
    <row r="3202" s="2" customFormat="1">
      <c r="A3202" s="39"/>
      <c r="B3202" s="40"/>
      <c r="C3202" s="41"/>
      <c r="D3202" s="247" t="s">
        <v>198</v>
      </c>
      <c r="E3202" s="41"/>
      <c r="F3202" s="248" t="s">
        <v>1989</v>
      </c>
      <c r="G3202" s="41"/>
      <c r="H3202" s="41"/>
      <c r="I3202" s="244"/>
      <c r="J3202" s="41"/>
      <c r="K3202" s="41"/>
      <c r="L3202" s="45"/>
      <c r="M3202" s="245"/>
      <c r="N3202" s="246"/>
      <c r="O3202" s="92"/>
      <c r="P3202" s="92"/>
      <c r="Q3202" s="92"/>
      <c r="R3202" s="92"/>
      <c r="S3202" s="92"/>
      <c r="T3202" s="93"/>
      <c r="U3202" s="39"/>
      <c r="V3202" s="39"/>
      <c r="W3202" s="39"/>
      <c r="X3202" s="39"/>
      <c r="Y3202" s="39"/>
      <c r="Z3202" s="39"/>
      <c r="AA3202" s="39"/>
      <c r="AB3202" s="39"/>
      <c r="AC3202" s="39"/>
      <c r="AD3202" s="39"/>
      <c r="AE3202" s="39"/>
      <c r="AT3202" s="18" t="s">
        <v>198</v>
      </c>
      <c r="AU3202" s="18" t="s">
        <v>82</v>
      </c>
    </row>
    <row r="3203" s="12" customFormat="1" ht="25.92" customHeight="1">
      <c r="A3203" s="12"/>
      <c r="B3203" s="212"/>
      <c r="C3203" s="213"/>
      <c r="D3203" s="214" t="s">
        <v>72</v>
      </c>
      <c r="E3203" s="215" t="s">
        <v>1990</v>
      </c>
      <c r="F3203" s="215" t="s">
        <v>1991</v>
      </c>
      <c r="G3203" s="213"/>
      <c r="H3203" s="213"/>
      <c r="I3203" s="216"/>
      <c r="J3203" s="217">
        <f>BK3203</f>
        <v>0</v>
      </c>
      <c r="K3203" s="213"/>
      <c r="L3203" s="218"/>
      <c r="M3203" s="219"/>
      <c r="N3203" s="220"/>
      <c r="O3203" s="220"/>
      <c r="P3203" s="221">
        <f>P3204+P3713+P3727+P3891+P3905+P3908+P3914+P3926+P4367+P4456+P4808+P4920+P5167+P5465+P5657+P5732+P5768+P5974+P6451+P6638+P6667</f>
        <v>0</v>
      </c>
      <c r="Q3203" s="220"/>
      <c r="R3203" s="221">
        <f>R3204+R3713+R3727+R3891+R3905+R3908+R3914+R3926+R4367+R4456+R4808+R4920+R5167+R5465+R5657+R5732+R5768+R5974+R6451+R6638+R6667</f>
        <v>53.197583033022205</v>
      </c>
      <c r="S3203" s="220"/>
      <c r="T3203" s="222">
        <f>T3204+T3713+T3727+T3891+T3905+T3908+T3914+T3926+T4367+T4456+T4808+T4920+T5167+T5465+T5657+T5732+T5768+T5974+T6451+T6638+T6667</f>
        <v>51.807139800000002</v>
      </c>
      <c r="U3203" s="12"/>
      <c r="V3203" s="12"/>
      <c r="W3203" s="12"/>
      <c r="X3203" s="12"/>
      <c r="Y3203" s="12"/>
      <c r="Z3203" s="12"/>
      <c r="AA3203" s="12"/>
      <c r="AB3203" s="12"/>
      <c r="AC3203" s="12"/>
      <c r="AD3203" s="12"/>
      <c r="AE3203" s="12"/>
      <c r="AR3203" s="223" t="s">
        <v>82</v>
      </c>
      <c r="AT3203" s="224" t="s">
        <v>72</v>
      </c>
      <c r="AU3203" s="224" t="s">
        <v>73</v>
      </c>
      <c r="AY3203" s="223" t="s">
        <v>189</v>
      </c>
      <c r="BK3203" s="225">
        <f>BK3204+BK3713+BK3727+BK3891+BK3905+BK3908+BK3914+BK3926+BK4367+BK4456+BK4808+BK4920+BK5167+BK5465+BK5657+BK5732+BK5768+BK5974+BK6451+BK6638+BK6667</f>
        <v>0</v>
      </c>
    </row>
    <row r="3204" s="12" customFormat="1" ht="22.8" customHeight="1">
      <c r="A3204" s="12"/>
      <c r="B3204" s="212"/>
      <c r="C3204" s="213"/>
      <c r="D3204" s="214" t="s">
        <v>72</v>
      </c>
      <c r="E3204" s="226" t="s">
        <v>1992</v>
      </c>
      <c r="F3204" s="226" t="s">
        <v>1993</v>
      </c>
      <c r="G3204" s="213"/>
      <c r="H3204" s="213"/>
      <c r="I3204" s="216"/>
      <c r="J3204" s="227">
        <f>BK3204</f>
        <v>0</v>
      </c>
      <c r="K3204" s="213"/>
      <c r="L3204" s="218"/>
      <c r="M3204" s="219"/>
      <c r="N3204" s="220"/>
      <c r="O3204" s="220"/>
      <c r="P3204" s="221">
        <f>SUM(P3205:P3712)</f>
        <v>0</v>
      </c>
      <c r="Q3204" s="220"/>
      <c r="R3204" s="221">
        <f>SUM(R3205:R3712)</f>
        <v>3.2307334395000002</v>
      </c>
      <c r="S3204" s="220"/>
      <c r="T3204" s="222">
        <f>SUM(T3205:T3712)</f>
        <v>0</v>
      </c>
      <c r="U3204" s="12"/>
      <c r="V3204" s="12"/>
      <c r="W3204" s="12"/>
      <c r="X3204" s="12"/>
      <c r="Y3204" s="12"/>
      <c r="Z3204" s="12"/>
      <c r="AA3204" s="12"/>
      <c r="AB3204" s="12"/>
      <c r="AC3204" s="12"/>
      <c r="AD3204" s="12"/>
      <c r="AE3204" s="12"/>
      <c r="AR3204" s="223" t="s">
        <v>82</v>
      </c>
      <c r="AT3204" s="224" t="s">
        <v>72</v>
      </c>
      <c r="AU3204" s="224" t="s">
        <v>80</v>
      </c>
      <c r="AY3204" s="223" t="s">
        <v>189</v>
      </c>
      <c r="BK3204" s="225">
        <f>SUM(BK3205:BK3712)</f>
        <v>0</v>
      </c>
    </row>
    <row r="3205" s="2" customFormat="1" ht="24.15" customHeight="1">
      <c r="A3205" s="39"/>
      <c r="B3205" s="40"/>
      <c r="C3205" s="228" t="s">
        <v>1994</v>
      </c>
      <c r="D3205" s="228" t="s">
        <v>191</v>
      </c>
      <c r="E3205" s="229" t="s">
        <v>1995</v>
      </c>
      <c r="F3205" s="230" t="s">
        <v>1996</v>
      </c>
      <c r="G3205" s="231" t="s">
        <v>301</v>
      </c>
      <c r="H3205" s="232">
        <v>91.873999999999995</v>
      </c>
      <c r="I3205" s="233"/>
      <c r="J3205" s="234">
        <f>ROUND(I3205*H3205,2)</f>
        <v>0</v>
      </c>
      <c r="K3205" s="235"/>
      <c r="L3205" s="45"/>
      <c r="M3205" s="236" t="s">
        <v>1</v>
      </c>
      <c r="N3205" s="237" t="s">
        <v>38</v>
      </c>
      <c r="O3205" s="92"/>
      <c r="P3205" s="238">
        <f>O3205*H3205</f>
        <v>0</v>
      </c>
      <c r="Q3205" s="238">
        <v>0</v>
      </c>
      <c r="R3205" s="238">
        <f>Q3205*H3205</f>
        <v>0</v>
      </c>
      <c r="S3205" s="238">
        <v>0</v>
      </c>
      <c r="T3205" s="239">
        <f>S3205*H3205</f>
        <v>0</v>
      </c>
      <c r="U3205" s="39"/>
      <c r="V3205" s="39"/>
      <c r="W3205" s="39"/>
      <c r="X3205" s="39"/>
      <c r="Y3205" s="39"/>
      <c r="Z3205" s="39"/>
      <c r="AA3205" s="39"/>
      <c r="AB3205" s="39"/>
      <c r="AC3205" s="39"/>
      <c r="AD3205" s="39"/>
      <c r="AE3205" s="39"/>
      <c r="AR3205" s="240" t="s">
        <v>306</v>
      </c>
      <c r="AT3205" s="240" t="s">
        <v>191</v>
      </c>
      <c r="AU3205" s="240" t="s">
        <v>82</v>
      </c>
      <c r="AY3205" s="18" t="s">
        <v>189</v>
      </c>
      <c r="BE3205" s="241">
        <f>IF(N3205="základní",J3205,0)</f>
        <v>0</v>
      </c>
      <c r="BF3205" s="241">
        <f>IF(N3205="snížená",J3205,0)</f>
        <v>0</v>
      </c>
      <c r="BG3205" s="241">
        <f>IF(N3205="zákl. přenesená",J3205,0)</f>
        <v>0</v>
      </c>
      <c r="BH3205" s="241">
        <f>IF(N3205="sníž. přenesená",J3205,0)</f>
        <v>0</v>
      </c>
      <c r="BI3205" s="241">
        <f>IF(N3205="nulová",J3205,0)</f>
        <v>0</v>
      </c>
      <c r="BJ3205" s="18" t="s">
        <v>80</v>
      </c>
      <c r="BK3205" s="241">
        <f>ROUND(I3205*H3205,2)</f>
        <v>0</v>
      </c>
      <c r="BL3205" s="18" t="s">
        <v>306</v>
      </c>
      <c r="BM3205" s="240" t="s">
        <v>1997</v>
      </c>
    </row>
    <row r="3206" s="2" customFormat="1">
      <c r="A3206" s="39"/>
      <c r="B3206" s="40"/>
      <c r="C3206" s="41"/>
      <c r="D3206" s="242" t="s">
        <v>197</v>
      </c>
      <c r="E3206" s="41"/>
      <c r="F3206" s="243" t="s">
        <v>1996</v>
      </c>
      <c r="G3206" s="41"/>
      <c r="H3206" s="41"/>
      <c r="I3206" s="244"/>
      <c r="J3206" s="41"/>
      <c r="K3206" s="41"/>
      <c r="L3206" s="45"/>
      <c r="M3206" s="245"/>
      <c r="N3206" s="246"/>
      <c r="O3206" s="92"/>
      <c r="P3206" s="92"/>
      <c r="Q3206" s="92"/>
      <c r="R3206" s="92"/>
      <c r="S3206" s="92"/>
      <c r="T3206" s="93"/>
      <c r="U3206" s="39"/>
      <c r="V3206" s="39"/>
      <c r="W3206" s="39"/>
      <c r="X3206" s="39"/>
      <c r="Y3206" s="39"/>
      <c r="Z3206" s="39"/>
      <c r="AA3206" s="39"/>
      <c r="AB3206" s="39"/>
      <c r="AC3206" s="39"/>
      <c r="AD3206" s="39"/>
      <c r="AE3206" s="39"/>
      <c r="AT3206" s="18" t="s">
        <v>197</v>
      </c>
      <c r="AU3206" s="18" t="s">
        <v>82</v>
      </c>
    </row>
    <row r="3207" s="2" customFormat="1">
      <c r="A3207" s="39"/>
      <c r="B3207" s="40"/>
      <c r="C3207" s="41"/>
      <c r="D3207" s="247" t="s">
        <v>198</v>
      </c>
      <c r="E3207" s="41"/>
      <c r="F3207" s="248" t="s">
        <v>1998</v>
      </c>
      <c r="G3207" s="41"/>
      <c r="H3207" s="41"/>
      <c r="I3207" s="244"/>
      <c r="J3207" s="41"/>
      <c r="K3207" s="41"/>
      <c r="L3207" s="45"/>
      <c r="M3207" s="245"/>
      <c r="N3207" s="246"/>
      <c r="O3207" s="92"/>
      <c r="P3207" s="92"/>
      <c r="Q3207" s="92"/>
      <c r="R3207" s="92"/>
      <c r="S3207" s="92"/>
      <c r="T3207" s="93"/>
      <c r="U3207" s="39"/>
      <c r="V3207" s="39"/>
      <c r="W3207" s="39"/>
      <c r="X3207" s="39"/>
      <c r="Y3207" s="39"/>
      <c r="Z3207" s="39"/>
      <c r="AA3207" s="39"/>
      <c r="AB3207" s="39"/>
      <c r="AC3207" s="39"/>
      <c r="AD3207" s="39"/>
      <c r="AE3207" s="39"/>
      <c r="AT3207" s="18" t="s">
        <v>198</v>
      </c>
      <c r="AU3207" s="18" t="s">
        <v>82</v>
      </c>
    </row>
    <row r="3208" s="13" customFormat="1">
      <c r="A3208" s="13"/>
      <c r="B3208" s="249"/>
      <c r="C3208" s="250"/>
      <c r="D3208" s="242" t="s">
        <v>200</v>
      </c>
      <c r="E3208" s="251" t="s">
        <v>1</v>
      </c>
      <c r="F3208" s="252" t="s">
        <v>1071</v>
      </c>
      <c r="G3208" s="250"/>
      <c r="H3208" s="251" t="s">
        <v>1</v>
      </c>
      <c r="I3208" s="253"/>
      <c r="J3208" s="250"/>
      <c r="K3208" s="250"/>
      <c r="L3208" s="254"/>
      <c r="M3208" s="255"/>
      <c r="N3208" s="256"/>
      <c r="O3208" s="256"/>
      <c r="P3208" s="256"/>
      <c r="Q3208" s="256"/>
      <c r="R3208" s="256"/>
      <c r="S3208" s="256"/>
      <c r="T3208" s="257"/>
      <c r="U3208" s="13"/>
      <c r="V3208" s="13"/>
      <c r="W3208" s="13"/>
      <c r="X3208" s="13"/>
      <c r="Y3208" s="13"/>
      <c r="Z3208" s="13"/>
      <c r="AA3208" s="13"/>
      <c r="AB3208" s="13"/>
      <c r="AC3208" s="13"/>
      <c r="AD3208" s="13"/>
      <c r="AE3208" s="13"/>
      <c r="AT3208" s="258" t="s">
        <v>200</v>
      </c>
      <c r="AU3208" s="258" t="s">
        <v>82</v>
      </c>
      <c r="AV3208" s="13" t="s">
        <v>80</v>
      </c>
      <c r="AW3208" s="13" t="s">
        <v>30</v>
      </c>
      <c r="AX3208" s="13" t="s">
        <v>73</v>
      </c>
      <c r="AY3208" s="258" t="s">
        <v>189</v>
      </c>
    </row>
    <row r="3209" s="13" customFormat="1">
      <c r="A3209" s="13"/>
      <c r="B3209" s="249"/>
      <c r="C3209" s="250"/>
      <c r="D3209" s="242" t="s">
        <v>200</v>
      </c>
      <c r="E3209" s="251" t="s">
        <v>1</v>
      </c>
      <c r="F3209" s="252" t="s">
        <v>338</v>
      </c>
      <c r="G3209" s="250"/>
      <c r="H3209" s="251" t="s">
        <v>1</v>
      </c>
      <c r="I3209" s="253"/>
      <c r="J3209" s="250"/>
      <c r="K3209" s="250"/>
      <c r="L3209" s="254"/>
      <c r="M3209" s="255"/>
      <c r="N3209" s="256"/>
      <c r="O3209" s="256"/>
      <c r="P3209" s="256"/>
      <c r="Q3209" s="256"/>
      <c r="R3209" s="256"/>
      <c r="S3209" s="256"/>
      <c r="T3209" s="257"/>
      <c r="U3209" s="13"/>
      <c r="V3209" s="13"/>
      <c r="W3209" s="13"/>
      <c r="X3209" s="13"/>
      <c r="Y3209" s="13"/>
      <c r="Z3209" s="13"/>
      <c r="AA3209" s="13"/>
      <c r="AB3209" s="13"/>
      <c r="AC3209" s="13"/>
      <c r="AD3209" s="13"/>
      <c r="AE3209" s="13"/>
      <c r="AT3209" s="258" t="s">
        <v>200</v>
      </c>
      <c r="AU3209" s="258" t="s">
        <v>82</v>
      </c>
      <c r="AV3209" s="13" t="s">
        <v>80</v>
      </c>
      <c r="AW3209" s="13" t="s">
        <v>30</v>
      </c>
      <c r="AX3209" s="13" t="s">
        <v>73</v>
      </c>
      <c r="AY3209" s="258" t="s">
        <v>189</v>
      </c>
    </row>
    <row r="3210" s="13" customFormat="1">
      <c r="A3210" s="13"/>
      <c r="B3210" s="249"/>
      <c r="C3210" s="250"/>
      <c r="D3210" s="242" t="s">
        <v>200</v>
      </c>
      <c r="E3210" s="251" t="s">
        <v>1</v>
      </c>
      <c r="F3210" s="252" t="s">
        <v>1073</v>
      </c>
      <c r="G3210" s="250"/>
      <c r="H3210" s="251" t="s">
        <v>1</v>
      </c>
      <c r="I3210" s="253"/>
      <c r="J3210" s="250"/>
      <c r="K3210" s="250"/>
      <c r="L3210" s="254"/>
      <c r="M3210" s="255"/>
      <c r="N3210" s="256"/>
      <c r="O3210" s="256"/>
      <c r="P3210" s="256"/>
      <c r="Q3210" s="256"/>
      <c r="R3210" s="256"/>
      <c r="S3210" s="256"/>
      <c r="T3210" s="257"/>
      <c r="U3210" s="13"/>
      <c r="V3210" s="13"/>
      <c r="W3210" s="13"/>
      <c r="X3210" s="13"/>
      <c r="Y3210" s="13"/>
      <c r="Z3210" s="13"/>
      <c r="AA3210" s="13"/>
      <c r="AB3210" s="13"/>
      <c r="AC3210" s="13"/>
      <c r="AD3210" s="13"/>
      <c r="AE3210" s="13"/>
      <c r="AT3210" s="258" t="s">
        <v>200</v>
      </c>
      <c r="AU3210" s="258" t="s">
        <v>82</v>
      </c>
      <c r="AV3210" s="13" t="s">
        <v>80</v>
      </c>
      <c r="AW3210" s="13" t="s">
        <v>30</v>
      </c>
      <c r="AX3210" s="13" t="s">
        <v>73</v>
      </c>
      <c r="AY3210" s="258" t="s">
        <v>189</v>
      </c>
    </row>
    <row r="3211" s="14" customFormat="1">
      <c r="A3211" s="14"/>
      <c r="B3211" s="259"/>
      <c r="C3211" s="260"/>
      <c r="D3211" s="242" t="s">
        <v>200</v>
      </c>
      <c r="E3211" s="261" t="s">
        <v>1</v>
      </c>
      <c r="F3211" s="262" t="s">
        <v>1999</v>
      </c>
      <c r="G3211" s="260"/>
      <c r="H3211" s="263">
        <v>22.800000000000001</v>
      </c>
      <c r="I3211" s="264"/>
      <c r="J3211" s="260"/>
      <c r="K3211" s="260"/>
      <c r="L3211" s="265"/>
      <c r="M3211" s="266"/>
      <c r="N3211" s="267"/>
      <c r="O3211" s="267"/>
      <c r="P3211" s="267"/>
      <c r="Q3211" s="267"/>
      <c r="R3211" s="267"/>
      <c r="S3211" s="267"/>
      <c r="T3211" s="268"/>
      <c r="U3211" s="14"/>
      <c r="V3211" s="14"/>
      <c r="W3211" s="14"/>
      <c r="X3211" s="14"/>
      <c r="Y3211" s="14"/>
      <c r="Z3211" s="14"/>
      <c r="AA3211" s="14"/>
      <c r="AB3211" s="14"/>
      <c r="AC3211" s="14"/>
      <c r="AD3211" s="14"/>
      <c r="AE3211" s="14"/>
      <c r="AT3211" s="269" t="s">
        <v>200</v>
      </c>
      <c r="AU3211" s="269" t="s">
        <v>82</v>
      </c>
      <c r="AV3211" s="14" t="s">
        <v>82</v>
      </c>
      <c r="AW3211" s="14" t="s">
        <v>30</v>
      </c>
      <c r="AX3211" s="14" t="s">
        <v>73</v>
      </c>
      <c r="AY3211" s="269" t="s">
        <v>189</v>
      </c>
    </row>
    <row r="3212" s="13" customFormat="1">
      <c r="A3212" s="13"/>
      <c r="B3212" s="249"/>
      <c r="C3212" s="250"/>
      <c r="D3212" s="242" t="s">
        <v>200</v>
      </c>
      <c r="E3212" s="251" t="s">
        <v>1</v>
      </c>
      <c r="F3212" s="252" t="s">
        <v>382</v>
      </c>
      <c r="G3212" s="250"/>
      <c r="H3212" s="251" t="s">
        <v>1</v>
      </c>
      <c r="I3212" s="253"/>
      <c r="J3212" s="250"/>
      <c r="K3212" s="250"/>
      <c r="L3212" s="254"/>
      <c r="M3212" s="255"/>
      <c r="N3212" s="256"/>
      <c r="O3212" s="256"/>
      <c r="P3212" s="256"/>
      <c r="Q3212" s="256"/>
      <c r="R3212" s="256"/>
      <c r="S3212" s="256"/>
      <c r="T3212" s="257"/>
      <c r="U3212" s="13"/>
      <c r="V3212" s="13"/>
      <c r="W3212" s="13"/>
      <c r="X3212" s="13"/>
      <c r="Y3212" s="13"/>
      <c r="Z3212" s="13"/>
      <c r="AA3212" s="13"/>
      <c r="AB3212" s="13"/>
      <c r="AC3212" s="13"/>
      <c r="AD3212" s="13"/>
      <c r="AE3212" s="13"/>
      <c r="AT3212" s="258" t="s">
        <v>200</v>
      </c>
      <c r="AU3212" s="258" t="s">
        <v>82</v>
      </c>
      <c r="AV3212" s="13" t="s">
        <v>80</v>
      </c>
      <c r="AW3212" s="13" t="s">
        <v>30</v>
      </c>
      <c r="AX3212" s="13" t="s">
        <v>73</v>
      </c>
      <c r="AY3212" s="258" t="s">
        <v>189</v>
      </c>
    </row>
    <row r="3213" s="14" customFormat="1">
      <c r="A3213" s="14"/>
      <c r="B3213" s="259"/>
      <c r="C3213" s="260"/>
      <c r="D3213" s="242" t="s">
        <v>200</v>
      </c>
      <c r="E3213" s="261" t="s">
        <v>1</v>
      </c>
      <c r="F3213" s="262" t="s">
        <v>2000</v>
      </c>
      <c r="G3213" s="260"/>
      <c r="H3213" s="263">
        <v>8.3499999999999996</v>
      </c>
      <c r="I3213" s="264"/>
      <c r="J3213" s="260"/>
      <c r="K3213" s="260"/>
      <c r="L3213" s="265"/>
      <c r="M3213" s="266"/>
      <c r="N3213" s="267"/>
      <c r="O3213" s="267"/>
      <c r="P3213" s="267"/>
      <c r="Q3213" s="267"/>
      <c r="R3213" s="267"/>
      <c r="S3213" s="267"/>
      <c r="T3213" s="268"/>
      <c r="U3213" s="14"/>
      <c r="V3213" s="14"/>
      <c r="W3213" s="14"/>
      <c r="X3213" s="14"/>
      <c r="Y3213" s="14"/>
      <c r="Z3213" s="14"/>
      <c r="AA3213" s="14"/>
      <c r="AB3213" s="14"/>
      <c r="AC3213" s="14"/>
      <c r="AD3213" s="14"/>
      <c r="AE3213" s="14"/>
      <c r="AT3213" s="269" t="s">
        <v>200</v>
      </c>
      <c r="AU3213" s="269" t="s">
        <v>82</v>
      </c>
      <c r="AV3213" s="14" t="s">
        <v>82</v>
      </c>
      <c r="AW3213" s="14" t="s">
        <v>30</v>
      </c>
      <c r="AX3213" s="14" t="s">
        <v>73</v>
      </c>
      <c r="AY3213" s="269" t="s">
        <v>189</v>
      </c>
    </row>
    <row r="3214" s="13" customFormat="1">
      <c r="A3214" s="13"/>
      <c r="B3214" s="249"/>
      <c r="C3214" s="250"/>
      <c r="D3214" s="242" t="s">
        <v>200</v>
      </c>
      <c r="E3214" s="251" t="s">
        <v>1</v>
      </c>
      <c r="F3214" s="252" t="s">
        <v>1102</v>
      </c>
      <c r="G3214" s="250"/>
      <c r="H3214" s="251" t="s">
        <v>1</v>
      </c>
      <c r="I3214" s="253"/>
      <c r="J3214" s="250"/>
      <c r="K3214" s="250"/>
      <c r="L3214" s="254"/>
      <c r="M3214" s="255"/>
      <c r="N3214" s="256"/>
      <c r="O3214" s="256"/>
      <c r="P3214" s="256"/>
      <c r="Q3214" s="256"/>
      <c r="R3214" s="256"/>
      <c r="S3214" s="256"/>
      <c r="T3214" s="257"/>
      <c r="U3214" s="13"/>
      <c r="V3214" s="13"/>
      <c r="W3214" s="13"/>
      <c r="X3214" s="13"/>
      <c r="Y3214" s="13"/>
      <c r="Z3214" s="13"/>
      <c r="AA3214" s="13"/>
      <c r="AB3214" s="13"/>
      <c r="AC3214" s="13"/>
      <c r="AD3214" s="13"/>
      <c r="AE3214" s="13"/>
      <c r="AT3214" s="258" t="s">
        <v>200</v>
      </c>
      <c r="AU3214" s="258" t="s">
        <v>82</v>
      </c>
      <c r="AV3214" s="13" t="s">
        <v>80</v>
      </c>
      <c r="AW3214" s="13" t="s">
        <v>30</v>
      </c>
      <c r="AX3214" s="13" t="s">
        <v>73</v>
      </c>
      <c r="AY3214" s="258" t="s">
        <v>189</v>
      </c>
    </row>
    <row r="3215" s="13" customFormat="1">
      <c r="A3215" s="13"/>
      <c r="B3215" s="249"/>
      <c r="C3215" s="250"/>
      <c r="D3215" s="242" t="s">
        <v>200</v>
      </c>
      <c r="E3215" s="251" t="s">
        <v>1</v>
      </c>
      <c r="F3215" s="252" t="s">
        <v>338</v>
      </c>
      <c r="G3215" s="250"/>
      <c r="H3215" s="251" t="s">
        <v>1</v>
      </c>
      <c r="I3215" s="253"/>
      <c r="J3215" s="250"/>
      <c r="K3215" s="250"/>
      <c r="L3215" s="254"/>
      <c r="M3215" s="255"/>
      <c r="N3215" s="256"/>
      <c r="O3215" s="256"/>
      <c r="P3215" s="256"/>
      <c r="Q3215" s="256"/>
      <c r="R3215" s="256"/>
      <c r="S3215" s="256"/>
      <c r="T3215" s="257"/>
      <c r="U3215" s="13"/>
      <c r="V3215" s="13"/>
      <c r="W3215" s="13"/>
      <c r="X3215" s="13"/>
      <c r="Y3215" s="13"/>
      <c r="Z3215" s="13"/>
      <c r="AA3215" s="13"/>
      <c r="AB3215" s="13"/>
      <c r="AC3215" s="13"/>
      <c r="AD3215" s="13"/>
      <c r="AE3215" s="13"/>
      <c r="AT3215" s="258" t="s">
        <v>200</v>
      </c>
      <c r="AU3215" s="258" t="s">
        <v>82</v>
      </c>
      <c r="AV3215" s="13" t="s">
        <v>80</v>
      </c>
      <c r="AW3215" s="13" t="s">
        <v>30</v>
      </c>
      <c r="AX3215" s="13" t="s">
        <v>73</v>
      </c>
      <c r="AY3215" s="258" t="s">
        <v>189</v>
      </c>
    </row>
    <row r="3216" s="13" customFormat="1">
      <c r="A3216" s="13"/>
      <c r="B3216" s="249"/>
      <c r="C3216" s="250"/>
      <c r="D3216" s="242" t="s">
        <v>200</v>
      </c>
      <c r="E3216" s="251" t="s">
        <v>1</v>
      </c>
      <c r="F3216" s="252" t="s">
        <v>1104</v>
      </c>
      <c r="G3216" s="250"/>
      <c r="H3216" s="251" t="s">
        <v>1</v>
      </c>
      <c r="I3216" s="253"/>
      <c r="J3216" s="250"/>
      <c r="K3216" s="250"/>
      <c r="L3216" s="254"/>
      <c r="M3216" s="255"/>
      <c r="N3216" s="256"/>
      <c r="O3216" s="256"/>
      <c r="P3216" s="256"/>
      <c r="Q3216" s="256"/>
      <c r="R3216" s="256"/>
      <c r="S3216" s="256"/>
      <c r="T3216" s="257"/>
      <c r="U3216" s="13"/>
      <c r="V3216" s="13"/>
      <c r="W3216" s="13"/>
      <c r="X3216" s="13"/>
      <c r="Y3216" s="13"/>
      <c r="Z3216" s="13"/>
      <c r="AA3216" s="13"/>
      <c r="AB3216" s="13"/>
      <c r="AC3216" s="13"/>
      <c r="AD3216" s="13"/>
      <c r="AE3216" s="13"/>
      <c r="AT3216" s="258" t="s">
        <v>200</v>
      </c>
      <c r="AU3216" s="258" t="s">
        <v>82</v>
      </c>
      <c r="AV3216" s="13" t="s">
        <v>80</v>
      </c>
      <c r="AW3216" s="13" t="s">
        <v>30</v>
      </c>
      <c r="AX3216" s="13" t="s">
        <v>73</v>
      </c>
      <c r="AY3216" s="258" t="s">
        <v>189</v>
      </c>
    </row>
    <row r="3217" s="14" customFormat="1">
      <c r="A3217" s="14"/>
      <c r="B3217" s="259"/>
      <c r="C3217" s="260"/>
      <c r="D3217" s="242" t="s">
        <v>200</v>
      </c>
      <c r="E3217" s="261" t="s">
        <v>1</v>
      </c>
      <c r="F3217" s="262" t="s">
        <v>2001</v>
      </c>
      <c r="G3217" s="260"/>
      <c r="H3217" s="263">
        <v>54.479999999999997</v>
      </c>
      <c r="I3217" s="264"/>
      <c r="J3217" s="260"/>
      <c r="K3217" s="260"/>
      <c r="L3217" s="265"/>
      <c r="M3217" s="266"/>
      <c r="N3217" s="267"/>
      <c r="O3217" s="267"/>
      <c r="P3217" s="267"/>
      <c r="Q3217" s="267"/>
      <c r="R3217" s="267"/>
      <c r="S3217" s="267"/>
      <c r="T3217" s="268"/>
      <c r="U3217" s="14"/>
      <c r="V3217" s="14"/>
      <c r="W3217" s="14"/>
      <c r="X3217" s="14"/>
      <c r="Y3217" s="14"/>
      <c r="Z3217" s="14"/>
      <c r="AA3217" s="14"/>
      <c r="AB3217" s="14"/>
      <c r="AC3217" s="14"/>
      <c r="AD3217" s="14"/>
      <c r="AE3217" s="14"/>
      <c r="AT3217" s="269" t="s">
        <v>200</v>
      </c>
      <c r="AU3217" s="269" t="s">
        <v>82</v>
      </c>
      <c r="AV3217" s="14" t="s">
        <v>82</v>
      </c>
      <c r="AW3217" s="14" t="s">
        <v>30</v>
      </c>
      <c r="AX3217" s="14" t="s">
        <v>73</v>
      </c>
      <c r="AY3217" s="269" t="s">
        <v>189</v>
      </c>
    </row>
    <row r="3218" s="13" customFormat="1">
      <c r="A3218" s="13"/>
      <c r="B3218" s="249"/>
      <c r="C3218" s="250"/>
      <c r="D3218" s="242" t="s">
        <v>200</v>
      </c>
      <c r="E3218" s="251" t="s">
        <v>1</v>
      </c>
      <c r="F3218" s="252" t="s">
        <v>382</v>
      </c>
      <c r="G3218" s="250"/>
      <c r="H3218" s="251" t="s">
        <v>1</v>
      </c>
      <c r="I3218" s="253"/>
      <c r="J3218" s="250"/>
      <c r="K3218" s="250"/>
      <c r="L3218" s="254"/>
      <c r="M3218" s="255"/>
      <c r="N3218" s="256"/>
      <c r="O3218" s="256"/>
      <c r="P3218" s="256"/>
      <c r="Q3218" s="256"/>
      <c r="R3218" s="256"/>
      <c r="S3218" s="256"/>
      <c r="T3218" s="257"/>
      <c r="U3218" s="13"/>
      <c r="V3218" s="13"/>
      <c r="W3218" s="13"/>
      <c r="X3218" s="13"/>
      <c r="Y3218" s="13"/>
      <c r="Z3218" s="13"/>
      <c r="AA3218" s="13"/>
      <c r="AB3218" s="13"/>
      <c r="AC3218" s="13"/>
      <c r="AD3218" s="13"/>
      <c r="AE3218" s="13"/>
      <c r="AT3218" s="258" t="s">
        <v>200</v>
      </c>
      <c r="AU3218" s="258" t="s">
        <v>82</v>
      </c>
      <c r="AV3218" s="13" t="s">
        <v>80</v>
      </c>
      <c r="AW3218" s="13" t="s">
        <v>30</v>
      </c>
      <c r="AX3218" s="13" t="s">
        <v>73</v>
      </c>
      <c r="AY3218" s="258" t="s">
        <v>189</v>
      </c>
    </row>
    <row r="3219" s="14" customFormat="1">
      <c r="A3219" s="14"/>
      <c r="B3219" s="259"/>
      <c r="C3219" s="260"/>
      <c r="D3219" s="242" t="s">
        <v>200</v>
      </c>
      <c r="E3219" s="261" t="s">
        <v>1</v>
      </c>
      <c r="F3219" s="262" t="s">
        <v>2002</v>
      </c>
      <c r="G3219" s="260"/>
      <c r="H3219" s="263">
        <v>6.2439999999999998</v>
      </c>
      <c r="I3219" s="264"/>
      <c r="J3219" s="260"/>
      <c r="K3219" s="260"/>
      <c r="L3219" s="265"/>
      <c r="M3219" s="266"/>
      <c r="N3219" s="267"/>
      <c r="O3219" s="267"/>
      <c r="P3219" s="267"/>
      <c r="Q3219" s="267"/>
      <c r="R3219" s="267"/>
      <c r="S3219" s="267"/>
      <c r="T3219" s="268"/>
      <c r="U3219" s="14"/>
      <c r="V3219" s="14"/>
      <c r="W3219" s="14"/>
      <c r="X3219" s="14"/>
      <c r="Y3219" s="14"/>
      <c r="Z3219" s="14"/>
      <c r="AA3219" s="14"/>
      <c r="AB3219" s="14"/>
      <c r="AC3219" s="14"/>
      <c r="AD3219" s="14"/>
      <c r="AE3219" s="14"/>
      <c r="AT3219" s="269" t="s">
        <v>200</v>
      </c>
      <c r="AU3219" s="269" t="s">
        <v>82</v>
      </c>
      <c r="AV3219" s="14" t="s">
        <v>82</v>
      </c>
      <c r="AW3219" s="14" t="s">
        <v>30</v>
      </c>
      <c r="AX3219" s="14" t="s">
        <v>73</v>
      </c>
      <c r="AY3219" s="269" t="s">
        <v>189</v>
      </c>
    </row>
    <row r="3220" s="15" customFormat="1">
      <c r="A3220" s="15"/>
      <c r="B3220" s="270"/>
      <c r="C3220" s="271"/>
      <c r="D3220" s="242" t="s">
        <v>200</v>
      </c>
      <c r="E3220" s="272" t="s">
        <v>1</v>
      </c>
      <c r="F3220" s="273" t="s">
        <v>207</v>
      </c>
      <c r="G3220" s="271"/>
      <c r="H3220" s="274">
        <v>91.873999999999995</v>
      </c>
      <c r="I3220" s="275"/>
      <c r="J3220" s="271"/>
      <c r="K3220" s="271"/>
      <c r="L3220" s="276"/>
      <c r="M3220" s="277"/>
      <c r="N3220" s="278"/>
      <c r="O3220" s="278"/>
      <c r="P3220" s="278"/>
      <c r="Q3220" s="278"/>
      <c r="R3220" s="278"/>
      <c r="S3220" s="278"/>
      <c r="T3220" s="279"/>
      <c r="U3220" s="15"/>
      <c r="V3220" s="15"/>
      <c r="W3220" s="15"/>
      <c r="X3220" s="15"/>
      <c r="Y3220" s="15"/>
      <c r="Z3220" s="15"/>
      <c r="AA3220" s="15"/>
      <c r="AB3220" s="15"/>
      <c r="AC3220" s="15"/>
      <c r="AD3220" s="15"/>
      <c r="AE3220" s="15"/>
      <c r="AT3220" s="280" t="s">
        <v>200</v>
      </c>
      <c r="AU3220" s="280" t="s">
        <v>82</v>
      </c>
      <c r="AV3220" s="15" t="s">
        <v>195</v>
      </c>
      <c r="AW3220" s="15" t="s">
        <v>30</v>
      </c>
      <c r="AX3220" s="15" t="s">
        <v>80</v>
      </c>
      <c r="AY3220" s="280" t="s">
        <v>189</v>
      </c>
    </row>
    <row r="3221" s="2" customFormat="1" ht="16.5" customHeight="1">
      <c r="A3221" s="39"/>
      <c r="B3221" s="40"/>
      <c r="C3221" s="281" t="s">
        <v>2003</v>
      </c>
      <c r="D3221" s="281" t="s">
        <v>273</v>
      </c>
      <c r="E3221" s="282" t="s">
        <v>2004</v>
      </c>
      <c r="F3221" s="283" t="s">
        <v>2005</v>
      </c>
      <c r="G3221" s="284" t="s">
        <v>256</v>
      </c>
      <c r="H3221" s="285">
        <v>0.035999999999999997</v>
      </c>
      <c r="I3221" s="286"/>
      <c r="J3221" s="287">
        <f>ROUND(I3221*H3221,2)</f>
        <v>0</v>
      </c>
      <c r="K3221" s="288"/>
      <c r="L3221" s="289"/>
      <c r="M3221" s="290" t="s">
        <v>1</v>
      </c>
      <c r="N3221" s="291" t="s">
        <v>38</v>
      </c>
      <c r="O3221" s="92"/>
      <c r="P3221" s="238">
        <f>O3221*H3221</f>
        <v>0</v>
      </c>
      <c r="Q3221" s="238">
        <v>1</v>
      </c>
      <c r="R3221" s="238">
        <f>Q3221*H3221</f>
        <v>0.035999999999999997</v>
      </c>
      <c r="S3221" s="238">
        <v>0</v>
      </c>
      <c r="T3221" s="239">
        <f>S3221*H3221</f>
        <v>0</v>
      </c>
      <c r="U3221" s="39"/>
      <c r="V3221" s="39"/>
      <c r="W3221" s="39"/>
      <c r="X3221" s="39"/>
      <c r="Y3221" s="39"/>
      <c r="Z3221" s="39"/>
      <c r="AA3221" s="39"/>
      <c r="AB3221" s="39"/>
      <c r="AC3221" s="39"/>
      <c r="AD3221" s="39"/>
      <c r="AE3221" s="39"/>
      <c r="AR3221" s="240" t="s">
        <v>471</v>
      </c>
      <c r="AT3221" s="240" t="s">
        <v>273</v>
      </c>
      <c r="AU3221" s="240" t="s">
        <v>82</v>
      </c>
      <c r="AY3221" s="18" t="s">
        <v>189</v>
      </c>
      <c r="BE3221" s="241">
        <f>IF(N3221="základní",J3221,0)</f>
        <v>0</v>
      </c>
      <c r="BF3221" s="241">
        <f>IF(N3221="snížená",J3221,0)</f>
        <v>0</v>
      </c>
      <c r="BG3221" s="241">
        <f>IF(N3221="zákl. přenesená",J3221,0)</f>
        <v>0</v>
      </c>
      <c r="BH3221" s="241">
        <f>IF(N3221="sníž. přenesená",J3221,0)</f>
        <v>0</v>
      </c>
      <c r="BI3221" s="241">
        <f>IF(N3221="nulová",J3221,0)</f>
        <v>0</v>
      </c>
      <c r="BJ3221" s="18" t="s">
        <v>80</v>
      </c>
      <c r="BK3221" s="241">
        <f>ROUND(I3221*H3221,2)</f>
        <v>0</v>
      </c>
      <c r="BL3221" s="18" t="s">
        <v>306</v>
      </c>
      <c r="BM3221" s="240" t="s">
        <v>2006</v>
      </c>
    </row>
    <row r="3222" s="2" customFormat="1">
      <c r="A3222" s="39"/>
      <c r="B3222" s="40"/>
      <c r="C3222" s="41"/>
      <c r="D3222" s="242" t="s">
        <v>197</v>
      </c>
      <c r="E3222" s="41"/>
      <c r="F3222" s="243" t="s">
        <v>2005</v>
      </c>
      <c r="G3222" s="41"/>
      <c r="H3222" s="41"/>
      <c r="I3222" s="244"/>
      <c r="J3222" s="41"/>
      <c r="K3222" s="41"/>
      <c r="L3222" s="45"/>
      <c r="M3222" s="245"/>
      <c r="N3222" s="246"/>
      <c r="O3222" s="92"/>
      <c r="P3222" s="92"/>
      <c r="Q3222" s="92"/>
      <c r="R3222" s="92"/>
      <c r="S3222" s="92"/>
      <c r="T3222" s="93"/>
      <c r="U3222" s="39"/>
      <c r="V3222" s="39"/>
      <c r="W3222" s="39"/>
      <c r="X3222" s="39"/>
      <c r="Y3222" s="39"/>
      <c r="Z3222" s="39"/>
      <c r="AA3222" s="39"/>
      <c r="AB3222" s="39"/>
      <c r="AC3222" s="39"/>
      <c r="AD3222" s="39"/>
      <c r="AE3222" s="39"/>
      <c r="AT3222" s="18" t="s">
        <v>197</v>
      </c>
      <c r="AU3222" s="18" t="s">
        <v>82</v>
      </c>
    </row>
    <row r="3223" s="2" customFormat="1">
      <c r="A3223" s="39"/>
      <c r="B3223" s="40"/>
      <c r="C3223" s="41"/>
      <c r="D3223" s="242" t="s">
        <v>1907</v>
      </c>
      <c r="E3223" s="41"/>
      <c r="F3223" s="303" t="s">
        <v>2007</v>
      </c>
      <c r="G3223" s="41"/>
      <c r="H3223" s="41"/>
      <c r="I3223" s="244"/>
      <c r="J3223" s="41"/>
      <c r="K3223" s="41"/>
      <c r="L3223" s="45"/>
      <c r="M3223" s="245"/>
      <c r="N3223" s="246"/>
      <c r="O3223" s="92"/>
      <c r="P3223" s="92"/>
      <c r="Q3223" s="92"/>
      <c r="R3223" s="92"/>
      <c r="S3223" s="92"/>
      <c r="T3223" s="93"/>
      <c r="U3223" s="39"/>
      <c r="V3223" s="39"/>
      <c r="W3223" s="39"/>
      <c r="X3223" s="39"/>
      <c r="Y3223" s="39"/>
      <c r="Z3223" s="39"/>
      <c r="AA3223" s="39"/>
      <c r="AB3223" s="39"/>
      <c r="AC3223" s="39"/>
      <c r="AD3223" s="39"/>
      <c r="AE3223" s="39"/>
      <c r="AT3223" s="18" t="s">
        <v>1907</v>
      </c>
      <c r="AU3223" s="18" t="s">
        <v>82</v>
      </c>
    </row>
    <row r="3224" s="14" customFormat="1">
      <c r="A3224" s="14"/>
      <c r="B3224" s="259"/>
      <c r="C3224" s="260"/>
      <c r="D3224" s="242" t="s">
        <v>200</v>
      </c>
      <c r="E3224" s="261" t="s">
        <v>1</v>
      </c>
      <c r="F3224" s="262" t="s">
        <v>2008</v>
      </c>
      <c r="G3224" s="260"/>
      <c r="H3224" s="263">
        <v>0.035999999999999997</v>
      </c>
      <c r="I3224" s="264"/>
      <c r="J3224" s="260"/>
      <c r="K3224" s="260"/>
      <c r="L3224" s="265"/>
      <c r="M3224" s="266"/>
      <c r="N3224" s="267"/>
      <c r="O3224" s="267"/>
      <c r="P3224" s="267"/>
      <c r="Q3224" s="267"/>
      <c r="R3224" s="267"/>
      <c r="S3224" s="267"/>
      <c r="T3224" s="268"/>
      <c r="U3224" s="14"/>
      <c r="V3224" s="14"/>
      <c r="W3224" s="14"/>
      <c r="X3224" s="14"/>
      <c r="Y3224" s="14"/>
      <c r="Z3224" s="14"/>
      <c r="AA3224" s="14"/>
      <c r="AB3224" s="14"/>
      <c r="AC3224" s="14"/>
      <c r="AD3224" s="14"/>
      <c r="AE3224" s="14"/>
      <c r="AT3224" s="269" t="s">
        <v>200</v>
      </c>
      <c r="AU3224" s="269" t="s">
        <v>82</v>
      </c>
      <c r="AV3224" s="14" t="s">
        <v>82</v>
      </c>
      <c r="AW3224" s="14" t="s">
        <v>30</v>
      </c>
      <c r="AX3224" s="14" t="s">
        <v>80</v>
      </c>
      <c r="AY3224" s="269" t="s">
        <v>189</v>
      </c>
    </row>
    <row r="3225" s="2" customFormat="1" ht="24.15" customHeight="1">
      <c r="A3225" s="39"/>
      <c r="B3225" s="40"/>
      <c r="C3225" s="228" t="s">
        <v>2009</v>
      </c>
      <c r="D3225" s="228" t="s">
        <v>191</v>
      </c>
      <c r="E3225" s="229" t="s">
        <v>2010</v>
      </c>
      <c r="F3225" s="230" t="s">
        <v>2011</v>
      </c>
      <c r="G3225" s="231" t="s">
        <v>301</v>
      </c>
      <c r="H3225" s="232">
        <v>38.268999999999998</v>
      </c>
      <c r="I3225" s="233"/>
      <c r="J3225" s="234">
        <f>ROUND(I3225*H3225,2)</f>
        <v>0</v>
      </c>
      <c r="K3225" s="235"/>
      <c r="L3225" s="45"/>
      <c r="M3225" s="236" t="s">
        <v>1</v>
      </c>
      <c r="N3225" s="237" t="s">
        <v>38</v>
      </c>
      <c r="O3225" s="92"/>
      <c r="P3225" s="238">
        <f>O3225*H3225</f>
        <v>0</v>
      </c>
      <c r="Q3225" s="238">
        <v>0</v>
      </c>
      <c r="R3225" s="238">
        <f>Q3225*H3225</f>
        <v>0</v>
      </c>
      <c r="S3225" s="238">
        <v>0</v>
      </c>
      <c r="T3225" s="239">
        <f>S3225*H3225</f>
        <v>0</v>
      </c>
      <c r="U3225" s="39"/>
      <c r="V3225" s="39"/>
      <c r="W3225" s="39"/>
      <c r="X3225" s="39"/>
      <c r="Y3225" s="39"/>
      <c r="Z3225" s="39"/>
      <c r="AA3225" s="39"/>
      <c r="AB3225" s="39"/>
      <c r="AC3225" s="39"/>
      <c r="AD3225" s="39"/>
      <c r="AE3225" s="39"/>
      <c r="AR3225" s="240" t="s">
        <v>306</v>
      </c>
      <c r="AT3225" s="240" t="s">
        <v>191</v>
      </c>
      <c r="AU3225" s="240" t="s">
        <v>82</v>
      </c>
      <c r="AY3225" s="18" t="s">
        <v>189</v>
      </c>
      <c r="BE3225" s="241">
        <f>IF(N3225="základní",J3225,0)</f>
        <v>0</v>
      </c>
      <c r="BF3225" s="241">
        <f>IF(N3225="snížená",J3225,0)</f>
        <v>0</v>
      </c>
      <c r="BG3225" s="241">
        <f>IF(N3225="zákl. přenesená",J3225,0)</f>
        <v>0</v>
      </c>
      <c r="BH3225" s="241">
        <f>IF(N3225="sníž. přenesená",J3225,0)</f>
        <v>0</v>
      </c>
      <c r="BI3225" s="241">
        <f>IF(N3225="nulová",J3225,0)</f>
        <v>0</v>
      </c>
      <c r="BJ3225" s="18" t="s">
        <v>80</v>
      </c>
      <c r="BK3225" s="241">
        <f>ROUND(I3225*H3225,2)</f>
        <v>0</v>
      </c>
      <c r="BL3225" s="18" t="s">
        <v>306</v>
      </c>
      <c r="BM3225" s="240" t="s">
        <v>2012</v>
      </c>
    </row>
    <row r="3226" s="2" customFormat="1">
      <c r="A3226" s="39"/>
      <c r="B3226" s="40"/>
      <c r="C3226" s="41"/>
      <c r="D3226" s="242" t="s">
        <v>197</v>
      </c>
      <c r="E3226" s="41"/>
      <c r="F3226" s="243" t="s">
        <v>2011</v>
      </c>
      <c r="G3226" s="41"/>
      <c r="H3226" s="41"/>
      <c r="I3226" s="244"/>
      <c r="J3226" s="41"/>
      <c r="K3226" s="41"/>
      <c r="L3226" s="45"/>
      <c r="M3226" s="245"/>
      <c r="N3226" s="246"/>
      <c r="O3226" s="92"/>
      <c r="P3226" s="92"/>
      <c r="Q3226" s="92"/>
      <c r="R3226" s="92"/>
      <c r="S3226" s="92"/>
      <c r="T3226" s="93"/>
      <c r="U3226" s="39"/>
      <c r="V3226" s="39"/>
      <c r="W3226" s="39"/>
      <c r="X3226" s="39"/>
      <c r="Y3226" s="39"/>
      <c r="Z3226" s="39"/>
      <c r="AA3226" s="39"/>
      <c r="AB3226" s="39"/>
      <c r="AC3226" s="39"/>
      <c r="AD3226" s="39"/>
      <c r="AE3226" s="39"/>
      <c r="AT3226" s="18" t="s">
        <v>197</v>
      </c>
      <c r="AU3226" s="18" t="s">
        <v>82</v>
      </c>
    </row>
    <row r="3227" s="2" customFormat="1">
      <c r="A3227" s="39"/>
      <c r="B3227" s="40"/>
      <c r="C3227" s="41"/>
      <c r="D3227" s="247" t="s">
        <v>198</v>
      </c>
      <c r="E3227" s="41"/>
      <c r="F3227" s="248" t="s">
        <v>2013</v>
      </c>
      <c r="G3227" s="41"/>
      <c r="H3227" s="41"/>
      <c r="I3227" s="244"/>
      <c r="J3227" s="41"/>
      <c r="K3227" s="41"/>
      <c r="L3227" s="45"/>
      <c r="M3227" s="245"/>
      <c r="N3227" s="246"/>
      <c r="O3227" s="92"/>
      <c r="P3227" s="92"/>
      <c r="Q3227" s="92"/>
      <c r="R3227" s="92"/>
      <c r="S3227" s="92"/>
      <c r="T3227" s="93"/>
      <c r="U3227" s="39"/>
      <c r="V3227" s="39"/>
      <c r="W3227" s="39"/>
      <c r="X3227" s="39"/>
      <c r="Y3227" s="39"/>
      <c r="Z3227" s="39"/>
      <c r="AA3227" s="39"/>
      <c r="AB3227" s="39"/>
      <c r="AC3227" s="39"/>
      <c r="AD3227" s="39"/>
      <c r="AE3227" s="39"/>
      <c r="AT3227" s="18" t="s">
        <v>198</v>
      </c>
      <c r="AU3227" s="18" t="s">
        <v>82</v>
      </c>
    </row>
    <row r="3228" s="13" customFormat="1">
      <c r="A3228" s="13"/>
      <c r="B3228" s="249"/>
      <c r="C3228" s="250"/>
      <c r="D3228" s="242" t="s">
        <v>200</v>
      </c>
      <c r="E3228" s="251" t="s">
        <v>1</v>
      </c>
      <c r="F3228" s="252" t="s">
        <v>2014</v>
      </c>
      <c r="G3228" s="250"/>
      <c r="H3228" s="251" t="s">
        <v>1</v>
      </c>
      <c r="I3228" s="253"/>
      <c r="J3228" s="250"/>
      <c r="K3228" s="250"/>
      <c r="L3228" s="254"/>
      <c r="M3228" s="255"/>
      <c r="N3228" s="256"/>
      <c r="O3228" s="256"/>
      <c r="P3228" s="256"/>
      <c r="Q3228" s="256"/>
      <c r="R3228" s="256"/>
      <c r="S3228" s="256"/>
      <c r="T3228" s="257"/>
      <c r="U3228" s="13"/>
      <c r="V3228" s="13"/>
      <c r="W3228" s="13"/>
      <c r="X3228" s="13"/>
      <c r="Y3228" s="13"/>
      <c r="Z3228" s="13"/>
      <c r="AA3228" s="13"/>
      <c r="AB3228" s="13"/>
      <c r="AC3228" s="13"/>
      <c r="AD3228" s="13"/>
      <c r="AE3228" s="13"/>
      <c r="AT3228" s="258" t="s">
        <v>200</v>
      </c>
      <c r="AU3228" s="258" t="s">
        <v>82</v>
      </c>
      <c r="AV3228" s="13" t="s">
        <v>80</v>
      </c>
      <c r="AW3228" s="13" t="s">
        <v>30</v>
      </c>
      <c r="AX3228" s="13" t="s">
        <v>73</v>
      </c>
      <c r="AY3228" s="258" t="s">
        <v>189</v>
      </c>
    </row>
    <row r="3229" s="13" customFormat="1">
      <c r="A3229" s="13"/>
      <c r="B3229" s="249"/>
      <c r="C3229" s="250"/>
      <c r="D3229" s="242" t="s">
        <v>200</v>
      </c>
      <c r="E3229" s="251" t="s">
        <v>1</v>
      </c>
      <c r="F3229" s="252" t="s">
        <v>2015</v>
      </c>
      <c r="G3229" s="250"/>
      <c r="H3229" s="251" t="s">
        <v>1</v>
      </c>
      <c r="I3229" s="253"/>
      <c r="J3229" s="250"/>
      <c r="K3229" s="250"/>
      <c r="L3229" s="254"/>
      <c r="M3229" s="255"/>
      <c r="N3229" s="256"/>
      <c r="O3229" s="256"/>
      <c r="P3229" s="256"/>
      <c r="Q3229" s="256"/>
      <c r="R3229" s="256"/>
      <c r="S3229" s="256"/>
      <c r="T3229" s="257"/>
      <c r="U3229" s="13"/>
      <c r="V3229" s="13"/>
      <c r="W3229" s="13"/>
      <c r="X3229" s="13"/>
      <c r="Y3229" s="13"/>
      <c r="Z3229" s="13"/>
      <c r="AA3229" s="13"/>
      <c r="AB3229" s="13"/>
      <c r="AC3229" s="13"/>
      <c r="AD3229" s="13"/>
      <c r="AE3229" s="13"/>
      <c r="AT3229" s="258" t="s">
        <v>200</v>
      </c>
      <c r="AU3229" s="258" t="s">
        <v>82</v>
      </c>
      <c r="AV3229" s="13" t="s">
        <v>80</v>
      </c>
      <c r="AW3229" s="13" t="s">
        <v>30</v>
      </c>
      <c r="AX3229" s="13" t="s">
        <v>73</v>
      </c>
      <c r="AY3229" s="258" t="s">
        <v>189</v>
      </c>
    </row>
    <row r="3230" s="13" customFormat="1">
      <c r="A3230" s="13"/>
      <c r="B3230" s="249"/>
      <c r="C3230" s="250"/>
      <c r="D3230" s="242" t="s">
        <v>200</v>
      </c>
      <c r="E3230" s="251" t="s">
        <v>1</v>
      </c>
      <c r="F3230" s="252" t="s">
        <v>338</v>
      </c>
      <c r="G3230" s="250"/>
      <c r="H3230" s="251" t="s">
        <v>1</v>
      </c>
      <c r="I3230" s="253"/>
      <c r="J3230" s="250"/>
      <c r="K3230" s="250"/>
      <c r="L3230" s="254"/>
      <c r="M3230" s="255"/>
      <c r="N3230" s="256"/>
      <c r="O3230" s="256"/>
      <c r="P3230" s="256"/>
      <c r="Q3230" s="256"/>
      <c r="R3230" s="256"/>
      <c r="S3230" s="256"/>
      <c r="T3230" s="257"/>
      <c r="U3230" s="13"/>
      <c r="V3230" s="13"/>
      <c r="W3230" s="13"/>
      <c r="X3230" s="13"/>
      <c r="Y3230" s="13"/>
      <c r="Z3230" s="13"/>
      <c r="AA3230" s="13"/>
      <c r="AB3230" s="13"/>
      <c r="AC3230" s="13"/>
      <c r="AD3230" s="13"/>
      <c r="AE3230" s="13"/>
      <c r="AT3230" s="258" t="s">
        <v>200</v>
      </c>
      <c r="AU3230" s="258" t="s">
        <v>82</v>
      </c>
      <c r="AV3230" s="13" t="s">
        <v>80</v>
      </c>
      <c r="AW3230" s="13" t="s">
        <v>30</v>
      </c>
      <c r="AX3230" s="13" t="s">
        <v>73</v>
      </c>
      <c r="AY3230" s="258" t="s">
        <v>189</v>
      </c>
    </row>
    <row r="3231" s="13" customFormat="1">
      <c r="A3231" s="13"/>
      <c r="B3231" s="249"/>
      <c r="C3231" s="250"/>
      <c r="D3231" s="242" t="s">
        <v>200</v>
      </c>
      <c r="E3231" s="251" t="s">
        <v>1</v>
      </c>
      <c r="F3231" s="252" t="s">
        <v>823</v>
      </c>
      <c r="G3231" s="250"/>
      <c r="H3231" s="251" t="s">
        <v>1</v>
      </c>
      <c r="I3231" s="253"/>
      <c r="J3231" s="250"/>
      <c r="K3231" s="250"/>
      <c r="L3231" s="254"/>
      <c r="M3231" s="255"/>
      <c r="N3231" s="256"/>
      <c r="O3231" s="256"/>
      <c r="P3231" s="256"/>
      <c r="Q3231" s="256"/>
      <c r="R3231" s="256"/>
      <c r="S3231" s="256"/>
      <c r="T3231" s="257"/>
      <c r="U3231" s="13"/>
      <c r="V3231" s="13"/>
      <c r="W3231" s="13"/>
      <c r="X3231" s="13"/>
      <c r="Y3231" s="13"/>
      <c r="Z3231" s="13"/>
      <c r="AA3231" s="13"/>
      <c r="AB3231" s="13"/>
      <c r="AC3231" s="13"/>
      <c r="AD3231" s="13"/>
      <c r="AE3231" s="13"/>
      <c r="AT3231" s="258" t="s">
        <v>200</v>
      </c>
      <c r="AU3231" s="258" t="s">
        <v>82</v>
      </c>
      <c r="AV3231" s="13" t="s">
        <v>80</v>
      </c>
      <c r="AW3231" s="13" t="s">
        <v>30</v>
      </c>
      <c r="AX3231" s="13" t="s">
        <v>73</v>
      </c>
      <c r="AY3231" s="258" t="s">
        <v>189</v>
      </c>
    </row>
    <row r="3232" s="14" customFormat="1">
      <c r="A3232" s="14"/>
      <c r="B3232" s="259"/>
      <c r="C3232" s="260"/>
      <c r="D3232" s="242" t="s">
        <v>200</v>
      </c>
      <c r="E3232" s="261" t="s">
        <v>1</v>
      </c>
      <c r="F3232" s="262" t="s">
        <v>824</v>
      </c>
      <c r="G3232" s="260"/>
      <c r="H3232" s="263">
        <v>4.6870000000000003</v>
      </c>
      <c r="I3232" s="264"/>
      <c r="J3232" s="260"/>
      <c r="K3232" s="260"/>
      <c r="L3232" s="265"/>
      <c r="M3232" s="266"/>
      <c r="N3232" s="267"/>
      <c r="O3232" s="267"/>
      <c r="P3232" s="267"/>
      <c r="Q3232" s="267"/>
      <c r="R3232" s="267"/>
      <c r="S3232" s="267"/>
      <c r="T3232" s="268"/>
      <c r="U3232" s="14"/>
      <c r="V3232" s="14"/>
      <c r="W3232" s="14"/>
      <c r="X3232" s="14"/>
      <c r="Y3232" s="14"/>
      <c r="Z3232" s="14"/>
      <c r="AA3232" s="14"/>
      <c r="AB3232" s="14"/>
      <c r="AC3232" s="14"/>
      <c r="AD3232" s="14"/>
      <c r="AE3232" s="14"/>
      <c r="AT3232" s="269" t="s">
        <v>200</v>
      </c>
      <c r="AU3232" s="269" t="s">
        <v>82</v>
      </c>
      <c r="AV3232" s="14" t="s">
        <v>82</v>
      </c>
      <c r="AW3232" s="14" t="s">
        <v>30</v>
      </c>
      <c r="AX3232" s="14" t="s">
        <v>73</v>
      </c>
      <c r="AY3232" s="269" t="s">
        <v>189</v>
      </c>
    </row>
    <row r="3233" s="13" customFormat="1">
      <c r="A3233" s="13"/>
      <c r="B3233" s="249"/>
      <c r="C3233" s="250"/>
      <c r="D3233" s="242" t="s">
        <v>200</v>
      </c>
      <c r="E3233" s="251" t="s">
        <v>1</v>
      </c>
      <c r="F3233" s="252" t="s">
        <v>369</v>
      </c>
      <c r="G3233" s="250"/>
      <c r="H3233" s="251" t="s">
        <v>1</v>
      </c>
      <c r="I3233" s="253"/>
      <c r="J3233" s="250"/>
      <c r="K3233" s="250"/>
      <c r="L3233" s="254"/>
      <c r="M3233" s="255"/>
      <c r="N3233" s="256"/>
      <c r="O3233" s="256"/>
      <c r="P3233" s="256"/>
      <c r="Q3233" s="256"/>
      <c r="R3233" s="256"/>
      <c r="S3233" s="256"/>
      <c r="T3233" s="257"/>
      <c r="U3233" s="13"/>
      <c r="V3233" s="13"/>
      <c r="W3233" s="13"/>
      <c r="X3233" s="13"/>
      <c r="Y3233" s="13"/>
      <c r="Z3233" s="13"/>
      <c r="AA3233" s="13"/>
      <c r="AB3233" s="13"/>
      <c r="AC3233" s="13"/>
      <c r="AD3233" s="13"/>
      <c r="AE3233" s="13"/>
      <c r="AT3233" s="258" t="s">
        <v>200</v>
      </c>
      <c r="AU3233" s="258" t="s">
        <v>82</v>
      </c>
      <c r="AV3233" s="13" t="s">
        <v>80</v>
      </c>
      <c r="AW3233" s="13" t="s">
        <v>30</v>
      </c>
      <c r="AX3233" s="13" t="s">
        <v>73</v>
      </c>
      <c r="AY3233" s="258" t="s">
        <v>189</v>
      </c>
    </row>
    <row r="3234" s="14" customFormat="1">
      <c r="A3234" s="14"/>
      <c r="B3234" s="259"/>
      <c r="C3234" s="260"/>
      <c r="D3234" s="242" t="s">
        <v>200</v>
      </c>
      <c r="E3234" s="261" t="s">
        <v>1</v>
      </c>
      <c r="F3234" s="262" t="s">
        <v>825</v>
      </c>
      <c r="G3234" s="260"/>
      <c r="H3234" s="263">
        <v>-1.565</v>
      </c>
      <c r="I3234" s="264"/>
      <c r="J3234" s="260"/>
      <c r="K3234" s="260"/>
      <c r="L3234" s="265"/>
      <c r="M3234" s="266"/>
      <c r="N3234" s="267"/>
      <c r="O3234" s="267"/>
      <c r="P3234" s="267"/>
      <c r="Q3234" s="267"/>
      <c r="R3234" s="267"/>
      <c r="S3234" s="267"/>
      <c r="T3234" s="268"/>
      <c r="U3234" s="14"/>
      <c r="V3234" s="14"/>
      <c r="W3234" s="14"/>
      <c r="X3234" s="14"/>
      <c r="Y3234" s="14"/>
      <c r="Z3234" s="14"/>
      <c r="AA3234" s="14"/>
      <c r="AB3234" s="14"/>
      <c r="AC3234" s="14"/>
      <c r="AD3234" s="14"/>
      <c r="AE3234" s="14"/>
      <c r="AT3234" s="269" t="s">
        <v>200</v>
      </c>
      <c r="AU3234" s="269" t="s">
        <v>82</v>
      </c>
      <c r="AV3234" s="14" t="s">
        <v>82</v>
      </c>
      <c r="AW3234" s="14" t="s">
        <v>30</v>
      </c>
      <c r="AX3234" s="14" t="s">
        <v>73</v>
      </c>
      <c r="AY3234" s="269" t="s">
        <v>189</v>
      </c>
    </row>
    <row r="3235" s="13" customFormat="1">
      <c r="A3235" s="13"/>
      <c r="B3235" s="249"/>
      <c r="C3235" s="250"/>
      <c r="D3235" s="242" t="s">
        <v>200</v>
      </c>
      <c r="E3235" s="251" t="s">
        <v>1</v>
      </c>
      <c r="F3235" s="252" t="s">
        <v>606</v>
      </c>
      <c r="G3235" s="250"/>
      <c r="H3235" s="251" t="s">
        <v>1</v>
      </c>
      <c r="I3235" s="253"/>
      <c r="J3235" s="250"/>
      <c r="K3235" s="250"/>
      <c r="L3235" s="254"/>
      <c r="M3235" s="255"/>
      <c r="N3235" s="256"/>
      <c r="O3235" s="256"/>
      <c r="P3235" s="256"/>
      <c r="Q3235" s="256"/>
      <c r="R3235" s="256"/>
      <c r="S3235" s="256"/>
      <c r="T3235" s="257"/>
      <c r="U3235" s="13"/>
      <c r="V3235" s="13"/>
      <c r="W3235" s="13"/>
      <c r="X3235" s="13"/>
      <c r="Y3235" s="13"/>
      <c r="Z3235" s="13"/>
      <c r="AA3235" s="13"/>
      <c r="AB3235" s="13"/>
      <c r="AC3235" s="13"/>
      <c r="AD3235" s="13"/>
      <c r="AE3235" s="13"/>
      <c r="AT3235" s="258" t="s">
        <v>200</v>
      </c>
      <c r="AU3235" s="258" t="s">
        <v>82</v>
      </c>
      <c r="AV3235" s="13" t="s">
        <v>80</v>
      </c>
      <c r="AW3235" s="13" t="s">
        <v>30</v>
      </c>
      <c r="AX3235" s="13" t="s">
        <v>73</v>
      </c>
      <c r="AY3235" s="258" t="s">
        <v>189</v>
      </c>
    </row>
    <row r="3236" s="14" customFormat="1">
      <c r="A3236" s="14"/>
      <c r="B3236" s="259"/>
      <c r="C3236" s="260"/>
      <c r="D3236" s="242" t="s">
        <v>200</v>
      </c>
      <c r="E3236" s="261" t="s">
        <v>1</v>
      </c>
      <c r="F3236" s="262" t="s">
        <v>826</v>
      </c>
      <c r="G3236" s="260"/>
      <c r="H3236" s="263">
        <v>5.7839999999999998</v>
      </c>
      <c r="I3236" s="264"/>
      <c r="J3236" s="260"/>
      <c r="K3236" s="260"/>
      <c r="L3236" s="265"/>
      <c r="M3236" s="266"/>
      <c r="N3236" s="267"/>
      <c r="O3236" s="267"/>
      <c r="P3236" s="267"/>
      <c r="Q3236" s="267"/>
      <c r="R3236" s="267"/>
      <c r="S3236" s="267"/>
      <c r="T3236" s="268"/>
      <c r="U3236" s="14"/>
      <c r="V3236" s="14"/>
      <c r="W3236" s="14"/>
      <c r="X3236" s="14"/>
      <c r="Y3236" s="14"/>
      <c r="Z3236" s="14"/>
      <c r="AA3236" s="14"/>
      <c r="AB3236" s="14"/>
      <c r="AC3236" s="14"/>
      <c r="AD3236" s="14"/>
      <c r="AE3236" s="14"/>
      <c r="AT3236" s="269" t="s">
        <v>200</v>
      </c>
      <c r="AU3236" s="269" t="s">
        <v>82</v>
      </c>
      <c r="AV3236" s="14" t="s">
        <v>82</v>
      </c>
      <c r="AW3236" s="14" t="s">
        <v>30</v>
      </c>
      <c r="AX3236" s="14" t="s">
        <v>73</v>
      </c>
      <c r="AY3236" s="269" t="s">
        <v>189</v>
      </c>
    </row>
    <row r="3237" s="13" customFormat="1">
      <c r="A3237" s="13"/>
      <c r="B3237" s="249"/>
      <c r="C3237" s="250"/>
      <c r="D3237" s="242" t="s">
        <v>200</v>
      </c>
      <c r="E3237" s="251" t="s">
        <v>1</v>
      </c>
      <c r="F3237" s="252" t="s">
        <v>369</v>
      </c>
      <c r="G3237" s="250"/>
      <c r="H3237" s="251" t="s">
        <v>1</v>
      </c>
      <c r="I3237" s="253"/>
      <c r="J3237" s="250"/>
      <c r="K3237" s="250"/>
      <c r="L3237" s="254"/>
      <c r="M3237" s="255"/>
      <c r="N3237" s="256"/>
      <c r="O3237" s="256"/>
      <c r="P3237" s="256"/>
      <c r="Q3237" s="256"/>
      <c r="R3237" s="256"/>
      <c r="S3237" s="256"/>
      <c r="T3237" s="257"/>
      <c r="U3237" s="13"/>
      <c r="V3237" s="13"/>
      <c r="W3237" s="13"/>
      <c r="X3237" s="13"/>
      <c r="Y3237" s="13"/>
      <c r="Z3237" s="13"/>
      <c r="AA3237" s="13"/>
      <c r="AB3237" s="13"/>
      <c r="AC3237" s="13"/>
      <c r="AD3237" s="13"/>
      <c r="AE3237" s="13"/>
      <c r="AT3237" s="258" t="s">
        <v>200</v>
      </c>
      <c r="AU3237" s="258" t="s">
        <v>82</v>
      </c>
      <c r="AV3237" s="13" t="s">
        <v>80</v>
      </c>
      <c r="AW3237" s="13" t="s">
        <v>30</v>
      </c>
      <c r="AX3237" s="13" t="s">
        <v>73</v>
      </c>
      <c r="AY3237" s="258" t="s">
        <v>189</v>
      </c>
    </row>
    <row r="3238" s="14" customFormat="1">
      <c r="A3238" s="14"/>
      <c r="B3238" s="259"/>
      <c r="C3238" s="260"/>
      <c r="D3238" s="242" t="s">
        <v>200</v>
      </c>
      <c r="E3238" s="261" t="s">
        <v>1</v>
      </c>
      <c r="F3238" s="262" t="s">
        <v>827</v>
      </c>
      <c r="G3238" s="260"/>
      <c r="H3238" s="263">
        <v>-0.28000000000000003</v>
      </c>
      <c r="I3238" s="264"/>
      <c r="J3238" s="260"/>
      <c r="K3238" s="260"/>
      <c r="L3238" s="265"/>
      <c r="M3238" s="266"/>
      <c r="N3238" s="267"/>
      <c r="O3238" s="267"/>
      <c r="P3238" s="267"/>
      <c r="Q3238" s="267"/>
      <c r="R3238" s="267"/>
      <c r="S3238" s="267"/>
      <c r="T3238" s="268"/>
      <c r="U3238" s="14"/>
      <c r="V3238" s="14"/>
      <c r="W3238" s="14"/>
      <c r="X3238" s="14"/>
      <c r="Y3238" s="14"/>
      <c r="Z3238" s="14"/>
      <c r="AA3238" s="14"/>
      <c r="AB3238" s="14"/>
      <c r="AC3238" s="14"/>
      <c r="AD3238" s="14"/>
      <c r="AE3238" s="14"/>
      <c r="AT3238" s="269" t="s">
        <v>200</v>
      </c>
      <c r="AU3238" s="269" t="s">
        <v>82</v>
      </c>
      <c r="AV3238" s="14" t="s">
        <v>82</v>
      </c>
      <c r="AW3238" s="14" t="s">
        <v>30</v>
      </c>
      <c r="AX3238" s="14" t="s">
        <v>73</v>
      </c>
      <c r="AY3238" s="269" t="s">
        <v>189</v>
      </c>
    </row>
    <row r="3239" s="13" customFormat="1">
      <c r="A3239" s="13"/>
      <c r="B3239" s="249"/>
      <c r="C3239" s="250"/>
      <c r="D3239" s="242" t="s">
        <v>200</v>
      </c>
      <c r="E3239" s="251" t="s">
        <v>1</v>
      </c>
      <c r="F3239" s="252" t="s">
        <v>608</v>
      </c>
      <c r="G3239" s="250"/>
      <c r="H3239" s="251" t="s">
        <v>1</v>
      </c>
      <c r="I3239" s="253"/>
      <c r="J3239" s="250"/>
      <c r="K3239" s="250"/>
      <c r="L3239" s="254"/>
      <c r="M3239" s="255"/>
      <c r="N3239" s="256"/>
      <c r="O3239" s="256"/>
      <c r="P3239" s="256"/>
      <c r="Q3239" s="256"/>
      <c r="R3239" s="256"/>
      <c r="S3239" s="256"/>
      <c r="T3239" s="257"/>
      <c r="U3239" s="13"/>
      <c r="V3239" s="13"/>
      <c r="W3239" s="13"/>
      <c r="X3239" s="13"/>
      <c r="Y3239" s="13"/>
      <c r="Z3239" s="13"/>
      <c r="AA3239" s="13"/>
      <c r="AB3239" s="13"/>
      <c r="AC3239" s="13"/>
      <c r="AD3239" s="13"/>
      <c r="AE3239" s="13"/>
      <c r="AT3239" s="258" t="s">
        <v>200</v>
      </c>
      <c r="AU3239" s="258" t="s">
        <v>82</v>
      </c>
      <c r="AV3239" s="13" t="s">
        <v>80</v>
      </c>
      <c r="AW3239" s="13" t="s">
        <v>30</v>
      </c>
      <c r="AX3239" s="13" t="s">
        <v>73</v>
      </c>
      <c r="AY3239" s="258" t="s">
        <v>189</v>
      </c>
    </row>
    <row r="3240" s="14" customFormat="1">
      <c r="A3240" s="14"/>
      <c r="B3240" s="259"/>
      <c r="C3240" s="260"/>
      <c r="D3240" s="242" t="s">
        <v>200</v>
      </c>
      <c r="E3240" s="261" t="s">
        <v>1</v>
      </c>
      <c r="F3240" s="262" t="s">
        <v>828</v>
      </c>
      <c r="G3240" s="260"/>
      <c r="H3240" s="263">
        <v>5.1029999999999998</v>
      </c>
      <c r="I3240" s="264"/>
      <c r="J3240" s="260"/>
      <c r="K3240" s="260"/>
      <c r="L3240" s="265"/>
      <c r="M3240" s="266"/>
      <c r="N3240" s="267"/>
      <c r="O3240" s="267"/>
      <c r="P3240" s="267"/>
      <c r="Q3240" s="267"/>
      <c r="R3240" s="267"/>
      <c r="S3240" s="267"/>
      <c r="T3240" s="268"/>
      <c r="U3240" s="14"/>
      <c r="V3240" s="14"/>
      <c r="W3240" s="14"/>
      <c r="X3240" s="14"/>
      <c r="Y3240" s="14"/>
      <c r="Z3240" s="14"/>
      <c r="AA3240" s="14"/>
      <c r="AB3240" s="14"/>
      <c r="AC3240" s="14"/>
      <c r="AD3240" s="14"/>
      <c r="AE3240" s="14"/>
      <c r="AT3240" s="269" t="s">
        <v>200</v>
      </c>
      <c r="AU3240" s="269" t="s">
        <v>82</v>
      </c>
      <c r="AV3240" s="14" t="s">
        <v>82</v>
      </c>
      <c r="AW3240" s="14" t="s">
        <v>30</v>
      </c>
      <c r="AX3240" s="14" t="s">
        <v>73</v>
      </c>
      <c r="AY3240" s="269" t="s">
        <v>189</v>
      </c>
    </row>
    <row r="3241" s="13" customFormat="1">
      <c r="A3241" s="13"/>
      <c r="B3241" s="249"/>
      <c r="C3241" s="250"/>
      <c r="D3241" s="242" t="s">
        <v>200</v>
      </c>
      <c r="E3241" s="251" t="s">
        <v>1</v>
      </c>
      <c r="F3241" s="252" t="s">
        <v>369</v>
      </c>
      <c r="G3241" s="250"/>
      <c r="H3241" s="251" t="s">
        <v>1</v>
      </c>
      <c r="I3241" s="253"/>
      <c r="J3241" s="250"/>
      <c r="K3241" s="250"/>
      <c r="L3241" s="254"/>
      <c r="M3241" s="255"/>
      <c r="N3241" s="256"/>
      <c r="O3241" s="256"/>
      <c r="P3241" s="256"/>
      <c r="Q3241" s="256"/>
      <c r="R3241" s="256"/>
      <c r="S3241" s="256"/>
      <c r="T3241" s="257"/>
      <c r="U3241" s="13"/>
      <c r="V3241" s="13"/>
      <c r="W3241" s="13"/>
      <c r="X3241" s="13"/>
      <c r="Y3241" s="13"/>
      <c r="Z3241" s="13"/>
      <c r="AA3241" s="13"/>
      <c r="AB3241" s="13"/>
      <c r="AC3241" s="13"/>
      <c r="AD3241" s="13"/>
      <c r="AE3241" s="13"/>
      <c r="AT3241" s="258" t="s">
        <v>200</v>
      </c>
      <c r="AU3241" s="258" t="s">
        <v>82</v>
      </c>
      <c r="AV3241" s="13" t="s">
        <v>80</v>
      </c>
      <c r="AW3241" s="13" t="s">
        <v>30</v>
      </c>
      <c r="AX3241" s="13" t="s">
        <v>73</v>
      </c>
      <c r="AY3241" s="258" t="s">
        <v>189</v>
      </c>
    </row>
    <row r="3242" s="14" customFormat="1">
      <c r="A3242" s="14"/>
      <c r="B3242" s="259"/>
      <c r="C3242" s="260"/>
      <c r="D3242" s="242" t="s">
        <v>200</v>
      </c>
      <c r="E3242" s="261" t="s">
        <v>1</v>
      </c>
      <c r="F3242" s="262" t="s">
        <v>829</v>
      </c>
      <c r="G3242" s="260"/>
      <c r="H3242" s="263">
        <v>-0.63</v>
      </c>
      <c r="I3242" s="264"/>
      <c r="J3242" s="260"/>
      <c r="K3242" s="260"/>
      <c r="L3242" s="265"/>
      <c r="M3242" s="266"/>
      <c r="N3242" s="267"/>
      <c r="O3242" s="267"/>
      <c r="P3242" s="267"/>
      <c r="Q3242" s="267"/>
      <c r="R3242" s="267"/>
      <c r="S3242" s="267"/>
      <c r="T3242" s="268"/>
      <c r="U3242" s="14"/>
      <c r="V3242" s="14"/>
      <c r="W3242" s="14"/>
      <c r="X3242" s="14"/>
      <c r="Y3242" s="14"/>
      <c r="Z3242" s="14"/>
      <c r="AA3242" s="14"/>
      <c r="AB3242" s="14"/>
      <c r="AC3242" s="14"/>
      <c r="AD3242" s="14"/>
      <c r="AE3242" s="14"/>
      <c r="AT3242" s="269" t="s">
        <v>200</v>
      </c>
      <c r="AU3242" s="269" t="s">
        <v>82</v>
      </c>
      <c r="AV3242" s="14" t="s">
        <v>82</v>
      </c>
      <c r="AW3242" s="14" t="s">
        <v>30</v>
      </c>
      <c r="AX3242" s="14" t="s">
        <v>73</v>
      </c>
      <c r="AY3242" s="269" t="s">
        <v>189</v>
      </c>
    </row>
    <row r="3243" s="13" customFormat="1">
      <c r="A3243" s="13"/>
      <c r="B3243" s="249"/>
      <c r="C3243" s="250"/>
      <c r="D3243" s="242" t="s">
        <v>200</v>
      </c>
      <c r="E3243" s="251" t="s">
        <v>1</v>
      </c>
      <c r="F3243" s="252" t="s">
        <v>610</v>
      </c>
      <c r="G3243" s="250"/>
      <c r="H3243" s="251" t="s">
        <v>1</v>
      </c>
      <c r="I3243" s="253"/>
      <c r="J3243" s="250"/>
      <c r="K3243" s="250"/>
      <c r="L3243" s="254"/>
      <c r="M3243" s="255"/>
      <c r="N3243" s="256"/>
      <c r="O3243" s="256"/>
      <c r="P3243" s="256"/>
      <c r="Q3243" s="256"/>
      <c r="R3243" s="256"/>
      <c r="S3243" s="256"/>
      <c r="T3243" s="257"/>
      <c r="U3243" s="13"/>
      <c r="V3243" s="13"/>
      <c r="W3243" s="13"/>
      <c r="X3243" s="13"/>
      <c r="Y3243" s="13"/>
      <c r="Z3243" s="13"/>
      <c r="AA3243" s="13"/>
      <c r="AB3243" s="13"/>
      <c r="AC3243" s="13"/>
      <c r="AD3243" s="13"/>
      <c r="AE3243" s="13"/>
      <c r="AT3243" s="258" t="s">
        <v>200</v>
      </c>
      <c r="AU3243" s="258" t="s">
        <v>82</v>
      </c>
      <c r="AV3243" s="13" t="s">
        <v>80</v>
      </c>
      <c r="AW3243" s="13" t="s">
        <v>30</v>
      </c>
      <c r="AX3243" s="13" t="s">
        <v>73</v>
      </c>
      <c r="AY3243" s="258" t="s">
        <v>189</v>
      </c>
    </row>
    <row r="3244" s="14" customFormat="1">
      <c r="A3244" s="14"/>
      <c r="B3244" s="259"/>
      <c r="C3244" s="260"/>
      <c r="D3244" s="242" t="s">
        <v>200</v>
      </c>
      <c r="E3244" s="261" t="s">
        <v>1</v>
      </c>
      <c r="F3244" s="262" t="s">
        <v>830</v>
      </c>
      <c r="G3244" s="260"/>
      <c r="H3244" s="263">
        <v>2.8420000000000001</v>
      </c>
      <c r="I3244" s="264"/>
      <c r="J3244" s="260"/>
      <c r="K3244" s="260"/>
      <c r="L3244" s="265"/>
      <c r="M3244" s="266"/>
      <c r="N3244" s="267"/>
      <c r="O3244" s="267"/>
      <c r="P3244" s="267"/>
      <c r="Q3244" s="267"/>
      <c r="R3244" s="267"/>
      <c r="S3244" s="267"/>
      <c r="T3244" s="268"/>
      <c r="U3244" s="14"/>
      <c r="V3244" s="14"/>
      <c r="W3244" s="14"/>
      <c r="X3244" s="14"/>
      <c r="Y3244" s="14"/>
      <c r="Z3244" s="14"/>
      <c r="AA3244" s="14"/>
      <c r="AB3244" s="14"/>
      <c r="AC3244" s="14"/>
      <c r="AD3244" s="14"/>
      <c r="AE3244" s="14"/>
      <c r="AT3244" s="269" t="s">
        <v>200</v>
      </c>
      <c r="AU3244" s="269" t="s">
        <v>82</v>
      </c>
      <c r="AV3244" s="14" t="s">
        <v>82</v>
      </c>
      <c r="AW3244" s="14" t="s">
        <v>30</v>
      </c>
      <c r="AX3244" s="14" t="s">
        <v>73</v>
      </c>
      <c r="AY3244" s="269" t="s">
        <v>189</v>
      </c>
    </row>
    <row r="3245" s="13" customFormat="1">
      <c r="A3245" s="13"/>
      <c r="B3245" s="249"/>
      <c r="C3245" s="250"/>
      <c r="D3245" s="242" t="s">
        <v>200</v>
      </c>
      <c r="E3245" s="251" t="s">
        <v>1</v>
      </c>
      <c r="F3245" s="252" t="s">
        <v>595</v>
      </c>
      <c r="G3245" s="250"/>
      <c r="H3245" s="251" t="s">
        <v>1</v>
      </c>
      <c r="I3245" s="253"/>
      <c r="J3245" s="250"/>
      <c r="K3245" s="250"/>
      <c r="L3245" s="254"/>
      <c r="M3245" s="255"/>
      <c r="N3245" s="256"/>
      <c r="O3245" s="256"/>
      <c r="P3245" s="256"/>
      <c r="Q3245" s="256"/>
      <c r="R3245" s="256"/>
      <c r="S3245" s="256"/>
      <c r="T3245" s="257"/>
      <c r="U3245" s="13"/>
      <c r="V3245" s="13"/>
      <c r="W3245" s="13"/>
      <c r="X3245" s="13"/>
      <c r="Y3245" s="13"/>
      <c r="Z3245" s="13"/>
      <c r="AA3245" s="13"/>
      <c r="AB3245" s="13"/>
      <c r="AC3245" s="13"/>
      <c r="AD3245" s="13"/>
      <c r="AE3245" s="13"/>
      <c r="AT3245" s="258" t="s">
        <v>200</v>
      </c>
      <c r="AU3245" s="258" t="s">
        <v>82</v>
      </c>
      <c r="AV3245" s="13" t="s">
        <v>80</v>
      </c>
      <c r="AW3245" s="13" t="s">
        <v>30</v>
      </c>
      <c r="AX3245" s="13" t="s">
        <v>73</v>
      </c>
      <c r="AY3245" s="258" t="s">
        <v>189</v>
      </c>
    </row>
    <row r="3246" s="14" customFormat="1">
      <c r="A3246" s="14"/>
      <c r="B3246" s="259"/>
      <c r="C3246" s="260"/>
      <c r="D3246" s="242" t="s">
        <v>200</v>
      </c>
      <c r="E3246" s="261" t="s">
        <v>1</v>
      </c>
      <c r="F3246" s="262" t="s">
        <v>2016</v>
      </c>
      <c r="G3246" s="260"/>
      <c r="H3246" s="263">
        <v>0.112</v>
      </c>
      <c r="I3246" s="264"/>
      <c r="J3246" s="260"/>
      <c r="K3246" s="260"/>
      <c r="L3246" s="265"/>
      <c r="M3246" s="266"/>
      <c r="N3246" s="267"/>
      <c r="O3246" s="267"/>
      <c r="P3246" s="267"/>
      <c r="Q3246" s="267"/>
      <c r="R3246" s="267"/>
      <c r="S3246" s="267"/>
      <c r="T3246" s="268"/>
      <c r="U3246" s="14"/>
      <c r="V3246" s="14"/>
      <c r="W3246" s="14"/>
      <c r="X3246" s="14"/>
      <c r="Y3246" s="14"/>
      <c r="Z3246" s="14"/>
      <c r="AA3246" s="14"/>
      <c r="AB3246" s="14"/>
      <c r="AC3246" s="14"/>
      <c r="AD3246" s="14"/>
      <c r="AE3246" s="14"/>
      <c r="AT3246" s="269" t="s">
        <v>200</v>
      </c>
      <c r="AU3246" s="269" t="s">
        <v>82</v>
      </c>
      <c r="AV3246" s="14" t="s">
        <v>82</v>
      </c>
      <c r="AW3246" s="14" t="s">
        <v>30</v>
      </c>
      <c r="AX3246" s="14" t="s">
        <v>73</v>
      </c>
      <c r="AY3246" s="269" t="s">
        <v>189</v>
      </c>
    </row>
    <row r="3247" s="13" customFormat="1">
      <c r="A3247" s="13"/>
      <c r="B3247" s="249"/>
      <c r="C3247" s="250"/>
      <c r="D3247" s="242" t="s">
        <v>200</v>
      </c>
      <c r="E3247" s="251" t="s">
        <v>1</v>
      </c>
      <c r="F3247" s="252" t="s">
        <v>369</v>
      </c>
      <c r="G3247" s="250"/>
      <c r="H3247" s="251" t="s">
        <v>1</v>
      </c>
      <c r="I3247" s="253"/>
      <c r="J3247" s="250"/>
      <c r="K3247" s="250"/>
      <c r="L3247" s="254"/>
      <c r="M3247" s="255"/>
      <c r="N3247" s="256"/>
      <c r="O3247" s="256"/>
      <c r="P3247" s="256"/>
      <c r="Q3247" s="256"/>
      <c r="R3247" s="256"/>
      <c r="S3247" s="256"/>
      <c r="T3247" s="257"/>
      <c r="U3247" s="13"/>
      <c r="V3247" s="13"/>
      <c r="W3247" s="13"/>
      <c r="X3247" s="13"/>
      <c r="Y3247" s="13"/>
      <c r="Z3247" s="13"/>
      <c r="AA3247" s="13"/>
      <c r="AB3247" s="13"/>
      <c r="AC3247" s="13"/>
      <c r="AD3247" s="13"/>
      <c r="AE3247" s="13"/>
      <c r="AT3247" s="258" t="s">
        <v>200</v>
      </c>
      <c r="AU3247" s="258" t="s">
        <v>82</v>
      </c>
      <c r="AV3247" s="13" t="s">
        <v>80</v>
      </c>
      <c r="AW3247" s="13" t="s">
        <v>30</v>
      </c>
      <c r="AX3247" s="13" t="s">
        <v>73</v>
      </c>
      <c r="AY3247" s="258" t="s">
        <v>189</v>
      </c>
    </row>
    <row r="3248" s="14" customFormat="1">
      <c r="A3248" s="14"/>
      <c r="B3248" s="259"/>
      <c r="C3248" s="260"/>
      <c r="D3248" s="242" t="s">
        <v>200</v>
      </c>
      <c r="E3248" s="261" t="s">
        <v>1</v>
      </c>
      <c r="F3248" s="262" t="s">
        <v>831</v>
      </c>
      <c r="G3248" s="260"/>
      <c r="H3248" s="263">
        <v>-1.2949999999999999</v>
      </c>
      <c r="I3248" s="264"/>
      <c r="J3248" s="260"/>
      <c r="K3248" s="260"/>
      <c r="L3248" s="265"/>
      <c r="M3248" s="266"/>
      <c r="N3248" s="267"/>
      <c r="O3248" s="267"/>
      <c r="P3248" s="267"/>
      <c r="Q3248" s="267"/>
      <c r="R3248" s="267"/>
      <c r="S3248" s="267"/>
      <c r="T3248" s="268"/>
      <c r="U3248" s="14"/>
      <c r="V3248" s="14"/>
      <c r="W3248" s="14"/>
      <c r="X3248" s="14"/>
      <c r="Y3248" s="14"/>
      <c r="Z3248" s="14"/>
      <c r="AA3248" s="14"/>
      <c r="AB3248" s="14"/>
      <c r="AC3248" s="14"/>
      <c r="AD3248" s="14"/>
      <c r="AE3248" s="14"/>
      <c r="AT3248" s="269" t="s">
        <v>200</v>
      </c>
      <c r="AU3248" s="269" t="s">
        <v>82</v>
      </c>
      <c r="AV3248" s="14" t="s">
        <v>82</v>
      </c>
      <c r="AW3248" s="14" t="s">
        <v>30</v>
      </c>
      <c r="AX3248" s="14" t="s">
        <v>73</v>
      </c>
      <c r="AY3248" s="269" t="s">
        <v>189</v>
      </c>
    </row>
    <row r="3249" s="13" customFormat="1">
      <c r="A3249" s="13"/>
      <c r="B3249" s="249"/>
      <c r="C3249" s="250"/>
      <c r="D3249" s="242" t="s">
        <v>200</v>
      </c>
      <c r="E3249" s="251" t="s">
        <v>1</v>
      </c>
      <c r="F3249" s="252" t="s">
        <v>832</v>
      </c>
      <c r="G3249" s="250"/>
      <c r="H3249" s="251" t="s">
        <v>1</v>
      </c>
      <c r="I3249" s="253"/>
      <c r="J3249" s="250"/>
      <c r="K3249" s="250"/>
      <c r="L3249" s="254"/>
      <c r="M3249" s="255"/>
      <c r="N3249" s="256"/>
      <c r="O3249" s="256"/>
      <c r="P3249" s="256"/>
      <c r="Q3249" s="256"/>
      <c r="R3249" s="256"/>
      <c r="S3249" s="256"/>
      <c r="T3249" s="257"/>
      <c r="U3249" s="13"/>
      <c r="V3249" s="13"/>
      <c r="W3249" s="13"/>
      <c r="X3249" s="13"/>
      <c r="Y3249" s="13"/>
      <c r="Z3249" s="13"/>
      <c r="AA3249" s="13"/>
      <c r="AB3249" s="13"/>
      <c r="AC3249" s="13"/>
      <c r="AD3249" s="13"/>
      <c r="AE3249" s="13"/>
      <c r="AT3249" s="258" t="s">
        <v>200</v>
      </c>
      <c r="AU3249" s="258" t="s">
        <v>82</v>
      </c>
      <c r="AV3249" s="13" t="s">
        <v>80</v>
      </c>
      <c r="AW3249" s="13" t="s">
        <v>30</v>
      </c>
      <c r="AX3249" s="13" t="s">
        <v>73</v>
      </c>
      <c r="AY3249" s="258" t="s">
        <v>189</v>
      </c>
    </row>
    <row r="3250" s="14" customFormat="1">
      <c r="A3250" s="14"/>
      <c r="B3250" s="259"/>
      <c r="C3250" s="260"/>
      <c r="D3250" s="242" t="s">
        <v>200</v>
      </c>
      <c r="E3250" s="261" t="s">
        <v>1</v>
      </c>
      <c r="F3250" s="262" t="s">
        <v>833</v>
      </c>
      <c r="G3250" s="260"/>
      <c r="H3250" s="263">
        <v>6.0899999999999999</v>
      </c>
      <c r="I3250" s="264"/>
      <c r="J3250" s="260"/>
      <c r="K3250" s="260"/>
      <c r="L3250" s="265"/>
      <c r="M3250" s="266"/>
      <c r="N3250" s="267"/>
      <c r="O3250" s="267"/>
      <c r="P3250" s="267"/>
      <c r="Q3250" s="267"/>
      <c r="R3250" s="267"/>
      <c r="S3250" s="267"/>
      <c r="T3250" s="268"/>
      <c r="U3250" s="14"/>
      <c r="V3250" s="14"/>
      <c r="W3250" s="14"/>
      <c r="X3250" s="14"/>
      <c r="Y3250" s="14"/>
      <c r="Z3250" s="14"/>
      <c r="AA3250" s="14"/>
      <c r="AB3250" s="14"/>
      <c r="AC3250" s="14"/>
      <c r="AD3250" s="14"/>
      <c r="AE3250" s="14"/>
      <c r="AT3250" s="269" t="s">
        <v>200</v>
      </c>
      <c r="AU3250" s="269" t="s">
        <v>82</v>
      </c>
      <c r="AV3250" s="14" t="s">
        <v>82</v>
      </c>
      <c r="AW3250" s="14" t="s">
        <v>30</v>
      </c>
      <c r="AX3250" s="14" t="s">
        <v>73</v>
      </c>
      <c r="AY3250" s="269" t="s">
        <v>189</v>
      </c>
    </row>
    <row r="3251" s="13" customFormat="1">
      <c r="A3251" s="13"/>
      <c r="B3251" s="249"/>
      <c r="C3251" s="250"/>
      <c r="D3251" s="242" t="s">
        <v>200</v>
      </c>
      <c r="E3251" s="251" t="s">
        <v>1</v>
      </c>
      <c r="F3251" s="252" t="s">
        <v>369</v>
      </c>
      <c r="G3251" s="250"/>
      <c r="H3251" s="251" t="s">
        <v>1</v>
      </c>
      <c r="I3251" s="253"/>
      <c r="J3251" s="250"/>
      <c r="K3251" s="250"/>
      <c r="L3251" s="254"/>
      <c r="M3251" s="255"/>
      <c r="N3251" s="256"/>
      <c r="O3251" s="256"/>
      <c r="P3251" s="256"/>
      <c r="Q3251" s="256"/>
      <c r="R3251" s="256"/>
      <c r="S3251" s="256"/>
      <c r="T3251" s="257"/>
      <c r="U3251" s="13"/>
      <c r="V3251" s="13"/>
      <c r="W3251" s="13"/>
      <c r="X3251" s="13"/>
      <c r="Y3251" s="13"/>
      <c r="Z3251" s="13"/>
      <c r="AA3251" s="13"/>
      <c r="AB3251" s="13"/>
      <c r="AC3251" s="13"/>
      <c r="AD3251" s="13"/>
      <c r="AE3251" s="13"/>
      <c r="AT3251" s="258" t="s">
        <v>200</v>
      </c>
      <c r="AU3251" s="258" t="s">
        <v>82</v>
      </c>
      <c r="AV3251" s="13" t="s">
        <v>80</v>
      </c>
      <c r="AW3251" s="13" t="s">
        <v>30</v>
      </c>
      <c r="AX3251" s="13" t="s">
        <v>73</v>
      </c>
      <c r="AY3251" s="258" t="s">
        <v>189</v>
      </c>
    </row>
    <row r="3252" s="14" customFormat="1">
      <c r="A3252" s="14"/>
      <c r="B3252" s="259"/>
      <c r="C3252" s="260"/>
      <c r="D3252" s="242" t="s">
        <v>200</v>
      </c>
      <c r="E3252" s="261" t="s">
        <v>1</v>
      </c>
      <c r="F3252" s="262" t="s">
        <v>827</v>
      </c>
      <c r="G3252" s="260"/>
      <c r="H3252" s="263">
        <v>-0.28000000000000003</v>
      </c>
      <c r="I3252" s="264"/>
      <c r="J3252" s="260"/>
      <c r="K3252" s="260"/>
      <c r="L3252" s="265"/>
      <c r="M3252" s="266"/>
      <c r="N3252" s="267"/>
      <c r="O3252" s="267"/>
      <c r="P3252" s="267"/>
      <c r="Q3252" s="267"/>
      <c r="R3252" s="267"/>
      <c r="S3252" s="267"/>
      <c r="T3252" s="268"/>
      <c r="U3252" s="14"/>
      <c r="V3252" s="14"/>
      <c r="W3252" s="14"/>
      <c r="X3252" s="14"/>
      <c r="Y3252" s="14"/>
      <c r="Z3252" s="14"/>
      <c r="AA3252" s="14"/>
      <c r="AB3252" s="14"/>
      <c r="AC3252" s="14"/>
      <c r="AD3252" s="14"/>
      <c r="AE3252" s="14"/>
      <c r="AT3252" s="269" t="s">
        <v>200</v>
      </c>
      <c r="AU3252" s="269" t="s">
        <v>82</v>
      </c>
      <c r="AV3252" s="14" t="s">
        <v>82</v>
      </c>
      <c r="AW3252" s="14" t="s">
        <v>30</v>
      </c>
      <c r="AX3252" s="14" t="s">
        <v>73</v>
      </c>
      <c r="AY3252" s="269" t="s">
        <v>189</v>
      </c>
    </row>
    <row r="3253" s="13" customFormat="1">
      <c r="A3253" s="13"/>
      <c r="B3253" s="249"/>
      <c r="C3253" s="250"/>
      <c r="D3253" s="242" t="s">
        <v>200</v>
      </c>
      <c r="E3253" s="251" t="s">
        <v>1</v>
      </c>
      <c r="F3253" s="252" t="s">
        <v>612</v>
      </c>
      <c r="G3253" s="250"/>
      <c r="H3253" s="251" t="s">
        <v>1</v>
      </c>
      <c r="I3253" s="253"/>
      <c r="J3253" s="250"/>
      <c r="K3253" s="250"/>
      <c r="L3253" s="254"/>
      <c r="M3253" s="255"/>
      <c r="N3253" s="256"/>
      <c r="O3253" s="256"/>
      <c r="P3253" s="256"/>
      <c r="Q3253" s="256"/>
      <c r="R3253" s="256"/>
      <c r="S3253" s="256"/>
      <c r="T3253" s="257"/>
      <c r="U3253" s="13"/>
      <c r="V3253" s="13"/>
      <c r="W3253" s="13"/>
      <c r="X3253" s="13"/>
      <c r="Y3253" s="13"/>
      <c r="Z3253" s="13"/>
      <c r="AA3253" s="13"/>
      <c r="AB3253" s="13"/>
      <c r="AC3253" s="13"/>
      <c r="AD3253" s="13"/>
      <c r="AE3253" s="13"/>
      <c r="AT3253" s="258" t="s">
        <v>200</v>
      </c>
      <c r="AU3253" s="258" t="s">
        <v>82</v>
      </c>
      <c r="AV3253" s="13" t="s">
        <v>80</v>
      </c>
      <c r="AW3253" s="13" t="s">
        <v>30</v>
      </c>
      <c r="AX3253" s="13" t="s">
        <v>73</v>
      </c>
      <c r="AY3253" s="258" t="s">
        <v>189</v>
      </c>
    </row>
    <row r="3254" s="14" customFormat="1">
      <c r="A3254" s="14"/>
      <c r="B3254" s="259"/>
      <c r="C3254" s="260"/>
      <c r="D3254" s="242" t="s">
        <v>200</v>
      </c>
      <c r="E3254" s="261" t="s">
        <v>1</v>
      </c>
      <c r="F3254" s="262" t="s">
        <v>834</v>
      </c>
      <c r="G3254" s="260"/>
      <c r="H3254" s="263">
        <v>7.375</v>
      </c>
      <c r="I3254" s="264"/>
      <c r="J3254" s="260"/>
      <c r="K3254" s="260"/>
      <c r="L3254" s="265"/>
      <c r="M3254" s="266"/>
      <c r="N3254" s="267"/>
      <c r="O3254" s="267"/>
      <c r="P3254" s="267"/>
      <c r="Q3254" s="267"/>
      <c r="R3254" s="267"/>
      <c r="S3254" s="267"/>
      <c r="T3254" s="268"/>
      <c r="U3254" s="14"/>
      <c r="V3254" s="14"/>
      <c r="W3254" s="14"/>
      <c r="X3254" s="14"/>
      <c r="Y3254" s="14"/>
      <c r="Z3254" s="14"/>
      <c r="AA3254" s="14"/>
      <c r="AB3254" s="14"/>
      <c r="AC3254" s="14"/>
      <c r="AD3254" s="14"/>
      <c r="AE3254" s="14"/>
      <c r="AT3254" s="269" t="s">
        <v>200</v>
      </c>
      <c r="AU3254" s="269" t="s">
        <v>82</v>
      </c>
      <c r="AV3254" s="14" t="s">
        <v>82</v>
      </c>
      <c r="AW3254" s="14" t="s">
        <v>30</v>
      </c>
      <c r="AX3254" s="14" t="s">
        <v>73</v>
      </c>
      <c r="AY3254" s="269" t="s">
        <v>189</v>
      </c>
    </row>
    <row r="3255" s="13" customFormat="1">
      <c r="A3255" s="13"/>
      <c r="B3255" s="249"/>
      <c r="C3255" s="250"/>
      <c r="D3255" s="242" t="s">
        <v>200</v>
      </c>
      <c r="E3255" s="251" t="s">
        <v>1</v>
      </c>
      <c r="F3255" s="252" t="s">
        <v>595</v>
      </c>
      <c r="G3255" s="250"/>
      <c r="H3255" s="251" t="s">
        <v>1</v>
      </c>
      <c r="I3255" s="253"/>
      <c r="J3255" s="250"/>
      <c r="K3255" s="250"/>
      <c r="L3255" s="254"/>
      <c r="M3255" s="255"/>
      <c r="N3255" s="256"/>
      <c r="O3255" s="256"/>
      <c r="P3255" s="256"/>
      <c r="Q3255" s="256"/>
      <c r="R3255" s="256"/>
      <c r="S3255" s="256"/>
      <c r="T3255" s="257"/>
      <c r="U3255" s="13"/>
      <c r="V3255" s="13"/>
      <c r="W3255" s="13"/>
      <c r="X3255" s="13"/>
      <c r="Y3255" s="13"/>
      <c r="Z3255" s="13"/>
      <c r="AA3255" s="13"/>
      <c r="AB3255" s="13"/>
      <c r="AC3255" s="13"/>
      <c r="AD3255" s="13"/>
      <c r="AE3255" s="13"/>
      <c r="AT3255" s="258" t="s">
        <v>200</v>
      </c>
      <c r="AU3255" s="258" t="s">
        <v>82</v>
      </c>
      <c r="AV3255" s="13" t="s">
        <v>80</v>
      </c>
      <c r="AW3255" s="13" t="s">
        <v>30</v>
      </c>
      <c r="AX3255" s="13" t="s">
        <v>73</v>
      </c>
      <c r="AY3255" s="258" t="s">
        <v>189</v>
      </c>
    </row>
    <row r="3256" s="14" customFormat="1">
      <c r="A3256" s="14"/>
      <c r="B3256" s="259"/>
      <c r="C3256" s="260"/>
      <c r="D3256" s="242" t="s">
        <v>200</v>
      </c>
      <c r="E3256" s="261" t="s">
        <v>1</v>
      </c>
      <c r="F3256" s="262" t="s">
        <v>2017</v>
      </c>
      <c r="G3256" s="260"/>
      <c r="H3256" s="263">
        <v>0.084000000000000005</v>
      </c>
      <c r="I3256" s="264"/>
      <c r="J3256" s="260"/>
      <c r="K3256" s="260"/>
      <c r="L3256" s="265"/>
      <c r="M3256" s="266"/>
      <c r="N3256" s="267"/>
      <c r="O3256" s="267"/>
      <c r="P3256" s="267"/>
      <c r="Q3256" s="267"/>
      <c r="R3256" s="267"/>
      <c r="S3256" s="267"/>
      <c r="T3256" s="268"/>
      <c r="U3256" s="14"/>
      <c r="V3256" s="14"/>
      <c r="W3256" s="14"/>
      <c r="X3256" s="14"/>
      <c r="Y3256" s="14"/>
      <c r="Z3256" s="14"/>
      <c r="AA3256" s="14"/>
      <c r="AB3256" s="14"/>
      <c r="AC3256" s="14"/>
      <c r="AD3256" s="14"/>
      <c r="AE3256" s="14"/>
      <c r="AT3256" s="269" t="s">
        <v>200</v>
      </c>
      <c r="AU3256" s="269" t="s">
        <v>82</v>
      </c>
      <c r="AV3256" s="14" t="s">
        <v>82</v>
      </c>
      <c r="AW3256" s="14" t="s">
        <v>30</v>
      </c>
      <c r="AX3256" s="14" t="s">
        <v>73</v>
      </c>
      <c r="AY3256" s="269" t="s">
        <v>189</v>
      </c>
    </row>
    <row r="3257" s="13" customFormat="1">
      <c r="A3257" s="13"/>
      <c r="B3257" s="249"/>
      <c r="C3257" s="250"/>
      <c r="D3257" s="242" t="s">
        <v>200</v>
      </c>
      <c r="E3257" s="251" t="s">
        <v>1</v>
      </c>
      <c r="F3257" s="252" t="s">
        <v>369</v>
      </c>
      <c r="G3257" s="250"/>
      <c r="H3257" s="251" t="s">
        <v>1</v>
      </c>
      <c r="I3257" s="253"/>
      <c r="J3257" s="250"/>
      <c r="K3257" s="250"/>
      <c r="L3257" s="254"/>
      <c r="M3257" s="255"/>
      <c r="N3257" s="256"/>
      <c r="O3257" s="256"/>
      <c r="P3257" s="256"/>
      <c r="Q3257" s="256"/>
      <c r="R3257" s="256"/>
      <c r="S3257" s="256"/>
      <c r="T3257" s="257"/>
      <c r="U3257" s="13"/>
      <c r="V3257" s="13"/>
      <c r="W3257" s="13"/>
      <c r="X3257" s="13"/>
      <c r="Y3257" s="13"/>
      <c r="Z3257" s="13"/>
      <c r="AA3257" s="13"/>
      <c r="AB3257" s="13"/>
      <c r="AC3257" s="13"/>
      <c r="AD3257" s="13"/>
      <c r="AE3257" s="13"/>
      <c r="AT3257" s="258" t="s">
        <v>200</v>
      </c>
      <c r="AU3257" s="258" t="s">
        <v>82</v>
      </c>
      <c r="AV3257" s="13" t="s">
        <v>80</v>
      </c>
      <c r="AW3257" s="13" t="s">
        <v>30</v>
      </c>
      <c r="AX3257" s="13" t="s">
        <v>73</v>
      </c>
      <c r="AY3257" s="258" t="s">
        <v>189</v>
      </c>
    </row>
    <row r="3258" s="14" customFormat="1">
      <c r="A3258" s="14"/>
      <c r="B3258" s="259"/>
      <c r="C3258" s="260"/>
      <c r="D3258" s="242" t="s">
        <v>200</v>
      </c>
      <c r="E3258" s="261" t="s">
        <v>1</v>
      </c>
      <c r="F3258" s="262" t="s">
        <v>827</v>
      </c>
      <c r="G3258" s="260"/>
      <c r="H3258" s="263">
        <v>-0.28000000000000003</v>
      </c>
      <c r="I3258" s="264"/>
      <c r="J3258" s="260"/>
      <c r="K3258" s="260"/>
      <c r="L3258" s="265"/>
      <c r="M3258" s="266"/>
      <c r="N3258" s="267"/>
      <c r="O3258" s="267"/>
      <c r="P3258" s="267"/>
      <c r="Q3258" s="267"/>
      <c r="R3258" s="267"/>
      <c r="S3258" s="267"/>
      <c r="T3258" s="268"/>
      <c r="U3258" s="14"/>
      <c r="V3258" s="14"/>
      <c r="W3258" s="14"/>
      <c r="X3258" s="14"/>
      <c r="Y3258" s="14"/>
      <c r="Z3258" s="14"/>
      <c r="AA3258" s="14"/>
      <c r="AB3258" s="14"/>
      <c r="AC3258" s="14"/>
      <c r="AD3258" s="14"/>
      <c r="AE3258" s="14"/>
      <c r="AT3258" s="269" t="s">
        <v>200</v>
      </c>
      <c r="AU3258" s="269" t="s">
        <v>82</v>
      </c>
      <c r="AV3258" s="14" t="s">
        <v>82</v>
      </c>
      <c r="AW3258" s="14" t="s">
        <v>30</v>
      </c>
      <c r="AX3258" s="14" t="s">
        <v>73</v>
      </c>
      <c r="AY3258" s="269" t="s">
        <v>189</v>
      </c>
    </row>
    <row r="3259" s="13" customFormat="1">
      <c r="A3259" s="13"/>
      <c r="B3259" s="249"/>
      <c r="C3259" s="250"/>
      <c r="D3259" s="242" t="s">
        <v>200</v>
      </c>
      <c r="E3259" s="251" t="s">
        <v>1</v>
      </c>
      <c r="F3259" s="252" t="s">
        <v>615</v>
      </c>
      <c r="G3259" s="250"/>
      <c r="H3259" s="251" t="s">
        <v>1</v>
      </c>
      <c r="I3259" s="253"/>
      <c r="J3259" s="250"/>
      <c r="K3259" s="250"/>
      <c r="L3259" s="254"/>
      <c r="M3259" s="255"/>
      <c r="N3259" s="256"/>
      <c r="O3259" s="256"/>
      <c r="P3259" s="256"/>
      <c r="Q3259" s="256"/>
      <c r="R3259" s="256"/>
      <c r="S3259" s="256"/>
      <c r="T3259" s="257"/>
      <c r="U3259" s="13"/>
      <c r="V3259" s="13"/>
      <c r="W3259" s="13"/>
      <c r="X3259" s="13"/>
      <c r="Y3259" s="13"/>
      <c r="Z3259" s="13"/>
      <c r="AA3259" s="13"/>
      <c r="AB3259" s="13"/>
      <c r="AC3259" s="13"/>
      <c r="AD3259" s="13"/>
      <c r="AE3259" s="13"/>
      <c r="AT3259" s="258" t="s">
        <v>200</v>
      </c>
      <c r="AU3259" s="258" t="s">
        <v>82</v>
      </c>
      <c r="AV3259" s="13" t="s">
        <v>80</v>
      </c>
      <c r="AW3259" s="13" t="s">
        <v>30</v>
      </c>
      <c r="AX3259" s="13" t="s">
        <v>73</v>
      </c>
      <c r="AY3259" s="258" t="s">
        <v>189</v>
      </c>
    </row>
    <row r="3260" s="14" customFormat="1">
      <c r="A3260" s="14"/>
      <c r="B3260" s="259"/>
      <c r="C3260" s="260"/>
      <c r="D3260" s="242" t="s">
        <v>200</v>
      </c>
      <c r="E3260" s="261" t="s">
        <v>1</v>
      </c>
      <c r="F3260" s="262" t="s">
        <v>835</v>
      </c>
      <c r="G3260" s="260"/>
      <c r="H3260" s="263">
        <v>4.5220000000000002</v>
      </c>
      <c r="I3260" s="264"/>
      <c r="J3260" s="260"/>
      <c r="K3260" s="260"/>
      <c r="L3260" s="265"/>
      <c r="M3260" s="266"/>
      <c r="N3260" s="267"/>
      <c r="O3260" s="267"/>
      <c r="P3260" s="267"/>
      <c r="Q3260" s="267"/>
      <c r="R3260" s="267"/>
      <c r="S3260" s="267"/>
      <c r="T3260" s="268"/>
      <c r="U3260" s="14"/>
      <c r="V3260" s="14"/>
      <c r="W3260" s="14"/>
      <c r="X3260" s="14"/>
      <c r="Y3260" s="14"/>
      <c r="Z3260" s="14"/>
      <c r="AA3260" s="14"/>
      <c r="AB3260" s="14"/>
      <c r="AC3260" s="14"/>
      <c r="AD3260" s="14"/>
      <c r="AE3260" s="14"/>
      <c r="AT3260" s="269" t="s">
        <v>200</v>
      </c>
      <c r="AU3260" s="269" t="s">
        <v>82</v>
      </c>
      <c r="AV3260" s="14" t="s">
        <v>82</v>
      </c>
      <c r="AW3260" s="14" t="s">
        <v>30</v>
      </c>
      <c r="AX3260" s="14" t="s">
        <v>73</v>
      </c>
      <c r="AY3260" s="269" t="s">
        <v>189</v>
      </c>
    </row>
    <row r="3261" s="13" customFormat="1">
      <c r="A3261" s="13"/>
      <c r="B3261" s="249"/>
      <c r="C3261" s="250"/>
      <c r="D3261" s="242" t="s">
        <v>200</v>
      </c>
      <c r="E3261" s="251" t="s">
        <v>1</v>
      </c>
      <c r="F3261" s="252" t="s">
        <v>595</v>
      </c>
      <c r="G3261" s="250"/>
      <c r="H3261" s="251" t="s">
        <v>1</v>
      </c>
      <c r="I3261" s="253"/>
      <c r="J3261" s="250"/>
      <c r="K3261" s="250"/>
      <c r="L3261" s="254"/>
      <c r="M3261" s="255"/>
      <c r="N3261" s="256"/>
      <c r="O3261" s="256"/>
      <c r="P3261" s="256"/>
      <c r="Q3261" s="256"/>
      <c r="R3261" s="256"/>
      <c r="S3261" s="256"/>
      <c r="T3261" s="257"/>
      <c r="U3261" s="13"/>
      <c r="V3261" s="13"/>
      <c r="W3261" s="13"/>
      <c r="X3261" s="13"/>
      <c r="Y3261" s="13"/>
      <c r="Z3261" s="13"/>
      <c r="AA3261" s="13"/>
      <c r="AB3261" s="13"/>
      <c r="AC3261" s="13"/>
      <c r="AD3261" s="13"/>
      <c r="AE3261" s="13"/>
      <c r="AT3261" s="258" t="s">
        <v>200</v>
      </c>
      <c r="AU3261" s="258" t="s">
        <v>82</v>
      </c>
      <c r="AV3261" s="13" t="s">
        <v>80</v>
      </c>
      <c r="AW3261" s="13" t="s">
        <v>30</v>
      </c>
      <c r="AX3261" s="13" t="s">
        <v>73</v>
      </c>
      <c r="AY3261" s="258" t="s">
        <v>189</v>
      </c>
    </row>
    <row r="3262" s="14" customFormat="1">
      <c r="A3262" s="14"/>
      <c r="B3262" s="259"/>
      <c r="C3262" s="260"/>
      <c r="D3262" s="242" t="s">
        <v>200</v>
      </c>
      <c r="E3262" s="261" t="s">
        <v>1</v>
      </c>
      <c r="F3262" s="262" t="s">
        <v>2018</v>
      </c>
      <c r="G3262" s="260"/>
      <c r="H3262" s="263">
        <v>0.23100000000000001</v>
      </c>
      <c r="I3262" s="264"/>
      <c r="J3262" s="260"/>
      <c r="K3262" s="260"/>
      <c r="L3262" s="265"/>
      <c r="M3262" s="266"/>
      <c r="N3262" s="267"/>
      <c r="O3262" s="267"/>
      <c r="P3262" s="267"/>
      <c r="Q3262" s="267"/>
      <c r="R3262" s="267"/>
      <c r="S3262" s="267"/>
      <c r="T3262" s="268"/>
      <c r="U3262" s="14"/>
      <c r="V3262" s="14"/>
      <c r="W3262" s="14"/>
      <c r="X3262" s="14"/>
      <c r="Y3262" s="14"/>
      <c r="Z3262" s="14"/>
      <c r="AA3262" s="14"/>
      <c r="AB3262" s="14"/>
      <c r="AC3262" s="14"/>
      <c r="AD3262" s="14"/>
      <c r="AE3262" s="14"/>
      <c r="AT3262" s="269" t="s">
        <v>200</v>
      </c>
      <c r="AU3262" s="269" t="s">
        <v>82</v>
      </c>
      <c r="AV3262" s="14" t="s">
        <v>82</v>
      </c>
      <c r="AW3262" s="14" t="s">
        <v>30</v>
      </c>
      <c r="AX3262" s="14" t="s">
        <v>73</v>
      </c>
      <c r="AY3262" s="269" t="s">
        <v>189</v>
      </c>
    </row>
    <row r="3263" s="13" customFormat="1">
      <c r="A3263" s="13"/>
      <c r="B3263" s="249"/>
      <c r="C3263" s="250"/>
      <c r="D3263" s="242" t="s">
        <v>200</v>
      </c>
      <c r="E3263" s="251" t="s">
        <v>1</v>
      </c>
      <c r="F3263" s="252" t="s">
        <v>369</v>
      </c>
      <c r="G3263" s="250"/>
      <c r="H3263" s="251" t="s">
        <v>1</v>
      </c>
      <c r="I3263" s="253"/>
      <c r="J3263" s="250"/>
      <c r="K3263" s="250"/>
      <c r="L3263" s="254"/>
      <c r="M3263" s="255"/>
      <c r="N3263" s="256"/>
      <c r="O3263" s="256"/>
      <c r="P3263" s="256"/>
      <c r="Q3263" s="256"/>
      <c r="R3263" s="256"/>
      <c r="S3263" s="256"/>
      <c r="T3263" s="257"/>
      <c r="U3263" s="13"/>
      <c r="V3263" s="13"/>
      <c r="W3263" s="13"/>
      <c r="X3263" s="13"/>
      <c r="Y3263" s="13"/>
      <c r="Z3263" s="13"/>
      <c r="AA3263" s="13"/>
      <c r="AB3263" s="13"/>
      <c r="AC3263" s="13"/>
      <c r="AD3263" s="13"/>
      <c r="AE3263" s="13"/>
      <c r="AT3263" s="258" t="s">
        <v>200</v>
      </c>
      <c r="AU3263" s="258" t="s">
        <v>82</v>
      </c>
      <c r="AV3263" s="13" t="s">
        <v>80</v>
      </c>
      <c r="AW3263" s="13" t="s">
        <v>30</v>
      </c>
      <c r="AX3263" s="13" t="s">
        <v>73</v>
      </c>
      <c r="AY3263" s="258" t="s">
        <v>189</v>
      </c>
    </row>
    <row r="3264" s="14" customFormat="1">
      <c r="A3264" s="14"/>
      <c r="B3264" s="259"/>
      <c r="C3264" s="260"/>
      <c r="D3264" s="242" t="s">
        <v>200</v>
      </c>
      <c r="E3264" s="261" t="s">
        <v>1</v>
      </c>
      <c r="F3264" s="262" t="s">
        <v>836</v>
      </c>
      <c r="G3264" s="260"/>
      <c r="H3264" s="263">
        <v>-0.83999999999999997</v>
      </c>
      <c r="I3264" s="264"/>
      <c r="J3264" s="260"/>
      <c r="K3264" s="260"/>
      <c r="L3264" s="265"/>
      <c r="M3264" s="266"/>
      <c r="N3264" s="267"/>
      <c r="O3264" s="267"/>
      <c r="P3264" s="267"/>
      <c r="Q3264" s="267"/>
      <c r="R3264" s="267"/>
      <c r="S3264" s="267"/>
      <c r="T3264" s="268"/>
      <c r="U3264" s="14"/>
      <c r="V3264" s="14"/>
      <c r="W3264" s="14"/>
      <c r="X3264" s="14"/>
      <c r="Y3264" s="14"/>
      <c r="Z3264" s="14"/>
      <c r="AA3264" s="14"/>
      <c r="AB3264" s="14"/>
      <c r="AC3264" s="14"/>
      <c r="AD3264" s="14"/>
      <c r="AE3264" s="14"/>
      <c r="AT3264" s="269" t="s">
        <v>200</v>
      </c>
      <c r="AU3264" s="269" t="s">
        <v>82</v>
      </c>
      <c r="AV3264" s="14" t="s">
        <v>82</v>
      </c>
      <c r="AW3264" s="14" t="s">
        <v>30</v>
      </c>
      <c r="AX3264" s="14" t="s">
        <v>73</v>
      </c>
      <c r="AY3264" s="269" t="s">
        <v>189</v>
      </c>
    </row>
    <row r="3265" s="13" customFormat="1">
      <c r="A3265" s="13"/>
      <c r="B3265" s="249"/>
      <c r="C3265" s="250"/>
      <c r="D3265" s="242" t="s">
        <v>200</v>
      </c>
      <c r="E3265" s="251" t="s">
        <v>1</v>
      </c>
      <c r="F3265" s="252" t="s">
        <v>837</v>
      </c>
      <c r="G3265" s="250"/>
      <c r="H3265" s="251" t="s">
        <v>1</v>
      </c>
      <c r="I3265" s="253"/>
      <c r="J3265" s="250"/>
      <c r="K3265" s="250"/>
      <c r="L3265" s="254"/>
      <c r="M3265" s="255"/>
      <c r="N3265" s="256"/>
      <c r="O3265" s="256"/>
      <c r="P3265" s="256"/>
      <c r="Q3265" s="256"/>
      <c r="R3265" s="256"/>
      <c r="S3265" s="256"/>
      <c r="T3265" s="257"/>
      <c r="U3265" s="13"/>
      <c r="V3265" s="13"/>
      <c r="W3265" s="13"/>
      <c r="X3265" s="13"/>
      <c r="Y3265" s="13"/>
      <c r="Z3265" s="13"/>
      <c r="AA3265" s="13"/>
      <c r="AB3265" s="13"/>
      <c r="AC3265" s="13"/>
      <c r="AD3265" s="13"/>
      <c r="AE3265" s="13"/>
      <c r="AT3265" s="258" t="s">
        <v>200</v>
      </c>
      <c r="AU3265" s="258" t="s">
        <v>82</v>
      </c>
      <c r="AV3265" s="13" t="s">
        <v>80</v>
      </c>
      <c r="AW3265" s="13" t="s">
        <v>30</v>
      </c>
      <c r="AX3265" s="13" t="s">
        <v>73</v>
      </c>
      <c r="AY3265" s="258" t="s">
        <v>189</v>
      </c>
    </row>
    <row r="3266" s="14" customFormat="1">
      <c r="A3266" s="14"/>
      <c r="B3266" s="259"/>
      <c r="C3266" s="260"/>
      <c r="D3266" s="242" t="s">
        <v>200</v>
      </c>
      <c r="E3266" s="261" t="s">
        <v>1</v>
      </c>
      <c r="F3266" s="262" t="s">
        <v>838</v>
      </c>
      <c r="G3266" s="260"/>
      <c r="H3266" s="263">
        <v>2.4750000000000001</v>
      </c>
      <c r="I3266" s="264"/>
      <c r="J3266" s="260"/>
      <c r="K3266" s="260"/>
      <c r="L3266" s="265"/>
      <c r="M3266" s="266"/>
      <c r="N3266" s="267"/>
      <c r="O3266" s="267"/>
      <c r="P3266" s="267"/>
      <c r="Q3266" s="267"/>
      <c r="R3266" s="267"/>
      <c r="S3266" s="267"/>
      <c r="T3266" s="268"/>
      <c r="U3266" s="14"/>
      <c r="V3266" s="14"/>
      <c r="W3266" s="14"/>
      <c r="X3266" s="14"/>
      <c r="Y3266" s="14"/>
      <c r="Z3266" s="14"/>
      <c r="AA3266" s="14"/>
      <c r="AB3266" s="14"/>
      <c r="AC3266" s="14"/>
      <c r="AD3266" s="14"/>
      <c r="AE3266" s="14"/>
      <c r="AT3266" s="269" t="s">
        <v>200</v>
      </c>
      <c r="AU3266" s="269" t="s">
        <v>82</v>
      </c>
      <c r="AV3266" s="14" t="s">
        <v>82</v>
      </c>
      <c r="AW3266" s="14" t="s">
        <v>30</v>
      </c>
      <c r="AX3266" s="14" t="s">
        <v>73</v>
      </c>
      <c r="AY3266" s="269" t="s">
        <v>189</v>
      </c>
    </row>
    <row r="3267" s="13" customFormat="1">
      <c r="A3267" s="13"/>
      <c r="B3267" s="249"/>
      <c r="C3267" s="250"/>
      <c r="D3267" s="242" t="s">
        <v>200</v>
      </c>
      <c r="E3267" s="251" t="s">
        <v>1</v>
      </c>
      <c r="F3267" s="252" t="s">
        <v>369</v>
      </c>
      <c r="G3267" s="250"/>
      <c r="H3267" s="251" t="s">
        <v>1</v>
      </c>
      <c r="I3267" s="253"/>
      <c r="J3267" s="250"/>
      <c r="K3267" s="250"/>
      <c r="L3267" s="254"/>
      <c r="M3267" s="255"/>
      <c r="N3267" s="256"/>
      <c r="O3267" s="256"/>
      <c r="P3267" s="256"/>
      <c r="Q3267" s="256"/>
      <c r="R3267" s="256"/>
      <c r="S3267" s="256"/>
      <c r="T3267" s="257"/>
      <c r="U3267" s="13"/>
      <c r="V3267" s="13"/>
      <c r="W3267" s="13"/>
      <c r="X3267" s="13"/>
      <c r="Y3267" s="13"/>
      <c r="Z3267" s="13"/>
      <c r="AA3267" s="13"/>
      <c r="AB3267" s="13"/>
      <c r="AC3267" s="13"/>
      <c r="AD3267" s="13"/>
      <c r="AE3267" s="13"/>
      <c r="AT3267" s="258" t="s">
        <v>200</v>
      </c>
      <c r="AU3267" s="258" t="s">
        <v>82</v>
      </c>
      <c r="AV3267" s="13" t="s">
        <v>80</v>
      </c>
      <c r="AW3267" s="13" t="s">
        <v>30</v>
      </c>
      <c r="AX3267" s="13" t="s">
        <v>73</v>
      </c>
      <c r="AY3267" s="258" t="s">
        <v>189</v>
      </c>
    </row>
    <row r="3268" s="14" customFormat="1">
      <c r="A3268" s="14"/>
      <c r="B3268" s="259"/>
      <c r="C3268" s="260"/>
      <c r="D3268" s="242" t="s">
        <v>200</v>
      </c>
      <c r="E3268" s="261" t="s">
        <v>1</v>
      </c>
      <c r="F3268" s="262" t="s">
        <v>839</v>
      </c>
      <c r="G3268" s="260"/>
      <c r="H3268" s="263">
        <v>-0.77000000000000002</v>
      </c>
      <c r="I3268" s="264"/>
      <c r="J3268" s="260"/>
      <c r="K3268" s="260"/>
      <c r="L3268" s="265"/>
      <c r="M3268" s="266"/>
      <c r="N3268" s="267"/>
      <c r="O3268" s="267"/>
      <c r="P3268" s="267"/>
      <c r="Q3268" s="267"/>
      <c r="R3268" s="267"/>
      <c r="S3268" s="267"/>
      <c r="T3268" s="268"/>
      <c r="U3268" s="14"/>
      <c r="V3268" s="14"/>
      <c r="W3268" s="14"/>
      <c r="X3268" s="14"/>
      <c r="Y3268" s="14"/>
      <c r="Z3268" s="14"/>
      <c r="AA3268" s="14"/>
      <c r="AB3268" s="14"/>
      <c r="AC3268" s="14"/>
      <c r="AD3268" s="14"/>
      <c r="AE3268" s="14"/>
      <c r="AT3268" s="269" t="s">
        <v>200</v>
      </c>
      <c r="AU3268" s="269" t="s">
        <v>82</v>
      </c>
      <c r="AV3268" s="14" t="s">
        <v>82</v>
      </c>
      <c r="AW3268" s="14" t="s">
        <v>30</v>
      </c>
      <c r="AX3268" s="14" t="s">
        <v>73</v>
      </c>
      <c r="AY3268" s="269" t="s">
        <v>189</v>
      </c>
    </row>
    <row r="3269" s="13" customFormat="1">
      <c r="A3269" s="13"/>
      <c r="B3269" s="249"/>
      <c r="C3269" s="250"/>
      <c r="D3269" s="242" t="s">
        <v>200</v>
      </c>
      <c r="E3269" s="251" t="s">
        <v>1</v>
      </c>
      <c r="F3269" s="252" t="s">
        <v>618</v>
      </c>
      <c r="G3269" s="250"/>
      <c r="H3269" s="251" t="s">
        <v>1</v>
      </c>
      <c r="I3269" s="253"/>
      <c r="J3269" s="250"/>
      <c r="K3269" s="250"/>
      <c r="L3269" s="254"/>
      <c r="M3269" s="255"/>
      <c r="N3269" s="256"/>
      <c r="O3269" s="256"/>
      <c r="P3269" s="256"/>
      <c r="Q3269" s="256"/>
      <c r="R3269" s="256"/>
      <c r="S3269" s="256"/>
      <c r="T3269" s="257"/>
      <c r="U3269" s="13"/>
      <c r="V3269" s="13"/>
      <c r="W3269" s="13"/>
      <c r="X3269" s="13"/>
      <c r="Y3269" s="13"/>
      <c r="Z3269" s="13"/>
      <c r="AA3269" s="13"/>
      <c r="AB3269" s="13"/>
      <c r="AC3269" s="13"/>
      <c r="AD3269" s="13"/>
      <c r="AE3269" s="13"/>
      <c r="AT3269" s="258" t="s">
        <v>200</v>
      </c>
      <c r="AU3269" s="258" t="s">
        <v>82</v>
      </c>
      <c r="AV3269" s="13" t="s">
        <v>80</v>
      </c>
      <c r="AW3269" s="13" t="s">
        <v>30</v>
      </c>
      <c r="AX3269" s="13" t="s">
        <v>73</v>
      </c>
      <c r="AY3269" s="258" t="s">
        <v>189</v>
      </c>
    </row>
    <row r="3270" s="14" customFormat="1">
      <c r="A3270" s="14"/>
      <c r="B3270" s="259"/>
      <c r="C3270" s="260"/>
      <c r="D3270" s="242" t="s">
        <v>200</v>
      </c>
      <c r="E3270" s="261" t="s">
        <v>1</v>
      </c>
      <c r="F3270" s="262" t="s">
        <v>840</v>
      </c>
      <c r="G3270" s="260"/>
      <c r="H3270" s="263">
        <v>3.3639999999999999</v>
      </c>
      <c r="I3270" s="264"/>
      <c r="J3270" s="260"/>
      <c r="K3270" s="260"/>
      <c r="L3270" s="265"/>
      <c r="M3270" s="266"/>
      <c r="N3270" s="267"/>
      <c r="O3270" s="267"/>
      <c r="P3270" s="267"/>
      <c r="Q3270" s="267"/>
      <c r="R3270" s="267"/>
      <c r="S3270" s="267"/>
      <c r="T3270" s="268"/>
      <c r="U3270" s="14"/>
      <c r="V3270" s="14"/>
      <c r="W3270" s="14"/>
      <c r="X3270" s="14"/>
      <c r="Y3270" s="14"/>
      <c r="Z3270" s="14"/>
      <c r="AA3270" s="14"/>
      <c r="AB3270" s="14"/>
      <c r="AC3270" s="14"/>
      <c r="AD3270" s="14"/>
      <c r="AE3270" s="14"/>
      <c r="AT3270" s="269" t="s">
        <v>200</v>
      </c>
      <c r="AU3270" s="269" t="s">
        <v>82</v>
      </c>
      <c r="AV3270" s="14" t="s">
        <v>82</v>
      </c>
      <c r="AW3270" s="14" t="s">
        <v>30</v>
      </c>
      <c r="AX3270" s="14" t="s">
        <v>73</v>
      </c>
      <c r="AY3270" s="269" t="s">
        <v>189</v>
      </c>
    </row>
    <row r="3271" s="13" customFormat="1">
      <c r="A3271" s="13"/>
      <c r="B3271" s="249"/>
      <c r="C3271" s="250"/>
      <c r="D3271" s="242" t="s">
        <v>200</v>
      </c>
      <c r="E3271" s="251" t="s">
        <v>1</v>
      </c>
      <c r="F3271" s="252" t="s">
        <v>369</v>
      </c>
      <c r="G3271" s="250"/>
      <c r="H3271" s="251" t="s">
        <v>1</v>
      </c>
      <c r="I3271" s="253"/>
      <c r="J3271" s="250"/>
      <c r="K3271" s="250"/>
      <c r="L3271" s="254"/>
      <c r="M3271" s="255"/>
      <c r="N3271" s="256"/>
      <c r="O3271" s="256"/>
      <c r="P3271" s="256"/>
      <c r="Q3271" s="256"/>
      <c r="R3271" s="256"/>
      <c r="S3271" s="256"/>
      <c r="T3271" s="257"/>
      <c r="U3271" s="13"/>
      <c r="V3271" s="13"/>
      <c r="W3271" s="13"/>
      <c r="X3271" s="13"/>
      <c r="Y3271" s="13"/>
      <c r="Z3271" s="13"/>
      <c r="AA3271" s="13"/>
      <c r="AB3271" s="13"/>
      <c r="AC3271" s="13"/>
      <c r="AD3271" s="13"/>
      <c r="AE3271" s="13"/>
      <c r="AT3271" s="258" t="s">
        <v>200</v>
      </c>
      <c r="AU3271" s="258" t="s">
        <v>82</v>
      </c>
      <c r="AV3271" s="13" t="s">
        <v>80</v>
      </c>
      <c r="AW3271" s="13" t="s">
        <v>30</v>
      </c>
      <c r="AX3271" s="13" t="s">
        <v>73</v>
      </c>
      <c r="AY3271" s="258" t="s">
        <v>189</v>
      </c>
    </row>
    <row r="3272" s="14" customFormat="1">
      <c r="A3272" s="14"/>
      <c r="B3272" s="259"/>
      <c r="C3272" s="260"/>
      <c r="D3272" s="242" t="s">
        <v>200</v>
      </c>
      <c r="E3272" s="261" t="s">
        <v>1</v>
      </c>
      <c r="F3272" s="262" t="s">
        <v>841</v>
      </c>
      <c r="G3272" s="260"/>
      <c r="H3272" s="263">
        <v>-0.245</v>
      </c>
      <c r="I3272" s="264"/>
      <c r="J3272" s="260"/>
      <c r="K3272" s="260"/>
      <c r="L3272" s="265"/>
      <c r="M3272" s="266"/>
      <c r="N3272" s="267"/>
      <c r="O3272" s="267"/>
      <c r="P3272" s="267"/>
      <c r="Q3272" s="267"/>
      <c r="R3272" s="267"/>
      <c r="S3272" s="267"/>
      <c r="T3272" s="268"/>
      <c r="U3272" s="14"/>
      <c r="V3272" s="14"/>
      <c r="W3272" s="14"/>
      <c r="X3272" s="14"/>
      <c r="Y3272" s="14"/>
      <c r="Z3272" s="14"/>
      <c r="AA3272" s="14"/>
      <c r="AB3272" s="14"/>
      <c r="AC3272" s="14"/>
      <c r="AD3272" s="14"/>
      <c r="AE3272" s="14"/>
      <c r="AT3272" s="269" t="s">
        <v>200</v>
      </c>
      <c r="AU3272" s="269" t="s">
        <v>82</v>
      </c>
      <c r="AV3272" s="14" t="s">
        <v>82</v>
      </c>
      <c r="AW3272" s="14" t="s">
        <v>30</v>
      </c>
      <c r="AX3272" s="14" t="s">
        <v>73</v>
      </c>
      <c r="AY3272" s="269" t="s">
        <v>189</v>
      </c>
    </row>
    <row r="3273" s="13" customFormat="1">
      <c r="A3273" s="13"/>
      <c r="B3273" s="249"/>
      <c r="C3273" s="250"/>
      <c r="D3273" s="242" t="s">
        <v>200</v>
      </c>
      <c r="E3273" s="251" t="s">
        <v>1</v>
      </c>
      <c r="F3273" s="252" t="s">
        <v>842</v>
      </c>
      <c r="G3273" s="250"/>
      <c r="H3273" s="251" t="s">
        <v>1</v>
      </c>
      <c r="I3273" s="253"/>
      <c r="J3273" s="250"/>
      <c r="K3273" s="250"/>
      <c r="L3273" s="254"/>
      <c r="M3273" s="255"/>
      <c r="N3273" s="256"/>
      <c r="O3273" s="256"/>
      <c r="P3273" s="256"/>
      <c r="Q3273" s="256"/>
      <c r="R3273" s="256"/>
      <c r="S3273" s="256"/>
      <c r="T3273" s="257"/>
      <c r="U3273" s="13"/>
      <c r="V3273" s="13"/>
      <c r="W3273" s="13"/>
      <c r="X3273" s="13"/>
      <c r="Y3273" s="13"/>
      <c r="Z3273" s="13"/>
      <c r="AA3273" s="13"/>
      <c r="AB3273" s="13"/>
      <c r="AC3273" s="13"/>
      <c r="AD3273" s="13"/>
      <c r="AE3273" s="13"/>
      <c r="AT3273" s="258" t="s">
        <v>200</v>
      </c>
      <c r="AU3273" s="258" t="s">
        <v>82</v>
      </c>
      <c r="AV3273" s="13" t="s">
        <v>80</v>
      </c>
      <c r="AW3273" s="13" t="s">
        <v>30</v>
      </c>
      <c r="AX3273" s="13" t="s">
        <v>73</v>
      </c>
      <c r="AY3273" s="258" t="s">
        <v>189</v>
      </c>
    </row>
    <row r="3274" s="14" customFormat="1">
      <c r="A3274" s="14"/>
      <c r="B3274" s="259"/>
      <c r="C3274" s="260"/>
      <c r="D3274" s="242" t="s">
        <v>200</v>
      </c>
      <c r="E3274" s="261" t="s">
        <v>1</v>
      </c>
      <c r="F3274" s="262" t="s">
        <v>843</v>
      </c>
      <c r="G3274" s="260"/>
      <c r="H3274" s="263">
        <v>2.0299999999999998</v>
      </c>
      <c r="I3274" s="264"/>
      <c r="J3274" s="260"/>
      <c r="K3274" s="260"/>
      <c r="L3274" s="265"/>
      <c r="M3274" s="266"/>
      <c r="N3274" s="267"/>
      <c r="O3274" s="267"/>
      <c r="P3274" s="267"/>
      <c r="Q3274" s="267"/>
      <c r="R3274" s="267"/>
      <c r="S3274" s="267"/>
      <c r="T3274" s="268"/>
      <c r="U3274" s="14"/>
      <c r="V3274" s="14"/>
      <c r="W3274" s="14"/>
      <c r="X3274" s="14"/>
      <c r="Y3274" s="14"/>
      <c r="Z3274" s="14"/>
      <c r="AA3274" s="14"/>
      <c r="AB3274" s="14"/>
      <c r="AC3274" s="14"/>
      <c r="AD3274" s="14"/>
      <c r="AE3274" s="14"/>
      <c r="AT3274" s="269" t="s">
        <v>200</v>
      </c>
      <c r="AU3274" s="269" t="s">
        <v>82</v>
      </c>
      <c r="AV3274" s="14" t="s">
        <v>82</v>
      </c>
      <c r="AW3274" s="14" t="s">
        <v>30</v>
      </c>
      <c r="AX3274" s="14" t="s">
        <v>73</v>
      </c>
      <c r="AY3274" s="269" t="s">
        <v>189</v>
      </c>
    </row>
    <row r="3275" s="13" customFormat="1">
      <c r="A3275" s="13"/>
      <c r="B3275" s="249"/>
      <c r="C3275" s="250"/>
      <c r="D3275" s="242" t="s">
        <v>200</v>
      </c>
      <c r="E3275" s="251" t="s">
        <v>1</v>
      </c>
      <c r="F3275" s="252" t="s">
        <v>369</v>
      </c>
      <c r="G3275" s="250"/>
      <c r="H3275" s="251" t="s">
        <v>1</v>
      </c>
      <c r="I3275" s="253"/>
      <c r="J3275" s="250"/>
      <c r="K3275" s="250"/>
      <c r="L3275" s="254"/>
      <c r="M3275" s="255"/>
      <c r="N3275" s="256"/>
      <c r="O3275" s="256"/>
      <c r="P3275" s="256"/>
      <c r="Q3275" s="256"/>
      <c r="R3275" s="256"/>
      <c r="S3275" s="256"/>
      <c r="T3275" s="257"/>
      <c r="U3275" s="13"/>
      <c r="V3275" s="13"/>
      <c r="W3275" s="13"/>
      <c r="X3275" s="13"/>
      <c r="Y3275" s="13"/>
      <c r="Z3275" s="13"/>
      <c r="AA3275" s="13"/>
      <c r="AB3275" s="13"/>
      <c r="AC3275" s="13"/>
      <c r="AD3275" s="13"/>
      <c r="AE3275" s="13"/>
      <c r="AT3275" s="258" t="s">
        <v>200</v>
      </c>
      <c r="AU3275" s="258" t="s">
        <v>82</v>
      </c>
      <c r="AV3275" s="13" t="s">
        <v>80</v>
      </c>
      <c r="AW3275" s="13" t="s">
        <v>30</v>
      </c>
      <c r="AX3275" s="13" t="s">
        <v>73</v>
      </c>
      <c r="AY3275" s="258" t="s">
        <v>189</v>
      </c>
    </row>
    <row r="3276" s="14" customFormat="1">
      <c r="A3276" s="14"/>
      <c r="B3276" s="259"/>
      <c r="C3276" s="260"/>
      <c r="D3276" s="242" t="s">
        <v>200</v>
      </c>
      <c r="E3276" s="261" t="s">
        <v>1</v>
      </c>
      <c r="F3276" s="262" t="s">
        <v>841</v>
      </c>
      <c r="G3276" s="260"/>
      <c r="H3276" s="263">
        <v>-0.245</v>
      </c>
      <c r="I3276" s="264"/>
      <c r="J3276" s="260"/>
      <c r="K3276" s="260"/>
      <c r="L3276" s="265"/>
      <c r="M3276" s="266"/>
      <c r="N3276" s="267"/>
      <c r="O3276" s="267"/>
      <c r="P3276" s="267"/>
      <c r="Q3276" s="267"/>
      <c r="R3276" s="267"/>
      <c r="S3276" s="267"/>
      <c r="T3276" s="268"/>
      <c r="U3276" s="14"/>
      <c r="V3276" s="14"/>
      <c r="W3276" s="14"/>
      <c r="X3276" s="14"/>
      <c r="Y3276" s="14"/>
      <c r="Z3276" s="14"/>
      <c r="AA3276" s="14"/>
      <c r="AB3276" s="14"/>
      <c r="AC3276" s="14"/>
      <c r="AD3276" s="14"/>
      <c r="AE3276" s="14"/>
      <c r="AT3276" s="269" t="s">
        <v>200</v>
      </c>
      <c r="AU3276" s="269" t="s">
        <v>82</v>
      </c>
      <c r="AV3276" s="14" t="s">
        <v>82</v>
      </c>
      <c r="AW3276" s="14" t="s">
        <v>30</v>
      </c>
      <c r="AX3276" s="14" t="s">
        <v>73</v>
      </c>
      <c r="AY3276" s="269" t="s">
        <v>189</v>
      </c>
    </row>
    <row r="3277" s="15" customFormat="1">
      <c r="A3277" s="15"/>
      <c r="B3277" s="270"/>
      <c r="C3277" s="271"/>
      <c r="D3277" s="242" t="s">
        <v>200</v>
      </c>
      <c r="E3277" s="272" t="s">
        <v>1</v>
      </c>
      <c r="F3277" s="273" t="s">
        <v>207</v>
      </c>
      <c r="G3277" s="271"/>
      <c r="H3277" s="274">
        <v>38.268999999999998</v>
      </c>
      <c r="I3277" s="275"/>
      <c r="J3277" s="271"/>
      <c r="K3277" s="271"/>
      <c r="L3277" s="276"/>
      <c r="M3277" s="277"/>
      <c r="N3277" s="278"/>
      <c r="O3277" s="278"/>
      <c r="P3277" s="278"/>
      <c r="Q3277" s="278"/>
      <c r="R3277" s="278"/>
      <c r="S3277" s="278"/>
      <c r="T3277" s="279"/>
      <c r="U3277" s="15"/>
      <c r="V3277" s="15"/>
      <c r="W3277" s="15"/>
      <c r="X3277" s="15"/>
      <c r="Y3277" s="15"/>
      <c r="Z3277" s="15"/>
      <c r="AA3277" s="15"/>
      <c r="AB3277" s="15"/>
      <c r="AC3277" s="15"/>
      <c r="AD3277" s="15"/>
      <c r="AE3277" s="15"/>
      <c r="AT3277" s="280" t="s">
        <v>200</v>
      </c>
      <c r="AU3277" s="280" t="s">
        <v>82</v>
      </c>
      <c r="AV3277" s="15" t="s">
        <v>195</v>
      </c>
      <c r="AW3277" s="15" t="s">
        <v>30</v>
      </c>
      <c r="AX3277" s="15" t="s">
        <v>80</v>
      </c>
      <c r="AY3277" s="280" t="s">
        <v>189</v>
      </c>
    </row>
    <row r="3278" s="2" customFormat="1" ht="16.5" customHeight="1">
      <c r="A3278" s="39"/>
      <c r="B3278" s="40"/>
      <c r="C3278" s="281" t="s">
        <v>2019</v>
      </c>
      <c r="D3278" s="281" t="s">
        <v>273</v>
      </c>
      <c r="E3278" s="282" t="s">
        <v>2004</v>
      </c>
      <c r="F3278" s="283" t="s">
        <v>2005</v>
      </c>
      <c r="G3278" s="284" t="s">
        <v>256</v>
      </c>
      <c r="H3278" s="285">
        <v>0.016</v>
      </c>
      <c r="I3278" s="286"/>
      <c r="J3278" s="287">
        <f>ROUND(I3278*H3278,2)</f>
        <v>0</v>
      </c>
      <c r="K3278" s="288"/>
      <c r="L3278" s="289"/>
      <c r="M3278" s="290" t="s">
        <v>1</v>
      </c>
      <c r="N3278" s="291" t="s">
        <v>38</v>
      </c>
      <c r="O3278" s="92"/>
      <c r="P3278" s="238">
        <f>O3278*H3278</f>
        <v>0</v>
      </c>
      <c r="Q3278" s="238">
        <v>1</v>
      </c>
      <c r="R3278" s="238">
        <f>Q3278*H3278</f>
        <v>0.016</v>
      </c>
      <c r="S3278" s="238">
        <v>0</v>
      </c>
      <c r="T3278" s="239">
        <f>S3278*H3278</f>
        <v>0</v>
      </c>
      <c r="U3278" s="39"/>
      <c r="V3278" s="39"/>
      <c r="W3278" s="39"/>
      <c r="X3278" s="39"/>
      <c r="Y3278" s="39"/>
      <c r="Z3278" s="39"/>
      <c r="AA3278" s="39"/>
      <c r="AB3278" s="39"/>
      <c r="AC3278" s="39"/>
      <c r="AD3278" s="39"/>
      <c r="AE3278" s="39"/>
      <c r="AR3278" s="240" t="s">
        <v>471</v>
      </c>
      <c r="AT3278" s="240" t="s">
        <v>273</v>
      </c>
      <c r="AU3278" s="240" t="s">
        <v>82</v>
      </c>
      <c r="AY3278" s="18" t="s">
        <v>189</v>
      </c>
      <c r="BE3278" s="241">
        <f>IF(N3278="základní",J3278,0)</f>
        <v>0</v>
      </c>
      <c r="BF3278" s="241">
        <f>IF(N3278="snížená",J3278,0)</f>
        <v>0</v>
      </c>
      <c r="BG3278" s="241">
        <f>IF(N3278="zákl. přenesená",J3278,0)</f>
        <v>0</v>
      </c>
      <c r="BH3278" s="241">
        <f>IF(N3278="sníž. přenesená",J3278,0)</f>
        <v>0</v>
      </c>
      <c r="BI3278" s="241">
        <f>IF(N3278="nulová",J3278,0)</f>
        <v>0</v>
      </c>
      <c r="BJ3278" s="18" t="s">
        <v>80</v>
      </c>
      <c r="BK3278" s="241">
        <f>ROUND(I3278*H3278,2)</f>
        <v>0</v>
      </c>
      <c r="BL3278" s="18" t="s">
        <v>306</v>
      </c>
      <c r="BM3278" s="240" t="s">
        <v>2020</v>
      </c>
    </row>
    <row r="3279" s="2" customFormat="1">
      <c r="A3279" s="39"/>
      <c r="B3279" s="40"/>
      <c r="C3279" s="41"/>
      <c r="D3279" s="242" t="s">
        <v>197</v>
      </c>
      <c r="E3279" s="41"/>
      <c r="F3279" s="243" t="s">
        <v>2005</v>
      </c>
      <c r="G3279" s="41"/>
      <c r="H3279" s="41"/>
      <c r="I3279" s="244"/>
      <c r="J3279" s="41"/>
      <c r="K3279" s="41"/>
      <c r="L3279" s="45"/>
      <c r="M3279" s="245"/>
      <c r="N3279" s="246"/>
      <c r="O3279" s="92"/>
      <c r="P3279" s="92"/>
      <c r="Q3279" s="92"/>
      <c r="R3279" s="92"/>
      <c r="S3279" s="92"/>
      <c r="T3279" s="93"/>
      <c r="U3279" s="39"/>
      <c r="V3279" s="39"/>
      <c r="W3279" s="39"/>
      <c r="X3279" s="39"/>
      <c r="Y3279" s="39"/>
      <c r="Z3279" s="39"/>
      <c r="AA3279" s="39"/>
      <c r="AB3279" s="39"/>
      <c r="AC3279" s="39"/>
      <c r="AD3279" s="39"/>
      <c r="AE3279" s="39"/>
      <c r="AT3279" s="18" t="s">
        <v>197</v>
      </c>
      <c r="AU3279" s="18" t="s">
        <v>82</v>
      </c>
    </row>
    <row r="3280" s="2" customFormat="1">
      <c r="A3280" s="39"/>
      <c r="B3280" s="40"/>
      <c r="C3280" s="41"/>
      <c r="D3280" s="242" t="s">
        <v>1907</v>
      </c>
      <c r="E3280" s="41"/>
      <c r="F3280" s="303" t="s">
        <v>2007</v>
      </c>
      <c r="G3280" s="41"/>
      <c r="H3280" s="41"/>
      <c r="I3280" s="244"/>
      <c r="J3280" s="41"/>
      <c r="K3280" s="41"/>
      <c r="L3280" s="45"/>
      <c r="M3280" s="245"/>
      <c r="N3280" s="246"/>
      <c r="O3280" s="92"/>
      <c r="P3280" s="92"/>
      <c r="Q3280" s="92"/>
      <c r="R3280" s="92"/>
      <c r="S3280" s="92"/>
      <c r="T3280" s="93"/>
      <c r="U3280" s="39"/>
      <c r="V3280" s="39"/>
      <c r="W3280" s="39"/>
      <c r="X3280" s="39"/>
      <c r="Y3280" s="39"/>
      <c r="Z3280" s="39"/>
      <c r="AA3280" s="39"/>
      <c r="AB3280" s="39"/>
      <c r="AC3280" s="39"/>
      <c r="AD3280" s="39"/>
      <c r="AE3280" s="39"/>
      <c r="AT3280" s="18" t="s">
        <v>1907</v>
      </c>
      <c r="AU3280" s="18" t="s">
        <v>82</v>
      </c>
    </row>
    <row r="3281" s="14" customFormat="1">
      <c r="A3281" s="14"/>
      <c r="B3281" s="259"/>
      <c r="C3281" s="260"/>
      <c r="D3281" s="242" t="s">
        <v>200</v>
      </c>
      <c r="E3281" s="261" t="s">
        <v>1</v>
      </c>
      <c r="F3281" s="262" t="s">
        <v>2021</v>
      </c>
      <c r="G3281" s="260"/>
      <c r="H3281" s="263">
        <v>0.016</v>
      </c>
      <c r="I3281" s="264"/>
      <c r="J3281" s="260"/>
      <c r="K3281" s="260"/>
      <c r="L3281" s="265"/>
      <c r="M3281" s="266"/>
      <c r="N3281" s="267"/>
      <c r="O3281" s="267"/>
      <c r="P3281" s="267"/>
      <c r="Q3281" s="267"/>
      <c r="R3281" s="267"/>
      <c r="S3281" s="267"/>
      <c r="T3281" s="268"/>
      <c r="U3281" s="14"/>
      <c r="V3281" s="14"/>
      <c r="W3281" s="14"/>
      <c r="X3281" s="14"/>
      <c r="Y3281" s="14"/>
      <c r="Z3281" s="14"/>
      <c r="AA3281" s="14"/>
      <c r="AB3281" s="14"/>
      <c r="AC3281" s="14"/>
      <c r="AD3281" s="14"/>
      <c r="AE3281" s="14"/>
      <c r="AT3281" s="269" t="s">
        <v>200</v>
      </c>
      <c r="AU3281" s="269" t="s">
        <v>82</v>
      </c>
      <c r="AV3281" s="14" t="s">
        <v>82</v>
      </c>
      <c r="AW3281" s="14" t="s">
        <v>30</v>
      </c>
      <c r="AX3281" s="14" t="s">
        <v>80</v>
      </c>
      <c r="AY3281" s="269" t="s">
        <v>189</v>
      </c>
    </row>
    <row r="3282" s="2" customFormat="1" ht="24.15" customHeight="1">
      <c r="A3282" s="39"/>
      <c r="B3282" s="40"/>
      <c r="C3282" s="228" t="s">
        <v>2022</v>
      </c>
      <c r="D3282" s="228" t="s">
        <v>191</v>
      </c>
      <c r="E3282" s="229" t="s">
        <v>2023</v>
      </c>
      <c r="F3282" s="230" t="s">
        <v>2024</v>
      </c>
      <c r="G3282" s="231" t="s">
        <v>301</v>
      </c>
      <c r="H3282" s="232">
        <v>183.74799999999999</v>
      </c>
      <c r="I3282" s="233"/>
      <c r="J3282" s="234">
        <f>ROUND(I3282*H3282,2)</f>
        <v>0</v>
      </c>
      <c r="K3282" s="235"/>
      <c r="L3282" s="45"/>
      <c r="M3282" s="236" t="s">
        <v>1</v>
      </c>
      <c r="N3282" s="237" t="s">
        <v>38</v>
      </c>
      <c r="O3282" s="92"/>
      <c r="P3282" s="238">
        <f>O3282*H3282</f>
        <v>0</v>
      </c>
      <c r="Q3282" s="238">
        <v>0.00039825</v>
      </c>
      <c r="R3282" s="238">
        <f>Q3282*H3282</f>
        <v>0.073177641000000002</v>
      </c>
      <c r="S3282" s="238">
        <v>0</v>
      </c>
      <c r="T3282" s="239">
        <f>S3282*H3282</f>
        <v>0</v>
      </c>
      <c r="U3282" s="39"/>
      <c r="V3282" s="39"/>
      <c r="W3282" s="39"/>
      <c r="X3282" s="39"/>
      <c r="Y3282" s="39"/>
      <c r="Z3282" s="39"/>
      <c r="AA3282" s="39"/>
      <c r="AB3282" s="39"/>
      <c r="AC3282" s="39"/>
      <c r="AD3282" s="39"/>
      <c r="AE3282" s="39"/>
      <c r="AR3282" s="240" t="s">
        <v>306</v>
      </c>
      <c r="AT3282" s="240" t="s">
        <v>191</v>
      </c>
      <c r="AU3282" s="240" t="s">
        <v>82</v>
      </c>
      <c r="AY3282" s="18" t="s">
        <v>189</v>
      </c>
      <c r="BE3282" s="241">
        <f>IF(N3282="základní",J3282,0)</f>
        <v>0</v>
      </c>
      <c r="BF3282" s="241">
        <f>IF(N3282="snížená",J3282,0)</f>
        <v>0</v>
      </c>
      <c r="BG3282" s="241">
        <f>IF(N3282="zákl. přenesená",J3282,0)</f>
        <v>0</v>
      </c>
      <c r="BH3282" s="241">
        <f>IF(N3282="sníž. přenesená",J3282,0)</f>
        <v>0</v>
      </c>
      <c r="BI3282" s="241">
        <f>IF(N3282="nulová",J3282,0)</f>
        <v>0</v>
      </c>
      <c r="BJ3282" s="18" t="s">
        <v>80</v>
      </c>
      <c r="BK3282" s="241">
        <f>ROUND(I3282*H3282,2)</f>
        <v>0</v>
      </c>
      <c r="BL3282" s="18" t="s">
        <v>306</v>
      </c>
      <c r="BM3282" s="240" t="s">
        <v>2025</v>
      </c>
    </row>
    <row r="3283" s="2" customFormat="1">
      <c r="A3283" s="39"/>
      <c r="B3283" s="40"/>
      <c r="C3283" s="41"/>
      <c r="D3283" s="242" t="s">
        <v>197</v>
      </c>
      <c r="E3283" s="41"/>
      <c r="F3283" s="243" t="s">
        <v>2024</v>
      </c>
      <c r="G3283" s="41"/>
      <c r="H3283" s="41"/>
      <c r="I3283" s="244"/>
      <c r="J3283" s="41"/>
      <c r="K3283" s="41"/>
      <c r="L3283" s="45"/>
      <c r="M3283" s="245"/>
      <c r="N3283" s="246"/>
      <c r="O3283" s="92"/>
      <c r="P3283" s="92"/>
      <c r="Q3283" s="92"/>
      <c r="R3283" s="92"/>
      <c r="S3283" s="92"/>
      <c r="T3283" s="93"/>
      <c r="U3283" s="39"/>
      <c r="V3283" s="39"/>
      <c r="W3283" s="39"/>
      <c r="X3283" s="39"/>
      <c r="Y3283" s="39"/>
      <c r="Z3283" s="39"/>
      <c r="AA3283" s="39"/>
      <c r="AB3283" s="39"/>
      <c r="AC3283" s="39"/>
      <c r="AD3283" s="39"/>
      <c r="AE3283" s="39"/>
      <c r="AT3283" s="18" t="s">
        <v>197</v>
      </c>
      <c r="AU3283" s="18" t="s">
        <v>82</v>
      </c>
    </row>
    <row r="3284" s="2" customFormat="1">
      <c r="A3284" s="39"/>
      <c r="B3284" s="40"/>
      <c r="C3284" s="41"/>
      <c r="D3284" s="247" t="s">
        <v>198</v>
      </c>
      <c r="E3284" s="41"/>
      <c r="F3284" s="248" t="s">
        <v>2026</v>
      </c>
      <c r="G3284" s="41"/>
      <c r="H3284" s="41"/>
      <c r="I3284" s="244"/>
      <c r="J3284" s="41"/>
      <c r="K3284" s="41"/>
      <c r="L3284" s="45"/>
      <c r="M3284" s="245"/>
      <c r="N3284" s="246"/>
      <c r="O3284" s="92"/>
      <c r="P3284" s="92"/>
      <c r="Q3284" s="92"/>
      <c r="R3284" s="92"/>
      <c r="S3284" s="92"/>
      <c r="T3284" s="93"/>
      <c r="U3284" s="39"/>
      <c r="V3284" s="39"/>
      <c r="W3284" s="39"/>
      <c r="X3284" s="39"/>
      <c r="Y3284" s="39"/>
      <c r="Z3284" s="39"/>
      <c r="AA3284" s="39"/>
      <c r="AB3284" s="39"/>
      <c r="AC3284" s="39"/>
      <c r="AD3284" s="39"/>
      <c r="AE3284" s="39"/>
      <c r="AT3284" s="18" t="s">
        <v>198</v>
      </c>
      <c r="AU3284" s="18" t="s">
        <v>82</v>
      </c>
    </row>
    <row r="3285" s="13" customFormat="1">
      <c r="A3285" s="13"/>
      <c r="B3285" s="249"/>
      <c r="C3285" s="250"/>
      <c r="D3285" s="242" t="s">
        <v>200</v>
      </c>
      <c r="E3285" s="251" t="s">
        <v>1</v>
      </c>
      <c r="F3285" s="252" t="s">
        <v>2027</v>
      </c>
      <c r="G3285" s="250"/>
      <c r="H3285" s="251" t="s">
        <v>1</v>
      </c>
      <c r="I3285" s="253"/>
      <c r="J3285" s="250"/>
      <c r="K3285" s="250"/>
      <c r="L3285" s="254"/>
      <c r="M3285" s="255"/>
      <c r="N3285" s="256"/>
      <c r="O3285" s="256"/>
      <c r="P3285" s="256"/>
      <c r="Q3285" s="256"/>
      <c r="R3285" s="256"/>
      <c r="S3285" s="256"/>
      <c r="T3285" s="257"/>
      <c r="U3285" s="13"/>
      <c r="V3285" s="13"/>
      <c r="W3285" s="13"/>
      <c r="X3285" s="13"/>
      <c r="Y3285" s="13"/>
      <c r="Z3285" s="13"/>
      <c r="AA3285" s="13"/>
      <c r="AB3285" s="13"/>
      <c r="AC3285" s="13"/>
      <c r="AD3285" s="13"/>
      <c r="AE3285" s="13"/>
      <c r="AT3285" s="258" t="s">
        <v>200</v>
      </c>
      <c r="AU3285" s="258" t="s">
        <v>82</v>
      </c>
      <c r="AV3285" s="13" t="s">
        <v>80</v>
      </c>
      <c r="AW3285" s="13" t="s">
        <v>30</v>
      </c>
      <c r="AX3285" s="13" t="s">
        <v>73</v>
      </c>
      <c r="AY3285" s="258" t="s">
        <v>189</v>
      </c>
    </row>
    <row r="3286" s="13" customFormat="1">
      <c r="A3286" s="13"/>
      <c r="B3286" s="249"/>
      <c r="C3286" s="250"/>
      <c r="D3286" s="242" t="s">
        <v>200</v>
      </c>
      <c r="E3286" s="251" t="s">
        <v>1</v>
      </c>
      <c r="F3286" s="252" t="s">
        <v>1071</v>
      </c>
      <c r="G3286" s="250"/>
      <c r="H3286" s="251" t="s">
        <v>1</v>
      </c>
      <c r="I3286" s="253"/>
      <c r="J3286" s="250"/>
      <c r="K3286" s="250"/>
      <c r="L3286" s="254"/>
      <c r="M3286" s="255"/>
      <c r="N3286" s="256"/>
      <c r="O3286" s="256"/>
      <c r="P3286" s="256"/>
      <c r="Q3286" s="256"/>
      <c r="R3286" s="256"/>
      <c r="S3286" s="256"/>
      <c r="T3286" s="257"/>
      <c r="U3286" s="13"/>
      <c r="V3286" s="13"/>
      <c r="W3286" s="13"/>
      <c r="X3286" s="13"/>
      <c r="Y3286" s="13"/>
      <c r="Z3286" s="13"/>
      <c r="AA3286" s="13"/>
      <c r="AB3286" s="13"/>
      <c r="AC3286" s="13"/>
      <c r="AD3286" s="13"/>
      <c r="AE3286" s="13"/>
      <c r="AT3286" s="258" t="s">
        <v>200</v>
      </c>
      <c r="AU3286" s="258" t="s">
        <v>82</v>
      </c>
      <c r="AV3286" s="13" t="s">
        <v>80</v>
      </c>
      <c r="AW3286" s="13" t="s">
        <v>30</v>
      </c>
      <c r="AX3286" s="13" t="s">
        <v>73</v>
      </c>
      <c r="AY3286" s="258" t="s">
        <v>189</v>
      </c>
    </row>
    <row r="3287" s="13" customFormat="1">
      <c r="A3287" s="13"/>
      <c r="B3287" s="249"/>
      <c r="C3287" s="250"/>
      <c r="D3287" s="242" t="s">
        <v>200</v>
      </c>
      <c r="E3287" s="251" t="s">
        <v>1</v>
      </c>
      <c r="F3287" s="252" t="s">
        <v>338</v>
      </c>
      <c r="G3287" s="250"/>
      <c r="H3287" s="251" t="s">
        <v>1</v>
      </c>
      <c r="I3287" s="253"/>
      <c r="J3287" s="250"/>
      <c r="K3287" s="250"/>
      <c r="L3287" s="254"/>
      <c r="M3287" s="255"/>
      <c r="N3287" s="256"/>
      <c r="O3287" s="256"/>
      <c r="P3287" s="256"/>
      <c r="Q3287" s="256"/>
      <c r="R3287" s="256"/>
      <c r="S3287" s="256"/>
      <c r="T3287" s="257"/>
      <c r="U3287" s="13"/>
      <c r="V3287" s="13"/>
      <c r="W3287" s="13"/>
      <c r="X3287" s="13"/>
      <c r="Y3287" s="13"/>
      <c r="Z3287" s="13"/>
      <c r="AA3287" s="13"/>
      <c r="AB3287" s="13"/>
      <c r="AC3287" s="13"/>
      <c r="AD3287" s="13"/>
      <c r="AE3287" s="13"/>
      <c r="AT3287" s="258" t="s">
        <v>200</v>
      </c>
      <c r="AU3287" s="258" t="s">
        <v>82</v>
      </c>
      <c r="AV3287" s="13" t="s">
        <v>80</v>
      </c>
      <c r="AW3287" s="13" t="s">
        <v>30</v>
      </c>
      <c r="AX3287" s="13" t="s">
        <v>73</v>
      </c>
      <c r="AY3287" s="258" t="s">
        <v>189</v>
      </c>
    </row>
    <row r="3288" s="13" customFormat="1">
      <c r="A3288" s="13"/>
      <c r="B3288" s="249"/>
      <c r="C3288" s="250"/>
      <c r="D3288" s="242" t="s">
        <v>200</v>
      </c>
      <c r="E3288" s="251" t="s">
        <v>1</v>
      </c>
      <c r="F3288" s="252" t="s">
        <v>1073</v>
      </c>
      <c r="G3288" s="250"/>
      <c r="H3288" s="251" t="s">
        <v>1</v>
      </c>
      <c r="I3288" s="253"/>
      <c r="J3288" s="250"/>
      <c r="K3288" s="250"/>
      <c r="L3288" s="254"/>
      <c r="M3288" s="255"/>
      <c r="N3288" s="256"/>
      <c r="O3288" s="256"/>
      <c r="P3288" s="256"/>
      <c r="Q3288" s="256"/>
      <c r="R3288" s="256"/>
      <c r="S3288" s="256"/>
      <c r="T3288" s="257"/>
      <c r="U3288" s="13"/>
      <c r="V3288" s="13"/>
      <c r="W3288" s="13"/>
      <c r="X3288" s="13"/>
      <c r="Y3288" s="13"/>
      <c r="Z3288" s="13"/>
      <c r="AA3288" s="13"/>
      <c r="AB3288" s="13"/>
      <c r="AC3288" s="13"/>
      <c r="AD3288" s="13"/>
      <c r="AE3288" s="13"/>
      <c r="AT3288" s="258" t="s">
        <v>200</v>
      </c>
      <c r="AU3288" s="258" t="s">
        <v>82</v>
      </c>
      <c r="AV3288" s="13" t="s">
        <v>80</v>
      </c>
      <c r="AW3288" s="13" t="s">
        <v>30</v>
      </c>
      <c r="AX3288" s="13" t="s">
        <v>73</v>
      </c>
      <c r="AY3288" s="258" t="s">
        <v>189</v>
      </c>
    </row>
    <row r="3289" s="14" customFormat="1">
      <c r="A3289" s="14"/>
      <c r="B3289" s="259"/>
      <c r="C3289" s="260"/>
      <c r="D3289" s="242" t="s">
        <v>200</v>
      </c>
      <c r="E3289" s="261" t="s">
        <v>1</v>
      </c>
      <c r="F3289" s="262" t="s">
        <v>1999</v>
      </c>
      <c r="G3289" s="260"/>
      <c r="H3289" s="263">
        <v>22.800000000000001</v>
      </c>
      <c r="I3289" s="264"/>
      <c r="J3289" s="260"/>
      <c r="K3289" s="260"/>
      <c r="L3289" s="265"/>
      <c r="M3289" s="266"/>
      <c r="N3289" s="267"/>
      <c r="O3289" s="267"/>
      <c r="P3289" s="267"/>
      <c r="Q3289" s="267"/>
      <c r="R3289" s="267"/>
      <c r="S3289" s="267"/>
      <c r="T3289" s="268"/>
      <c r="U3289" s="14"/>
      <c r="V3289" s="14"/>
      <c r="W3289" s="14"/>
      <c r="X3289" s="14"/>
      <c r="Y3289" s="14"/>
      <c r="Z3289" s="14"/>
      <c r="AA3289" s="14"/>
      <c r="AB3289" s="14"/>
      <c r="AC3289" s="14"/>
      <c r="AD3289" s="14"/>
      <c r="AE3289" s="14"/>
      <c r="AT3289" s="269" t="s">
        <v>200</v>
      </c>
      <c r="AU3289" s="269" t="s">
        <v>82</v>
      </c>
      <c r="AV3289" s="14" t="s">
        <v>82</v>
      </c>
      <c r="AW3289" s="14" t="s">
        <v>30</v>
      </c>
      <c r="AX3289" s="14" t="s">
        <v>73</v>
      </c>
      <c r="AY3289" s="269" t="s">
        <v>189</v>
      </c>
    </row>
    <row r="3290" s="13" customFormat="1">
      <c r="A3290" s="13"/>
      <c r="B3290" s="249"/>
      <c r="C3290" s="250"/>
      <c r="D3290" s="242" t="s">
        <v>200</v>
      </c>
      <c r="E3290" s="251" t="s">
        <v>1</v>
      </c>
      <c r="F3290" s="252" t="s">
        <v>382</v>
      </c>
      <c r="G3290" s="250"/>
      <c r="H3290" s="251" t="s">
        <v>1</v>
      </c>
      <c r="I3290" s="253"/>
      <c r="J3290" s="250"/>
      <c r="K3290" s="250"/>
      <c r="L3290" s="254"/>
      <c r="M3290" s="255"/>
      <c r="N3290" s="256"/>
      <c r="O3290" s="256"/>
      <c r="P3290" s="256"/>
      <c r="Q3290" s="256"/>
      <c r="R3290" s="256"/>
      <c r="S3290" s="256"/>
      <c r="T3290" s="257"/>
      <c r="U3290" s="13"/>
      <c r="V3290" s="13"/>
      <c r="W3290" s="13"/>
      <c r="X3290" s="13"/>
      <c r="Y3290" s="13"/>
      <c r="Z3290" s="13"/>
      <c r="AA3290" s="13"/>
      <c r="AB3290" s="13"/>
      <c r="AC3290" s="13"/>
      <c r="AD3290" s="13"/>
      <c r="AE3290" s="13"/>
      <c r="AT3290" s="258" t="s">
        <v>200</v>
      </c>
      <c r="AU3290" s="258" t="s">
        <v>82</v>
      </c>
      <c r="AV3290" s="13" t="s">
        <v>80</v>
      </c>
      <c r="AW3290" s="13" t="s">
        <v>30</v>
      </c>
      <c r="AX3290" s="13" t="s">
        <v>73</v>
      </c>
      <c r="AY3290" s="258" t="s">
        <v>189</v>
      </c>
    </row>
    <row r="3291" s="14" customFormat="1">
      <c r="A3291" s="14"/>
      <c r="B3291" s="259"/>
      <c r="C3291" s="260"/>
      <c r="D3291" s="242" t="s">
        <v>200</v>
      </c>
      <c r="E3291" s="261" t="s">
        <v>1</v>
      </c>
      <c r="F3291" s="262" t="s">
        <v>2000</v>
      </c>
      <c r="G3291" s="260"/>
      <c r="H3291" s="263">
        <v>8.3499999999999996</v>
      </c>
      <c r="I3291" s="264"/>
      <c r="J3291" s="260"/>
      <c r="K3291" s="260"/>
      <c r="L3291" s="265"/>
      <c r="M3291" s="266"/>
      <c r="N3291" s="267"/>
      <c r="O3291" s="267"/>
      <c r="P3291" s="267"/>
      <c r="Q3291" s="267"/>
      <c r="R3291" s="267"/>
      <c r="S3291" s="267"/>
      <c r="T3291" s="268"/>
      <c r="U3291" s="14"/>
      <c r="V3291" s="14"/>
      <c r="W3291" s="14"/>
      <c r="X3291" s="14"/>
      <c r="Y3291" s="14"/>
      <c r="Z3291" s="14"/>
      <c r="AA3291" s="14"/>
      <c r="AB3291" s="14"/>
      <c r="AC3291" s="14"/>
      <c r="AD3291" s="14"/>
      <c r="AE3291" s="14"/>
      <c r="AT3291" s="269" t="s">
        <v>200</v>
      </c>
      <c r="AU3291" s="269" t="s">
        <v>82</v>
      </c>
      <c r="AV3291" s="14" t="s">
        <v>82</v>
      </c>
      <c r="AW3291" s="14" t="s">
        <v>30</v>
      </c>
      <c r="AX3291" s="14" t="s">
        <v>73</v>
      </c>
      <c r="AY3291" s="269" t="s">
        <v>189</v>
      </c>
    </row>
    <row r="3292" s="13" customFormat="1">
      <c r="A3292" s="13"/>
      <c r="B3292" s="249"/>
      <c r="C3292" s="250"/>
      <c r="D3292" s="242" t="s">
        <v>200</v>
      </c>
      <c r="E3292" s="251" t="s">
        <v>1</v>
      </c>
      <c r="F3292" s="252" t="s">
        <v>1102</v>
      </c>
      <c r="G3292" s="250"/>
      <c r="H3292" s="251" t="s">
        <v>1</v>
      </c>
      <c r="I3292" s="253"/>
      <c r="J3292" s="250"/>
      <c r="K3292" s="250"/>
      <c r="L3292" s="254"/>
      <c r="M3292" s="255"/>
      <c r="N3292" s="256"/>
      <c r="O3292" s="256"/>
      <c r="P3292" s="256"/>
      <c r="Q3292" s="256"/>
      <c r="R3292" s="256"/>
      <c r="S3292" s="256"/>
      <c r="T3292" s="257"/>
      <c r="U3292" s="13"/>
      <c r="V3292" s="13"/>
      <c r="W3292" s="13"/>
      <c r="X3292" s="13"/>
      <c r="Y3292" s="13"/>
      <c r="Z3292" s="13"/>
      <c r="AA3292" s="13"/>
      <c r="AB3292" s="13"/>
      <c r="AC3292" s="13"/>
      <c r="AD3292" s="13"/>
      <c r="AE3292" s="13"/>
      <c r="AT3292" s="258" t="s">
        <v>200</v>
      </c>
      <c r="AU3292" s="258" t="s">
        <v>82</v>
      </c>
      <c r="AV3292" s="13" t="s">
        <v>80</v>
      </c>
      <c r="AW3292" s="13" t="s">
        <v>30</v>
      </c>
      <c r="AX3292" s="13" t="s">
        <v>73</v>
      </c>
      <c r="AY3292" s="258" t="s">
        <v>189</v>
      </c>
    </row>
    <row r="3293" s="13" customFormat="1">
      <c r="A3293" s="13"/>
      <c r="B3293" s="249"/>
      <c r="C3293" s="250"/>
      <c r="D3293" s="242" t="s">
        <v>200</v>
      </c>
      <c r="E3293" s="251" t="s">
        <v>1</v>
      </c>
      <c r="F3293" s="252" t="s">
        <v>338</v>
      </c>
      <c r="G3293" s="250"/>
      <c r="H3293" s="251" t="s">
        <v>1</v>
      </c>
      <c r="I3293" s="253"/>
      <c r="J3293" s="250"/>
      <c r="K3293" s="250"/>
      <c r="L3293" s="254"/>
      <c r="M3293" s="255"/>
      <c r="N3293" s="256"/>
      <c r="O3293" s="256"/>
      <c r="P3293" s="256"/>
      <c r="Q3293" s="256"/>
      <c r="R3293" s="256"/>
      <c r="S3293" s="256"/>
      <c r="T3293" s="257"/>
      <c r="U3293" s="13"/>
      <c r="V3293" s="13"/>
      <c r="W3293" s="13"/>
      <c r="X3293" s="13"/>
      <c r="Y3293" s="13"/>
      <c r="Z3293" s="13"/>
      <c r="AA3293" s="13"/>
      <c r="AB3293" s="13"/>
      <c r="AC3293" s="13"/>
      <c r="AD3293" s="13"/>
      <c r="AE3293" s="13"/>
      <c r="AT3293" s="258" t="s">
        <v>200</v>
      </c>
      <c r="AU3293" s="258" t="s">
        <v>82</v>
      </c>
      <c r="AV3293" s="13" t="s">
        <v>80</v>
      </c>
      <c r="AW3293" s="13" t="s">
        <v>30</v>
      </c>
      <c r="AX3293" s="13" t="s">
        <v>73</v>
      </c>
      <c r="AY3293" s="258" t="s">
        <v>189</v>
      </c>
    </row>
    <row r="3294" s="13" customFormat="1">
      <c r="A3294" s="13"/>
      <c r="B3294" s="249"/>
      <c r="C3294" s="250"/>
      <c r="D3294" s="242" t="s">
        <v>200</v>
      </c>
      <c r="E3294" s="251" t="s">
        <v>1</v>
      </c>
      <c r="F3294" s="252" t="s">
        <v>1104</v>
      </c>
      <c r="G3294" s="250"/>
      <c r="H3294" s="251" t="s">
        <v>1</v>
      </c>
      <c r="I3294" s="253"/>
      <c r="J3294" s="250"/>
      <c r="K3294" s="250"/>
      <c r="L3294" s="254"/>
      <c r="M3294" s="255"/>
      <c r="N3294" s="256"/>
      <c r="O3294" s="256"/>
      <c r="P3294" s="256"/>
      <c r="Q3294" s="256"/>
      <c r="R3294" s="256"/>
      <c r="S3294" s="256"/>
      <c r="T3294" s="257"/>
      <c r="U3294" s="13"/>
      <c r="V3294" s="13"/>
      <c r="W3294" s="13"/>
      <c r="X3294" s="13"/>
      <c r="Y3294" s="13"/>
      <c r="Z3294" s="13"/>
      <c r="AA3294" s="13"/>
      <c r="AB3294" s="13"/>
      <c r="AC3294" s="13"/>
      <c r="AD3294" s="13"/>
      <c r="AE3294" s="13"/>
      <c r="AT3294" s="258" t="s">
        <v>200</v>
      </c>
      <c r="AU3294" s="258" t="s">
        <v>82</v>
      </c>
      <c r="AV3294" s="13" t="s">
        <v>80</v>
      </c>
      <c r="AW3294" s="13" t="s">
        <v>30</v>
      </c>
      <c r="AX3294" s="13" t="s">
        <v>73</v>
      </c>
      <c r="AY3294" s="258" t="s">
        <v>189</v>
      </c>
    </row>
    <row r="3295" s="14" customFormat="1">
      <c r="A3295" s="14"/>
      <c r="B3295" s="259"/>
      <c r="C3295" s="260"/>
      <c r="D3295" s="242" t="s">
        <v>200</v>
      </c>
      <c r="E3295" s="261" t="s">
        <v>1</v>
      </c>
      <c r="F3295" s="262" t="s">
        <v>2001</v>
      </c>
      <c r="G3295" s="260"/>
      <c r="H3295" s="263">
        <v>54.479999999999997</v>
      </c>
      <c r="I3295" s="264"/>
      <c r="J3295" s="260"/>
      <c r="K3295" s="260"/>
      <c r="L3295" s="265"/>
      <c r="M3295" s="266"/>
      <c r="N3295" s="267"/>
      <c r="O3295" s="267"/>
      <c r="P3295" s="267"/>
      <c r="Q3295" s="267"/>
      <c r="R3295" s="267"/>
      <c r="S3295" s="267"/>
      <c r="T3295" s="268"/>
      <c r="U3295" s="14"/>
      <c r="V3295" s="14"/>
      <c r="W3295" s="14"/>
      <c r="X3295" s="14"/>
      <c r="Y3295" s="14"/>
      <c r="Z3295" s="14"/>
      <c r="AA3295" s="14"/>
      <c r="AB3295" s="14"/>
      <c r="AC3295" s="14"/>
      <c r="AD3295" s="14"/>
      <c r="AE3295" s="14"/>
      <c r="AT3295" s="269" t="s">
        <v>200</v>
      </c>
      <c r="AU3295" s="269" t="s">
        <v>82</v>
      </c>
      <c r="AV3295" s="14" t="s">
        <v>82</v>
      </c>
      <c r="AW3295" s="14" t="s">
        <v>30</v>
      </c>
      <c r="AX3295" s="14" t="s">
        <v>73</v>
      </c>
      <c r="AY3295" s="269" t="s">
        <v>189</v>
      </c>
    </row>
    <row r="3296" s="13" customFormat="1">
      <c r="A3296" s="13"/>
      <c r="B3296" s="249"/>
      <c r="C3296" s="250"/>
      <c r="D3296" s="242" t="s">
        <v>200</v>
      </c>
      <c r="E3296" s="251" t="s">
        <v>1</v>
      </c>
      <c r="F3296" s="252" t="s">
        <v>382</v>
      </c>
      <c r="G3296" s="250"/>
      <c r="H3296" s="251" t="s">
        <v>1</v>
      </c>
      <c r="I3296" s="253"/>
      <c r="J3296" s="250"/>
      <c r="K3296" s="250"/>
      <c r="L3296" s="254"/>
      <c r="M3296" s="255"/>
      <c r="N3296" s="256"/>
      <c r="O3296" s="256"/>
      <c r="P3296" s="256"/>
      <c r="Q3296" s="256"/>
      <c r="R3296" s="256"/>
      <c r="S3296" s="256"/>
      <c r="T3296" s="257"/>
      <c r="U3296" s="13"/>
      <c r="V3296" s="13"/>
      <c r="W3296" s="13"/>
      <c r="X3296" s="13"/>
      <c r="Y3296" s="13"/>
      <c r="Z3296" s="13"/>
      <c r="AA3296" s="13"/>
      <c r="AB3296" s="13"/>
      <c r="AC3296" s="13"/>
      <c r="AD3296" s="13"/>
      <c r="AE3296" s="13"/>
      <c r="AT3296" s="258" t="s">
        <v>200</v>
      </c>
      <c r="AU3296" s="258" t="s">
        <v>82</v>
      </c>
      <c r="AV3296" s="13" t="s">
        <v>80</v>
      </c>
      <c r="AW3296" s="13" t="s">
        <v>30</v>
      </c>
      <c r="AX3296" s="13" t="s">
        <v>73</v>
      </c>
      <c r="AY3296" s="258" t="s">
        <v>189</v>
      </c>
    </row>
    <row r="3297" s="14" customFormat="1">
      <c r="A3297" s="14"/>
      <c r="B3297" s="259"/>
      <c r="C3297" s="260"/>
      <c r="D3297" s="242" t="s">
        <v>200</v>
      </c>
      <c r="E3297" s="261" t="s">
        <v>1</v>
      </c>
      <c r="F3297" s="262" t="s">
        <v>2002</v>
      </c>
      <c r="G3297" s="260"/>
      <c r="H3297" s="263">
        <v>6.2439999999999998</v>
      </c>
      <c r="I3297" s="264"/>
      <c r="J3297" s="260"/>
      <c r="K3297" s="260"/>
      <c r="L3297" s="265"/>
      <c r="M3297" s="266"/>
      <c r="N3297" s="267"/>
      <c r="O3297" s="267"/>
      <c r="P3297" s="267"/>
      <c r="Q3297" s="267"/>
      <c r="R3297" s="267"/>
      <c r="S3297" s="267"/>
      <c r="T3297" s="268"/>
      <c r="U3297" s="14"/>
      <c r="V3297" s="14"/>
      <c r="W3297" s="14"/>
      <c r="X3297" s="14"/>
      <c r="Y3297" s="14"/>
      <c r="Z3297" s="14"/>
      <c r="AA3297" s="14"/>
      <c r="AB3297" s="14"/>
      <c r="AC3297" s="14"/>
      <c r="AD3297" s="14"/>
      <c r="AE3297" s="14"/>
      <c r="AT3297" s="269" t="s">
        <v>200</v>
      </c>
      <c r="AU3297" s="269" t="s">
        <v>82</v>
      </c>
      <c r="AV3297" s="14" t="s">
        <v>82</v>
      </c>
      <c r="AW3297" s="14" t="s">
        <v>30</v>
      </c>
      <c r="AX3297" s="14" t="s">
        <v>73</v>
      </c>
      <c r="AY3297" s="269" t="s">
        <v>189</v>
      </c>
    </row>
    <row r="3298" s="16" customFormat="1">
      <c r="A3298" s="16"/>
      <c r="B3298" s="292"/>
      <c r="C3298" s="293"/>
      <c r="D3298" s="242" t="s">
        <v>200</v>
      </c>
      <c r="E3298" s="294" t="s">
        <v>1</v>
      </c>
      <c r="F3298" s="295" t="s">
        <v>290</v>
      </c>
      <c r="G3298" s="293"/>
      <c r="H3298" s="296">
        <v>91.873999999999995</v>
      </c>
      <c r="I3298" s="297"/>
      <c r="J3298" s="293"/>
      <c r="K3298" s="293"/>
      <c r="L3298" s="298"/>
      <c r="M3298" s="299"/>
      <c r="N3298" s="300"/>
      <c r="O3298" s="300"/>
      <c r="P3298" s="300"/>
      <c r="Q3298" s="300"/>
      <c r="R3298" s="300"/>
      <c r="S3298" s="300"/>
      <c r="T3298" s="301"/>
      <c r="U3298" s="16"/>
      <c r="V3298" s="16"/>
      <c r="W3298" s="16"/>
      <c r="X3298" s="16"/>
      <c r="Y3298" s="16"/>
      <c r="Z3298" s="16"/>
      <c r="AA3298" s="16"/>
      <c r="AB3298" s="16"/>
      <c r="AC3298" s="16"/>
      <c r="AD3298" s="16"/>
      <c r="AE3298" s="16"/>
      <c r="AT3298" s="302" t="s">
        <v>200</v>
      </c>
      <c r="AU3298" s="302" t="s">
        <v>82</v>
      </c>
      <c r="AV3298" s="16" t="s">
        <v>214</v>
      </c>
      <c r="AW3298" s="16" t="s">
        <v>30</v>
      </c>
      <c r="AX3298" s="16" t="s">
        <v>73</v>
      </c>
      <c r="AY3298" s="302" t="s">
        <v>189</v>
      </c>
    </row>
    <row r="3299" s="13" customFormat="1">
      <c r="A3299" s="13"/>
      <c r="B3299" s="249"/>
      <c r="C3299" s="250"/>
      <c r="D3299" s="242" t="s">
        <v>200</v>
      </c>
      <c r="E3299" s="251" t="s">
        <v>1</v>
      </c>
      <c r="F3299" s="252" t="s">
        <v>2028</v>
      </c>
      <c r="G3299" s="250"/>
      <c r="H3299" s="251" t="s">
        <v>1</v>
      </c>
      <c r="I3299" s="253"/>
      <c r="J3299" s="250"/>
      <c r="K3299" s="250"/>
      <c r="L3299" s="254"/>
      <c r="M3299" s="255"/>
      <c r="N3299" s="256"/>
      <c r="O3299" s="256"/>
      <c r="P3299" s="256"/>
      <c r="Q3299" s="256"/>
      <c r="R3299" s="256"/>
      <c r="S3299" s="256"/>
      <c r="T3299" s="257"/>
      <c r="U3299" s="13"/>
      <c r="V3299" s="13"/>
      <c r="W3299" s="13"/>
      <c r="X3299" s="13"/>
      <c r="Y3299" s="13"/>
      <c r="Z3299" s="13"/>
      <c r="AA3299" s="13"/>
      <c r="AB3299" s="13"/>
      <c r="AC3299" s="13"/>
      <c r="AD3299" s="13"/>
      <c r="AE3299" s="13"/>
      <c r="AT3299" s="258" t="s">
        <v>200</v>
      </c>
      <c r="AU3299" s="258" t="s">
        <v>82</v>
      </c>
      <c r="AV3299" s="13" t="s">
        <v>80</v>
      </c>
      <c r="AW3299" s="13" t="s">
        <v>30</v>
      </c>
      <c r="AX3299" s="13" t="s">
        <v>73</v>
      </c>
      <c r="AY3299" s="258" t="s">
        <v>189</v>
      </c>
    </row>
    <row r="3300" s="14" customFormat="1">
      <c r="A3300" s="14"/>
      <c r="B3300" s="259"/>
      <c r="C3300" s="260"/>
      <c r="D3300" s="242" t="s">
        <v>200</v>
      </c>
      <c r="E3300" s="261" t="s">
        <v>1</v>
      </c>
      <c r="F3300" s="262" t="s">
        <v>2029</v>
      </c>
      <c r="G3300" s="260"/>
      <c r="H3300" s="263">
        <v>91.873999999999995</v>
      </c>
      <c r="I3300" s="264"/>
      <c r="J3300" s="260"/>
      <c r="K3300" s="260"/>
      <c r="L3300" s="265"/>
      <c r="M3300" s="266"/>
      <c r="N3300" s="267"/>
      <c r="O3300" s="267"/>
      <c r="P3300" s="267"/>
      <c r="Q3300" s="267"/>
      <c r="R3300" s="267"/>
      <c r="S3300" s="267"/>
      <c r="T3300" s="268"/>
      <c r="U3300" s="14"/>
      <c r="V3300" s="14"/>
      <c r="W3300" s="14"/>
      <c r="X3300" s="14"/>
      <c r="Y3300" s="14"/>
      <c r="Z3300" s="14"/>
      <c r="AA3300" s="14"/>
      <c r="AB3300" s="14"/>
      <c r="AC3300" s="14"/>
      <c r="AD3300" s="14"/>
      <c r="AE3300" s="14"/>
      <c r="AT3300" s="269" t="s">
        <v>200</v>
      </c>
      <c r="AU3300" s="269" t="s">
        <v>82</v>
      </c>
      <c r="AV3300" s="14" t="s">
        <v>82</v>
      </c>
      <c r="AW3300" s="14" t="s">
        <v>30</v>
      </c>
      <c r="AX3300" s="14" t="s">
        <v>73</v>
      </c>
      <c r="AY3300" s="269" t="s">
        <v>189</v>
      </c>
    </row>
    <row r="3301" s="15" customFormat="1">
      <c r="A3301" s="15"/>
      <c r="B3301" s="270"/>
      <c r="C3301" s="271"/>
      <c r="D3301" s="242" t="s">
        <v>200</v>
      </c>
      <c r="E3301" s="272" t="s">
        <v>1</v>
      </c>
      <c r="F3301" s="273" t="s">
        <v>207</v>
      </c>
      <c r="G3301" s="271"/>
      <c r="H3301" s="274">
        <v>183.74799999999999</v>
      </c>
      <c r="I3301" s="275"/>
      <c r="J3301" s="271"/>
      <c r="K3301" s="271"/>
      <c r="L3301" s="276"/>
      <c r="M3301" s="277"/>
      <c r="N3301" s="278"/>
      <c r="O3301" s="278"/>
      <c r="P3301" s="278"/>
      <c r="Q3301" s="278"/>
      <c r="R3301" s="278"/>
      <c r="S3301" s="278"/>
      <c r="T3301" s="279"/>
      <c r="U3301" s="15"/>
      <c r="V3301" s="15"/>
      <c r="W3301" s="15"/>
      <c r="X3301" s="15"/>
      <c r="Y3301" s="15"/>
      <c r="Z3301" s="15"/>
      <c r="AA3301" s="15"/>
      <c r="AB3301" s="15"/>
      <c r="AC3301" s="15"/>
      <c r="AD3301" s="15"/>
      <c r="AE3301" s="15"/>
      <c r="AT3301" s="280" t="s">
        <v>200</v>
      </c>
      <c r="AU3301" s="280" t="s">
        <v>82</v>
      </c>
      <c r="AV3301" s="15" t="s">
        <v>195</v>
      </c>
      <c r="AW3301" s="15" t="s">
        <v>30</v>
      </c>
      <c r="AX3301" s="15" t="s">
        <v>80</v>
      </c>
      <c r="AY3301" s="280" t="s">
        <v>189</v>
      </c>
    </row>
    <row r="3302" s="2" customFormat="1" ht="49.05" customHeight="1">
      <c r="A3302" s="39"/>
      <c r="B3302" s="40"/>
      <c r="C3302" s="281" t="s">
        <v>2030</v>
      </c>
      <c r="D3302" s="281" t="s">
        <v>273</v>
      </c>
      <c r="E3302" s="282" t="s">
        <v>2031</v>
      </c>
      <c r="F3302" s="283" t="s">
        <v>2032</v>
      </c>
      <c r="G3302" s="284" t="s">
        <v>301</v>
      </c>
      <c r="H3302" s="285">
        <v>214.15799999999999</v>
      </c>
      <c r="I3302" s="286"/>
      <c r="J3302" s="287">
        <f>ROUND(I3302*H3302,2)</f>
        <v>0</v>
      </c>
      <c r="K3302" s="288"/>
      <c r="L3302" s="289"/>
      <c r="M3302" s="290" t="s">
        <v>1</v>
      </c>
      <c r="N3302" s="291" t="s">
        <v>38</v>
      </c>
      <c r="O3302" s="92"/>
      <c r="P3302" s="238">
        <f>O3302*H3302</f>
        <v>0</v>
      </c>
      <c r="Q3302" s="238">
        <v>0.0053</v>
      </c>
      <c r="R3302" s="238">
        <f>Q3302*H3302</f>
        <v>1.1350373999999999</v>
      </c>
      <c r="S3302" s="238">
        <v>0</v>
      </c>
      <c r="T3302" s="239">
        <f>S3302*H3302</f>
        <v>0</v>
      </c>
      <c r="U3302" s="39"/>
      <c r="V3302" s="39"/>
      <c r="W3302" s="39"/>
      <c r="X3302" s="39"/>
      <c r="Y3302" s="39"/>
      <c r="Z3302" s="39"/>
      <c r="AA3302" s="39"/>
      <c r="AB3302" s="39"/>
      <c r="AC3302" s="39"/>
      <c r="AD3302" s="39"/>
      <c r="AE3302" s="39"/>
      <c r="AR3302" s="240" t="s">
        <v>471</v>
      </c>
      <c r="AT3302" s="240" t="s">
        <v>273</v>
      </c>
      <c r="AU3302" s="240" t="s">
        <v>82</v>
      </c>
      <c r="AY3302" s="18" t="s">
        <v>189</v>
      </c>
      <c r="BE3302" s="241">
        <f>IF(N3302="základní",J3302,0)</f>
        <v>0</v>
      </c>
      <c r="BF3302" s="241">
        <f>IF(N3302="snížená",J3302,0)</f>
        <v>0</v>
      </c>
      <c r="BG3302" s="241">
        <f>IF(N3302="zákl. přenesená",J3302,0)</f>
        <v>0</v>
      </c>
      <c r="BH3302" s="241">
        <f>IF(N3302="sníž. přenesená",J3302,0)</f>
        <v>0</v>
      </c>
      <c r="BI3302" s="241">
        <f>IF(N3302="nulová",J3302,0)</f>
        <v>0</v>
      </c>
      <c r="BJ3302" s="18" t="s">
        <v>80</v>
      </c>
      <c r="BK3302" s="241">
        <f>ROUND(I3302*H3302,2)</f>
        <v>0</v>
      </c>
      <c r="BL3302" s="18" t="s">
        <v>306</v>
      </c>
      <c r="BM3302" s="240" t="s">
        <v>2033</v>
      </c>
    </row>
    <row r="3303" s="2" customFormat="1">
      <c r="A3303" s="39"/>
      <c r="B3303" s="40"/>
      <c r="C3303" s="41"/>
      <c r="D3303" s="242" t="s">
        <v>197</v>
      </c>
      <c r="E3303" s="41"/>
      <c r="F3303" s="243" t="s">
        <v>2032</v>
      </c>
      <c r="G3303" s="41"/>
      <c r="H3303" s="41"/>
      <c r="I3303" s="244"/>
      <c r="J3303" s="41"/>
      <c r="K3303" s="41"/>
      <c r="L3303" s="45"/>
      <c r="M3303" s="245"/>
      <c r="N3303" s="246"/>
      <c r="O3303" s="92"/>
      <c r="P3303" s="92"/>
      <c r="Q3303" s="92"/>
      <c r="R3303" s="92"/>
      <c r="S3303" s="92"/>
      <c r="T3303" s="93"/>
      <c r="U3303" s="39"/>
      <c r="V3303" s="39"/>
      <c r="W3303" s="39"/>
      <c r="X3303" s="39"/>
      <c r="Y3303" s="39"/>
      <c r="Z3303" s="39"/>
      <c r="AA3303" s="39"/>
      <c r="AB3303" s="39"/>
      <c r="AC3303" s="39"/>
      <c r="AD3303" s="39"/>
      <c r="AE3303" s="39"/>
      <c r="AT3303" s="18" t="s">
        <v>197</v>
      </c>
      <c r="AU3303" s="18" t="s">
        <v>82</v>
      </c>
    </row>
    <row r="3304" s="14" customFormat="1">
      <c r="A3304" s="14"/>
      <c r="B3304" s="259"/>
      <c r="C3304" s="260"/>
      <c r="D3304" s="242" t="s">
        <v>200</v>
      </c>
      <c r="E3304" s="261" t="s">
        <v>1</v>
      </c>
      <c r="F3304" s="262" t="s">
        <v>2034</v>
      </c>
      <c r="G3304" s="260"/>
      <c r="H3304" s="263">
        <v>214.15799999999999</v>
      </c>
      <c r="I3304" s="264"/>
      <c r="J3304" s="260"/>
      <c r="K3304" s="260"/>
      <c r="L3304" s="265"/>
      <c r="M3304" s="266"/>
      <c r="N3304" s="267"/>
      <c r="O3304" s="267"/>
      <c r="P3304" s="267"/>
      <c r="Q3304" s="267"/>
      <c r="R3304" s="267"/>
      <c r="S3304" s="267"/>
      <c r="T3304" s="268"/>
      <c r="U3304" s="14"/>
      <c r="V3304" s="14"/>
      <c r="W3304" s="14"/>
      <c r="X3304" s="14"/>
      <c r="Y3304" s="14"/>
      <c r="Z3304" s="14"/>
      <c r="AA3304" s="14"/>
      <c r="AB3304" s="14"/>
      <c r="AC3304" s="14"/>
      <c r="AD3304" s="14"/>
      <c r="AE3304" s="14"/>
      <c r="AT3304" s="269" t="s">
        <v>200</v>
      </c>
      <c r="AU3304" s="269" t="s">
        <v>82</v>
      </c>
      <c r="AV3304" s="14" t="s">
        <v>82</v>
      </c>
      <c r="AW3304" s="14" t="s">
        <v>30</v>
      </c>
      <c r="AX3304" s="14" t="s">
        <v>80</v>
      </c>
      <c r="AY3304" s="269" t="s">
        <v>189</v>
      </c>
    </row>
    <row r="3305" s="2" customFormat="1" ht="24.15" customHeight="1">
      <c r="A3305" s="39"/>
      <c r="B3305" s="40"/>
      <c r="C3305" s="228" t="s">
        <v>2035</v>
      </c>
      <c r="D3305" s="228" t="s">
        <v>191</v>
      </c>
      <c r="E3305" s="229" t="s">
        <v>2036</v>
      </c>
      <c r="F3305" s="230" t="s">
        <v>2037</v>
      </c>
      <c r="G3305" s="231" t="s">
        <v>301</v>
      </c>
      <c r="H3305" s="232">
        <v>76.537999999999997</v>
      </c>
      <c r="I3305" s="233"/>
      <c r="J3305" s="234">
        <f>ROUND(I3305*H3305,2)</f>
        <v>0</v>
      </c>
      <c r="K3305" s="235"/>
      <c r="L3305" s="45"/>
      <c r="M3305" s="236" t="s">
        <v>1</v>
      </c>
      <c r="N3305" s="237" t="s">
        <v>38</v>
      </c>
      <c r="O3305" s="92"/>
      <c r="P3305" s="238">
        <f>O3305*H3305</f>
        <v>0</v>
      </c>
      <c r="Q3305" s="238">
        <v>0.00039825</v>
      </c>
      <c r="R3305" s="238">
        <f>Q3305*H3305</f>
        <v>0.0304812585</v>
      </c>
      <c r="S3305" s="238">
        <v>0</v>
      </c>
      <c r="T3305" s="239">
        <f>S3305*H3305</f>
        <v>0</v>
      </c>
      <c r="U3305" s="39"/>
      <c r="V3305" s="39"/>
      <c r="W3305" s="39"/>
      <c r="X3305" s="39"/>
      <c r="Y3305" s="39"/>
      <c r="Z3305" s="39"/>
      <c r="AA3305" s="39"/>
      <c r="AB3305" s="39"/>
      <c r="AC3305" s="39"/>
      <c r="AD3305" s="39"/>
      <c r="AE3305" s="39"/>
      <c r="AR3305" s="240" t="s">
        <v>306</v>
      </c>
      <c r="AT3305" s="240" t="s">
        <v>191</v>
      </c>
      <c r="AU3305" s="240" t="s">
        <v>82</v>
      </c>
      <c r="AY3305" s="18" t="s">
        <v>189</v>
      </c>
      <c r="BE3305" s="241">
        <f>IF(N3305="základní",J3305,0)</f>
        <v>0</v>
      </c>
      <c r="BF3305" s="241">
        <f>IF(N3305="snížená",J3305,0)</f>
        <v>0</v>
      </c>
      <c r="BG3305" s="241">
        <f>IF(N3305="zákl. přenesená",J3305,0)</f>
        <v>0</v>
      </c>
      <c r="BH3305" s="241">
        <f>IF(N3305="sníž. přenesená",J3305,0)</f>
        <v>0</v>
      </c>
      <c r="BI3305" s="241">
        <f>IF(N3305="nulová",J3305,0)</f>
        <v>0</v>
      </c>
      <c r="BJ3305" s="18" t="s">
        <v>80</v>
      </c>
      <c r="BK3305" s="241">
        <f>ROUND(I3305*H3305,2)</f>
        <v>0</v>
      </c>
      <c r="BL3305" s="18" t="s">
        <v>306</v>
      </c>
      <c r="BM3305" s="240" t="s">
        <v>2038</v>
      </c>
    </row>
    <row r="3306" s="2" customFormat="1">
      <c r="A3306" s="39"/>
      <c r="B3306" s="40"/>
      <c r="C3306" s="41"/>
      <c r="D3306" s="242" t="s">
        <v>197</v>
      </c>
      <c r="E3306" s="41"/>
      <c r="F3306" s="243" t="s">
        <v>2037</v>
      </c>
      <c r="G3306" s="41"/>
      <c r="H3306" s="41"/>
      <c r="I3306" s="244"/>
      <c r="J3306" s="41"/>
      <c r="K3306" s="41"/>
      <c r="L3306" s="45"/>
      <c r="M3306" s="245"/>
      <c r="N3306" s="246"/>
      <c r="O3306" s="92"/>
      <c r="P3306" s="92"/>
      <c r="Q3306" s="92"/>
      <c r="R3306" s="92"/>
      <c r="S3306" s="92"/>
      <c r="T3306" s="93"/>
      <c r="U3306" s="39"/>
      <c r="V3306" s="39"/>
      <c r="W3306" s="39"/>
      <c r="X3306" s="39"/>
      <c r="Y3306" s="39"/>
      <c r="Z3306" s="39"/>
      <c r="AA3306" s="39"/>
      <c r="AB3306" s="39"/>
      <c r="AC3306" s="39"/>
      <c r="AD3306" s="39"/>
      <c r="AE3306" s="39"/>
      <c r="AT3306" s="18" t="s">
        <v>197</v>
      </c>
      <c r="AU3306" s="18" t="s">
        <v>82</v>
      </c>
    </row>
    <row r="3307" s="2" customFormat="1">
      <c r="A3307" s="39"/>
      <c r="B3307" s="40"/>
      <c r="C3307" s="41"/>
      <c r="D3307" s="247" t="s">
        <v>198</v>
      </c>
      <c r="E3307" s="41"/>
      <c r="F3307" s="248" t="s">
        <v>2039</v>
      </c>
      <c r="G3307" s="41"/>
      <c r="H3307" s="41"/>
      <c r="I3307" s="244"/>
      <c r="J3307" s="41"/>
      <c r="K3307" s="41"/>
      <c r="L3307" s="45"/>
      <c r="M3307" s="245"/>
      <c r="N3307" s="246"/>
      <c r="O3307" s="92"/>
      <c r="P3307" s="92"/>
      <c r="Q3307" s="92"/>
      <c r="R3307" s="92"/>
      <c r="S3307" s="92"/>
      <c r="T3307" s="93"/>
      <c r="U3307" s="39"/>
      <c r="V3307" s="39"/>
      <c r="W3307" s="39"/>
      <c r="X3307" s="39"/>
      <c r="Y3307" s="39"/>
      <c r="Z3307" s="39"/>
      <c r="AA3307" s="39"/>
      <c r="AB3307" s="39"/>
      <c r="AC3307" s="39"/>
      <c r="AD3307" s="39"/>
      <c r="AE3307" s="39"/>
      <c r="AT3307" s="18" t="s">
        <v>198</v>
      </c>
      <c r="AU3307" s="18" t="s">
        <v>82</v>
      </c>
    </row>
    <row r="3308" s="13" customFormat="1">
      <c r="A3308" s="13"/>
      <c r="B3308" s="249"/>
      <c r="C3308" s="250"/>
      <c r="D3308" s="242" t="s">
        <v>200</v>
      </c>
      <c r="E3308" s="251" t="s">
        <v>1</v>
      </c>
      <c r="F3308" s="252" t="s">
        <v>2014</v>
      </c>
      <c r="G3308" s="250"/>
      <c r="H3308" s="251" t="s">
        <v>1</v>
      </c>
      <c r="I3308" s="253"/>
      <c r="J3308" s="250"/>
      <c r="K3308" s="250"/>
      <c r="L3308" s="254"/>
      <c r="M3308" s="255"/>
      <c r="N3308" s="256"/>
      <c r="O3308" s="256"/>
      <c r="P3308" s="256"/>
      <c r="Q3308" s="256"/>
      <c r="R3308" s="256"/>
      <c r="S3308" s="256"/>
      <c r="T3308" s="257"/>
      <c r="U3308" s="13"/>
      <c r="V3308" s="13"/>
      <c r="W3308" s="13"/>
      <c r="X3308" s="13"/>
      <c r="Y3308" s="13"/>
      <c r="Z3308" s="13"/>
      <c r="AA3308" s="13"/>
      <c r="AB3308" s="13"/>
      <c r="AC3308" s="13"/>
      <c r="AD3308" s="13"/>
      <c r="AE3308" s="13"/>
      <c r="AT3308" s="258" t="s">
        <v>200</v>
      </c>
      <c r="AU3308" s="258" t="s">
        <v>82</v>
      </c>
      <c r="AV3308" s="13" t="s">
        <v>80</v>
      </c>
      <c r="AW3308" s="13" t="s">
        <v>30</v>
      </c>
      <c r="AX3308" s="13" t="s">
        <v>73</v>
      </c>
      <c r="AY3308" s="258" t="s">
        <v>189</v>
      </c>
    </row>
    <row r="3309" s="13" customFormat="1">
      <c r="A3309" s="13"/>
      <c r="B3309" s="249"/>
      <c r="C3309" s="250"/>
      <c r="D3309" s="242" t="s">
        <v>200</v>
      </c>
      <c r="E3309" s="251" t="s">
        <v>1</v>
      </c>
      <c r="F3309" s="252" t="s">
        <v>2015</v>
      </c>
      <c r="G3309" s="250"/>
      <c r="H3309" s="251" t="s">
        <v>1</v>
      </c>
      <c r="I3309" s="253"/>
      <c r="J3309" s="250"/>
      <c r="K3309" s="250"/>
      <c r="L3309" s="254"/>
      <c r="M3309" s="255"/>
      <c r="N3309" s="256"/>
      <c r="O3309" s="256"/>
      <c r="P3309" s="256"/>
      <c r="Q3309" s="256"/>
      <c r="R3309" s="256"/>
      <c r="S3309" s="256"/>
      <c r="T3309" s="257"/>
      <c r="U3309" s="13"/>
      <c r="V3309" s="13"/>
      <c r="W3309" s="13"/>
      <c r="X3309" s="13"/>
      <c r="Y3309" s="13"/>
      <c r="Z3309" s="13"/>
      <c r="AA3309" s="13"/>
      <c r="AB3309" s="13"/>
      <c r="AC3309" s="13"/>
      <c r="AD3309" s="13"/>
      <c r="AE3309" s="13"/>
      <c r="AT3309" s="258" t="s">
        <v>200</v>
      </c>
      <c r="AU3309" s="258" t="s">
        <v>82</v>
      </c>
      <c r="AV3309" s="13" t="s">
        <v>80</v>
      </c>
      <c r="AW3309" s="13" t="s">
        <v>30</v>
      </c>
      <c r="AX3309" s="13" t="s">
        <v>73</v>
      </c>
      <c r="AY3309" s="258" t="s">
        <v>189</v>
      </c>
    </row>
    <row r="3310" s="13" customFormat="1">
      <c r="A3310" s="13"/>
      <c r="B3310" s="249"/>
      <c r="C3310" s="250"/>
      <c r="D3310" s="242" t="s">
        <v>200</v>
      </c>
      <c r="E3310" s="251" t="s">
        <v>1</v>
      </c>
      <c r="F3310" s="252" t="s">
        <v>338</v>
      </c>
      <c r="G3310" s="250"/>
      <c r="H3310" s="251" t="s">
        <v>1</v>
      </c>
      <c r="I3310" s="253"/>
      <c r="J3310" s="250"/>
      <c r="K3310" s="250"/>
      <c r="L3310" s="254"/>
      <c r="M3310" s="255"/>
      <c r="N3310" s="256"/>
      <c r="O3310" s="256"/>
      <c r="P3310" s="256"/>
      <c r="Q3310" s="256"/>
      <c r="R3310" s="256"/>
      <c r="S3310" s="256"/>
      <c r="T3310" s="257"/>
      <c r="U3310" s="13"/>
      <c r="V3310" s="13"/>
      <c r="W3310" s="13"/>
      <c r="X3310" s="13"/>
      <c r="Y3310" s="13"/>
      <c r="Z3310" s="13"/>
      <c r="AA3310" s="13"/>
      <c r="AB3310" s="13"/>
      <c r="AC3310" s="13"/>
      <c r="AD3310" s="13"/>
      <c r="AE3310" s="13"/>
      <c r="AT3310" s="258" t="s">
        <v>200</v>
      </c>
      <c r="AU3310" s="258" t="s">
        <v>82</v>
      </c>
      <c r="AV3310" s="13" t="s">
        <v>80</v>
      </c>
      <c r="AW3310" s="13" t="s">
        <v>30</v>
      </c>
      <c r="AX3310" s="13" t="s">
        <v>73</v>
      </c>
      <c r="AY3310" s="258" t="s">
        <v>189</v>
      </c>
    </row>
    <row r="3311" s="13" customFormat="1">
      <c r="A3311" s="13"/>
      <c r="B3311" s="249"/>
      <c r="C3311" s="250"/>
      <c r="D3311" s="242" t="s">
        <v>200</v>
      </c>
      <c r="E3311" s="251" t="s">
        <v>1</v>
      </c>
      <c r="F3311" s="252" t="s">
        <v>823</v>
      </c>
      <c r="G3311" s="250"/>
      <c r="H3311" s="251" t="s">
        <v>1</v>
      </c>
      <c r="I3311" s="253"/>
      <c r="J3311" s="250"/>
      <c r="K3311" s="250"/>
      <c r="L3311" s="254"/>
      <c r="M3311" s="255"/>
      <c r="N3311" s="256"/>
      <c r="O3311" s="256"/>
      <c r="P3311" s="256"/>
      <c r="Q3311" s="256"/>
      <c r="R3311" s="256"/>
      <c r="S3311" s="256"/>
      <c r="T3311" s="257"/>
      <c r="U3311" s="13"/>
      <c r="V3311" s="13"/>
      <c r="W3311" s="13"/>
      <c r="X3311" s="13"/>
      <c r="Y3311" s="13"/>
      <c r="Z3311" s="13"/>
      <c r="AA3311" s="13"/>
      <c r="AB3311" s="13"/>
      <c r="AC3311" s="13"/>
      <c r="AD3311" s="13"/>
      <c r="AE3311" s="13"/>
      <c r="AT3311" s="258" t="s">
        <v>200</v>
      </c>
      <c r="AU3311" s="258" t="s">
        <v>82</v>
      </c>
      <c r="AV3311" s="13" t="s">
        <v>80</v>
      </c>
      <c r="AW3311" s="13" t="s">
        <v>30</v>
      </c>
      <c r="AX3311" s="13" t="s">
        <v>73</v>
      </c>
      <c r="AY3311" s="258" t="s">
        <v>189</v>
      </c>
    </row>
    <row r="3312" s="14" customFormat="1">
      <c r="A3312" s="14"/>
      <c r="B3312" s="259"/>
      <c r="C3312" s="260"/>
      <c r="D3312" s="242" t="s">
        <v>200</v>
      </c>
      <c r="E3312" s="261" t="s">
        <v>1</v>
      </c>
      <c r="F3312" s="262" t="s">
        <v>824</v>
      </c>
      <c r="G3312" s="260"/>
      <c r="H3312" s="263">
        <v>4.6870000000000003</v>
      </c>
      <c r="I3312" s="264"/>
      <c r="J3312" s="260"/>
      <c r="K3312" s="260"/>
      <c r="L3312" s="265"/>
      <c r="M3312" s="266"/>
      <c r="N3312" s="267"/>
      <c r="O3312" s="267"/>
      <c r="P3312" s="267"/>
      <c r="Q3312" s="267"/>
      <c r="R3312" s="267"/>
      <c r="S3312" s="267"/>
      <c r="T3312" s="268"/>
      <c r="U3312" s="14"/>
      <c r="V3312" s="14"/>
      <c r="W3312" s="14"/>
      <c r="X3312" s="14"/>
      <c r="Y3312" s="14"/>
      <c r="Z3312" s="14"/>
      <c r="AA3312" s="14"/>
      <c r="AB3312" s="14"/>
      <c r="AC3312" s="14"/>
      <c r="AD3312" s="14"/>
      <c r="AE3312" s="14"/>
      <c r="AT3312" s="269" t="s">
        <v>200</v>
      </c>
      <c r="AU3312" s="269" t="s">
        <v>82</v>
      </c>
      <c r="AV3312" s="14" t="s">
        <v>82</v>
      </c>
      <c r="AW3312" s="14" t="s">
        <v>30</v>
      </c>
      <c r="AX3312" s="14" t="s">
        <v>73</v>
      </c>
      <c r="AY3312" s="269" t="s">
        <v>189</v>
      </c>
    </row>
    <row r="3313" s="13" customFormat="1">
      <c r="A3313" s="13"/>
      <c r="B3313" s="249"/>
      <c r="C3313" s="250"/>
      <c r="D3313" s="242" t="s">
        <v>200</v>
      </c>
      <c r="E3313" s="251" t="s">
        <v>1</v>
      </c>
      <c r="F3313" s="252" t="s">
        <v>369</v>
      </c>
      <c r="G3313" s="250"/>
      <c r="H3313" s="251" t="s">
        <v>1</v>
      </c>
      <c r="I3313" s="253"/>
      <c r="J3313" s="250"/>
      <c r="K3313" s="250"/>
      <c r="L3313" s="254"/>
      <c r="M3313" s="255"/>
      <c r="N3313" s="256"/>
      <c r="O3313" s="256"/>
      <c r="P3313" s="256"/>
      <c r="Q3313" s="256"/>
      <c r="R3313" s="256"/>
      <c r="S3313" s="256"/>
      <c r="T3313" s="257"/>
      <c r="U3313" s="13"/>
      <c r="V3313" s="13"/>
      <c r="W3313" s="13"/>
      <c r="X3313" s="13"/>
      <c r="Y3313" s="13"/>
      <c r="Z3313" s="13"/>
      <c r="AA3313" s="13"/>
      <c r="AB3313" s="13"/>
      <c r="AC3313" s="13"/>
      <c r="AD3313" s="13"/>
      <c r="AE3313" s="13"/>
      <c r="AT3313" s="258" t="s">
        <v>200</v>
      </c>
      <c r="AU3313" s="258" t="s">
        <v>82</v>
      </c>
      <c r="AV3313" s="13" t="s">
        <v>80</v>
      </c>
      <c r="AW3313" s="13" t="s">
        <v>30</v>
      </c>
      <c r="AX3313" s="13" t="s">
        <v>73</v>
      </c>
      <c r="AY3313" s="258" t="s">
        <v>189</v>
      </c>
    </row>
    <row r="3314" s="14" customFormat="1">
      <c r="A3314" s="14"/>
      <c r="B3314" s="259"/>
      <c r="C3314" s="260"/>
      <c r="D3314" s="242" t="s">
        <v>200</v>
      </c>
      <c r="E3314" s="261" t="s">
        <v>1</v>
      </c>
      <c r="F3314" s="262" t="s">
        <v>825</v>
      </c>
      <c r="G3314" s="260"/>
      <c r="H3314" s="263">
        <v>-1.565</v>
      </c>
      <c r="I3314" s="264"/>
      <c r="J3314" s="260"/>
      <c r="K3314" s="260"/>
      <c r="L3314" s="265"/>
      <c r="M3314" s="266"/>
      <c r="N3314" s="267"/>
      <c r="O3314" s="267"/>
      <c r="P3314" s="267"/>
      <c r="Q3314" s="267"/>
      <c r="R3314" s="267"/>
      <c r="S3314" s="267"/>
      <c r="T3314" s="268"/>
      <c r="U3314" s="14"/>
      <c r="V3314" s="14"/>
      <c r="W3314" s="14"/>
      <c r="X3314" s="14"/>
      <c r="Y3314" s="14"/>
      <c r="Z3314" s="14"/>
      <c r="AA3314" s="14"/>
      <c r="AB3314" s="14"/>
      <c r="AC3314" s="14"/>
      <c r="AD3314" s="14"/>
      <c r="AE3314" s="14"/>
      <c r="AT3314" s="269" t="s">
        <v>200</v>
      </c>
      <c r="AU3314" s="269" t="s">
        <v>82</v>
      </c>
      <c r="AV3314" s="14" t="s">
        <v>82</v>
      </c>
      <c r="AW3314" s="14" t="s">
        <v>30</v>
      </c>
      <c r="AX3314" s="14" t="s">
        <v>73</v>
      </c>
      <c r="AY3314" s="269" t="s">
        <v>189</v>
      </c>
    </row>
    <row r="3315" s="13" customFormat="1">
      <c r="A3315" s="13"/>
      <c r="B3315" s="249"/>
      <c r="C3315" s="250"/>
      <c r="D3315" s="242" t="s">
        <v>200</v>
      </c>
      <c r="E3315" s="251" t="s">
        <v>1</v>
      </c>
      <c r="F3315" s="252" t="s">
        <v>606</v>
      </c>
      <c r="G3315" s="250"/>
      <c r="H3315" s="251" t="s">
        <v>1</v>
      </c>
      <c r="I3315" s="253"/>
      <c r="J3315" s="250"/>
      <c r="K3315" s="250"/>
      <c r="L3315" s="254"/>
      <c r="M3315" s="255"/>
      <c r="N3315" s="256"/>
      <c r="O3315" s="256"/>
      <c r="P3315" s="256"/>
      <c r="Q3315" s="256"/>
      <c r="R3315" s="256"/>
      <c r="S3315" s="256"/>
      <c r="T3315" s="257"/>
      <c r="U3315" s="13"/>
      <c r="V3315" s="13"/>
      <c r="W3315" s="13"/>
      <c r="X3315" s="13"/>
      <c r="Y3315" s="13"/>
      <c r="Z3315" s="13"/>
      <c r="AA3315" s="13"/>
      <c r="AB3315" s="13"/>
      <c r="AC3315" s="13"/>
      <c r="AD3315" s="13"/>
      <c r="AE3315" s="13"/>
      <c r="AT3315" s="258" t="s">
        <v>200</v>
      </c>
      <c r="AU3315" s="258" t="s">
        <v>82</v>
      </c>
      <c r="AV3315" s="13" t="s">
        <v>80</v>
      </c>
      <c r="AW3315" s="13" t="s">
        <v>30</v>
      </c>
      <c r="AX3315" s="13" t="s">
        <v>73</v>
      </c>
      <c r="AY3315" s="258" t="s">
        <v>189</v>
      </c>
    </row>
    <row r="3316" s="14" customFormat="1">
      <c r="A3316" s="14"/>
      <c r="B3316" s="259"/>
      <c r="C3316" s="260"/>
      <c r="D3316" s="242" t="s">
        <v>200</v>
      </c>
      <c r="E3316" s="261" t="s">
        <v>1</v>
      </c>
      <c r="F3316" s="262" t="s">
        <v>826</v>
      </c>
      <c r="G3316" s="260"/>
      <c r="H3316" s="263">
        <v>5.7839999999999998</v>
      </c>
      <c r="I3316" s="264"/>
      <c r="J3316" s="260"/>
      <c r="K3316" s="260"/>
      <c r="L3316" s="265"/>
      <c r="M3316" s="266"/>
      <c r="N3316" s="267"/>
      <c r="O3316" s="267"/>
      <c r="P3316" s="267"/>
      <c r="Q3316" s="267"/>
      <c r="R3316" s="267"/>
      <c r="S3316" s="267"/>
      <c r="T3316" s="268"/>
      <c r="U3316" s="14"/>
      <c r="V3316" s="14"/>
      <c r="W3316" s="14"/>
      <c r="X3316" s="14"/>
      <c r="Y3316" s="14"/>
      <c r="Z3316" s="14"/>
      <c r="AA3316" s="14"/>
      <c r="AB3316" s="14"/>
      <c r="AC3316" s="14"/>
      <c r="AD3316" s="14"/>
      <c r="AE3316" s="14"/>
      <c r="AT3316" s="269" t="s">
        <v>200</v>
      </c>
      <c r="AU3316" s="269" t="s">
        <v>82</v>
      </c>
      <c r="AV3316" s="14" t="s">
        <v>82</v>
      </c>
      <c r="AW3316" s="14" t="s">
        <v>30</v>
      </c>
      <c r="AX3316" s="14" t="s">
        <v>73</v>
      </c>
      <c r="AY3316" s="269" t="s">
        <v>189</v>
      </c>
    </row>
    <row r="3317" s="13" customFormat="1">
      <c r="A3317" s="13"/>
      <c r="B3317" s="249"/>
      <c r="C3317" s="250"/>
      <c r="D3317" s="242" t="s">
        <v>200</v>
      </c>
      <c r="E3317" s="251" t="s">
        <v>1</v>
      </c>
      <c r="F3317" s="252" t="s">
        <v>369</v>
      </c>
      <c r="G3317" s="250"/>
      <c r="H3317" s="251" t="s">
        <v>1</v>
      </c>
      <c r="I3317" s="253"/>
      <c r="J3317" s="250"/>
      <c r="K3317" s="250"/>
      <c r="L3317" s="254"/>
      <c r="M3317" s="255"/>
      <c r="N3317" s="256"/>
      <c r="O3317" s="256"/>
      <c r="P3317" s="256"/>
      <c r="Q3317" s="256"/>
      <c r="R3317" s="256"/>
      <c r="S3317" s="256"/>
      <c r="T3317" s="257"/>
      <c r="U3317" s="13"/>
      <c r="V3317" s="13"/>
      <c r="W3317" s="13"/>
      <c r="X3317" s="13"/>
      <c r="Y3317" s="13"/>
      <c r="Z3317" s="13"/>
      <c r="AA3317" s="13"/>
      <c r="AB3317" s="13"/>
      <c r="AC3317" s="13"/>
      <c r="AD3317" s="13"/>
      <c r="AE3317" s="13"/>
      <c r="AT3317" s="258" t="s">
        <v>200</v>
      </c>
      <c r="AU3317" s="258" t="s">
        <v>82</v>
      </c>
      <c r="AV3317" s="13" t="s">
        <v>80</v>
      </c>
      <c r="AW3317" s="13" t="s">
        <v>30</v>
      </c>
      <c r="AX3317" s="13" t="s">
        <v>73</v>
      </c>
      <c r="AY3317" s="258" t="s">
        <v>189</v>
      </c>
    </row>
    <row r="3318" s="14" customFormat="1">
      <c r="A3318" s="14"/>
      <c r="B3318" s="259"/>
      <c r="C3318" s="260"/>
      <c r="D3318" s="242" t="s">
        <v>200</v>
      </c>
      <c r="E3318" s="261" t="s">
        <v>1</v>
      </c>
      <c r="F3318" s="262" t="s">
        <v>827</v>
      </c>
      <c r="G3318" s="260"/>
      <c r="H3318" s="263">
        <v>-0.28000000000000003</v>
      </c>
      <c r="I3318" s="264"/>
      <c r="J3318" s="260"/>
      <c r="K3318" s="260"/>
      <c r="L3318" s="265"/>
      <c r="M3318" s="266"/>
      <c r="N3318" s="267"/>
      <c r="O3318" s="267"/>
      <c r="P3318" s="267"/>
      <c r="Q3318" s="267"/>
      <c r="R3318" s="267"/>
      <c r="S3318" s="267"/>
      <c r="T3318" s="268"/>
      <c r="U3318" s="14"/>
      <c r="V3318" s="14"/>
      <c r="W3318" s="14"/>
      <c r="X3318" s="14"/>
      <c r="Y3318" s="14"/>
      <c r="Z3318" s="14"/>
      <c r="AA3318" s="14"/>
      <c r="AB3318" s="14"/>
      <c r="AC3318" s="14"/>
      <c r="AD3318" s="14"/>
      <c r="AE3318" s="14"/>
      <c r="AT3318" s="269" t="s">
        <v>200</v>
      </c>
      <c r="AU3318" s="269" t="s">
        <v>82</v>
      </c>
      <c r="AV3318" s="14" t="s">
        <v>82</v>
      </c>
      <c r="AW3318" s="14" t="s">
        <v>30</v>
      </c>
      <c r="AX3318" s="14" t="s">
        <v>73</v>
      </c>
      <c r="AY3318" s="269" t="s">
        <v>189</v>
      </c>
    </row>
    <row r="3319" s="13" customFormat="1">
      <c r="A3319" s="13"/>
      <c r="B3319" s="249"/>
      <c r="C3319" s="250"/>
      <c r="D3319" s="242" t="s">
        <v>200</v>
      </c>
      <c r="E3319" s="251" t="s">
        <v>1</v>
      </c>
      <c r="F3319" s="252" t="s">
        <v>608</v>
      </c>
      <c r="G3319" s="250"/>
      <c r="H3319" s="251" t="s">
        <v>1</v>
      </c>
      <c r="I3319" s="253"/>
      <c r="J3319" s="250"/>
      <c r="K3319" s="250"/>
      <c r="L3319" s="254"/>
      <c r="M3319" s="255"/>
      <c r="N3319" s="256"/>
      <c r="O3319" s="256"/>
      <c r="P3319" s="256"/>
      <c r="Q3319" s="256"/>
      <c r="R3319" s="256"/>
      <c r="S3319" s="256"/>
      <c r="T3319" s="257"/>
      <c r="U3319" s="13"/>
      <c r="V3319" s="13"/>
      <c r="W3319" s="13"/>
      <c r="X3319" s="13"/>
      <c r="Y3319" s="13"/>
      <c r="Z3319" s="13"/>
      <c r="AA3319" s="13"/>
      <c r="AB3319" s="13"/>
      <c r="AC3319" s="13"/>
      <c r="AD3319" s="13"/>
      <c r="AE3319" s="13"/>
      <c r="AT3319" s="258" t="s">
        <v>200</v>
      </c>
      <c r="AU3319" s="258" t="s">
        <v>82</v>
      </c>
      <c r="AV3319" s="13" t="s">
        <v>80</v>
      </c>
      <c r="AW3319" s="13" t="s">
        <v>30</v>
      </c>
      <c r="AX3319" s="13" t="s">
        <v>73</v>
      </c>
      <c r="AY3319" s="258" t="s">
        <v>189</v>
      </c>
    </row>
    <row r="3320" s="14" customFormat="1">
      <c r="A3320" s="14"/>
      <c r="B3320" s="259"/>
      <c r="C3320" s="260"/>
      <c r="D3320" s="242" t="s">
        <v>200</v>
      </c>
      <c r="E3320" s="261" t="s">
        <v>1</v>
      </c>
      <c r="F3320" s="262" t="s">
        <v>828</v>
      </c>
      <c r="G3320" s="260"/>
      <c r="H3320" s="263">
        <v>5.1029999999999998</v>
      </c>
      <c r="I3320" s="264"/>
      <c r="J3320" s="260"/>
      <c r="K3320" s="260"/>
      <c r="L3320" s="265"/>
      <c r="M3320" s="266"/>
      <c r="N3320" s="267"/>
      <c r="O3320" s="267"/>
      <c r="P3320" s="267"/>
      <c r="Q3320" s="267"/>
      <c r="R3320" s="267"/>
      <c r="S3320" s="267"/>
      <c r="T3320" s="268"/>
      <c r="U3320" s="14"/>
      <c r="V3320" s="14"/>
      <c r="W3320" s="14"/>
      <c r="X3320" s="14"/>
      <c r="Y3320" s="14"/>
      <c r="Z3320" s="14"/>
      <c r="AA3320" s="14"/>
      <c r="AB3320" s="14"/>
      <c r="AC3320" s="14"/>
      <c r="AD3320" s="14"/>
      <c r="AE3320" s="14"/>
      <c r="AT3320" s="269" t="s">
        <v>200</v>
      </c>
      <c r="AU3320" s="269" t="s">
        <v>82</v>
      </c>
      <c r="AV3320" s="14" t="s">
        <v>82</v>
      </c>
      <c r="AW3320" s="14" t="s">
        <v>30</v>
      </c>
      <c r="AX3320" s="14" t="s">
        <v>73</v>
      </c>
      <c r="AY3320" s="269" t="s">
        <v>189</v>
      </c>
    </row>
    <row r="3321" s="13" customFormat="1">
      <c r="A3321" s="13"/>
      <c r="B3321" s="249"/>
      <c r="C3321" s="250"/>
      <c r="D3321" s="242" t="s">
        <v>200</v>
      </c>
      <c r="E3321" s="251" t="s">
        <v>1</v>
      </c>
      <c r="F3321" s="252" t="s">
        <v>369</v>
      </c>
      <c r="G3321" s="250"/>
      <c r="H3321" s="251" t="s">
        <v>1</v>
      </c>
      <c r="I3321" s="253"/>
      <c r="J3321" s="250"/>
      <c r="K3321" s="250"/>
      <c r="L3321" s="254"/>
      <c r="M3321" s="255"/>
      <c r="N3321" s="256"/>
      <c r="O3321" s="256"/>
      <c r="P3321" s="256"/>
      <c r="Q3321" s="256"/>
      <c r="R3321" s="256"/>
      <c r="S3321" s="256"/>
      <c r="T3321" s="257"/>
      <c r="U3321" s="13"/>
      <c r="V3321" s="13"/>
      <c r="W3321" s="13"/>
      <c r="X3321" s="13"/>
      <c r="Y3321" s="13"/>
      <c r="Z3321" s="13"/>
      <c r="AA3321" s="13"/>
      <c r="AB3321" s="13"/>
      <c r="AC3321" s="13"/>
      <c r="AD3321" s="13"/>
      <c r="AE3321" s="13"/>
      <c r="AT3321" s="258" t="s">
        <v>200</v>
      </c>
      <c r="AU3321" s="258" t="s">
        <v>82</v>
      </c>
      <c r="AV3321" s="13" t="s">
        <v>80</v>
      </c>
      <c r="AW3321" s="13" t="s">
        <v>30</v>
      </c>
      <c r="AX3321" s="13" t="s">
        <v>73</v>
      </c>
      <c r="AY3321" s="258" t="s">
        <v>189</v>
      </c>
    </row>
    <row r="3322" s="14" customFormat="1">
      <c r="A3322" s="14"/>
      <c r="B3322" s="259"/>
      <c r="C3322" s="260"/>
      <c r="D3322" s="242" t="s">
        <v>200</v>
      </c>
      <c r="E3322" s="261" t="s">
        <v>1</v>
      </c>
      <c r="F3322" s="262" t="s">
        <v>829</v>
      </c>
      <c r="G3322" s="260"/>
      <c r="H3322" s="263">
        <v>-0.63</v>
      </c>
      <c r="I3322" s="264"/>
      <c r="J3322" s="260"/>
      <c r="K3322" s="260"/>
      <c r="L3322" s="265"/>
      <c r="M3322" s="266"/>
      <c r="N3322" s="267"/>
      <c r="O3322" s="267"/>
      <c r="P3322" s="267"/>
      <c r="Q3322" s="267"/>
      <c r="R3322" s="267"/>
      <c r="S3322" s="267"/>
      <c r="T3322" s="268"/>
      <c r="U3322" s="14"/>
      <c r="V3322" s="14"/>
      <c r="W3322" s="14"/>
      <c r="X3322" s="14"/>
      <c r="Y3322" s="14"/>
      <c r="Z3322" s="14"/>
      <c r="AA3322" s="14"/>
      <c r="AB3322" s="14"/>
      <c r="AC3322" s="14"/>
      <c r="AD3322" s="14"/>
      <c r="AE3322" s="14"/>
      <c r="AT3322" s="269" t="s">
        <v>200</v>
      </c>
      <c r="AU3322" s="269" t="s">
        <v>82</v>
      </c>
      <c r="AV3322" s="14" t="s">
        <v>82</v>
      </c>
      <c r="AW3322" s="14" t="s">
        <v>30</v>
      </c>
      <c r="AX3322" s="14" t="s">
        <v>73</v>
      </c>
      <c r="AY3322" s="269" t="s">
        <v>189</v>
      </c>
    </row>
    <row r="3323" s="13" customFormat="1">
      <c r="A3323" s="13"/>
      <c r="B3323" s="249"/>
      <c r="C3323" s="250"/>
      <c r="D3323" s="242" t="s">
        <v>200</v>
      </c>
      <c r="E3323" s="251" t="s">
        <v>1</v>
      </c>
      <c r="F3323" s="252" t="s">
        <v>610</v>
      </c>
      <c r="G3323" s="250"/>
      <c r="H3323" s="251" t="s">
        <v>1</v>
      </c>
      <c r="I3323" s="253"/>
      <c r="J3323" s="250"/>
      <c r="K3323" s="250"/>
      <c r="L3323" s="254"/>
      <c r="M3323" s="255"/>
      <c r="N3323" s="256"/>
      <c r="O3323" s="256"/>
      <c r="P3323" s="256"/>
      <c r="Q3323" s="256"/>
      <c r="R3323" s="256"/>
      <c r="S3323" s="256"/>
      <c r="T3323" s="257"/>
      <c r="U3323" s="13"/>
      <c r="V3323" s="13"/>
      <c r="W3323" s="13"/>
      <c r="X3323" s="13"/>
      <c r="Y3323" s="13"/>
      <c r="Z3323" s="13"/>
      <c r="AA3323" s="13"/>
      <c r="AB3323" s="13"/>
      <c r="AC3323" s="13"/>
      <c r="AD3323" s="13"/>
      <c r="AE3323" s="13"/>
      <c r="AT3323" s="258" t="s">
        <v>200</v>
      </c>
      <c r="AU3323" s="258" t="s">
        <v>82</v>
      </c>
      <c r="AV3323" s="13" t="s">
        <v>80</v>
      </c>
      <c r="AW3323" s="13" t="s">
        <v>30</v>
      </c>
      <c r="AX3323" s="13" t="s">
        <v>73</v>
      </c>
      <c r="AY3323" s="258" t="s">
        <v>189</v>
      </c>
    </row>
    <row r="3324" s="14" customFormat="1">
      <c r="A3324" s="14"/>
      <c r="B3324" s="259"/>
      <c r="C3324" s="260"/>
      <c r="D3324" s="242" t="s">
        <v>200</v>
      </c>
      <c r="E3324" s="261" t="s">
        <v>1</v>
      </c>
      <c r="F3324" s="262" t="s">
        <v>830</v>
      </c>
      <c r="G3324" s="260"/>
      <c r="H3324" s="263">
        <v>2.8420000000000001</v>
      </c>
      <c r="I3324" s="264"/>
      <c r="J3324" s="260"/>
      <c r="K3324" s="260"/>
      <c r="L3324" s="265"/>
      <c r="M3324" s="266"/>
      <c r="N3324" s="267"/>
      <c r="O3324" s="267"/>
      <c r="P3324" s="267"/>
      <c r="Q3324" s="267"/>
      <c r="R3324" s="267"/>
      <c r="S3324" s="267"/>
      <c r="T3324" s="268"/>
      <c r="U3324" s="14"/>
      <c r="V3324" s="14"/>
      <c r="W3324" s="14"/>
      <c r="X3324" s="14"/>
      <c r="Y3324" s="14"/>
      <c r="Z3324" s="14"/>
      <c r="AA3324" s="14"/>
      <c r="AB3324" s="14"/>
      <c r="AC3324" s="14"/>
      <c r="AD3324" s="14"/>
      <c r="AE3324" s="14"/>
      <c r="AT3324" s="269" t="s">
        <v>200</v>
      </c>
      <c r="AU3324" s="269" t="s">
        <v>82</v>
      </c>
      <c r="AV3324" s="14" t="s">
        <v>82</v>
      </c>
      <c r="AW3324" s="14" t="s">
        <v>30</v>
      </c>
      <c r="AX3324" s="14" t="s">
        <v>73</v>
      </c>
      <c r="AY3324" s="269" t="s">
        <v>189</v>
      </c>
    </row>
    <row r="3325" s="13" customFormat="1">
      <c r="A3325" s="13"/>
      <c r="B3325" s="249"/>
      <c r="C3325" s="250"/>
      <c r="D3325" s="242" t="s">
        <v>200</v>
      </c>
      <c r="E3325" s="251" t="s">
        <v>1</v>
      </c>
      <c r="F3325" s="252" t="s">
        <v>595</v>
      </c>
      <c r="G3325" s="250"/>
      <c r="H3325" s="251" t="s">
        <v>1</v>
      </c>
      <c r="I3325" s="253"/>
      <c r="J3325" s="250"/>
      <c r="K3325" s="250"/>
      <c r="L3325" s="254"/>
      <c r="M3325" s="255"/>
      <c r="N3325" s="256"/>
      <c r="O3325" s="256"/>
      <c r="P3325" s="256"/>
      <c r="Q3325" s="256"/>
      <c r="R3325" s="256"/>
      <c r="S3325" s="256"/>
      <c r="T3325" s="257"/>
      <c r="U3325" s="13"/>
      <c r="V3325" s="13"/>
      <c r="W3325" s="13"/>
      <c r="X3325" s="13"/>
      <c r="Y3325" s="13"/>
      <c r="Z3325" s="13"/>
      <c r="AA3325" s="13"/>
      <c r="AB3325" s="13"/>
      <c r="AC3325" s="13"/>
      <c r="AD3325" s="13"/>
      <c r="AE3325" s="13"/>
      <c r="AT3325" s="258" t="s">
        <v>200</v>
      </c>
      <c r="AU3325" s="258" t="s">
        <v>82</v>
      </c>
      <c r="AV3325" s="13" t="s">
        <v>80</v>
      </c>
      <c r="AW3325" s="13" t="s">
        <v>30</v>
      </c>
      <c r="AX3325" s="13" t="s">
        <v>73</v>
      </c>
      <c r="AY3325" s="258" t="s">
        <v>189</v>
      </c>
    </row>
    <row r="3326" s="14" customFormat="1">
      <c r="A3326" s="14"/>
      <c r="B3326" s="259"/>
      <c r="C3326" s="260"/>
      <c r="D3326" s="242" t="s">
        <v>200</v>
      </c>
      <c r="E3326" s="261" t="s">
        <v>1</v>
      </c>
      <c r="F3326" s="262" t="s">
        <v>2016</v>
      </c>
      <c r="G3326" s="260"/>
      <c r="H3326" s="263">
        <v>0.112</v>
      </c>
      <c r="I3326" s="264"/>
      <c r="J3326" s="260"/>
      <c r="K3326" s="260"/>
      <c r="L3326" s="265"/>
      <c r="M3326" s="266"/>
      <c r="N3326" s="267"/>
      <c r="O3326" s="267"/>
      <c r="P3326" s="267"/>
      <c r="Q3326" s="267"/>
      <c r="R3326" s="267"/>
      <c r="S3326" s="267"/>
      <c r="T3326" s="268"/>
      <c r="U3326" s="14"/>
      <c r="V3326" s="14"/>
      <c r="W3326" s="14"/>
      <c r="X3326" s="14"/>
      <c r="Y3326" s="14"/>
      <c r="Z3326" s="14"/>
      <c r="AA3326" s="14"/>
      <c r="AB3326" s="14"/>
      <c r="AC3326" s="14"/>
      <c r="AD3326" s="14"/>
      <c r="AE3326" s="14"/>
      <c r="AT3326" s="269" t="s">
        <v>200</v>
      </c>
      <c r="AU3326" s="269" t="s">
        <v>82</v>
      </c>
      <c r="AV3326" s="14" t="s">
        <v>82</v>
      </c>
      <c r="AW3326" s="14" t="s">
        <v>30</v>
      </c>
      <c r="AX3326" s="14" t="s">
        <v>73</v>
      </c>
      <c r="AY3326" s="269" t="s">
        <v>189</v>
      </c>
    </row>
    <row r="3327" s="13" customFormat="1">
      <c r="A3327" s="13"/>
      <c r="B3327" s="249"/>
      <c r="C3327" s="250"/>
      <c r="D3327" s="242" t="s">
        <v>200</v>
      </c>
      <c r="E3327" s="251" t="s">
        <v>1</v>
      </c>
      <c r="F3327" s="252" t="s">
        <v>369</v>
      </c>
      <c r="G3327" s="250"/>
      <c r="H3327" s="251" t="s">
        <v>1</v>
      </c>
      <c r="I3327" s="253"/>
      <c r="J3327" s="250"/>
      <c r="K3327" s="250"/>
      <c r="L3327" s="254"/>
      <c r="M3327" s="255"/>
      <c r="N3327" s="256"/>
      <c r="O3327" s="256"/>
      <c r="P3327" s="256"/>
      <c r="Q3327" s="256"/>
      <c r="R3327" s="256"/>
      <c r="S3327" s="256"/>
      <c r="T3327" s="257"/>
      <c r="U3327" s="13"/>
      <c r="V3327" s="13"/>
      <c r="W3327" s="13"/>
      <c r="X3327" s="13"/>
      <c r="Y3327" s="13"/>
      <c r="Z3327" s="13"/>
      <c r="AA3327" s="13"/>
      <c r="AB3327" s="13"/>
      <c r="AC3327" s="13"/>
      <c r="AD3327" s="13"/>
      <c r="AE3327" s="13"/>
      <c r="AT3327" s="258" t="s">
        <v>200</v>
      </c>
      <c r="AU3327" s="258" t="s">
        <v>82</v>
      </c>
      <c r="AV3327" s="13" t="s">
        <v>80</v>
      </c>
      <c r="AW3327" s="13" t="s">
        <v>30</v>
      </c>
      <c r="AX3327" s="13" t="s">
        <v>73</v>
      </c>
      <c r="AY3327" s="258" t="s">
        <v>189</v>
      </c>
    </row>
    <row r="3328" s="14" customFormat="1">
      <c r="A3328" s="14"/>
      <c r="B3328" s="259"/>
      <c r="C3328" s="260"/>
      <c r="D3328" s="242" t="s">
        <v>200</v>
      </c>
      <c r="E3328" s="261" t="s">
        <v>1</v>
      </c>
      <c r="F3328" s="262" t="s">
        <v>831</v>
      </c>
      <c r="G3328" s="260"/>
      <c r="H3328" s="263">
        <v>-1.2949999999999999</v>
      </c>
      <c r="I3328" s="264"/>
      <c r="J3328" s="260"/>
      <c r="K3328" s="260"/>
      <c r="L3328" s="265"/>
      <c r="M3328" s="266"/>
      <c r="N3328" s="267"/>
      <c r="O3328" s="267"/>
      <c r="P3328" s="267"/>
      <c r="Q3328" s="267"/>
      <c r="R3328" s="267"/>
      <c r="S3328" s="267"/>
      <c r="T3328" s="268"/>
      <c r="U3328" s="14"/>
      <c r="V3328" s="14"/>
      <c r="W3328" s="14"/>
      <c r="X3328" s="14"/>
      <c r="Y3328" s="14"/>
      <c r="Z3328" s="14"/>
      <c r="AA3328" s="14"/>
      <c r="AB3328" s="14"/>
      <c r="AC3328" s="14"/>
      <c r="AD3328" s="14"/>
      <c r="AE3328" s="14"/>
      <c r="AT3328" s="269" t="s">
        <v>200</v>
      </c>
      <c r="AU3328" s="269" t="s">
        <v>82</v>
      </c>
      <c r="AV3328" s="14" t="s">
        <v>82</v>
      </c>
      <c r="AW3328" s="14" t="s">
        <v>30</v>
      </c>
      <c r="AX3328" s="14" t="s">
        <v>73</v>
      </c>
      <c r="AY3328" s="269" t="s">
        <v>189</v>
      </c>
    </row>
    <row r="3329" s="13" customFormat="1">
      <c r="A3329" s="13"/>
      <c r="B3329" s="249"/>
      <c r="C3329" s="250"/>
      <c r="D3329" s="242" t="s">
        <v>200</v>
      </c>
      <c r="E3329" s="251" t="s">
        <v>1</v>
      </c>
      <c r="F3329" s="252" t="s">
        <v>832</v>
      </c>
      <c r="G3329" s="250"/>
      <c r="H3329" s="251" t="s">
        <v>1</v>
      </c>
      <c r="I3329" s="253"/>
      <c r="J3329" s="250"/>
      <c r="K3329" s="250"/>
      <c r="L3329" s="254"/>
      <c r="M3329" s="255"/>
      <c r="N3329" s="256"/>
      <c r="O3329" s="256"/>
      <c r="P3329" s="256"/>
      <c r="Q3329" s="256"/>
      <c r="R3329" s="256"/>
      <c r="S3329" s="256"/>
      <c r="T3329" s="257"/>
      <c r="U3329" s="13"/>
      <c r="V3329" s="13"/>
      <c r="W3329" s="13"/>
      <c r="X3329" s="13"/>
      <c r="Y3329" s="13"/>
      <c r="Z3329" s="13"/>
      <c r="AA3329" s="13"/>
      <c r="AB3329" s="13"/>
      <c r="AC3329" s="13"/>
      <c r="AD3329" s="13"/>
      <c r="AE3329" s="13"/>
      <c r="AT3329" s="258" t="s">
        <v>200</v>
      </c>
      <c r="AU3329" s="258" t="s">
        <v>82</v>
      </c>
      <c r="AV3329" s="13" t="s">
        <v>80</v>
      </c>
      <c r="AW3329" s="13" t="s">
        <v>30</v>
      </c>
      <c r="AX3329" s="13" t="s">
        <v>73</v>
      </c>
      <c r="AY3329" s="258" t="s">
        <v>189</v>
      </c>
    </row>
    <row r="3330" s="14" customFormat="1">
      <c r="A3330" s="14"/>
      <c r="B3330" s="259"/>
      <c r="C3330" s="260"/>
      <c r="D3330" s="242" t="s">
        <v>200</v>
      </c>
      <c r="E3330" s="261" t="s">
        <v>1</v>
      </c>
      <c r="F3330" s="262" t="s">
        <v>833</v>
      </c>
      <c r="G3330" s="260"/>
      <c r="H3330" s="263">
        <v>6.0899999999999999</v>
      </c>
      <c r="I3330" s="264"/>
      <c r="J3330" s="260"/>
      <c r="K3330" s="260"/>
      <c r="L3330" s="265"/>
      <c r="M3330" s="266"/>
      <c r="N3330" s="267"/>
      <c r="O3330" s="267"/>
      <c r="P3330" s="267"/>
      <c r="Q3330" s="267"/>
      <c r="R3330" s="267"/>
      <c r="S3330" s="267"/>
      <c r="T3330" s="268"/>
      <c r="U3330" s="14"/>
      <c r="V3330" s="14"/>
      <c r="W3330" s="14"/>
      <c r="X3330" s="14"/>
      <c r="Y3330" s="14"/>
      <c r="Z3330" s="14"/>
      <c r="AA3330" s="14"/>
      <c r="AB3330" s="14"/>
      <c r="AC3330" s="14"/>
      <c r="AD3330" s="14"/>
      <c r="AE3330" s="14"/>
      <c r="AT3330" s="269" t="s">
        <v>200</v>
      </c>
      <c r="AU3330" s="269" t="s">
        <v>82</v>
      </c>
      <c r="AV3330" s="14" t="s">
        <v>82</v>
      </c>
      <c r="AW3330" s="14" t="s">
        <v>30</v>
      </c>
      <c r="AX3330" s="14" t="s">
        <v>73</v>
      </c>
      <c r="AY3330" s="269" t="s">
        <v>189</v>
      </c>
    </row>
    <row r="3331" s="13" customFormat="1">
      <c r="A3331" s="13"/>
      <c r="B3331" s="249"/>
      <c r="C3331" s="250"/>
      <c r="D3331" s="242" t="s">
        <v>200</v>
      </c>
      <c r="E3331" s="251" t="s">
        <v>1</v>
      </c>
      <c r="F3331" s="252" t="s">
        <v>369</v>
      </c>
      <c r="G3331" s="250"/>
      <c r="H3331" s="251" t="s">
        <v>1</v>
      </c>
      <c r="I3331" s="253"/>
      <c r="J3331" s="250"/>
      <c r="K3331" s="250"/>
      <c r="L3331" s="254"/>
      <c r="M3331" s="255"/>
      <c r="N3331" s="256"/>
      <c r="O3331" s="256"/>
      <c r="P3331" s="256"/>
      <c r="Q3331" s="256"/>
      <c r="R3331" s="256"/>
      <c r="S3331" s="256"/>
      <c r="T3331" s="257"/>
      <c r="U3331" s="13"/>
      <c r="V3331" s="13"/>
      <c r="W3331" s="13"/>
      <c r="X3331" s="13"/>
      <c r="Y3331" s="13"/>
      <c r="Z3331" s="13"/>
      <c r="AA3331" s="13"/>
      <c r="AB3331" s="13"/>
      <c r="AC3331" s="13"/>
      <c r="AD3331" s="13"/>
      <c r="AE3331" s="13"/>
      <c r="AT3331" s="258" t="s">
        <v>200</v>
      </c>
      <c r="AU3331" s="258" t="s">
        <v>82</v>
      </c>
      <c r="AV3331" s="13" t="s">
        <v>80</v>
      </c>
      <c r="AW3331" s="13" t="s">
        <v>30</v>
      </c>
      <c r="AX3331" s="13" t="s">
        <v>73</v>
      </c>
      <c r="AY3331" s="258" t="s">
        <v>189</v>
      </c>
    </row>
    <row r="3332" s="14" customFormat="1">
      <c r="A3332" s="14"/>
      <c r="B3332" s="259"/>
      <c r="C3332" s="260"/>
      <c r="D3332" s="242" t="s">
        <v>200</v>
      </c>
      <c r="E3332" s="261" t="s">
        <v>1</v>
      </c>
      <c r="F3332" s="262" t="s">
        <v>827</v>
      </c>
      <c r="G3332" s="260"/>
      <c r="H3332" s="263">
        <v>-0.28000000000000003</v>
      </c>
      <c r="I3332" s="264"/>
      <c r="J3332" s="260"/>
      <c r="K3332" s="260"/>
      <c r="L3332" s="265"/>
      <c r="M3332" s="266"/>
      <c r="N3332" s="267"/>
      <c r="O3332" s="267"/>
      <c r="P3332" s="267"/>
      <c r="Q3332" s="267"/>
      <c r="R3332" s="267"/>
      <c r="S3332" s="267"/>
      <c r="T3332" s="268"/>
      <c r="U3332" s="14"/>
      <c r="V3332" s="14"/>
      <c r="W3332" s="14"/>
      <c r="X3332" s="14"/>
      <c r="Y3332" s="14"/>
      <c r="Z3332" s="14"/>
      <c r="AA3332" s="14"/>
      <c r="AB3332" s="14"/>
      <c r="AC3332" s="14"/>
      <c r="AD3332" s="14"/>
      <c r="AE3332" s="14"/>
      <c r="AT3332" s="269" t="s">
        <v>200</v>
      </c>
      <c r="AU3332" s="269" t="s">
        <v>82</v>
      </c>
      <c r="AV3332" s="14" t="s">
        <v>82</v>
      </c>
      <c r="AW3332" s="14" t="s">
        <v>30</v>
      </c>
      <c r="AX3332" s="14" t="s">
        <v>73</v>
      </c>
      <c r="AY3332" s="269" t="s">
        <v>189</v>
      </c>
    </row>
    <row r="3333" s="13" customFormat="1">
      <c r="A3333" s="13"/>
      <c r="B3333" s="249"/>
      <c r="C3333" s="250"/>
      <c r="D3333" s="242" t="s">
        <v>200</v>
      </c>
      <c r="E3333" s="251" t="s">
        <v>1</v>
      </c>
      <c r="F3333" s="252" t="s">
        <v>612</v>
      </c>
      <c r="G3333" s="250"/>
      <c r="H3333" s="251" t="s">
        <v>1</v>
      </c>
      <c r="I3333" s="253"/>
      <c r="J3333" s="250"/>
      <c r="K3333" s="250"/>
      <c r="L3333" s="254"/>
      <c r="M3333" s="255"/>
      <c r="N3333" s="256"/>
      <c r="O3333" s="256"/>
      <c r="P3333" s="256"/>
      <c r="Q3333" s="256"/>
      <c r="R3333" s="256"/>
      <c r="S3333" s="256"/>
      <c r="T3333" s="257"/>
      <c r="U3333" s="13"/>
      <c r="V3333" s="13"/>
      <c r="W3333" s="13"/>
      <c r="X3333" s="13"/>
      <c r="Y3333" s="13"/>
      <c r="Z3333" s="13"/>
      <c r="AA3333" s="13"/>
      <c r="AB3333" s="13"/>
      <c r="AC3333" s="13"/>
      <c r="AD3333" s="13"/>
      <c r="AE3333" s="13"/>
      <c r="AT3333" s="258" t="s">
        <v>200</v>
      </c>
      <c r="AU3333" s="258" t="s">
        <v>82</v>
      </c>
      <c r="AV3333" s="13" t="s">
        <v>80</v>
      </c>
      <c r="AW3333" s="13" t="s">
        <v>30</v>
      </c>
      <c r="AX3333" s="13" t="s">
        <v>73</v>
      </c>
      <c r="AY3333" s="258" t="s">
        <v>189</v>
      </c>
    </row>
    <row r="3334" s="14" customFormat="1">
      <c r="A3334" s="14"/>
      <c r="B3334" s="259"/>
      <c r="C3334" s="260"/>
      <c r="D3334" s="242" t="s">
        <v>200</v>
      </c>
      <c r="E3334" s="261" t="s">
        <v>1</v>
      </c>
      <c r="F3334" s="262" t="s">
        <v>834</v>
      </c>
      <c r="G3334" s="260"/>
      <c r="H3334" s="263">
        <v>7.375</v>
      </c>
      <c r="I3334" s="264"/>
      <c r="J3334" s="260"/>
      <c r="K3334" s="260"/>
      <c r="L3334" s="265"/>
      <c r="M3334" s="266"/>
      <c r="N3334" s="267"/>
      <c r="O3334" s="267"/>
      <c r="P3334" s="267"/>
      <c r="Q3334" s="267"/>
      <c r="R3334" s="267"/>
      <c r="S3334" s="267"/>
      <c r="T3334" s="268"/>
      <c r="U3334" s="14"/>
      <c r="V3334" s="14"/>
      <c r="W3334" s="14"/>
      <c r="X3334" s="14"/>
      <c r="Y3334" s="14"/>
      <c r="Z3334" s="14"/>
      <c r="AA3334" s="14"/>
      <c r="AB3334" s="14"/>
      <c r="AC3334" s="14"/>
      <c r="AD3334" s="14"/>
      <c r="AE3334" s="14"/>
      <c r="AT3334" s="269" t="s">
        <v>200</v>
      </c>
      <c r="AU3334" s="269" t="s">
        <v>82</v>
      </c>
      <c r="AV3334" s="14" t="s">
        <v>82</v>
      </c>
      <c r="AW3334" s="14" t="s">
        <v>30</v>
      </c>
      <c r="AX3334" s="14" t="s">
        <v>73</v>
      </c>
      <c r="AY3334" s="269" t="s">
        <v>189</v>
      </c>
    </row>
    <row r="3335" s="13" customFormat="1">
      <c r="A3335" s="13"/>
      <c r="B3335" s="249"/>
      <c r="C3335" s="250"/>
      <c r="D3335" s="242" t="s">
        <v>200</v>
      </c>
      <c r="E3335" s="251" t="s">
        <v>1</v>
      </c>
      <c r="F3335" s="252" t="s">
        <v>595</v>
      </c>
      <c r="G3335" s="250"/>
      <c r="H3335" s="251" t="s">
        <v>1</v>
      </c>
      <c r="I3335" s="253"/>
      <c r="J3335" s="250"/>
      <c r="K3335" s="250"/>
      <c r="L3335" s="254"/>
      <c r="M3335" s="255"/>
      <c r="N3335" s="256"/>
      <c r="O3335" s="256"/>
      <c r="P3335" s="256"/>
      <c r="Q3335" s="256"/>
      <c r="R3335" s="256"/>
      <c r="S3335" s="256"/>
      <c r="T3335" s="257"/>
      <c r="U3335" s="13"/>
      <c r="V3335" s="13"/>
      <c r="W3335" s="13"/>
      <c r="X3335" s="13"/>
      <c r="Y3335" s="13"/>
      <c r="Z3335" s="13"/>
      <c r="AA3335" s="13"/>
      <c r="AB3335" s="13"/>
      <c r="AC3335" s="13"/>
      <c r="AD3335" s="13"/>
      <c r="AE3335" s="13"/>
      <c r="AT3335" s="258" t="s">
        <v>200</v>
      </c>
      <c r="AU3335" s="258" t="s">
        <v>82</v>
      </c>
      <c r="AV3335" s="13" t="s">
        <v>80</v>
      </c>
      <c r="AW3335" s="13" t="s">
        <v>30</v>
      </c>
      <c r="AX3335" s="13" t="s">
        <v>73</v>
      </c>
      <c r="AY3335" s="258" t="s">
        <v>189</v>
      </c>
    </row>
    <row r="3336" s="14" customFormat="1">
      <c r="A3336" s="14"/>
      <c r="B3336" s="259"/>
      <c r="C3336" s="260"/>
      <c r="D3336" s="242" t="s">
        <v>200</v>
      </c>
      <c r="E3336" s="261" t="s">
        <v>1</v>
      </c>
      <c r="F3336" s="262" t="s">
        <v>2017</v>
      </c>
      <c r="G3336" s="260"/>
      <c r="H3336" s="263">
        <v>0.084000000000000005</v>
      </c>
      <c r="I3336" s="264"/>
      <c r="J3336" s="260"/>
      <c r="K3336" s="260"/>
      <c r="L3336" s="265"/>
      <c r="M3336" s="266"/>
      <c r="N3336" s="267"/>
      <c r="O3336" s="267"/>
      <c r="P3336" s="267"/>
      <c r="Q3336" s="267"/>
      <c r="R3336" s="267"/>
      <c r="S3336" s="267"/>
      <c r="T3336" s="268"/>
      <c r="U3336" s="14"/>
      <c r="V3336" s="14"/>
      <c r="W3336" s="14"/>
      <c r="X3336" s="14"/>
      <c r="Y3336" s="14"/>
      <c r="Z3336" s="14"/>
      <c r="AA3336" s="14"/>
      <c r="AB3336" s="14"/>
      <c r="AC3336" s="14"/>
      <c r="AD3336" s="14"/>
      <c r="AE3336" s="14"/>
      <c r="AT3336" s="269" t="s">
        <v>200</v>
      </c>
      <c r="AU3336" s="269" t="s">
        <v>82</v>
      </c>
      <c r="AV3336" s="14" t="s">
        <v>82</v>
      </c>
      <c r="AW3336" s="14" t="s">
        <v>30</v>
      </c>
      <c r="AX3336" s="14" t="s">
        <v>73</v>
      </c>
      <c r="AY3336" s="269" t="s">
        <v>189</v>
      </c>
    </row>
    <row r="3337" s="13" customFormat="1">
      <c r="A3337" s="13"/>
      <c r="B3337" s="249"/>
      <c r="C3337" s="250"/>
      <c r="D3337" s="242" t="s">
        <v>200</v>
      </c>
      <c r="E3337" s="251" t="s">
        <v>1</v>
      </c>
      <c r="F3337" s="252" t="s">
        <v>369</v>
      </c>
      <c r="G3337" s="250"/>
      <c r="H3337" s="251" t="s">
        <v>1</v>
      </c>
      <c r="I3337" s="253"/>
      <c r="J3337" s="250"/>
      <c r="K3337" s="250"/>
      <c r="L3337" s="254"/>
      <c r="M3337" s="255"/>
      <c r="N3337" s="256"/>
      <c r="O3337" s="256"/>
      <c r="P3337" s="256"/>
      <c r="Q3337" s="256"/>
      <c r="R3337" s="256"/>
      <c r="S3337" s="256"/>
      <c r="T3337" s="257"/>
      <c r="U3337" s="13"/>
      <c r="V3337" s="13"/>
      <c r="W3337" s="13"/>
      <c r="X3337" s="13"/>
      <c r="Y3337" s="13"/>
      <c r="Z3337" s="13"/>
      <c r="AA3337" s="13"/>
      <c r="AB3337" s="13"/>
      <c r="AC3337" s="13"/>
      <c r="AD3337" s="13"/>
      <c r="AE3337" s="13"/>
      <c r="AT3337" s="258" t="s">
        <v>200</v>
      </c>
      <c r="AU3337" s="258" t="s">
        <v>82</v>
      </c>
      <c r="AV3337" s="13" t="s">
        <v>80</v>
      </c>
      <c r="AW3337" s="13" t="s">
        <v>30</v>
      </c>
      <c r="AX3337" s="13" t="s">
        <v>73</v>
      </c>
      <c r="AY3337" s="258" t="s">
        <v>189</v>
      </c>
    </row>
    <row r="3338" s="14" customFormat="1">
      <c r="A3338" s="14"/>
      <c r="B3338" s="259"/>
      <c r="C3338" s="260"/>
      <c r="D3338" s="242" t="s">
        <v>200</v>
      </c>
      <c r="E3338" s="261" t="s">
        <v>1</v>
      </c>
      <c r="F3338" s="262" t="s">
        <v>827</v>
      </c>
      <c r="G3338" s="260"/>
      <c r="H3338" s="263">
        <v>-0.28000000000000003</v>
      </c>
      <c r="I3338" s="264"/>
      <c r="J3338" s="260"/>
      <c r="K3338" s="260"/>
      <c r="L3338" s="265"/>
      <c r="M3338" s="266"/>
      <c r="N3338" s="267"/>
      <c r="O3338" s="267"/>
      <c r="P3338" s="267"/>
      <c r="Q3338" s="267"/>
      <c r="R3338" s="267"/>
      <c r="S3338" s="267"/>
      <c r="T3338" s="268"/>
      <c r="U3338" s="14"/>
      <c r="V3338" s="14"/>
      <c r="W3338" s="14"/>
      <c r="X3338" s="14"/>
      <c r="Y3338" s="14"/>
      <c r="Z3338" s="14"/>
      <c r="AA3338" s="14"/>
      <c r="AB3338" s="14"/>
      <c r="AC3338" s="14"/>
      <c r="AD3338" s="14"/>
      <c r="AE3338" s="14"/>
      <c r="AT3338" s="269" t="s">
        <v>200</v>
      </c>
      <c r="AU3338" s="269" t="s">
        <v>82</v>
      </c>
      <c r="AV3338" s="14" t="s">
        <v>82</v>
      </c>
      <c r="AW3338" s="14" t="s">
        <v>30</v>
      </c>
      <c r="AX3338" s="14" t="s">
        <v>73</v>
      </c>
      <c r="AY3338" s="269" t="s">
        <v>189</v>
      </c>
    </row>
    <row r="3339" s="13" customFormat="1">
      <c r="A3339" s="13"/>
      <c r="B3339" s="249"/>
      <c r="C3339" s="250"/>
      <c r="D3339" s="242" t="s">
        <v>200</v>
      </c>
      <c r="E3339" s="251" t="s">
        <v>1</v>
      </c>
      <c r="F3339" s="252" t="s">
        <v>615</v>
      </c>
      <c r="G3339" s="250"/>
      <c r="H3339" s="251" t="s">
        <v>1</v>
      </c>
      <c r="I3339" s="253"/>
      <c r="J3339" s="250"/>
      <c r="K3339" s="250"/>
      <c r="L3339" s="254"/>
      <c r="M3339" s="255"/>
      <c r="N3339" s="256"/>
      <c r="O3339" s="256"/>
      <c r="P3339" s="256"/>
      <c r="Q3339" s="256"/>
      <c r="R3339" s="256"/>
      <c r="S3339" s="256"/>
      <c r="T3339" s="257"/>
      <c r="U3339" s="13"/>
      <c r="V3339" s="13"/>
      <c r="W3339" s="13"/>
      <c r="X3339" s="13"/>
      <c r="Y3339" s="13"/>
      <c r="Z3339" s="13"/>
      <c r="AA3339" s="13"/>
      <c r="AB3339" s="13"/>
      <c r="AC3339" s="13"/>
      <c r="AD3339" s="13"/>
      <c r="AE3339" s="13"/>
      <c r="AT3339" s="258" t="s">
        <v>200</v>
      </c>
      <c r="AU3339" s="258" t="s">
        <v>82</v>
      </c>
      <c r="AV3339" s="13" t="s">
        <v>80</v>
      </c>
      <c r="AW3339" s="13" t="s">
        <v>30</v>
      </c>
      <c r="AX3339" s="13" t="s">
        <v>73</v>
      </c>
      <c r="AY3339" s="258" t="s">
        <v>189</v>
      </c>
    </row>
    <row r="3340" s="14" customFormat="1">
      <c r="A3340" s="14"/>
      <c r="B3340" s="259"/>
      <c r="C3340" s="260"/>
      <c r="D3340" s="242" t="s">
        <v>200</v>
      </c>
      <c r="E3340" s="261" t="s">
        <v>1</v>
      </c>
      <c r="F3340" s="262" t="s">
        <v>835</v>
      </c>
      <c r="G3340" s="260"/>
      <c r="H3340" s="263">
        <v>4.5220000000000002</v>
      </c>
      <c r="I3340" s="264"/>
      <c r="J3340" s="260"/>
      <c r="K3340" s="260"/>
      <c r="L3340" s="265"/>
      <c r="M3340" s="266"/>
      <c r="N3340" s="267"/>
      <c r="O3340" s="267"/>
      <c r="P3340" s="267"/>
      <c r="Q3340" s="267"/>
      <c r="R3340" s="267"/>
      <c r="S3340" s="267"/>
      <c r="T3340" s="268"/>
      <c r="U3340" s="14"/>
      <c r="V3340" s="14"/>
      <c r="W3340" s="14"/>
      <c r="X3340" s="14"/>
      <c r="Y3340" s="14"/>
      <c r="Z3340" s="14"/>
      <c r="AA3340" s="14"/>
      <c r="AB3340" s="14"/>
      <c r="AC3340" s="14"/>
      <c r="AD3340" s="14"/>
      <c r="AE3340" s="14"/>
      <c r="AT3340" s="269" t="s">
        <v>200</v>
      </c>
      <c r="AU3340" s="269" t="s">
        <v>82</v>
      </c>
      <c r="AV3340" s="14" t="s">
        <v>82</v>
      </c>
      <c r="AW3340" s="14" t="s">
        <v>30</v>
      </c>
      <c r="AX3340" s="14" t="s">
        <v>73</v>
      </c>
      <c r="AY3340" s="269" t="s">
        <v>189</v>
      </c>
    </row>
    <row r="3341" s="13" customFormat="1">
      <c r="A3341" s="13"/>
      <c r="B3341" s="249"/>
      <c r="C3341" s="250"/>
      <c r="D3341" s="242" t="s">
        <v>200</v>
      </c>
      <c r="E3341" s="251" t="s">
        <v>1</v>
      </c>
      <c r="F3341" s="252" t="s">
        <v>595</v>
      </c>
      <c r="G3341" s="250"/>
      <c r="H3341" s="251" t="s">
        <v>1</v>
      </c>
      <c r="I3341" s="253"/>
      <c r="J3341" s="250"/>
      <c r="K3341" s="250"/>
      <c r="L3341" s="254"/>
      <c r="M3341" s="255"/>
      <c r="N3341" s="256"/>
      <c r="O3341" s="256"/>
      <c r="P3341" s="256"/>
      <c r="Q3341" s="256"/>
      <c r="R3341" s="256"/>
      <c r="S3341" s="256"/>
      <c r="T3341" s="257"/>
      <c r="U3341" s="13"/>
      <c r="V3341" s="13"/>
      <c r="W3341" s="13"/>
      <c r="X3341" s="13"/>
      <c r="Y3341" s="13"/>
      <c r="Z3341" s="13"/>
      <c r="AA3341" s="13"/>
      <c r="AB3341" s="13"/>
      <c r="AC3341" s="13"/>
      <c r="AD3341" s="13"/>
      <c r="AE3341" s="13"/>
      <c r="AT3341" s="258" t="s">
        <v>200</v>
      </c>
      <c r="AU3341" s="258" t="s">
        <v>82</v>
      </c>
      <c r="AV3341" s="13" t="s">
        <v>80</v>
      </c>
      <c r="AW3341" s="13" t="s">
        <v>30</v>
      </c>
      <c r="AX3341" s="13" t="s">
        <v>73</v>
      </c>
      <c r="AY3341" s="258" t="s">
        <v>189</v>
      </c>
    </row>
    <row r="3342" s="14" customFormat="1">
      <c r="A3342" s="14"/>
      <c r="B3342" s="259"/>
      <c r="C3342" s="260"/>
      <c r="D3342" s="242" t="s">
        <v>200</v>
      </c>
      <c r="E3342" s="261" t="s">
        <v>1</v>
      </c>
      <c r="F3342" s="262" t="s">
        <v>2018</v>
      </c>
      <c r="G3342" s="260"/>
      <c r="H3342" s="263">
        <v>0.23100000000000001</v>
      </c>
      <c r="I3342" s="264"/>
      <c r="J3342" s="260"/>
      <c r="K3342" s="260"/>
      <c r="L3342" s="265"/>
      <c r="M3342" s="266"/>
      <c r="N3342" s="267"/>
      <c r="O3342" s="267"/>
      <c r="P3342" s="267"/>
      <c r="Q3342" s="267"/>
      <c r="R3342" s="267"/>
      <c r="S3342" s="267"/>
      <c r="T3342" s="268"/>
      <c r="U3342" s="14"/>
      <c r="V3342" s="14"/>
      <c r="W3342" s="14"/>
      <c r="X3342" s="14"/>
      <c r="Y3342" s="14"/>
      <c r="Z3342" s="14"/>
      <c r="AA3342" s="14"/>
      <c r="AB3342" s="14"/>
      <c r="AC3342" s="14"/>
      <c r="AD3342" s="14"/>
      <c r="AE3342" s="14"/>
      <c r="AT3342" s="269" t="s">
        <v>200</v>
      </c>
      <c r="AU3342" s="269" t="s">
        <v>82</v>
      </c>
      <c r="AV3342" s="14" t="s">
        <v>82</v>
      </c>
      <c r="AW3342" s="14" t="s">
        <v>30</v>
      </c>
      <c r="AX3342" s="14" t="s">
        <v>73</v>
      </c>
      <c r="AY3342" s="269" t="s">
        <v>189</v>
      </c>
    </row>
    <row r="3343" s="13" customFormat="1">
      <c r="A3343" s="13"/>
      <c r="B3343" s="249"/>
      <c r="C3343" s="250"/>
      <c r="D3343" s="242" t="s">
        <v>200</v>
      </c>
      <c r="E3343" s="251" t="s">
        <v>1</v>
      </c>
      <c r="F3343" s="252" t="s">
        <v>369</v>
      </c>
      <c r="G3343" s="250"/>
      <c r="H3343" s="251" t="s">
        <v>1</v>
      </c>
      <c r="I3343" s="253"/>
      <c r="J3343" s="250"/>
      <c r="K3343" s="250"/>
      <c r="L3343" s="254"/>
      <c r="M3343" s="255"/>
      <c r="N3343" s="256"/>
      <c r="O3343" s="256"/>
      <c r="P3343" s="256"/>
      <c r="Q3343" s="256"/>
      <c r="R3343" s="256"/>
      <c r="S3343" s="256"/>
      <c r="T3343" s="257"/>
      <c r="U3343" s="13"/>
      <c r="V3343" s="13"/>
      <c r="W3343" s="13"/>
      <c r="X3343" s="13"/>
      <c r="Y3343" s="13"/>
      <c r="Z3343" s="13"/>
      <c r="AA3343" s="13"/>
      <c r="AB3343" s="13"/>
      <c r="AC3343" s="13"/>
      <c r="AD3343" s="13"/>
      <c r="AE3343" s="13"/>
      <c r="AT3343" s="258" t="s">
        <v>200</v>
      </c>
      <c r="AU3343" s="258" t="s">
        <v>82</v>
      </c>
      <c r="AV3343" s="13" t="s">
        <v>80</v>
      </c>
      <c r="AW3343" s="13" t="s">
        <v>30</v>
      </c>
      <c r="AX3343" s="13" t="s">
        <v>73</v>
      </c>
      <c r="AY3343" s="258" t="s">
        <v>189</v>
      </c>
    </row>
    <row r="3344" s="14" customFormat="1">
      <c r="A3344" s="14"/>
      <c r="B3344" s="259"/>
      <c r="C3344" s="260"/>
      <c r="D3344" s="242" t="s">
        <v>200</v>
      </c>
      <c r="E3344" s="261" t="s">
        <v>1</v>
      </c>
      <c r="F3344" s="262" t="s">
        <v>836</v>
      </c>
      <c r="G3344" s="260"/>
      <c r="H3344" s="263">
        <v>-0.83999999999999997</v>
      </c>
      <c r="I3344" s="264"/>
      <c r="J3344" s="260"/>
      <c r="K3344" s="260"/>
      <c r="L3344" s="265"/>
      <c r="M3344" s="266"/>
      <c r="N3344" s="267"/>
      <c r="O3344" s="267"/>
      <c r="P3344" s="267"/>
      <c r="Q3344" s="267"/>
      <c r="R3344" s="267"/>
      <c r="S3344" s="267"/>
      <c r="T3344" s="268"/>
      <c r="U3344" s="14"/>
      <c r="V3344" s="14"/>
      <c r="W3344" s="14"/>
      <c r="X3344" s="14"/>
      <c r="Y3344" s="14"/>
      <c r="Z3344" s="14"/>
      <c r="AA3344" s="14"/>
      <c r="AB3344" s="14"/>
      <c r="AC3344" s="14"/>
      <c r="AD3344" s="14"/>
      <c r="AE3344" s="14"/>
      <c r="AT3344" s="269" t="s">
        <v>200</v>
      </c>
      <c r="AU3344" s="269" t="s">
        <v>82</v>
      </c>
      <c r="AV3344" s="14" t="s">
        <v>82</v>
      </c>
      <c r="AW3344" s="14" t="s">
        <v>30</v>
      </c>
      <c r="AX3344" s="14" t="s">
        <v>73</v>
      </c>
      <c r="AY3344" s="269" t="s">
        <v>189</v>
      </c>
    </row>
    <row r="3345" s="13" customFormat="1">
      <c r="A3345" s="13"/>
      <c r="B3345" s="249"/>
      <c r="C3345" s="250"/>
      <c r="D3345" s="242" t="s">
        <v>200</v>
      </c>
      <c r="E3345" s="251" t="s">
        <v>1</v>
      </c>
      <c r="F3345" s="252" t="s">
        <v>837</v>
      </c>
      <c r="G3345" s="250"/>
      <c r="H3345" s="251" t="s">
        <v>1</v>
      </c>
      <c r="I3345" s="253"/>
      <c r="J3345" s="250"/>
      <c r="K3345" s="250"/>
      <c r="L3345" s="254"/>
      <c r="M3345" s="255"/>
      <c r="N3345" s="256"/>
      <c r="O3345" s="256"/>
      <c r="P3345" s="256"/>
      <c r="Q3345" s="256"/>
      <c r="R3345" s="256"/>
      <c r="S3345" s="256"/>
      <c r="T3345" s="257"/>
      <c r="U3345" s="13"/>
      <c r="V3345" s="13"/>
      <c r="W3345" s="13"/>
      <c r="X3345" s="13"/>
      <c r="Y3345" s="13"/>
      <c r="Z3345" s="13"/>
      <c r="AA3345" s="13"/>
      <c r="AB3345" s="13"/>
      <c r="AC3345" s="13"/>
      <c r="AD3345" s="13"/>
      <c r="AE3345" s="13"/>
      <c r="AT3345" s="258" t="s">
        <v>200</v>
      </c>
      <c r="AU3345" s="258" t="s">
        <v>82</v>
      </c>
      <c r="AV3345" s="13" t="s">
        <v>80</v>
      </c>
      <c r="AW3345" s="13" t="s">
        <v>30</v>
      </c>
      <c r="AX3345" s="13" t="s">
        <v>73</v>
      </c>
      <c r="AY3345" s="258" t="s">
        <v>189</v>
      </c>
    </row>
    <row r="3346" s="14" customFormat="1">
      <c r="A3346" s="14"/>
      <c r="B3346" s="259"/>
      <c r="C3346" s="260"/>
      <c r="D3346" s="242" t="s">
        <v>200</v>
      </c>
      <c r="E3346" s="261" t="s">
        <v>1</v>
      </c>
      <c r="F3346" s="262" t="s">
        <v>838</v>
      </c>
      <c r="G3346" s="260"/>
      <c r="H3346" s="263">
        <v>2.4750000000000001</v>
      </c>
      <c r="I3346" s="264"/>
      <c r="J3346" s="260"/>
      <c r="K3346" s="260"/>
      <c r="L3346" s="265"/>
      <c r="M3346" s="266"/>
      <c r="N3346" s="267"/>
      <c r="O3346" s="267"/>
      <c r="P3346" s="267"/>
      <c r="Q3346" s="267"/>
      <c r="R3346" s="267"/>
      <c r="S3346" s="267"/>
      <c r="T3346" s="268"/>
      <c r="U3346" s="14"/>
      <c r="V3346" s="14"/>
      <c r="W3346" s="14"/>
      <c r="X3346" s="14"/>
      <c r="Y3346" s="14"/>
      <c r="Z3346" s="14"/>
      <c r="AA3346" s="14"/>
      <c r="AB3346" s="14"/>
      <c r="AC3346" s="14"/>
      <c r="AD3346" s="14"/>
      <c r="AE3346" s="14"/>
      <c r="AT3346" s="269" t="s">
        <v>200</v>
      </c>
      <c r="AU3346" s="269" t="s">
        <v>82</v>
      </c>
      <c r="AV3346" s="14" t="s">
        <v>82</v>
      </c>
      <c r="AW3346" s="14" t="s">
        <v>30</v>
      </c>
      <c r="AX3346" s="14" t="s">
        <v>73</v>
      </c>
      <c r="AY3346" s="269" t="s">
        <v>189</v>
      </c>
    </row>
    <row r="3347" s="13" customFormat="1">
      <c r="A3347" s="13"/>
      <c r="B3347" s="249"/>
      <c r="C3347" s="250"/>
      <c r="D3347" s="242" t="s">
        <v>200</v>
      </c>
      <c r="E3347" s="251" t="s">
        <v>1</v>
      </c>
      <c r="F3347" s="252" t="s">
        <v>369</v>
      </c>
      <c r="G3347" s="250"/>
      <c r="H3347" s="251" t="s">
        <v>1</v>
      </c>
      <c r="I3347" s="253"/>
      <c r="J3347" s="250"/>
      <c r="K3347" s="250"/>
      <c r="L3347" s="254"/>
      <c r="M3347" s="255"/>
      <c r="N3347" s="256"/>
      <c r="O3347" s="256"/>
      <c r="P3347" s="256"/>
      <c r="Q3347" s="256"/>
      <c r="R3347" s="256"/>
      <c r="S3347" s="256"/>
      <c r="T3347" s="257"/>
      <c r="U3347" s="13"/>
      <c r="V3347" s="13"/>
      <c r="W3347" s="13"/>
      <c r="X3347" s="13"/>
      <c r="Y3347" s="13"/>
      <c r="Z3347" s="13"/>
      <c r="AA3347" s="13"/>
      <c r="AB3347" s="13"/>
      <c r="AC3347" s="13"/>
      <c r="AD3347" s="13"/>
      <c r="AE3347" s="13"/>
      <c r="AT3347" s="258" t="s">
        <v>200</v>
      </c>
      <c r="AU3347" s="258" t="s">
        <v>82</v>
      </c>
      <c r="AV3347" s="13" t="s">
        <v>80</v>
      </c>
      <c r="AW3347" s="13" t="s">
        <v>30</v>
      </c>
      <c r="AX3347" s="13" t="s">
        <v>73</v>
      </c>
      <c r="AY3347" s="258" t="s">
        <v>189</v>
      </c>
    </row>
    <row r="3348" s="14" customFormat="1">
      <c r="A3348" s="14"/>
      <c r="B3348" s="259"/>
      <c r="C3348" s="260"/>
      <c r="D3348" s="242" t="s">
        <v>200</v>
      </c>
      <c r="E3348" s="261" t="s">
        <v>1</v>
      </c>
      <c r="F3348" s="262" t="s">
        <v>839</v>
      </c>
      <c r="G3348" s="260"/>
      <c r="H3348" s="263">
        <v>-0.77000000000000002</v>
      </c>
      <c r="I3348" s="264"/>
      <c r="J3348" s="260"/>
      <c r="K3348" s="260"/>
      <c r="L3348" s="265"/>
      <c r="M3348" s="266"/>
      <c r="N3348" s="267"/>
      <c r="O3348" s="267"/>
      <c r="P3348" s="267"/>
      <c r="Q3348" s="267"/>
      <c r="R3348" s="267"/>
      <c r="S3348" s="267"/>
      <c r="T3348" s="268"/>
      <c r="U3348" s="14"/>
      <c r="V3348" s="14"/>
      <c r="W3348" s="14"/>
      <c r="X3348" s="14"/>
      <c r="Y3348" s="14"/>
      <c r="Z3348" s="14"/>
      <c r="AA3348" s="14"/>
      <c r="AB3348" s="14"/>
      <c r="AC3348" s="14"/>
      <c r="AD3348" s="14"/>
      <c r="AE3348" s="14"/>
      <c r="AT3348" s="269" t="s">
        <v>200</v>
      </c>
      <c r="AU3348" s="269" t="s">
        <v>82</v>
      </c>
      <c r="AV3348" s="14" t="s">
        <v>82</v>
      </c>
      <c r="AW3348" s="14" t="s">
        <v>30</v>
      </c>
      <c r="AX3348" s="14" t="s">
        <v>73</v>
      </c>
      <c r="AY3348" s="269" t="s">
        <v>189</v>
      </c>
    </row>
    <row r="3349" s="13" customFormat="1">
      <c r="A3349" s="13"/>
      <c r="B3349" s="249"/>
      <c r="C3349" s="250"/>
      <c r="D3349" s="242" t="s">
        <v>200</v>
      </c>
      <c r="E3349" s="251" t="s">
        <v>1</v>
      </c>
      <c r="F3349" s="252" t="s">
        <v>618</v>
      </c>
      <c r="G3349" s="250"/>
      <c r="H3349" s="251" t="s">
        <v>1</v>
      </c>
      <c r="I3349" s="253"/>
      <c r="J3349" s="250"/>
      <c r="K3349" s="250"/>
      <c r="L3349" s="254"/>
      <c r="M3349" s="255"/>
      <c r="N3349" s="256"/>
      <c r="O3349" s="256"/>
      <c r="P3349" s="256"/>
      <c r="Q3349" s="256"/>
      <c r="R3349" s="256"/>
      <c r="S3349" s="256"/>
      <c r="T3349" s="257"/>
      <c r="U3349" s="13"/>
      <c r="V3349" s="13"/>
      <c r="W3349" s="13"/>
      <c r="X3349" s="13"/>
      <c r="Y3349" s="13"/>
      <c r="Z3349" s="13"/>
      <c r="AA3349" s="13"/>
      <c r="AB3349" s="13"/>
      <c r="AC3349" s="13"/>
      <c r="AD3349" s="13"/>
      <c r="AE3349" s="13"/>
      <c r="AT3349" s="258" t="s">
        <v>200</v>
      </c>
      <c r="AU3349" s="258" t="s">
        <v>82</v>
      </c>
      <c r="AV3349" s="13" t="s">
        <v>80</v>
      </c>
      <c r="AW3349" s="13" t="s">
        <v>30</v>
      </c>
      <c r="AX3349" s="13" t="s">
        <v>73</v>
      </c>
      <c r="AY3349" s="258" t="s">
        <v>189</v>
      </c>
    </row>
    <row r="3350" s="14" customFormat="1">
      <c r="A3350" s="14"/>
      <c r="B3350" s="259"/>
      <c r="C3350" s="260"/>
      <c r="D3350" s="242" t="s">
        <v>200</v>
      </c>
      <c r="E3350" s="261" t="s">
        <v>1</v>
      </c>
      <c r="F3350" s="262" t="s">
        <v>840</v>
      </c>
      <c r="G3350" s="260"/>
      <c r="H3350" s="263">
        <v>3.3639999999999999</v>
      </c>
      <c r="I3350" s="264"/>
      <c r="J3350" s="260"/>
      <c r="K3350" s="260"/>
      <c r="L3350" s="265"/>
      <c r="M3350" s="266"/>
      <c r="N3350" s="267"/>
      <c r="O3350" s="267"/>
      <c r="P3350" s="267"/>
      <c r="Q3350" s="267"/>
      <c r="R3350" s="267"/>
      <c r="S3350" s="267"/>
      <c r="T3350" s="268"/>
      <c r="U3350" s="14"/>
      <c r="V3350" s="14"/>
      <c r="W3350" s="14"/>
      <c r="X3350" s="14"/>
      <c r="Y3350" s="14"/>
      <c r="Z3350" s="14"/>
      <c r="AA3350" s="14"/>
      <c r="AB3350" s="14"/>
      <c r="AC3350" s="14"/>
      <c r="AD3350" s="14"/>
      <c r="AE3350" s="14"/>
      <c r="AT3350" s="269" t="s">
        <v>200</v>
      </c>
      <c r="AU3350" s="269" t="s">
        <v>82</v>
      </c>
      <c r="AV3350" s="14" t="s">
        <v>82</v>
      </c>
      <c r="AW3350" s="14" t="s">
        <v>30</v>
      </c>
      <c r="AX3350" s="14" t="s">
        <v>73</v>
      </c>
      <c r="AY3350" s="269" t="s">
        <v>189</v>
      </c>
    </row>
    <row r="3351" s="13" customFormat="1">
      <c r="A3351" s="13"/>
      <c r="B3351" s="249"/>
      <c r="C3351" s="250"/>
      <c r="D3351" s="242" t="s">
        <v>200</v>
      </c>
      <c r="E3351" s="251" t="s">
        <v>1</v>
      </c>
      <c r="F3351" s="252" t="s">
        <v>369</v>
      </c>
      <c r="G3351" s="250"/>
      <c r="H3351" s="251" t="s">
        <v>1</v>
      </c>
      <c r="I3351" s="253"/>
      <c r="J3351" s="250"/>
      <c r="K3351" s="250"/>
      <c r="L3351" s="254"/>
      <c r="M3351" s="255"/>
      <c r="N3351" s="256"/>
      <c r="O3351" s="256"/>
      <c r="P3351" s="256"/>
      <c r="Q3351" s="256"/>
      <c r="R3351" s="256"/>
      <c r="S3351" s="256"/>
      <c r="T3351" s="257"/>
      <c r="U3351" s="13"/>
      <c r="V3351" s="13"/>
      <c r="W3351" s="13"/>
      <c r="X3351" s="13"/>
      <c r="Y3351" s="13"/>
      <c r="Z3351" s="13"/>
      <c r="AA3351" s="13"/>
      <c r="AB3351" s="13"/>
      <c r="AC3351" s="13"/>
      <c r="AD3351" s="13"/>
      <c r="AE3351" s="13"/>
      <c r="AT3351" s="258" t="s">
        <v>200</v>
      </c>
      <c r="AU3351" s="258" t="s">
        <v>82</v>
      </c>
      <c r="AV3351" s="13" t="s">
        <v>80</v>
      </c>
      <c r="AW3351" s="13" t="s">
        <v>30</v>
      </c>
      <c r="AX3351" s="13" t="s">
        <v>73</v>
      </c>
      <c r="AY3351" s="258" t="s">
        <v>189</v>
      </c>
    </row>
    <row r="3352" s="14" customFormat="1">
      <c r="A3352" s="14"/>
      <c r="B3352" s="259"/>
      <c r="C3352" s="260"/>
      <c r="D3352" s="242" t="s">
        <v>200</v>
      </c>
      <c r="E3352" s="261" t="s">
        <v>1</v>
      </c>
      <c r="F3352" s="262" t="s">
        <v>841</v>
      </c>
      <c r="G3352" s="260"/>
      <c r="H3352" s="263">
        <v>-0.245</v>
      </c>
      <c r="I3352" s="264"/>
      <c r="J3352" s="260"/>
      <c r="K3352" s="260"/>
      <c r="L3352" s="265"/>
      <c r="M3352" s="266"/>
      <c r="N3352" s="267"/>
      <c r="O3352" s="267"/>
      <c r="P3352" s="267"/>
      <c r="Q3352" s="267"/>
      <c r="R3352" s="267"/>
      <c r="S3352" s="267"/>
      <c r="T3352" s="268"/>
      <c r="U3352" s="14"/>
      <c r="V3352" s="14"/>
      <c r="W3352" s="14"/>
      <c r="X3352" s="14"/>
      <c r="Y3352" s="14"/>
      <c r="Z3352" s="14"/>
      <c r="AA3352" s="14"/>
      <c r="AB3352" s="14"/>
      <c r="AC3352" s="14"/>
      <c r="AD3352" s="14"/>
      <c r="AE3352" s="14"/>
      <c r="AT3352" s="269" t="s">
        <v>200</v>
      </c>
      <c r="AU3352" s="269" t="s">
        <v>82</v>
      </c>
      <c r="AV3352" s="14" t="s">
        <v>82</v>
      </c>
      <c r="AW3352" s="14" t="s">
        <v>30</v>
      </c>
      <c r="AX3352" s="14" t="s">
        <v>73</v>
      </c>
      <c r="AY3352" s="269" t="s">
        <v>189</v>
      </c>
    </row>
    <row r="3353" s="13" customFormat="1">
      <c r="A3353" s="13"/>
      <c r="B3353" s="249"/>
      <c r="C3353" s="250"/>
      <c r="D3353" s="242" t="s">
        <v>200</v>
      </c>
      <c r="E3353" s="251" t="s">
        <v>1</v>
      </c>
      <c r="F3353" s="252" t="s">
        <v>842</v>
      </c>
      <c r="G3353" s="250"/>
      <c r="H3353" s="251" t="s">
        <v>1</v>
      </c>
      <c r="I3353" s="253"/>
      <c r="J3353" s="250"/>
      <c r="K3353" s="250"/>
      <c r="L3353" s="254"/>
      <c r="M3353" s="255"/>
      <c r="N3353" s="256"/>
      <c r="O3353" s="256"/>
      <c r="P3353" s="256"/>
      <c r="Q3353" s="256"/>
      <c r="R3353" s="256"/>
      <c r="S3353" s="256"/>
      <c r="T3353" s="257"/>
      <c r="U3353" s="13"/>
      <c r="V3353" s="13"/>
      <c r="W3353" s="13"/>
      <c r="X3353" s="13"/>
      <c r="Y3353" s="13"/>
      <c r="Z3353" s="13"/>
      <c r="AA3353" s="13"/>
      <c r="AB3353" s="13"/>
      <c r="AC3353" s="13"/>
      <c r="AD3353" s="13"/>
      <c r="AE3353" s="13"/>
      <c r="AT3353" s="258" t="s">
        <v>200</v>
      </c>
      <c r="AU3353" s="258" t="s">
        <v>82</v>
      </c>
      <c r="AV3353" s="13" t="s">
        <v>80</v>
      </c>
      <c r="AW3353" s="13" t="s">
        <v>30</v>
      </c>
      <c r="AX3353" s="13" t="s">
        <v>73</v>
      </c>
      <c r="AY3353" s="258" t="s">
        <v>189</v>
      </c>
    </row>
    <row r="3354" s="14" customFormat="1">
      <c r="A3354" s="14"/>
      <c r="B3354" s="259"/>
      <c r="C3354" s="260"/>
      <c r="D3354" s="242" t="s">
        <v>200</v>
      </c>
      <c r="E3354" s="261" t="s">
        <v>1</v>
      </c>
      <c r="F3354" s="262" t="s">
        <v>843</v>
      </c>
      <c r="G3354" s="260"/>
      <c r="H3354" s="263">
        <v>2.0299999999999998</v>
      </c>
      <c r="I3354" s="264"/>
      <c r="J3354" s="260"/>
      <c r="K3354" s="260"/>
      <c r="L3354" s="265"/>
      <c r="M3354" s="266"/>
      <c r="N3354" s="267"/>
      <c r="O3354" s="267"/>
      <c r="P3354" s="267"/>
      <c r="Q3354" s="267"/>
      <c r="R3354" s="267"/>
      <c r="S3354" s="267"/>
      <c r="T3354" s="268"/>
      <c r="U3354" s="14"/>
      <c r="V3354" s="14"/>
      <c r="W3354" s="14"/>
      <c r="X3354" s="14"/>
      <c r="Y3354" s="14"/>
      <c r="Z3354" s="14"/>
      <c r="AA3354" s="14"/>
      <c r="AB3354" s="14"/>
      <c r="AC3354" s="14"/>
      <c r="AD3354" s="14"/>
      <c r="AE3354" s="14"/>
      <c r="AT3354" s="269" t="s">
        <v>200</v>
      </c>
      <c r="AU3354" s="269" t="s">
        <v>82</v>
      </c>
      <c r="AV3354" s="14" t="s">
        <v>82</v>
      </c>
      <c r="AW3354" s="14" t="s">
        <v>30</v>
      </c>
      <c r="AX3354" s="14" t="s">
        <v>73</v>
      </c>
      <c r="AY3354" s="269" t="s">
        <v>189</v>
      </c>
    </row>
    <row r="3355" s="13" customFormat="1">
      <c r="A3355" s="13"/>
      <c r="B3355" s="249"/>
      <c r="C3355" s="250"/>
      <c r="D3355" s="242" t="s">
        <v>200</v>
      </c>
      <c r="E3355" s="251" t="s">
        <v>1</v>
      </c>
      <c r="F3355" s="252" t="s">
        <v>369</v>
      </c>
      <c r="G3355" s="250"/>
      <c r="H3355" s="251" t="s">
        <v>1</v>
      </c>
      <c r="I3355" s="253"/>
      <c r="J3355" s="250"/>
      <c r="K3355" s="250"/>
      <c r="L3355" s="254"/>
      <c r="M3355" s="255"/>
      <c r="N3355" s="256"/>
      <c r="O3355" s="256"/>
      <c r="P3355" s="256"/>
      <c r="Q3355" s="256"/>
      <c r="R3355" s="256"/>
      <c r="S3355" s="256"/>
      <c r="T3355" s="257"/>
      <c r="U3355" s="13"/>
      <c r="V3355" s="13"/>
      <c r="W3355" s="13"/>
      <c r="X3355" s="13"/>
      <c r="Y3355" s="13"/>
      <c r="Z3355" s="13"/>
      <c r="AA3355" s="13"/>
      <c r="AB3355" s="13"/>
      <c r="AC3355" s="13"/>
      <c r="AD3355" s="13"/>
      <c r="AE3355" s="13"/>
      <c r="AT3355" s="258" t="s">
        <v>200</v>
      </c>
      <c r="AU3355" s="258" t="s">
        <v>82</v>
      </c>
      <c r="AV3355" s="13" t="s">
        <v>80</v>
      </c>
      <c r="AW3355" s="13" t="s">
        <v>30</v>
      </c>
      <c r="AX3355" s="13" t="s">
        <v>73</v>
      </c>
      <c r="AY3355" s="258" t="s">
        <v>189</v>
      </c>
    </row>
    <row r="3356" s="14" customFormat="1">
      <c r="A3356" s="14"/>
      <c r="B3356" s="259"/>
      <c r="C3356" s="260"/>
      <c r="D3356" s="242" t="s">
        <v>200</v>
      </c>
      <c r="E3356" s="261" t="s">
        <v>1</v>
      </c>
      <c r="F3356" s="262" t="s">
        <v>841</v>
      </c>
      <c r="G3356" s="260"/>
      <c r="H3356" s="263">
        <v>-0.245</v>
      </c>
      <c r="I3356" s="264"/>
      <c r="J3356" s="260"/>
      <c r="K3356" s="260"/>
      <c r="L3356" s="265"/>
      <c r="M3356" s="266"/>
      <c r="N3356" s="267"/>
      <c r="O3356" s="267"/>
      <c r="P3356" s="267"/>
      <c r="Q3356" s="267"/>
      <c r="R3356" s="267"/>
      <c r="S3356" s="267"/>
      <c r="T3356" s="268"/>
      <c r="U3356" s="14"/>
      <c r="V3356" s="14"/>
      <c r="W3356" s="14"/>
      <c r="X3356" s="14"/>
      <c r="Y3356" s="14"/>
      <c r="Z3356" s="14"/>
      <c r="AA3356" s="14"/>
      <c r="AB3356" s="14"/>
      <c r="AC3356" s="14"/>
      <c r="AD3356" s="14"/>
      <c r="AE3356" s="14"/>
      <c r="AT3356" s="269" t="s">
        <v>200</v>
      </c>
      <c r="AU3356" s="269" t="s">
        <v>82</v>
      </c>
      <c r="AV3356" s="14" t="s">
        <v>82</v>
      </c>
      <c r="AW3356" s="14" t="s">
        <v>30</v>
      </c>
      <c r="AX3356" s="14" t="s">
        <v>73</v>
      </c>
      <c r="AY3356" s="269" t="s">
        <v>189</v>
      </c>
    </row>
    <row r="3357" s="16" customFormat="1">
      <c r="A3357" s="16"/>
      <c r="B3357" s="292"/>
      <c r="C3357" s="293"/>
      <c r="D3357" s="242" t="s">
        <v>200</v>
      </c>
      <c r="E3357" s="294" t="s">
        <v>1</v>
      </c>
      <c r="F3357" s="295" t="s">
        <v>290</v>
      </c>
      <c r="G3357" s="293"/>
      <c r="H3357" s="296">
        <v>38.268999999999998</v>
      </c>
      <c r="I3357" s="297"/>
      <c r="J3357" s="293"/>
      <c r="K3357" s="293"/>
      <c r="L3357" s="298"/>
      <c r="M3357" s="299"/>
      <c r="N3357" s="300"/>
      <c r="O3357" s="300"/>
      <c r="P3357" s="300"/>
      <c r="Q3357" s="300"/>
      <c r="R3357" s="300"/>
      <c r="S3357" s="300"/>
      <c r="T3357" s="301"/>
      <c r="U3357" s="16"/>
      <c r="V3357" s="16"/>
      <c r="W3357" s="16"/>
      <c r="X3357" s="16"/>
      <c r="Y3357" s="16"/>
      <c r="Z3357" s="16"/>
      <c r="AA3357" s="16"/>
      <c r="AB3357" s="16"/>
      <c r="AC3357" s="16"/>
      <c r="AD3357" s="16"/>
      <c r="AE3357" s="16"/>
      <c r="AT3357" s="302" t="s">
        <v>200</v>
      </c>
      <c r="AU3357" s="302" t="s">
        <v>82</v>
      </c>
      <c r="AV3357" s="16" t="s">
        <v>214</v>
      </c>
      <c r="AW3357" s="16" t="s">
        <v>30</v>
      </c>
      <c r="AX3357" s="16" t="s">
        <v>73</v>
      </c>
      <c r="AY3357" s="302" t="s">
        <v>189</v>
      </c>
    </row>
    <row r="3358" s="13" customFormat="1">
      <c r="A3358" s="13"/>
      <c r="B3358" s="249"/>
      <c r="C3358" s="250"/>
      <c r="D3358" s="242" t="s">
        <v>200</v>
      </c>
      <c r="E3358" s="251" t="s">
        <v>1</v>
      </c>
      <c r="F3358" s="252" t="s">
        <v>2028</v>
      </c>
      <c r="G3358" s="250"/>
      <c r="H3358" s="251" t="s">
        <v>1</v>
      </c>
      <c r="I3358" s="253"/>
      <c r="J3358" s="250"/>
      <c r="K3358" s="250"/>
      <c r="L3358" s="254"/>
      <c r="M3358" s="255"/>
      <c r="N3358" s="256"/>
      <c r="O3358" s="256"/>
      <c r="P3358" s="256"/>
      <c r="Q3358" s="256"/>
      <c r="R3358" s="256"/>
      <c r="S3358" s="256"/>
      <c r="T3358" s="257"/>
      <c r="U3358" s="13"/>
      <c r="V3358" s="13"/>
      <c r="W3358" s="13"/>
      <c r="X3358" s="13"/>
      <c r="Y3358" s="13"/>
      <c r="Z3358" s="13"/>
      <c r="AA3358" s="13"/>
      <c r="AB3358" s="13"/>
      <c r="AC3358" s="13"/>
      <c r="AD3358" s="13"/>
      <c r="AE3358" s="13"/>
      <c r="AT3358" s="258" t="s">
        <v>200</v>
      </c>
      <c r="AU3358" s="258" t="s">
        <v>82</v>
      </c>
      <c r="AV3358" s="13" t="s">
        <v>80</v>
      </c>
      <c r="AW3358" s="13" t="s">
        <v>30</v>
      </c>
      <c r="AX3358" s="13" t="s">
        <v>73</v>
      </c>
      <c r="AY3358" s="258" t="s">
        <v>189</v>
      </c>
    </row>
    <row r="3359" s="14" customFormat="1">
      <c r="A3359" s="14"/>
      <c r="B3359" s="259"/>
      <c r="C3359" s="260"/>
      <c r="D3359" s="242" t="s">
        <v>200</v>
      </c>
      <c r="E3359" s="261" t="s">
        <v>1</v>
      </c>
      <c r="F3359" s="262" t="s">
        <v>2040</v>
      </c>
      <c r="G3359" s="260"/>
      <c r="H3359" s="263">
        <v>38.268999999999998</v>
      </c>
      <c r="I3359" s="264"/>
      <c r="J3359" s="260"/>
      <c r="K3359" s="260"/>
      <c r="L3359" s="265"/>
      <c r="M3359" s="266"/>
      <c r="N3359" s="267"/>
      <c r="O3359" s="267"/>
      <c r="P3359" s="267"/>
      <c r="Q3359" s="267"/>
      <c r="R3359" s="267"/>
      <c r="S3359" s="267"/>
      <c r="T3359" s="268"/>
      <c r="U3359" s="14"/>
      <c r="V3359" s="14"/>
      <c r="W3359" s="14"/>
      <c r="X3359" s="14"/>
      <c r="Y3359" s="14"/>
      <c r="Z3359" s="14"/>
      <c r="AA3359" s="14"/>
      <c r="AB3359" s="14"/>
      <c r="AC3359" s="14"/>
      <c r="AD3359" s="14"/>
      <c r="AE3359" s="14"/>
      <c r="AT3359" s="269" t="s">
        <v>200</v>
      </c>
      <c r="AU3359" s="269" t="s">
        <v>82</v>
      </c>
      <c r="AV3359" s="14" t="s">
        <v>82</v>
      </c>
      <c r="AW3359" s="14" t="s">
        <v>30</v>
      </c>
      <c r="AX3359" s="14" t="s">
        <v>73</v>
      </c>
      <c r="AY3359" s="269" t="s">
        <v>189</v>
      </c>
    </row>
    <row r="3360" s="15" customFormat="1">
      <c r="A3360" s="15"/>
      <c r="B3360" s="270"/>
      <c r="C3360" s="271"/>
      <c r="D3360" s="242" t="s">
        <v>200</v>
      </c>
      <c r="E3360" s="272" t="s">
        <v>1</v>
      </c>
      <c r="F3360" s="273" t="s">
        <v>207</v>
      </c>
      <c r="G3360" s="271"/>
      <c r="H3360" s="274">
        <v>76.537999999999997</v>
      </c>
      <c r="I3360" s="275"/>
      <c r="J3360" s="271"/>
      <c r="K3360" s="271"/>
      <c r="L3360" s="276"/>
      <c r="M3360" s="277"/>
      <c r="N3360" s="278"/>
      <c r="O3360" s="278"/>
      <c r="P3360" s="278"/>
      <c r="Q3360" s="278"/>
      <c r="R3360" s="278"/>
      <c r="S3360" s="278"/>
      <c r="T3360" s="279"/>
      <c r="U3360" s="15"/>
      <c r="V3360" s="15"/>
      <c r="W3360" s="15"/>
      <c r="X3360" s="15"/>
      <c r="Y3360" s="15"/>
      <c r="Z3360" s="15"/>
      <c r="AA3360" s="15"/>
      <c r="AB3360" s="15"/>
      <c r="AC3360" s="15"/>
      <c r="AD3360" s="15"/>
      <c r="AE3360" s="15"/>
      <c r="AT3360" s="280" t="s">
        <v>200</v>
      </c>
      <c r="AU3360" s="280" t="s">
        <v>82</v>
      </c>
      <c r="AV3360" s="15" t="s">
        <v>195</v>
      </c>
      <c r="AW3360" s="15" t="s">
        <v>30</v>
      </c>
      <c r="AX3360" s="15" t="s">
        <v>80</v>
      </c>
      <c r="AY3360" s="280" t="s">
        <v>189</v>
      </c>
    </row>
    <row r="3361" s="2" customFormat="1" ht="49.05" customHeight="1">
      <c r="A3361" s="39"/>
      <c r="B3361" s="40"/>
      <c r="C3361" s="281" t="s">
        <v>2041</v>
      </c>
      <c r="D3361" s="281" t="s">
        <v>273</v>
      </c>
      <c r="E3361" s="282" t="s">
        <v>2031</v>
      </c>
      <c r="F3361" s="283" t="s">
        <v>2032</v>
      </c>
      <c r="G3361" s="284" t="s">
        <v>301</v>
      </c>
      <c r="H3361" s="285">
        <v>93.453000000000003</v>
      </c>
      <c r="I3361" s="286"/>
      <c r="J3361" s="287">
        <f>ROUND(I3361*H3361,2)</f>
        <v>0</v>
      </c>
      <c r="K3361" s="288"/>
      <c r="L3361" s="289"/>
      <c r="M3361" s="290" t="s">
        <v>1</v>
      </c>
      <c r="N3361" s="291" t="s">
        <v>38</v>
      </c>
      <c r="O3361" s="92"/>
      <c r="P3361" s="238">
        <f>O3361*H3361</f>
        <v>0</v>
      </c>
      <c r="Q3361" s="238">
        <v>0.0053</v>
      </c>
      <c r="R3361" s="238">
        <f>Q3361*H3361</f>
        <v>0.49530090000000004</v>
      </c>
      <c r="S3361" s="238">
        <v>0</v>
      </c>
      <c r="T3361" s="239">
        <f>S3361*H3361</f>
        <v>0</v>
      </c>
      <c r="U3361" s="39"/>
      <c r="V3361" s="39"/>
      <c r="W3361" s="39"/>
      <c r="X3361" s="39"/>
      <c r="Y3361" s="39"/>
      <c r="Z3361" s="39"/>
      <c r="AA3361" s="39"/>
      <c r="AB3361" s="39"/>
      <c r="AC3361" s="39"/>
      <c r="AD3361" s="39"/>
      <c r="AE3361" s="39"/>
      <c r="AR3361" s="240" t="s">
        <v>471</v>
      </c>
      <c r="AT3361" s="240" t="s">
        <v>273</v>
      </c>
      <c r="AU3361" s="240" t="s">
        <v>82</v>
      </c>
      <c r="AY3361" s="18" t="s">
        <v>189</v>
      </c>
      <c r="BE3361" s="241">
        <f>IF(N3361="základní",J3361,0)</f>
        <v>0</v>
      </c>
      <c r="BF3361" s="241">
        <f>IF(N3361="snížená",J3361,0)</f>
        <v>0</v>
      </c>
      <c r="BG3361" s="241">
        <f>IF(N3361="zákl. přenesená",J3361,0)</f>
        <v>0</v>
      </c>
      <c r="BH3361" s="241">
        <f>IF(N3361="sníž. přenesená",J3361,0)</f>
        <v>0</v>
      </c>
      <c r="BI3361" s="241">
        <f>IF(N3361="nulová",J3361,0)</f>
        <v>0</v>
      </c>
      <c r="BJ3361" s="18" t="s">
        <v>80</v>
      </c>
      <c r="BK3361" s="241">
        <f>ROUND(I3361*H3361,2)</f>
        <v>0</v>
      </c>
      <c r="BL3361" s="18" t="s">
        <v>306</v>
      </c>
      <c r="BM3361" s="240" t="s">
        <v>2042</v>
      </c>
    </row>
    <row r="3362" s="2" customFormat="1">
      <c r="A3362" s="39"/>
      <c r="B3362" s="40"/>
      <c r="C3362" s="41"/>
      <c r="D3362" s="242" t="s">
        <v>197</v>
      </c>
      <c r="E3362" s="41"/>
      <c r="F3362" s="243" t="s">
        <v>2032</v>
      </c>
      <c r="G3362" s="41"/>
      <c r="H3362" s="41"/>
      <c r="I3362" s="244"/>
      <c r="J3362" s="41"/>
      <c r="K3362" s="41"/>
      <c r="L3362" s="45"/>
      <c r="M3362" s="245"/>
      <c r="N3362" s="246"/>
      <c r="O3362" s="92"/>
      <c r="P3362" s="92"/>
      <c r="Q3362" s="92"/>
      <c r="R3362" s="92"/>
      <c r="S3362" s="92"/>
      <c r="T3362" s="93"/>
      <c r="U3362" s="39"/>
      <c r="V3362" s="39"/>
      <c r="W3362" s="39"/>
      <c r="X3362" s="39"/>
      <c r="Y3362" s="39"/>
      <c r="Z3362" s="39"/>
      <c r="AA3362" s="39"/>
      <c r="AB3362" s="39"/>
      <c r="AC3362" s="39"/>
      <c r="AD3362" s="39"/>
      <c r="AE3362" s="39"/>
      <c r="AT3362" s="18" t="s">
        <v>197</v>
      </c>
      <c r="AU3362" s="18" t="s">
        <v>82</v>
      </c>
    </row>
    <row r="3363" s="14" customFormat="1">
      <c r="A3363" s="14"/>
      <c r="B3363" s="259"/>
      <c r="C3363" s="260"/>
      <c r="D3363" s="242" t="s">
        <v>200</v>
      </c>
      <c r="E3363" s="261" t="s">
        <v>1</v>
      </c>
      <c r="F3363" s="262" t="s">
        <v>2043</v>
      </c>
      <c r="G3363" s="260"/>
      <c r="H3363" s="263">
        <v>93.453000000000003</v>
      </c>
      <c r="I3363" s="264"/>
      <c r="J3363" s="260"/>
      <c r="K3363" s="260"/>
      <c r="L3363" s="265"/>
      <c r="M3363" s="266"/>
      <c r="N3363" s="267"/>
      <c r="O3363" s="267"/>
      <c r="P3363" s="267"/>
      <c r="Q3363" s="267"/>
      <c r="R3363" s="267"/>
      <c r="S3363" s="267"/>
      <c r="T3363" s="268"/>
      <c r="U3363" s="14"/>
      <c r="V3363" s="14"/>
      <c r="W3363" s="14"/>
      <c r="X3363" s="14"/>
      <c r="Y3363" s="14"/>
      <c r="Z3363" s="14"/>
      <c r="AA3363" s="14"/>
      <c r="AB3363" s="14"/>
      <c r="AC3363" s="14"/>
      <c r="AD3363" s="14"/>
      <c r="AE3363" s="14"/>
      <c r="AT3363" s="269" t="s">
        <v>200</v>
      </c>
      <c r="AU3363" s="269" t="s">
        <v>82</v>
      </c>
      <c r="AV3363" s="14" t="s">
        <v>82</v>
      </c>
      <c r="AW3363" s="14" t="s">
        <v>30</v>
      </c>
      <c r="AX3363" s="14" t="s">
        <v>80</v>
      </c>
      <c r="AY3363" s="269" t="s">
        <v>189</v>
      </c>
    </row>
    <row r="3364" s="2" customFormat="1" ht="21.75" customHeight="1">
      <c r="A3364" s="39"/>
      <c r="B3364" s="40"/>
      <c r="C3364" s="228" t="s">
        <v>2044</v>
      </c>
      <c r="D3364" s="228" t="s">
        <v>191</v>
      </c>
      <c r="E3364" s="229" t="s">
        <v>2045</v>
      </c>
      <c r="F3364" s="230" t="s">
        <v>2046</v>
      </c>
      <c r="G3364" s="231" t="s">
        <v>301</v>
      </c>
      <c r="H3364" s="232">
        <v>88.304000000000002</v>
      </c>
      <c r="I3364" s="233"/>
      <c r="J3364" s="234">
        <f>ROUND(I3364*H3364,2)</f>
        <v>0</v>
      </c>
      <c r="K3364" s="235"/>
      <c r="L3364" s="45"/>
      <c r="M3364" s="236" t="s">
        <v>1</v>
      </c>
      <c r="N3364" s="237" t="s">
        <v>38</v>
      </c>
      <c r="O3364" s="92"/>
      <c r="P3364" s="238">
        <f>O3364*H3364</f>
        <v>0</v>
      </c>
      <c r="Q3364" s="238">
        <v>0.00074750000000000001</v>
      </c>
      <c r="R3364" s="238">
        <f>Q3364*H3364</f>
        <v>0.066007240000000009</v>
      </c>
      <c r="S3364" s="238">
        <v>0</v>
      </c>
      <c r="T3364" s="239">
        <f>S3364*H3364</f>
        <v>0</v>
      </c>
      <c r="U3364" s="39"/>
      <c r="V3364" s="39"/>
      <c r="W3364" s="39"/>
      <c r="X3364" s="39"/>
      <c r="Y3364" s="39"/>
      <c r="Z3364" s="39"/>
      <c r="AA3364" s="39"/>
      <c r="AB3364" s="39"/>
      <c r="AC3364" s="39"/>
      <c r="AD3364" s="39"/>
      <c r="AE3364" s="39"/>
      <c r="AR3364" s="240" t="s">
        <v>306</v>
      </c>
      <c r="AT3364" s="240" t="s">
        <v>191</v>
      </c>
      <c r="AU3364" s="240" t="s">
        <v>82</v>
      </c>
      <c r="AY3364" s="18" t="s">
        <v>189</v>
      </c>
      <c r="BE3364" s="241">
        <f>IF(N3364="základní",J3364,0)</f>
        <v>0</v>
      </c>
      <c r="BF3364" s="241">
        <f>IF(N3364="snížená",J3364,0)</f>
        <v>0</v>
      </c>
      <c r="BG3364" s="241">
        <f>IF(N3364="zákl. přenesená",J3364,0)</f>
        <v>0</v>
      </c>
      <c r="BH3364" s="241">
        <f>IF(N3364="sníž. přenesená",J3364,0)</f>
        <v>0</v>
      </c>
      <c r="BI3364" s="241">
        <f>IF(N3364="nulová",J3364,0)</f>
        <v>0</v>
      </c>
      <c r="BJ3364" s="18" t="s">
        <v>80</v>
      </c>
      <c r="BK3364" s="241">
        <f>ROUND(I3364*H3364,2)</f>
        <v>0</v>
      </c>
      <c r="BL3364" s="18" t="s">
        <v>306</v>
      </c>
      <c r="BM3364" s="240" t="s">
        <v>2047</v>
      </c>
    </row>
    <row r="3365" s="2" customFormat="1">
      <c r="A3365" s="39"/>
      <c r="B3365" s="40"/>
      <c r="C3365" s="41"/>
      <c r="D3365" s="242" t="s">
        <v>197</v>
      </c>
      <c r="E3365" s="41"/>
      <c r="F3365" s="243" t="s">
        <v>2046</v>
      </c>
      <c r="G3365" s="41"/>
      <c r="H3365" s="41"/>
      <c r="I3365" s="244"/>
      <c r="J3365" s="41"/>
      <c r="K3365" s="41"/>
      <c r="L3365" s="45"/>
      <c r="M3365" s="245"/>
      <c r="N3365" s="246"/>
      <c r="O3365" s="92"/>
      <c r="P3365" s="92"/>
      <c r="Q3365" s="92"/>
      <c r="R3365" s="92"/>
      <c r="S3365" s="92"/>
      <c r="T3365" s="93"/>
      <c r="U3365" s="39"/>
      <c r="V3365" s="39"/>
      <c r="W3365" s="39"/>
      <c r="X3365" s="39"/>
      <c r="Y3365" s="39"/>
      <c r="Z3365" s="39"/>
      <c r="AA3365" s="39"/>
      <c r="AB3365" s="39"/>
      <c r="AC3365" s="39"/>
      <c r="AD3365" s="39"/>
      <c r="AE3365" s="39"/>
      <c r="AT3365" s="18" t="s">
        <v>197</v>
      </c>
      <c r="AU3365" s="18" t="s">
        <v>82</v>
      </c>
    </row>
    <row r="3366" s="2" customFormat="1">
      <c r="A3366" s="39"/>
      <c r="B3366" s="40"/>
      <c r="C3366" s="41"/>
      <c r="D3366" s="247" t="s">
        <v>198</v>
      </c>
      <c r="E3366" s="41"/>
      <c r="F3366" s="248" t="s">
        <v>2048</v>
      </c>
      <c r="G3366" s="41"/>
      <c r="H3366" s="41"/>
      <c r="I3366" s="244"/>
      <c r="J3366" s="41"/>
      <c r="K3366" s="41"/>
      <c r="L3366" s="45"/>
      <c r="M3366" s="245"/>
      <c r="N3366" s="246"/>
      <c r="O3366" s="92"/>
      <c r="P3366" s="92"/>
      <c r="Q3366" s="92"/>
      <c r="R3366" s="92"/>
      <c r="S3366" s="92"/>
      <c r="T3366" s="93"/>
      <c r="U3366" s="39"/>
      <c r="V3366" s="39"/>
      <c r="W3366" s="39"/>
      <c r="X3366" s="39"/>
      <c r="Y3366" s="39"/>
      <c r="Z3366" s="39"/>
      <c r="AA3366" s="39"/>
      <c r="AB3366" s="39"/>
      <c r="AC3366" s="39"/>
      <c r="AD3366" s="39"/>
      <c r="AE3366" s="39"/>
      <c r="AT3366" s="18" t="s">
        <v>198</v>
      </c>
      <c r="AU3366" s="18" t="s">
        <v>82</v>
      </c>
    </row>
    <row r="3367" s="13" customFormat="1">
      <c r="A3367" s="13"/>
      <c r="B3367" s="249"/>
      <c r="C3367" s="250"/>
      <c r="D3367" s="242" t="s">
        <v>200</v>
      </c>
      <c r="E3367" s="251" t="s">
        <v>1</v>
      </c>
      <c r="F3367" s="252" t="s">
        <v>304</v>
      </c>
      <c r="G3367" s="250"/>
      <c r="H3367" s="251" t="s">
        <v>1</v>
      </c>
      <c r="I3367" s="253"/>
      <c r="J3367" s="250"/>
      <c r="K3367" s="250"/>
      <c r="L3367" s="254"/>
      <c r="M3367" s="255"/>
      <c r="N3367" s="256"/>
      <c r="O3367" s="256"/>
      <c r="P3367" s="256"/>
      <c r="Q3367" s="256"/>
      <c r="R3367" s="256"/>
      <c r="S3367" s="256"/>
      <c r="T3367" s="257"/>
      <c r="U3367" s="13"/>
      <c r="V3367" s="13"/>
      <c r="W3367" s="13"/>
      <c r="X3367" s="13"/>
      <c r="Y3367" s="13"/>
      <c r="Z3367" s="13"/>
      <c r="AA3367" s="13"/>
      <c r="AB3367" s="13"/>
      <c r="AC3367" s="13"/>
      <c r="AD3367" s="13"/>
      <c r="AE3367" s="13"/>
      <c r="AT3367" s="258" t="s">
        <v>200</v>
      </c>
      <c r="AU3367" s="258" t="s">
        <v>82</v>
      </c>
      <c r="AV3367" s="13" t="s">
        <v>80</v>
      </c>
      <c r="AW3367" s="13" t="s">
        <v>30</v>
      </c>
      <c r="AX3367" s="13" t="s">
        <v>73</v>
      </c>
      <c r="AY3367" s="258" t="s">
        <v>189</v>
      </c>
    </row>
    <row r="3368" s="13" customFormat="1">
      <c r="A3368" s="13"/>
      <c r="B3368" s="249"/>
      <c r="C3368" s="250"/>
      <c r="D3368" s="242" t="s">
        <v>200</v>
      </c>
      <c r="E3368" s="251" t="s">
        <v>1</v>
      </c>
      <c r="F3368" s="252" t="s">
        <v>201</v>
      </c>
      <c r="G3368" s="250"/>
      <c r="H3368" s="251" t="s">
        <v>1</v>
      </c>
      <c r="I3368" s="253"/>
      <c r="J3368" s="250"/>
      <c r="K3368" s="250"/>
      <c r="L3368" s="254"/>
      <c r="M3368" s="255"/>
      <c r="N3368" s="256"/>
      <c r="O3368" s="256"/>
      <c r="P3368" s="256"/>
      <c r="Q3368" s="256"/>
      <c r="R3368" s="256"/>
      <c r="S3368" s="256"/>
      <c r="T3368" s="257"/>
      <c r="U3368" s="13"/>
      <c r="V3368" s="13"/>
      <c r="W3368" s="13"/>
      <c r="X3368" s="13"/>
      <c r="Y3368" s="13"/>
      <c r="Z3368" s="13"/>
      <c r="AA3368" s="13"/>
      <c r="AB3368" s="13"/>
      <c r="AC3368" s="13"/>
      <c r="AD3368" s="13"/>
      <c r="AE3368" s="13"/>
      <c r="AT3368" s="258" t="s">
        <v>200</v>
      </c>
      <c r="AU3368" s="258" t="s">
        <v>82</v>
      </c>
      <c r="AV3368" s="13" t="s">
        <v>80</v>
      </c>
      <c r="AW3368" s="13" t="s">
        <v>30</v>
      </c>
      <c r="AX3368" s="13" t="s">
        <v>73</v>
      </c>
      <c r="AY3368" s="258" t="s">
        <v>189</v>
      </c>
    </row>
    <row r="3369" s="14" customFormat="1">
      <c r="A3369" s="14"/>
      <c r="B3369" s="259"/>
      <c r="C3369" s="260"/>
      <c r="D3369" s="242" t="s">
        <v>200</v>
      </c>
      <c r="E3369" s="261" t="s">
        <v>1</v>
      </c>
      <c r="F3369" s="262" t="s">
        <v>305</v>
      </c>
      <c r="G3369" s="260"/>
      <c r="H3369" s="263">
        <v>88.304000000000002</v>
      </c>
      <c r="I3369" s="264"/>
      <c r="J3369" s="260"/>
      <c r="K3369" s="260"/>
      <c r="L3369" s="265"/>
      <c r="M3369" s="266"/>
      <c r="N3369" s="267"/>
      <c r="O3369" s="267"/>
      <c r="P3369" s="267"/>
      <c r="Q3369" s="267"/>
      <c r="R3369" s="267"/>
      <c r="S3369" s="267"/>
      <c r="T3369" s="268"/>
      <c r="U3369" s="14"/>
      <c r="V3369" s="14"/>
      <c r="W3369" s="14"/>
      <c r="X3369" s="14"/>
      <c r="Y3369" s="14"/>
      <c r="Z3369" s="14"/>
      <c r="AA3369" s="14"/>
      <c r="AB3369" s="14"/>
      <c r="AC3369" s="14"/>
      <c r="AD3369" s="14"/>
      <c r="AE3369" s="14"/>
      <c r="AT3369" s="269" t="s">
        <v>200</v>
      </c>
      <c r="AU3369" s="269" t="s">
        <v>82</v>
      </c>
      <c r="AV3369" s="14" t="s">
        <v>82</v>
      </c>
      <c r="AW3369" s="14" t="s">
        <v>30</v>
      </c>
      <c r="AX3369" s="14" t="s">
        <v>73</v>
      </c>
      <c r="AY3369" s="269" t="s">
        <v>189</v>
      </c>
    </row>
    <row r="3370" s="15" customFormat="1">
      <c r="A3370" s="15"/>
      <c r="B3370" s="270"/>
      <c r="C3370" s="271"/>
      <c r="D3370" s="242" t="s">
        <v>200</v>
      </c>
      <c r="E3370" s="272" t="s">
        <v>1</v>
      </c>
      <c r="F3370" s="273" t="s">
        <v>207</v>
      </c>
      <c r="G3370" s="271"/>
      <c r="H3370" s="274">
        <v>88.304000000000002</v>
      </c>
      <c r="I3370" s="275"/>
      <c r="J3370" s="271"/>
      <c r="K3370" s="271"/>
      <c r="L3370" s="276"/>
      <c r="M3370" s="277"/>
      <c r="N3370" s="278"/>
      <c r="O3370" s="278"/>
      <c r="P3370" s="278"/>
      <c r="Q3370" s="278"/>
      <c r="R3370" s="278"/>
      <c r="S3370" s="278"/>
      <c r="T3370" s="279"/>
      <c r="U3370" s="15"/>
      <c r="V3370" s="15"/>
      <c r="W3370" s="15"/>
      <c r="X3370" s="15"/>
      <c r="Y3370" s="15"/>
      <c r="Z3370" s="15"/>
      <c r="AA3370" s="15"/>
      <c r="AB3370" s="15"/>
      <c r="AC3370" s="15"/>
      <c r="AD3370" s="15"/>
      <c r="AE3370" s="15"/>
      <c r="AT3370" s="280" t="s">
        <v>200</v>
      </c>
      <c r="AU3370" s="280" t="s">
        <v>82</v>
      </c>
      <c r="AV3370" s="15" t="s">
        <v>195</v>
      </c>
      <c r="AW3370" s="15" t="s">
        <v>30</v>
      </c>
      <c r="AX3370" s="15" t="s">
        <v>80</v>
      </c>
      <c r="AY3370" s="280" t="s">
        <v>189</v>
      </c>
    </row>
    <row r="3371" s="2" customFormat="1" ht="24.15" customHeight="1">
      <c r="A3371" s="39"/>
      <c r="B3371" s="40"/>
      <c r="C3371" s="228" t="s">
        <v>2049</v>
      </c>
      <c r="D3371" s="228" t="s">
        <v>191</v>
      </c>
      <c r="E3371" s="229" t="s">
        <v>2050</v>
      </c>
      <c r="F3371" s="230" t="s">
        <v>2051</v>
      </c>
      <c r="G3371" s="231" t="s">
        <v>301</v>
      </c>
      <c r="H3371" s="232">
        <v>92.379000000000005</v>
      </c>
      <c r="I3371" s="233"/>
      <c r="J3371" s="234">
        <f>ROUND(I3371*H3371,2)</f>
        <v>0</v>
      </c>
      <c r="K3371" s="235"/>
      <c r="L3371" s="45"/>
      <c r="M3371" s="236" t="s">
        <v>1</v>
      </c>
      <c r="N3371" s="237" t="s">
        <v>38</v>
      </c>
      <c r="O3371" s="92"/>
      <c r="P3371" s="238">
        <f>O3371*H3371</f>
        <v>0</v>
      </c>
      <c r="Q3371" s="238">
        <v>0</v>
      </c>
      <c r="R3371" s="238">
        <f>Q3371*H3371</f>
        <v>0</v>
      </c>
      <c r="S3371" s="238">
        <v>0</v>
      </c>
      <c r="T3371" s="239">
        <f>S3371*H3371</f>
        <v>0</v>
      </c>
      <c r="U3371" s="39"/>
      <c r="V3371" s="39"/>
      <c r="W3371" s="39"/>
      <c r="X3371" s="39"/>
      <c r="Y3371" s="39"/>
      <c r="Z3371" s="39"/>
      <c r="AA3371" s="39"/>
      <c r="AB3371" s="39"/>
      <c r="AC3371" s="39"/>
      <c r="AD3371" s="39"/>
      <c r="AE3371" s="39"/>
      <c r="AR3371" s="240" t="s">
        <v>306</v>
      </c>
      <c r="AT3371" s="240" t="s">
        <v>191</v>
      </c>
      <c r="AU3371" s="240" t="s">
        <v>82</v>
      </c>
      <c r="AY3371" s="18" t="s">
        <v>189</v>
      </c>
      <c r="BE3371" s="241">
        <f>IF(N3371="základní",J3371,0)</f>
        <v>0</v>
      </c>
      <c r="BF3371" s="241">
        <f>IF(N3371="snížená",J3371,0)</f>
        <v>0</v>
      </c>
      <c r="BG3371" s="241">
        <f>IF(N3371="zákl. přenesená",J3371,0)</f>
        <v>0</v>
      </c>
      <c r="BH3371" s="241">
        <f>IF(N3371="sníž. přenesená",J3371,0)</f>
        <v>0</v>
      </c>
      <c r="BI3371" s="241">
        <f>IF(N3371="nulová",J3371,0)</f>
        <v>0</v>
      </c>
      <c r="BJ3371" s="18" t="s">
        <v>80</v>
      </c>
      <c r="BK3371" s="241">
        <f>ROUND(I3371*H3371,2)</f>
        <v>0</v>
      </c>
      <c r="BL3371" s="18" t="s">
        <v>306</v>
      </c>
      <c r="BM3371" s="240" t="s">
        <v>2052</v>
      </c>
    </row>
    <row r="3372" s="2" customFormat="1">
      <c r="A3372" s="39"/>
      <c r="B3372" s="40"/>
      <c r="C3372" s="41"/>
      <c r="D3372" s="242" t="s">
        <v>197</v>
      </c>
      <c r="E3372" s="41"/>
      <c r="F3372" s="243" t="s">
        <v>2051</v>
      </c>
      <c r="G3372" s="41"/>
      <c r="H3372" s="41"/>
      <c r="I3372" s="244"/>
      <c r="J3372" s="41"/>
      <c r="K3372" s="41"/>
      <c r="L3372" s="45"/>
      <c r="M3372" s="245"/>
      <c r="N3372" s="246"/>
      <c r="O3372" s="92"/>
      <c r="P3372" s="92"/>
      <c r="Q3372" s="92"/>
      <c r="R3372" s="92"/>
      <c r="S3372" s="92"/>
      <c r="T3372" s="93"/>
      <c r="U3372" s="39"/>
      <c r="V3372" s="39"/>
      <c r="W3372" s="39"/>
      <c r="X3372" s="39"/>
      <c r="Y3372" s="39"/>
      <c r="Z3372" s="39"/>
      <c r="AA3372" s="39"/>
      <c r="AB3372" s="39"/>
      <c r="AC3372" s="39"/>
      <c r="AD3372" s="39"/>
      <c r="AE3372" s="39"/>
      <c r="AT3372" s="18" t="s">
        <v>197</v>
      </c>
      <c r="AU3372" s="18" t="s">
        <v>82</v>
      </c>
    </row>
    <row r="3373" s="13" customFormat="1">
      <c r="A3373" s="13"/>
      <c r="B3373" s="249"/>
      <c r="C3373" s="250"/>
      <c r="D3373" s="242" t="s">
        <v>200</v>
      </c>
      <c r="E3373" s="251" t="s">
        <v>1</v>
      </c>
      <c r="F3373" s="252" t="s">
        <v>2053</v>
      </c>
      <c r="G3373" s="250"/>
      <c r="H3373" s="251" t="s">
        <v>1</v>
      </c>
      <c r="I3373" s="253"/>
      <c r="J3373" s="250"/>
      <c r="K3373" s="250"/>
      <c r="L3373" s="254"/>
      <c r="M3373" s="255"/>
      <c r="N3373" s="256"/>
      <c r="O3373" s="256"/>
      <c r="P3373" s="256"/>
      <c r="Q3373" s="256"/>
      <c r="R3373" s="256"/>
      <c r="S3373" s="256"/>
      <c r="T3373" s="257"/>
      <c r="U3373" s="13"/>
      <c r="V3373" s="13"/>
      <c r="W3373" s="13"/>
      <c r="X3373" s="13"/>
      <c r="Y3373" s="13"/>
      <c r="Z3373" s="13"/>
      <c r="AA3373" s="13"/>
      <c r="AB3373" s="13"/>
      <c r="AC3373" s="13"/>
      <c r="AD3373" s="13"/>
      <c r="AE3373" s="13"/>
      <c r="AT3373" s="258" t="s">
        <v>200</v>
      </c>
      <c r="AU3373" s="258" t="s">
        <v>82</v>
      </c>
      <c r="AV3373" s="13" t="s">
        <v>80</v>
      </c>
      <c r="AW3373" s="13" t="s">
        <v>30</v>
      </c>
      <c r="AX3373" s="13" t="s">
        <v>73</v>
      </c>
      <c r="AY3373" s="258" t="s">
        <v>189</v>
      </c>
    </row>
    <row r="3374" s="13" customFormat="1">
      <c r="A3374" s="13"/>
      <c r="B3374" s="249"/>
      <c r="C3374" s="250"/>
      <c r="D3374" s="242" t="s">
        <v>200</v>
      </c>
      <c r="E3374" s="251" t="s">
        <v>1</v>
      </c>
      <c r="F3374" s="252" t="s">
        <v>2054</v>
      </c>
      <c r="G3374" s="250"/>
      <c r="H3374" s="251" t="s">
        <v>1</v>
      </c>
      <c r="I3374" s="253"/>
      <c r="J3374" s="250"/>
      <c r="K3374" s="250"/>
      <c r="L3374" s="254"/>
      <c r="M3374" s="255"/>
      <c r="N3374" s="256"/>
      <c r="O3374" s="256"/>
      <c r="P3374" s="256"/>
      <c r="Q3374" s="256"/>
      <c r="R3374" s="256"/>
      <c r="S3374" s="256"/>
      <c r="T3374" s="257"/>
      <c r="U3374" s="13"/>
      <c r="V3374" s="13"/>
      <c r="W3374" s="13"/>
      <c r="X3374" s="13"/>
      <c r="Y3374" s="13"/>
      <c r="Z3374" s="13"/>
      <c r="AA3374" s="13"/>
      <c r="AB3374" s="13"/>
      <c r="AC3374" s="13"/>
      <c r="AD3374" s="13"/>
      <c r="AE3374" s="13"/>
      <c r="AT3374" s="258" t="s">
        <v>200</v>
      </c>
      <c r="AU3374" s="258" t="s">
        <v>82</v>
      </c>
      <c r="AV3374" s="13" t="s">
        <v>80</v>
      </c>
      <c r="AW3374" s="13" t="s">
        <v>30</v>
      </c>
      <c r="AX3374" s="13" t="s">
        <v>73</v>
      </c>
      <c r="AY3374" s="258" t="s">
        <v>189</v>
      </c>
    </row>
    <row r="3375" s="13" customFormat="1">
      <c r="A3375" s="13"/>
      <c r="B3375" s="249"/>
      <c r="C3375" s="250"/>
      <c r="D3375" s="242" t="s">
        <v>200</v>
      </c>
      <c r="E3375" s="251" t="s">
        <v>1</v>
      </c>
      <c r="F3375" s="252" t="s">
        <v>338</v>
      </c>
      <c r="G3375" s="250"/>
      <c r="H3375" s="251" t="s">
        <v>1</v>
      </c>
      <c r="I3375" s="253"/>
      <c r="J3375" s="250"/>
      <c r="K3375" s="250"/>
      <c r="L3375" s="254"/>
      <c r="M3375" s="255"/>
      <c r="N3375" s="256"/>
      <c r="O3375" s="256"/>
      <c r="P3375" s="256"/>
      <c r="Q3375" s="256"/>
      <c r="R3375" s="256"/>
      <c r="S3375" s="256"/>
      <c r="T3375" s="257"/>
      <c r="U3375" s="13"/>
      <c r="V3375" s="13"/>
      <c r="W3375" s="13"/>
      <c r="X3375" s="13"/>
      <c r="Y3375" s="13"/>
      <c r="Z3375" s="13"/>
      <c r="AA3375" s="13"/>
      <c r="AB3375" s="13"/>
      <c r="AC3375" s="13"/>
      <c r="AD3375" s="13"/>
      <c r="AE3375" s="13"/>
      <c r="AT3375" s="258" t="s">
        <v>200</v>
      </c>
      <c r="AU3375" s="258" t="s">
        <v>82</v>
      </c>
      <c r="AV3375" s="13" t="s">
        <v>80</v>
      </c>
      <c r="AW3375" s="13" t="s">
        <v>30</v>
      </c>
      <c r="AX3375" s="13" t="s">
        <v>73</v>
      </c>
      <c r="AY3375" s="258" t="s">
        <v>189</v>
      </c>
    </row>
    <row r="3376" s="13" customFormat="1">
      <c r="A3376" s="13"/>
      <c r="B3376" s="249"/>
      <c r="C3376" s="250"/>
      <c r="D3376" s="242" t="s">
        <v>200</v>
      </c>
      <c r="E3376" s="251" t="s">
        <v>1</v>
      </c>
      <c r="F3376" s="252" t="s">
        <v>2055</v>
      </c>
      <c r="G3376" s="250"/>
      <c r="H3376" s="251" t="s">
        <v>1</v>
      </c>
      <c r="I3376" s="253"/>
      <c r="J3376" s="250"/>
      <c r="K3376" s="250"/>
      <c r="L3376" s="254"/>
      <c r="M3376" s="255"/>
      <c r="N3376" s="256"/>
      <c r="O3376" s="256"/>
      <c r="P3376" s="256"/>
      <c r="Q3376" s="256"/>
      <c r="R3376" s="256"/>
      <c r="S3376" s="256"/>
      <c r="T3376" s="257"/>
      <c r="U3376" s="13"/>
      <c r="V3376" s="13"/>
      <c r="W3376" s="13"/>
      <c r="X3376" s="13"/>
      <c r="Y3376" s="13"/>
      <c r="Z3376" s="13"/>
      <c r="AA3376" s="13"/>
      <c r="AB3376" s="13"/>
      <c r="AC3376" s="13"/>
      <c r="AD3376" s="13"/>
      <c r="AE3376" s="13"/>
      <c r="AT3376" s="258" t="s">
        <v>200</v>
      </c>
      <c r="AU3376" s="258" t="s">
        <v>82</v>
      </c>
      <c r="AV3376" s="13" t="s">
        <v>80</v>
      </c>
      <c r="AW3376" s="13" t="s">
        <v>30</v>
      </c>
      <c r="AX3376" s="13" t="s">
        <v>73</v>
      </c>
      <c r="AY3376" s="258" t="s">
        <v>189</v>
      </c>
    </row>
    <row r="3377" s="14" customFormat="1">
      <c r="A3377" s="14"/>
      <c r="B3377" s="259"/>
      <c r="C3377" s="260"/>
      <c r="D3377" s="242" t="s">
        <v>200</v>
      </c>
      <c r="E3377" s="261" t="s">
        <v>1</v>
      </c>
      <c r="F3377" s="262" t="s">
        <v>1323</v>
      </c>
      <c r="G3377" s="260"/>
      <c r="H3377" s="263">
        <v>87.980000000000004</v>
      </c>
      <c r="I3377" s="264"/>
      <c r="J3377" s="260"/>
      <c r="K3377" s="260"/>
      <c r="L3377" s="265"/>
      <c r="M3377" s="266"/>
      <c r="N3377" s="267"/>
      <c r="O3377" s="267"/>
      <c r="P3377" s="267"/>
      <c r="Q3377" s="267"/>
      <c r="R3377" s="267"/>
      <c r="S3377" s="267"/>
      <c r="T3377" s="268"/>
      <c r="U3377" s="14"/>
      <c r="V3377" s="14"/>
      <c r="W3377" s="14"/>
      <c r="X3377" s="14"/>
      <c r="Y3377" s="14"/>
      <c r="Z3377" s="14"/>
      <c r="AA3377" s="14"/>
      <c r="AB3377" s="14"/>
      <c r="AC3377" s="14"/>
      <c r="AD3377" s="14"/>
      <c r="AE3377" s="14"/>
      <c r="AT3377" s="269" t="s">
        <v>200</v>
      </c>
      <c r="AU3377" s="269" t="s">
        <v>82</v>
      </c>
      <c r="AV3377" s="14" t="s">
        <v>82</v>
      </c>
      <c r="AW3377" s="14" t="s">
        <v>30</v>
      </c>
      <c r="AX3377" s="14" t="s">
        <v>73</v>
      </c>
      <c r="AY3377" s="269" t="s">
        <v>189</v>
      </c>
    </row>
    <row r="3378" s="15" customFormat="1">
      <c r="A3378" s="15"/>
      <c r="B3378" s="270"/>
      <c r="C3378" s="271"/>
      <c r="D3378" s="242" t="s">
        <v>200</v>
      </c>
      <c r="E3378" s="272" t="s">
        <v>1</v>
      </c>
      <c r="F3378" s="273" t="s">
        <v>207</v>
      </c>
      <c r="G3378" s="271"/>
      <c r="H3378" s="274">
        <v>87.980000000000004</v>
      </c>
      <c r="I3378" s="275"/>
      <c r="J3378" s="271"/>
      <c r="K3378" s="271"/>
      <c r="L3378" s="276"/>
      <c r="M3378" s="277"/>
      <c r="N3378" s="278"/>
      <c r="O3378" s="278"/>
      <c r="P3378" s="278"/>
      <c r="Q3378" s="278"/>
      <c r="R3378" s="278"/>
      <c r="S3378" s="278"/>
      <c r="T3378" s="279"/>
      <c r="U3378" s="15"/>
      <c r="V3378" s="15"/>
      <c r="W3378" s="15"/>
      <c r="X3378" s="15"/>
      <c r="Y3378" s="15"/>
      <c r="Z3378" s="15"/>
      <c r="AA3378" s="15"/>
      <c r="AB3378" s="15"/>
      <c r="AC3378" s="15"/>
      <c r="AD3378" s="15"/>
      <c r="AE3378" s="15"/>
      <c r="AT3378" s="280" t="s">
        <v>200</v>
      </c>
      <c r="AU3378" s="280" t="s">
        <v>82</v>
      </c>
      <c r="AV3378" s="15" t="s">
        <v>195</v>
      </c>
      <c r="AW3378" s="15" t="s">
        <v>30</v>
      </c>
      <c r="AX3378" s="15" t="s">
        <v>73</v>
      </c>
      <c r="AY3378" s="280" t="s">
        <v>189</v>
      </c>
    </row>
    <row r="3379" s="14" customFormat="1">
      <c r="A3379" s="14"/>
      <c r="B3379" s="259"/>
      <c r="C3379" s="260"/>
      <c r="D3379" s="242" t="s">
        <v>200</v>
      </c>
      <c r="E3379" s="261" t="s">
        <v>1</v>
      </c>
      <c r="F3379" s="262" t="s">
        <v>2056</v>
      </c>
      <c r="G3379" s="260"/>
      <c r="H3379" s="263">
        <v>92.379000000000005</v>
      </c>
      <c r="I3379" s="264"/>
      <c r="J3379" s="260"/>
      <c r="K3379" s="260"/>
      <c r="L3379" s="265"/>
      <c r="M3379" s="266"/>
      <c r="N3379" s="267"/>
      <c r="O3379" s="267"/>
      <c r="P3379" s="267"/>
      <c r="Q3379" s="267"/>
      <c r="R3379" s="267"/>
      <c r="S3379" s="267"/>
      <c r="T3379" s="268"/>
      <c r="U3379" s="14"/>
      <c r="V3379" s="14"/>
      <c r="W3379" s="14"/>
      <c r="X3379" s="14"/>
      <c r="Y3379" s="14"/>
      <c r="Z3379" s="14"/>
      <c r="AA3379" s="14"/>
      <c r="AB3379" s="14"/>
      <c r="AC3379" s="14"/>
      <c r="AD3379" s="14"/>
      <c r="AE3379" s="14"/>
      <c r="AT3379" s="269" t="s">
        <v>200</v>
      </c>
      <c r="AU3379" s="269" t="s">
        <v>82</v>
      </c>
      <c r="AV3379" s="14" t="s">
        <v>82</v>
      </c>
      <c r="AW3379" s="14" t="s">
        <v>30</v>
      </c>
      <c r="AX3379" s="14" t="s">
        <v>80</v>
      </c>
      <c r="AY3379" s="269" t="s">
        <v>189</v>
      </c>
    </row>
    <row r="3380" s="2" customFormat="1" ht="24.15" customHeight="1">
      <c r="A3380" s="39"/>
      <c r="B3380" s="40"/>
      <c r="C3380" s="281" t="s">
        <v>2057</v>
      </c>
      <c r="D3380" s="281" t="s">
        <v>273</v>
      </c>
      <c r="E3380" s="282" t="s">
        <v>2058</v>
      </c>
      <c r="F3380" s="283" t="s">
        <v>2059</v>
      </c>
      <c r="G3380" s="284" t="s">
        <v>2060</v>
      </c>
      <c r="H3380" s="285">
        <v>13.196999999999999</v>
      </c>
      <c r="I3380" s="286"/>
      <c r="J3380" s="287">
        <f>ROUND(I3380*H3380,2)</f>
        <v>0</v>
      </c>
      <c r="K3380" s="288"/>
      <c r="L3380" s="289"/>
      <c r="M3380" s="290" t="s">
        <v>1</v>
      </c>
      <c r="N3380" s="291" t="s">
        <v>38</v>
      </c>
      <c r="O3380" s="92"/>
      <c r="P3380" s="238">
        <f>O3380*H3380</f>
        <v>0</v>
      </c>
      <c r="Q3380" s="238">
        <v>0.001</v>
      </c>
      <c r="R3380" s="238">
        <f>Q3380*H3380</f>
        <v>0.013196999999999999</v>
      </c>
      <c r="S3380" s="238">
        <v>0</v>
      </c>
      <c r="T3380" s="239">
        <f>S3380*H3380</f>
        <v>0</v>
      </c>
      <c r="U3380" s="39"/>
      <c r="V3380" s="39"/>
      <c r="W3380" s="39"/>
      <c r="X3380" s="39"/>
      <c r="Y3380" s="39"/>
      <c r="Z3380" s="39"/>
      <c r="AA3380" s="39"/>
      <c r="AB3380" s="39"/>
      <c r="AC3380" s="39"/>
      <c r="AD3380" s="39"/>
      <c r="AE3380" s="39"/>
      <c r="AR3380" s="240" t="s">
        <v>471</v>
      </c>
      <c r="AT3380" s="240" t="s">
        <v>273</v>
      </c>
      <c r="AU3380" s="240" t="s">
        <v>82</v>
      </c>
      <c r="AY3380" s="18" t="s">
        <v>189</v>
      </c>
      <c r="BE3380" s="241">
        <f>IF(N3380="základní",J3380,0)</f>
        <v>0</v>
      </c>
      <c r="BF3380" s="241">
        <f>IF(N3380="snížená",J3380,0)</f>
        <v>0</v>
      </c>
      <c r="BG3380" s="241">
        <f>IF(N3380="zákl. přenesená",J3380,0)</f>
        <v>0</v>
      </c>
      <c r="BH3380" s="241">
        <f>IF(N3380="sníž. přenesená",J3380,0)</f>
        <v>0</v>
      </c>
      <c r="BI3380" s="241">
        <f>IF(N3380="nulová",J3380,0)</f>
        <v>0</v>
      </c>
      <c r="BJ3380" s="18" t="s">
        <v>80</v>
      </c>
      <c r="BK3380" s="241">
        <f>ROUND(I3380*H3380,2)</f>
        <v>0</v>
      </c>
      <c r="BL3380" s="18" t="s">
        <v>306</v>
      </c>
      <c r="BM3380" s="240" t="s">
        <v>2061</v>
      </c>
    </row>
    <row r="3381" s="2" customFormat="1">
      <c r="A3381" s="39"/>
      <c r="B3381" s="40"/>
      <c r="C3381" s="41"/>
      <c r="D3381" s="242" t="s">
        <v>197</v>
      </c>
      <c r="E3381" s="41"/>
      <c r="F3381" s="243" t="s">
        <v>2059</v>
      </c>
      <c r="G3381" s="41"/>
      <c r="H3381" s="41"/>
      <c r="I3381" s="244"/>
      <c r="J3381" s="41"/>
      <c r="K3381" s="41"/>
      <c r="L3381" s="45"/>
      <c r="M3381" s="245"/>
      <c r="N3381" s="246"/>
      <c r="O3381" s="92"/>
      <c r="P3381" s="92"/>
      <c r="Q3381" s="92"/>
      <c r="R3381" s="92"/>
      <c r="S3381" s="92"/>
      <c r="T3381" s="93"/>
      <c r="U3381" s="39"/>
      <c r="V3381" s="39"/>
      <c r="W3381" s="39"/>
      <c r="X3381" s="39"/>
      <c r="Y3381" s="39"/>
      <c r="Z3381" s="39"/>
      <c r="AA3381" s="39"/>
      <c r="AB3381" s="39"/>
      <c r="AC3381" s="39"/>
      <c r="AD3381" s="39"/>
      <c r="AE3381" s="39"/>
      <c r="AT3381" s="18" t="s">
        <v>197</v>
      </c>
      <c r="AU3381" s="18" t="s">
        <v>82</v>
      </c>
    </row>
    <row r="3382" s="14" customFormat="1">
      <c r="A3382" s="14"/>
      <c r="B3382" s="259"/>
      <c r="C3382" s="260"/>
      <c r="D3382" s="242" t="s">
        <v>200</v>
      </c>
      <c r="E3382" s="261" t="s">
        <v>1</v>
      </c>
      <c r="F3382" s="262" t="s">
        <v>2062</v>
      </c>
      <c r="G3382" s="260"/>
      <c r="H3382" s="263">
        <v>13.196999999999999</v>
      </c>
      <c r="I3382" s="264"/>
      <c r="J3382" s="260"/>
      <c r="K3382" s="260"/>
      <c r="L3382" s="265"/>
      <c r="M3382" s="266"/>
      <c r="N3382" s="267"/>
      <c r="O3382" s="267"/>
      <c r="P3382" s="267"/>
      <c r="Q3382" s="267"/>
      <c r="R3382" s="267"/>
      <c r="S3382" s="267"/>
      <c r="T3382" s="268"/>
      <c r="U3382" s="14"/>
      <c r="V3382" s="14"/>
      <c r="W3382" s="14"/>
      <c r="X3382" s="14"/>
      <c r="Y3382" s="14"/>
      <c r="Z3382" s="14"/>
      <c r="AA3382" s="14"/>
      <c r="AB3382" s="14"/>
      <c r="AC3382" s="14"/>
      <c r="AD3382" s="14"/>
      <c r="AE3382" s="14"/>
      <c r="AT3382" s="269" t="s">
        <v>200</v>
      </c>
      <c r="AU3382" s="269" t="s">
        <v>82</v>
      </c>
      <c r="AV3382" s="14" t="s">
        <v>82</v>
      </c>
      <c r="AW3382" s="14" t="s">
        <v>30</v>
      </c>
      <c r="AX3382" s="14" t="s">
        <v>80</v>
      </c>
      <c r="AY3382" s="269" t="s">
        <v>189</v>
      </c>
    </row>
    <row r="3383" s="2" customFormat="1" ht="24.15" customHeight="1">
      <c r="A3383" s="39"/>
      <c r="B3383" s="40"/>
      <c r="C3383" s="228" t="s">
        <v>2063</v>
      </c>
      <c r="D3383" s="228" t="s">
        <v>191</v>
      </c>
      <c r="E3383" s="229" t="s">
        <v>2064</v>
      </c>
      <c r="F3383" s="230" t="s">
        <v>2065</v>
      </c>
      <c r="G3383" s="231" t="s">
        <v>301</v>
      </c>
      <c r="H3383" s="232">
        <v>169.90299999999999</v>
      </c>
      <c r="I3383" s="233"/>
      <c r="J3383" s="234">
        <f>ROUND(I3383*H3383,2)</f>
        <v>0</v>
      </c>
      <c r="K3383" s="235"/>
      <c r="L3383" s="45"/>
      <c r="M3383" s="236" t="s">
        <v>1</v>
      </c>
      <c r="N3383" s="237" t="s">
        <v>38</v>
      </c>
      <c r="O3383" s="92"/>
      <c r="P3383" s="238">
        <f>O3383*H3383</f>
        <v>0</v>
      </c>
      <c r="Q3383" s="238">
        <v>0</v>
      </c>
      <c r="R3383" s="238">
        <f>Q3383*H3383</f>
        <v>0</v>
      </c>
      <c r="S3383" s="238">
        <v>0</v>
      </c>
      <c r="T3383" s="239">
        <f>S3383*H3383</f>
        <v>0</v>
      </c>
      <c r="U3383" s="39"/>
      <c r="V3383" s="39"/>
      <c r="W3383" s="39"/>
      <c r="X3383" s="39"/>
      <c r="Y3383" s="39"/>
      <c r="Z3383" s="39"/>
      <c r="AA3383" s="39"/>
      <c r="AB3383" s="39"/>
      <c r="AC3383" s="39"/>
      <c r="AD3383" s="39"/>
      <c r="AE3383" s="39"/>
      <c r="AR3383" s="240" t="s">
        <v>306</v>
      </c>
      <c r="AT3383" s="240" t="s">
        <v>191</v>
      </c>
      <c r="AU3383" s="240" t="s">
        <v>82</v>
      </c>
      <c r="AY3383" s="18" t="s">
        <v>189</v>
      </c>
      <c r="BE3383" s="241">
        <f>IF(N3383="základní",J3383,0)</f>
        <v>0</v>
      </c>
      <c r="BF3383" s="241">
        <f>IF(N3383="snížená",J3383,0)</f>
        <v>0</v>
      </c>
      <c r="BG3383" s="241">
        <f>IF(N3383="zákl. přenesená",J3383,0)</f>
        <v>0</v>
      </c>
      <c r="BH3383" s="241">
        <f>IF(N3383="sníž. přenesená",J3383,0)</f>
        <v>0</v>
      </c>
      <c r="BI3383" s="241">
        <f>IF(N3383="nulová",J3383,0)</f>
        <v>0</v>
      </c>
      <c r="BJ3383" s="18" t="s">
        <v>80</v>
      </c>
      <c r="BK3383" s="241">
        <f>ROUND(I3383*H3383,2)</f>
        <v>0</v>
      </c>
      <c r="BL3383" s="18" t="s">
        <v>306</v>
      </c>
      <c r="BM3383" s="240" t="s">
        <v>2066</v>
      </c>
    </row>
    <row r="3384" s="2" customFormat="1">
      <c r="A3384" s="39"/>
      <c r="B3384" s="40"/>
      <c r="C3384" s="41"/>
      <c r="D3384" s="242" t="s">
        <v>197</v>
      </c>
      <c r="E3384" s="41"/>
      <c r="F3384" s="243" t="s">
        <v>2065</v>
      </c>
      <c r="G3384" s="41"/>
      <c r="H3384" s="41"/>
      <c r="I3384" s="244"/>
      <c r="J3384" s="41"/>
      <c r="K3384" s="41"/>
      <c r="L3384" s="45"/>
      <c r="M3384" s="245"/>
      <c r="N3384" s="246"/>
      <c r="O3384" s="92"/>
      <c r="P3384" s="92"/>
      <c r="Q3384" s="92"/>
      <c r="R3384" s="92"/>
      <c r="S3384" s="92"/>
      <c r="T3384" s="93"/>
      <c r="U3384" s="39"/>
      <c r="V3384" s="39"/>
      <c r="W3384" s="39"/>
      <c r="X3384" s="39"/>
      <c r="Y3384" s="39"/>
      <c r="Z3384" s="39"/>
      <c r="AA3384" s="39"/>
      <c r="AB3384" s="39"/>
      <c r="AC3384" s="39"/>
      <c r="AD3384" s="39"/>
      <c r="AE3384" s="39"/>
      <c r="AT3384" s="18" t="s">
        <v>197</v>
      </c>
      <c r="AU3384" s="18" t="s">
        <v>82</v>
      </c>
    </row>
    <row r="3385" s="13" customFormat="1">
      <c r="A3385" s="13"/>
      <c r="B3385" s="249"/>
      <c r="C3385" s="250"/>
      <c r="D3385" s="242" t="s">
        <v>200</v>
      </c>
      <c r="E3385" s="251" t="s">
        <v>1</v>
      </c>
      <c r="F3385" s="252" t="s">
        <v>820</v>
      </c>
      <c r="G3385" s="250"/>
      <c r="H3385" s="251" t="s">
        <v>1</v>
      </c>
      <c r="I3385" s="253"/>
      <c r="J3385" s="250"/>
      <c r="K3385" s="250"/>
      <c r="L3385" s="254"/>
      <c r="M3385" s="255"/>
      <c r="N3385" s="256"/>
      <c r="O3385" s="256"/>
      <c r="P3385" s="256"/>
      <c r="Q3385" s="256"/>
      <c r="R3385" s="256"/>
      <c r="S3385" s="256"/>
      <c r="T3385" s="257"/>
      <c r="U3385" s="13"/>
      <c r="V3385" s="13"/>
      <c r="W3385" s="13"/>
      <c r="X3385" s="13"/>
      <c r="Y3385" s="13"/>
      <c r="Z3385" s="13"/>
      <c r="AA3385" s="13"/>
      <c r="AB3385" s="13"/>
      <c r="AC3385" s="13"/>
      <c r="AD3385" s="13"/>
      <c r="AE3385" s="13"/>
      <c r="AT3385" s="258" t="s">
        <v>200</v>
      </c>
      <c r="AU3385" s="258" t="s">
        <v>82</v>
      </c>
      <c r="AV3385" s="13" t="s">
        <v>80</v>
      </c>
      <c r="AW3385" s="13" t="s">
        <v>30</v>
      </c>
      <c r="AX3385" s="13" t="s">
        <v>73</v>
      </c>
      <c r="AY3385" s="258" t="s">
        <v>189</v>
      </c>
    </row>
    <row r="3386" s="13" customFormat="1">
      <c r="A3386" s="13"/>
      <c r="B3386" s="249"/>
      <c r="C3386" s="250"/>
      <c r="D3386" s="242" t="s">
        <v>200</v>
      </c>
      <c r="E3386" s="251" t="s">
        <v>1</v>
      </c>
      <c r="F3386" s="252" t="s">
        <v>821</v>
      </c>
      <c r="G3386" s="250"/>
      <c r="H3386" s="251" t="s">
        <v>1</v>
      </c>
      <c r="I3386" s="253"/>
      <c r="J3386" s="250"/>
      <c r="K3386" s="250"/>
      <c r="L3386" s="254"/>
      <c r="M3386" s="255"/>
      <c r="N3386" s="256"/>
      <c r="O3386" s="256"/>
      <c r="P3386" s="256"/>
      <c r="Q3386" s="256"/>
      <c r="R3386" s="256"/>
      <c r="S3386" s="256"/>
      <c r="T3386" s="257"/>
      <c r="U3386" s="13"/>
      <c r="V3386" s="13"/>
      <c r="W3386" s="13"/>
      <c r="X3386" s="13"/>
      <c r="Y3386" s="13"/>
      <c r="Z3386" s="13"/>
      <c r="AA3386" s="13"/>
      <c r="AB3386" s="13"/>
      <c r="AC3386" s="13"/>
      <c r="AD3386" s="13"/>
      <c r="AE3386" s="13"/>
      <c r="AT3386" s="258" t="s">
        <v>200</v>
      </c>
      <c r="AU3386" s="258" t="s">
        <v>82</v>
      </c>
      <c r="AV3386" s="13" t="s">
        <v>80</v>
      </c>
      <c r="AW3386" s="13" t="s">
        <v>30</v>
      </c>
      <c r="AX3386" s="13" t="s">
        <v>73</v>
      </c>
      <c r="AY3386" s="258" t="s">
        <v>189</v>
      </c>
    </row>
    <row r="3387" s="13" customFormat="1">
      <c r="A3387" s="13"/>
      <c r="B3387" s="249"/>
      <c r="C3387" s="250"/>
      <c r="D3387" s="242" t="s">
        <v>200</v>
      </c>
      <c r="E3387" s="251" t="s">
        <v>1</v>
      </c>
      <c r="F3387" s="252" t="s">
        <v>338</v>
      </c>
      <c r="G3387" s="250"/>
      <c r="H3387" s="251" t="s">
        <v>1</v>
      </c>
      <c r="I3387" s="253"/>
      <c r="J3387" s="250"/>
      <c r="K3387" s="250"/>
      <c r="L3387" s="254"/>
      <c r="M3387" s="255"/>
      <c r="N3387" s="256"/>
      <c r="O3387" s="256"/>
      <c r="P3387" s="256"/>
      <c r="Q3387" s="256"/>
      <c r="R3387" s="256"/>
      <c r="S3387" s="256"/>
      <c r="T3387" s="257"/>
      <c r="U3387" s="13"/>
      <c r="V3387" s="13"/>
      <c r="W3387" s="13"/>
      <c r="X3387" s="13"/>
      <c r="Y3387" s="13"/>
      <c r="Z3387" s="13"/>
      <c r="AA3387" s="13"/>
      <c r="AB3387" s="13"/>
      <c r="AC3387" s="13"/>
      <c r="AD3387" s="13"/>
      <c r="AE3387" s="13"/>
      <c r="AT3387" s="258" t="s">
        <v>200</v>
      </c>
      <c r="AU3387" s="258" t="s">
        <v>82</v>
      </c>
      <c r="AV3387" s="13" t="s">
        <v>80</v>
      </c>
      <c r="AW3387" s="13" t="s">
        <v>30</v>
      </c>
      <c r="AX3387" s="13" t="s">
        <v>73</v>
      </c>
      <c r="AY3387" s="258" t="s">
        <v>189</v>
      </c>
    </row>
    <row r="3388" s="13" customFormat="1">
      <c r="A3388" s="13"/>
      <c r="B3388" s="249"/>
      <c r="C3388" s="250"/>
      <c r="D3388" s="242" t="s">
        <v>200</v>
      </c>
      <c r="E3388" s="251" t="s">
        <v>1</v>
      </c>
      <c r="F3388" s="252" t="s">
        <v>2067</v>
      </c>
      <c r="G3388" s="250"/>
      <c r="H3388" s="251" t="s">
        <v>1</v>
      </c>
      <c r="I3388" s="253"/>
      <c r="J3388" s="250"/>
      <c r="K3388" s="250"/>
      <c r="L3388" s="254"/>
      <c r="M3388" s="255"/>
      <c r="N3388" s="256"/>
      <c r="O3388" s="256"/>
      <c r="P3388" s="256"/>
      <c r="Q3388" s="256"/>
      <c r="R3388" s="256"/>
      <c r="S3388" s="256"/>
      <c r="T3388" s="257"/>
      <c r="U3388" s="13"/>
      <c r="V3388" s="13"/>
      <c r="W3388" s="13"/>
      <c r="X3388" s="13"/>
      <c r="Y3388" s="13"/>
      <c r="Z3388" s="13"/>
      <c r="AA3388" s="13"/>
      <c r="AB3388" s="13"/>
      <c r="AC3388" s="13"/>
      <c r="AD3388" s="13"/>
      <c r="AE3388" s="13"/>
      <c r="AT3388" s="258" t="s">
        <v>200</v>
      </c>
      <c r="AU3388" s="258" t="s">
        <v>82</v>
      </c>
      <c r="AV3388" s="13" t="s">
        <v>80</v>
      </c>
      <c r="AW3388" s="13" t="s">
        <v>30</v>
      </c>
      <c r="AX3388" s="13" t="s">
        <v>73</v>
      </c>
      <c r="AY3388" s="258" t="s">
        <v>189</v>
      </c>
    </row>
    <row r="3389" s="13" customFormat="1">
      <c r="A3389" s="13"/>
      <c r="B3389" s="249"/>
      <c r="C3389" s="250"/>
      <c r="D3389" s="242" t="s">
        <v>200</v>
      </c>
      <c r="E3389" s="251" t="s">
        <v>1</v>
      </c>
      <c r="F3389" s="252" t="s">
        <v>823</v>
      </c>
      <c r="G3389" s="250"/>
      <c r="H3389" s="251" t="s">
        <v>1</v>
      </c>
      <c r="I3389" s="253"/>
      <c r="J3389" s="250"/>
      <c r="K3389" s="250"/>
      <c r="L3389" s="254"/>
      <c r="M3389" s="255"/>
      <c r="N3389" s="256"/>
      <c r="O3389" s="256"/>
      <c r="P3389" s="256"/>
      <c r="Q3389" s="256"/>
      <c r="R3389" s="256"/>
      <c r="S3389" s="256"/>
      <c r="T3389" s="257"/>
      <c r="U3389" s="13"/>
      <c r="V3389" s="13"/>
      <c r="W3389" s="13"/>
      <c r="X3389" s="13"/>
      <c r="Y3389" s="13"/>
      <c r="Z3389" s="13"/>
      <c r="AA3389" s="13"/>
      <c r="AB3389" s="13"/>
      <c r="AC3389" s="13"/>
      <c r="AD3389" s="13"/>
      <c r="AE3389" s="13"/>
      <c r="AT3389" s="258" t="s">
        <v>200</v>
      </c>
      <c r="AU3389" s="258" t="s">
        <v>82</v>
      </c>
      <c r="AV3389" s="13" t="s">
        <v>80</v>
      </c>
      <c r="AW3389" s="13" t="s">
        <v>30</v>
      </c>
      <c r="AX3389" s="13" t="s">
        <v>73</v>
      </c>
      <c r="AY3389" s="258" t="s">
        <v>189</v>
      </c>
    </row>
    <row r="3390" s="14" customFormat="1">
      <c r="A3390" s="14"/>
      <c r="B3390" s="259"/>
      <c r="C3390" s="260"/>
      <c r="D3390" s="242" t="s">
        <v>200</v>
      </c>
      <c r="E3390" s="261" t="s">
        <v>1</v>
      </c>
      <c r="F3390" s="262" t="s">
        <v>824</v>
      </c>
      <c r="G3390" s="260"/>
      <c r="H3390" s="263">
        <v>4.6870000000000003</v>
      </c>
      <c r="I3390" s="264"/>
      <c r="J3390" s="260"/>
      <c r="K3390" s="260"/>
      <c r="L3390" s="265"/>
      <c r="M3390" s="266"/>
      <c r="N3390" s="267"/>
      <c r="O3390" s="267"/>
      <c r="P3390" s="267"/>
      <c r="Q3390" s="267"/>
      <c r="R3390" s="267"/>
      <c r="S3390" s="267"/>
      <c r="T3390" s="268"/>
      <c r="U3390" s="14"/>
      <c r="V3390" s="14"/>
      <c r="W3390" s="14"/>
      <c r="X3390" s="14"/>
      <c r="Y3390" s="14"/>
      <c r="Z3390" s="14"/>
      <c r="AA3390" s="14"/>
      <c r="AB3390" s="14"/>
      <c r="AC3390" s="14"/>
      <c r="AD3390" s="14"/>
      <c r="AE3390" s="14"/>
      <c r="AT3390" s="269" t="s">
        <v>200</v>
      </c>
      <c r="AU3390" s="269" t="s">
        <v>82</v>
      </c>
      <c r="AV3390" s="14" t="s">
        <v>82</v>
      </c>
      <c r="AW3390" s="14" t="s">
        <v>30</v>
      </c>
      <c r="AX3390" s="14" t="s">
        <v>73</v>
      </c>
      <c r="AY3390" s="269" t="s">
        <v>189</v>
      </c>
    </row>
    <row r="3391" s="13" customFormat="1">
      <c r="A3391" s="13"/>
      <c r="B3391" s="249"/>
      <c r="C3391" s="250"/>
      <c r="D3391" s="242" t="s">
        <v>200</v>
      </c>
      <c r="E3391" s="251" t="s">
        <v>1</v>
      </c>
      <c r="F3391" s="252" t="s">
        <v>369</v>
      </c>
      <c r="G3391" s="250"/>
      <c r="H3391" s="251" t="s">
        <v>1</v>
      </c>
      <c r="I3391" s="253"/>
      <c r="J3391" s="250"/>
      <c r="K3391" s="250"/>
      <c r="L3391" s="254"/>
      <c r="M3391" s="255"/>
      <c r="N3391" s="256"/>
      <c r="O3391" s="256"/>
      <c r="P3391" s="256"/>
      <c r="Q3391" s="256"/>
      <c r="R3391" s="256"/>
      <c r="S3391" s="256"/>
      <c r="T3391" s="257"/>
      <c r="U3391" s="13"/>
      <c r="V3391" s="13"/>
      <c r="W3391" s="13"/>
      <c r="X3391" s="13"/>
      <c r="Y3391" s="13"/>
      <c r="Z3391" s="13"/>
      <c r="AA3391" s="13"/>
      <c r="AB3391" s="13"/>
      <c r="AC3391" s="13"/>
      <c r="AD3391" s="13"/>
      <c r="AE3391" s="13"/>
      <c r="AT3391" s="258" t="s">
        <v>200</v>
      </c>
      <c r="AU3391" s="258" t="s">
        <v>82</v>
      </c>
      <c r="AV3391" s="13" t="s">
        <v>80</v>
      </c>
      <c r="AW3391" s="13" t="s">
        <v>30</v>
      </c>
      <c r="AX3391" s="13" t="s">
        <v>73</v>
      </c>
      <c r="AY3391" s="258" t="s">
        <v>189</v>
      </c>
    </row>
    <row r="3392" s="14" customFormat="1">
      <c r="A3392" s="14"/>
      <c r="B3392" s="259"/>
      <c r="C3392" s="260"/>
      <c r="D3392" s="242" t="s">
        <v>200</v>
      </c>
      <c r="E3392" s="261" t="s">
        <v>1</v>
      </c>
      <c r="F3392" s="262" t="s">
        <v>825</v>
      </c>
      <c r="G3392" s="260"/>
      <c r="H3392" s="263">
        <v>-1.565</v>
      </c>
      <c r="I3392" s="264"/>
      <c r="J3392" s="260"/>
      <c r="K3392" s="260"/>
      <c r="L3392" s="265"/>
      <c r="M3392" s="266"/>
      <c r="N3392" s="267"/>
      <c r="O3392" s="267"/>
      <c r="P3392" s="267"/>
      <c r="Q3392" s="267"/>
      <c r="R3392" s="267"/>
      <c r="S3392" s="267"/>
      <c r="T3392" s="268"/>
      <c r="U3392" s="14"/>
      <c r="V3392" s="14"/>
      <c r="W3392" s="14"/>
      <c r="X3392" s="14"/>
      <c r="Y3392" s="14"/>
      <c r="Z3392" s="14"/>
      <c r="AA3392" s="14"/>
      <c r="AB3392" s="14"/>
      <c r="AC3392" s="14"/>
      <c r="AD3392" s="14"/>
      <c r="AE3392" s="14"/>
      <c r="AT3392" s="269" t="s">
        <v>200</v>
      </c>
      <c r="AU3392" s="269" t="s">
        <v>82</v>
      </c>
      <c r="AV3392" s="14" t="s">
        <v>82</v>
      </c>
      <c r="AW3392" s="14" t="s">
        <v>30</v>
      </c>
      <c r="AX3392" s="14" t="s">
        <v>73</v>
      </c>
      <c r="AY3392" s="269" t="s">
        <v>189</v>
      </c>
    </row>
    <row r="3393" s="13" customFormat="1">
      <c r="A3393" s="13"/>
      <c r="B3393" s="249"/>
      <c r="C3393" s="250"/>
      <c r="D3393" s="242" t="s">
        <v>200</v>
      </c>
      <c r="E3393" s="251" t="s">
        <v>1</v>
      </c>
      <c r="F3393" s="252" t="s">
        <v>606</v>
      </c>
      <c r="G3393" s="250"/>
      <c r="H3393" s="251" t="s">
        <v>1</v>
      </c>
      <c r="I3393" s="253"/>
      <c r="J3393" s="250"/>
      <c r="K3393" s="250"/>
      <c r="L3393" s="254"/>
      <c r="M3393" s="255"/>
      <c r="N3393" s="256"/>
      <c r="O3393" s="256"/>
      <c r="P3393" s="256"/>
      <c r="Q3393" s="256"/>
      <c r="R3393" s="256"/>
      <c r="S3393" s="256"/>
      <c r="T3393" s="257"/>
      <c r="U3393" s="13"/>
      <c r="V3393" s="13"/>
      <c r="W3393" s="13"/>
      <c r="X3393" s="13"/>
      <c r="Y3393" s="13"/>
      <c r="Z3393" s="13"/>
      <c r="AA3393" s="13"/>
      <c r="AB3393" s="13"/>
      <c r="AC3393" s="13"/>
      <c r="AD3393" s="13"/>
      <c r="AE3393" s="13"/>
      <c r="AT3393" s="258" t="s">
        <v>200</v>
      </c>
      <c r="AU3393" s="258" t="s">
        <v>82</v>
      </c>
      <c r="AV3393" s="13" t="s">
        <v>80</v>
      </c>
      <c r="AW3393" s="13" t="s">
        <v>30</v>
      </c>
      <c r="AX3393" s="13" t="s">
        <v>73</v>
      </c>
      <c r="AY3393" s="258" t="s">
        <v>189</v>
      </c>
    </row>
    <row r="3394" s="14" customFormat="1">
      <c r="A3394" s="14"/>
      <c r="B3394" s="259"/>
      <c r="C3394" s="260"/>
      <c r="D3394" s="242" t="s">
        <v>200</v>
      </c>
      <c r="E3394" s="261" t="s">
        <v>1</v>
      </c>
      <c r="F3394" s="262" t="s">
        <v>826</v>
      </c>
      <c r="G3394" s="260"/>
      <c r="H3394" s="263">
        <v>5.7839999999999998</v>
      </c>
      <c r="I3394" s="264"/>
      <c r="J3394" s="260"/>
      <c r="K3394" s="260"/>
      <c r="L3394" s="265"/>
      <c r="M3394" s="266"/>
      <c r="N3394" s="267"/>
      <c r="O3394" s="267"/>
      <c r="P3394" s="267"/>
      <c r="Q3394" s="267"/>
      <c r="R3394" s="267"/>
      <c r="S3394" s="267"/>
      <c r="T3394" s="268"/>
      <c r="U3394" s="14"/>
      <c r="V3394" s="14"/>
      <c r="W3394" s="14"/>
      <c r="X3394" s="14"/>
      <c r="Y3394" s="14"/>
      <c r="Z3394" s="14"/>
      <c r="AA3394" s="14"/>
      <c r="AB3394" s="14"/>
      <c r="AC3394" s="14"/>
      <c r="AD3394" s="14"/>
      <c r="AE3394" s="14"/>
      <c r="AT3394" s="269" t="s">
        <v>200</v>
      </c>
      <c r="AU3394" s="269" t="s">
        <v>82</v>
      </c>
      <c r="AV3394" s="14" t="s">
        <v>82</v>
      </c>
      <c r="AW3394" s="14" t="s">
        <v>30</v>
      </c>
      <c r="AX3394" s="14" t="s">
        <v>73</v>
      </c>
      <c r="AY3394" s="269" t="s">
        <v>189</v>
      </c>
    </row>
    <row r="3395" s="13" customFormat="1">
      <c r="A3395" s="13"/>
      <c r="B3395" s="249"/>
      <c r="C3395" s="250"/>
      <c r="D3395" s="242" t="s">
        <v>200</v>
      </c>
      <c r="E3395" s="251" t="s">
        <v>1</v>
      </c>
      <c r="F3395" s="252" t="s">
        <v>369</v>
      </c>
      <c r="G3395" s="250"/>
      <c r="H3395" s="251" t="s">
        <v>1</v>
      </c>
      <c r="I3395" s="253"/>
      <c r="J3395" s="250"/>
      <c r="K3395" s="250"/>
      <c r="L3395" s="254"/>
      <c r="M3395" s="255"/>
      <c r="N3395" s="256"/>
      <c r="O3395" s="256"/>
      <c r="P3395" s="256"/>
      <c r="Q3395" s="256"/>
      <c r="R3395" s="256"/>
      <c r="S3395" s="256"/>
      <c r="T3395" s="257"/>
      <c r="U3395" s="13"/>
      <c r="V3395" s="13"/>
      <c r="W3395" s="13"/>
      <c r="X3395" s="13"/>
      <c r="Y3395" s="13"/>
      <c r="Z3395" s="13"/>
      <c r="AA3395" s="13"/>
      <c r="AB3395" s="13"/>
      <c r="AC3395" s="13"/>
      <c r="AD3395" s="13"/>
      <c r="AE3395" s="13"/>
      <c r="AT3395" s="258" t="s">
        <v>200</v>
      </c>
      <c r="AU3395" s="258" t="s">
        <v>82</v>
      </c>
      <c r="AV3395" s="13" t="s">
        <v>80</v>
      </c>
      <c r="AW3395" s="13" t="s">
        <v>30</v>
      </c>
      <c r="AX3395" s="13" t="s">
        <v>73</v>
      </c>
      <c r="AY3395" s="258" t="s">
        <v>189</v>
      </c>
    </row>
    <row r="3396" s="14" customFormat="1">
      <c r="A3396" s="14"/>
      <c r="B3396" s="259"/>
      <c r="C3396" s="260"/>
      <c r="D3396" s="242" t="s">
        <v>200</v>
      </c>
      <c r="E3396" s="261" t="s">
        <v>1</v>
      </c>
      <c r="F3396" s="262" t="s">
        <v>827</v>
      </c>
      <c r="G3396" s="260"/>
      <c r="H3396" s="263">
        <v>-0.28000000000000003</v>
      </c>
      <c r="I3396" s="264"/>
      <c r="J3396" s="260"/>
      <c r="K3396" s="260"/>
      <c r="L3396" s="265"/>
      <c r="M3396" s="266"/>
      <c r="N3396" s="267"/>
      <c r="O3396" s="267"/>
      <c r="P3396" s="267"/>
      <c r="Q3396" s="267"/>
      <c r="R3396" s="267"/>
      <c r="S3396" s="267"/>
      <c r="T3396" s="268"/>
      <c r="U3396" s="14"/>
      <c r="V3396" s="14"/>
      <c r="W3396" s="14"/>
      <c r="X3396" s="14"/>
      <c r="Y3396" s="14"/>
      <c r="Z3396" s="14"/>
      <c r="AA3396" s="14"/>
      <c r="AB3396" s="14"/>
      <c r="AC3396" s="14"/>
      <c r="AD3396" s="14"/>
      <c r="AE3396" s="14"/>
      <c r="AT3396" s="269" t="s">
        <v>200</v>
      </c>
      <c r="AU3396" s="269" t="s">
        <v>82</v>
      </c>
      <c r="AV3396" s="14" t="s">
        <v>82</v>
      </c>
      <c r="AW3396" s="14" t="s">
        <v>30</v>
      </c>
      <c r="AX3396" s="14" t="s">
        <v>73</v>
      </c>
      <c r="AY3396" s="269" t="s">
        <v>189</v>
      </c>
    </row>
    <row r="3397" s="13" customFormat="1">
      <c r="A3397" s="13"/>
      <c r="B3397" s="249"/>
      <c r="C3397" s="250"/>
      <c r="D3397" s="242" t="s">
        <v>200</v>
      </c>
      <c r="E3397" s="251" t="s">
        <v>1</v>
      </c>
      <c r="F3397" s="252" t="s">
        <v>608</v>
      </c>
      <c r="G3397" s="250"/>
      <c r="H3397" s="251" t="s">
        <v>1</v>
      </c>
      <c r="I3397" s="253"/>
      <c r="J3397" s="250"/>
      <c r="K3397" s="250"/>
      <c r="L3397" s="254"/>
      <c r="M3397" s="255"/>
      <c r="N3397" s="256"/>
      <c r="O3397" s="256"/>
      <c r="P3397" s="256"/>
      <c r="Q3397" s="256"/>
      <c r="R3397" s="256"/>
      <c r="S3397" s="256"/>
      <c r="T3397" s="257"/>
      <c r="U3397" s="13"/>
      <c r="V3397" s="13"/>
      <c r="W3397" s="13"/>
      <c r="X3397" s="13"/>
      <c r="Y3397" s="13"/>
      <c r="Z3397" s="13"/>
      <c r="AA3397" s="13"/>
      <c r="AB3397" s="13"/>
      <c r="AC3397" s="13"/>
      <c r="AD3397" s="13"/>
      <c r="AE3397" s="13"/>
      <c r="AT3397" s="258" t="s">
        <v>200</v>
      </c>
      <c r="AU3397" s="258" t="s">
        <v>82</v>
      </c>
      <c r="AV3397" s="13" t="s">
        <v>80</v>
      </c>
      <c r="AW3397" s="13" t="s">
        <v>30</v>
      </c>
      <c r="AX3397" s="13" t="s">
        <v>73</v>
      </c>
      <c r="AY3397" s="258" t="s">
        <v>189</v>
      </c>
    </row>
    <row r="3398" s="14" customFormat="1">
      <c r="A3398" s="14"/>
      <c r="B3398" s="259"/>
      <c r="C3398" s="260"/>
      <c r="D3398" s="242" t="s">
        <v>200</v>
      </c>
      <c r="E3398" s="261" t="s">
        <v>1</v>
      </c>
      <c r="F3398" s="262" t="s">
        <v>828</v>
      </c>
      <c r="G3398" s="260"/>
      <c r="H3398" s="263">
        <v>5.1029999999999998</v>
      </c>
      <c r="I3398" s="264"/>
      <c r="J3398" s="260"/>
      <c r="K3398" s="260"/>
      <c r="L3398" s="265"/>
      <c r="M3398" s="266"/>
      <c r="N3398" s="267"/>
      <c r="O3398" s="267"/>
      <c r="P3398" s="267"/>
      <c r="Q3398" s="267"/>
      <c r="R3398" s="267"/>
      <c r="S3398" s="267"/>
      <c r="T3398" s="268"/>
      <c r="U3398" s="14"/>
      <c r="V3398" s="14"/>
      <c r="W3398" s="14"/>
      <c r="X3398" s="14"/>
      <c r="Y3398" s="14"/>
      <c r="Z3398" s="14"/>
      <c r="AA3398" s="14"/>
      <c r="AB3398" s="14"/>
      <c r="AC3398" s="14"/>
      <c r="AD3398" s="14"/>
      <c r="AE3398" s="14"/>
      <c r="AT3398" s="269" t="s">
        <v>200</v>
      </c>
      <c r="AU3398" s="269" t="s">
        <v>82</v>
      </c>
      <c r="AV3398" s="14" t="s">
        <v>82</v>
      </c>
      <c r="AW3398" s="14" t="s">
        <v>30</v>
      </c>
      <c r="AX3398" s="14" t="s">
        <v>73</v>
      </c>
      <c r="AY3398" s="269" t="s">
        <v>189</v>
      </c>
    </row>
    <row r="3399" s="13" customFormat="1">
      <c r="A3399" s="13"/>
      <c r="B3399" s="249"/>
      <c r="C3399" s="250"/>
      <c r="D3399" s="242" t="s">
        <v>200</v>
      </c>
      <c r="E3399" s="251" t="s">
        <v>1</v>
      </c>
      <c r="F3399" s="252" t="s">
        <v>369</v>
      </c>
      <c r="G3399" s="250"/>
      <c r="H3399" s="251" t="s">
        <v>1</v>
      </c>
      <c r="I3399" s="253"/>
      <c r="J3399" s="250"/>
      <c r="K3399" s="250"/>
      <c r="L3399" s="254"/>
      <c r="M3399" s="255"/>
      <c r="N3399" s="256"/>
      <c r="O3399" s="256"/>
      <c r="P3399" s="256"/>
      <c r="Q3399" s="256"/>
      <c r="R3399" s="256"/>
      <c r="S3399" s="256"/>
      <c r="T3399" s="257"/>
      <c r="U3399" s="13"/>
      <c r="V3399" s="13"/>
      <c r="W3399" s="13"/>
      <c r="X3399" s="13"/>
      <c r="Y3399" s="13"/>
      <c r="Z3399" s="13"/>
      <c r="AA3399" s="13"/>
      <c r="AB3399" s="13"/>
      <c r="AC3399" s="13"/>
      <c r="AD3399" s="13"/>
      <c r="AE3399" s="13"/>
      <c r="AT3399" s="258" t="s">
        <v>200</v>
      </c>
      <c r="AU3399" s="258" t="s">
        <v>82</v>
      </c>
      <c r="AV3399" s="13" t="s">
        <v>80</v>
      </c>
      <c r="AW3399" s="13" t="s">
        <v>30</v>
      </c>
      <c r="AX3399" s="13" t="s">
        <v>73</v>
      </c>
      <c r="AY3399" s="258" t="s">
        <v>189</v>
      </c>
    </row>
    <row r="3400" s="14" customFormat="1">
      <c r="A3400" s="14"/>
      <c r="B3400" s="259"/>
      <c r="C3400" s="260"/>
      <c r="D3400" s="242" t="s">
        <v>200</v>
      </c>
      <c r="E3400" s="261" t="s">
        <v>1</v>
      </c>
      <c r="F3400" s="262" t="s">
        <v>829</v>
      </c>
      <c r="G3400" s="260"/>
      <c r="H3400" s="263">
        <v>-0.63</v>
      </c>
      <c r="I3400" s="264"/>
      <c r="J3400" s="260"/>
      <c r="K3400" s="260"/>
      <c r="L3400" s="265"/>
      <c r="M3400" s="266"/>
      <c r="N3400" s="267"/>
      <c r="O3400" s="267"/>
      <c r="P3400" s="267"/>
      <c r="Q3400" s="267"/>
      <c r="R3400" s="267"/>
      <c r="S3400" s="267"/>
      <c r="T3400" s="268"/>
      <c r="U3400" s="14"/>
      <c r="V3400" s="14"/>
      <c r="W3400" s="14"/>
      <c r="X3400" s="14"/>
      <c r="Y3400" s="14"/>
      <c r="Z3400" s="14"/>
      <c r="AA3400" s="14"/>
      <c r="AB3400" s="14"/>
      <c r="AC3400" s="14"/>
      <c r="AD3400" s="14"/>
      <c r="AE3400" s="14"/>
      <c r="AT3400" s="269" t="s">
        <v>200</v>
      </c>
      <c r="AU3400" s="269" t="s">
        <v>82</v>
      </c>
      <c r="AV3400" s="14" t="s">
        <v>82</v>
      </c>
      <c r="AW3400" s="14" t="s">
        <v>30</v>
      </c>
      <c r="AX3400" s="14" t="s">
        <v>73</v>
      </c>
      <c r="AY3400" s="269" t="s">
        <v>189</v>
      </c>
    </row>
    <row r="3401" s="13" customFormat="1">
      <c r="A3401" s="13"/>
      <c r="B3401" s="249"/>
      <c r="C3401" s="250"/>
      <c r="D3401" s="242" t="s">
        <v>200</v>
      </c>
      <c r="E3401" s="251" t="s">
        <v>1</v>
      </c>
      <c r="F3401" s="252" t="s">
        <v>610</v>
      </c>
      <c r="G3401" s="250"/>
      <c r="H3401" s="251" t="s">
        <v>1</v>
      </c>
      <c r="I3401" s="253"/>
      <c r="J3401" s="250"/>
      <c r="K3401" s="250"/>
      <c r="L3401" s="254"/>
      <c r="M3401" s="255"/>
      <c r="N3401" s="256"/>
      <c r="O3401" s="256"/>
      <c r="P3401" s="256"/>
      <c r="Q3401" s="256"/>
      <c r="R3401" s="256"/>
      <c r="S3401" s="256"/>
      <c r="T3401" s="257"/>
      <c r="U3401" s="13"/>
      <c r="V3401" s="13"/>
      <c r="W3401" s="13"/>
      <c r="X3401" s="13"/>
      <c r="Y3401" s="13"/>
      <c r="Z3401" s="13"/>
      <c r="AA3401" s="13"/>
      <c r="AB3401" s="13"/>
      <c r="AC3401" s="13"/>
      <c r="AD3401" s="13"/>
      <c r="AE3401" s="13"/>
      <c r="AT3401" s="258" t="s">
        <v>200</v>
      </c>
      <c r="AU3401" s="258" t="s">
        <v>82</v>
      </c>
      <c r="AV3401" s="13" t="s">
        <v>80</v>
      </c>
      <c r="AW3401" s="13" t="s">
        <v>30</v>
      </c>
      <c r="AX3401" s="13" t="s">
        <v>73</v>
      </c>
      <c r="AY3401" s="258" t="s">
        <v>189</v>
      </c>
    </row>
    <row r="3402" s="14" customFormat="1">
      <c r="A3402" s="14"/>
      <c r="B3402" s="259"/>
      <c r="C3402" s="260"/>
      <c r="D3402" s="242" t="s">
        <v>200</v>
      </c>
      <c r="E3402" s="261" t="s">
        <v>1</v>
      </c>
      <c r="F3402" s="262" t="s">
        <v>830</v>
      </c>
      <c r="G3402" s="260"/>
      <c r="H3402" s="263">
        <v>2.8420000000000001</v>
      </c>
      <c r="I3402" s="264"/>
      <c r="J3402" s="260"/>
      <c r="K3402" s="260"/>
      <c r="L3402" s="265"/>
      <c r="M3402" s="266"/>
      <c r="N3402" s="267"/>
      <c r="O3402" s="267"/>
      <c r="P3402" s="267"/>
      <c r="Q3402" s="267"/>
      <c r="R3402" s="267"/>
      <c r="S3402" s="267"/>
      <c r="T3402" s="268"/>
      <c r="U3402" s="14"/>
      <c r="V3402" s="14"/>
      <c r="W3402" s="14"/>
      <c r="X3402" s="14"/>
      <c r="Y3402" s="14"/>
      <c r="Z3402" s="14"/>
      <c r="AA3402" s="14"/>
      <c r="AB3402" s="14"/>
      <c r="AC3402" s="14"/>
      <c r="AD3402" s="14"/>
      <c r="AE3402" s="14"/>
      <c r="AT3402" s="269" t="s">
        <v>200</v>
      </c>
      <c r="AU3402" s="269" t="s">
        <v>82</v>
      </c>
      <c r="AV3402" s="14" t="s">
        <v>82</v>
      </c>
      <c r="AW3402" s="14" t="s">
        <v>30</v>
      </c>
      <c r="AX3402" s="14" t="s">
        <v>73</v>
      </c>
      <c r="AY3402" s="269" t="s">
        <v>189</v>
      </c>
    </row>
    <row r="3403" s="13" customFormat="1">
      <c r="A3403" s="13"/>
      <c r="B3403" s="249"/>
      <c r="C3403" s="250"/>
      <c r="D3403" s="242" t="s">
        <v>200</v>
      </c>
      <c r="E3403" s="251" t="s">
        <v>1</v>
      </c>
      <c r="F3403" s="252" t="s">
        <v>369</v>
      </c>
      <c r="G3403" s="250"/>
      <c r="H3403" s="251" t="s">
        <v>1</v>
      </c>
      <c r="I3403" s="253"/>
      <c r="J3403" s="250"/>
      <c r="K3403" s="250"/>
      <c r="L3403" s="254"/>
      <c r="M3403" s="255"/>
      <c r="N3403" s="256"/>
      <c r="O3403" s="256"/>
      <c r="P3403" s="256"/>
      <c r="Q3403" s="256"/>
      <c r="R3403" s="256"/>
      <c r="S3403" s="256"/>
      <c r="T3403" s="257"/>
      <c r="U3403" s="13"/>
      <c r="V3403" s="13"/>
      <c r="W3403" s="13"/>
      <c r="X3403" s="13"/>
      <c r="Y3403" s="13"/>
      <c r="Z3403" s="13"/>
      <c r="AA3403" s="13"/>
      <c r="AB3403" s="13"/>
      <c r="AC3403" s="13"/>
      <c r="AD3403" s="13"/>
      <c r="AE3403" s="13"/>
      <c r="AT3403" s="258" t="s">
        <v>200</v>
      </c>
      <c r="AU3403" s="258" t="s">
        <v>82</v>
      </c>
      <c r="AV3403" s="13" t="s">
        <v>80</v>
      </c>
      <c r="AW3403" s="13" t="s">
        <v>30</v>
      </c>
      <c r="AX3403" s="13" t="s">
        <v>73</v>
      </c>
      <c r="AY3403" s="258" t="s">
        <v>189</v>
      </c>
    </row>
    <row r="3404" s="14" customFormat="1">
      <c r="A3404" s="14"/>
      <c r="B3404" s="259"/>
      <c r="C3404" s="260"/>
      <c r="D3404" s="242" t="s">
        <v>200</v>
      </c>
      <c r="E3404" s="261" t="s">
        <v>1</v>
      </c>
      <c r="F3404" s="262" t="s">
        <v>831</v>
      </c>
      <c r="G3404" s="260"/>
      <c r="H3404" s="263">
        <v>-1.2949999999999999</v>
      </c>
      <c r="I3404" s="264"/>
      <c r="J3404" s="260"/>
      <c r="K3404" s="260"/>
      <c r="L3404" s="265"/>
      <c r="M3404" s="266"/>
      <c r="N3404" s="267"/>
      <c r="O3404" s="267"/>
      <c r="P3404" s="267"/>
      <c r="Q3404" s="267"/>
      <c r="R3404" s="267"/>
      <c r="S3404" s="267"/>
      <c r="T3404" s="268"/>
      <c r="U3404" s="14"/>
      <c r="V3404" s="14"/>
      <c r="W3404" s="14"/>
      <c r="X3404" s="14"/>
      <c r="Y3404" s="14"/>
      <c r="Z3404" s="14"/>
      <c r="AA3404" s="14"/>
      <c r="AB3404" s="14"/>
      <c r="AC3404" s="14"/>
      <c r="AD3404" s="14"/>
      <c r="AE3404" s="14"/>
      <c r="AT3404" s="269" t="s">
        <v>200</v>
      </c>
      <c r="AU3404" s="269" t="s">
        <v>82</v>
      </c>
      <c r="AV3404" s="14" t="s">
        <v>82</v>
      </c>
      <c r="AW3404" s="14" t="s">
        <v>30</v>
      </c>
      <c r="AX3404" s="14" t="s">
        <v>73</v>
      </c>
      <c r="AY3404" s="269" t="s">
        <v>189</v>
      </c>
    </row>
    <row r="3405" s="13" customFormat="1">
      <c r="A3405" s="13"/>
      <c r="B3405" s="249"/>
      <c r="C3405" s="250"/>
      <c r="D3405" s="242" t="s">
        <v>200</v>
      </c>
      <c r="E3405" s="251" t="s">
        <v>1</v>
      </c>
      <c r="F3405" s="252" t="s">
        <v>832</v>
      </c>
      <c r="G3405" s="250"/>
      <c r="H3405" s="251" t="s">
        <v>1</v>
      </c>
      <c r="I3405" s="253"/>
      <c r="J3405" s="250"/>
      <c r="K3405" s="250"/>
      <c r="L3405" s="254"/>
      <c r="M3405" s="255"/>
      <c r="N3405" s="256"/>
      <c r="O3405" s="256"/>
      <c r="P3405" s="256"/>
      <c r="Q3405" s="256"/>
      <c r="R3405" s="256"/>
      <c r="S3405" s="256"/>
      <c r="T3405" s="257"/>
      <c r="U3405" s="13"/>
      <c r="V3405" s="13"/>
      <c r="W3405" s="13"/>
      <c r="X3405" s="13"/>
      <c r="Y3405" s="13"/>
      <c r="Z3405" s="13"/>
      <c r="AA3405" s="13"/>
      <c r="AB3405" s="13"/>
      <c r="AC3405" s="13"/>
      <c r="AD3405" s="13"/>
      <c r="AE3405" s="13"/>
      <c r="AT3405" s="258" t="s">
        <v>200</v>
      </c>
      <c r="AU3405" s="258" t="s">
        <v>82</v>
      </c>
      <c r="AV3405" s="13" t="s">
        <v>80</v>
      </c>
      <c r="AW3405" s="13" t="s">
        <v>30</v>
      </c>
      <c r="AX3405" s="13" t="s">
        <v>73</v>
      </c>
      <c r="AY3405" s="258" t="s">
        <v>189</v>
      </c>
    </row>
    <row r="3406" s="14" customFormat="1">
      <c r="A3406" s="14"/>
      <c r="B3406" s="259"/>
      <c r="C3406" s="260"/>
      <c r="D3406" s="242" t="s">
        <v>200</v>
      </c>
      <c r="E3406" s="261" t="s">
        <v>1</v>
      </c>
      <c r="F3406" s="262" t="s">
        <v>833</v>
      </c>
      <c r="G3406" s="260"/>
      <c r="H3406" s="263">
        <v>6.0899999999999999</v>
      </c>
      <c r="I3406" s="264"/>
      <c r="J3406" s="260"/>
      <c r="K3406" s="260"/>
      <c r="L3406" s="265"/>
      <c r="M3406" s="266"/>
      <c r="N3406" s="267"/>
      <c r="O3406" s="267"/>
      <c r="P3406" s="267"/>
      <c r="Q3406" s="267"/>
      <c r="R3406" s="267"/>
      <c r="S3406" s="267"/>
      <c r="T3406" s="268"/>
      <c r="U3406" s="14"/>
      <c r="V3406" s="14"/>
      <c r="W3406" s="14"/>
      <c r="X3406" s="14"/>
      <c r="Y3406" s="14"/>
      <c r="Z3406" s="14"/>
      <c r="AA3406" s="14"/>
      <c r="AB3406" s="14"/>
      <c r="AC3406" s="14"/>
      <c r="AD3406" s="14"/>
      <c r="AE3406" s="14"/>
      <c r="AT3406" s="269" t="s">
        <v>200</v>
      </c>
      <c r="AU3406" s="269" t="s">
        <v>82</v>
      </c>
      <c r="AV3406" s="14" t="s">
        <v>82</v>
      </c>
      <c r="AW3406" s="14" t="s">
        <v>30</v>
      </c>
      <c r="AX3406" s="14" t="s">
        <v>73</v>
      </c>
      <c r="AY3406" s="269" t="s">
        <v>189</v>
      </c>
    </row>
    <row r="3407" s="13" customFormat="1">
      <c r="A3407" s="13"/>
      <c r="B3407" s="249"/>
      <c r="C3407" s="250"/>
      <c r="D3407" s="242" t="s">
        <v>200</v>
      </c>
      <c r="E3407" s="251" t="s">
        <v>1</v>
      </c>
      <c r="F3407" s="252" t="s">
        <v>369</v>
      </c>
      <c r="G3407" s="250"/>
      <c r="H3407" s="251" t="s">
        <v>1</v>
      </c>
      <c r="I3407" s="253"/>
      <c r="J3407" s="250"/>
      <c r="K3407" s="250"/>
      <c r="L3407" s="254"/>
      <c r="M3407" s="255"/>
      <c r="N3407" s="256"/>
      <c r="O3407" s="256"/>
      <c r="P3407" s="256"/>
      <c r="Q3407" s="256"/>
      <c r="R3407" s="256"/>
      <c r="S3407" s="256"/>
      <c r="T3407" s="257"/>
      <c r="U3407" s="13"/>
      <c r="V3407" s="13"/>
      <c r="W3407" s="13"/>
      <c r="X3407" s="13"/>
      <c r="Y3407" s="13"/>
      <c r="Z3407" s="13"/>
      <c r="AA3407" s="13"/>
      <c r="AB3407" s="13"/>
      <c r="AC3407" s="13"/>
      <c r="AD3407" s="13"/>
      <c r="AE3407" s="13"/>
      <c r="AT3407" s="258" t="s">
        <v>200</v>
      </c>
      <c r="AU3407" s="258" t="s">
        <v>82</v>
      </c>
      <c r="AV3407" s="13" t="s">
        <v>80</v>
      </c>
      <c r="AW3407" s="13" t="s">
        <v>30</v>
      </c>
      <c r="AX3407" s="13" t="s">
        <v>73</v>
      </c>
      <c r="AY3407" s="258" t="s">
        <v>189</v>
      </c>
    </row>
    <row r="3408" s="14" customFormat="1">
      <c r="A3408" s="14"/>
      <c r="B3408" s="259"/>
      <c r="C3408" s="260"/>
      <c r="D3408" s="242" t="s">
        <v>200</v>
      </c>
      <c r="E3408" s="261" t="s">
        <v>1</v>
      </c>
      <c r="F3408" s="262" t="s">
        <v>827</v>
      </c>
      <c r="G3408" s="260"/>
      <c r="H3408" s="263">
        <v>-0.28000000000000003</v>
      </c>
      <c r="I3408" s="264"/>
      <c r="J3408" s="260"/>
      <c r="K3408" s="260"/>
      <c r="L3408" s="265"/>
      <c r="M3408" s="266"/>
      <c r="N3408" s="267"/>
      <c r="O3408" s="267"/>
      <c r="P3408" s="267"/>
      <c r="Q3408" s="267"/>
      <c r="R3408" s="267"/>
      <c r="S3408" s="267"/>
      <c r="T3408" s="268"/>
      <c r="U3408" s="14"/>
      <c r="V3408" s="14"/>
      <c r="W3408" s="14"/>
      <c r="X3408" s="14"/>
      <c r="Y3408" s="14"/>
      <c r="Z3408" s="14"/>
      <c r="AA3408" s="14"/>
      <c r="AB3408" s="14"/>
      <c r="AC3408" s="14"/>
      <c r="AD3408" s="14"/>
      <c r="AE3408" s="14"/>
      <c r="AT3408" s="269" t="s">
        <v>200</v>
      </c>
      <c r="AU3408" s="269" t="s">
        <v>82</v>
      </c>
      <c r="AV3408" s="14" t="s">
        <v>82</v>
      </c>
      <c r="AW3408" s="14" t="s">
        <v>30</v>
      </c>
      <c r="AX3408" s="14" t="s">
        <v>73</v>
      </c>
      <c r="AY3408" s="269" t="s">
        <v>189</v>
      </c>
    </row>
    <row r="3409" s="13" customFormat="1">
      <c r="A3409" s="13"/>
      <c r="B3409" s="249"/>
      <c r="C3409" s="250"/>
      <c r="D3409" s="242" t="s">
        <v>200</v>
      </c>
      <c r="E3409" s="251" t="s">
        <v>1</v>
      </c>
      <c r="F3409" s="252" t="s">
        <v>612</v>
      </c>
      <c r="G3409" s="250"/>
      <c r="H3409" s="251" t="s">
        <v>1</v>
      </c>
      <c r="I3409" s="253"/>
      <c r="J3409" s="250"/>
      <c r="K3409" s="250"/>
      <c r="L3409" s="254"/>
      <c r="M3409" s="255"/>
      <c r="N3409" s="256"/>
      <c r="O3409" s="256"/>
      <c r="P3409" s="256"/>
      <c r="Q3409" s="256"/>
      <c r="R3409" s="256"/>
      <c r="S3409" s="256"/>
      <c r="T3409" s="257"/>
      <c r="U3409" s="13"/>
      <c r="V3409" s="13"/>
      <c r="W3409" s="13"/>
      <c r="X3409" s="13"/>
      <c r="Y3409" s="13"/>
      <c r="Z3409" s="13"/>
      <c r="AA3409" s="13"/>
      <c r="AB3409" s="13"/>
      <c r="AC3409" s="13"/>
      <c r="AD3409" s="13"/>
      <c r="AE3409" s="13"/>
      <c r="AT3409" s="258" t="s">
        <v>200</v>
      </c>
      <c r="AU3409" s="258" t="s">
        <v>82</v>
      </c>
      <c r="AV3409" s="13" t="s">
        <v>80</v>
      </c>
      <c r="AW3409" s="13" t="s">
        <v>30</v>
      </c>
      <c r="AX3409" s="13" t="s">
        <v>73</v>
      </c>
      <c r="AY3409" s="258" t="s">
        <v>189</v>
      </c>
    </row>
    <row r="3410" s="14" customFormat="1">
      <c r="A3410" s="14"/>
      <c r="B3410" s="259"/>
      <c r="C3410" s="260"/>
      <c r="D3410" s="242" t="s">
        <v>200</v>
      </c>
      <c r="E3410" s="261" t="s">
        <v>1</v>
      </c>
      <c r="F3410" s="262" t="s">
        <v>834</v>
      </c>
      <c r="G3410" s="260"/>
      <c r="H3410" s="263">
        <v>7.375</v>
      </c>
      <c r="I3410" s="264"/>
      <c r="J3410" s="260"/>
      <c r="K3410" s="260"/>
      <c r="L3410" s="265"/>
      <c r="M3410" s="266"/>
      <c r="N3410" s="267"/>
      <c r="O3410" s="267"/>
      <c r="P3410" s="267"/>
      <c r="Q3410" s="267"/>
      <c r="R3410" s="267"/>
      <c r="S3410" s="267"/>
      <c r="T3410" s="268"/>
      <c r="U3410" s="14"/>
      <c r="V3410" s="14"/>
      <c r="W3410" s="14"/>
      <c r="X3410" s="14"/>
      <c r="Y3410" s="14"/>
      <c r="Z3410" s="14"/>
      <c r="AA3410" s="14"/>
      <c r="AB3410" s="14"/>
      <c r="AC3410" s="14"/>
      <c r="AD3410" s="14"/>
      <c r="AE3410" s="14"/>
      <c r="AT3410" s="269" t="s">
        <v>200</v>
      </c>
      <c r="AU3410" s="269" t="s">
        <v>82</v>
      </c>
      <c r="AV3410" s="14" t="s">
        <v>82</v>
      </c>
      <c r="AW3410" s="14" t="s">
        <v>30</v>
      </c>
      <c r="AX3410" s="14" t="s">
        <v>73</v>
      </c>
      <c r="AY3410" s="269" t="s">
        <v>189</v>
      </c>
    </row>
    <row r="3411" s="13" customFormat="1">
      <c r="A3411" s="13"/>
      <c r="B3411" s="249"/>
      <c r="C3411" s="250"/>
      <c r="D3411" s="242" t="s">
        <v>200</v>
      </c>
      <c r="E3411" s="251" t="s">
        <v>1</v>
      </c>
      <c r="F3411" s="252" t="s">
        <v>369</v>
      </c>
      <c r="G3411" s="250"/>
      <c r="H3411" s="251" t="s">
        <v>1</v>
      </c>
      <c r="I3411" s="253"/>
      <c r="J3411" s="250"/>
      <c r="K3411" s="250"/>
      <c r="L3411" s="254"/>
      <c r="M3411" s="255"/>
      <c r="N3411" s="256"/>
      <c r="O3411" s="256"/>
      <c r="P3411" s="256"/>
      <c r="Q3411" s="256"/>
      <c r="R3411" s="256"/>
      <c r="S3411" s="256"/>
      <c r="T3411" s="257"/>
      <c r="U3411" s="13"/>
      <c r="V3411" s="13"/>
      <c r="W3411" s="13"/>
      <c r="X3411" s="13"/>
      <c r="Y3411" s="13"/>
      <c r="Z3411" s="13"/>
      <c r="AA3411" s="13"/>
      <c r="AB3411" s="13"/>
      <c r="AC3411" s="13"/>
      <c r="AD3411" s="13"/>
      <c r="AE3411" s="13"/>
      <c r="AT3411" s="258" t="s">
        <v>200</v>
      </c>
      <c r="AU3411" s="258" t="s">
        <v>82</v>
      </c>
      <c r="AV3411" s="13" t="s">
        <v>80</v>
      </c>
      <c r="AW3411" s="13" t="s">
        <v>30</v>
      </c>
      <c r="AX3411" s="13" t="s">
        <v>73</v>
      </c>
      <c r="AY3411" s="258" t="s">
        <v>189</v>
      </c>
    </row>
    <row r="3412" s="14" customFormat="1">
      <c r="A3412" s="14"/>
      <c r="B3412" s="259"/>
      <c r="C3412" s="260"/>
      <c r="D3412" s="242" t="s">
        <v>200</v>
      </c>
      <c r="E3412" s="261" t="s">
        <v>1</v>
      </c>
      <c r="F3412" s="262" t="s">
        <v>827</v>
      </c>
      <c r="G3412" s="260"/>
      <c r="H3412" s="263">
        <v>-0.28000000000000003</v>
      </c>
      <c r="I3412" s="264"/>
      <c r="J3412" s="260"/>
      <c r="K3412" s="260"/>
      <c r="L3412" s="265"/>
      <c r="M3412" s="266"/>
      <c r="N3412" s="267"/>
      <c r="O3412" s="267"/>
      <c r="P3412" s="267"/>
      <c r="Q3412" s="267"/>
      <c r="R3412" s="267"/>
      <c r="S3412" s="267"/>
      <c r="T3412" s="268"/>
      <c r="U3412" s="14"/>
      <c r="V3412" s="14"/>
      <c r="W3412" s="14"/>
      <c r="X3412" s="14"/>
      <c r="Y3412" s="14"/>
      <c r="Z3412" s="14"/>
      <c r="AA3412" s="14"/>
      <c r="AB3412" s="14"/>
      <c r="AC3412" s="14"/>
      <c r="AD3412" s="14"/>
      <c r="AE3412" s="14"/>
      <c r="AT3412" s="269" t="s">
        <v>200</v>
      </c>
      <c r="AU3412" s="269" t="s">
        <v>82</v>
      </c>
      <c r="AV3412" s="14" t="s">
        <v>82</v>
      </c>
      <c r="AW3412" s="14" t="s">
        <v>30</v>
      </c>
      <c r="AX3412" s="14" t="s">
        <v>73</v>
      </c>
      <c r="AY3412" s="269" t="s">
        <v>189</v>
      </c>
    </row>
    <row r="3413" s="13" customFormat="1">
      <c r="A3413" s="13"/>
      <c r="B3413" s="249"/>
      <c r="C3413" s="250"/>
      <c r="D3413" s="242" t="s">
        <v>200</v>
      </c>
      <c r="E3413" s="251" t="s">
        <v>1</v>
      </c>
      <c r="F3413" s="252" t="s">
        <v>615</v>
      </c>
      <c r="G3413" s="250"/>
      <c r="H3413" s="251" t="s">
        <v>1</v>
      </c>
      <c r="I3413" s="253"/>
      <c r="J3413" s="250"/>
      <c r="K3413" s="250"/>
      <c r="L3413" s="254"/>
      <c r="M3413" s="255"/>
      <c r="N3413" s="256"/>
      <c r="O3413" s="256"/>
      <c r="P3413" s="256"/>
      <c r="Q3413" s="256"/>
      <c r="R3413" s="256"/>
      <c r="S3413" s="256"/>
      <c r="T3413" s="257"/>
      <c r="U3413" s="13"/>
      <c r="V3413" s="13"/>
      <c r="W3413" s="13"/>
      <c r="X3413" s="13"/>
      <c r="Y3413" s="13"/>
      <c r="Z3413" s="13"/>
      <c r="AA3413" s="13"/>
      <c r="AB3413" s="13"/>
      <c r="AC3413" s="13"/>
      <c r="AD3413" s="13"/>
      <c r="AE3413" s="13"/>
      <c r="AT3413" s="258" t="s">
        <v>200</v>
      </c>
      <c r="AU3413" s="258" t="s">
        <v>82</v>
      </c>
      <c r="AV3413" s="13" t="s">
        <v>80</v>
      </c>
      <c r="AW3413" s="13" t="s">
        <v>30</v>
      </c>
      <c r="AX3413" s="13" t="s">
        <v>73</v>
      </c>
      <c r="AY3413" s="258" t="s">
        <v>189</v>
      </c>
    </row>
    <row r="3414" s="14" customFormat="1">
      <c r="A3414" s="14"/>
      <c r="B3414" s="259"/>
      <c r="C3414" s="260"/>
      <c r="D3414" s="242" t="s">
        <v>200</v>
      </c>
      <c r="E3414" s="261" t="s">
        <v>1</v>
      </c>
      <c r="F3414" s="262" t="s">
        <v>835</v>
      </c>
      <c r="G3414" s="260"/>
      <c r="H3414" s="263">
        <v>4.5220000000000002</v>
      </c>
      <c r="I3414" s="264"/>
      <c r="J3414" s="260"/>
      <c r="K3414" s="260"/>
      <c r="L3414" s="265"/>
      <c r="M3414" s="266"/>
      <c r="N3414" s="267"/>
      <c r="O3414" s="267"/>
      <c r="P3414" s="267"/>
      <c r="Q3414" s="267"/>
      <c r="R3414" s="267"/>
      <c r="S3414" s="267"/>
      <c r="T3414" s="268"/>
      <c r="U3414" s="14"/>
      <c r="V3414" s="14"/>
      <c r="W3414" s="14"/>
      <c r="X3414" s="14"/>
      <c r="Y3414" s="14"/>
      <c r="Z3414" s="14"/>
      <c r="AA3414" s="14"/>
      <c r="AB3414" s="14"/>
      <c r="AC3414" s="14"/>
      <c r="AD3414" s="14"/>
      <c r="AE3414" s="14"/>
      <c r="AT3414" s="269" t="s">
        <v>200</v>
      </c>
      <c r="AU3414" s="269" t="s">
        <v>82</v>
      </c>
      <c r="AV3414" s="14" t="s">
        <v>82</v>
      </c>
      <c r="AW3414" s="14" t="s">
        <v>30</v>
      </c>
      <c r="AX3414" s="14" t="s">
        <v>73</v>
      </c>
      <c r="AY3414" s="269" t="s">
        <v>189</v>
      </c>
    </row>
    <row r="3415" s="13" customFormat="1">
      <c r="A3415" s="13"/>
      <c r="B3415" s="249"/>
      <c r="C3415" s="250"/>
      <c r="D3415" s="242" t="s">
        <v>200</v>
      </c>
      <c r="E3415" s="251" t="s">
        <v>1</v>
      </c>
      <c r="F3415" s="252" t="s">
        <v>369</v>
      </c>
      <c r="G3415" s="250"/>
      <c r="H3415" s="251" t="s">
        <v>1</v>
      </c>
      <c r="I3415" s="253"/>
      <c r="J3415" s="250"/>
      <c r="K3415" s="250"/>
      <c r="L3415" s="254"/>
      <c r="M3415" s="255"/>
      <c r="N3415" s="256"/>
      <c r="O3415" s="256"/>
      <c r="P3415" s="256"/>
      <c r="Q3415" s="256"/>
      <c r="R3415" s="256"/>
      <c r="S3415" s="256"/>
      <c r="T3415" s="257"/>
      <c r="U3415" s="13"/>
      <c r="V3415" s="13"/>
      <c r="W3415" s="13"/>
      <c r="X3415" s="13"/>
      <c r="Y3415" s="13"/>
      <c r="Z3415" s="13"/>
      <c r="AA3415" s="13"/>
      <c r="AB3415" s="13"/>
      <c r="AC3415" s="13"/>
      <c r="AD3415" s="13"/>
      <c r="AE3415" s="13"/>
      <c r="AT3415" s="258" t="s">
        <v>200</v>
      </c>
      <c r="AU3415" s="258" t="s">
        <v>82</v>
      </c>
      <c r="AV3415" s="13" t="s">
        <v>80</v>
      </c>
      <c r="AW3415" s="13" t="s">
        <v>30</v>
      </c>
      <c r="AX3415" s="13" t="s">
        <v>73</v>
      </c>
      <c r="AY3415" s="258" t="s">
        <v>189</v>
      </c>
    </row>
    <row r="3416" s="14" customFormat="1">
      <c r="A3416" s="14"/>
      <c r="B3416" s="259"/>
      <c r="C3416" s="260"/>
      <c r="D3416" s="242" t="s">
        <v>200</v>
      </c>
      <c r="E3416" s="261" t="s">
        <v>1</v>
      </c>
      <c r="F3416" s="262" t="s">
        <v>836</v>
      </c>
      <c r="G3416" s="260"/>
      <c r="H3416" s="263">
        <v>-0.83999999999999997</v>
      </c>
      <c r="I3416" s="264"/>
      <c r="J3416" s="260"/>
      <c r="K3416" s="260"/>
      <c r="L3416" s="265"/>
      <c r="M3416" s="266"/>
      <c r="N3416" s="267"/>
      <c r="O3416" s="267"/>
      <c r="P3416" s="267"/>
      <c r="Q3416" s="267"/>
      <c r="R3416" s="267"/>
      <c r="S3416" s="267"/>
      <c r="T3416" s="268"/>
      <c r="U3416" s="14"/>
      <c r="V3416" s="14"/>
      <c r="W3416" s="14"/>
      <c r="X3416" s="14"/>
      <c r="Y3416" s="14"/>
      <c r="Z3416" s="14"/>
      <c r="AA3416" s="14"/>
      <c r="AB3416" s="14"/>
      <c r="AC3416" s="14"/>
      <c r="AD3416" s="14"/>
      <c r="AE3416" s="14"/>
      <c r="AT3416" s="269" t="s">
        <v>200</v>
      </c>
      <c r="AU3416" s="269" t="s">
        <v>82</v>
      </c>
      <c r="AV3416" s="14" t="s">
        <v>82</v>
      </c>
      <c r="AW3416" s="14" t="s">
        <v>30</v>
      </c>
      <c r="AX3416" s="14" t="s">
        <v>73</v>
      </c>
      <c r="AY3416" s="269" t="s">
        <v>189</v>
      </c>
    </row>
    <row r="3417" s="13" customFormat="1">
      <c r="A3417" s="13"/>
      <c r="B3417" s="249"/>
      <c r="C3417" s="250"/>
      <c r="D3417" s="242" t="s">
        <v>200</v>
      </c>
      <c r="E3417" s="251" t="s">
        <v>1</v>
      </c>
      <c r="F3417" s="252" t="s">
        <v>837</v>
      </c>
      <c r="G3417" s="250"/>
      <c r="H3417" s="251" t="s">
        <v>1</v>
      </c>
      <c r="I3417" s="253"/>
      <c r="J3417" s="250"/>
      <c r="K3417" s="250"/>
      <c r="L3417" s="254"/>
      <c r="M3417" s="255"/>
      <c r="N3417" s="256"/>
      <c r="O3417" s="256"/>
      <c r="P3417" s="256"/>
      <c r="Q3417" s="256"/>
      <c r="R3417" s="256"/>
      <c r="S3417" s="256"/>
      <c r="T3417" s="257"/>
      <c r="U3417" s="13"/>
      <c r="V3417" s="13"/>
      <c r="W3417" s="13"/>
      <c r="X3417" s="13"/>
      <c r="Y3417" s="13"/>
      <c r="Z3417" s="13"/>
      <c r="AA3417" s="13"/>
      <c r="AB3417" s="13"/>
      <c r="AC3417" s="13"/>
      <c r="AD3417" s="13"/>
      <c r="AE3417" s="13"/>
      <c r="AT3417" s="258" t="s">
        <v>200</v>
      </c>
      <c r="AU3417" s="258" t="s">
        <v>82</v>
      </c>
      <c r="AV3417" s="13" t="s">
        <v>80</v>
      </c>
      <c r="AW3417" s="13" t="s">
        <v>30</v>
      </c>
      <c r="AX3417" s="13" t="s">
        <v>73</v>
      </c>
      <c r="AY3417" s="258" t="s">
        <v>189</v>
      </c>
    </row>
    <row r="3418" s="14" customFormat="1">
      <c r="A3418" s="14"/>
      <c r="B3418" s="259"/>
      <c r="C3418" s="260"/>
      <c r="D3418" s="242" t="s">
        <v>200</v>
      </c>
      <c r="E3418" s="261" t="s">
        <v>1</v>
      </c>
      <c r="F3418" s="262" t="s">
        <v>838</v>
      </c>
      <c r="G3418" s="260"/>
      <c r="H3418" s="263">
        <v>2.4750000000000001</v>
      </c>
      <c r="I3418" s="264"/>
      <c r="J3418" s="260"/>
      <c r="K3418" s="260"/>
      <c r="L3418" s="265"/>
      <c r="M3418" s="266"/>
      <c r="N3418" s="267"/>
      <c r="O3418" s="267"/>
      <c r="P3418" s="267"/>
      <c r="Q3418" s="267"/>
      <c r="R3418" s="267"/>
      <c r="S3418" s="267"/>
      <c r="T3418" s="268"/>
      <c r="U3418" s="14"/>
      <c r="V3418" s="14"/>
      <c r="W3418" s="14"/>
      <c r="X3418" s="14"/>
      <c r="Y3418" s="14"/>
      <c r="Z3418" s="14"/>
      <c r="AA3418" s="14"/>
      <c r="AB3418" s="14"/>
      <c r="AC3418" s="14"/>
      <c r="AD3418" s="14"/>
      <c r="AE3418" s="14"/>
      <c r="AT3418" s="269" t="s">
        <v>200</v>
      </c>
      <c r="AU3418" s="269" t="s">
        <v>82</v>
      </c>
      <c r="AV3418" s="14" t="s">
        <v>82</v>
      </c>
      <c r="AW3418" s="14" t="s">
        <v>30</v>
      </c>
      <c r="AX3418" s="14" t="s">
        <v>73</v>
      </c>
      <c r="AY3418" s="269" t="s">
        <v>189</v>
      </c>
    </row>
    <row r="3419" s="13" customFormat="1">
      <c r="A3419" s="13"/>
      <c r="B3419" s="249"/>
      <c r="C3419" s="250"/>
      <c r="D3419" s="242" t="s">
        <v>200</v>
      </c>
      <c r="E3419" s="251" t="s">
        <v>1</v>
      </c>
      <c r="F3419" s="252" t="s">
        <v>369</v>
      </c>
      <c r="G3419" s="250"/>
      <c r="H3419" s="251" t="s">
        <v>1</v>
      </c>
      <c r="I3419" s="253"/>
      <c r="J3419" s="250"/>
      <c r="K3419" s="250"/>
      <c r="L3419" s="254"/>
      <c r="M3419" s="255"/>
      <c r="N3419" s="256"/>
      <c r="O3419" s="256"/>
      <c r="P3419" s="256"/>
      <c r="Q3419" s="256"/>
      <c r="R3419" s="256"/>
      <c r="S3419" s="256"/>
      <c r="T3419" s="257"/>
      <c r="U3419" s="13"/>
      <c r="V3419" s="13"/>
      <c r="W3419" s="13"/>
      <c r="X3419" s="13"/>
      <c r="Y3419" s="13"/>
      <c r="Z3419" s="13"/>
      <c r="AA3419" s="13"/>
      <c r="AB3419" s="13"/>
      <c r="AC3419" s="13"/>
      <c r="AD3419" s="13"/>
      <c r="AE3419" s="13"/>
      <c r="AT3419" s="258" t="s">
        <v>200</v>
      </c>
      <c r="AU3419" s="258" t="s">
        <v>82</v>
      </c>
      <c r="AV3419" s="13" t="s">
        <v>80</v>
      </c>
      <c r="AW3419" s="13" t="s">
        <v>30</v>
      </c>
      <c r="AX3419" s="13" t="s">
        <v>73</v>
      </c>
      <c r="AY3419" s="258" t="s">
        <v>189</v>
      </c>
    </row>
    <row r="3420" s="14" customFormat="1">
      <c r="A3420" s="14"/>
      <c r="B3420" s="259"/>
      <c r="C3420" s="260"/>
      <c r="D3420" s="242" t="s">
        <v>200</v>
      </c>
      <c r="E3420" s="261" t="s">
        <v>1</v>
      </c>
      <c r="F3420" s="262" t="s">
        <v>839</v>
      </c>
      <c r="G3420" s="260"/>
      <c r="H3420" s="263">
        <v>-0.77000000000000002</v>
      </c>
      <c r="I3420" s="264"/>
      <c r="J3420" s="260"/>
      <c r="K3420" s="260"/>
      <c r="L3420" s="265"/>
      <c r="M3420" s="266"/>
      <c r="N3420" s="267"/>
      <c r="O3420" s="267"/>
      <c r="P3420" s="267"/>
      <c r="Q3420" s="267"/>
      <c r="R3420" s="267"/>
      <c r="S3420" s="267"/>
      <c r="T3420" s="268"/>
      <c r="U3420" s="14"/>
      <c r="V3420" s="14"/>
      <c r="W3420" s="14"/>
      <c r="X3420" s="14"/>
      <c r="Y3420" s="14"/>
      <c r="Z3420" s="14"/>
      <c r="AA3420" s="14"/>
      <c r="AB3420" s="14"/>
      <c r="AC3420" s="14"/>
      <c r="AD3420" s="14"/>
      <c r="AE3420" s="14"/>
      <c r="AT3420" s="269" t="s">
        <v>200</v>
      </c>
      <c r="AU3420" s="269" t="s">
        <v>82</v>
      </c>
      <c r="AV3420" s="14" t="s">
        <v>82</v>
      </c>
      <c r="AW3420" s="14" t="s">
        <v>30</v>
      </c>
      <c r="AX3420" s="14" t="s">
        <v>73</v>
      </c>
      <c r="AY3420" s="269" t="s">
        <v>189</v>
      </c>
    </row>
    <row r="3421" s="13" customFormat="1">
      <c r="A3421" s="13"/>
      <c r="B3421" s="249"/>
      <c r="C3421" s="250"/>
      <c r="D3421" s="242" t="s">
        <v>200</v>
      </c>
      <c r="E3421" s="251" t="s">
        <v>1</v>
      </c>
      <c r="F3421" s="252" t="s">
        <v>618</v>
      </c>
      <c r="G3421" s="250"/>
      <c r="H3421" s="251" t="s">
        <v>1</v>
      </c>
      <c r="I3421" s="253"/>
      <c r="J3421" s="250"/>
      <c r="K3421" s="250"/>
      <c r="L3421" s="254"/>
      <c r="M3421" s="255"/>
      <c r="N3421" s="256"/>
      <c r="O3421" s="256"/>
      <c r="P3421" s="256"/>
      <c r="Q3421" s="256"/>
      <c r="R3421" s="256"/>
      <c r="S3421" s="256"/>
      <c r="T3421" s="257"/>
      <c r="U3421" s="13"/>
      <c r="V3421" s="13"/>
      <c r="W3421" s="13"/>
      <c r="X3421" s="13"/>
      <c r="Y3421" s="13"/>
      <c r="Z3421" s="13"/>
      <c r="AA3421" s="13"/>
      <c r="AB3421" s="13"/>
      <c r="AC3421" s="13"/>
      <c r="AD3421" s="13"/>
      <c r="AE3421" s="13"/>
      <c r="AT3421" s="258" t="s">
        <v>200</v>
      </c>
      <c r="AU3421" s="258" t="s">
        <v>82</v>
      </c>
      <c r="AV3421" s="13" t="s">
        <v>80</v>
      </c>
      <c r="AW3421" s="13" t="s">
        <v>30</v>
      </c>
      <c r="AX3421" s="13" t="s">
        <v>73</v>
      </c>
      <c r="AY3421" s="258" t="s">
        <v>189</v>
      </c>
    </row>
    <row r="3422" s="14" customFormat="1">
      <c r="A3422" s="14"/>
      <c r="B3422" s="259"/>
      <c r="C3422" s="260"/>
      <c r="D3422" s="242" t="s">
        <v>200</v>
      </c>
      <c r="E3422" s="261" t="s">
        <v>1</v>
      </c>
      <c r="F3422" s="262" t="s">
        <v>840</v>
      </c>
      <c r="G3422" s="260"/>
      <c r="H3422" s="263">
        <v>3.3639999999999999</v>
      </c>
      <c r="I3422" s="264"/>
      <c r="J3422" s="260"/>
      <c r="K3422" s="260"/>
      <c r="L3422" s="265"/>
      <c r="M3422" s="266"/>
      <c r="N3422" s="267"/>
      <c r="O3422" s="267"/>
      <c r="P3422" s="267"/>
      <c r="Q3422" s="267"/>
      <c r="R3422" s="267"/>
      <c r="S3422" s="267"/>
      <c r="T3422" s="268"/>
      <c r="U3422" s="14"/>
      <c r="V3422" s="14"/>
      <c r="W3422" s="14"/>
      <c r="X3422" s="14"/>
      <c r="Y3422" s="14"/>
      <c r="Z3422" s="14"/>
      <c r="AA3422" s="14"/>
      <c r="AB3422" s="14"/>
      <c r="AC3422" s="14"/>
      <c r="AD3422" s="14"/>
      <c r="AE3422" s="14"/>
      <c r="AT3422" s="269" t="s">
        <v>200</v>
      </c>
      <c r="AU3422" s="269" t="s">
        <v>82</v>
      </c>
      <c r="AV3422" s="14" t="s">
        <v>82</v>
      </c>
      <c r="AW3422" s="14" t="s">
        <v>30</v>
      </c>
      <c r="AX3422" s="14" t="s">
        <v>73</v>
      </c>
      <c r="AY3422" s="269" t="s">
        <v>189</v>
      </c>
    </row>
    <row r="3423" s="13" customFormat="1">
      <c r="A3423" s="13"/>
      <c r="B3423" s="249"/>
      <c r="C3423" s="250"/>
      <c r="D3423" s="242" t="s">
        <v>200</v>
      </c>
      <c r="E3423" s="251" t="s">
        <v>1</v>
      </c>
      <c r="F3423" s="252" t="s">
        <v>369</v>
      </c>
      <c r="G3423" s="250"/>
      <c r="H3423" s="251" t="s">
        <v>1</v>
      </c>
      <c r="I3423" s="253"/>
      <c r="J3423" s="250"/>
      <c r="K3423" s="250"/>
      <c r="L3423" s="254"/>
      <c r="M3423" s="255"/>
      <c r="N3423" s="256"/>
      <c r="O3423" s="256"/>
      <c r="P3423" s="256"/>
      <c r="Q3423" s="256"/>
      <c r="R3423" s="256"/>
      <c r="S3423" s="256"/>
      <c r="T3423" s="257"/>
      <c r="U3423" s="13"/>
      <c r="V3423" s="13"/>
      <c r="W3423" s="13"/>
      <c r="X3423" s="13"/>
      <c r="Y3423" s="13"/>
      <c r="Z3423" s="13"/>
      <c r="AA3423" s="13"/>
      <c r="AB3423" s="13"/>
      <c r="AC3423" s="13"/>
      <c r="AD3423" s="13"/>
      <c r="AE3423" s="13"/>
      <c r="AT3423" s="258" t="s">
        <v>200</v>
      </c>
      <c r="AU3423" s="258" t="s">
        <v>82</v>
      </c>
      <c r="AV3423" s="13" t="s">
        <v>80</v>
      </c>
      <c r="AW3423" s="13" t="s">
        <v>30</v>
      </c>
      <c r="AX3423" s="13" t="s">
        <v>73</v>
      </c>
      <c r="AY3423" s="258" t="s">
        <v>189</v>
      </c>
    </row>
    <row r="3424" s="14" customFormat="1">
      <c r="A3424" s="14"/>
      <c r="B3424" s="259"/>
      <c r="C3424" s="260"/>
      <c r="D3424" s="242" t="s">
        <v>200</v>
      </c>
      <c r="E3424" s="261" t="s">
        <v>1</v>
      </c>
      <c r="F3424" s="262" t="s">
        <v>841</v>
      </c>
      <c r="G3424" s="260"/>
      <c r="H3424" s="263">
        <v>-0.245</v>
      </c>
      <c r="I3424" s="264"/>
      <c r="J3424" s="260"/>
      <c r="K3424" s="260"/>
      <c r="L3424" s="265"/>
      <c r="M3424" s="266"/>
      <c r="N3424" s="267"/>
      <c r="O3424" s="267"/>
      <c r="P3424" s="267"/>
      <c r="Q3424" s="267"/>
      <c r="R3424" s="267"/>
      <c r="S3424" s="267"/>
      <c r="T3424" s="268"/>
      <c r="U3424" s="14"/>
      <c r="V3424" s="14"/>
      <c r="W3424" s="14"/>
      <c r="X3424" s="14"/>
      <c r="Y3424" s="14"/>
      <c r="Z3424" s="14"/>
      <c r="AA3424" s="14"/>
      <c r="AB3424" s="14"/>
      <c r="AC3424" s="14"/>
      <c r="AD3424" s="14"/>
      <c r="AE3424" s="14"/>
      <c r="AT3424" s="269" t="s">
        <v>200</v>
      </c>
      <c r="AU3424" s="269" t="s">
        <v>82</v>
      </c>
      <c r="AV3424" s="14" t="s">
        <v>82</v>
      </c>
      <c r="AW3424" s="14" t="s">
        <v>30</v>
      </c>
      <c r="AX3424" s="14" t="s">
        <v>73</v>
      </c>
      <c r="AY3424" s="269" t="s">
        <v>189</v>
      </c>
    </row>
    <row r="3425" s="13" customFormat="1">
      <c r="A3425" s="13"/>
      <c r="B3425" s="249"/>
      <c r="C3425" s="250"/>
      <c r="D3425" s="242" t="s">
        <v>200</v>
      </c>
      <c r="E3425" s="251" t="s">
        <v>1</v>
      </c>
      <c r="F3425" s="252" t="s">
        <v>842</v>
      </c>
      <c r="G3425" s="250"/>
      <c r="H3425" s="251" t="s">
        <v>1</v>
      </c>
      <c r="I3425" s="253"/>
      <c r="J3425" s="250"/>
      <c r="K3425" s="250"/>
      <c r="L3425" s="254"/>
      <c r="M3425" s="255"/>
      <c r="N3425" s="256"/>
      <c r="O3425" s="256"/>
      <c r="P3425" s="256"/>
      <c r="Q3425" s="256"/>
      <c r="R3425" s="256"/>
      <c r="S3425" s="256"/>
      <c r="T3425" s="257"/>
      <c r="U3425" s="13"/>
      <c r="V3425" s="13"/>
      <c r="W3425" s="13"/>
      <c r="X3425" s="13"/>
      <c r="Y3425" s="13"/>
      <c r="Z3425" s="13"/>
      <c r="AA3425" s="13"/>
      <c r="AB3425" s="13"/>
      <c r="AC3425" s="13"/>
      <c r="AD3425" s="13"/>
      <c r="AE3425" s="13"/>
      <c r="AT3425" s="258" t="s">
        <v>200</v>
      </c>
      <c r="AU3425" s="258" t="s">
        <v>82</v>
      </c>
      <c r="AV3425" s="13" t="s">
        <v>80</v>
      </c>
      <c r="AW3425" s="13" t="s">
        <v>30</v>
      </c>
      <c r="AX3425" s="13" t="s">
        <v>73</v>
      </c>
      <c r="AY3425" s="258" t="s">
        <v>189</v>
      </c>
    </row>
    <row r="3426" s="14" customFormat="1">
      <c r="A3426" s="14"/>
      <c r="B3426" s="259"/>
      <c r="C3426" s="260"/>
      <c r="D3426" s="242" t="s">
        <v>200</v>
      </c>
      <c r="E3426" s="261" t="s">
        <v>1</v>
      </c>
      <c r="F3426" s="262" t="s">
        <v>843</v>
      </c>
      <c r="G3426" s="260"/>
      <c r="H3426" s="263">
        <v>2.0299999999999998</v>
      </c>
      <c r="I3426" s="264"/>
      <c r="J3426" s="260"/>
      <c r="K3426" s="260"/>
      <c r="L3426" s="265"/>
      <c r="M3426" s="266"/>
      <c r="N3426" s="267"/>
      <c r="O3426" s="267"/>
      <c r="P3426" s="267"/>
      <c r="Q3426" s="267"/>
      <c r="R3426" s="267"/>
      <c r="S3426" s="267"/>
      <c r="T3426" s="268"/>
      <c r="U3426" s="14"/>
      <c r="V3426" s="14"/>
      <c r="W3426" s="14"/>
      <c r="X3426" s="14"/>
      <c r="Y3426" s="14"/>
      <c r="Z3426" s="14"/>
      <c r="AA3426" s="14"/>
      <c r="AB3426" s="14"/>
      <c r="AC3426" s="14"/>
      <c r="AD3426" s="14"/>
      <c r="AE3426" s="14"/>
      <c r="AT3426" s="269" t="s">
        <v>200</v>
      </c>
      <c r="AU3426" s="269" t="s">
        <v>82</v>
      </c>
      <c r="AV3426" s="14" t="s">
        <v>82</v>
      </c>
      <c r="AW3426" s="14" t="s">
        <v>30</v>
      </c>
      <c r="AX3426" s="14" t="s">
        <v>73</v>
      </c>
      <c r="AY3426" s="269" t="s">
        <v>189</v>
      </c>
    </row>
    <row r="3427" s="13" customFormat="1">
      <c r="A3427" s="13"/>
      <c r="B3427" s="249"/>
      <c r="C3427" s="250"/>
      <c r="D3427" s="242" t="s">
        <v>200</v>
      </c>
      <c r="E3427" s="251" t="s">
        <v>1</v>
      </c>
      <c r="F3427" s="252" t="s">
        <v>369</v>
      </c>
      <c r="G3427" s="250"/>
      <c r="H3427" s="251" t="s">
        <v>1</v>
      </c>
      <c r="I3427" s="253"/>
      <c r="J3427" s="250"/>
      <c r="K3427" s="250"/>
      <c r="L3427" s="254"/>
      <c r="M3427" s="255"/>
      <c r="N3427" s="256"/>
      <c r="O3427" s="256"/>
      <c r="P3427" s="256"/>
      <c r="Q3427" s="256"/>
      <c r="R3427" s="256"/>
      <c r="S3427" s="256"/>
      <c r="T3427" s="257"/>
      <c r="U3427" s="13"/>
      <c r="V3427" s="13"/>
      <c r="W3427" s="13"/>
      <c r="X3427" s="13"/>
      <c r="Y3427" s="13"/>
      <c r="Z3427" s="13"/>
      <c r="AA3427" s="13"/>
      <c r="AB3427" s="13"/>
      <c r="AC3427" s="13"/>
      <c r="AD3427" s="13"/>
      <c r="AE3427" s="13"/>
      <c r="AT3427" s="258" t="s">
        <v>200</v>
      </c>
      <c r="AU3427" s="258" t="s">
        <v>82</v>
      </c>
      <c r="AV3427" s="13" t="s">
        <v>80</v>
      </c>
      <c r="AW3427" s="13" t="s">
        <v>30</v>
      </c>
      <c r="AX3427" s="13" t="s">
        <v>73</v>
      </c>
      <c r="AY3427" s="258" t="s">
        <v>189</v>
      </c>
    </row>
    <row r="3428" s="14" customFormat="1">
      <c r="A3428" s="14"/>
      <c r="B3428" s="259"/>
      <c r="C3428" s="260"/>
      <c r="D3428" s="242" t="s">
        <v>200</v>
      </c>
      <c r="E3428" s="261" t="s">
        <v>1</v>
      </c>
      <c r="F3428" s="262" t="s">
        <v>841</v>
      </c>
      <c r="G3428" s="260"/>
      <c r="H3428" s="263">
        <v>-0.245</v>
      </c>
      <c r="I3428" s="264"/>
      <c r="J3428" s="260"/>
      <c r="K3428" s="260"/>
      <c r="L3428" s="265"/>
      <c r="M3428" s="266"/>
      <c r="N3428" s="267"/>
      <c r="O3428" s="267"/>
      <c r="P3428" s="267"/>
      <c r="Q3428" s="267"/>
      <c r="R3428" s="267"/>
      <c r="S3428" s="267"/>
      <c r="T3428" s="268"/>
      <c r="U3428" s="14"/>
      <c r="V3428" s="14"/>
      <c r="W3428" s="14"/>
      <c r="X3428" s="14"/>
      <c r="Y3428" s="14"/>
      <c r="Z3428" s="14"/>
      <c r="AA3428" s="14"/>
      <c r="AB3428" s="14"/>
      <c r="AC3428" s="14"/>
      <c r="AD3428" s="14"/>
      <c r="AE3428" s="14"/>
      <c r="AT3428" s="269" t="s">
        <v>200</v>
      </c>
      <c r="AU3428" s="269" t="s">
        <v>82</v>
      </c>
      <c r="AV3428" s="14" t="s">
        <v>82</v>
      </c>
      <c r="AW3428" s="14" t="s">
        <v>30</v>
      </c>
      <c r="AX3428" s="14" t="s">
        <v>73</v>
      </c>
      <c r="AY3428" s="269" t="s">
        <v>189</v>
      </c>
    </row>
    <row r="3429" s="13" customFormat="1">
      <c r="A3429" s="13"/>
      <c r="B3429" s="249"/>
      <c r="C3429" s="250"/>
      <c r="D3429" s="242" t="s">
        <v>200</v>
      </c>
      <c r="E3429" s="251" t="s">
        <v>1</v>
      </c>
      <c r="F3429" s="252" t="s">
        <v>915</v>
      </c>
      <c r="G3429" s="250"/>
      <c r="H3429" s="251" t="s">
        <v>1</v>
      </c>
      <c r="I3429" s="253"/>
      <c r="J3429" s="250"/>
      <c r="K3429" s="250"/>
      <c r="L3429" s="254"/>
      <c r="M3429" s="255"/>
      <c r="N3429" s="256"/>
      <c r="O3429" s="256"/>
      <c r="P3429" s="256"/>
      <c r="Q3429" s="256"/>
      <c r="R3429" s="256"/>
      <c r="S3429" s="256"/>
      <c r="T3429" s="257"/>
      <c r="U3429" s="13"/>
      <c r="V3429" s="13"/>
      <c r="W3429" s="13"/>
      <c r="X3429" s="13"/>
      <c r="Y3429" s="13"/>
      <c r="Z3429" s="13"/>
      <c r="AA3429" s="13"/>
      <c r="AB3429" s="13"/>
      <c r="AC3429" s="13"/>
      <c r="AD3429" s="13"/>
      <c r="AE3429" s="13"/>
      <c r="AT3429" s="258" t="s">
        <v>200</v>
      </c>
      <c r="AU3429" s="258" t="s">
        <v>82</v>
      </c>
      <c r="AV3429" s="13" t="s">
        <v>80</v>
      </c>
      <c r="AW3429" s="13" t="s">
        <v>30</v>
      </c>
      <c r="AX3429" s="13" t="s">
        <v>73</v>
      </c>
      <c r="AY3429" s="258" t="s">
        <v>189</v>
      </c>
    </row>
    <row r="3430" s="13" customFormat="1">
      <c r="A3430" s="13"/>
      <c r="B3430" s="249"/>
      <c r="C3430" s="250"/>
      <c r="D3430" s="242" t="s">
        <v>200</v>
      </c>
      <c r="E3430" s="251" t="s">
        <v>1</v>
      </c>
      <c r="F3430" s="252" t="s">
        <v>916</v>
      </c>
      <c r="G3430" s="250"/>
      <c r="H3430" s="251" t="s">
        <v>1</v>
      </c>
      <c r="I3430" s="253"/>
      <c r="J3430" s="250"/>
      <c r="K3430" s="250"/>
      <c r="L3430" s="254"/>
      <c r="M3430" s="255"/>
      <c r="N3430" s="256"/>
      <c r="O3430" s="256"/>
      <c r="P3430" s="256"/>
      <c r="Q3430" s="256"/>
      <c r="R3430" s="256"/>
      <c r="S3430" s="256"/>
      <c r="T3430" s="257"/>
      <c r="U3430" s="13"/>
      <c r="V3430" s="13"/>
      <c r="W3430" s="13"/>
      <c r="X3430" s="13"/>
      <c r="Y3430" s="13"/>
      <c r="Z3430" s="13"/>
      <c r="AA3430" s="13"/>
      <c r="AB3430" s="13"/>
      <c r="AC3430" s="13"/>
      <c r="AD3430" s="13"/>
      <c r="AE3430" s="13"/>
      <c r="AT3430" s="258" t="s">
        <v>200</v>
      </c>
      <c r="AU3430" s="258" t="s">
        <v>82</v>
      </c>
      <c r="AV3430" s="13" t="s">
        <v>80</v>
      </c>
      <c r="AW3430" s="13" t="s">
        <v>30</v>
      </c>
      <c r="AX3430" s="13" t="s">
        <v>73</v>
      </c>
      <c r="AY3430" s="258" t="s">
        <v>189</v>
      </c>
    </row>
    <row r="3431" s="13" customFormat="1">
      <c r="A3431" s="13"/>
      <c r="B3431" s="249"/>
      <c r="C3431" s="250"/>
      <c r="D3431" s="242" t="s">
        <v>200</v>
      </c>
      <c r="E3431" s="251" t="s">
        <v>1</v>
      </c>
      <c r="F3431" s="252" t="s">
        <v>918</v>
      </c>
      <c r="G3431" s="250"/>
      <c r="H3431" s="251" t="s">
        <v>1</v>
      </c>
      <c r="I3431" s="253"/>
      <c r="J3431" s="250"/>
      <c r="K3431" s="250"/>
      <c r="L3431" s="254"/>
      <c r="M3431" s="255"/>
      <c r="N3431" s="256"/>
      <c r="O3431" s="256"/>
      <c r="P3431" s="256"/>
      <c r="Q3431" s="256"/>
      <c r="R3431" s="256"/>
      <c r="S3431" s="256"/>
      <c r="T3431" s="257"/>
      <c r="U3431" s="13"/>
      <c r="V3431" s="13"/>
      <c r="W3431" s="13"/>
      <c r="X3431" s="13"/>
      <c r="Y3431" s="13"/>
      <c r="Z3431" s="13"/>
      <c r="AA3431" s="13"/>
      <c r="AB3431" s="13"/>
      <c r="AC3431" s="13"/>
      <c r="AD3431" s="13"/>
      <c r="AE3431" s="13"/>
      <c r="AT3431" s="258" t="s">
        <v>200</v>
      </c>
      <c r="AU3431" s="258" t="s">
        <v>82</v>
      </c>
      <c r="AV3431" s="13" t="s">
        <v>80</v>
      </c>
      <c r="AW3431" s="13" t="s">
        <v>30</v>
      </c>
      <c r="AX3431" s="13" t="s">
        <v>73</v>
      </c>
      <c r="AY3431" s="258" t="s">
        <v>189</v>
      </c>
    </row>
    <row r="3432" s="14" customFormat="1">
      <c r="A3432" s="14"/>
      <c r="B3432" s="259"/>
      <c r="C3432" s="260"/>
      <c r="D3432" s="242" t="s">
        <v>200</v>
      </c>
      <c r="E3432" s="261" t="s">
        <v>1</v>
      </c>
      <c r="F3432" s="262" t="s">
        <v>919</v>
      </c>
      <c r="G3432" s="260"/>
      <c r="H3432" s="263">
        <v>35.665999999999997</v>
      </c>
      <c r="I3432" s="264"/>
      <c r="J3432" s="260"/>
      <c r="K3432" s="260"/>
      <c r="L3432" s="265"/>
      <c r="M3432" s="266"/>
      <c r="N3432" s="267"/>
      <c r="O3432" s="267"/>
      <c r="P3432" s="267"/>
      <c r="Q3432" s="267"/>
      <c r="R3432" s="267"/>
      <c r="S3432" s="267"/>
      <c r="T3432" s="268"/>
      <c r="U3432" s="14"/>
      <c r="V3432" s="14"/>
      <c r="W3432" s="14"/>
      <c r="X3432" s="14"/>
      <c r="Y3432" s="14"/>
      <c r="Z3432" s="14"/>
      <c r="AA3432" s="14"/>
      <c r="AB3432" s="14"/>
      <c r="AC3432" s="14"/>
      <c r="AD3432" s="14"/>
      <c r="AE3432" s="14"/>
      <c r="AT3432" s="269" t="s">
        <v>200</v>
      </c>
      <c r="AU3432" s="269" t="s">
        <v>82</v>
      </c>
      <c r="AV3432" s="14" t="s">
        <v>82</v>
      </c>
      <c r="AW3432" s="14" t="s">
        <v>30</v>
      </c>
      <c r="AX3432" s="14" t="s">
        <v>73</v>
      </c>
      <c r="AY3432" s="269" t="s">
        <v>189</v>
      </c>
    </row>
    <row r="3433" s="13" customFormat="1">
      <c r="A3433" s="13"/>
      <c r="B3433" s="249"/>
      <c r="C3433" s="250"/>
      <c r="D3433" s="242" t="s">
        <v>200</v>
      </c>
      <c r="E3433" s="251" t="s">
        <v>1</v>
      </c>
      <c r="F3433" s="252" t="s">
        <v>304</v>
      </c>
      <c r="G3433" s="250"/>
      <c r="H3433" s="251" t="s">
        <v>1</v>
      </c>
      <c r="I3433" s="253"/>
      <c r="J3433" s="250"/>
      <c r="K3433" s="250"/>
      <c r="L3433" s="254"/>
      <c r="M3433" s="255"/>
      <c r="N3433" s="256"/>
      <c r="O3433" s="256"/>
      <c r="P3433" s="256"/>
      <c r="Q3433" s="256"/>
      <c r="R3433" s="256"/>
      <c r="S3433" s="256"/>
      <c r="T3433" s="257"/>
      <c r="U3433" s="13"/>
      <c r="V3433" s="13"/>
      <c r="W3433" s="13"/>
      <c r="X3433" s="13"/>
      <c r="Y3433" s="13"/>
      <c r="Z3433" s="13"/>
      <c r="AA3433" s="13"/>
      <c r="AB3433" s="13"/>
      <c r="AC3433" s="13"/>
      <c r="AD3433" s="13"/>
      <c r="AE3433" s="13"/>
      <c r="AT3433" s="258" t="s">
        <v>200</v>
      </c>
      <c r="AU3433" s="258" t="s">
        <v>82</v>
      </c>
      <c r="AV3433" s="13" t="s">
        <v>80</v>
      </c>
      <c r="AW3433" s="13" t="s">
        <v>30</v>
      </c>
      <c r="AX3433" s="13" t="s">
        <v>73</v>
      </c>
      <c r="AY3433" s="258" t="s">
        <v>189</v>
      </c>
    </row>
    <row r="3434" s="13" customFormat="1">
      <c r="A3434" s="13"/>
      <c r="B3434" s="249"/>
      <c r="C3434" s="250"/>
      <c r="D3434" s="242" t="s">
        <v>200</v>
      </c>
      <c r="E3434" s="251" t="s">
        <v>1</v>
      </c>
      <c r="F3434" s="252" t="s">
        <v>201</v>
      </c>
      <c r="G3434" s="250"/>
      <c r="H3434" s="251" t="s">
        <v>1</v>
      </c>
      <c r="I3434" s="253"/>
      <c r="J3434" s="250"/>
      <c r="K3434" s="250"/>
      <c r="L3434" s="254"/>
      <c r="M3434" s="255"/>
      <c r="N3434" s="256"/>
      <c r="O3434" s="256"/>
      <c r="P3434" s="256"/>
      <c r="Q3434" s="256"/>
      <c r="R3434" s="256"/>
      <c r="S3434" s="256"/>
      <c r="T3434" s="257"/>
      <c r="U3434" s="13"/>
      <c r="V3434" s="13"/>
      <c r="W3434" s="13"/>
      <c r="X3434" s="13"/>
      <c r="Y3434" s="13"/>
      <c r="Z3434" s="13"/>
      <c r="AA3434" s="13"/>
      <c r="AB3434" s="13"/>
      <c r="AC3434" s="13"/>
      <c r="AD3434" s="13"/>
      <c r="AE3434" s="13"/>
      <c r="AT3434" s="258" t="s">
        <v>200</v>
      </c>
      <c r="AU3434" s="258" t="s">
        <v>82</v>
      </c>
      <c r="AV3434" s="13" t="s">
        <v>80</v>
      </c>
      <c r="AW3434" s="13" t="s">
        <v>30</v>
      </c>
      <c r="AX3434" s="13" t="s">
        <v>73</v>
      </c>
      <c r="AY3434" s="258" t="s">
        <v>189</v>
      </c>
    </row>
    <row r="3435" s="14" customFormat="1">
      <c r="A3435" s="14"/>
      <c r="B3435" s="259"/>
      <c r="C3435" s="260"/>
      <c r="D3435" s="242" t="s">
        <v>200</v>
      </c>
      <c r="E3435" s="261" t="s">
        <v>1</v>
      </c>
      <c r="F3435" s="262" t="s">
        <v>305</v>
      </c>
      <c r="G3435" s="260"/>
      <c r="H3435" s="263">
        <v>88.304000000000002</v>
      </c>
      <c r="I3435" s="264"/>
      <c r="J3435" s="260"/>
      <c r="K3435" s="260"/>
      <c r="L3435" s="265"/>
      <c r="M3435" s="266"/>
      <c r="N3435" s="267"/>
      <c r="O3435" s="267"/>
      <c r="P3435" s="267"/>
      <c r="Q3435" s="267"/>
      <c r="R3435" s="267"/>
      <c r="S3435" s="267"/>
      <c r="T3435" s="268"/>
      <c r="U3435" s="14"/>
      <c r="V3435" s="14"/>
      <c r="W3435" s="14"/>
      <c r="X3435" s="14"/>
      <c r="Y3435" s="14"/>
      <c r="Z3435" s="14"/>
      <c r="AA3435" s="14"/>
      <c r="AB3435" s="14"/>
      <c r="AC3435" s="14"/>
      <c r="AD3435" s="14"/>
      <c r="AE3435" s="14"/>
      <c r="AT3435" s="269" t="s">
        <v>200</v>
      </c>
      <c r="AU3435" s="269" t="s">
        <v>82</v>
      </c>
      <c r="AV3435" s="14" t="s">
        <v>82</v>
      </c>
      <c r="AW3435" s="14" t="s">
        <v>30</v>
      </c>
      <c r="AX3435" s="14" t="s">
        <v>73</v>
      </c>
      <c r="AY3435" s="269" t="s">
        <v>189</v>
      </c>
    </row>
    <row r="3436" s="15" customFormat="1">
      <c r="A3436" s="15"/>
      <c r="B3436" s="270"/>
      <c r="C3436" s="271"/>
      <c r="D3436" s="242" t="s">
        <v>200</v>
      </c>
      <c r="E3436" s="272" t="s">
        <v>1</v>
      </c>
      <c r="F3436" s="273" t="s">
        <v>207</v>
      </c>
      <c r="G3436" s="271"/>
      <c r="H3436" s="274">
        <v>161.81200000000001</v>
      </c>
      <c r="I3436" s="275"/>
      <c r="J3436" s="271"/>
      <c r="K3436" s="271"/>
      <c r="L3436" s="276"/>
      <c r="M3436" s="277"/>
      <c r="N3436" s="278"/>
      <c r="O3436" s="278"/>
      <c r="P3436" s="278"/>
      <c r="Q3436" s="278"/>
      <c r="R3436" s="278"/>
      <c r="S3436" s="278"/>
      <c r="T3436" s="279"/>
      <c r="U3436" s="15"/>
      <c r="V3436" s="15"/>
      <c r="W3436" s="15"/>
      <c r="X3436" s="15"/>
      <c r="Y3436" s="15"/>
      <c r="Z3436" s="15"/>
      <c r="AA3436" s="15"/>
      <c r="AB3436" s="15"/>
      <c r="AC3436" s="15"/>
      <c r="AD3436" s="15"/>
      <c r="AE3436" s="15"/>
      <c r="AT3436" s="280" t="s">
        <v>200</v>
      </c>
      <c r="AU3436" s="280" t="s">
        <v>82</v>
      </c>
      <c r="AV3436" s="15" t="s">
        <v>195</v>
      </c>
      <c r="AW3436" s="15" t="s">
        <v>30</v>
      </c>
      <c r="AX3436" s="15" t="s">
        <v>73</v>
      </c>
      <c r="AY3436" s="280" t="s">
        <v>189</v>
      </c>
    </row>
    <row r="3437" s="14" customFormat="1">
      <c r="A3437" s="14"/>
      <c r="B3437" s="259"/>
      <c r="C3437" s="260"/>
      <c r="D3437" s="242" t="s">
        <v>200</v>
      </c>
      <c r="E3437" s="261" t="s">
        <v>1</v>
      </c>
      <c r="F3437" s="262" t="s">
        <v>2068</v>
      </c>
      <c r="G3437" s="260"/>
      <c r="H3437" s="263">
        <v>169.90299999999999</v>
      </c>
      <c r="I3437" s="264"/>
      <c r="J3437" s="260"/>
      <c r="K3437" s="260"/>
      <c r="L3437" s="265"/>
      <c r="M3437" s="266"/>
      <c r="N3437" s="267"/>
      <c r="O3437" s="267"/>
      <c r="P3437" s="267"/>
      <c r="Q3437" s="267"/>
      <c r="R3437" s="267"/>
      <c r="S3437" s="267"/>
      <c r="T3437" s="268"/>
      <c r="U3437" s="14"/>
      <c r="V3437" s="14"/>
      <c r="W3437" s="14"/>
      <c r="X3437" s="14"/>
      <c r="Y3437" s="14"/>
      <c r="Z3437" s="14"/>
      <c r="AA3437" s="14"/>
      <c r="AB3437" s="14"/>
      <c r="AC3437" s="14"/>
      <c r="AD3437" s="14"/>
      <c r="AE3437" s="14"/>
      <c r="AT3437" s="269" t="s">
        <v>200</v>
      </c>
      <c r="AU3437" s="269" t="s">
        <v>82</v>
      </c>
      <c r="AV3437" s="14" t="s">
        <v>82</v>
      </c>
      <c r="AW3437" s="14" t="s">
        <v>30</v>
      </c>
      <c r="AX3437" s="14" t="s">
        <v>80</v>
      </c>
      <c r="AY3437" s="269" t="s">
        <v>189</v>
      </c>
    </row>
    <row r="3438" s="2" customFormat="1" ht="24.15" customHeight="1">
      <c r="A3438" s="39"/>
      <c r="B3438" s="40"/>
      <c r="C3438" s="281" t="s">
        <v>2069</v>
      </c>
      <c r="D3438" s="281" t="s">
        <v>273</v>
      </c>
      <c r="E3438" s="282" t="s">
        <v>2070</v>
      </c>
      <c r="F3438" s="283" t="s">
        <v>2059</v>
      </c>
      <c r="G3438" s="284" t="s">
        <v>2060</v>
      </c>
      <c r="H3438" s="285">
        <v>24.271999999999998</v>
      </c>
      <c r="I3438" s="286"/>
      <c r="J3438" s="287">
        <f>ROUND(I3438*H3438,2)</f>
        <v>0</v>
      </c>
      <c r="K3438" s="288"/>
      <c r="L3438" s="289"/>
      <c r="M3438" s="290" t="s">
        <v>1</v>
      </c>
      <c r="N3438" s="291" t="s">
        <v>38</v>
      </c>
      <c r="O3438" s="92"/>
      <c r="P3438" s="238">
        <f>O3438*H3438</f>
        <v>0</v>
      </c>
      <c r="Q3438" s="238">
        <v>0.001</v>
      </c>
      <c r="R3438" s="238">
        <f>Q3438*H3438</f>
        <v>0.024271999999999998</v>
      </c>
      <c r="S3438" s="238">
        <v>0</v>
      </c>
      <c r="T3438" s="239">
        <f>S3438*H3438</f>
        <v>0</v>
      </c>
      <c r="U3438" s="39"/>
      <c r="V3438" s="39"/>
      <c r="W3438" s="39"/>
      <c r="X3438" s="39"/>
      <c r="Y3438" s="39"/>
      <c r="Z3438" s="39"/>
      <c r="AA3438" s="39"/>
      <c r="AB3438" s="39"/>
      <c r="AC3438" s="39"/>
      <c r="AD3438" s="39"/>
      <c r="AE3438" s="39"/>
      <c r="AR3438" s="240" t="s">
        <v>471</v>
      </c>
      <c r="AT3438" s="240" t="s">
        <v>273</v>
      </c>
      <c r="AU3438" s="240" t="s">
        <v>82</v>
      </c>
      <c r="AY3438" s="18" t="s">
        <v>189</v>
      </c>
      <c r="BE3438" s="241">
        <f>IF(N3438="základní",J3438,0)</f>
        <v>0</v>
      </c>
      <c r="BF3438" s="241">
        <f>IF(N3438="snížená",J3438,0)</f>
        <v>0</v>
      </c>
      <c r="BG3438" s="241">
        <f>IF(N3438="zákl. přenesená",J3438,0)</f>
        <v>0</v>
      </c>
      <c r="BH3438" s="241">
        <f>IF(N3438="sníž. přenesená",J3438,0)</f>
        <v>0</v>
      </c>
      <c r="BI3438" s="241">
        <f>IF(N3438="nulová",J3438,0)</f>
        <v>0</v>
      </c>
      <c r="BJ3438" s="18" t="s">
        <v>80</v>
      </c>
      <c r="BK3438" s="241">
        <f>ROUND(I3438*H3438,2)</f>
        <v>0</v>
      </c>
      <c r="BL3438" s="18" t="s">
        <v>306</v>
      </c>
      <c r="BM3438" s="240" t="s">
        <v>2071</v>
      </c>
    </row>
    <row r="3439" s="2" customFormat="1">
      <c r="A3439" s="39"/>
      <c r="B3439" s="40"/>
      <c r="C3439" s="41"/>
      <c r="D3439" s="242" t="s">
        <v>197</v>
      </c>
      <c r="E3439" s="41"/>
      <c r="F3439" s="243" t="s">
        <v>2059</v>
      </c>
      <c r="G3439" s="41"/>
      <c r="H3439" s="41"/>
      <c r="I3439" s="244"/>
      <c r="J3439" s="41"/>
      <c r="K3439" s="41"/>
      <c r="L3439" s="45"/>
      <c r="M3439" s="245"/>
      <c r="N3439" s="246"/>
      <c r="O3439" s="92"/>
      <c r="P3439" s="92"/>
      <c r="Q3439" s="92"/>
      <c r="R3439" s="92"/>
      <c r="S3439" s="92"/>
      <c r="T3439" s="93"/>
      <c r="U3439" s="39"/>
      <c r="V3439" s="39"/>
      <c r="W3439" s="39"/>
      <c r="X3439" s="39"/>
      <c r="Y3439" s="39"/>
      <c r="Z3439" s="39"/>
      <c r="AA3439" s="39"/>
      <c r="AB3439" s="39"/>
      <c r="AC3439" s="39"/>
      <c r="AD3439" s="39"/>
      <c r="AE3439" s="39"/>
      <c r="AT3439" s="18" t="s">
        <v>197</v>
      </c>
      <c r="AU3439" s="18" t="s">
        <v>82</v>
      </c>
    </row>
    <row r="3440" s="14" customFormat="1">
      <c r="A3440" s="14"/>
      <c r="B3440" s="259"/>
      <c r="C3440" s="260"/>
      <c r="D3440" s="242" t="s">
        <v>200</v>
      </c>
      <c r="E3440" s="261" t="s">
        <v>1</v>
      </c>
      <c r="F3440" s="262" t="s">
        <v>2072</v>
      </c>
      <c r="G3440" s="260"/>
      <c r="H3440" s="263">
        <v>24.271999999999998</v>
      </c>
      <c r="I3440" s="264"/>
      <c r="J3440" s="260"/>
      <c r="K3440" s="260"/>
      <c r="L3440" s="265"/>
      <c r="M3440" s="266"/>
      <c r="N3440" s="267"/>
      <c r="O3440" s="267"/>
      <c r="P3440" s="267"/>
      <c r="Q3440" s="267"/>
      <c r="R3440" s="267"/>
      <c r="S3440" s="267"/>
      <c r="T3440" s="268"/>
      <c r="U3440" s="14"/>
      <c r="V3440" s="14"/>
      <c r="W3440" s="14"/>
      <c r="X3440" s="14"/>
      <c r="Y3440" s="14"/>
      <c r="Z3440" s="14"/>
      <c r="AA3440" s="14"/>
      <c r="AB3440" s="14"/>
      <c r="AC3440" s="14"/>
      <c r="AD3440" s="14"/>
      <c r="AE3440" s="14"/>
      <c r="AT3440" s="269" t="s">
        <v>200</v>
      </c>
      <c r="AU3440" s="269" t="s">
        <v>82</v>
      </c>
      <c r="AV3440" s="14" t="s">
        <v>82</v>
      </c>
      <c r="AW3440" s="14" t="s">
        <v>30</v>
      </c>
      <c r="AX3440" s="14" t="s">
        <v>80</v>
      </c>
      <c r="AY3440" s="269" t="s">
        <v>189</v>
      </c>
    </row>
    <row r="3441" s="2" customFormat="1" ht="44.25" customHeight="1">
      <c r="A3441" s="39"/>
      <c r="B3441" s="40"/>
      <c r="C3441" s="228" t="s">
        <v>2073</v>
      </c>
      <c r="D3441" s="228" t="s">
        <v>191</v>
      </c>
      <c r="E3441" s="229" t="s">
        <v>2074</v>
      </c>
      <c r="F3441" s="230" t="s">
        <v>2075</v>
      </c>
      <c r="G3441" s="231" t="s">
        <v>301</v>
      </c>
      <c r="H3441" s="232">
        <v>169.90299999999999</v>
      </c>
      <c r="I3441" s="233"/>
      <c r="J3441" s="234">
        <f>ROUND(I3441*H3441,2)</f>
        <v>0</v>
      </c>
      <c r="K3441" s="235"/>
      <c r="L3441" s="45"/>
      <c r="M3441" s="236" t="s">
        <v>1</v>
      </c>
      <c r="N3441" s="237" t="s">
        <v>38</v>
      </c>
      <c r="O3441" s="92"/>
      <c r="P3441" s="238">
        <f>O3441*H3441</f>
        <v>0</v>
      </c>
      <c r="Q3441" s="238">
        <v>0</v>
      </c>
      <c r="R3441" s="238">
        <f>Q3441*H3441</f>
        <v>0</v>
      </c>
      <c r="S3441" s="238">
        <v>0</v>
      </c>
      <c r="T3441" s="239">
        <f>S3441*H3441</f>
        <v>0</v>
      </c>
      <c r="U3441" s="39"/>
      <c r="V3441" s="39"/>
      <c r="W3441" s="39"/>
      <c r="X3441" s="39"/>
      <c r="Y3441" s="39"/>
      <c r="Z3441" s="39"/>
      <c r="AA3441" s="39"/>
      <c r="AB3441" s="39"/>
      <c r="AC3441" s="39"/>
      <c r="AD3441" s="39"/>
      <c r="AE3441" s="39"/>
      <c r="AR3441" s="240" t="s">
        <v>306</v>
      </c>
      <c r="AT3441" s="240" t="s">
        <v>191</v>
      </c>
      <c r="AU3441" s="240" t="s">
        <v>82</v>
      </c>
      <c r="AY3441" s="18" t="s">
        <v>189</v>
      </c>
      <c r="BE3441" s="241">
        <f>IF(N3441="základní",J3441,0)</f>
        <v>0</v>
      </c>
      <c r="BF3441" s="241">
        <f>IF(N3441="snížená",J3441,0)</f>
        <v>0</v>
      </c>
      <c r="BG3441" s="241">
        <f>IF(N3441="zákl. přenesená",J3441,0)</f>
        <v>0</v>
      </c>
      <c r="BH3441" s="241">
        <f>IF(N3441="sníž. přenesená",J3441,0)</f>
        <v>0</v>
      </c>
      <c r="BI3441" s="241">
        <f>IF(N3441="nulová",J3441,0)</f>
        <v>0</v>
      </c>
      <c r="BJ3441" s="18" t="s">
        <v>80</v>
      </c>
      <c r="BK3441" s="241">
        <f>ROUND(I3441*H3441,2)</f>
        <v>0</v>
      </c>
      <c r="BL3441" s="18" t="s">
        <v>306</v>
      </c>
      <c r="BM3441" s="240" t="s">
        <v>2076</v>
      </c>
    </row>
    <row r="3442" s="2" customFormat="1">
      <c r="A3442" s="39"/>
      <c r="B3442" s="40"/>
      <c r="C3442" s="41"/>
      <c r="D3442" s="242" t="s">
        <v>197</v>
      </c>
      <c r="E3442" s="41"/>
      <c r="F3442" s="243" t="s">
        <v>2075</v>
      </c>
      <c r="G3442" s="41"/>
      <c r="H3442" s="41"/>
      <c r="I3442" s="244"/>
      <c r="J3442" s="41"/>
      <c r="K3442" s="41"/>
      <c r="L3442" s="45"/>
      <c r="M3442" s="245"/>
      <c r="N3442" s="246"/>
      <c r="O3442" s="92"/>
      <c r="P3442" s="92"/>
      <c r="Q3442" s="92"/>
      <c r="R3442" s="92"/>
      <c r="S3442" s="92"/>
      <c r="T3442" s="93"/>
      <c r="U3442" s="39"/>
      <c r="V3442" s="39"/>
      <c r="W3442" s="39"/>
      <c r="X3442" s="39"/>
      <c r="Y3442" s="39"/>
      <c r="Z3442" s="39"/>
      <c r="AA3442" s="39"/>
      <c r="AB3442" s="39"/>
      <c r="AC3442" s="39"/>
      <c r="AD3442" s="39"/>
      <c r="AE3442" s="39"/>
      <c r="AT3442" s="18" t="s">
        <v>197</v>
      </c>
      <c r="AU3442" s="18" t="s">
        <v>82</v>
      </c>
    </row>
    <row r="3443" s="13" customFormat="1">
      <c r="A3443" s="13"/>
      <c r="B3443" s="249"/>
      <c r="C3443" s="250"/>
      <c r="D3443" s="242" t="s">
        <v>200</v>
      </c>
      <c r="E3443" s="251" t="s">
        <v>1</v>
      </c>
      <c r="F3443" s="252" t="s">
        <v>820</v>
      </c>
      <c r="G3443" s="250"/>
      <c r="H3443" s="251" t="s">
        <v>1</v>
      </c>
      <c r="I3443" s="253"/>
      <c r="J3443" s="250"/>
      <c r="K3443" s="250"/>
      <c r="L3443" s="254"/>
      <c r="M3443" s="255"/>
      <c r="N3443" s="256"/>
      <c r="O3443" s="256"/>
      <c r="P3443" s="256"/>
      <c r="Q3443" s="256"/>
      <c r="R3443" s="256"/>
      <c r="S3443" s="256"/>
      <c r="T3443" s="257"/>
      <c r="U3443" s="13"/>
      <c r="V3443" s="13"/>
      <c r="W3443" s="13"/>
      <c r="X3443" s="13"/>
      <c r="Y3443" s="13"/>
      <c r="Z3443" s="13"/>
      <c r="AA3443" s="13"/>
      <c r="AB3443" s="13"/>
      <c r="AC3443" s="13"/>
      <c r="AD3443" s="13"/>
      <c r="AE3443" s="13"/>
      <c r="AT3443" s="258" t="s">
        <v>200</v>
      </c>
      <c r="AU3443" s="258" t="s">
        <v>82</v>
      </c>
      <c r="AV3443" s="13" t="s">
        <v>80</v>
      </c>
      <c r="AW3443" s="13" t="s">
        <v>30</v>
      </c>
      <c r="AX3443" s="13" t="s">
        <v>73</v>
      </c>
      <c r="AY3443" s="258" t="s">
        <v>189</v>
      </c>
    </row>
    <row r="3444" s="13" customFormat="1">
      <c r="A3444" s="13"/>
      <c r="B3444" s="249"/>
      <c r="C3444" s="250"/>
      <c r="D3444" s="242" t="s">
        <v>200</v>
      </c>
      <c r="E3444" s="251" t="s">
        <v>1</v>
      </c>
      <c r="F3444" s="252" t="s">
        <v>821</v>
      </c>
      <c r="G3444" s="250"/>
      <c r="H3444" s="251" t="s">
        <v>1</v>
      </c>
      <c r="I3444" s="253"/>
      <c r="J3444" s="250"/>
      <c r="K3444" s="250"/>
      <c r="L3444" s="254"/>
      <c r="M3444" s="255"/>
      <c r="N3444" s="256"/>
      <c r="O3444" s="256"/>
      <c r="P3444" s="256"/>
      <c r="Q3444" s="256"/>
      <c r="R3444" s="256"/>
      <c r="S3444" s="256"/>
      <c r="T3444" s="257"/>
      <c r="U3444" s="13"/>
      <c r="V3444" s="13"/>
      <c r="W3444" s="13"/>
      <c r="X3444" s="13"/>
      <c r="Y3444" s="13"/>
      <c r="Z3444" s="13"/>
      <c r="AA3444" s="13"/>
      <c r="AB3444" s="13"/>
      <c r="AC3444" s="13"/>
      <c r="AD3444" s="13"/>
      <c r="AE3444" s="13"/>
      <c r="AT3444" s="258" t="s">
        <v>200</v>
      </c>
      <c r="AU3444" s="258" t="s">
        <v>82</v>
      </c>
      <c r="AV3444" s="13" t="s">
        <v>80</v>
      </c>
      <c r="AW3444" s="13" t="s">
        <v>30</v>
      </c>
      <c r="AX3444" s="13" t="s">
        <v>73</v>
      </c>
      <c r="AY3444" s="258" t="s">
        <v>189</v>
      </c>
    </row>
    <row r="3445" s="13" customFormat="1">
      <c r="A3445" s="13"/>
      <c r="B3445" s="249"/>
      <c r="C3445" s="250"/>
      <c r="D3445" s="242" t="s">
        <v>200</v>
      </c>
      <c r="E3445" s="251" t="s">
        <v>1</v>
      </c>
      <c r="F3445" s="252" t="s">
        <v>338</v>
      </c>
      <c r="G3445" s="250"/>
      <c r="H3445" s="251" t="s">
        <v>1</v>
      </c>
      <c r="I3445" s="253"/>
      <c r="J3445" s="250"/>
      <c r="K3445" s="250"/>
      <c r="L3445" s="254"/>
      <c r="M3445" s="255"/>
      <c r="N3445" s="256"/>
      <c r="O3445" s="256"/>
      <c r="P3445" s="256"/>
      <c r="Q3445" s="256"/>
      <c r="R3445" s="256"/>
      <c r="S3445" s="256"/>
      <c r="T3445" s="257"/>
      <c r="U3445" s="13"/>
      <c r="V3445" s="13"/>
      <c r="W3445" s="13"/>
      <c r="X3445" s="13"/>
      <c r="Y3445" s="13"/>
      <c r="Z3445" s="13"/>
      <c r="AA3445" s="13"/>
      <c r="AB3445" s="13"/>
      <c r="AC3445" s="13"/>
      <c r="AD3445" s="13"/>
      <c r="AE3445" s="13"/>
      <c r="AT3445" s="258" t="s">
        <v>200</v>
      </c>
      <c r="AU3445" s="258" t="s">
        <v>82</v>
      </c>
      <c r="AV3445" s="13" t="s">
        <v>80</v>
      </c>
      <c r="AW3445" s="13" t="s">
        <v>30</v>
      </c>
      <c r="AX3445" s="13" t="s">
        <v>73</v>
      </c>
      <c r="AY3445" s="258" t="s">
        <v>189</v>
      </c>
    </row>
    <row r="3446" s="13" customFormat="1">
      <c r="A3446" s="13"/>
      <c r="B3446" s="249"/>
      <c r="C3446" s="250"/>
      <c r="D3446" s="242" t="s">
        <v>200</v>
      </c>
      <c r="E3446" s="251" t="s">
        <v>1</v>
      </c>
      <c r="F3446" s="252" t="s">
        <v>2067</v>
      </c>
      <c r="G3446" s="250"/>
      <c r="H3446" s="251" t="s">
        <v>1</v>
      </c>
      <c r="I3446" s="253"/>
      <c r="J3446" s="250"/>
      <c r="K3446" s="250"/>
      <c r="L3446" s="254"/>
      <c r="M3446" s="255"/>
      <c r="N3446" s="256"/>
      <c r="O3446" s="256"/>
      <c r="P3446" s="256"/>
      <c r="Q3446" s="256"/>
      <c r="R3446" s="256"/>
      <c r="S3446" s="256"/>
      <c r="T3446" s="257"/>
      <c r="U3446" s="13"/>
      <c r="V3446" s="13"/>
      <c r="W3446" s="13"/>
      <c r="X3446" s="13"/>
      <c r="Y3446" s="13"/>
      <c r="Z3446" s="13"/>
      <c r="AA3446" s="13"/>
      <c r="AB3446" s="13"/>
      <c r="AC3446" s="13"/>
      <c r="AD3446" s="13"/>
      <c r="AE3446" s="13"/>
      <c r="AT3446" s="258" t="s">
        <v>200</v>
      </c>
      <c r="AU3446" s="258" t="s">
        <v>82</v>
      </c>
      <c r="AV3446" s="13" t="s">
        <v>80</v>
      </c>
      <c r="AW3446" s="13" t="s">
        <v>30</v>
      </c>
      <c r="AX3446" s="13" t="s">
        <v>73</v>
      </c>
      <c r="AY3446" s="258" t="s">
        <v>189</v>
      </c>
    </row>
    <row r="3447" s="13" customFormat="1">
      <c r="A3447" s="13"/>
      <c r="B3447" s="249"/>
      <c r="C3447" s="250"/>
      <c r="D3447" s="242" t="s">
        <v>200</v>
      </c>
      <c r="E3447" s="251" t="s">
        <v>1</v>
      </c>
      <c r="F3447" s="252" t="s">
        <v>823</v>
      </c>
      <c r="G3447" s="250"/>
      <c r="H3447" s="251" t="s">
        <v>1</v>
      </c>
      <c r="I3447" s="253"/>
      <c r="J3447" s="250"/>
      <c r="K3447" s="250"/>
      <c r="L3447" s="254"/>
      <c r="M3447" s="255"/>
      <c r="N3447" s="256"/>
      <c r="O3447" s="256"/>
      <c r="P3447" s="256"/>
      <c r="Q3447" s="256"/>
      <c r="R3447" s="256"/>
      <c r="S3447" s="256"/>
      <c r="T3447" s="257"/>
      <c r="U3447" s="13"/>
      <c r="V3447" s="13"/>
      <c r="W3447" s="13"/>
      <c r="X3447" s="13"/>
      <c r="Y3447" s="13"/>
      <c r="Z3447" s="13"/>
      <c r="AA3447" s="13"/>
      <c r="AB3447" s="13"/>
      <c r="AC3447" s="13"/>
      <c r="AD3447" s="13"/>
      <c r="AE3447" s="13"/>
      <c r="AT3447" s="258" t="s">
        <v>200</v>
      </c>
      <c r="AU3447" s="258" t="s">
        <v>82</v>
      </c>
      <c r="AV3447" s="13" t="s">
        <v>80</v>
      </c>
      <c r="AW3447" s="13" t="s">
        <v>30</v>
      </c>
      <c r="AX3447" s="13" t="s">
        <v>73</v>
      </c>
      <c r="AY3447" s="258" t="s">
        <v>189</v>
      </c>
    </row>
    <row r="3448" s="14" customFormat="1">
      <c r="A3448" s="14"/>
      <c r="B3448" s="259"/>
      <c r="C3448" s="260"/>
      <c r="D3448" s="242" t="s">
        <v>200</v>
      </c>
      <c r="E3448" s="261" t="s">
        <v>1</v>
      </c>
      <c r="F3448" s="262" t="s">
        <v>824</v>
      </c>
      <c r="G3448" s="260"/>
      <c r="H3448" s="263">
        <v>4.6870000000000003</v>
      </c>
      <c r="I3448" s="264"/>
      <c r="J3448" s="260"/>
      <c r="K3448" s="260"/>
      <c r="L3448" s="265"/>
      <c r="M3448" s="266"/>
      <c r="N3448" s="267"/>
      <c r="O3448" s="267"/>
      <c r="P3448" s="267"/>
      <c r="Q3448" s="267"/>
      <c r="R3448" s="267"/>
      <c r="S3448" s="267"/>
      <c r="T3448" s="268"/>
      <c r="U3448" s="14"/>
      <c r="V3448" s="14"/>
      <c r="W3448" s="14"/>
      <c r="X3448" s="14"/>
      <c r="Y3448" s="14"/>
      <c r="Z3448" s="14"/>
      <c r="AA3448" s="14"/>
      <c r="AB3448" s="14"/>
      <c r="AC3448" s="14"/>
      <c r="AD3448" s="14"/>
      <c r="AE3448" s="14"/>
      <c r="AT3448" s="269" t="s">
        <v>200</v>
      </c>
      <c r="AU3448" s="269" t="s">
        <v>82</v>
      </c>
      <c r="AV3448" s="14" t="s">
        <v>82</v>
      </c>
      <c r="AW3448" s="14" t="s">
        <v>30</v>
      </c>
      <c r="AX3448" s="14" t="s">
        <v>73</v>
      </c>
      <c r="AY3448" s="269" t="s">
        <v>189</v>
      </c>
    </row>
    <row r="3449" s="13" customFormat="1">
      <c r="A3449" s="13"/>
      <c r="B3449" s="249"/>
      <c r="C3449" s="250"/>
      <c r="D3449" s="242" t="s">
        <v>200</v>
      </c>
      <c r="E3449" s="251" t="s">
        <v>1</v>
      </c>
      <c r="F3449" s="252" t="s">
        <v>369</v>
      </c>
      <c r="G3449" s="250"/>
      <c r="H3449" s="251" t="s">
        <v>1</v>
      </c>
      <c r="I3449" s="253"/>
      <c r="J3449" s="250"/>
      <c r="K3449" s="250"/>
      <c r="L3449" s="254"/>
      <c r="M3449" s="255"/>
      <c r="N3449" s="256"/>
      <c r="O3449" s="256"/>
      <c r="P3449" s="256"/>
      <c r="Q3449" s="256"/>
      <c r="R3449" s="256"/>
      <c r="S3449" s="256"/>
      <c r="T3449" s="257"/>
      <c r="U3449" s="13"/>
      <c r="V3449" s="13"/>
      <c r="W3449" s="13"/>
      <c r="X3449" s="13"/>
      <c r="Y3449" s="13"/>
      <c r="Z3449" s="13"/>
      <c r="AA3449" s="13"/>
      <c r="AB3449" s="13"/>
      <c r="AC3449" s="13"/>
      <c r="AD3449" s="13"/>
      <c r="AE3449" s="13"/>
      <c r="AT3449" s="258" t="s">
        <v>200</v>
      </c>
      <c r="AU3449" s="258" t="s">
        <v>82</v>
      </c>
      <c r="AV3449" s="13" t="s">
        <v>80</v>
      </c>
      <c r="AW3449" s="13" t="s">
        <v>30</v>
      </c>
      <c r="AX3449" s="13" t="s">
        <v>73</v>
      </c>
      <c r="AY3449" s="258" t="s">
        <v>189</v>
      </c>
    </row>
    <row r="3450" s="14" customFormat="1">
      <c r="A3450" s="14"/>
      <c r="B3450" s="259"/>
      <c r="C3450" s="260"/>
      <c r="D3450" s="242" t="s">
        <v>200</v>
      </c>
      <c r="E3450" s="261" t="s">
        <v>1</v>
      </c>
      <c r="F3450" s="262" t="s">
        <v>825</v>
      </c>
      <c r="G3450" s="260"/>
      <c r="H3450" s="263">
        <v>-1.565</v>
      </c>
      <c r="I3450" s="264"/>
      <c r="J3450" s="260"/>
      <c r="K3450" s="260"/>
      <c r="L3450" s="265"/>
      <c r="M3450" s="266"/>
      <c r="N3450" s="267"/>
      <c r="O3450" s="267"/>
      <c r="P3450" s="267"/>
      <c r="Q3450" s="267"/>
      <c r="R3450" s="267"/>
      <c r="S3450" s="267"/>
      <c r="T3450" s="268"/>
      <c r="U3450" s="14"/>
      <c r="V3450" s="14"/>
      <c r="W3450" s="14"/>
      <c r="X3450" s="14"/>
      <c r="Y3450" s="14"/>
      <c r="Z3450" s="14"/>
      <c r="AA3450" s="14"/>
      <c r="AB3450" s="14"/>
      <c r="AC3450" s="14"/>
      <c r="AD3450" s="14"/>
      <c r="AE3450" s="14"/>
      <c r="AT3450" s="269" t="s">
        <v>200</v>
      </c>
      <c r="AU3450" s="269" t="s">
        <v>82</v>
      </c>
      <c r="AV3450" s="14" t="s">
        <v>82</v>
      </c>
      <c r="AW3450" s="14" t="s">
        <v>30</v>
      </c>
      <c r="AX3450" s="14" t="s">
        <v>73</v>
      </c>
      <c r="AY3450" s="269" t="s">
        <v>189</v>
      </c>
    </row>
    <row r="3451" s="13" customFormat="1">
      <c r="A3451" s="13"/>
      <c r="B3451" s="249"/>
      <c r="C3451" s="250"/>
      <c r="D3451" s="242" t="s">
        <v>200</v>
      </c>
      <c r="E3451" s="251" t="s">
        <v>1</v>
      </c>
      <c r="F3451" s="252" t="s">
        <v>606</v>
      </c>
      <c r="G3451" s="250"/>
      <c r="H3451" s="251" t="s">
        <v>1</v>
      </c>
      <c r="I3451" s="253"/>
      <c r="J3451" s="250"/>
      <c r="K3451" s="250"/>
      <c r="L3451" s="254"/>
      <c r="M3451" s="255"/>
      <c r="N3451" s="256"/>
      <c r="O3451" s="256"/>
      <c r="P3451" s="256"/>
      <c r="Q3451" s="256"/>
      <c r="R3451" s="256"/>
      <c r="S3451" s="256"/>
      <c r="T3451" s="257"/>
      <c r="U3451" s="13"/>
      <c r="V3451" s="13"/>
      <c r="W3451" s="13"/>
      <c r="X3451" s="13"/>
      <c r="Y3451" s="13"/>
      <c r="Z3451" s="13"/>
      <c r="AA3451" s="13"/>
      <c r="AB3451" s="13"/>
      <c r="AC3451" s="13"/>
      <c r="AD3451" s="13"/>
      <c r="AE3451" s="13"/>
      <c r="AT3451" s="258" t="s">
        <v>200</v>
      </c>
      <c r="AU3451" s="258" t="s">
        <v>82</v>
      </c>
      <c r="AV3451" s="13" t="s">
        <v>80</v>
      </c>
      <c r="AW3451" s="13" t="s">
        <v>30</v>
      </c>
      <c r="AX3451" s="13" t="s">
        <v>73</v>
      </c>
      <c r="AY3451" s="258" t="s">
        <v>189</v>
      </c>
    </row>
    <row r="3452" s="14" customFormat="1">
      <c r="A3452" s="14"/>
      <c r="B3452" s="259"/>
      <c r="C3452" s="260"/>
      <c r="D3452" s="242" t="s">
        <v>200</v>
      </c>
      <c r="E3452" s="261" t="s">
        <v>1</v>
      </c>
      <c r="F3452" s="262" t="s">
        <v>826</v>
      </c>
      <c r="G3452" s="260"/>
      <c r="H3452" s="263">
        <v>5.7839999999999998</v>
      </c>
      <c r="I3452" s="264"/>
      <c r="J3452" s="260"/>
      <c r="K3452" s="260"/>
      <c r="L3452" s="265"/>
      <c r="M3452" s="266"/>
      <c r="N3452" s="267"/>
      <c r="O3452" s="267"/>
      <c r="P3452" s="267"/>
      <c r="Q3452" s="267"/>
      <c r="R3452" s="267"/>
      <c r="S3452" s="267"/>
      <c r="T3452" s="268"/>
      <c r="U3452" s="14"/>
      <c r="V3452" s="14"/>
      <c r="W3452" s="14"/>
      <c r="X3452" s="14"/>
      <c r="Y3452" s="14"/>
      <c r="Z3452" s="14"/>
      <c r="AA3452" s="14"/>
      <c r="AB3452" s="14"/>
      <c r="AC3452" s="14"/>
      <c r="AD3452" s="14"/>
      <c r="AE3452" s="14"/>
      <c r="AT3452" s="269" t="s">
        <v>200</v>
      </c>
      <c r="AU3452" s="269" t="s">
        <v>82</v>
      </c>
      <c r="AV3452" s="14" t="s">
        <v>82</v>
      </c>
      <c r="AW3452" s="14" t="s">
        <v>30</v>
      </c>
      <c r="AX3452" s="14" t="s">
        <v>73</v>
      </c>
      <c r="AY3452" s="269" t="s">
        <v>189</v>
      </c>
    </row>
    <row r="3453" s="13" customFormat="1">
      <c r="A3453" s="13"/>
      <c r="B3453" s="249"/>
      <c r="C3453" s="250"/>
      <c r="D3453" s="242" t="s">
        <v>200</v>
      </c>
      <c r="E3453" s="251" t="s">
        <v>1</v>
      </c>
      <c r="F3453" s="252" t="s">
        <v>369</v>
      </c>
      <c r="G3453" s="250"/>
      <c r="H3453" s="251" t="s">
        <v>1</v>
      </c>
      <c r="I3453" s="253"/>
      <c r="J3453" s="250"/>
      <c r="K3453" s="250"/>
      <c r="L3453" s="254"/>
      <c r="M3453" s="255"/>
      <c r="N3453" s="256"/>
      <c r="O3453" s="256"/>
      <c r="P3453" s="256"/>
      <c r="Q3453" s="256"/>
      <c r="R3453" s="256"/>
      <c r="S3453" s="256"/>
      <c r="T3453" s="257"/>
      <c r="U3453" s="13"/>
      <c r="V3453" s="13"/>
      <c r="W3453" s="13"/>
      <c r="X3453" s="13"/>
      <c r="Y3453" s="13"/>
      <c r="Z3453" s="13"/>
      <c r="AA3453" s="13"/>
      <c r="AB3453" s="13"/>
      <c r="AC3453" s="13"/>
      <c r="AD3453" s="13"/>
      <c r="AE3453" s="13"/>
      <c r="AT3453" s="258" t="s">
        <v>200</v>
      </c>
      <c r="AU3453" s="258" t="s">
        <v>82</v>
      </c>
      <c r="AV3453" s="13" t="s">
        <v>80</v>
      </c>
      <c r="AW3453" s="13" t="s">
        <v>30</v>
      </c>
      <c r="AX3453" s="13" t="s">
        <v>73</v>
      </c>
      <c r="AY3453" s="258" t="s">
        <v>189</v>
      </c>
    </row>
    <row r="3454" s="14" customFormat="1">
      <c r="A3454" s="14"/>
      <c r="B3454" s="259"/>
      <c r="C3454" s="260"/>
      <c r="D3454" s="242" t="s">
        <v>200</v>
      </c>
      <c r="E3454" s="261" t="s">
        <v>1</v>
      </c>
      <c r="F3454" s="262" t="s">
        <v>827</v>
      </c>
      <c r="G3454" s="260"/>
      <c r="H3454" s="263">
        <v>-0.28000000000000003</v>
      </c>
      <c r="I3454" s="264"/>
      <c r="J3454" s="260"/>
      <c r="K3454" s="260"/>
      <c r="L3454" s="265"/>
      <c r="M3454" s="266"/>
      <c r="N3454" s="267"/>
      <c r="O3454" s="267"/>
      <c r="P3454" s="267"/>
      <c r="Q3454" s="267"/>
      <c r="R3454" s="267"/>
      <c r="S3454" s="267"/>
      <c r="T3454" s="268"/>
      <c r="U3454" s="14"/>
      <c r="V3454" s="14"/>
      <c r="W3454" s="14"/>
      <c r="X3454" s="14"/>
      <c r="Y3454" s="14"/>
      <c r="Z3454" s="14"/>
      <c r="AA3454" s="14"/>
      <c r="AB3454" s="14"/>
      <c r="AC3454" s="14"/>
      <c r="AD3454" s="14"/>
      <c r="AE3454" s="14"/>
      <c r="AT3454" s="269" t="s">
        <v>200</v>
      </c>
      <c r="AU3454" s="269" t="s">
        <v>82</v>
      </c>
      <c r="AV3454" s="14" t="s">
        <v>82</v>
      </c>
      <c r="AW3454" s="14" t="s">
        <v>30</v>
      </c>
      <c r="AX3454" s="14" t="s">
        <v>73</v>
      </c>
      <c r="AY3454" s="269" t="s">
        <v>189</v>
      </c>
    </row>
    <row r="3455" s="13" customFormat="1">
      <c r="A3455" s="13"/>
      <c r="B3455" s="249"/>
      <c r="C3455" s="250"/>
      <c r="D3455" s="242" t="s">
        <v>200</v>
      </c>
      <c r="E3455" s="251" t="s">
        <v>1</v>
      </c>
      <c r="F3455" s="252" t="s">
        <v>608</v>
      </c>
      <c r="G3455" s="250"/>
      <c r="H3455" s="251" t="s">
        <v>1</v>
      </c>
      <c r="I3455" s="253"/>
      <c r="J3455" s="250"/>
      <c r="K3455" s="250"/>
      <c r="L3455" s="254"/>
      <c r="M3455" s="255"/>
      <c r="N3455" s="256"/>
      <c r="O3455" s="256"/>
      <c r="P3455" s="256"/>
      <c r="Q3455" s="256"/>
      <c r="R3455" s="256"/>
      <c r="S3455" s="256"/>
      <c r="T3455" s="257"/>
      <c r="U3455" s="13"/>
      <c r="V3455" s="13"/>
      <c r="W3455" s="13"/>
      <c r="X3455" s="13"/>
      <c r="Y3455" s="13"/>
      <c r="Z3455" s="13"/>
      <c r="AA3455" s="13"/>
      <c r="AB3455" s="13"/>
      <c r="AC3455" s="13"/>
      <c r="AD3455" s="13"/>
      <c r="AE3455" s="13"/>
      <c r="AT3455" s="258" t="s">
        <v>200</v>
      </c>
      <c r="AU3455" s="258" t="s">
        <v>82</v>
      </c>
      <c r="AV3455" s="13" t="s">
        <v>80</v>
      </c>
      <c r="AW3455" s="13" t="s">
        <v>30</v>
      </c>
      <c r="AX3455" s="13" t="s">
        <v>73</v>
      </c>
      <c r="AY3455" s="258" t="s">
        <v>189</v>
      </c>
    </row>
    <row r="3456" s="14" customFormat="1">
      <c r="A3456" s="14"/>
      <c r="B3456" s="259"/>
      <c r="C3456" s="260"/>
      <c r="D3456" s="242" t="s">
        <v>200</v>
      </c>
      <c r="E3456" s="261" t="s">
        <v>1</v>
      </c>
      <c r="F3456" s="262" t="s">
        <v>828</v>
      </c>
      <c r="G3456" s="260"/>
      <c r="H3456" s="263">
        <v>5.1029999999999998</v>
      </c>
      <c r="I3456" s="264"/>
      <c r="J3456" s="260"/>
      <c r="K3456" s="260"/>
      <c r="L3456" s="265"/>
      <c r="M3456" s="266"/>
      <c r="N3456" s="267"/>
      <c r="O3456" s="267"/>
      <c r="P3456" s="267"/>
      <c r="Q3456" s="267"/>
      <c r="R3456" s="267"/>
      <c r="S3456" s="267"/>
      <c r="T3456" s="268"/>
      <c r="U3456" s="14"/>
      <c r="V3456" s="14"/>
      <c r="W3456" s="14"/>
      <c r="X3456" s="14"/>
      <c r="Y3456" s="14"/>
      <c r="Z3456" s="14"/>
      <c r="AA3456" s="14"/>
      <c r="AB3456" s="14"/>
      <c r="AC3456" s="14"/>
      <c r="AD3456" s="14"/>
      <c r="AE3456" s="14"/>
      <c r="AT3456" s="269" t="s">
        <v>200</v>
      </c>
      <c r="AU3456" s="269" t="s">
        <v>82</v>
      </c>
      <c r="AV3456" s="14" t="s">
        <v>82</v>
      </c>
      <c r="AW3456" s="14" t="s">
        <v>30</v>
      </c>
      <c r="AX3456" s="14" t="s">
        <v>73</v>
      </c>
      <c r="AY3456" s="269" t="s">
        <v>189</v>
      </c>
    </row>
    <row r="3457" s="13" customFormat="1">
      <c r="A3457" s="13"/>
      <c r="B3457" s="249"/>
      <c r="C3457" s="250"/>
      <c r="D3457" s="242" t="s">
        <v>200</v>
      </c>
      <c r="E3457" s="251" t="s">
        <v>1</v>
      </c>
      <c r="F3457" s="252" t="s">
        <v>369</v>
      </c>
      <c r="G3457" s="250"/>
      <c r="H3457" s="251" t="s">
        <v>1</v>
      </c>
      <c r="I3457" s="253"/>
      <c r="J3457" s="250"/>
      <c r="K3457" s="250"/>
      <c r="L3457" s="254"/>
      <c r="M3457" s="255"/>
      <c r="N3457" s="256"/>
      <c r="O3457" s="256"/>
      <c r="P3457" s="256"/>
      <c r="Q3457" s="256"/>
      <c r="R3457" s="256"/>
      <c r="S3457" s="256"/>
      <c r="T3457" s="257"/>
      <c r="U3457" s="13"/>
      <c r="V3457" s="13"/>
      <c r="W3457" s="13"/>
      <c r="X3457" s="13"/>
      <c r="Y3457" s="13"/>
      <c r="Z3457" s="13"/>
      <c r="AA3457" s="13"/>
      <c r="AB3457" s="13"/>
      <c r="AC3457" s="13"/>
      <c r="AD3457" s="13"/>
      <c r="AE3457" s="13"/>
      <c r="AT3457" s="258" t="s">
        <v>200</v>
      </c>
      <c r="AU3457" s="258" t="s">
        <v>82</v>
      </c>
      <c r="AV3457" s="13" t="s">
        <v>80</v>
      </c>
      <c r="AW3457" s="13" t="s">
        <v>30</v>
      </c>
      <c r="AX3457" s="13" t="s">
        <v>73</v>
      </c>
      <c r="AY3457" s="258" t="s">
        <v>189</v>
      </c>
    </row>
    <row r="3458" s="14" customFormat="1">
      <c r="A3458" s="14"/>
      <c r="B3458" s="259"/>
      <c r="C3458" s="260"/>
      <c r="D3458" s="242" t="s">
        <v>200</v>
      </c>
      <c r="E3458" s="261" t="s">
        <v>1</v>
      </c>
      <c r="F3458" s="262" t="s">
        <v>829</v>
      </c>
      <c r="G3458" s="260"/>
      <c r="H3458" s="263">
        <v>-0.63</v>
      </c>
      <c r="I3458" s="264"/>
      <c r="J3458" s="260"/>
      <c r="K3458" s="260"/>
      <c r="L3458" s="265"/>
      <c r="M3458" s="266"/>
      <c r="N3458" s="267"/>
      <c r="O3458" s="267"/>
      <c r="P3458" s="267"/>
      <c r="Q3458" s="267"/>
      <c r="R3458" s="267"/>
      <c r="S3458" s="267"/>
      <c r="T3458" s="268"/>
      <c r="U3458" s="14"/>
      <c r="V3458" s="14"/>
      <c r="W3458" s="14"/>
      <c r="X3458" s="14"/>
      <c r="Y3458" s="14"/>
      <c r="Z3458" s="14"/>
      <c r="AA3458" s="14"/>
      <c r="AB3458" s="14"/>
      <c r="AC3458" s="14"/>
      <c r="AD3458" s="14"/>
      <c r="AE3458" s="14"/>
      <c r="AT3458" s="269" t="s">
        <v>200</v>
      </c>
      <c r="AU3458" s="269" t="s">
        <v>82</v>
      </c>
      <c r="AV3458" s="14" t="s">
        <v>82</v>
      </c>
      <c r="AW3458" s="14" t="s">
        <v>30</v>
      </c>
      <c r="AX3458" s="14" t="s">
        <v>73</v>
      </c>
      <c r="AY3458" s="269" t="s">
        <v>189</v>
      </c>
    </row>
    <row r="3459" s="13" customFormat="1">
      <c r="A3459" s="13"/>
      <c r="B3459" s="249"/>
      <c r="C3459" s="250"/>
      <c r="D3459" s="242" t="s">
        <v>200</v>
      </c>
      <c r="E3459" s="251" t="s">
        <v>1</v>
      </c>
      <c r="F3459" s="252" t="s">
        <v>610</v>
      </c>
      <c r="G3459" s="250"/>
      <c r="H3459" s="251" t="s">
        <v>1</v>
      </c>
      <c r="I3459" s="253"/>
      <c r="J3459" s="250"/>
      <c r="K3459" s="250"/>
      <c r="L3459" s="254"/>
      <c r="M3459" s="255"/>
      <c r="N3459" s="256"/>
      <c r="O3459" s="256"/>
      <c r="P3459" s="256"/>
      <c r="Q3459" s="256"/>
      <c r="R3459" s="256"/>
      <c r="S3459" s="256"/>
      <c r="T3459" s="257"/>
      <c r="U3459" s="13"/>
      <c r="V3459" s="13"/>
      <c r="W3459" s="13"/>
      <c r="X3459" s="13"/>
      <c r="Y3459" s="13"/>
      <c r="Z3459" s="13"/>
      <c r="AA3459" s="13"/>
      <c r="AB3459" s="13"/>
      <c r="AC3459" s="13"/>
      <c r="AD3459" s="13"/>
      <c r="AE3459" s="13"/>
      <c r="AT3459" s="258" t="s">
        <v>200</v>
      </c>
      <c r="AU3459" s="258" t="s">
        <v>82</v>
      </c>
      <c r="AV3459" s="13" t="s">
        <v>80</v>
      </c>
      <c r="AW3459" s="13" t="s">
        <v>30</v>
      </c>
      <c r="AX3459" s="13" t="s">
        <v>73</v>
      </c>
      <c r="AY3459" s="258" t="s">
        <v>189</v>
      </c>
    </row>
    <row r="3460" s="14" customFormat="1">
      <c r="A3460" s="14"/>
      <c r="B3460" s="259"/>
      <c r="C3460" s="260"/>
      <c r="D3460" s="242" t="s">
        <v>200</v>
      </c>
      <c r="E3460" s="261" t="s">
        <v>1</v>
      </c>
      <c r="F3460" s="262" t="s">
        <v>830</v>
      </c>
      <c r="G3460" s="260"/>
      <c r="H3460" s="263">
        <v>2.8420000000000001</v>
      </c>
      <c r="I3460" s="264"/>
      <c r="J3460" s="260"/>
      <c r="K3460" s="260"/>
      <c r="L3460" s="265"/>
      <c r="M3460" s="266"/>
      <c r="N3460" s="267"/>
      <c r="O3460" s="267"/>
      <c r="P3460" s="267"/>
      <c r="Q3460" s="267"/>
      <c r="R3460" s="267"/>
      <c r="S3460" s="267"/>
      <c r="T3460" s="268"/>
      <c r="U3460" s="14"/>
      <c r="V3460" s="14"/>
      <c r="W3460" s="14"/>
      <c r="X3460" s="14"/>
      <c r="Y3460" s="14"/>
      <c r="Z3460" s="14"/>
      <c r="AA3460" s="14"/>
      <c r="AB3460" s="14"/>
      <c r="AC3460" s="14"/>
      <c r="AD3460" s="14"/>
      <c r="AE3460" s="14"/>
      <c r="AT3460" s="269" t="s">
        <v>200</v>
      </c>
      <c r="AU3460" s="269" t="s">
        <v>82</v>
      </c>
      <c r="AV3460" s="14" t="s">
        <v>82</v>
      </c>
      <c r="AW3460" s="14" t="s">
        <v>30</v>
      </c>
      <c r="AX3460" s="14" t="s">
        <v>73</v>
      </c>
      <c r="AY3460" s="269" t="s">
        <v>189</v>
      </c>
    </row>
    <row r="3461" s="13" customFormat="1">
      <c r="A3461" s="13"/>
      <c r="B3461" s="249"/>
      <c r="C3461" s="250"/>
      <c r="D3461" s="242" t="s">
        <v>200</v>
      </c>
      <c r="E3461" s="251" t="s">
        <v>1</v>
      </c>
      <c r="F3461" s="252" t="s">
        <v>369</v>
      </c>
      <c r="G3461" s="250"/>
      <c r="H3461" s="251" t="s">
        <v>1</v>
      </c>
      <c r="I3461" s="253"/>
      <c r="J3461" s="250"/>
      <c r="K3461" s="250"/>
      <c r="L3461" s="254"/>
      <c r="M3461" s="255"/>
      <c r="N3461" s="256"/>
      <c r="O3461" s="256"/>
      <c r="P3461" s="256"/>
      <c r="Q3461" s="256"/>
      <c r="R3461" s="256"/>
      <c r="S3461" s="256"/>
      <c r="T3461" s="257"/>
      <c r="U3461" s="13"/>
      <c r="V3461" s="13"/>
      <c r="W3461" s="13"/>
      <c r="X3461" s="13"/>
      <c r="Y3461" s="13"/>
      <c r="Z3461" s="13"/>
      <c r="AA3461" s="13"/>
      <c r="AB3461" s="13"/>
      <c r="AC3461" s="13"/>
      <c r="AD3461" s="13"/>
      <c r="AE3461" s="13"/>
      <c r="AT3461" s="258" t="s">
        <v>200</v>
      </c>
      <c r="AU3461" s="258" t="s">
        <v>82</v>
      </c>
      <c r="AV3461" s="13" t="s">
        <v>80</v>
      </c>
      <c r="AW3461" s="13" t="s">
        <v>30</v>
      </c>
      <c r="AX3461" s="13" t="s">
        <v>73</v>
      </c>
      <c r="AY3461" s="258" t="s">
        <v>189</v>
      </c>
    </row>
    <row r="3462" s="14" customFormat="1">
      <c r="A3462" s="14"/>
      <c r="B3462" s="259"/>
      <c r="C3462" s="260"/>
      <c r="D3462" s="242" t="s">
        <v>200</v>
      </c>
      <c r="E3462" s="261" t="s">
        <v>1</v>
      </c>
      <c r="F3462" s="262" t="s">
        <v>831</v>
      </c>
      <c r="G3462" s="260"/>
      <c r="H3462" s="263">
        <v>-1.2949999999999999</v>
      </c>
      <c r="I3462" s="264"/>
      <c r="J3462" s="260"/>
      <c r="K3462" s="260"/>
      <c r="L3462" s="265"/>
      <c r="M3462" s="266"/>
      <c r="N3462" s="267"/>
      <c r="O3462" s="267"/>
      <c r="P3462" s="267"/>
      <c r="Q3462" s="267"/>
      <c r="R3462" s="267"/>
      <c r="S3462" s="267"/>
      <c r="T3462" s="268"/>
      <c r="U3462" s="14"/>
      <c r="V3462" s="14"/>
      <c r="W3462" s="14"/>
      <c r="X3462" s="14"/>
      <c r="Y3462" s="14"/>
      <c r="Z3462" s="14"/>
      <c r="AA3462" s="14"/>
      <c r="AB3462" s="14"/>
      <c r="AC3462" s="14"/>
      <c r="AD3462" s="14"/>
      <c r="AE3462" s="14"/>
      <c r="AT3462" s="269" t="s">
        <v>200</v>
      </c>
      <c r="AU3462" s="269" t="s">
        <v>82</v>
      </c>
      <c r="AV3462" s="14" t="s">
        <v>82</v>
      </c>
      <c r="AW3462" s="14" t="s">
        <v>30</v>
      </c>
      <c r="AX3462" s="14" t="s">
        <v>73</v>
      </c>
      <c r="AY3462" s="269" t="s">
        <v>189</v>
      </c>
    </row>
    <row r="3463" s="13" customFormat="1">
      <c r="A3463" s="13"/>
      <c r="B3463" s="249"/>
      <c r="C3463" s="250"/>
      <c r="D3463" s="242" t="s">
        <v>200</v>
      </c>
      <c r="E3463" s="251" t="s">
        <v>1</v>
      </c>
      <c r="F3463" s="252" t="s">
        <v>832</v>
      </c>
      <c r="G3463" s="250"/>
      <c r="H3463" s="251" t="s">
        <v>1</v>
      </c>
      <c r="I3463" s="253"/>
      <c r="J3463" s="250"/>
      <c r="K3463" s="250"/>
      <c r="L3463" s="254"/>
      <c r="M3463" s="255"/>
      <c r="N3463" s="256"/>
      <c r="O3463" s="256"/>
      <c r="P3463" s="256"/>
      <c r="Q3463" s="256"/>
      <c r="R3463" s="256"/>
      <c r="S3463" s="256"/>
      <c r="T3463" s="257"/>
      <c r="U3463" s="13"/>
      <c r="V3463" s="13"/>
      <c r="W3463" s="13"/>
      <c r="X3463" s="13"/>
      <c r="Y3463" s="13"/>
      <c r="Z3463" s="13"/>
      <c r="AA3463" s="13"/>
      <c r="AB3463" s="13"/>
      <c r="AC3463" s="13"/>
      <c r="AD3463" s="13"/>
      <c r="AE3463" s="13"/>
      <c r="AT3463" s="258" t="s">
        <v>200</v>
      </c>
      <c r="AU3463" s="258" t="s">
        <v>82</v>
      </c>
      <c r="AV3463" s="13" t="s">
        <v>80</v>
      </c>
      <c r="AW3463" s="13" t="s">
        <v>30</v>
      </c>
      <c r="AX3463" s="13" t="s">
        <v>73</v>
      </c>
      <c r="AY3463" s="258" t="s">
        <v>189</v>
      </c>
    </row>
    <row r="3464" s="14" customFormat="1">
      <c r="A3464" s="14"/>
      <c r="B3464" s="259"/>
      <c r="C3464" s="260"/>
      <c r="D3464" s="242" t="s">
        <v>200</v>
      </c>
      <c r="E3464" s="261" t="s">
        <v>1</v>
      </c>
      <c r="F3464" s="262" t="s">
        <v>833</v>
      </c>
      <c r="G3464" s="260"/>
      <c r="H3464" s="263">
        <v>6.0899999999999999</v>
      </c>
      <c r="I3464" s="264"/>
      <c r="J3464" s="260"/>
      <c r="K3464" s="260"/>
      <c r="L3464" s="265"/>
      <c r="M3464" s="266"/>
      <c r="N3464" s="267"/>
      <c r="O3464" s="267"/>
      <c r="P3464" s="267"/>
      <c r="Q3464" s="267"/>
      <c r="R3464" s="267"/>
      <c r="S3464" s="267"/>
      <c r="T3464" s="268"/>
      <c r="U3464" s="14"/>
      <c r="V3464" s="14"/>
      <c r="W3464" s="14"/>
      <c r="X3464" s="14"/>
      <c r="Y3464" s="14"/>
      <c r="Z3464" s="14"/>
      <c r="AA3464" s="14"/>
      <c r="AB3464" s="14"/>
      <c r="AC3464" s="14"/>
      <c r="AD3464" s="14"/>
      <c r="AE3464" s="14"/>
      <c r="AT3464" s="269" t="s">
        <v>200</v>
      </c>
      <c r="AU3464" s="269" t="s">
        <v>82</v>
      </c>
      <c r="AV3464" s="14" t="s">
        <v>82</v>
      </c>
      <c r="AW3464" s="14" t="s">
        <v>30</v>
      </c>
      <c r="AX3464" s="14" t="s">
        <v>73</v>
      </c>
      <c r="AY3464" s="269" t="s">
        <v>189</v>
      </c>
    </row>
    <row r="3465" s="13" customFormat="1">
      <c r="A3465" s="13"/>
      <c r="B3465" s="249"/>
      <c r="C3465" s="250"/>
      <c r="D3465" s="242" t="s">
        <v>200</v>
      </c>
      <c r="E3465" s="251" t="s">
        <v>1</v>
      </c>
      <c r="F3465" s="252" t="s">
        <v>369</v>
      </c>
      <c r="G3465" s="250"/>
      <c r="H3465" s="251" t="s">
        <v>1</v>
      </c>
      <c r="I3465" s="253"/>
      <c r="J3465" s="250"/>
      <c r="K3465" s="250"/>
      <c r="L3465" s="254"/>
      <c r="M3465" s="255"/>
      <c r="N3465" s="256"/>
      <c r="O3465" s="256"/>
      <c r="P3465" s="256"/>
      <c r="Q3465" s="256"/>
      <c r="R3465" s="256"/>
      <c r="S3465" s="256"/>
      <c r="T3465" s="257"/>
      <c r="U3465" s="13"/>
      <c r="V3465" s="13"/>
      <c r="W3465" s="13"/>
      <c r="X3465" s="13"/>
      <c r="Y3465" s="13"/>
      <c r="Z3465" s="13"/>
      <c r="AA3465" s="13"/>
      <c r="AB3465" s="13"/>
      <c r="AC3465" s="13"/>
      <c r="AD3465" s="13"/>
      <c r="AE3465" s="13"/>
      <c r="AT3465" s="258" t="s">
        <v>200</v>
      </c>
      <c r="AU3465" s="258" t="s">
        <v>82</v>
      </c>
      <c r="AV3465" s="13" t="s">
        <v>80</v>
      </c>
      <c r="AW3465" s="13" t="s">
        <v>30</v>
      </c>
      <c r="AX3465" s="13" t="s">
        <v>73</v>
      </c>
      <c r="AY3465" s="258" t="s">
        <v>189</v>
      </c>
    </row>
    <row r="3466" s="14" customFormat="1">
      <c r="A3466" s="14"/>
      <c r="B3466" s="259"/>
      <c r="C3466" s="260"/>
      <c r="D3466" s="242" t="s">
        <v>200</v>
      </c>
      <c r="E3466" s="261" t="s">
        <v>1</v>
      </c>
      <c r="F3466" s="262" t="s">
        <v>827</v>
      </c>
      <c r="G3466" s="260"/>
      <c r="H3466" s="263">
        <v>-0.28000000000000003</v>
      </c>
      <c r="I3466" s="264"/>
      <c r="J3466" s="260"/>
      <c r="K3466" s="260"/>
      <c r="L3466" s="265"/>
      <c r="M3466" s="266"/>
      <c r="N3466" s="267"/>
      <c r="O3466" s="267"/>
      <c r="P3466" s="267"/>
      <c r="Q3466" s="267"/>
      <c r="R3466" s="267"/>
      <c r="S3466" s="267"/>
      <c r="T3466" s="268"/>
      <c r="U3466" s="14"/>
      <c r="V3466" s="14"/>
      <c r="W3466" s="14"/>
      <c r="X3466" s="14"/>
      <c r="Y3466" s="14"/>
      <c r="Z3466" s="14"/>
      <c r="AA3466" s="14"/>
      <c r="AB3466" s="14"/>
      <c r="AC3466" s="14"/>
      <c r="AD3466" s="14"/>
      <c r="AE3466" s="14"/>
      <c r="AT3466" s="269" t="s">
        <v>200</v>
      </c>
      <c r="AU3466" s="269" t="s">
        <v>82</v>
      </c>
      <c r="AV3466" s="14" t="s">
        <v>82</v>
      </c>
      <c r="AW3466" s="14" t="s">
        <v>30</v>
      </c>
      <c r="AX3466" s="14" t="s">
        <v>73</v>
      </c>
      <c r="AY3466" s="269" t="s">
        <v>189</v>
      </c>
    </row>
    <row r="3467" s="13" customFormat="1">
      <c r="A3467" s="13"/>
      <c r="B3467" s="249"/>
      <c r="C3467" s="250"/>
      <c r="D3467" s="242" t="s">
        <v>200</v>
      </c>
      <c r="E3467" s="251" t="s">
        <v>1</v>
      </c>
      <c r="F3467" s="252" t="s">
        <v>612</v>
      </c>
      <c r="G3467" s="250"/>
      <c r="H3467" s="251" t="s">
        <v>1</v>
      </c>
      <c r="I3467" s="253"/>
      <c r="J3467" s="250"/>
      <c r="K3467" s="250"/>
      <c r="L3467" s="254"/>
      <c r="M3467" s="255"/>
      <c r="N3467" s="256"/>
      <c r="O3467" s="256"/>
      <c r="P3467" s="256"/>
      <c r="Q3467" s="256"/>
      <c r="R3467" s="256"/>
      <c r="S3467" s="256"/>
      <c r="T3467" s="257"/>
      <c r="U3467" s="13"/>
      <c r="V3467" s="13"/>
      <c r="W3467" s="13"/>
      <c r="X3467" s="13"/>
      <c r="Y3467" s="13"/>
      <c r="Z3467" s="13"/>
      <c r="AA3467" s="13"/>
      <c r="AB3467" s="13"/>
      <c r="AC3467" s="13"/>
      <c r="AD3467" s="13"/>
      <c r="AE3467" s="13"/>
      <c r="AT3467" s="258" t="s">
        <v>200</v>
      </c>
      <c r="AU3467" s="258" t="s">
        <v>82</v>
      </c>
      <c r="AV3467" s="13" t="s">
        <v>80</v>
      </c>
      <c r="AW3467" s="13" t="s">
        <v>30</v>
      </c>
      <c r="AX3467" s="13" t="s">
        <v>73</v>
      </c>
      <c r="AY3467" s="258" t="s">
        <v>189</v>
      </c>
    </row>
    <row r="3468" s="14" customFormat="1">
      <c r="A3468" s="14"/>
      <c r="B3468" s="259"/>
      <c r="C3468" s="260"/>
      <c r="D3468" s="242" t="s">
        <v>200</v>
      </c>
      <c r="E3468" s="261" t="s">
        <v>1</v>
      </c>
      <c r="F3468" s="262" t="s">
        <v>834</v>
      </c>
      <c r="G3468" s="260"/>
      <c r="H3468" s="263">
        <v>7.375</v>
      </c>
      <c r="I3468" s="264"/>
      <c r="J3468" s="260"/>
      <c r="K3468" s="260"/>
      <c r="L3468" s="265"/>
      <c r="M3468" s="266"/>
      <c r="N3468" s="267"/>
      <c r="O3468" s="267"/>
      <c r="P3468" s="267"/>
      <c r="Q3468" s="267"/>
      <c r="R3468" s="267"/>
      <c r="S3468" s="267"/>
      <c r="T3468" s="268"/>
      <c r="U3468" s="14"/>
      <c r="V3468" s="14"/>
      <c r="W3468" s="14"/>
      <c r="X3468" s="14"/>
      <c r="Y3468" s="14"/>
      <c r="Z3468" s="14"/>
      <c r="AA3468" s="14"/>
      <c r="AB3468" s="14"/>
      <c r="AC3468" s="14"/>
      <c r="AD3468" s="14"/>
      <c r="AE3468" s="14"/>
      <c r="AT3468" s="269" t="s">
        <v>200</v>
      </c>
      <c r="AU3468" s="269" t="s">
        <v>82</v>
      </c>
      <c r="AV3468" s="14" t="s">
        <v>82</v>
      </c>
      <c r="AW3468" s="14" t="s">
        <v>30</v>
      </c>
      <c r="AX3468" s="14" t="s">
        <v>73</v>
      </c>
      <c r="AY3468" s="269" t="s">
        <v>189</v>
      </c>
    </row>
    <row r="3469" s="13" customFormat="1">
      <c r="A3469" s="13"/>
      <c r="B3469" s="249"/>
      <c r="C3469" s="250"/>
      <c r="D3469" s="242" t="s">
        <v>200</v>
      </c>
      <c r="E3469" s="251" t="s">
        <v>1</v>
      </c>
      <c r="F3469" s="252" t="s">
        <v>369</v>
      </c>
      <c r="G3469" s="250"/>
      <c r="H3469" s="251" t="s">
        <v>1</v>
      </c>
      <c r="I3469" s="253"/>
      <c r="J3469" s="250"/>
      <c r="K3469" s="250"/>
      <c r="L3469" s="254"/>
      <c r="M3469" s="255"/>
      <c r="N3469" s="256"/>
      <c r="O3469" s="256"/>
      <c r="P3469" s="256"/>
      <c r="Q3469" s="256"/>
      <c r="R3469" s="256"/>
      <c r="S3469" s="256"/>
      <c r="T3469" s="257"/>
      <c r="U3469" s="13"/>
      <c r="V3469" s="13"/>
      <c r="W3469" s="13"/>
      <c r="X3469" s="13"/>
      <c r="Y3469" s="13"/>
      <c r="Z3469" s="13"/>
      <c r="AA3469" s="13"/>
      <c r="AB3469" s="13"/>
      <c r="AC3469" s="13"/>
      <c r="AD3469" s="13"/>
      <c r="AE3469" s="13"/>
      <c r="AT3469" s="258" t="s">
        <v>200</v>
      </c>
      <c r="AU3469" s="258" t="s">
        <v>82</v>
      </c>
      <c r="AV3469" s="13" t="s">
        <v>80</v>
      </c>
      <c r="AW3469" s="13" t="s">
        <v>30</v>
      </c>
      <c r="AX3469" s="13" t="s">
        <v>73</v>
      </c>
      <c r="AY3469" s="258" t="s">
        <v>189</v>
      </c>
    </row>
    <row r="3470" s="14" customFormat="1">
      <c r="A3470" s="14"/>
      <c r="B3470" s="259"/>
      <c r="C3470" s="260"/>
      <c r="D3470" s="242" t="s">
        <v>200</v>
      </c>
      <c r="E3470" s="261" t="s">
        <v>1</v>
      </c>
      <c r="F3470" s="262" t="s">
        <v>827</v>
      </c>
      <c r="G3470" s="260"/>
      <c r="H3470" s="263">
        <v>-0.28000000000000003</v>
      </c>
      <c r="I3470" s="264"/>
      <c r="J3470" s="260"/>
      <c r="K3470" s="260"/>
      <c r="L3470" s="265"/>
      <c r="M3470" s="266"/>
      <c r="N3470" s="267"/>
      <c r="O3470" s="267"/>
      <c r="P3470" s="267"/>
      <c r="Q3470" s="267"/>
      <c r="R3470" s="267"/>
      <c r="S3470" s="267"/>
      <c r="T3470" s="268"/>
      <c r="U3470" s="14"/>
      <c r="V3470" s="14"/>
      <c r="W3470" s="14"/>
      <c r="X3470" s="14"/>
      <c r="Y3470" s="14"/>
      <c r="Z3470" s="14"/>
      <c r="AA3470" s="14"/>
      <c r="AB3470" s="14"/>
      <c r="AC3470" s="14"/>
      <c r="AD3470" s="14"/>
      <c r="AE3470" s="14"/>
      <c r="AT3470" s="269" t="s">
        <v>200</v>
      </c>
      <c r="AU3470" s="269" t="s">
        <v>82</v>
      </c>
      <c r="AV3470" s="14" t="s">
        <v>82</v>
      </c>
      <c r="AW3470" s="14" t="s">
        <v>30</v>
      </c>
      <c r="AX3470" s="14" t="s">
        <v>73</v>
      </c>
      <c r="AY3470" s="269" t="s">
        <v>189</v>
      </c>
    </row>
    <row r="3471" s="13" customFormat="1">
      <c r="A3471" s="13"/>
      <c r="B3471" s="249"/>
      <c r="C3471" s="250"/>
      <c r="D3471" s="242" t="s">
        <v>200</v>
      </c>
      <c r="E3471" s="251" t="s">
        <v>1</v>
      </c>
      <c r="F3471" s="252" t="s">
        <v>615</v>
      </c>
      <c r="G3471" s="250"/>
      <c r="H3471" s="251" t="s">
        <v>1</v>
      </c>
      <c r="I3471" s="253"/>
      <c r="J3471" s="250"/>
      <c r="K3471" s="250"/>
      <c r="L3471" s="254"/>
      <c r="M3471" s="255"/>
      <c r="N3471" s="256"/>
      <c r="O3471" s="256"/>
      <c r="P3471" s="256"/>
      <c r="Q3471" s="256"/>
      <c r="R3471" s="256"/>
      <c r="S3471" s="256"/>
      <c r="T3471" s="257"/>
      <c r="U3471" s="13"/>
      <c r="V3471" s="13"/>
      <c r="W3471" s="13"/>
      <c r="X3471" s="13"/>
      <c r="Y3471" s="13"/>
      <c r="Z3471" s="13"/>
      <c r="AA3471" s="13"/>
      <c r="AB3471" s="13"/>
      <c r="AC3471" s="13"/>
      <c r="AD3471" s="13"/>
      <c r="AE3471" s="13"/>
      <c r="AT3471" s="258" t="s">
        <v>200</v>
      </c>
      <c r="AU3471" s="258" t="s">
        <v>82</v>
      </c>
      <c r="AV3471" s="13" t="s">
        <v>80</v>
      </c>
      <c r="AW3471" s="13" t="s">
        <v>30</v>
      </c>
      <c r="AX3471" s="13" t="s">
        <v>73</v>
      </c>
      <c r="AY3471" s="258" t="s">
        <v>189</v>
      </c>
    </row>
    <row r="3472" s="14" customFormat="1">
      <c r="A3472" s="14"/>
      <c r="B3472" s="259"/>
      <c r="C3472" s="260"/>
      <c r="D3472" s="242" t="s">
        <v>200</v>
      </c>
      <c r="E3472" s="261" t="s">
        <v>1</v>
      </c>
      <c r="F3472" s="262" t="s">
        <v>835</v>
      </c>
      <c r="G3472" s="260"/>
      <c r="H3472" s="263">
        <v>4.5220000000000002</v>
      </c>
      <c r="I3472" s="264"/>
      <c r="J3472" s="260"/>
      <c r="K3472" s="260"/>
      <c r="L3472" s="265"/>
      <c r="M3472" s="266"/>
      <c r="N3472" s="267"/>
      <c r="O3472" s="267"/>
      <c r="P3472" s="267"/>
      <c r="Q3472" s="267"/>
      <c r="R3472" s="267"/>
      <c r="S3472" s="267"/>
      <c r="T3472" s="268"/>
      <c r="U3472" s="14"/>
      <c r="V3472" s="14"/>
      <c r="W3472" s="14"/>
      <c r="X3472" s="14"/>
      <c r="Y3472" s="14"/>
      <c r="Z3472" s="14"/>
      <c r="AA3472" s="14"/>
      <c r="AB3472" s="14"/>
      <c r="AC3472" s="14"/>
      <c r="AD3472" s="14"/>
      <c r="AE3472" s="14"/>
      <c r="AT3472" s="269" t="s">
        <v>200</v>
      </c>
      <c r="AU3472" s="269" t="s">
        <v>82</v>
      </c>
      <c r="AV3472" s="14" t="s">
        <v>82</v>
      </c>
      <c r="AW3472" s="14" t="s">
        <v>30</v>
      </c>
      <c r="AX3472" s="14" t="s">
        <v>73</v>
      </c>
      <c r="AY3472" s="269" t="s">
        <v>189</v>
      </c>
    </row>
    <row r="3473" s="13" customFormat="1">
      <c r="A3473" s="13"/>
      <c r="B3473" s="249"/>
      <c r="C3473" s="250"/>
      <c r="D3473" s="242" t="s">
        <v>200</v>
      </c>
      <c r="E3473" s="251" t="s">
        <v>1</v>
      </c>
      <c r="F3473" s="252" t="s">
        <v>369</v>
      </c>
      <c r="G3473" s="250"/>
      <c r="H3473" s="251" t="s">
        <v>1</v>
      </c>
      <c r="I3473" s="253"/>
      <c r="J3473" s="250"/>
      <c r="K3473" s="250"/>
      <c r="L3473" s="254"/>
      <c r="M3473" s="255"/>
      <c r="N3473" s="256"/>
      <c r="O3473" s="256"/>
      <c r="P3473" s="256"/>
      <c r="Q3473" s="256"/>
      <c r="R3473" s="256"/>
      <c r="S3473" s="256"/>
      <c r="T3473" s="257"/>
      <c r="U3473" s="13"/>
      <c r="V3473" s="13"/>
      <c r="W3473" s="13"/>
      <c r="X3473" s="13"/>
      <c r="Y3473" s="13"/>
      <c r="Z3473" s="13"/>
      <c r="AA3473" s="13"/>
      <c r="AB3473" s="13"/>
      <c r="AC3473" s="13"/>
      <c r="AD3473" s="13"/>
      <c r="AE3473" s="13"/>
      <c r="AT3473" s="258" t="s">
        <v>200</v>
      </c>
      <c r="AU3473" s="258" t="s">
        <v>82</v>
      </c>
      <c r="AV3473" s="13" t="s">
        <v>80</v>
      </c>
      <c r="AW3473" s="13" t="s">
        <v>30</v>
      </c>
      <c r="AX3473" s="13" t="s">
        <v>73</v>
      </c>
      <c r="AY3473" s="258" t="s">
        <v>189</v>
      </c>
    </row>
    <row r="3474" s="14" customFormat="1">
      <c r="A3474" s="14"/>
      <c r="B3474" s="259"/>
      <c r="C3474" s="260"/>
      <c r="D3474" s="242" t="s">
        <v>200</v>
      </c>
      <c r="E3474" s="261" t="s">
        <v>1</v>
      </c>
      <c r="F3474" s="262" t="s">
        <v>836</v>
      </c>
      <c r="G3474" s="260"/>
      <c r="H3474" s="263">
        <v>-0.83999999999999997</v>
      </c>
      <c r="I3474" s="264"/>
      <c r="J3474" s="260"/>
      <c r="K3474" s="260"/>
      <c r="L3474" s="265"/>
      <c r="M3474" s="266"/>
      <c r="N3474" s="267"/>
      <c r="O3474" s="267"/>
      <c r="P3474" s="267"/>
      <c r="Q3474" s="267"/>
      <c r="R3474" s="267"/>
      <c r="S3474" s="267"/>
      <c r="T3474" s="268"/>
      <c r="U3474" s="14"/>
      <c r="V3474" s="14"/>
      <c r="W3474" s="14"/>
      <c r="X3474" s="14"/>
      <c r="Y3474" s="14"/>
      <c r="Z3474" s="14"/>
      <c r="AA3474" s="14"/>
      <c r="AB3474" s="14"/>
      <c r="AC3474" s="14"/>
      <c r="AD3474" s="14"/>
      <c r="AE3474" s="14"/>
      <c r="AT3474" s="269" t="s">
        <v>200</v>
      </c>
      <c r="AU3474" s="269" t="s">
        <v>82</v>
      </c>
      <c r="AV3474" s="14" t="s">
        <v>82</v>
      </c>
      <c r="AW3474" s="14" t="s">
        <v>30</v>
      </c>
      <c r="AX3474" s="14" t="s">
        <v>73</v>
      </c>
      <c r="AY3474" s="269" t="s">
        <v>189</v>
      </c>
    </row>
    <row r="3475" s="13" customFormat="1">
      <c r="A3475" s="13"/>
      <c r="B3475" s="249"/>
      <c r="C3475" s="250"/>
      <c r="D3475" s="242" t="s">
        <v>200</v>
      </c>
      <c r="E3475" s="251" t="s">
        <v>1</v>
      </c>
      <c r="F3475" s="252" t="s">
        <v>837</v>
      </c>
      <c r="G3475" s="250"/>
      <c r="H3475" s="251" t="s">
        <v>1</v>
      </c>
      <c r="I3475" s="253"/>
      <c r="J3475" s="250"/>
      <c r="K3475" s="250"/>
      <c r="L3475" s="254"/>
      <c r="M3475" s="255"/>
      <c r="N3475" s="256"/>
      <c r="O3475" s="256"/>
      <c r="P3475" s="256"/>
      <c r="Q3475" s="256"/>
      <c r="R3475" s="256"/>
      <c r="S3475" s="256"/>
      <c r="T3475" s="257"/>
      <c r="U3475" s="13"/>
      <c r="V3475" s="13"/>
      <c r="W3475" s="13"/>
      <c r="X3475" s="13"/>
      <c r="Y3475" s="13"/>
      <c r="Z3475" s="13"/>
      <c r="AA3475" s="13"/>
      <c r="AB3475" s="13"/>
      <c r="AC3475" s="13"/>
      <c r="AD3475" s="13"/>
      <c r="AE3475" s="13"/>
      <c r="AT3475" s="258" t="s">
        <v>200</v>
      </c>
      <c r="AU3475" s="258" t="s">
        <v>82</v>
      </c>
      <c r="AV3475" s="13" t="s">
        <v>80</v>
      </c>
      <c r="AW3475" s="13" t="s">
        <v>30</v>
      </c>
      <c r="AX3475" s="13" t="s">
        <v>73</v>
      </c>
      <c r="AY3475" s="258" t="s">
        <v>189</v>
      </c>
    </row>
    <row r="3476" s="14" customFormat="1">
      <c r="A3476" s="14"/>
      <c r="B3476" s="259"/>
      <c r="C3476" s="260"/>
      <c r="D3476" s="242" t="s">
        <v>200</v>
      </c>
      <c r="E3476" s="261" t="s">
        <v>1</v>
      </c>
      <c r="F3476" s="262" t="s">
        <v>838</v>
      </c>
      <c r="G3476" s="260"/>
      <c r="H3476" s="263">
        <v>2.4750000000000001</v>
      </c>
      <c r="I3476" s="264"/>
      <c r="J3476" s="260"/>
      <c r="K3476" s="260"/>
      <c r="L3476" s="265"/>
      <c r="M3476" s="266"/>
      <c r="N3476" s="267"/>
      <c r="O3476" s="267"/>
      <c r="P3476" s="267"/>
      <c r="Q3476" s="267"/>
      <c r="R3476" s="267"/>
      <c r="S3476" s="267"/>
      <c r="T3476" s="268"/>
      <c r="U3476" s="14"/>
      <c r="V3476" s="14"/>
      <c r="W3476" s="14"/>
      <c r="X3476" s="14"/>
      <c r="Y3476" s="14"/>
      <c r="Z3476" s="14"/>
      <c r="AA3476" s="14"/>
      <c r="AB3476" s="14"/>
      <c r="AC3476" s="14"/>
      <c r="AD3476" s="14"/>
      <c r="AE3476" s="14"/>
      <c r="AT3476" s="269" t="s">
        <v>200</v>
      </c>
      <c r="AU3476" s="269" t="s">
        <v>82</v>
      </c>
      <c r="AV3476" s="14" t="s">
        <v>82</v>
      </c>
      <c r="AW3476" s="14" t="s">
        <v>30</v>
      </c>
      <c r="AX3476" s="14" t="s">
        <v>73</v>
      </c>
      <c r="AY3476" s="269" t="s">
        <v>189</v>
      </c>
    </row>
    <row r="3477" s="13" customFormat="1">
      <c r="A3477" s="13"/>
      <c r="B3477" s="249"/>
      <c r="C3477" s="250"/>
      <c r="D3477" s="242" t="s">
        <v>200</v>
      </c>
      <c r="E3477" s="251" t="s">
        <v>1</v>
      </c>
      <c r="F3477" s="252" t="s">
        <v>369</v>
      </c>
      <c r="G3477" s="250"/>
      <c r="H3477" s="251" t="s">
        <v>1</v>
      </c>
      <c r="I3477" s="253"/>
      <c r="J3477" s="250"/>
      <c r="K3477" s="250"/>
      <c r="L3477" s="254"/>
      <c r="M3477" s="255"/>
      <c r="N3477" s="256"/>
      <c r="O3477" s="256"/>
      <c r="P3477" s="256"/>
      <c r="Q3477" s="256"/>
      <c r="R3477" s="256"/>
      <c r="S3477" s="256"/>
      <c r="T3477" s="257"/>
      <c r="U3477" s="13"/>
      <c r="V3477" s="13"/>
      <c r="W3477" s="13"/>
      <c r="X3477" s="13"/>
      <c r="Y3477" s="13"/>
      <c r="Z3477" s="13"/>
      <c r="AA3477" s="13"/>
      <c r="AB3477" s="13"/>
      <c r="AC3477" s="13"/>
      <c r="AD3477" s="13"/>
      <c r="AE3477" s="13"/>
      <c r="AT3477" s="258" t="s">
        <v>200</v>
      </c>
      <c r="AU3477" s="258" t="s">
        <v>82</v>
      </c>
      <c r="AV3477" s="13" t="s">
        <v>80</v>
      </c>
      <c r="AW3477" s="13" t="s">
        <v>30</v>
      </c>
      <c r="AX3477" s="13" t="s">
        <v>73</v>
      </c>
      <c r="AY3477" s="258" t="s">
        <v>189</v>
      </c>
    </row>
    <row r="3478" s="14" customFormat="1">
      <c r="A3478" s="14"/>
      <c r="B3478" s="259"/>
      <c r="C3478" s="260"/>
      <c r="D3478" s="242" t="s">
        <v>200</v>
      </c>
      <c r="E3478" s="261" t="s">
        <v>1</v>
      </c>
      <c r="F3478" s="262" t="s">
        <v>839</v>
      </c>
      <c r="G3478" s="260"/>
      <c r="H3478" s="263">
        <v>-0.77000000000000002</v>
      </c>
      <c r="I3478" s="264"/>
      <c r="J3478" s="260"/>
      <c r="K3478" s="260"/>
      <c r="L3478" s="265"/>
      <c r="M3478" s="266"/>
      <c r="N3478" s="267"/>
      <c r="O3478" s="267"/>
      <c r="P3478" s="267"/>
      <c r="Q3478" s="267"/>
      <c r="R3478" s="267"/>
      <c r="S3478" s="267"/>
      <c r="T3478" s="268"/>
      <c r="U3478" s="14"/>
      <c r="V3478" s="14"/>
      <c r="W3478" s="14"/>
      <c r="X3478" s="14"/>
      <c r="Y3478" s="14"/>
      <c r="Z3478" s="14"/>
      <c r="AA3478" s="14"/>
      <c r="AB3478" s="14"/>
      <c r="AC3478" s="14"/>
      <c r="AD3478" s="14"/>
      <c r="AE3478" s="14"/>
      <c r="AT3478" s="269" t="s">
        <v>200</v>
      </c>
      <c r="AU3478" s="269" t="s">
        <v>82</v>
      </c>
      <c r="AV3478" s="14" t="s">
        <v>82</v>
      </c>
      <c r="AW3478" s="14" t="s">
        <v>30</v>
      </c>
      <c r="AX3478" s="14" t="s">
        <v>73</v>
      </c>
      <c r="AY3478" s="269" t="s">
        <v>189</v>
      </c>
    </row>
    <row r="3479" s="13" customFormat="1">
      <c r="A3479" s="13"/>
      <c r="B3479" s="249"/>
      <c r="C3479" s="250"/>
      <c r="D3479" s="242" t="s">
        <v>200</v>
      </c>
      <c r="E3479" s="251" t="s">
        <v>1</v>
      </c>
      <c r="F3479" s="252" t="s">
        <v>618</v>
      </c>
      <c r="G3479" s="250"/>
      <c r="H3479" s="251" t="s">
        <v>1</v>
      </c>
      <c r="I3479" s="253"/>
      <c r="J3479" s="250"/>
      <c r="K3479" s="250"/>
      <c r="L3479" s="254"/>
      <c r="M3479" s="255"/>
      <c r="N3479" s="256"/>
      <c r="O3479" s="256"/>
      <c r="P3479" s="256"/>
      <c r="Q3479" s="256"/>
      <c r="R3479" s="256"/>
      <c r="S3479" s="256"/>
      <c r="T3479" s="257"/>
      <c r="U3479" s="13"/>
      <c r="V3479" s="13"/>
      <c r="W3479" s="13"/>
      <c r="X3479" s="13"/>
      <c r="Y3479" s="13"/>
      <c r="Z3479" s="13"/>
      <c r="AA3479" s="13"/>
      <c r="AB3479" s="13"/>
      <c r="AC3479" s="13"/>
      <c r="AD3479" s="13"/>
      <c r="AE3479" s="13"/>
      <c r="AT3479" s="258" t="s">
        <v>200</v>
      </c>
      <c r="AU3479" s="258" t="s">
        <v>82</v>
      </c>
      <c r="AV3479" s="13" t="s">
        <v>80</v>
      </c>
      <c r="AW3479" s="13" t="s">
        <v>30</v>
      </c>
      <c r="AX3479" s="13" t="s">
        <v>73</v>
      </c>
      <c r="AY3479" s="258" t="s">
        <v>189</v>
      </c>
    </row>
    <row r="3480" s="14" customFormat="1">
      <c r="A3480" s="14"/>
      <c r="B3480" s="259"/>
      <c r="C3480" s="260"/>
      <c r="D3480" s="242" t="s">
        <v>200</v>
      </c>
      <c r="E3480" s="261" t="s">
        <v>1</v>
      </c>
      <c r="F3480" s="262" t="s">
        <v>840</v>
      </c>
      <c r="G3480" s="260"/>
      <c r="H3480" s="263">
        <v>3.3639999999999999</v>
      </c>
      <c r="I3480" s="264"/>
      <c r="J3480" s="260"/>
      <c r="K3480" s="260"/>
      <c r="L3480" s="265"/>
      <c r="M3480" s="266"/>
      <c r="N3480" s="267"/>
      <c r="O3480" s="267"/>
      <c r="P3480" s="267"/>
      <c r="Q3480" s="267"/>
      <c r="R3480" s="267"/>
      <c r="S3480" s="267"/>
      <c r="T3480" s="268"/>
      <c r="U3480" s="14"/>
      <c r="V3480" s="14"/>
      <c r="W3480" s="14"/>
      <c r="X3480" s="14"/>
      <c r="Y3480" s="14"/>
      <c r="Z3480" s="14"/>
      <c r="AA3480" s="14"/>
      <c r="AB3480" s="14"/>
      <c r="AC3480" s="14"/>
      <c r="AD3480" s="14"/>
      <c r="AE3480" s="14"/>
      <c r="AT3480" s="269" t="s">
        <v>200</v>
      </c>
      <c r="AU3480" s="269" t="s">
        <v>82</v>
      </c>
      <c r="AV3480" s="14" t="s">
        <v>82</v>
      </c>
      <c r="AW3480" s="14" t="s">
        <v>30</v>
      </c>
      <c r="AX3480" s="14" t="s">
        <v>73</v>
      </c>
      <c r="AY3480" s="269" t="s">
        <v>189</v>
      </c>
    </row>
    <row r="3481" s="13" customFormat="1">
      <c r="A3481" s="13"/>
      <c r="B3481" s="249"/>
      <c r="C3481" s="250"/>
      <c r="D3481" s="242" t="s">
        <v>200</v>
      </c>
      <c r="E3481" s="251" t="s">
        <v>1</v>
      </c>
      <c r="F3481" s="252" t="s">
        <v>369</v>
      </c>
      <c r="G3481" s="250"/>
      <c r="H3481" s="251" t="s">
        <v>1</v>
      </c>
      <c r="I3481" s="253"/>
      <c r="J3481" s="250"/>
      <c r="K3481" s="250"/>
      <c r="L3481" s="254"/>
      <c r="M3481" s="255"/>
      <c r="N3481" s="256"/>
      <c r="O3481" s="256"/>
      <c r="P3481" s="256"/>
      <c r="Q3481" s="256"/>
      <c r="R3481" s="256"/>
      <c r="S3481" s="256"/>
      <c r="T3481" s="257"/>
      <c r="U3481" s="13"/>
      <c r="V3481" s="13"/>
      <c r="W3481" s="13"/>
      <c r="X3481" s="13"/>
      <c r="Y3481" s="13"/>
      <c r="Z3481" s="13"/>
      <c r="AA3481" s="13"/>
      <c r="AB3481" s="13"/>
      <c r="AC3481" s="13"/>
      <c r="AD3481" s="13"/>
      <c r="AE3481" s="13"/>
      <c r="AT3481" s="258" t="s">
        <v>200</v>
      </c>
      <c r="AU3481" s="258" t="s">
        <v>82</v>
      </c>
      <c r="AV3481" s="13" t="s">
        <v>80</v>
      </c>
      <c r="AW3481" s="13" t="s">
        <v>30</v>
      </c>
      <c r="AX3481" s="13" t="s">
        <v>73</v>
      </c>
      <c r="AY3481" s="258" t="s">
        <v>189</v>
      </c>
    </row>
    <row r="3482" s="14" customFormat="1">
      <c r="A3482" s="14"/>
      <c r="B3482" s="259"/>
      <c r="C3482" s="260"/>
      <c r="D3482" s="242" t="s">
        <v>200</v>
      </c>
      <c r="E3482" s="261" t="s">
        <v>1</v>
      </c>
      <c r="F3482" s="262" t="s">
        <v>841</v>
      </c>
      <c r="G3482" s="260"/>
      <c r="H3482" s="263">
        <v>-0.245</v>
      </c>
      <c r="I3482" s="264"/>
      <c r="J3482" s="260"/>
      <c r="K3482" s="260"/>
      <c r="L3482" s="265"/>
      <c r="M3482" s="266"/>
      <c r="N3482" s="267"/>
      <c r="O3482" s="267"/>
      <c r="P3482" s="267"/>
      <c r="Q3482" s="267"/>
      <c r="R3482" s="267"/>
      <c r="S3482" s="267"/>
      <c r="T3482" s="268"/>
      <c r="U3482" s="14"/>
      <c r="V3482" s="14"/>
      <c r="W3482" s="14"/>
      <c r="X3482" s="14"/>
      <c r="Y3482" s="14"/>
      <c r="Z3482" s="14"/>
      <c r="AA3482" s="14"/>
      <c r="AB3482" s="14"/>
      <c r="AC3482" s="14"/>
      <c r="AD3482" s="14"/>
      <c r="AE3482" s="14"/>
      <c r="AT3482" s="269" t="s">
        <v>200</v>
      </c>
      <c r="AU3482" s="269" t="s">
        <v>82</v>
      </c>
      <c r="AV3482" s="14" t="s">
        <v>82</v>
      </c>
      <c r="AW3482" s="14" t="s">
        <v>30</v>
      </c>
      <c r="AX3482" s="14" t="s">
        <v>73</v>
      </c>
      <c r="AY3482" s="269" t="s">
        <v>189</v>
      </c>
    </row>
    <row r="3483" s="13" customFormat="1">
      <c r="A3483" s="13"/>
      <c r="B3483" s="249"/>
      <c r="C3483" s="250"/>
      <c r="D3483" s="242" t="s">
        <v>200</v>
      </c>
      <c r="E3483" s="251" t="s">
        <v>1</v>
      </c>
      <c r="F3483" s="252" t="s">
        <v>842</v>
      </c>
      <c r="G3483" s="250"/>
      <c r="H3483" s="251" t="s">
        <v>1</v>
      </c>
      <c r="I3483" s="253"/>
      <c r="J3483" s="250"/>
      <c r="K3483" s="250"/>
      <c r="L3483" s="254"/>
      <c r="M3483" s="255"/>
      <c r="N3483" s="256"/>
      <c r="O3483" s="256"/>
      <c r="P3483" s="256"/>
      <c r="Q3483" s="256"/>
      <c r="R3483" s="256"/>
      <c r="S3483" s="256"/>
      <c r="T3483" s="257"/>
      <c r="U3483" s="13"/>
      <c r="V3483" s="13"/>
      <c r="W3483" s="13"/>
      <c r="X3483" s="13"/>
      <c r="Y3483" s="13"/>
      <c r="Z3483" s="13"/>
      <c r="AA3483" s="13"/>
      <c r="AB3483" s="13"/>
      <c r="AC3483" s="13"/>
      <c r="AD3483" s="13"/>
      <c r="AE3483" s="13"/>
      <c r="AT3483" s="258" t="s">
        <v>200</v>
      </c>
      <c r="AU3483" s="258" t="s">
        <v>82</v>
      </c>
      <c r="AV3483" s="13" t="s">
        <v>80</v>
      </c>
      <c r="AW3483" s="13" t="s">
        <v>30</v>
      </c>
      <c r="AX3483" s="13" t="s">
        <v>73</v>
      </c>
      <c r="AY3483" s="258" t="s">
        <v>189</v>
      </c>
    </row>
    <row r="3484" s="14" customFormat="1">
      <c r="A3484" s="14"/>
      <c r="B3484" s="259"/>
      <c r="C3484" s="260"/>
      <c r="D3484" s="242" t="s">
        <v>200</v>
      </c>
      <c r="E3484" s="261" t="s">
        <v>1</v>
      </c>
      <c r="F3484" s="262" t="s">
        <v>843</v>
      </c>
      <c r="G3484" s="260"/>
      <c r="H3484" s="263">
        <v>2.0299999999999998</v>
      </c>
      <c r="I3484" s="264"/>
      <c r="J3484" s="260"/>
      <c r="K3484" s="260"/>
      <c r="L3484" s="265"/>
      <c r="M3484" s="266"/>
      <c r="N3484" s="267"/>
      <c r="O3484" s="267"/>
      <c r="P3484" s="267"/>
      <c r="Q3484" s="267"/>
      <c r="R3484" s="267"/>
      <c r="S3484" s="267"/>
      <c r="T3484" s="268"/>
      <c r="U3484" s="14"/>
      <c r="V3484" s="14"/>
      <c r="W3484" s="14"/>
      <c r="X3484" s="14"/>
      <c r="Y3484" s="14"/>
      <c r="Z3484" s="14"/>
      <c r="AA3484" s="14"/>
      <c r="AB3484" s="14"/>
      <c r="AC3484" s="14"/>
      <c r="AD3484" s="14"/>
      <c r="AE3484" s="14"/>
      <c r="AT3484" s="269" t="s">
        <v>200</v>
      </c>
      <c r="AU3484" s="269" t="s">
        <v>82</v>
      </c>
      <c r="AV3484" s="14" t="s">
        <v>82</v>
      </c>
      <c r="AW3484" s="14" t="s">
        <v>30</v>
      </c>
      <c r="AX3484" s="14" t="s">
        <v>73</v>
      </c>
      <c r="AY3484" s="269" t="s">
        <v>189</v>
      </c>
    </row>
    <row r="3485" s="13" customFormat="1">
      <c r="A3485" s="13"/>
      <c r="B3485" s="249"/>
      <c r="C3485" s="250"/>
      <c r="D3485" s="242" t="s">
        <v>200</v>
      </c>
      <c r="E3485" s="251" t="s">
        <v>1</v>
      </c>
      <c r="F3485" s="252" t="s">
        <v>369</v>
      </c>
      <c r="G3485" s="250"/>
      <c r="H3485" s="251" t="s">
        <v>1</v>
      </c>
      <c r="I3485" s="253"/>
      <c r="J3485" s="250"/>
      <c r="K3485" s="250"/>
      <c r="L3485" s="254"/>
      <c r="M3485" s="255"/>
      <c r="N3485" s="256"/>
      <c r="O3485" s="256"/>
      <c r="P3485" s="256"/>
      <c r="Q3485" s="256"/>
      <c r="R3485" s="256"/>
      <c r="S3485" s="256"/>
      <c r="T3485" s="257"/>
      <c r="U3485" s="13"/>
      <c r="V3485" s="13"/>
      <c r="W3485" s="13"/>
      <c r="X3485" s="13"/>
      <c r="Y3485" s="13"/>
      <c r="Z3485" s="13"/>
      <c r="AA3485" s="13"/>
      <c r="AB3485" s="13"/>
      <c r="AC3485" s="13"/>
      <c r="AD3485" s="13"/>
      <c r="AE3485" s="13"/>
      <c r="AT3485" s="258" t="s">
        <v>200</v>
      </c>
      <c r="AU3485" s="258" t="s">
        <v>82</v>
      </c>
      <c r="AV3485" s="13" t="s">
        <v>80</v>
      </c>
      <c r="AW3485" s="13" t="s">
        <v>30</v>
      </c>
      <c r="AX3485" s="13" t="s">
        <v>73</v>
      </c>
      <c r="AY3485" s="258" t="s">
        <v>189</v>
      </c>
    </row>
    <row r="3486" s="14" customFormat="1">
      <c r="A3486" s="14"/>
      <c r="B3486" s="259"/>
      <c r="C3486" s="260"/>
      <c r="D3486" s="242" t="s">
        <v>200</v>
      </c>
      <c r="E3486" s="261" t="s">
        <v>1</v>
      </c>
      <c r="F3486" s="262" t="s">
        <v>841</v>
      </c>
      <c r="G3486" s="260"/>
      <c r="H3486" s="263">
        <v>-0.245</v>
      </c>
      <c r="I3486" s="264"/>
      <c r="J3486" s="260"/>
      <c r="K3486" s="260"/>
      <c r="L3486" s="265"/>
      <c r="M3486" s="266"/>
      <c r="N3486" s="267"/>
      <c r="O3486" s="267"/>
      <c r="P3486" s="267"/>
      <c r="Q3486" s="267"/>
      <c r="R3486" s="267"/>
      <c r="S3486" s="267"/>
      <c r="T3486" s="268"/>
      <c r="U3486" s="14"/>
      <c r="V3486" s="14"/>
      <c r="W3486" s="14"/>
      <c r="X3486" s="14"/>
      <c r="Y3486" s="14"/>
      <c r="Z3486" s="14"/>
      <c r="AA3486" s="14"/>
      <c r="AB3486" s="14"/>
      <c r="AC3486" s="14"/>
      <c r="AD3486" s="14"/>
      <c r="AE3486" s="14"/>
      <c r="AT3486" s="269" t="s">
        <v>200</v>
      </c>
      <c r="AU3486" s="269" t="s">
        <v>82</v>
      </c>
      <c r="AV3486" s="14" t="s">
        <v>82</v>
      </c>
      <c r="AW3486" s="14" t="s">
        <v>30</v>
      </c>
      <c r="AX3486" s="14" t="s">
        <v>73</v>
      </c>
      <c r="AY3486" s="269" t="s">
        <v>189</v>
      </c>
    </row>
    <row r="3487" s="13" customFormat="1">
      <c r="A3487" s="13"/>
      <c r="B3487" s="249"/>
      <c r="C3487" s="250"/>
      <c r="D3487" s="242" t="s">
        <v>200</v>
      </c>
      <c r="E3487" s="251" t="s">
        <v>1</v>
      </c>
      <c r="F3487" s="252" t="s">
        <v>915</v>
      </c>
      <c r="G3487" s="250"/>
      <c r="H3487" s="251" t="s">
        <v>1</v>
      </c>
      <c r="I3487" s="253"/>
      <c r="J3487" s="250"/>
      <c r="K3487" s="250"/>
      <c r="L3487" s="254"/>
      <c r="M3487" s="255"/>
      <c r="N3487" s="256"/>
      <c r="O3487" s="256"/>
      <c r="P3487" s="256"/>
      <c r="Q3487" s="256"/>
      <c r="R3487" s="256"/>
      <c r="S3487" s="256"/>
      <c r="T3487" s="257"/>
      <c r="U3487" s="13"/>
      <c r="V3487" s="13"/>
      <c r="W3487" s="13"/>
      <c r="X3487" s="13"/>
      <c r="Y3487" s="13"/>
      <c r="Z3487" s="13"/>
      <c r="AA3487" s="13"/>
      <c r="AB3487" s="13"/>
      <c r="AC3487" s="13"/>
      <c r="AD3487" s="13"/>
      <c r="AE3487" s="13"/>
      <c r="AT3487" s="258" t="s">
        <v>200</v>
      </c>
      <c r="AU3487" s="258" t="s">
        <v>82</v>
      </c>
      <c r="AV3487" s="13" t="s">
        <v>80</v>
      </c>
      <c r="AW3487" s="13" t="s">
        <v>30</v>
      </c>
      <c r="AX3487" s="13" t="s">
        <v>73</v>
      </c>
      <c r="AY3487" s="258" t="s">
        <v>189</v>
      </c>
    </row>
    <row r="3488" s="13" customFormat="1">
      <c r="A3488" s="13"/>
      <c r="B3488" s="249"/>
      <c r="C3488" s="250"/>
      <c r="D3488" s="242" t="s">
        <v>200</v>
      </c>
      <c r="E3488" s="251" t="s">
        <v>1</v>
      </c>
      <c r="F3488" s="252" t="s">
        <v>916</v>
      </c>
      <c r="G3488" s="250"/>
      <c r="H3488" s="251" t="s">
        <v>1</v>
      </c>
      <c r="I3488" s="253"/>
      <c r="J3488" s="250"/>
      <c r="K3488" s="250"/>
      <c r="L3488" s="254"/>
      <c r="M3488" s="255"/>
      <c r="N3488" s="256"/>
      <c r="O3488" s="256"/>
      <c r="P3488" s="256"/>
      <c r="Q3488" s="256"/>
      <c r="R3488" s="256"/>
      <c r="S3488" s="256"/>
      <c r="T3488" s="257"/>
      <c r="U3488" s="13"/>
      <c r="V3488" s="13"/>
      <c r="W3488" s="13"/>
      <c r="X3488" s="13"/>
      <c r="Y3488" s="13"/>
      <c r="Z3488" s="13"/>
      <c r="AA3488" s="13"/>
      <c r="AB3488" s="13"/>
      <c r="AC3488" s="13"/>
      <c r="AD3488" s="13"/>
      <c r="AE3488" s="13"/>
      <c r="AT3488" s="258" t="s">
        <v>200</v>
      </c>
      <c r="AU3488" s="258" t="s">
        <v>82</v>
      </c>
      <c r="AV3488" s="13" t="s">
        <v>80</v>
      </c>
      <c r="AW3488" s="13" t="s">
        <v>30</v>
      </c>
      <c r="AX3488" s="13" t="s">
        <v>73</v>
      </c>
      <c r="AY3488" s="258" t="s">
        <v>189</v>
      </c>
    </row>
    <row r="3489" s="13" customFormat="1">
      <c r="A3489" s="13"/>
      <c r="B3489" s="249"/>
      <c r="C3489" s="250"/>
      <c r="D3489" s="242" t="s">
        <v>200</v>
      </c>
      <c r="E3489" s="251" t="s">
        <v>1</v>
      </c>
      <c r="F3489" s="252" t="s">
        <v>918</v>
      </c>
      <c r="G3489" s="250"/>
      <c r="H3489" s="251" t="s">
        <v>1</v>
      </c>
      <c r="I3489" s="253"/>
      <c r="J3489" s="250"/>
      <c r="K3489" s="250"/>
      <c r="L3489" s="254"/>
      <c r="M3489" s="255"/>
      <c r="N3489" s="256"/>
      <c r="O3489" s="256"/>
      <c r="P3489" s="256"/>
      <c r="Q3489" s="256"/>
      <c r="R3489" s="256"/>
      <c r="S3489" s="256"/>
      <c r="T3489" s="257"/>
      <c r="U3489" s="13"/>
      <c r="V3489" s="13"/>
      <c r="W3489" s="13"/>
      <c r="X3489" s="13"/>
      <c r="Y3489" s="13"/>
      <c r="Z3489" s="13"/>
      <c r="AA3489" s="13"/>
      <c r="AB3489" s="13"/>
      <c r="AC3489" s="13"/>
      <c r="AD3489" s="13"/>
      <c r="AE3489" s="13"/>
      <c r="AT3489" s="258" t="s">
        <v>200</v>
      </c>
      <c r="AU3489" s="258" t="s">
        <v>82</v>
      </c>
      <c r="AV3489" s="13" t="s">
        <v>80</v>
      </c>
      <c r="AW3489" s="13" t="s">
        <v>30</v>
      </c>
      <c r="AX3489" s="13" t="s">
        <v>73</v>
      </c>
      <c r="AY3489" s="258" t="s">
        <v>189</v>
      </c>
    </row>
    <row r="3490" s="14" customFormat="1">
      <c r="A3490" s="14"/>
      <c r="B3490" s="259"/>
      <c r="C3490" s="260"/>
      <c r="D3490" s="242" t="s">
        <v>200</v>
      </c>
      <c r="E3490" s="261" t="s">
        <v>1</v>
      </c>
      <c r="F3490" s="262" t="s">
        <v>919</v>
      </c>
      <c r="G3490" s="260"/>
      <c r="H3490" s="263">
        <v>35.665999999999997</v>
      </c>
      <c r="I3490" s="264"/>
      <c r="J3490" s="260"/>
      <c r="K3490" s="260"/>
      <c r="L3490" s="265"/>
      <c r="M3490" s="266"/>
      <c r="N3490" s="267"/>
      <c r="O3490" s="267"/>
      <c r="P3490" s="267"/>
      <c r="Q3490" s="267"/>
      <c r="R3490" s="267"/>
      <c r="S3490" s="267"/>
      <c r="T3490" s="268"/>
      <c r="U3490" s="14"/>
      <c r="V3490" s="14"/>
      <c r="W3490" s="14"/>
      <c r="X3490" s="14"/>
      <c r="Y3490" s="14"/>
      <c r="Z3490" s="14"/>
      <c r="AA3490" s="14"/>
      <c r="AB3490" s="14"/>
      <c r="AC3490" s="14"/>
      <c r="AD3490" s="14"/>
      <c r="AE3490" s="14"/>
      <c r="AT3490" s="269" t="s">
        <v>200</v>
      </c>
      <c r="AU3490" s="269" t="s">
        <v>82</v>
      </c>
      <c r="AV3490" s="14" t="s">
        <v>82</v>
      </c>
      <c r="AW3490" s="14" t="s">
        <v>30</v>
      </c>
      <c r="AX3490" s="14" t="s">
        <v>73</v>
      </c>
      <c r="AY3490" s="269" t="s">
        <v>189</v>
      </c>
    </row>
    <row r="3491" s="13" customFormat="1">
      <c r="A3491" s="13"/>
      <c r="B3491" s="249"/>
      <c r="C3491" s="250"/>
      <c r="D3491" s="242" t="s">
        <v>200</v>
      </c>
      <c r="E3491" s="251" t="s">
        <v>1</v>
      </c>
      <c r="F3491" s="252" t="s">
        <v>304</v>
      </c>
      <c r="G3491" s="250"/>
      <c r="H3491" s="251" t="s">
        <v>1</v>
      </c>
      <c r="I3491" s="253"/>
      <c r="J3491" s="250"/>
      <c r="K3491" s="250"/>
      <c r="L3491" s="254"/>
      <c r="M3491" s="255"/>
      <c r="N3491" s="256"/>
      <c r="O3491" s="256"/>
      <c r="P3491" s="256"/>
      <c r="Q3491" s="256"/>
      <c r="R3491" s="256"/>
      <c r="S3491" s="256"/>
      <c r="T3491" s="257"/>
      <c r="U3491" s="13"/>
      <c r="V3491" s="13"/>
      <c r="W3491" s="13"/>
      <c r="X3491" s="13"/>
      <c r="Y3491" s="13"/>
      <c r="Z3491" s="13"/>
      <c r="AA3491" s="13"/>
      <c r="AB3491" s="13"/>
      <c r="AC3491" s="13"/>
      <c r="AD3491" s="13"/>
      <c r="AE3491" s="13"/>
      <c r="AT3491" s="258" t="s">
        <v>200</v>
      </c>
      <c r="AU3491" s="258" t="s">
        <v>82</v>
      </c>
      <c r="AV3491" s="13" t="s">
        <v>80</v>
      </c>
      <c r="AW3491" s="13" t="s">
        <v>30</v>
      </c>
      <c r="AX3491" s="13" t="s">
        <v>73</v>
      </c>
      <c r="AY3491" s="258" t="s">
        <v>189</v>
      </c>
    </row>
    <row r="3492" s="13" customFormat="1">
      <c r="A3492" s="13"/>
      <c r="B3492" s="249"/>
      <c r="C3492" s="250"/>
      <c r="D3492" s="242" t="s">
        <v>200</v>
      </c>
      <c r="E3492" s="251" t="s">
        <v>1</v>
      </c>
      <c r="F3492" s="252" t="s">
        <v>201</v>
      </c>
      <c r="G3492" s="250"/>
      <c r="H3492" s="251" t="s">
        <v>1</v>
      </c>
      <c r="I3492" s="253"/>
      <c r="J3492" s="250"/>
      <c r="K3492" s="250"/>
      <c r="L3492" s="254"/>
      <c r="M3492" s="255"/>
      <c r="N3492" s="256"/>
      <c r="O3492" s="256"/>
      <c r="P3492" s="256"/>
      <c r="Q3492" s="256"/>
      <c r="R3492" s="256"/>
      <c r="S3492" s="256"/>
      <c r="T3492" s="257"/>
      <c r="U3492" s="13"/>
      <c r="V3492" s="13"/>
      <c r="W3492" s="13"/>
      <c r="X3492" s="13"/>
      <c r="Y3492" s="13"/>
      <c r="Z3492" s="13"/>
      <c r="AA3492" s="13"/>
      <c r="AB3492" s="13"/>
      <c r="AC3492" s="13"/>
      <c r="AD3492" s="13"/>
      <c r="AE3492" s="13"/>
      <c r="AT3492" s="258" t="s">
        <v>200</v>
      </c>
      <c r="AU3492" s="258" t="s">
        <v>82</v>
      </c>
      <c r="AV3492" s="13" t="s">
        <v>80</v>
      </c>
      <c r="AW3492" s="13" t="s">
        <v>30</v>
      </c>
      <c r="AX3492" s="13" t="s">
        <v>73</v>
      </c>
      <c r="AY3492" s="258" t="s">
        <v>189</v>
      </c>
    </row>
    <row r="3493" s="14" customFormat="1">
      <c r="A3493" s="14"/>
      <c r="B3493" s="259"/>
      <c r="C3493" s="260"/>
      <c r="D3493" s="242" t="s">
        <v>200</v>
      </c>
      <c r="E3493" s="261" t="s">
        <v>1</v>
      </c>
      <c r="F3493" s="262" t="s">
        <v>305</v>
      </c>
      <c r="G3493" s="260"/>
      <c r="H3493" s="263">
        <v>88.304000000000002</v>
      </c>
      <c r="I3493" s="264"/>
      <c r="J3493" s="260"/>
      <c r="K3493" s="260"/>
      <c r="L3493" s="265"/>
      <c r="M3493" s="266"/>
      <c r="N3493" s="267"/>
      <c r="O3493" s="267"/>
      <c r="P3493" s="267"/>
      <c r="Q3493" s="267"/>
      <c r="R3493" s="267"/>
      <c r="S3493" s="267"/>
      <c r="T3493" s="268"/>
      <c r="U3493" s="14"/>
      <c r="V3493" s="14"/>
      <c r="W3493" s="14"/>
      <c r="X3493" s="14"/>
      <c r="Y3493" s="14"/>
      <c r="Z3493" s="14"/>
      <c r="AA3493" s="14"/>
      <c r="AB3493" s="14"/>
      <c r="AC3493" s="14"/>
      <c r="AD3493" s="14"/>
      <c r="AE3493" s="14"/>
      <c r="AT3493" s="269" t="s">
        <v>200</v>
      </c>
      <c r="AU3493" s="269" t="s">
        <v>82</v>
      </c>
      <c r="AV3493" s="14" t="s">
        <v>82</v>
      </c>
      <c r="AW3493" s="14" t="s">
        <v>30</v>
      </c>
      <c r="AX3493" s="14" t="s">
        <v>73</v>
      </c>
      <c r="AY3493" s="269" t="s">
        <v>189</v>
      </c>
    </row>
    <row r="3494" s="15" customFormat="1">
      <c r="A3494" s="15"/>
      <c r="B3494" s="270"/>
      <c r="C3494" s="271"/>
      <c r="D3494" s="242" t="s">
        <v>200</v>
      </c>
      <c r="E3494" s="272" t="s">
        <v>1</v>
      </c>
      <c r="F3494" s="273" t="s">
        <v>207</v>
      </c>
      <c r="G3494" s="271"/>
      <c r="H3494" s="274">
        <v>161.81200000000001</v>
      </c>
      <c r="I3494" s="275"/>
      <c r="J3494" s="271"/>
      <c r="K3494" s="271"/>
      <c r="L3494" s="276"/>
      <c r="M3494" s="277"/>
      <c r="N3494" s="278"/>
      <c r="O3494" s="278"/>
      <c r="P3494" s="278"/>
      <c r="Q3494" s="278"/>
      <c r="R3494" s="278"/>
      <c r="S3494" s="278"/>
      <c r="T3494" s="279"/>
      <c r="U3494" s="15"/>
      <c r="V3494" s="15"/>
      <c r="W3494" s="15"/>
      <c r="X3494" s="15"/>
      <c r="Y3494" s="15"/>
      <c r="Z3494" s="15"/>
      <c r="AA3494" s="15"/>
      <c r="AB3494" s="15"/>
      <c r="AC3494" s="15"/>
      <c r="AD3494" s="15"/>
      <c r="AE3494" s="15"/>
      <c r="AT3494" s="280" t="s">
        <v>200</v>
      </c>
      <c r="AU3494" s="280" t="s">
        <v>82</v>
      </c>
      <c r="AV3494" s="15" t="s">
        <v>195</v>
      </c>
      <c r="AW3494" s="15" t="s">
        <v>30</v>
      </c>
      <c r="AX3494" s="15" t="s">
        <v>73</v>
      </c>
      <c r="AY3494" s="280" t="s">
        <v>189</v>
      </c>
    </row>
    <row r="3495" s="14" customFormat="1">
      <c r="A3495" s="14"/>
      <c r="B3495" s="259"/>
      <c r="C3495" s="260"/>
      <c r="D3495" s="242" t="s">
        <v>200</v>
      </c>
      <c r="E3495" s="261" t="s">
        <v>1</v>
      </c>
      <c r="F3495" s="262" t="s">
        <v>2068</v>
      </c>
      <c r="G3495" s="260"/>
      <c r="H3495" s="263">
        <v>169.90299999999999</v>
      </c>
      <c r="I3495" s="264"/>
      <c r="J3495" s="260"/>
      <c r="K3495" s="260"/>
      <c r="L3495" s="265"/>
      <c r="M3495" s="266"/>
      <c r="N3495" s="267"/>
      <c r="O3495" s="267"/>
      <c r="P3495" s="267"/>
      <c r="Q3495" s="267"/>
      <c r="R3495" s="267"/>
      <c r="S3495" s="267"/>
      <c r="T3495" s="268"/>
      <c r="U3495" s="14"/>
      <c r="V3495" s="14"/>
      <c r="W3495" s="14"/>
      <c r="X3495" s="14"/>
      <c r="Y3495" s="14"/>
      <c r="Z3495" s="14"/>
      <c r="AA3495" s="14"/>
      <c r="AB3495" s="14"/>
      <c r="AC3495" s="14"/>
      <c r="AD3495" s="14"/>
      <c r="AE3495" s="14"/>
      <c r="AT3495" s="269" t="s">
        <v>200</v>
      </c>
      <c r="AU3495" s="269" t="s">
        <v>82</v>
      </c>
      <c r="AV3495" s="14" t="s">
        <v>82</v>
      </c>
      <c r="AW3495" s="14" t="s">
        <v>30</v>
      </c>
      <c r="AX3495" s="14" t="s">
        <v>80</v>
      </c>
      <c r="AY3495" s="269" t="s">
        <v>189</v>
      </c>
    </row>
    <row r="3496" s="2" customFormat="1" ht="37.8" customHeight="1">
      <c r="A3496" s="39"/>
      <c r="B3496" s="40"/>
      <c r="C3496" s="281" t="s">
        <v>2077</v>
      </c>
      <c r="D3496" s="281" t="s">
        <v>273</v>
      </c>
      <c r="E3496" s="282" t="s">
        <v>2078</v>
      </c>
      <c r="F3496" s="283" t="s">
        <v>2079</v>
      </c>
      <c r="G3496" s="284" t="s">
        <v>2060</v>
      </c>
      <c r="H3496" s="285">
        <v>258.899</v>
      </c>
      <c r="I3496" s="286"/>
      <c r="J3496" s="287">
        <f>ROUND(I3496*H3496,2)</f>
        <v>0</v>
      </c>
      <c r="K3496" s="288"/>
      <c r="L3496" s="289"/>
      <c r="M3496" s="290" t="s">
        <v>1</v>
      </c>
      <c r="N3496" s="291" t="s">
        <v>38</v>
      </c>
      <c r="O3496" s="92"/>
      <c r="P3496" s="238">
        <f>O3496*H3496</f>
        <v>0</v>
      </c>
      <c r="Q3496" s="238">
        <v>0.001</v>
      </c>
      <c r="R3496" s="238">
        <f>Q3496*H3496</f>
        <v>0.25889899999999999</v>
      </c>
      <c r="S3496" s="238">
        <v>0</v>
      </c>
      <c r="T3496" s="239">
        <f>S3496*H3496</f>
        <v>0</v>
      </c>
      <c r="U3496" s="39"/>
      <c r="V3496" s="39"/>
      <c r="W3496" s="39"/>
      <c r="X3496" s="39"/>
      <c r="Y3496" s="39"/>
      <c r="Z3496" s="39"/>
      <c r="AA3496" s="39"/>
      <c r="AB3496" s="39"/>
      <c r="AC3496" s="39"/>
      <c r="AD3496" s="39"/>
      <c r="AE3496" s="39"/>
      <c r="AR3496" s="240" t="s">
        <v>471</v>
      </c>
      <c r="AT3496" s="240" t="s">
        <v>273</v>
      </c>
      <c r="AU3496" s="240" t="s">
        <v>82</v>
      </c>
      <c r="AY3496" s="18" t="s">
        <v>189</v>
      </c>
      <c r="BE3496" s="241">
        <f>IF(N3496="základní",J3496,0)</f>
        <v>0</v>
      </c>
      <c r="BF3496" s="241">
        <f>IF(N3496="snížená",J3496,0)</f>
        <v>0</v>
      </c>
      <c r="BG3496" s="241">
        <f>IF(N3496="zákl. přenesená",J3496,0)</f>
        <v>0</v>
      </c>
      <c r="BH3496" s="241">
        <f>IF(N3496="sníž. přenesená",J3496,0)</f>
        <v>0</v>
      </c>
      <c r="BI3496" s="241">
        <f>IF(N3496="nulová",J3496,0)</f>
        <v>0</v>
      </c>
      <c r="BJ3496" s="18" t="s">
        <v>80</v>
      </c>
      <c r="BK3496" s="241">
        <f>ROUND(I3496*H3496,2)</f>
        <v>0</v>
      </c>
      <c r="BL3496" s="18" t="s">
        <v>306</v>
      </c>
      <c r="BM3496" s="240" t="s">
        <v>2080</v>
      </c>
    </row>
    <row r="3497" s="2" customFormat="1">
      <c r="A3497" s="39"/>
      <c r="B3497" s="40"/>
      <c r="C3497" s="41"/>
      <c r="D3497" s="242" t="s">
        <v>197</v>
      </c>
      <c r="E3497" s="41"/>
      <c r="F3497" s="243" t="s">
        <v>2079</v>
      </c>
      <c r="G3497" s="41"/>
      <c r="H3497" s="41"/>
      <c r="I3497" s="244"/>
      <c r="J3497" s="41"/>
      <c r="K3497" s="41"/>
      <c r="L3497" s="45"/>
      <c r="M3497" s="245"/>
      <c r="N3497" s="246"/>
      <c r="O3497" s="92"/>
      <c r="P3497" s="92"/>
      <c r="Q3497" s="92"/>
      <c r="R3497" s="92"/>
      <c r="S3497" s="92"/>
      <c r="T3497" s="93"/>
      <c r="U3497" s="39"/>
      <c r="V3497" s="39"/>
      <c r="W3497" s="39"/>
      <c r="X3497" s="39"/>
      <c r="Y3497" s="39"/>
      <c r="Z3497" s="39"/>
      <c r="AA3497" s="39"/>
      <c r="AB3497" s="39"/>
      <c r="AC3497" s="39"/>
      <c r="AD3497" s="39"/>
      <c r="AE3497" s="39"/>
      <c r="AT3497" s="18" t="s">
        <v>197</v>
      </c>
      <c r="AU3497" s="18" t="s">
        <v>82</v>
      </c>
    </row>
    <row r="3498" s="14" customFormat="1">
      <c r="A3498" s="14"/>
      <c r="B3498" s="259"/>
      <c r="C3498" s="260"/>
      <c r="D3498" s="242" t="s">
        <v>200</v>
      </c>
      <c r="E3498" s="261" t="s">
        <v>1</v>
      </c>
      <c r="F3498" s="262" t="s">
        <v>2081</v>
      </c>
      <c r="G3498" s="260"/>
      <c r="H3498" s="263">
        <v>258.899</v>
      </c>
      <c r="I3498" s="264"/>
      <c r="J3498" s="260"/>
      <c r="K3498" s="260"/>
      <c r="L3498" s="265"/>
      <c r="M3498" s="266"/>
      <c r="N3498" s="267"/>
      <c r="O3498" s="267"/>
      <c r="P3498" s="267"/>
      <c r="Q3498" s="267"/>
      <c r="R3498" s="267"/>
      <c r="S3498" s="267"/>
      <c r="T3498" s="268"/>
      <c r="U3498" s="14"/>
      <c r="V3498" s="14"/>
      <c r="W3498" s="14"/>
      <c r="X3498" s="14"/>
      <c r="Y3498" s="14"/>
      <c r="Z3498" s="14"/>
      <c r="AA3498" s="14"/>
      <c r="AB3498" s="14"/>
      <c r="AC3498" s="14"/>
      <c r="AD3498" s="14"/>
      <c r="AE3498" s="14"/>
      <c r="AT3498" s="269" t="s">
        <v>200</v>
      </c>
      <c r="AU3498" s="269" t="s">
        <v>82</v>
      </c>
      <c r="AV3498" s="14" t="s">
        <v>82</v>
      </c>
      <c r="AW3498" s="14" t="s">
        <v>30</v>
      </c>
      <c r="AX3498" s="14" t="s">
        <v>80</v>
      </c>
      <c r="AY3498" s="269" t="s">
        <v>189</v>
      </c>
    </row>
    <row r="3499" s="2" customFormat="1" ht="44.25" customHeight="1">
      <c r="A3499" s="39"/>
      <c r="B3499" s="40"/>
      <c r="C3499" s="228" t="s">
        <v>2082</v>
      </c>
      <c r="D3499" s="228" t="s">
        <v>191</v>
      </c>
      <c r="E3499" s="229" t="s">
        <v>2083</v>
      </c>
      <c r="F3499" s="230" t="s">
        <v>2084</v>
      </c>
      <c r="G3499" s="231" t="s">
        <v>301</v>
      </c>
      <c r="H3499" s="232">
        <v>39.734000000000002</v>
      </c>
      <c r="I3499" s="233"/>
      <c r="J3499" s="234">
        <f>ROUND(I3499*H3499,2)</f>
        <v>0</v>
      </c>
      <c r="K3499" s="235"/>
      <c r="L3499" s="45"/>
      <c r="M3499" s="236" t="s">
        <v>1</v>
      </c>
      <c r="N3499" s="237" t="s">
        <v>38</v>
      </c>
      <c r="O3499" s="92"/>
      <c r="P3499" s="238">
        <f>O3499*H3499</f>
        <v>0</v>
      </c>
      <c r="Q3499" s="238">
        <v>0</v>
      </c>
      <c r="R3499" s="238">
        <f>Q3499*H3499</f>
        <v>0</v>
      </c>
      <c r="S3499" s="238">
        <v>0</v>
      </c>
      <c r="T3499" s="239">
        <f>S3499*H3499</f>
        <v>0</v>
      </c>
      <c r="U3499" s="39"/>
      <c r="V3499" s="39"/>
      <c r="W3499" s="39"/>
      <c r="X3499" s="39"/>
      <c r="Y3499" s="39"/>
      <c r="Z3499" s="39"/>
      <c r="AA3499" s="39"/>
      <c r="AB3499" s="39"/>
      <c r="AC3499" s="39"/>
      <c r="AD3499" s="39"/>
      <c r="AE3499" s="39"/>
      <c r="AR3499" s="240" t="s">
        <v>306</v>
      </c>
      <c r="AT3499" s="240" t="s">
        <v>191</v>
      </c>
      <c r="AU3499" s="240" t="s">
        <v>82</v>
      </c>
      <c r="AY3499" s="18" t="s">
        <v>189</v>
      </c>
      <c r="BE3499" s="241">
        <f>IF(N3499="základní",J3499,0)</f>
        <v>0</v>
      </c>
      <c r="BF3499" s="241">
        <f>IF(N3499="snížená",J3499,0)</f>
        <v>0</v>
      </c>
      <c r="BG3499" s="241">
        <f>IF(N3499="zákl. přenesená",J3499,0)</f>
        <v>0</v>
      </c>
      <c r="BH3499" s="241">
        <f>IF(N3499="sníž. přenesená",J3499,0)</f>
        <v>0</v>
      </c>
      <c r="BI3499" s="241">
        <f>IF(N3499="nulová",J3499,0)</f>
        <v>0</v>
      </c>
      <c r="BJ3499" s="18" t="s">
        <v>80</v>
      </c>
      <c r="BK3499" s="241">
        <f>ROUND(I3499*H3499,2)</f>
        <v>0</v>
      </c>
      <c r="BL3499" s="18" t="s">
        <v>306</v>
      </c>
      <c r="BM3499" s="240" t="s">
        <v>2085</v>
      </c>
    </row>
    <row r="3500" s="2" customFormat="1">
      <c r="A3500" s="39"/>
      <c r="B3500" s="40"/>
      <c r="C3500" s="41"/>
      <c r="D3500" s="242" t="s">
        <v>197</v>
      </c>
      <c r="E3500" s="41"/>
      <c r="F3500" s="243" t="s">
        <v>2084</v>
      </c>
      <c r="G3500" s="41"/>
      <c r="H3500" s="41"/>
      <c r="I3500" s="244"/>
      <c r="J3500" s="41"/>
      <c r="K3500" s="41"/>
      <c r="L3500" s="45"/>
      <c r="M3500" s="245"/>
      <c r="N3500" s="246"/>
      <c r="O3500" s="92"/>
      <c r="P3500" s="92"/>
      <c r="Q3500" s="92"/>
      <c r="R3500" s="92"/>
      <c r="S3500" s="92"/>
      <c r="T3500" s="93"/>
      <c r="U3500" s="39"/>
      <c r="V3500" s="39"/>
      <c r="W3500" s="39"/>
      <c r="X3500" s="39"/>
      <c r="Y3500" s="39"/>
      <c r="Z3500" s="39"/>
      <c r="AA3500" s="39"/>
      <c r="AB3500" s="39"/>
      <c r="AC3500" s="39"/>
      <c r="AD3500" s="39"/>
      <c r="AE3500" s="39"/>
      <c r="AT3500" s="18" t="s">
        <v>197</v>
      </c>
      <c r="AU3500" s="18" t="s">
        <v>82</v>
      </c>
    </row>
    <row r="3501" s="13" customFormat="1">
      <c r="A3501" s="13"/>
      <c r="B3501" s="249"/>
      <c r="C3501" s="250"/>
      <c r="D3501" s="242" t="s">
        <v>200</v>
      </c>
      <c r="E3501" s="251" t="s">
        <v>1</v>
      </c>
      <c r="F3501" s="252" t="s">
        <v>820</v>
      </c>
      <c r="G3501" s="250"/>
      <c r="H3501" s="251" t="s">
        <v>1</v>
      </c>
      <c r="I3501" s="253"/>
      <c r="J3501" s="250"/>
      <c r="K3501" s="250"/>
      <c r="L3501" s="254"/>
      <c r="M3501" s="255"/>
      <c r="N3501" s="256"/>
      <c r="O3501" s="256"/>
      <c r="P3501" s="256"/>
      <c r="Q3501" s="256"/>
      <c r="R3501" s="256"/>
      <c r="S3501" s="256"/>
      <c r="T3501" s="257"/>
      <c r="U3501" s="13"/>
      <c r="V3501" s="13"/>
      <c r="W3501" s="13"/>
      <c r="X3501" s="13"/>
      <c r="Y3501" s="13"/>
      <c r="Z3501" s="13"/>
      <c r="AA3501" s="13"/>
      <c r="AB3501" s="13"/>
      <c r="AC3501" s="13"/>
      <c r="AD3501" s="13"/>
      <c r="AE3501" s="13"/>
      <c r="AT3501" s="258" t="s">
        <v>200</v>
      </c>
      <c r="AU3501" s="258" t="s">
        <v>82</v>
      </c>
      <c r="AV3501" s="13" t="s">
        <v>80</v>
      </c>
      <c r="AW3501" s="13" t="s">
        <v>30</v>
      </c>
      <c r="AX3501" s="13" t="s">
        <v>73</v>
      </c>
      <c r="AY3501" s="258" t="s">
        <v>189</v>
      </c>
    </row>
    <row r="3502" s="13" customFormat="1">
      <c r="A3502" s="13"/>
      <c r="B3502" s="249"/>
      <c r="C3502" s="250"/>
      <c r="D3502" s="242" t="s">
        <v>200</v>
      </c>
      <c r="E3502" s="251" t="s">
        <v>1</v>
      </c>
      <c r="F3502" s="252" t="s">
        <v>821</v>
      </c>
      <c r="G3502" s="250"/>
      <c r="H3502" s="251" t="s">
        <v>1</v>
      </c>
      <c r="I3502" s="253"/>
      <c r="J3502" s="250"/>
      <c r="K3502" s="250"/>
      <c r="L3502" s="254"/>
      <c r="M3502" s="255"/>
      <c r="N3502" s="256"/>
      <c r="O3502" s="256"/>
      <c r="P3502" s="256"/>
      <c r="Q3502" s="256"/>
      <c r="R3502" s="256"/>
      <c r="S3502" s="256"/>
      <c r="T3502" s="257"/>
      <c r="U3502" s="13"/>
      <c r="V3502" s="13"/>
      <c r="W3502" s="13"/>
      <c r="X3502" s="13"/>
      <c r="Y3502" s="13"/>
      <c r="Z3502" s="13"/>
      <c r="AA3502" s="13"/>
      <c r="AB3502" s="13"/>
      <c r="AC3502" s="13"/>
      <c r="AD3502" s="13"/>
      <c r="AE3502" s="13"/>
      <c r="AT3502" s="258" t="s">
        <v>200</v>
      </c>
      <c r="AU3502" s="258" t="s">
        <v>82</v>
      </c>
      <c r="AV3502" s="13" t="s">
        <v>80</v>
      </c>
      <c r="AW3502" s="13" t="s">
        <v>30</v>
      </c>
      <c r="AX3502" s="13" t="s">
        <v>73</v>
      </c>
      <c r="AY3502" s="258" t="s">
        <v>189</v>
      </c>
    </row>
    <row r="3503" s="13" customFormat="1">
      <c r="A3503" s="13"/>
      <c r="B3503" s="249"/>
      <c r="C3503" s="250"/>
      <c r="D3503" s="242" t="s">
        <v>200</v>
      </c>
      <c r="E3503" s="251" t="s">
        <v>1</v>
      </c>
      <c r="F3503" s="252" t="s">
        <v>338</v>
      </c>
      <c r="G3503" s="250"/>
      <c r="H3503" s="251" t="s">
        <v>1</v>
      </c>
      <c r="I3503" s="253"/>
      <c r="J3503" s="250"/>
      <c r="K3503" s="250"/>
      <c r="L3503" s="254"/>
      <c r="M3503" s="255"/>
      <c r="N3503" s="256"/>
      <c r="O3503" s="256"/>
      <c r="P3503" s="256"/>
      <c r="Q3503" s="256"/>
      <c r="R3503" s="256"/>
      <c r="S3503" s="256"/>
      <c r="T3503" s="257"/>
      <c r="U3503" s="13"/>
      <c r="V3503" s="13"/>
      <c r="W3503" s="13"/>
      <c r="X3503" s="13"/>
      <c r="Y3503" s="13"/>
      <c r="Z3503" s="13"/>
      <c r="AA3503" s="13"/>
      <c r="AB3503" s="13"/>
      <c r="AC3503" s="13"/>
      <c r="AD3503" s="13"/>
      <c r="AE3503" s="13"/>
      <c r="AT3503" s="258" t="s">
        <v>200</v>
      </c>
      <c r="AU3503" s="258" t="s">
        <v>82</v>
      </c>
      <c r="AV3503" s="13" t="s">
        <v>80</v>
      </c>
      <c r="AW3503" s="13" t="s">
        <v>30</v>
      </c>
      <c r="AX3503" s="13" t="s">
        <v>73</v>
      </c>
      <c r="AY3503" s="258" t="s">
        <v>189</v>
      </c>
    </row>
    <row r="3504" s="13" customFormat="1">
      <c r="A3504" s="13"/>
      <c r="B3504" s="249"/>
      <c r="C3504" s="250"/>
      <c r="D3504" s="242" t="s">
        <v>200</v>
      </c>
      <c r="E3504" s="251" t="s">
        <v>1</v>
      </c>
      <c r="F3504" s="252" t="s">
        <v>2067</v>
      </c>
      <c r="G3504" s="250"/>
      <c r="H3504" s="251" t="s">
        <v>1</v>
      </c>
      <c r="I3504" s="253"/>
      <c r="J3504" s="250"/>
      <c r="K3504" s="250"/>
      <c r="L3504" s="254"/>
      <c r="M3504" s="255"/>
      <c r="N3504" s="256"/>
      <c r="O3504" s="256"/>
      <c r="P3504" s="256"/>
      <c r="Q3504" s="256"/>
      <c r="R3504" s="256"/>
      <c r="S3504" s="256"/>
      <c r="T3504" s="257"/>
      <c r="U3504" s="13"/>
      <c r="V3504" s="13"/>
      <c r="W3504" s="13"/>
      <c r="X3504" s="13"/>
      <c r="Y3504" s="13"/>
      <c r="Z3504" s="13"/>
      <c r="AA3504" s="13"/>
      <c r="AB3504" s="13"/>
      <c r="AC3504" s="13"/>
      <c r="AD3504" s="13"/>
      <c r="AE3504" s="13"/>
      <c r="AT3504" s="258" t="s">
        <v>200</v>
      </c>
      <c r="AU3504" s="258" t="s">
        <v>82</v>
      </c>
      <c r="AV3504" s="13" t="s">
        <v>80</v>
      </c>
      <c r="AW3504" s="13" t="s">
        <v>30</v>
      </c>
      <c r="AX3504" s="13" t="s">
        <v>73</v>
      </c>
      <c r="AY3504" s="258" t="s">
        <v>189</v>
      </c>
    </row>
    <row r="3505" s="13" customFormat="1">
      <c r="A3505" s="13"/>
      <c r="B3505" s="249"/>
      <c r="C3505" s="250"/>
      <c r="D3505" s="242" t="s">
        <v>200</v>
      </c>
      <c r="E3505" s="251" t="s">
        <v>1</v>
      </c>
      <c r="F3505" s="252" t="s">
        <v>823</v>
      </c>
      <c r="G3505" s="250"/>
      <c r="H3505" s="251" t="s">
        <v>1</v>
      </c>
      <c r="I3505" s="253"/>
      <c r="J3505" s="250"/>
      <c r="K3505" s="250"/>
      <c r="L3505" s="254"/>
      <c r="M3505" s="255"/>
      <c r="N3505" s="256"/>
      <c r="O3505" s="256"/>
      <c r="P3505" s="256"/>
      <c r="Q3505" s="256"/>
      <c r="R3505" s="256"/>
      <c r="S3505" s="256"/>
      <c r="T3505" s="257"/>
      <c r="U3505" s="13"/>
      <c r="V3505" s="13"/>
      <c r="W3505" s="13"/>
      <c r="X3505" s="13"/>
      <c r="Y3505" s="13"/>
      <c r="Z3505" s="13"/>
      <c r="AA3505" s="13"/>
      <c r="AB3505" s="13"/>
      <c r="AC3505" s="13"/>
      <c r="AD3505" s="13"/>
      <c r="AE3505" s="13"/>
      <c r="AT3505" s="258" t="s">
        <v>200</v>
      </c>
      <c r="AU3505" s="258" t="s">
        <v>82</v>
      </c>
      <c r="AV3505" s="13" t="s">
        <v>80</v>
      </c>
      <c r="AW3505" s="13" t="s">
        <v>30</v>
      </c>
      <c r="AX3505" s="13" t="s">
        <v>73</v>
      </c>
      <c r="AY3505" s="258" t="s">
        <v>189</v>
      </c>
    </row>
    <row r="3506" s="14" customFormat="1">
      <c r="A3506" s="14"/>
      <c r="B3506" s="259"/>
      <c r="C3506" s="260"/>
      <c r="D3506" s="242" t="s">
        <v>200</v>
      </c>
      <c r="E3506" s="261" t="s">
        <v>1</v>
      </c>
      <c r="F3506" s="262" t="s">
        <v>824</v>
      </c>
      <c r="G3506" s="260"/>
      <c r="H3506" s="263">
        <v>4.6870000000000003</v>
      </c>
      <c r="I3506" s="264"/>
      <c r="J3506" s="260"/>
      <c r="K3506" s="260"/>
      <c r="L3506" s="265"/>
      <c r="M3506" s="266"/>
      <c r="N3506" s="267"/>
      <c r="O3506" s="267"/>
      <c r="P3506" s="267"/>
      <c r="Q3506" s="267"/>
      <c r="R3506" s="267"/>
      <c r="S3506" s="267"/>
      <c r="T3506" s="268"/>
      <c r="U3506" s="14"/>
      <c r="V3506" s="14"/>
      <c r="W3506" s="14"/>
      <c r="X3506" s="14"/>
      <c r="Y3506" s="14"/>
      <c r="Z3506" s="14"/>
      <c r="AA3506" s="14"/>
      <c r="AB3506" s="14"/>
      <c r="AC3506" s="14"/>
      <c r="AD3506" s="14"/>
      <c r="AE3506" s="14"/>
      <c r="AT3506" s="269" t="s">
        <v>200</v>
      </c>
      <c r="AU3506" s="269" t="s">
        <v>82</v>
      </c>
      <c r="AV3506" s="14" t="s">
        <v>82</v>
      </c>
      <c r="AW3506" s="14" t="s">
        <v>30</v>
      </c>
      <c r="AX3506" s="14" t="s">
        <v>73</v>
      </c>
      <c r="AY3506" s="269" t="s">
        <v>189</v>
      </c>
    </row>
    <row r="3507" s="13" customFormat="1">
      <c r="A3507" s="13"/>
      <c r="B3507" s="249"/>
      <c r="C3507" s="250"/>
      <c r="D3507" s="242" t="s">
        <v>200</v>
      </c>
      <c r="E3507" s="251" t="s">
        <v>1</v>
      </c>
      <c r="F3507" s="252" t="s">
        <v>369</v>
      </c>
      <c r="G3507" s="250"/>
      <c r="H3507" s="251" t="s">
        <v>1</v>
      </c>
      <c r="I3507" s="253"/>
      <c r="J3507" s="250"/>
      <c r="K3507" s="250"/>
      <c r="L3507" s="254"/>
      <c r="M3507" s="255"/>
      <c r="N3507" s="256"/>
      <c r="O3507" s="256"/>
      <c r="P3507" s="256"/>
      <c r="Q3507" s="256"/>
      <c r="R3507" s="256"/>
      <c r="S3507" s="256"/>
      <c r="T3507" s="257"/>
      <c r="U3507" s="13"/>
      <c r="V3507" s="13"/>
      <c r="W3507" s="13"/>
      <c r="X3507" s="13"/>
      <c r="Y3507" s="13"/>
      <c r="Z3507" s="13"/>
      <c r="AA3507" s="13"/>
      <c r="AB3507" s="13"/>
      <c r="AC3507" s="13"/>
      <c r="AD3507" s="13"/>
      <c r="AE3507" s="13"/>
      <c r="AT3507" s="258" t="s">
        <v>200</v>
      </c>
      <c r="AU3507" s="258" t="s">
        <v>82</v>
      </c>
      <c r="AV3507" s="13" t="s">
        <v>80</v>
      </c>
      <c r="AW3507" s="13" t="s">
        <v>30</v>
      </c>
      <c r="AX3507" s="13" t="s">
        <v>73</v>
      </c>
      <c r="AY3507" s="258" t="s">
        <v>189</v>
      </c>
    </row>
    <row r="3508" s="14" customFormat="1">
      <c r="A3508" s="14"/>
      <c r="B3508" s="259"/>
      <c r="C3508" s="260"/>
      <c r="D3508" s="242" t="s">
        <v>200</v>
      </c>
      <c r="E3508" s="261" t="s">
        <v>1</v>
      </c>
      <c r="F3508" s="262" t="s">
        <v>825</v>
      </c>
      <c r="G3508" s="260"/>
      <c r="H3508" s="263">
        <v>-1.565</v>
      </c>
      <c r="I3508" s="264"/>
      <c r="J3508" s="260"/>
      <c r="K3508" s="260"/>
      <c r="L3508" s="265"/>
      <c r="M3508" s="266"/>
      <c r="N3508" s="267"/>
      <c r="O3508" s="267"/>
      <c r="P3508" s="267"/>
      <c r="Q3508" s="267"/>
      <c r="R3508" s="267"/>
      <c r="S3508" s="267"/>
      <c r="T3508" s="268"/>
      <c r="U3508" s="14"/>
      <c r="V3508" s="14"/>
      <c r="W3508" s="14"/>
      <c r="X3508" s="14"/>
      <c r="Y3508" s="14"/>
      <c r="Z3508" s="14"/>
      <c r="AA3508" s="14"/>
      <c r="AB3508" s="14"/>
      <c r="AC3508" s="14"/>
      <c r="AD3508" s="14"/>
      <c r="AE3508" s="14"/>
      <c r="AT3508" s="269" t="s">
        <v>200</v>
      </c>
      <c r="AU3508" s="269" t="s">
        <v>82</v>
      </c>
      <c r="AV3508" s="14" t="s">
        <v>82</v>
      </c>
      <c r="AW3508" s="14" t="s">
        <v>30</v>
      </c>
      <c r="AX3508" s="14" t="s">
        <v>73</v>
      </c>
      <c r="AY3508" s="269" t="s">
        <v>189</v>
      </c>
    </row>
    <row r="3509" s="13" customFormat="1">
      <c r="A3509" s="13"/>
      <c r="B3509" s="249"/>
      <c r="C3509" s="250"/>
      <c r="D3509" s="242" t="s">
        <v>200</v>
      </c>
      <c r="E3509" s="251" t="s">
        <v>1</v>
      </c>
      <c r="F3509" s="252" t="s">
        <v>606</v>
      </c>
      <c r="G3509" s="250"/>
      <c r="H3509" s="251" t="s">
        <v>1</v>
      </c>
      <c r="I3509" s="253"/>
      <c r="J3509" s="250"/>
      <c r="K3509" s="250"/>
      <c r="L3509" s="254"/>
      <c r="M3509" s="255"/>
      <c r="N3509" s="256"/>
      <c r="O3509" s="256"/>
      <c r="P3509" s="256"/>
      <c r="Q3509" s="256"/>
      <c r="R3509" s="256"/>
      <c r="S3509" s="256"/>
      <c r="T3509" s="257"/>
      <c r="U3509" s="13"/>
      <c r="V3509" s="13"/>
      <c r="W3509" s="13"/>
      <c r="X3509" s="13"/>
      <c r="Y3509" s="13"/>
      <c r="Z3509" s="13"/>
      <c r="AA3509" s="13"/>
      <c r="AB3509" s="13"/>
      <c r="AC3509" s="13"/>
      <c r="AD3509" s="13"/>
      <c r="AE3509" s="13"/>
      <c r="AT3509" s="258" t="s">
        <v>200</v>
      </c>
      <c r="AU3509" s="258" t="s">
        <v>82</v>
      </c>
      <c r="AV3509" s="13" t="s">
        <v>80</v>
      </c>
      <c r="AW3509" s="13" t="s">
        <v>30</v>
      </c>
      <c r="AX3509" s="13" t="s">
        <v>73</v>
      </c>
      <c r="AY3509" s="258" t="s">
        <v>189</v>
      </c>
    </row>
    <row r="3510" s="14" customFormat="1">
      <c r="A3510" s="14"/>
      <c r="B3510" s="259"/>
      <c r="C3510" s="260"/>
      <c r="D3510" s="242" t="s">
        <v>200</v>
      </c>
      <c r="E3510" s="261" t="s">
        <v>1</v>
      </c>
      <c r="F3510" s="262" t="s">
        <v>826</v>
      </c>
      <c r="G3510" s="260"/>
      <c r="H3510" s="263">
        <v>5.7839999999999998</v>
      </c>
      <c r="I3510" s="264"/>
      <c r="J3510" s="260"/>
      <c r="K3510" s="260"/>
      <c r="L3510" s="265"/>
      <c r="M3510" s="266"/>
      <c r="N3510" s="267"/>
      <c r="O3510" s="267"/>
      <c r="P3510" s="267"/>
      <c r="Q3510" s="267"/>
      <c r="R3510" s="267"/>
      <c r="S3510" s="267"/>
      <c r="T3510" s="268"/>
      <c r="U3510" s="14"/>
      <c r="V3510" s="14"/>
      <c r="W3510" s="14"/>
      <c r="X3510" s="14"/>
      <c r="Y3510" s="14"/>
      <c r="Z3510" s="14"/>
      <c r="AA3510" s="14"/>
      <c r="AB3510" s="14"/>
      <c r="AC3510" s="14"/>
      <c r="AD3510" s="14"/>
      <c r="AE3510" s="14"/>
      <c r="AT3510" s="269" t="s">
        <v>200</v>
      </c>
      <c r="AU3510" s="269" t="s">
        <v>82</v>
      </c>
      <c r="AV3510" s="14" t="s">
        <v>82</v>
      </c>
      <c r="AW3510" s="14" t="s">
        <v>30</v>
      </c>
      <c r="AX3510" s="14" t="s">
        <v>73</v>
      </c>
      <c r="AY3510" s="269" t="s">
        <v>189</v>
      </c>
    </row>
    <row r="3511" s="13" customFormat="1">
      <c r="A3511" s="13"/>
      <c r="B3511" s="249"/>
      <c r="C3511" s="250"/>
      <c r="D3511" s="242" t="s">
        <v>200</v>
      </c>
      <c r="E3511" s="251" t="s">
        <v>1</v>
      </c>
      <c r="F3511" s="252" t="s">
        <v>369</v>
      </c>
      <c r="G3511" s="250"/>
      <c r="H3511" s="251" t="s">
        <v>1</v>
      </c>
      <c r="I3511" s="253"/>
      <c r="J3511" s="250"/>
      <c r="K3511" s="250"/>
      <c r="L3511" s="254"/>
      <c r="M3511" s="255"/>
      <c r="N3511" s="256"/>
      <c r="O3511" s="256"/>
      <c r="P3511" s="256"/>
      <c r="Q3511" s="256"/>
      <c r="R3511" s="256"/>
      <c r="S3511" s="256"/>
      <c r="T3511" s="257"/>
      <c r="U3511" s="13"/>
      <c r="V3511" s="13"/>
      <c r="W3511" s="13"/>
      <c r="X3511" s="13"/>
      <c r="Y3511" s="13"/>
      <c r="Z3511" s="13"/>
      <c r="AA3511" s="13"/>
      <c r="AB3511" s="13"/>
      <c r="AC3511" s="13"/>
      <c r="AD3511" s="13"/>
      <c r="AE3511" s="13"/>
      <c r="AT3511" s="258" t="s">
        <v>200</v>
      </c>
      <c r="AU3511" s="258" t="s">
        <v>82</v>
      </c>
      <c r="AV3511" s="13" t="s">
        <v>80</v>
      </c>
      <c r="AW3511" s="13" t="s">
        <v>30</v>
      </c>
      <c r="AX3511" s="13" t="s">
        <v>73</v>
      </c>
      <c r="AY3511" s="258" t="s">
        <v>189</v>
      </c>
    </row>
    <row r="3512" s="14" customFormat="1">
      <c r="A3512" s="14"/>
      <c r="B3512" s="259"/>
      <c r="C3512" s="260"/>
      <c r="D3512" s="242" t="s">
        <v>200</v>
      </c>
      <c r="E3512" s="261" t="s">
        <v>1</v>
      </c>
      <c r="F3512" s="262" t="s">
        <v>827</v>
      </c>
      <c r="G3512" s="260"/>
      <c r="H3512" s="263">
        <v>-0.28000000000000003</v>
      </c>
      <c r="I3512" s="264"/>
      <c r="J3512" s="260"/>
      <c r="K3512" s="260"/>
      <c r="L3512" s="265"/>
      <c r="M3512" s="266"/>
      <c r="N3512" s="267"/>
      <c r="O3512" s="267"/>
      <c r="P3512" s="267"/>
      <c r="Q3512" s="267"/>
      <c r="R3512" s="267"/>
      <c r="S3512" s="267"/>
      <c r="T3512" s="268"/>
      <c r="U3512" s="14"/>
      <c r="V3512" s="14"/>
      <c r="W3512" s="14"/>
      <c r="X3512" s="14"/>
      <c r="Y3512" s="14"/>
      <c r="Z3512" s="14"/>
      <c r="AA3512" s="14"/>
      <c r="AB3512" s="14"/>
      <c r="AC3512" s="14"/>
      <c r="AD3512" s="14"/>
      <c r="AE3512" s="14"/>
      <c r="AT3512" s="269" t="s">
        <v>200</v>
      </c>
      <c r="AU3512" s="269" t="s">
        <v>82</v>
      </c>
      <c r="AV3512" s="14" t="s">
        <v>82</v>
      </c>
      <c r="AW3512" s="14" t="s">
        <v>30</v>
      </c>
      <c r="AX3512" s="14" t="s">
        <v>73</v>
      </c>
      <c r="AY3512" s="269" t="s">
        <v>189</v>
      </c>
    </row>
    <row r="3513" s="13" customFormat="1">
      <c r="A3513" s="13"/>
      <c r="B3513" s="249"/>
      <c r="C3513" s="250"/>
      <c r="D3513" s="242" t="s">
        <v>200</v>
      </c>
      <c r="E3513" s="251" t="s">
        <v>1</v>
      </c>
      <c r="F3513" s="252" t="s">
        <v>608</v>
      </c>
      <c r="G3513" s="250"/>
      <c r="H3513" s="251" t="s">
        <v>1</v>
      </c>
      <c r="I3513" s="253"/>
      <c r="J3513" s="250"/>
      <c r="K3513" s="250"/>
      <c r="L3513" s="254"/>
      <c r="M3513" s="255"/>
      <c r="N3513" s="256"/>
      <c r="O3513" s="256"/>
      <c r="P3513" s="256"/>
      <c r="Q3513" s="256"/>
      <c r="R3513" s="256"/>
      <c r="S3513" s="256"/>
      <c r="T3513" s="257"/>
      <c r="U3513" s="13"/>
      <c r="V3513" s="13"/>
      <c r="W3513" s="13"/>
      <c r="X3513" s="13"/>
      <c r="Y3513" s="13"/>
      <c r="Z3513" s="13"/>
      <c r="AA3513" s="13"/>
      <c r="AB3513" s="13"/>
      <c r="AC3513" s="13"/>
      <c r="AD3513" s="13"/>
      <c r="AE3513" s="13"/>
      <c r="AT3513" s="258" t="s">
        <v>200</v>
      </c>
      <c r="AU3513" s="258" t="s">
        <v>82</v>
      </c>
      <c r="AV3513" s="13" t="s">
        <v>80</v>
      </c>
      <c r="AW3513" s="13" t="s">
        <v>30</v>
      </c>
      <c r="AX3513" s="13" t="s">
        <v>73</v>
      </c>
      <c r="AY3513" s="258" t="s">
        <v>189</v>
      </c>
    </row>
    <row r="3514" s="14" customFormat="1">
      <c r="A3514" s="14"/>
      <c r="B3514" s="259"/>
      <c r="C3514" s="260"/>
      <c r="D3514" s="242" t="s">
        <v>200</v>
      </c>
      <c r="E3514" s="261" t="s">
        <v>1</v>
      </c>
      <c r="F3514" s="262" t="s">
        <v>828</v>
      </c>
      <c r="G3514" s="260"/>
      <c r="H3514" s="263">
        <v>5.1029999999999998</v>
      </c>
      <c r="I3514" s="264"/>
      <c r="J3514" s="260"/>
      <c r="K3514" s="260"/>
      <c r="L3514" s="265"/>
      <c r="M3514" s="266"/>
      <c r="N3514" s="267"/>
      <c r="O3514" s="267"/>
      <c r="P3514" s="267"/>
      <c r="Q3514" s="267"/>
      <c r="R3514" s="267"/>
      <c r="S3514" s="267"/>
      <c r="T3514" s="268"/>
      <c r="U3514" s="14"/>
      <c r="V3514" s="14"/>
      <c r="W3514" s="14"/>
      <c r="X3514" s="14"/>
      <c r="Y3514" s="14"/>
      <c r="Z3514" s="14"/>
      <c r="AA3514" s="14"/>
      <c r="AB3514" s="14"/>
      <c r="AC3514" s="14"/>
      <c r="AD3514" s="14"/>
      <c r="AE3514" s="14"/>
      <c r="AT3514" s="269" t="s">
        <v>200</v>
      </c>
      <c r="AU3514" s="269" t="s">
        <v>82</v>
      </c>
      <c r="AV3514" s="14" t="s">
        <v>82</v>
      </c>
      <c r="AW3514" s="14" t="s">
        <v>30</v>
      </c>
      <c r="AX3514" s="14" t="s">
        <v>73</v>
      </c>
      <c r="AY3514" s="269" t="s">
        <v>189</v>
      </c>
    </row>
    <row r="3515" s="13" customFormat="1">
      <c r="A3515" s="13"/>
      <c r="B3515" s="249"/>
      <c r="C3515" s="250"/>
      <c r="D3515" s="242" t="s">
        <v>200</v>
      </c>
      <c r="E3515" s="251" t="s">
        <v>1</v>
      </c>
      <c r="F3515" s="252" t="s">
        <v>369</v>
      </c>
      <c r="G3515" s="250"/>
      <c r="H3515" s="251" t="s">
        <v>1</v>
      </c>
      <c r="I3515" s="253"/>
      <c r="J3515" s="250"/>
      <c r="K3515" s="250"/>
      <c r="L3515" s="254"/>
      <c r="M3515" s="255"/>
      <c r="N3515" s="256"/>
      <c r="O3515" s="256"/>
      <c r="P3515" s="256"/>
      <c r="Q3515" s="256"/>
      <c r="R3515" s="256"/>
      <c r="S3515" s="256"/>
      <c r="T3515" s="257"/>
      <c r="U3515" s="13"/>
      <c r="V3515" s="13"/>
      <c r="W3515" s="13"/>
      <c r="X3515" s="13"/>
      <c r="Y3515" s="13"/>
      <c r="Z3515" s="13"/>
      <c r="AA3515" s="13"/>
      <c r="AB3515" s="13"/>
      <c r="AC3515" s="13"/>
      <c r="AD3515" s="13"/>
      <c r="AE3515" s="13"/>
      <c r="AT3515" s="258" t="s">
        <v>200</v>
      </c>
      <c r="AU3515" s="258" t="s">
        <v>82</v>
      </c>
      <c r="AV3515" s="13" t="s">
        <v>80</v>
      </c>
      <c r="AW3515" s="13" t="s">
        <v>30</v>
      </c>
      <c r="AX3515" s="13" t="s">
        <v>73</v>
      </c>
      <c r="AY3515" s="258" t="s">
        <v>189</v>
      </c>
    </row>
    <row r="3516" s="14" customFormat="1">
      <c r="A3516" s="14"/>
      <c r="B3516" s="259"/>
      <c r="C3516" s="260"/>
      <c r="D3516" s="242" t="s">
        <v>200</v>
      </c>
      <c r="E3516" s="261" t="s">
        <v>1</v>
      </c>
      <c r="F3516" s="262" t="s">
        <v>829</v>
      </c>
      <c r="G3516" s="260"/>
      <c r="H3516" s="263">
        <v>-0.63</v>
      </c>
      <c r="I3516" s="264"/>
      <c r="J3516" s="260"/>
      <c r="K3516" s="260"/>
      <c r="L3516" s="265"/>
      <c r="M3516" s="266"/>
      <c r="N3516" s="267"/>
      <c r="O3516" s="267"/>
      <c r="P3516" s="267"/>
      <c r="Q3516" s="267"/>
      <c r="R3516" s="267"/>
      <c r="S3516" s="267"/>
      <c r="T3516" s="268"/>
      <c r="U3516" s="14"/>
      <c r="V3516" s="14"/>
      <c r="W3516" s="14"/>
      <c r="X3516" s="14"/>
      <c r="Y3516" s="14"/>
      <c r="Z3516" s="14"/>
      <c r="AA3516" s="14"/>
      <c r="AB3516" s="14"/>
      <c r="AC3516" s="14"/>
      <c r="AD3516" s="14"/>
      <c r="AE3516" s="14"/>
      <c r="AT3516" s="269" t="s">
        <v>200</v>
      </c>
      <c r="AU3516" s="269" t="s">
        <v>82</v>
      </c>
      <c r="AV3516" s="14" t="s">
        <v>82</v>
      </c>
      <c r="AW3516" s="14" t="s">
        <v>30</v>
      </c>
      <c r="AX3516" s="14" t="s">
        <v>73</v>
      </c>
      <c r="AY3516" s="269" t="s">
        <v>189</v>
      </c>
    </row>
    <row r="3517" s="13" customFormat="1">
      <c r="A3517" s="13"/>
      <c r="B3517" s="249"/>
      <c r="C3517" s="250"/>
      <c r="D3517" s="242" t="s">
        <v>200</v>
      </c>
      <c r="E3517" s="251" t="s">
        <v>1</v>
      </c>
      <c r="F3517" s="252" t="s">
        <v>610</v>
      </c>
      <c r="G3517" s="250"/>
      <c r="H3517" s="251" t="s">
        <v>1</v>
      </c>
      <c r="I3517" s="253"/>
      <c r="J3517" s="250"/>
      <c r="K3517" s="250"/>
      <c r="L3517" s="254"/>
      <c r="M3517" s="255"/>
      <c r="N3517" s="256"/>
      <c r="O3517" s="256"/>
      <c r="P3517" s="256"/>
      <c r="Q3517" s="256"/>
      <c r="R3517" s="256"/>
      <c r="S3517" s="256"/>
      <c r="T3517" s="257"/>
      <c r="U3517" s="13"/>
      <c r="V3517" s="13"/>
      <c r="W3517" s="13"/>
      <c r="X3517" s="13"/>
      <c r="Y3517" s="13"/>
      <c r="Z3517" s="13"/>
      <c r="AA3517" s="13"/>
      <c r="AB3517" s="13"/>
      <c r="AC3517" s="13"/>
      <c r="AD3517" s="13"/>
      <c r="AE3517" s="13"/>
      <c r="AT3517" s="258" t="s">
        <v>200</v>
      </c>
      <c r="AU3517" s="258" t="s">
        <v>82</v>
      </c>
      <c r="AV3517" s="13" t="s">
        <v>80</v>
      </c>
      <c r="AW3517" s="13" t="s">
        <v>30</v>
      </c>
      <c r="AX3517" s="13" t="s">
        <v>73</v>
      </c>
      <c r="AY3517" s="258" t="s">
        <v>189</v>
      </c>
    </row>
    <row r="3518" s="14" customFormat="1">
      <c r="A3518" s="14"/>
      <c r="B3518" s="259"/>
      <c r="C3518" s="260"/>
      <c r="D3518" s="242" t="s">
        <v>200</v>
      </c>
      <c r="E3518" s="261" t="s">
        <v>1</v>
      </c>
      <c r="F3518" s="262" t="s">
        <v>830</v>
      </c>
      <c r="G3518" s="260"/>
      <c r="H3518" s="263">
        <v>2.8420000000000001</v>
      </c>
      <c r="I3518" s="264"/>
      <c r="J3518" s="260"/>
      <c r="K3518" s="260"/>
      <c r="L3518" s="265"/>
      <c r="M3518" s="266"/>
      <c r="N3518" s="267"/>
      <c r="O3518" s="267"/>
      <c r="P3518" s="267"/>
      <c r="Q3518" s="267"/>
      <c r="R3518" s="267"/>
      <c r="S3518" s="267"/>
      <c r="T3518" s="268"/>
      <c r="U3518" s="14"/>
      <c r="V3518" s="14"/>
      <c r="W3518" s="14"/>
      <c r="X3518" s="14"/>
      <c r="Y3518" s="14"/>
      <c r="Z3518" s="14"/>
      <c r="AA3518" s="14"/>
      <c r="AB3518" s="14"/>
      <c r="AC3518" s="14"/>
      <c r="AD3518" s="14"/>
      <c r="AE3518" s="14"/>
      <c r="AT3518" s="269" t="s">
        <v>200</v>
      </c>
      <c r="AU3518" s="269" t="s">
        <v>82</v>
      </c>
      <c r="AV3518" s="14" t="s">
        <v>82</v>
      </c>
      <c r="AW3518" s="14" t="s">
        <v>30</v>
      </c>
      <c r="AX3518" s="14" t="s">
        <v>73</v>
      </c>
      <c r="AY3518" s="269" t="s">
        <v>189</v>
      </c>
    </row>
    <row r="3519" s="13" customFormat="1">
      <c r="A3519" s="13"/>
      <c r="B3519" s="249"/>
      <c r="C3519" s="250"/>
      <c r="D3519" s="242" t="s">
        <v>200</v>
      </c>
      <c r="E3519" s="251" t="s">
        <v>1</v>
      </c>
      <c r="F3519" s="252" t="s">
        <v>369</v>
      </c>
      <c r="G3519" s="250"/>
      <c r="H3519" s="251" t="s">
        <v>1</v>
      </c>
      <c r="I3519" s="253"/>
      <c r="J3519" s="250"/>
      <c r="K3519" s="250"/>
      <c r="L3519" s="254"/>
      <c r="M3519" s="255"/>
      <c r="N3519" s="256"/>
      <c r="O3519" s="256"/>
      <c r="P3519" s="256"/>
      <c r="Q3519" s="256"/>
      <c r="R3519" s="256"/>
      <c r="S3519" s="256"/>
      <c r="T3519" s="257"/>
      <c r="U3519" s="13"/>
      <c r="V3519" s="13"/>
      <c r="W3519" s="13"/>
      <c r="X3519" s="13"/>
      <c r="Y3519" s="13"/>
      <c r="Z3519" s="13"/>
      <c r="AA3519" s="13"/>
      <c r="AB3519" s="13"/>
      <c r="AC3519" s="13"/>
      <c r="AD3519" s="13"/>
      <c r="AE3519" s="13"/>
      <c r="AT3519" s="258" t="s">
        <v>200</v>
      </c>
      <c r="AU3519" s="258" t="s">
        <v>82</v>
      </c>
      <c r="AV3519" s="13" t="s">
        <v>80</v>
      </c>
      <c r="AW3519" s="13" t="s">
        <v>30</v>
      </c>
      <c r="AX3519" s="13" t="s">
        <v>73</v>
      </c>
      <c r="AY3519" s="258" t="s">
        <v>189</v>
      </c>
    </row>
    <row r="3520" s="14" customFormat="1">
      <c r="A3520" s="14"/>
      <c r="B3520" s="259"/>
      <c r="C3520" s="260"/>
      <c r="D3520" s="242" t="s">
        <v>200</v>
      </c>
      <c r="E3520" s="261" t="s">
        <v>1</v>
      </c>
      <c r="F3520" s="262" t="s">
        <v>831</v>
      </c>
      <c r="G3520" s="260"/>
      <c r="H3520" s="263">
        <v>-1.2949999999999999</v>
      </c>
      <c r="I3520" s="264"/>
      <c r="J3520" s="260"/>
      <c r="K3520" s="260"/>
      <c r="L3520" s="265"/>
      <c r="M3520" s="266"/>
      <c r="N3520" s="267"/>
      <c r="O3520" s="267"/>
      <c r="P3520" s="267"/>
      <c r="Q3520" s="267"/>
      <c r="R3520" s="267"/>
      <c r="S3520" s="267"/>
      <c r="T3520" s="268"/>
      <c r="U3520" s="14"/>
      <c r="V3520" s="14"/>
      <c r="W3520" s="14"/>
      <c r="X3520" s="14"/>
      <c r="Y3520" s="14"/>
      <c r="Z3520" s="14"/>
      <c r="AA3520" s="14"/>
      <c r="AB3520" s="14"/>
      <c r="AC3520" s="14"/>
      <c r="AD3520" s="14"/>
      <c r="AE3520" s="14"/>
      <c r="AT3520" s="269" t="s">
        <v>200</v>
      </c>
      <c r="AU3520" s="269" t="s">
        <v>82</v>
      </c>
      <c r="AV3520" s="14" t="s">
        <v>82</v>
      </c>
      <c r="AW3520" s="14" t="s">
        <v>30</v>
      </c>
      <c r="AX3520" s="14" t="s">
        <v>73</v>
      </c>
      <c r="AY3520" s="269" t="s">
        <v>189</v>
      </c>
    </row>
    <row r="3521" s="13" customFormat="1">
      <c r="A3521" s="13"/>
      <c r="B3521" s="249"/>
      <c r="C3521" s="250"/>
      <c r="D3521" s="242" t="s">
        <v>200</v>
      </c>
      <c r="E3521" s="251" t="s">
        <v>1</v>
      </c>
      <c r="F3521" s="252" t="s">
        <v>832</v>
      </c>
      <c r="G3521" s="250"/>
      <c r="H3521" s="251" t="s">
        <v>1</v>
      </c>
      <c r="I3521" s="253"/>
      <c r="J3521" s="250"/>
      <c r="K3521" s="250"/>
      <c r="L3521" s="254"/>
      <c r="M3521" s="255"/>
      <c r="N3521" s="256"/>
      <c r="O3521" s="256"/>
      <c r="P3521" s="256"/>
      <c r="Q3521" s="256"/>
      <c r="R3521" s="256"/>
      <c r="S3521" s="256"/>
      <c r="T3521" s="257"/>
      <c r="U3521" s="13"/>
      <c r="V3521" s="13"/>
      <c r="W3521" s="13"/>
      <c r="X3521" s="13"/>
      <c r="Y3521" s="13"/>
      <c r="Z3521" s="13"/>
      <c r="AA3521" s="13"/>
      <c r="AB3521" s="13"/>
      <c r="AC3521" s="13"/>
      <c r="AD3521" s="13"/>
      <c r="AE3521" s="13"/>
      <c r="AT3521" s="258" t="s">
        <v>200</v>
      </c>
      <c r="AU3521" s="258" t="s">
        <v>82</v>
      </c>
      <c r="AV3521" s="13" t="s">
        <v>80</v>
      </c>
      <c r="AW3521" s="13" t="s">
        <v>30</v>
      </c>
      <c r="AX3521" s="13" t="s">
        <v>73</v>
      </c>
      <c r="AY3521" s="258" t="s">
        <v>189</v>
      </c>
    </row>
    <row r="3522" s="14" customFormat="1">
      <c r="A3522" s="14"/>
      <c r="B3522" s="259"/>
      <c r="C3522" s="260"/>
      <c r="D3522" s="242" t="s">
        <v>200</v>
      </c>
      <c r="E3522" s="261" t="s">
        <v>1</v>
      </c>
      <c r="F3522" s="262" t="s">
        <v>833</v>
      </c>
      <c r="G3522" s="260"/>
      <c r="H3522" s="263">
        <v>6.0899999999999999</v>
      </c>
      <c r="I3522" s="264"/>
      <c r="J3522" s="260"/>
      <c r="K3522" s="260"/>
      <c r="L3522" s="265"/>
      <c r="M3522" s="266"/>
      <c r="N3522" s="267"/>
      <c r="O3522" s="267"/>
      <c r="P3522" s="267"/>
      <c r="Q3522" s="267"/>
      <c r="R3522" s="267"/>
      <c r="S3522" s="267"/>
      <c r="T3522" s="268"/>
      <c r="U3522" s="14"/>
      <c r="V3522" s="14"/>
      <c r="W3522" s="14"/>
      <c r="X3522" s="14"/>
      <c r="Y3522" s="14"/>
      <c r="Z3522" s="14"/>
      <c r="AA3522" s="14"/>
      <c r="AB3522" s="14"/>
      <c r="AC3522" s="14"/>
      <c r="AD3522" s="14"/>
      <c r="AE3522" s="14"/>
      <c r="AT3522" s="269" t="s">
        <v>200</v>
      </c>
      <c r="AU3522" s="269" t="s">
        <v>82</v>
      </c>
      <c r="AV3522" s="14" t="s">
        <v>82</v>
      </c>
      <c r="AW3522" s="14" t="s">
        <v>30</v>
      </c>
      <c r="AX3522" s="14" t="s">
        <v>73</v>
      </c>
      <c r="AY3522" s="269" t="s">
        <v>189</v>
      </c>
    </row>
    <row r="3523" s="13" customFormat="1">
      <c r="A3523" s="13"/>
      <c r="B3523" s="249"/>
      <c r="C3523" s="250"/>
      <c r="D3523" s="242" t="s">
        <v>200</v>
      </c>
      <c r="E3523" s="251" t="s">
        <v>1</v>
      </c>
      <c r="F3523" s="252" t="s">
        <v>369</v>
      </c>
      <c r="G3523" s="250"/>
      <c r="H3523" s="251" t="s">
        <v>1</v>
      </c>
      <c r="I3523" s="253"/>
      <c r="J3523" s="250"/>
      <c r="K3523" s="250"/>
      <c r="L3523" s="254"/>
      <c r="M3523" s="255"/>
      <c r="N3523" s="256"/>
      <c r="O3523" s="256"/>
      <c r="P3523" s="256"/>
      <c r="Q3523" s="256"/>
      <c r="R3523" s="256"/>
      <c r="S3523" s="256"/>
      <c r="T3523" s="257"/>
      <c r="U3523" s="13"/>
      <c r="V3523" s="13"/>
      <c r="W3523" s="13"/>
      <c r="X3523" s="13"/>
      <c r="Y3523" s="13"/>
      <c r="Z3523" s="13"/>
      <c r="AA3523" s="13"/>
      <c r="AB3523" s="13"/>
      <c r="AC3523" s="13"/>
      <c r="AD3523" s="13"/>
      <c r="AE3523" s="13"/>
      <c r="AT3523" s="258" t="s">
        <v>200</v>
      </c>
      <c r="AU3523" s="258" t="s">
        <v>82</v>
      </c>
      <c r="AV3523" s="13" t="s">
        <v>80</v>
      </c>
      <c r="AW3523" s="13" t="s">
        <v>30</v>
      </c>
      <c r="AX3523" s="13" t="s">
        <v>73</v>
      </c>
      <c r="AY3523" s="258" t="s">
        <v>189</v>
      </c>
    </row>
    <row r="3524" s="14" customFormat="1">
      <c r="A3524" s="14"/>
      <c r="B3524" s="259"/>
      <c r="C3524" s="260"/>
      <c r="D3524" s="242" t="s">
        <v>200</v>
      </c>
      <c r="E3524" s="261" t="s">
        <v>1</v>
      </c>
      <c r="F3524" s="262" t="s">
        <v>827</v>
      </c>
      <c r="G3524" s="260"/>
      <c r="H3524" s="263">
        <v>-0.28000000000000003</v>
      </c>
      <c r="I3524" s="264"/>
      <c r="J3524" s="260"/>
      <c r="K3524" s="260"/>
      <c r="L3524" s="265"/>
      <c r="M3524" s="266"/>
      <c r="N3524" s="267"/>
      <c r="O3524" s="267"/>
      <c r="P3524" s="267"/>
      <c r="Q3524" s="267"/>
      <c r="R3524" s="267"/>
      <c r="S3524" s="267"/>
      <c r="T3524" s="268"/>
      <c r="U3524" s="14"/>
      <c r="V3524" s="14"/>
      <c r="W3524" s="14"/>
      <c r="X3524" s="14"/>
      <c r="Y3524" s="14"/>
      <c r="Z3524" s="14"/>
      <c r="AA3524" s="14"/>
      <c r="AB3524" s="14"/>
      <c r="AC3524" s="14"/>
      <c r="AD3524" s="14"/>
      <c r="AE3524" s="14"/>
      <c r="AT3524" s="269" t="s">
        <v>200</v>
      </c>
      <c r="AU3524" s="269" t="s">
        <v>82</v>
      </c>
      <c r="AV3524" s="14" t="s">
        <v>82</v>
      </c>
      <c r="AW3524" s="14" t="s">
        <v>30</v>
      </c>
      <c r="AX3524" s="14" t="s">
        <v>73</v>
      </c>
      <c r="AY3524" s="269" t="s">
        <v>189</v>
      </c>
    </row>
    <row r="3525" s="13" customFormat="1">
      <c r="A3525" s="13"/>
      <c r="B3525" s="249"/>
      <c r="C3525" s="250"/>
      <c r="D3525" s="242" t="s">
        <v>200</v>
      </c>
      <c r="E3525" s="251" t="s">
        <v>1</v>
      </c>
      <c r="F3525" s="252" t="s">
        <v>612</v>
      </c>
      <c r="G3525" s="250"/>
      <c r="H3525" s="251" t="s">
        <v>1</v>
      </c>
      <c r="I3525" s="253"/>
      <c r="J3525" s="250"/>
      <c r="K3525" s="250"/>
      <c r="L3525" s="254"/>
      <c r="M3525" s="255"/>
      <c r="N3525" s="256"/>
      <c r="O3525" s="256"/>
      <c r="P3525" s="256"/>
      <c r="Q3525" s="256"/>
      <c r="R3525" s="256"/>
      <c r="S3525" s="256"/>
      <c r="T3525" s="257"/>
      <c r="U3525" s="13"/>
      <c r="V3525" s="13"/>
      <c r="W3525" s="13"/>
      <c r="X3525" s="13"/>
      <c r="Y3525" s="13"/>
      <c r="Z3525" s="13"/>
      <c r="AA3525" s="13"/>
      <c r="AB3525" s="13"/>
      <c r="AC3525" s="13"/>
      <c r="AD3525" s="13"/>
      <c r="AE3525" s="13"/>
      <c r="AT3525" s="258" t="s">
        <v>200</v>
      </c>
      <c r="AU3525" s="258" t="s">
        <v>82</v>
      </c>
      <c r="AV3525" s="13" t="s">
        <v>80</v>
      </c>
      <c r="AW3525" s="13" t="s">
        <v>30</v>
      </c>
      <c r="AX3525" s="13" t="s">
        <v>73</v>
      </c>
      <c r="AY3525" s="258" t="s">
        <v>189</v>
      </c>
    </row>
    <row r="3526" s="14" customFormat="1">
      <c r="A3526" s="14"/>
      <c r="B3526" s="259"/>
      <c r="C3526" s="260"/>
      <c r="D3526" s="242" t="s">
        <v>200</v>
      </c>
      <c r="E3526" s="261" t="s">
        <v>1</v>
      </c>
      <c r="F3526" s="262" t="s">
        <v>834</v>
      </c>
      <c r="G3526" s="260"/>
      <c r="H3526" s="263">
        <v>7.375</v>
      </c>
      <c r="I3526" s="264"/>
      <c r="J3526" s="260"/>
      <c r="K3526" s="260"/>
      <c r="L3526" s="265"/>
      <c r="M3526" s="266"/>
      <c r="N3526" s="267"/>
      <c r="O3526" s="267"/>
      <c r="P3526" s="267"/>
      <c r="Q3526" s="267"/>
      <c r="R3526" s="267"/>
      <c r="S3526" s="267"/>
      <c r="T3526" s="268"/>
      <c r="U3526" s="14"/>
      <c r="V3526" s="14"/>
      <c r="W3526" s="14"/>
      <c r="X3526" s="14"/>
      <c r="Y3526" s="14"/>
      <c r="Z3526" s="14"/>
      <c r="AA3526" s="14"/>
      <c r="AB3526" s="14"/>
      <c r="AC3526" s="14"/>
      <c r="AD3526" s="14"/>
      <c r="AE3526" s="14"/>
      <c r="AT3526" s="269" t="s">
        <v>200</v>
      </c>
      <c r="AU3526" s="269" t="s">
        <v>82</v>
      </c>
      <c r="AV3526" s="14" t="s">
        <v>82</v>
      </c>
      <c r="AW3526" s="14" t="s">
        <v>30</v>
      </c>
      <c r="AX3526" s="14" t="s">
        <v>73</v>
      </c>
      <c r="AY3526" s="269" t="s">
        <v>189</v>
      </c>
    </row>
    <row r="3527" s="13" customFormat="1">
      <c r="A3527" s="13"/>
      <c r="B3527" s="249"/>
      <c r="C3527" s="250"/>
      <c r="D3527" s="242" t="s">
        <v>200</v>
      </c>
      <c r="E3527" s="251" t="s">
        <v>1</v>
      </c>
      <c r="F3527" s="252" t="s">
        <v>369</v>
      </c>
      <c r="G3527" s="250"/>
      <c r="H3527" s="251" t="s">
        <v>1</v>
      </c>
      <c r="I3527" s="253"/>
      <c r="J3527" s="250"/>
      <c r="K3527" s="250"/>
      <c r="L3527" s="254"/>
      <c r="M3527" s="255"/>
      <c r="N3527" s="256"/>
      <c r="O3527" s="256"/>
      <c r="P3527" s="256"/>
      <c r="Q3527" s="256"/>
      <c r="R3527" s="256"/>
      <c r="S3527" s="256"/>
      <c r="T3527" s="257"/>
      <c r="U3527" s="13"/>
      <c r="V3527" s="13"/>
      <c r="W3527" s="13"/>
      <c r="X3527" s="13"/>
      <c r="Y3527" s="13"/>
      <c r="Z3527" s="13"/>
      <c r="AA3527" s="13"/>
      <c r="AB3527" s="13"/>
      <c r="AC3527" s="13"/>
      <c r="AD3527" s="13"/>
      <c r="AE3527" s="13"/>
      <c r="AT3527" s="258" t="s">
        <v>200</v>
      </c>
      <c r="AU3527" s="258" t="s">
        <v>82</v>
      </c>
      <c r="AV3527" s="13" t="s">
        <v>80</v>
      </c>
      <c r="AW3527" s="13" t="s">
        <v>30</v>
      </c>
      <c r="AX3527" s="13" t="s">
        <v>73</v>
      </c>
      <c r="AY3527" s="258" t="s">
        <v>189</v>
      </c>
    </row>
    <row r="3528" s="14" customFormat="1">
      <c r="A3528" s="14"/>
      <c r="B3528" s="259"/>
      <c r="C3528" s="260"/>
      <c r="D3528" s="242" t="s">
        <v>200</v>
      </c>
      <c r="E3528" s="261" t="s">
        <v>1</v>
      </c>
      <c r="F3528" s="262" t="s">
        <v>827</v>
      </c>
      <c r="G3528" s="260"/>
      <c r="H3528" s="263">
        <v>-0.28000000000000003</v>
      </c>
      <c r="I3528" s="264"/>
      <c r="J3528" s="260"/>
      <c r="K3528" s="260"/>
      <c r="L3528" s="265"/>
      <c r="M3528" s="266"/>
      <c r="N3528" s="267"/>
      <c r="O3528" s="267"/>
      <c r="P3528" s="267"/>
      <c r="Q3528" s="267"/>
      <c r="R3528" s="267"/>
      <c r="S3528" s="267"/>
      <c r="T3528" s="268"/>
      <c r="U3528" s="14"/>
      <c r="V3528" s="14"/>
      <c r="W3528" s="14"/>
      <c r="X3528" s="14"/>
      <c r="Y3528" s="14"/>
      <c r="Z3528" s="14"/>
      <c r="AA3528" s="14"/>
      <c r="AB3528" s="14"/>
      <c r="AC3528" s="14"/>
      <c r="AD3528" s="14"/>
      <c r="AE3528" s="14"/>
      <c r="AT3528" s="269" t="s">
        <v>200</v>
      </c>
      <c r="AU3528" s="269" t="s">
        <v>82</v>
      </c>
      <c r="AV3528" s="14" t="s">
        <v>82</v>
      </c>
      <c r="AW3528" s="14" t="s">
        <v>30</v>
      </c>
      <c r="AX3528" s="14" t="s">
        <v>73</v>
      </c>
      <c r="AY3528" s="269" t="s">
        <v>189</v>
      </c>
    </row>
    <row r="3529" s="13" customFormat="1">
      <c r="A3529" s="13"/>
      <c r="B3529" s="249"/>
      <c r="C3529" s="250"/>
      <c r="D3529" s="242" t="s">
        <v>200</v>
      </c>
      <c r="E3529" s="251" t="s">
        <v>1</v>
      </c>
      <c r="F3529" s="252" t="s">
        <v>615</v>
      </c>
      <c r="G3529" s="250"/>
      <c r="H3529" s="251" t="s">
        <v>1</v>
      </c>
      <c r="I3529" s="253"/>
      <c r="J3529" s="250"/>
      <c r="K3529" s="250"/>
      <c r="L3529" s="254"/>
      <c r="M3529" s="255"/>
      <c r="N3529" s="256"/>
      <c r="O3529" s="256"/>
      <c r="P3529" s="256"/>
      <c r="Q3529" s="256"/>
      <c r="R3529" s="256"/>
      <c r="S3529" s="256"/>
      <c r="T3529" s="257"/>
      <c r="U3529" s="13"/>
      <c r="V3529" s="13"/>
      <c r="W3529" s="13"/>
      <c r="X3529" s="13"/>
      <c r="Y3529" s="13"/>
      <c r="Z3529" s="13"/>
      <c r="AA3529" s="13"/>
      <c r="AB3529" s="13"/>
      <c r="AC3529" s="13"/>
      <c r="AD3529" s="13"/>
      <c r="AE3529" s="13"/>
      <c r="AT3529" s="258" t="s">
        <v>200</v>
      </c>
      <c r="AU3529" s="258" t="s">
        <v>82</v>
      </c>
      <c r="AV3529" s="13" t="s">
        <v>80</v>
      </c>
      <c r="AW3529" s="13" t="s">
        <v>30</v>
      </c>
      <c r="AX3529" s="13" t="s">
        <v>73</v>
      </c>
      <c r="AY3529" s="258" t="s">
        <v>189</v>
      </c>
    </row>
    <row r="3530" s="14" customFormat="1">
      <c r="A3530" s="14"/>
      <c r="B3530" s="259"/>
      <c r="C3530" s="260"/>
      <c r="D3530" s="242" t="s">
        <v>200</v>
      </c>
      <c r="E3530" s="261" t="s">
        <v>1</v>
      </c>
      <c r="F3530" s="262" t="s">
        <v>835</v>
      </c>
      <c r="G3530" s="260"/>
      <c r="H3530" s="263">
        <v>4.5220000000000002</v>
      </c>
      <c r="I3530" s="264"/>
      <c r="J3530" s="260"/>
      <c r="K3530" s="260"/>
      <c r="L3530" s="265"/>
      <c r="M3530" s="266"/>
      <c r="N3530" s="267"/>
      <c r="O3530" s="267"/>
      <c r="P3530" s="267"/>
      <c r="Q3530" s="267"/>
      <c r="R3530" s="267"/>
      <c r="S3530" s="267"/>
      <c r="T3530" s="268"/>
      <c r="U3530" s="14"/>
      <c r="V3530" s="14"/>
      <c r="W3530" s="14"/>
      <c r="X3530" s="14"/>
      <c r="Y3530" s="14"/>
      <c r="Z3530" s="14"/>
      <c r="AA3530" s="14"/>
      <c r="AB3530" s="14"/>
      <c r="AC3530" s="14"/>
      <c r="AD3530" s="14"/>
      <c r="AE3530" s="14"/>
      <c r="AT3530" s="269" t="s">
        <v>200</v>
      </c>
      <c r="AU3530" s="269" t="s">
        <v>82</v>
      </c>
      <c r="AV3530" s="14" t="s">
        <v>82</v>
      </c>
      <c r="AW3530" s="14" t="s">
        <v>30</v>
      </c>
      <c r="AX3530" s="14" t="s">
        <v>73</v>
      </c>
      <c r="AY3530" s="269" t="s">
        <v>189</v>
      </c>
    </row>
    <row r="3531" s="13" customFormat="1">
      <c r="A3531" s="13"/>
      <c r="B3531" s="249"/>
      <c r="C3531" s="250"/>
      <c r="D3531" s="242" t="s">
        <v>200</v>
      </c>
      <c r="E3531" s="251" t="s">
        <v>1</v>
      </c>
      <c r="F3531" s="252" t="s">
        <v>369</v>
      </c>
      <c r="G3531" s="250"/>
      <c r="H3531" s="251" t="s">
        <v>1</v>
      </c>
      <c r="I3531" s="253"/>
      <c r="J3531" s="250"/>
      <c r="K3531" s="250"/>
      <c r="L3531" s="254"/>
      <c r="M3531" s="255"/>
      <c r="N3531" s="256"/>
      <c r="O3531" s="256"/>
      <c r="P3531" s="256"/>
      <c r="Q3531" s="256"/>
      <c r="R3531" s="256"/>
      <c r="S3531" s="256"/>
      <c r="T3531" s="257"/>
      <c r="U3531" s="13"/>
      <c r="V3531" s="13"/>
      <c r="W3531" s="13"/>
      <c r="X3531" s="13"/>
      <c r="Y3531" s="13"/>
      <c r="Z3531" s="13"/>
      <c r="AA3531" s="13"/>
      <c r="AB3531" s="13"/>
      <c r="AC3531" s="13"/>
      <c r="AD3531" s="13"/>
      <c r="AE3531" s="13"/>
      <c r="AT3531" s="258" t="s">
        <v>200</v>
      </c>
      <c r="AU3531" s="258" t="s">
        <v>82</v>
      </c>
      <c r="AV3531" s="13" t="s">
        <v>80</v>
      </c>
      <c r="AW3531" s="13" t="s">
        <v>30</v>
      </c>
      <c r="AX3531" s="13" t="s">
        <v>73</v>
      </c>
      <c r="AY3531" s="258" t="s">
        <v>189</v>
      </c>
    </row>
    <row r="3532" s="14" customFormat="1">
      <c r="A3532" s="14"/>
      <c r="B3532" s="259"/>
      <c r="C3532" s="260"/>
      <c r="D3532" s="242" t="s">
        <v>200</v>
      </c>
      <c r="E3532" s="261" t="s">
        <v>1</v>
      </c>
      <c r="F3532" s="262" t="s">
        <v>836</v>
      </c>
      <c r="G3532" s="260"/>
      <c r="H3532" s="263">
        <v>-0.83999999999999997</v>
      </c>
      <c r="I3532" s="264"/>
      <c r="J3532" s="260"/>
      <c r="K3532" s="260"/>
      <c r="L3532" s="265"/>
      <c r="M3532" s="266"/>
      <c r="N3532" s="267"/>
      <c r="O3532" s="267"/>
      <c r="P3532" s="267"/>
      <c r="Q3532" s="267"/>
      <c r="R3532" s="267"/>
      <c r="S3532" s="267"/>
      <c r="T3532" s="268"/>
      <c r="U3532" s="14"/>
      <c r="V3532" s="14"/>
      <c r="W3532" s="14"/>
      <c r="X3532" s="14"/>
      <c r="Y3532" s="14"/>
      <c r="Z3532" s="14"/>
      <c r="AA3532" s="14"/>
      <c r="AB3532" s="14"/>
      <c r="AC3532" s="14"/>
      <c r="AD3532" s="14"/>
      <c r="AE3532" s="14"/>
      <c r="AT3532" s="269" t="s">
        <v>200</v>
      </c>
      <c r="AU3532" s="269" t="s">
        <v>82</v>
      </c>
      <c r="AV3532" s="14" t="s">
        <v>82</v>
      </c>
      <c r="AW3532" s="14" t="s">
        <v>30</v>
      </c>
      <c r="AX3532" s="14" t="s">
        <v>73</v>
      </c>
      <c r="AY3532" s="269" t="s">
        <v>189</v>
      </c>
    </row>
    <row r="3533" s="13" customFormat="1">
      <c r="A3533" s="13"/>
      <c r="B3533" s="249"/>
      <c r="C3533" s="250"/>
      <c r="D3533" s="242" t="s">
        <v>200</v>
      </c>
      <c r="E3533" s="251" t="s">
        <v>1</v>
      </c>
      <c r="F3533" s="252" t="s">
        <v>837</v>
      </c>
      <c r="G3533" s="250"/>
      <c r="H3533" s="251" t="s">
        <v>1</v>
      </c>
      <c r="I3533" s="253"/>
      <c r="J3533" s="250"/>
      <c r="K3533" s="250"/>
      <c r="L3533" s="254"/>
      <c r="M3533" s="255"/>
      <c r="N3533" s="256"/>
      <c r="O3533" s="256"/>
      <c r="P3533" s="256"/>
      <c r="Q3533" s="256"/>
      <c r="R3533" s="256"/>
      <c r="S3533" s="256"/>
      <c r="T3533" s="257"/>
      <c r="U3533" s="13"/>
      <c r="V3533" s="13"/>
      <c r="W3533" s="13"/>
      <c r="X3533" s="13"/>
      <c r="Y3533" s="13"/>
      <c r="Z3533" s="13"/>
      <c r="AA3533" s="13"/>
      <c r="AB3533" s="13"/>
      <c r="AC3533" s="13"/>
      <c r="AD3533" s="13"/>
      <c r="AE3533" s="13"/>
      <c r="AT3533" s="258" t="s">
        <v>200</v>
      </c>
      <c r="AU3533" s="258" t="s">
        <v>82</v>
      </c>
      <c r="AV3533" s="13" t="s">
        <v>80</v>
      </c>
      <c r="AW3533" s="13" t="s">
        <v>30</v>
      </c>
      <c r="AX3533" s="13" t="s">
        <v>73</v>
      </c>
      <c r="AY3533" s="258" t="s">
        <v>189</v>
      </c>
    </row>
    <row r="3534" s="14" customFormat="1">
      <c r="A3534" s="14"/>
      <c r="B3534" s="259"/>
      <c r="C3534" s="260"/>
      <c r="D3534" s="242" t="s">
        <v>200</v>
      </c>
      <c r="E3534" s="261" t="s">
        <v>1</v>
      </c>
      <c r="F3534" s="262" t="s">
        <v>838</v>
      </c>
      <c r="G3534" s="260"/>
      <c r="H3534" s="263">
        <v>2.4750000000000001</v>
      </c>
      <c r="I3534" s="264"/>
      <c r="J3534" s="260"/>
      <c r="K3534" s="260"/>
      <c r="L3534" s="265"/>
      <c r="M3534" s="266"/>
      <c r="N3534" s="267"/>
      <c r="O3534" s="267"/>
      <c r="P3534" s="267"/>
      <c r="Q3534" s="267"/>
      <c r="R3534" s="267"/>
      <c r="S3534" s="267"/>
      <c r="T3534" s="268"/>
      <c r="U3534" s="14"/>
      <c r="V3534" s="14"/>
      <c r="W3534" s="14"/>
      <c r="X3534" s="14"/>
      <c r="Y3534" s="14"/>
      <c r="Z3534" s="14"/>
      <c r="AA3534" s="14"/>
      <c r="AB3534" s="14"/>
      <c r="AC3534" s="14"/>
      <c r="AD3534" s="14"/>
      <c r="AE3534" s="14"/>
      <c r="AT3534" s="269" t="s">
        <v>200</v>
      </c>
      <c r="AU3534" s="269" t="s">
        <v>82</v>
      </c>
      <c r="AV3534" s="14" t="s">
        <v>82</v>
      </c>
      <c r="AW3534" s="14" t="s">
        <v>30</v>
      </c>
      <c r="AX3534" s="14" t="s">
        <v>73</v>
      </c>
      <c r="AY3534" s="269" t="s">
        <v>189</v>
      </c>
    </row>
    <row r="3535" s="13" customFormat="1">
      <c r="A3535" s="13"/>
      <c r="B3535" s="249"/>
      <c r="C3535" s="250"/>
      <c r="D3535" s="242" t="s">
        <v>200</v>
      </c>
      <c r="E3535" s="251" t="s">
        <v>1</v>
      </c>
      <c r="F3535" s="252" t="s">
        <v>369</v>
      </c>
      <c r="G3535" s="250"/>
      <c r="H3535" s="251" t="s">
        <v>1</v>
      </c>
      <c r="I3535" s="253"/>
      <c r="J3535" s="250"/>
      <c r="K3535" s="250"/>
      <c r="L3535" s="254"/>
      <c r="M3535" s="255"/>
      <c r="N3535" s="256"/>
      <c r="O3535" s="256"/>
      <c r="P3535" s="256"/>
      <c r="Q3535" s="256"/>
      <c r="R3535" s="256"/>
      <c r="S3535" s="256"/>
      <c r="T3535" s="257"/>
      <c r="U3535" s="13"/>
      <c r="V3535" s="13"/>
      <c r="W3535" s="13"/>
      <c r="X3535" s="13"/>
      <c r="Y3535" s="13"/>
      <c r="Z3535" s="13"/>
      <c r="AA3535" s="13"/>
      <c r="AB3535" s="13"/>
      <c r="AC3535" s="13"/>
      <c r="AD3535" s="13"/>
      <c r="AE3535" s="13"/>
      <c r="AT3535" s="258" t="s">
        <v>200</v>
      </c>
      <c r="AU3535" s="258" t="s">
        <v>82</v>
      </c>
      <c r="AV3535" s="13" t="s">
        <v>80</v>
      </c>
      <c r="AW3535" s="13" t="s">
        <v>30</v>
      </c>
      <c r="AX3535" s="13" t="s">
        <v>73</v>
      </c>
      <c r="AY3535" s="258" t="s">
        <v>189</v>
      </c>
    </row>
    <row r="3536" s="14" customFormat="1">
      <c r="A3536" s="14"/>
      <c r="B3536" s="259"/>
      <c r="C3536" s="260"/>
      <c r="D3536" s="242" t="s">
        <v>200</v>
      </c>
      <c r="E3536" s="261" t="s">
        <v>1</v>
      </c>
      <c r="F3536" s="262" t="s">
        <v>839</v>
      </c>
      <c r="G3536" s="260"/>
      <c r="H3536" s="263">
        <v>-0.77000000000000002</v>
      </c>
      <c r="I3536" s="264"/>
      <c r="J3536" s="260"/>
      <c r="K3536" s="260"/>
      <c r="L3536" s="265"/>
      <c r="M3536" s="266"/>
      <c r="N3536" s="267"/>
      <c r="O3536" s="267"/>
      <c r="P3536" s="267"/>
      <c r="Q3536" s="267"/>
      <c r="R3536" s="267"/>
      <c r="S3536" s="267"/>
      <c r="T3536" s="268"/>
      <c r="U3536" s="14"/>
      <c r="V3536" s="14"/>
      <c r="W3536" s="14"/>
      <c r="X3536" s="14"/>
      <c r="Y3536" s="14"/>
      <c r="Z3536" s="14"/>
      <c r="AA3536" s="14"/>
      <c r="AB3536" s="14"/>
      <c r="AC3536" s="14"/>
      <c r="AD3536" s="14"/>
      <c r="AE3536" s="14"/>
      <c r="AT3536" s="269" t="s">
        <v>200</v>
      </c>
      <c r="AU3536" s="269" t="s">
        <v>82</v>
      </c>
      <c r="AV3536" s="14" t="s">
        <v>82</v>
      </c>
      <c r="AW3536" s="14" t="s">
        <v>30</v>
      </c>
      <c r="AX3536" s="14" t="s">
        <v>73</v>
      </c>
      <c r="AY3536" s="269" t="s">
        <v>189</v>
      </c>
    </row>
    <row r="3537" s="13" customFormat="1">
      <c r="A3537" s="13"/>
      <c r="B3537" s="249"/>
      <c r="C3537" s="250"/>
      <c r="D3537" s="242" t="s">
        <v>200</v>
      </c>
      <c r="E3537" s="251" t="s">
        <v>1</v>
      </c>
      <c r="F3537" s="252" t="s">
        <v>618</v>
      </c>
      <c r="G3537" s="250"/>
      <c r="H3537" s="251" t="s">
        <v>1</v>
      </c>
      <c r="I3537" s="253"/>
      <c r="J3537" s="250"/>
      <c r="K3537" s="250"/>
      <c r="L3537" s="254"/>
      <c r="M3537" s="255"/>
      <c r="N3537" s="256"/>
      <c r="O3537" s="256"/>
      <c r="P3537" s="256"/>
      <c r="Q3537" s="256"/>
      <c r="R3537" s="256"/>
      <c r="S3537" s="256"/>
      <c r="T3537" s="257"/>
      <c r="U3537" s="13"/>
      <c r="V3537" s="13"/>
      <c r="W3537" s="13"/>
      <c r="X3537" s="13"/>
      <c r="Y3537" s="13"/>
      <c r="Z3537" s="13"/>
      <c r="AA3537" s="13"/>
      <c r="AB3537" s="13"/>
      <c r="AC3537" s="13"/>
      <c r="AD3537" s="13"/>
      <c r="AE3537" s="13"/>
      <c r="AT3537" s="258" t="s">
        <v>200</v>
      </c>
      <c r="AU3537" s="258" t="s">
        <v>82</v>
      </c>
      <c r="AV3537" s="13" t="s">
        <v>80</v>
      </c>
      <c r="AW3537" s="13" t="s">
        <v>30</v>
      </c>
      <c r="AX3537" s="13" t="s">
        <v>73</v>
      </c>
      <c r="AY3537" s="258" t="s">
        <v>189</v>
      </c>
    </row>
    <row r="3538" s="14" customFormat="1">
      <c r="A3538" s="14"/>
      <c r="B3538" s="259"/>
      <c r="C3538" s="260"/>
      <c r="D3538" s="242" t="s">
        <v>200</v>
      </c>
      <c r="E3538" s="261" t="s">
        <v>1</v>
      </c>
      <c r="F3538" s="262" t="s">
        <v>840</v>
      </c>
      <c r="G3538" s="260"/>
      <c r="H3538" s="263">
        <v>3.3639999999999999</v>
      </c>
      <c r="I3538" s="264"/>
      <c r="J3538" s="260"/>
      <c r="K3538" s="260"/>
      <c r="L3538" s="265"/>
      <c r="M3538" s="266"/>
      <c r="N3538" s="267"/>
      <c r="O3538" s="267"/>
      <c r="P3538" s="267"/>
      <c r="Q3538" s="267"/>
      <c r="R3538" s="267"/>
      <c r="S3538" s="267"/>
      <c r="T3538" s="268"/>
      <c r="U3538" s="14"/>
      <c r="V3538" s="14"/>
      <c r="W3538" s="14"/>
      <c r="X3538" s="14"/>
      <c r="Y3538" s="14"/>
      <c r="Z3538" s="14"/>
      <c r="AA3538" s="14"/>
      <c r="AB3538" s="14"/>
      <c r="AC3538" s="14"/>
      <c r="AD3538" s="14"/>
      <c r="AE3538" s="14"/>
      <c r="AT3538" s="269" t="s">
        <v>200</v>
      </c>
      <c r="AU3538" s="269" t="s">
        <v>82</v>
      </c>
      <c r="AV3538" s="14" t="s">
        <v>82</v>
      </c>
      <c r="AW3538" s="14" t="s">
        <v>30</v>
      </c>
      <c r="AX3538" s="14" t="s">
        <v>73</v>
      </c>
      <c r="AY3538" s="269" t="s">
        <v>189</v>
      </c>
    </row>
    <row r="3539" s="13" customFormat="1">
      <c r="A3539" s="13"/>
      <c r="B3539" s="249"/>
      <c r="C3539" s="250"/>
      <c r="D3539" s="242" t="s">
        <v>200</v>
      </c>
      <c r="E3539" s="251" t="s">
        <v>1</v>
      </c>
      <c r="F3539" s="252" t="s">
        <v>369</v>
      </c>
      <c r="G3539" s="250"/>
      <c r="H3539" s="251" t="s">
        <v>1</v>
      </c>
      <c r="I3539" s="253"/>
      <c r="J3539" s="250"/>
      <c r="K3539" s="250"/>
      <c r="L3539" s="254"/>
      <c r="M3539" s="255"/>
      <c r="N3539" s="256"/>
      <c r="O3539" s="256"/>
      <c r="P3539" s="256"/>
      <c r="Q3539" s="256"/>
      <c r="R3539" s="256"/>
      <c r="S3539" s="256"/>
      <c r="T3539" s="257"/>
      <c r="U3539" s="13"/>
      <c r="V3539" s="13"/>
      <c r="W3539" s="13"/>
      <c r="X3539" s="13"/>
      <c r="Y3539" s="13"/>
      <c r="Z3539" s="13"/>
      <c r="AA3539" s="13"/>
      <c r="AB3539" s="13"/>
      <c r="AC3539" s="13"/>
      <c r="AD3539" s="13"/>
      <c r="AE3539" s="13"/>
      <c r="AT3539" s="258" t="s">
        <v>200</v>
      </c>
      <c r="AU3539" s="258" t="s">
        <v>82</v>
      </c>
      <c r="AV3539" s="13" t="s">
        <v>80</v>
      </c>
      <c r="AW3539" s="13" t="s">
        <v>30</v>
      </c>
      <c r="AX3539" s="13" t="s">
        <v>73</v>
      </c>
      <c r="AY3539" s="258" t="s">
        <v>189</v>
      </c>
    </row>
    <row r="3540" s="14" customFormat="1">
      <c r="A3540" s="14"/>
      <c r="B3540" s="259"/>
      <c r="C3540" s="260"/>
      <c r="D3540" s="242" t="s">
        <v>200</v>
      </c>
      <c r="E3540" s="261" t="s">
        <v>1</v>
      </c>
      <c r="F3540" s="262" t="s">
        <v>841</v>
      </c>
      <c r="G3540" s="260"/>
      <c r="H3540" s="263">
        <v>-0.245</v>
      </c>
      <c r="I3540" s="264"/>
      <c r="J3540" s="260"/>
      <c r="K3540" s="260"/>
      <c r="L3540" s="265"/>
      <c r="M3540" s="266"/>
      <c r="N3540" s="267"/>
      <c r="O3540" s="267"/>
      <c r="P3540" s="267"/>
      <c r="Q3540" s="267"/>
      <c r="R3540" s="267"/>
      <c r="S3540" s="267"/>
      <c r="T3540" s="268"/>
      <c r="U3540" s="14"/>
      <c r="V3540" s="14"/>
      <c r="W3540" s="14"/>
      <c r="X3540" s="14"/>
      <c r="Y3540" s="14"/>
      <c r="Z3540" s="14"/>
      <c r="AA3540" s="14"/>
      <c r="AB3540" s="14"/>
      <c r="AC3540" s="14"/>
      <c r="AD3540" s="14"/>
      <c r="AE3540" s="14"/>
      <c r="AT3540" s="269" t="s">
        <v>200</v>
      </c>
      <c r="AU3540" s="269" t="s">
        <v>82</v>
      </c>
      <c r="AV3540" s="14" t="s">
        <v>82</v>
      </c>
      <c r="AW3540" s="14" t="s">
        <v>30</v>
      </c>
      <c r="AX3540" s="14" t="s">
        <v>73</v>
      </c>
      <c r="AY3540" s="269" t="s">
        <v>189</v>
      </c>
    </row>
    <row r="3541" s="13" customFormat="1">
      <c r="A3541" s="13"/>
      <c r="B3541" s="249"/>
      <c r="C3541" s="250"/>
      <c r="D3541" s="242" t="s">
        <v>200</v>
      </c>
      <c r="E3541" s="251" t="s">
        <v>1</v>
      </c>
      <c r="F3541" s="252" t="s">
        <v>842</v>
      </c>
      <c r="G3541" s="250"/>
      <c r="H3541" s="251" t="s">
        <v>1</v>
      </c>
      <c r="I3541" s="253"/>
      <c r="J3541" s="250"/>
      <c r="K3541" s="250"/>
      <c r="L3541" s="254"/>
      <c r="M3541" s="255"/>
      <c r="N3541" s="256"/>
      <c r="O3541" s="256"/>
      <c r="P3541" s="256"/>
      <c r="Q3541" s="256"/>
      <c r="R3541" s="256"/>
      <c r="S3541" s="256"/>
      <c r="T3541" s="257"/>
      <c r="U3541" s="13"/>
      <c r="V3541" s="13"/>
      <c r="W3541" s="13"/>
      <c r="X3541" s="13"/>
      <c r="Y3541" s="13"/>
      <c r="Z3541" s="13"/>
      <c r="AA3541" s="13"/>
      <c r="AB3541" s="13"/>
      <c r="AC3541" s="13"/>
      <c r="AD3541" s="13"/>
      <c r="AE3541" s="13"/>
      <c r="AT3541" s="258" t="s">
        <v>200</v>
      </c>
      <c r="AU3541" s="258" t="s">
        <v>82</v>
      </c>
      <c r="AV3541" s="13" t="s">
        <v>80</v>
      </c>
      <c r="AW3541" s="13" t="s">
        <v>30</v>
      </c>
      <c r="AX3541" s="13" t="s">
        <v>73</v>
      </c>
      <c r="AY3541" s="258" t="s">
        <v>189</v>
      </c>
    </row>
    <row r="3542" s="14" customFormat="1">
      <c r="A3542" s="14"/>
      <c r="B3542" s="259"/>
      <c r="C3542" s="260"/>
      <c r="D3542" s="242" t="s">
        <v>200</v>
      </c>
      <c r="E3542" s="261" t="s">
        <v>1</v>
      </c>
      <c r="F3542" s="262" t="s">
        <v>843</v>
      </c>
      <c r="G3542" s="260"/>
      <c r="H3542" s="263">
        <v>2.0299999999999998</v>
      </c>
      <c r="I3542" s="264"/>
      <c r="J3542" s="260"/>
      <c r="K3542" s="260"/>
      <c r="L3542" s="265"/>
      <c r="M3542" s="266"/>
      <c r="N3542" s="267"/>
      <c r="O3542" s="267"/>
      <c r="P3542" s="267"/>
      <c r="Q3542" s="267"/>
      <c r="R3542" s="267"/>
      <c r="S3542" s="267"/>
      <c r="T3542" s="268"/>
      <c r="U3542" s="14"/>
      <c r="V3542" s="14"/>
      <c r="W3542" s="14"/>
      <c r="X3542" s="14"/>
      <c r="Y3542" s="14"/>
      <c r="Z3542" s="14"/>
      <c r="AA3542" s="14"/>
      <c r="AB3542" s="14"/>
      <c r="AC3542" s="14"/>
      <c r="AD3542" s="14"/>
      <c r="AE3542" s="14"/>
      <c r="AT3542" s="269" t="s">
        <v>200</v>
      </c>
      <c r="AU3542" s="269" t="s">
        <v>82</v>
      </c>
      <c r="AV3542" s="14" t="s">
        <v>82</v>
      </c>
      <c r="AW3542" s="14" t="s">
        <v>30</v>
      </c>
      <c r="AX3542" s="14" t="s">
        <v>73</v>
      </c>
      <c r="AY3542" s="269" t="s">
        <v>189</v>
      </c>
    </row>
    <row r="3543" s="13" customFormat="1">
      <c r="A3543" s="13"/>
      <c r="B3543" s="249"/>
      <c r="C3543" s="250"/>
      <c r="D3543" s="242" t="s">
        <v>200</v>
      </c>
      <c r="E3543" s="251" t="s">
        <v>1</v>
      </c>
      <c r="F3543" s="252" t="s">
        <v>369</v>
      </c>
      <c r="G3543" s="250"/>
      <c r="H3543" s="251" t="s">
        <v>1</v>
      </c>
      <c r="I3543" s="253"/>
      <c r="J3543" s="250"/>
      <c r="K3543" s="250"/>
      <c r="L3543" s="254"/>
      <c r="M3543" s="255"/>
      <c r="N3543" s="256"/>
      <c r="O3543" s="256"/>
      <c r="P3543" s="256"/>
      <c r="Q3543" s="256"/>
      <c r="R3543" s="256"/>
      <c r="S3543" s="256"/>
      <c r="T3543" s="257"/>
      <c r="U3543" s="13"/>
      <c r="V3543" s="13"/>
      <c r="W3543" s="13"/>
      <c r="X3543" s="13"/>
      <c r="Y3543" s="13"/>
      <c r="Z3543" s="13"/>
      <c r="AA3543" s="13"/>
      <c r="AB3543" s="13"/>
      <c r="AC3543" s="13"/>
      <c r="AD3543" s="13"/>
      <c r="AE3543" s="13"/>
      <c r="AT3543" s="258" t="s">
        <v>200</v>
      </c>
      <c r="AU3543" s="258" t="s">
        <v>82</v>
      </c>
      <c r="AV3543" s="13" t="s">
        <v>80</v>
      </c>
      <c r="AW3543" s="13" t="s">
        <v>30</v>
      </c>
      <c r="AX3543" s="13" t="s">
        <v>73</v>
      </c>
      <c r="AY3543" s="258" t="s">
        <v>189</v>
      </c>
    </row>
    <row r="3544" s="14" customFormat="1">
      <c r="A3544" s="14"/>
      <c r="B3544" s="259"/>
      <c r="C3544" s="260"/>
      <c r="D3544" s="242" t="s">
        <v>200</v>
      </c>
      <c r="E3544" s="261" t="s">
        <v>1</v>
      </c>
      <c r="F3544" s="262" t="s">
        <v>841</v>
      </c>
      <c r="G3544" s="260"/>
      <c r="H3544" s="263">
        <v>-0.245</v>
      </c>
      <c r="I3544" s="264"/>
      <c r="J3544" s="260"/>
      <c r="K3544" s="260"/>
      <c r="L3544" s="265"/>
      <c r="M3544" s="266"/>
      <c r="N3544" s="267"/>
      <c r="O3544" s="267"/>
      <c r="P3544" s="267"/>
      <c r="Q3544" s="267"/>
      <c r="R3544" s="267"/>
      <c r="S3544" s="267"/>
      <c r="T3544" s="268"/>
      <c r="U3544" s="14"/>
      <c r="V3544" s="14"/>
      <c r="W3544" s="14"/>
      <c r="X3544" s="14"/>
      <c r="Y3544" s="14"/>
      <c r="Z3544" s="14"/>
      <c r="AA3544" s="14"/>
      <c r="AB3544" s="14"/>
      <c r="AC3544" s="14"/>
      <c r="AD3544" s="14"/>
      <c r="AE3544" s="14"/>
      <c r="AT3544" s="269" t="s">
        <v>200</v>
      </c>
      <c r="AU3544" s="269" t="s">
        <v>82</v>
      </c>
      <c r="AV3544" s="14" t="s">
        <v>82</v>
      </c>
      <c r="AW3544" s="14" t="s">
        <v>30</v>
      </c>
      <c r="AX3544" s="14" t="s">
        <v>73</v>
      </c>
      <c r="AY3544" s="269" t="s">
        <v>189</v>
      </c>
    </row>
    <row r="3545" s="15" customFormat="1">
      <c r="A3545" s="15"/>
      <c r="B3545" s="270"/>
      <c r="C3545" s="271"/>
      <c r="D3545" s="242" t="s">
        <v>200</v>
      </c>
      <c r="E3545" s="272" t="s">
        <v>1</v>
      </c>
      <c r="F3545" s="273" t="s">
        <v>207</v>
      </c>
      <c r="G3545" s="271"/>
      <c r="H3545" s="274">
        <v>37.841999999999999</v>
      </c>
      <c r="I3545" s="275"/>
      <c r="J3545" s="271"/>
      <c r="K3545" s="271"/>
      <c r="L3545" s="276"/>
      <c r="M3545" s="277"/>
      <c r="N3545" s="278"/>
      <c r="O3545" s="278"/>
      <c r="P3545" s="278"/>
      <c r="Q3545" s="278"/>
      <c r="R3545" s="278"/>
      <c r="S3545" s="278"/>
      <c r="T3545" s="279"/>
      <c r="U3545" s="15"/>
      <c r="V3545" s="15"/>
      <c r="W3545" s="15"/>
      <c r="X3545" s="15"/>
      <c r="Y3545" s="15"/>
      <c r="Z3545" s="15"/>
      <c r="AA3545" s="15"/>
      <c r="AB3545" s="15"/>
      <c r="AC3545" s="15"/>
      <c r="AD3545" s="15"/>
      <c r="AE3545" s="15"/>
      <c r="AT3545" s="280" t="s">
        <v>200</v>
      </c>
      <c r="AU3545" s="280" t="s">
        <v>82</v>
      </c>
      <c r="AV3545" s="15" t="s">
        <v>195</v>
      </c>
      <c r="AW3545" s="15" t="s">
        <v>30</v>
      </c>
      <c r="AX3545" s="15" t="s">
        <v>73</v>
      </c>
      <c r="AY3545" s="280" t="s">
        <v>189</v>
      </c>
    </row>
    <row r="3546" s="14" customFormat="1">
      <c r="A3546" s="14"/>
      <c r="B3546" s="259"/>
      <c r="C3546" s="260"/>
      <c r="D3546" s="242" t="s">
        <v>200</v>
      </c>
      <c r="E3546" s="261" t="s">
        <v>1</v>
      </c>
      <c r="F3546" s="262" t="s">
        <v>2086</v>
      </c>
      <c r="G3546" s="260"/>
      <c r="H3546" s="263">
        <v>39.734000000000002</v>
      </c>
      <c r="I3546" s="264"/>
      <c r="J3546" s="260"/>
      <c r="K3546" s="260"/>
      <c r="L3546" s="265"/>
      <c r="M3546" s="266"/>
      <c r="N3546" s="267"/>
      <c r="O3546" s="267"/>
      <c r="P3546" s="267"/>
      <c r="Q3546" s="267"/>
      <c r="R3546" s="267"/>
      <c r="S3546" s="267"/>
      <c r="T3546" s="268"/>
      <c r="U3546" s="14"/>
      <c r="V3546" s="14"/>
      <c r="W3546" s="14"/>
      <c r="X3546" s="14"/>
      <c r="Y3546" s="14"/>
      <c r="Z3546" s="14"/>
      <c r="AA3546" s="14"/>
      <c r="AB3546" s="14"/>
      <c r="AC3546" s="14"/>
      <c r="AD3546" s="14"/>
      <c r="AE3546" s="14"/>
      <c r="AT3546" s="269" t="s">
        <v>200</v>
      </c>
      <c r="AU3546" s="269" t="s">
        <v>82</v>
      </c>
      <c r="AV3546" s="14" t="s">
        <v>82</v>
      </c>
      <c r="AW3546" s="14" t="s">
        <v>30</v>
      </c>
      <c r="AX3546" s="14" t="s">
        <v>80</v>
      </c>
      <c r="AY3546" s="269" t="s">
        <v>189</v>
      </c>
    </row>
    <row r="3547" s="2" customFormat="1" ht="37.8" customHeight="1">
      <c r="A3547" s="39"/>
      <c r="B3547" s="40"/>
      <c r="C3547" s="281" t="s">
        <v>2087</v>
      </c>
      <c r="D3547" s="281" t="s">
        <v>273</v>
      </c>
      <c r="E3547" s="282" t="s">
        <v>2088</v>
      </c>
      <c r="F3547" s="283" t="s">
        <v>2089</v>
      </c>
      <c r="G3547" s="284" t="s">
        <v>2060</v>
      </c>
      <c r="H3547" s="285">
        <v>189.21000000000001</v>
      </c>
      <c r="I3547" s="286"/>
      <c r="J3547" s="287">
        <f>ROUND(I3547*H3547,2)</f>
        <v>0</v>
      </c>
      <c r="K3547" s="288"/>
      <c r="L3547" s="289"/>
      <c r="M3547" s="290" t="s">
        <v>1</v>
      </c>
      <c r="N3547" s="291" t="s">
        <v>38</v>
      </c>
      <c r="O3547" s="92"/>
      <c r="P3547" s="238">
        <f>O3547*H3547</f>
        <v>0</v>
      </c>
      <c r="Q3547" s="238">
        <v>0.001</v>
      </c>
      <c r="R3547" s="238">
        <f>Q3547*H3547</f>
        <v>0.18921000000000002</v>
      </c>
      <c r="S3547" s="238">
        <v>0</v>
      </c>
      <c r="T3547" s="239">
        <f>S3547*H3547</f>
        <v>0</v>
      </c>
      <c r="U3547" s="39"/>
      <c r="V3547" s="39"/>
      <c r="W3547" s="39"/>
      <c r="X3547" s="39"/>
      <c r="Y3547" s="39"/>
      <c r="Z3547" s="39"/>
      <c r="AA3547" s="39"/>
      <c r="AB3547" s="39"/>
      <c r="AC3547" s="39"/>
      <c r="AD3547" s="39"/>
      <c r="AE3547" s="39"/>
      <c r="AR3547" s="240" t="s">
        <v>471</v>
      </c>
      <c r="AT3547" s="240" t="s">
        <v>273</v>
      </c>
      <c r="AU3547" s="240" t="s">
        <v>82</v>
      </c>
      <c r="AY3547" s="18" t="s">
        <v>189</v>
      </c>
      <c r="BE3547" s="241">
        <f>IF(N3547="základní",J3547,0)</f>
        <v>0</v>
      </c>
      <c r="BF3547" s="241">
        <f>IF(N3547="snížená",J3547,0)</f>
        <v>0</v>
      </c>
      <c r="BG3547" s="241">
        <f>IF(N3547="zákl. přenesená",J3547,0)</f>
        <v>0</v>
      </c>
      <c r="BH3547" s="241">
        <f>IF(N3547="sníž. přenesená",J3547,0)</f>
        <v>0</v>
      </c>
      <c r="BI3547" s="241">
        <f>IF(N3547="nulová",J3547,0)</f>
        <v>0</v>
      </c>
      <c r="BJ3547" s="18" t="s">
        <v>80</v>
      </c>
      <c r="BK3547" s="241">
        <f>ROUND(I3547*H3547,2)</f>
        <v>0</v>
      </c>
      <c r="BL3547" s="18" t="s">
        <v>306</v>
      </c>
      <c r="BM3547" s="240" t="s">
        <v>2090</v>
      </c>
    </row>
    <row r="3548" s="2" customFormat="1">
      <c r="A3548" s="39"/>
      <c r="B3548" s="40"/>
      <c r="C3548" s="41"/>
      <c r="D3548" s="242" t="s">
        <v>197</v>
      </c>
      <c r="E3548" s="41"/>
      <c r="F3548" s="243" t="s">
        <v>2089</v>
      </c>
      <c r="G3548" s="41"/>
      <c r="H3548" s="41"/>
      <c r="I3548" s="244"/>
      <c r="J3548" s="41"/>
      <c r="K3548" s="41"/>
      <c r="L3548" s="45"/>
      <c r="M3548" s="245"/>
      <c r="N3548" s="246"/>
      <c r="O3548" s="92"/>
      <c r="P3548" s="92"/>
      <c r="Q3548" s="92"/>
      <c r="R3548" s="92"/>
      <c r="S3548" s="92"/>
      <c r="T3548" s="93"/>
      <c r="U3548" s="39"/>
      <c r="V3548" s="39"/>
      <c r="W3548" s="39"/>
      <c r="X3548" s="39"/>
      <c r="Y3548" s="39"/>
      <c r="Z3548" s="39"/>
      <c r="AA3548" s="39"/>
      <c r="AB3548" s="39"/>
      <c r="AC3548" s="39"/>
      <c r="AD3548" s="39"/>
      <c r="AE3548" s="39"/>
      <c r="AT3548" s="18" t="s">
        <v>197</v>
      </c>
      <c r="AU3548" s="18" t="s">
        <v>82</v>
      </c>
    </row>
    <row r="3549" s="14" customFormat="1">
      <c r="A3549" s="14"/>
      <c r="B3549" s="259"/>
      <c r="C3549" s="260"/>
      <c r="D3549" s="242" t="s">
        <v>200</v>
      </c>
      <c r="E3549" s="261" t="s">
        <v>1</v>
      </c>
      <c r="F3549" s="262" t="s">
        <v>2091</v>
      </c>
      <c r="G3549" s="260"/>
      <c r="H3549" s="263">
        <v>189.21000000000001</v>
      </c>
      <c r="I3549" s="264"/>
      <c r="J3549" s="260"/>
      <c r="K3549" s="260"/>
      <c r="L3549" s="265"/>
      <c r="M3549" s="266"/>
      <c r="N3549" s="267"/>
      <c r="O3549" s="267"/>
      <c r="P3549" s="267"/>
      <c r="Q3549" s="267"/>
      <c r="R3549" s="267"/>
      <c r="S3549" s="267"/>
      <c r="T3549" s="268"/>
      <c r="U3549" s="14"/>
      <c r="V3549" s="14"/>
      <c r="W3549" s="14"/>
      <c r="X3549" s="14"/>
      <c r="Y3549" s="14"/>
      <c r="Z3549" s="14"/>
      <c r="AA3549" s="14"/>
      <c r="AB3549" s="14"/>
      <c r="AC3549" s="14"/>
      <c r="AD3549" s="14"/>
      <c r="AE3549" s="14"/>
      <c r="AT3549" s="269" t="s">
        <v>200</v>
      </c>
      <c r="AU3549" s="269" t="s">
        <v>82</v>
      </c>
      <c r="AV3549" s="14" t="s">
        <v>82</v>
      </c>
      <c r="AW3549" s="14" t="s">
        <v>30</v>
      </c>
      <c r="AX3549" s="14" t="s">
        <v>80</v>
      </c>
      <c r="AY3549" s="269" t="s">
        <v>189</v>
      </c>
    </row>
    <row r="3550" s="2" customFormat="1" ht="33" customHeight="1">
      <c r="A3550" s="39"/>
      <c r="B3550" s="40"/>
      <c r="C3550" s="228" t="s">
        <v>2092</v>
      </c>
      <c r="D3550" s="228" t="s">
        <v>191</v>
      </c>
      <c r="E3550" s="229" t="s">
        <v>2093</v>
      </c>
      <c r="F3550" s="230" t="s">
        <v>2094</v>
      </c>
      <c r="G3550" s="231" t="s">
        <v>466</v>
      </c>
      <c r="H3550" s="232">
        <v>114.80200000000001</v>
      </c>
      <c r="I3550" s="233"/>
      <c r="J3550" s="234">
        <f>ROUND(I3550*H3550,2)</f>
        <v>0</v>
      </c>
      <c r="K3550" s="235"/>
      <c r="L3550" s="45"/>
      <c r="M3550" s="236" t="s">
        <v>1</v>
      </c>
      <c r="N3550" s="237" t="s">
        <v>38</v>
      </c>
      <c r="O3550" s="92"/>
      <c r="P3550" s="238">
        <f>O3550*H3550</f>
        <v>0</v>
      </c>
      <c r="Q3550" s="238">
        <v>0</v>
      </c>
      <c r="R3550" s="238">
        <f>Q3550*H3550</f>
        <v>0</v>
      </c>
      <c r="S3550" s="238">
        <v>0</v>
      </c>
      <c r="T3550" s="239">
        <f>S3550*H3550</f>
        <v>0</v>
      </c>
      <c r="U3550" s="39"/>
      <c r="V3550" s="39"/>
      <c r="W3550" s="39"/>
      <c r="X3550" s="39"/>
      <c r="Y3550" s="39"/>
      <c r="Z3550" s="39"/>
      <c r="AA3550" s="39"/>
      <c r="AB3550" s="39"/>
      <c r="AC3550" s="39"/>
      <c r="AD3550" s="39"/>
      <c r="AE3550" s="39"/>
      <c r="AR3550" s="240" t="s">
        <v>306</v>
      </c>
      <c r="AT3550" s="240" t="s">
        <v>191</v>
      </c>
      <c r="AU3550" s="240" t="s">
        <v>82</v>
      </c>
      <c r="AY3550" s="18" t="s">
        <v>189</v>
      </c>
      <c r="BE3550" s="241">
        <f>IF(N3550="základní",J3550,0)</f>
        <v>0</v>
      </c>
      <c r="BF3550" s="241">
        <f>IF(N3550="snížená",J3550,0)</f>
        <v>0</v>
      </c>
      <c r="BG3550" s="241">
        <f>IF(N3550="zákl. přenesená",J3550,0)</f>
        <v>0</v>
      </c>
      <c r="BH3550" s="241">
        <f>IF(N3550="sníž. přenesená",J3550,0)</f>
        <v>0</v>
      </c>
      <c r="BI3550" s="241">
        <f>IF(N3550="nulová",J3550,0)</f>
        <v>0</v>
      </c>
      <c r="BJ3550" s="18" t="s">
        <v>80</v>
      </c>
      <c r="BK3550" s="241">
        <f>ROUND(I3550*H3550,2)</f>
        <v>0</v>
      </c>
      <c r="BL3550" s="18" t="s">
        <v>306</v>
      </c>
      <c r="BM3550" s="240" t="s">
        <v>2095</v>
      </c>
    </row>
    <row r="3551" s="2" customFormat="1">
      <c r="A3551" s="39"/>
      <c r="B3551" s="40"/>
      <c r="C3551" s="41"/>
      <c r="D3551" s="242" t="s">
        <v>197</v>
      </c>
      <c r="E3551" s="41"/>
      <c r="F3551" s="243" t="s">
        <v>2094</v>
      </c>
      <c r="G3551" s="41"/>
      <c r="H3551" s="41"/>
      <c r="I3551" s="244"/>
      <c r="J3551" s="41"/>
      <c r="K3551" s="41"/>
      <c r="L3551" s="45"/>
      <c r="M3551" s="245"/>
      <c r="N3551" s="246"/>
      <c r="O3551" s="92"/>
      <c r="P3551" s="92"/>
      <c r="Q3551" s="92"/>
      <c r="R3551" s="92"/>
      <c r="S3551" s="92"/>
      <c r="T3551" s="93"/>
      <c r="U3551" s="39"/>
      <c r="V3551" s="39"/>
      <c r="W3551" s="39"/>
      <c r="X3551" s="39"/>
      <c r="Y3551" s="39"/>
      <c r="Z3551" s="39"/>
      <c r="AA3551" s="39"/>
      <c r="AB3551" s="39"/>
      <c r="AC3551" s="39"/>
      <c r="AD3551" s="39"/>
      <c r="AE3551" s="39"/>
      <c r="AT3551" s="18" t="s">
        <v>197</v>
      </c>
      <c r="AU3551" s="18" t="s">
        <v>82</v>
      </c>
    </row>
    <row r="3552" s="13" customFormat="1">
      <c r="A3552" s="13"/>
      <c r="B3552" s="249"/>
      <c r="C3552" s="250"/>
      <c r="D3552" s="242" t="s">
        <v>200</v>
      </c>
      <c r="E3552" s="251" t="s">
        <v>1</v>
      </c>
      <c r="F3552" s="252" t="s">
        <v>2096</v>
      </c>
      <c r="G3552" s="250"/>
      <c r="H3552" s="251" t="s">
        <v>1</v>
      </c>
      <c r="I3552" s="253"/>
      <c r="J3552" s="250"/>
      <c r="K3552" s="250"/>
      <c r="L3552" s="254"/>
      <c r="M3552" s="255"/>
      <c r="N3552" s="256"/>
      <c r="O3552" s="256"/>
      <c r="P3552" s="256"/>
      <c r="Q3552" s="256"/>
      <c r="R3552" s="256"/>
      <c r="S3552" s="256"/>
      <c r="T3552" s="257"/>
      <c r="U3552" s="13"/>
      <c r="V3552" s="13"/>
      <c r="W3552" s="13"/>
      <c r="X3552" s="13"/>
      <c r="Y3552" s="13"/>
      <c r="Z3552" s="13"/>
      <c r="AA3552" s="13"/>
      <c r="AB3552" s="13"/>
      <c r="AC3552" s="13"/>
      <c r="AD3552" s="13"/>
      <c r="AE3552" s="13"/>
      <c r="AT3552" s="258" t="s">
        <v>200</v>
      </c>
      <c r="AU3552" s="258" t="s">
        <v>82</v>
      </c>
      <c r="AV3552" s="13" t="s">
        <v>80</v>
      </c>
      <c r="AW3552" s="13" t="s">
        <v>30</v>
      </c>
      <c r="AX3552" s="13" t="s">
        <v>73</v>
      </c>
      <c r="AY3552" s="258" t="s">
        <v>189</v>
      </c>
    </row>
    <row r="3553" s="13" customFormat="1">
      <c r="A3553" s="13"/>
      <c r="B3553" s="249"/>
      <c r="C3553" s="250"/>
      <c r="D3553" s="242" t="s">
        <v>200</v>
      </c>
      <c r="E3553" s="251" t="s">
        <v>1</v>
      </c>
      <c r="F3553" s="252" t="s">
        <v>2097</v>
      </c>
      <c r="G3553" s="250"/>
      <c r="H3553" s="251" t="s">
        <v>1</v>
      </c>
      <c r="I3553" s="253"/>
      <c r="J3553" s="250"/>
      <c r="K3553" s="250"/>
      <c r="L3553" s="254"/>
      <c r="M3553" s="255"/>
      <c r="N3553" s="256"/>
      <c r="O3553" s="256"/>
      <c r="P3553" s="256"/>
      <c r="Q3553" s="256"/>
      <c r="R3553" s="256"/>
      <c r="S3553" s="256"/>
      <c r="T3553" s="257"/>
      <c r="U3553" s="13"/>
      <c r="V3553" s="13"/>
      <c r="W3553" s="13"/>
      <c r="X3553" s="13"/>
      <c r="Y3553" s="13"/>
      <c r="Z3553" s="13"/>
      <c r="AA3553" s="13"/>
      <c r="AB3553" s="13"/>
      <c r="AC3553" s="13"/>
      <c r="AD3553" s="13"/>
      <c r="AE3553" s="13"/>
      <c r="AT3553" s="258" t="s">
        <v>200</v>
      </c>
      <c r="AU3553" s="258" t="s">
        <v>82</v>
      </c>
      <c r="AV3553" s="13" t="s">
        <v>80</v>
      </c>
      <c r="AW3553" s="13" t="s">
        <v>30</v>
      </c>
      <c r="AX3553" s="13" t="s">
        <v>73</v>
      </c>
      <c r="AY3553" s="258" t="s">
        <v>189</v>
      </c>
    </row>
    <row r="3554" s="13" customFormat="1">
      <c r="A3554" s="13"/>
      <c r="B3554" s="249"/>
      <c r="C3554" s="250"/>
      <c r="D3554" s="242" t="s">
        <v>200</v>
      </c>
      <c r="E3554" s="251" t="s">
        <v>1</v>
      </c>
      <c r="F3554" s="252" t="s">
        <v>338</v>
      </c>
      <c r="G3554" s="250"/>
      <c r="H3554" s="251" t="s">
        <v>1</v>
      </c>
      <c r="I3554" s="253"/>
      <c r="J3554" s="250"/>
      <c r="K3554" s="250"/>
      <c r="L3554" s="254"/>
      <c r="M3554" s="255"/>
      <c r="N3554" s="256"/>
      <c r="O3554" s="256"/>
      <c r="P3554" s="256"/>
      <c r="Q3554" s="256"/>
      <c r="R3554" s="256"/>
      <c r="S3554" s="256"/>
      <c r="T3554" s="257"/>
      <c r="U3554" s="13"/>
      <c r="V3554" s="13"/>
      <c r="W3554" s="13"/>
      <c r="X3554" s="13"/>
      <c r="Y3554" s="13"/>
      <c r="Z3554" s="13"/>
      <c r="AA3554" s="13"/>
      <c r="AB3554" s="13"/>
      <c r="AC3554" s="13"/>
      <c r="AD3554" s="13"/>
      <c r="AE3554" s="13"/>
      <c r="AT3554" s="258" t="s">
        <v>200</v>
      </c>
      <c r="AU3554" s="258" t="s">
        <v>82</v>
      </c>
      <c r="AV3554" s="13" t="s">
        <v>80</v>
      </c>
      <c r="AW3554" s="13" t="s">
        <v>30</v>
      </c>
      <c r="AX3554" s="13" t="s">
        <v>73</v>
      </c>
      <c r="AY3554" s="258" t="s">
        <v>189</v>
      </c>
    </row>
    <row r="3555" s="13" customFormat="1">
      <c r="A3555" s="13"/>
      <c r="B3555" s="249"/>
      <c r="C3555" s="250"/>
      <c r="D3555" s="242" t="s">
        <v>200</v>
      </c>
      <c r="E3555" s="251" t="s">
        <v>1</v>
      </c>
      <c r="F3555" s="252" t="s">
        <v>823</v>
      </c>
      <c r="G3555" s="250"/>
      <c r="H3555" s="251" t="s">
        <v>1</v>
      </c>
      <c r="I3555" s="253"/>
      <c r="J3555" s="250"/>
      <c r="K3555" s="250"/>
      <c r="L3555" s="254"/>
      <c r="M3555" s="255"/>
      <c r="N3555" s="256"/>
      <c r="O3555" s="256"/>
      <c r="P3555" s="256"/>
      <c r="Q3555" s="256"/>
      <c r="R3555" s="256"/>
      <c r="S3555" s="256"/>
      <c r="T3555" s="257"/>
      <c r="U3555" s="13"/>
      <c r="V3555" s="13"/>
      <c r="W3555" s="13"/>
      <c r="X3555" s="13"/>
      <c r="Y3555" s="13"/>
      <c r="Z3555" s="13"/>
      <c r="AA3555" s="13"/>
      <c r="AB3555" s="13"/>
      <c r="AC3555" s="13"/>
      <c r="AD3555" s="13"/>
      <c r="AE3555" s="13"/>
      <c r="AT3555" s="258" t="s">
        <v>200</v>
      </c>
      <c r="AU3555" s="258" t="s">
        <v>82</v>
      </c>
      <c r="AV3555" s="13" t="s">
        <v>80</v>
      </c>
      <c r="AW3555" s="13" t="s">
        <v>30</v>
      </c>
      <c r="AX3555" s="13" t="s">
        <v>73</v>
      </c>
      <c r="AY3555" s="258" t="s">
        <v>189</v>
      </c>
    </row>
    <row r="3556" s="14" customFormat="1">
      <c r="A3556" s="14"/>
      <c r="B3556" s="259"/>
      <c r="C3556" s="260"/>
      <c r="D3556" s="242" t="s">
        <v>200</v>
      </c>
      <c r="E3556" s="261" t="s">
        <v>1</v>
      </c>
      <c r="F3556" s="262" t="s">
        <v>1139</v>
      </c>
      <c r="G3556" s="260"/>
      <c r="H3556" s="263">
        <v>13.390000000000001</v>
      </c>
      <c r="I3556" s="264"/>
      <c r="J3556" s="260"/>
      <c r="K3556" s="260"/>
      <c r="L3556" s="265"/>
      <c r="M3556" s="266"/>
      <c r="N3556" s="267"/>
      <c r="O3556" s="267"/>
      <c r="P3556" s="267"/>
      <c r="Q3556" s="267"/>
      <c r="R3556" s="267"/>
      <c r="S3556" s="267"/>
      <c r="T3556" s="268"/>
      <c r="U3556" s="14"/>
      <c r="V3556" s="14"/>
      <c r="W3556" s="14"/>
      <c r="X3556" s="14"/>
      <c r="Y3556" s="14"/>
      <c r="Z3556" s="14"/>
      <c r="AA3556" s="14"/>
      <c r="AB3556" s="14"/>
      <c r="AC3556" s="14"/>
      <c r="AD3556" s="14"/>
      <c r="AE3556" s="14"/>
      <c r="AT3556" s="269" t="s">
        <v>200</v>
      </c>
      <c r="AU3556" s="269" t="s">
        <v>82</v>
      </c>
      <c r="AV3556" s="14" t="s">
        <v>82</v>
      </c>
      <c r="AW3556" s="14" t="s">
        <v>30</v>
      </c>
      <c r="AX3556" s="14" t="s">
        <v>73</v>
      </c>
      <c r="AY3556" s="269" t="s">
        <v>189</v>
      </c>
    </row>
    <row r="3557" s="13" customFormat="1">
      <c r="A3557" s="13"/>
      <c r="B3557" s="249"/>
      <c r="C3557" s="250"/>
      <c r="D3557" s="242" t="s">
        <v>200</v>
      </c>
      <c r="E3557" s="251" t="s">
        <v>1</v>
      </c>
      <c r="F3557" s="252" t="s">
        <v>369</v>
      </c>
      <c r="G3557" s="250"/>
      <c r="H3557" s="251" t="s">
        <v>1</v>
      </c>
      <c r="I3557" s="253"/>
      <c r="J3557" s="250"/>
      <c r="K3557" s="250"/>
      <c r="L3557" s="254"/>
      <c r="M3557" s="255"/>
      <c r="N3557" s="256"/>
      <c r="O3557" s="256"/>
      <c r="P3557" s="256"/>
      <c r="Q3557" s="256"/>
      <c r="R3557" s="256"/>
      <c r="S3557" s="256"/>
      <c r="T3557" s="257"/>
      <c r="U3557" s="13"/>
      <c r="V3557" s="13"/>
      <c r="W3557" s="13"/>
      <c r="X3557" s="13"/>
      <c r="Y3557" s="13"/>
      <c r="Z3557" s="13"/>
      <c r="AA3557" s="13"/>
      <c r="AB3557" s="13"/>
      <c r="AC3557" s="13"/>
      <c r="AD3557" s="13"/>
      <c r="AE3557" s="13"/>
      <c r="AT3557" s="258" t="s">
        <v>200</v>
      </c>
      <c r="AU3557" s="258" t="s">
        <v>82</v>
      </c>
      <c r="AV3557" s="13" t="s">
        <v>80</v>
      </c>
      <c r="AW3557" s="13" t="s">
        <v>30</v>
      </c>
      <c r="AX3557" s="13" t="s">
        <v>73</v>
      </c>
      <c r="AY3557" s="258" t="s">
        <v>189</v>
      </c>
    </row>
    <row r="3558" s="14" customFormat="1">
      <c r="A3558" s="14"/>
      <c r="B3558" s="259"/>
      <c r="C3558" s="260"/>
      <c r="D3558" s="242" t="s">
        <v>200</v>
      </c>
      <c r="E3558" s="261" t="s">
        <v>1</v>
      </c>
      <c r="F3558" s="262" t="s">
        <v>2098</v>
      </c>
      <c r="G3558" s="260"/>
      <c r="H3558" s="263">
        <v>-4.4699999999999998</v>
      </c>
      <c r="I3558" s="264"/>
      <c r="J3558" s="260"/>
      <c r="K3558" s="260"/>
      <c r="L3558" s="265"/>
      <c r="M3558" s="266"/>
      <c r="N3558" s="267"/>
      <c r="O3558" s="267"/>
      <c r="P3558" s="267"/>
      <c r="Q3558" s="267"/>
      <c r="R3558" s="267"/>
      <c r="S3558" s="267"/>
      <c r="T3558" s="268"/>
      <c r="U3558" s="14"/>
      <c r="V3558" s="14"/>
      <c r="W3558" s="14"/>
      <c r="X3558" s="14"/>
      <c r="Y3558" s="14"/>
      <c r="Z3558" s="14"/>
      <c r="AA3558" s="14"/>
      <c r="AB3558" s="14"/>
      <c r="AC3558" s="14"/>
      <c r="AD3558" s="14"/>
      <c r="AE3558" s="14"/>
      <c r="AT3558" s="269" t="s">
        <v>200</v>
      </c>
      <c r="AU3558" s="269" t="s">
        <v>82</v>
      </c>
      <c r="AV3558" s="14" t="s">
        <v>82</v>
      </c>
      <c r="AW3558" s="14" t="s">
        <v>30</v>
      </c>
      <c r="AX3558" s="14" t="s">
        <v>73</v>
      </c>
      <c r="AY3558" s="269" t="s">
        <v>189</v>
      </c>
    </row>
    <row r="3559" s="13" customFormat="1">
      <c r="A3559" s="13"/>
      <c r="B3559" s="249"/>
      <c r="C3559" s="250"/>
      <c r="D3559" s="242" t="s">
        <v>200</v>
      </c>
      <c r="E3559" s="251" t="s">
        <v>1</v>
      </c>
      <c r="F3559" s="252" t="s">
        <v>606</v>
      </c>
      <c r="G3559" s="250"/>
      <c r="H3559" s="251" t="s">
        <v>1</v>
      </c>
      <c r="I3559" s="253"/>
      <c r="J3559" s="250"/>
      <c r="K3559" s="250"/>
      <c r="L3559" s="254"/>
      <c r="M3559" s="255"/>
      <c r="N3559" s="256"/>
      <c r="O3559" s="256"/>
      <c r="P3559" s="256"/>
      <c r="Q3559" s="256"/>
      <c r="R3559" s="256"/>
      <c r="S3559" s="256"/>
      <c r="T3559" s="257"/>
      <c r="U3559" s="13"/>
      <c r="V3559" s="13"/>
      <c r="W3559" s="13"/>
      <c r="X3559" s="13"/>
      <c r="Y3559" s="13"/>
      <c r="Z3559" s="13"/>
      <c r="AA3559" s="13"/>
      <c r="AB3559" s="13"/>
      <c r="AC3559" s="13"/>
      <c r="AD3559" s="13"/>
      <c r="AE3559" s="13"/>
      <c r="AT3559" s="258" t="s">
        <v>200</v>
      </c>
      <c r="AU3559" s="258" t="s">
        <v>82</v>
      </c>
      <c r="AV3559" s="13" t="s">
        <v>80</v>
      </c>
      <c r="AW3559" s="13" t="s">
        <v>30</v>
      </c>
      <c r="AX3559" s="13" t="s">
        <v>73</v>
      </c>
      <c r="AY3559" s="258" t="s">
        <v>189</v>
      </c>
    </row>
    <row r="3560" s="14" customFormat="1">
      <c r="A3560" s="14"/>
      <c r="B3560" s="259"/>
      <c r="C3560" s="260"/>
      <c r="D3560" s="242" t="s">
        <v>200</v>
      </c>
      <c r="E3560" s="261" t="s">
        <v>1</v>
      </c>
      <c r="F3560" s="262" t="s">
        <v>1140</v>
      </c>
      <c r="G3560" s="260"/>
      <c r="H3560" s="263">
        <v>16.524999999999999</v>
      </c>
      <c r="I3560" s="264"/>
      <c r="J3560" s="260"/>
      <c r="K3560" s="260"/>
      <c r="L3560" s="265"/>
      <c r="M3560" s="266"/>
      <c r="N3560" s="267"/>
      <c r="O3560" s="267"/>
      <c r="P3560" s="267"/>
      <c r="Q3560" s="267"/>
      <c r="R3560" s="267"/>
      <c r="S3560" s="267"/>
      <c r="T3560" s="268"/>
      <c r="U3560" s="14"/>
      <c r="V3560" s="14"/>
      <c r="W3560" s="14"/>
      <c r="X3560" s="14"/>
      <c r="Y3560" s="14"/>
      <c r="Z3560" s="14"/>
      <c r="AA3560" s="14"/>
      <c r="AB3560" s="14"/>
      <c r="AC3560" s="14"/>
      <c r="AD3560" s="14"/>
      <c r="AE3560" s="14"/>
      <c r="AT3560" s="269" t="s">
        <v>200</v>
      </c>
      <c r="AU3560" s="269" t="s">
        <v>82</v>
      </c>
      <c r="AV3560" s="14" t="s">
        <v>82</v>
      </c>
      <c r="AW3560" s="14" t="s">
        <v>30</v>
      </c>
      <c r="AX3560" s="14" t="s">
        <v>73</v>
      </c>
      <c r="AY3560" s="269" t="s">
        <v>189</v>
      </c>
    </row>
    <row r="3561" s="13" customFormat="1">
      <c r="A3561" s="13"/>
      <c r="B3561" s="249"/>
      <c r="C3561" s="250"/>
      <c r="D3561" s="242" t="s">
        <v>200</v>
      </c>
      <c r="E3561" s="251" t="s">
        <v>1</v>
      </c>
      <c r="F3561" s="252" t="s">
        <v>369</v>
      </c>
      <c r="G3561" s="250"/>
      <c r="H3561" s="251" t="s">
        <v>1</v>
      </c>
      <c r="I3561" s="253"/>
      <c r="J3561" s="250"/>
      <c r="K3561" s="250"/>
      <c r="L3561" s="254"/>
      <c r="M3561" s="255"/>
      <c r="N3561" s="256"/>
      <c r="O3561" s="256"/>
      <c r="P3561" s="256"/>
      <c r="Q3561" s="256"/>
      <c r="R3561" s="256"/>
      <c r="S3561" s="256"/>
      <c r="T3561" s="257"/>
      <c r="U3561" s="13"/>
      <c r="V3561" s="13"/>
      <c r="W3561" s="13"/>
      <c r="X3561" s="13"/>
      <c r="Y3561" s="13"/>
      <c r="Z3561" s="13"/>
      <c r="AA3561" s="13"/>
      <c r="AB3561" s="13"/>
      <c r="AC3561" s="13"/>
      <c r="AD3561" s="13"/>
      <c r="AE3561" s="13"/>
      <c r="AT3561" s="258" t="s">
        <v>200</v>
      </c>
      <c r="AU3561" s="258" t="s">
        <v>82</v>
      </c>
      <c r="AV3561" s="13" t="s">
        <v>80</v>
      </c>
      <c r="AW3561" s="13" t="s">
        <v>30</v>
      </c>
      <c r="AX3561" s="13" t="s">
        <v>73</v>
      </c>
      <c r="AY3561" s="258" t="s">
        <v>189</v>
      </c>
    </row>
    <row r="3562" s="14" customFormat="1">
      <c r="A3562" s="14"/>
      <c r="B3562" s="259"/>
      <c r="C3562" s="260"/>
      <c r="D3562" s="242" t="s">
        <v>200</v>
      </c>
      <c r="E3562" s="261" t="s">
        <v>1</v>
      </c>
      <c r="F3562" s="262" t="s">
        <v>2099</v>
      </c>
      <c r="G3562" s="260"/>
      <c r="H3562" s="263">
        <v>-0.80000000000000004</v>
      </c>
      <c r="I3562" s="264"/>
      <c r="J3562" s="260"/>
      <c r="K3562" s="260"/>
      <c r="L3562" s="265"/>
      <c r="M3562" s="266"/>
      <c r="N3562" s="267"/>
      <c r="O3562" s="267"/>
      <c r="P3562" s="267"/>
      <c r="Q3562" s="267"/>
      <c r="R3562" s="267"/>
      <c r="S3562" s="267"/>
      <c r="T3562" s="268"/>
      <c r="U3562" s="14"/>
      <c r="V3562" s="14"/>
      <c r="W3562" s="14"/>
      <c r="X3562" s="14"/>
      <c r="Y3562" s="14"/>
      <c r="Z3562" s="14"/>
      <c r="AA3562" s="14"/>
      <c r="AB3562" s="14"/>
      <c r="AC3562" s="14"/>
      <c r="AD3562" s="14"/>
      <c r="AE3562" s="14"/>
      <c r="AT3562" s="269" t="s">
        <v>200</v>
      </c>
      <c r="AU3562" s="269" t="s">
        <v>82</v>
      </c>
      <c r="AV3562" s="14" t="s">
        <v>82</v>
      </c>
      <c r="AW3562" s="14" t="s">
        <v>30</v>
      </c>
      <c r="AX3562" s="14" t="s">
        <v>73</v>
      </c>
      <c r="AY3562" s="269" t="s">
        <v>189</v>
      </c>
    </row>
    <row r="3563" s="13" customFormat="1">
      <c r="A3563" s="13"/>
      <c r="B3563" s="249"/>
      <c r="C3563" s="250"/>
      <c r="D3563" s="242" t="s">
        <v>200</v>
      </c>
      <c r="E3563" s="251" t="s">
        <v>1</v>
      </c>
      <c r="F3563" s="252" t="s">
        <v>608</v>
      </c>
      <c r="G3563" s="250"/>
      <c r="H3563" s="251" t="s">
        <v>1</v>
      </c>
      <c r="I3563" s="253"/>
      <c r="J3563" s="250"/>
      <c r="K3563" s="250"/>
      <c r="L3563" s="254"/>
      <c r="M3563" s="255"/>
      <c r="N3563" s="256"/>
      <c r="O3563" s="256"/>
      <c r="P3563" s="256"/>
      <c r="Q3563" s="256"/>
      <c r="R3563" s="256"/>
      <c r="S3563" s="256"/>
      <c r="T3563" s="257"/>
      <c r="U3563" s="13"/>
      <c r="V3563" s="13"/>
      <c r="W3563" s="13"/>
      <c r="X3563" s="13"/>
      <c r="Y3563" s="13"/>
      <c r="Z3563" s="13"/>
      <c r="AA3563" s="13"/>
      <c r="AB3563" s="13"/>
      <c r="AC3563" s="13"/>
      <c r="AD3563" s="13"/>
      <c r="AE3563" s="13"/>
      <c r="AT3563" s="258" t="s">
        <v>200</v>
      </c>
      <c r="AU3563" s="258" t="s">
        <v>82</v>
      </c>
      <c r="AV3563" s="13" t="s">
        <v>80</v>
      </c>
      <c r="AW3563" s="13" t="s">
        <v>30</v>
      </c>
      <c r="AX3563" s="13" t="s">
        <v>73</v>
      </c>
      <c r="AY3563" s="258" t="s">
        <v>189</v>
      </c>
    </row>
    <row r="3564" s="14" customFormat="1">
      <c r="A3564" s="14"/>
      <c r="B3564" s="259"/>
      <c r="C3564" s="260"/>
      <c r="D3564" s="242" t="s">
        <v>200</v>
      </c>
      <c r="E3564" s="261" t="s">
        <v>1</v>
      </c>
      <c r="F3564" s="262" t="s">
        <v>1141</v>
      </c>
      <c r="G3564" s="260"/>
      <c r="H3564" s="263">
        <v>14.58</v>
      </c>
      <c r="I3564" s="264"/>
      <c r="J3564" s="260"/>
      <c r="K3564" s="260"/>
      <c r="L3564" s="265"/>
      <c r="M3564" s="266"/>
      <c r="N3564" s="267"/>
      <c r="O3564" s="267"/>
      <c r="P3564" s="267"/>
      <c r="Q3564" s="267"/>
      <c r="R3564" s="267"/>
      <c r="S3564" s="267"/>
      <c r="T3564" s="268"/>
      <c r="U3564" s="14"/>
      <c r="V3564" s="14"/>
      <c r="W3564" s="14"/>
      <c r="X3564" s="14"/>
      <c r="Y3564" s="14"/>
      <c r="Z3564" s="14"/>
      <c r="AA3564" s="14"/>
      <c r="AB3564" s="14"/>
      <c r="AC3564" s="14"/>
      <c r="AD3564" s="14"/>
      <c r="AE3564" s="14"/>
      <c r="AT3564" s="269" t="s">
        <v>200</v>
      </c>
      <c r="AU3564" s="269" t="s">
        <v>82</v>
      </c>
      <c r="AV3564" s="14" t="s">
        <v>82</v>
      </c>
      <c r="AW3564" s="14" t="s">
        <v>30</v>
      </c>
      <c r="AX3564" s="14" t="s">
        <v>73</v>
      </c>
      <c r="AY3564" s="269" t="s">
        <v>189</v>
      </c>
    </row>
    <row r="3565" s="13" customFormat="1">
      <c r="A3565" s="13"/>
      <c r="B3565" s="249"/>
      <c r="C3565" s="250"/>
      <c r="D3565" s="242" t="s">
        <v>200</v>
      </c>
      <c r="E3565" s="251" t="s">
        <v>1</v>
      </c>
      <c r="F3565" s="252" t="s">
        <v>369</v>
      </c>
      <c r="G3565" s="250"/>
      <c r="H3565" s="251" t="s">
        <v>1</v>
      </c>
      <c r="I3565" s="253"/>
      <c r="J3565" s="250"/>
      <c r="K3565" s="250"/>
      <c r="L3565" s="254"/>
      <c r="M3565" s="255"/>
      <c r="N3565" s="256"/>
      <c r="O3565" s="256"/>
      <c r="P3565" s="256"/>
      <c r="Q3565" s="256"/>
      <c r="R3565" s="256"/>
      <c r="S3565" s="256"/>
      <c r="T3565" s="257"/>
      <c r="U3565" s="13"/>
      <c r="V3565" s="13"/>
      <c r="W3565" s="13"/>
      <c r="X3565" s="13"/>
      <c r="Y3565" s="13"/>
      <c r="Z3565" s="13"/>
      <c r="AA3565" s="13"/>
      <c r="AB3565" s="13"/>
      <c r="AC3565" s="13"/>
      <c r="AD3565" s="13"/>
      <c r="AE3565" s="13"/>
      <c r="AT3565" s="258" t="s">
        <v>200</v>
      </c>
      <c r="AU3565" s="258" t="s">
        <v>82</v>
      </c>
      <c r="AV3565" s="13" t="s">
        <v>80</v>
      </c>
      <c r="AW3565" s="13" t="s">
        <v>30</v>
      </c>
      <c r="AX3565" s="13" t="s">
        <v>73</v>
      </c>
      <c r="AY3565" s="258" t="s">
        <v>189</v>
      </c>
    </row>
    <row r="3566" s="14" customFormat="1">
      <c r="A3566" s="14"/>
      <c r="B3566" s="259"/>
      <c r="C3566" s="260"/>
      <c r="D3566" s="242" t="s">
        <v>200</v>
      </c>
      <c r="E3566" s="261" t="s">
        <v>1</v>
      </c>
      <c r="F3566" s="262" t="s">
        <v>2100</v>
      </c>
      <c r="G3566" s="260"/>
      <c r="H3566" s="263">
        <v>-1.8</v>
      </c>
      <c r="I3566" s="264"/>
      <c r="J3566" s="260"/>
      <c r="K3566" s="260"/>
      <c r="L3566" s="265"/>
      <c r="M3566" s="266"/>
      <c r="N3566" s="267"/>
      <c r="O3566" s="267"/>
      <c r="P3566" s="267"/>
      <c r="Q3566" s="267"/>
      <c r="R3566" s="267"/>
      <c r="S3566" s="267"/>
      <c r="T3566" s="268"/>
      <c r="U3566" s="14"/>
      <c r="V3566" s="14"/>
      <c r="W3566" s="14"/>
      <c r="X3566" s="14"/>
      <c r="Y3566" s="14"/>
      <c r="Z3566" s="14"/>
      <c r="AA3566" s="14"/>
      <c r="AB3566" s="14"/>
      <c r="AC3566" s="14"/>
      <c r="AD3566" s="14"/>
      <c r="AE3566" s="14"/>
      <c r="AT3566" s="269" t="s">
        <v>200</v>
      </c>
      <c r="AU3566" s="269" t="s">
        <v>82</v>
      </c>
      <c r="AV3566" s="14" t="s">
        <v>82</v>
      </c>
      <c r="AW3566" s="14" t="s">
        <v>30</v>
      </c>
      <c r="AX3566" s="14" t="s">
        <v>73</v>
      </c>
      <c r="AY3566" s="269" t="s">
        <v>189</v>
      </c>
    </row>
    <row r="3567" s="13" customFormat="1">
      <c r="A3567" s="13"/>
      <c r="B3567" s="249"/>
      <c r="C3567" s="250"/>
      <c r="D3567" s="242" t="s">
        <v>200</v>
      </c>
      <c r="E3567" s="251" t="s">
        <v>1</v>
      </c>
      <c r="F3567" s="252" t="s">
        <v>610</v>
      </c>
      <c r="G3567" s="250"/>
      <c r="H3567" s="251" t="s">
        <v>1</v>
      </c>
      <c r="I3567" s="253"/>
      <c r="J3567" s="250"/>
      <c r="K3567" s="250"/>
      <c r="L3567" s="254"/>
      <c r="M3567" s="255"/>
      <c r="N3567" s="256"/>
      <c r="O3567" s="256"/>
      <c r="P3567" s="256"/>
      <c r="Q3567" s="256"/>
      <c r="R3567" s="256"/>
      <c r="S3567" s="256"/>
      <c r="T3567" s="257"/>
      <c r="U3567" s="13"/>
      <c r="V3567" s="13"/>
      <c r="W3567" s="13"/>
      <c r="X3567" s="13"/>
      <c r="Y3567" s="13"/>
      <c r="Z3567" s="13"/>
      <c r="AA3567" s="13"/>
      <c r="AB3567" s="13"/>
      <c r="AC3567" s="13"/>
      <c r="AD3567" s="13"/>
      <c r="AE3567" s="13"/>
      <c r="AT3567" s="258" t="s">
        <v>200</v>
      </c>
      <c r="AU3567" s="258" t="s">
        <v>82</v>
      </c>
      <c r="AV3567" s="13" t="s">
        <v>80</v>
      </c>
      <c r="AW3567" s="13" t="s">
        <v>30</v>
      </c>
      <c r="AX3567" s="13" t="s">
        <v>73</v>
      </c>
      <c r="AY3567" s="258" t="s">
        <v>189</v>
      </c>
    </row>
    <row r="3568" s="14" customFormat="1">
      <c r="A3568" s="14"/>
      <c r="B3568" s="259"/>
      <c r="C3568" s="260"/>
      <c r="D3568" s="242" t="s">
        <v>200</v>
      </c>
      <c r="E3568" s="261" t="s">
        <v>1</v>
      </c>
      <c r="F3568" s="262" t="s">
        <v>1150</v>
      </c>
      <c r="G3568" s="260"/>
      <c r="H3568" s="263">
        <v>8.1199999999999992</v>
      </c>
      <c r="I3568" s="264"/>
      <c r="J3568" s="260"/>
      <c r="K3568" s="260"/>
      <c r="L3568" s="265"/>
      <c r="M3568" s="266"/>
      <c r="N3568" s="267"/>
      <c r="O3568" s="267"/>
      <c r="P3568" s="267"/>
      <c r="Q3568" s="267"/>
      <c r="R3568" s="267"/>
      <c r="S3568" s="267"/>
      <c r="T3568" s="268"/>
      <c r="U3568" s="14"/>
      <c r="V3568" s="14"/>
      <c r="W3568" s="14"/>
      <c r="X3568" s="14"/>
      <c r="Y3568" s="14"/>
      <c r="Z3568" s="14"/>
      <c r="AA3568" s="14"/>
      <c r="AB3568" s="14"/>
      <c r="AC3568" s="14"/>
      <c r="AD3568" s="14"/>
      <c r="AE3568" s="14"/>
      <c r="AT3568" s="269" t="s">
        <v>200</v>
      </c>
      <c r="AU3568" s="269" t="s">
        <v>82</v>
      </c>
      <c r="AV3568" s="14" t="s">
        <v>82</v>
      </c>
      <c r="AW3568" s="14" t="s">
        <v>30</v>
      </c>
      <c r="AX3568" s="14" t="s">
        <v>73</v>
      </c>
      <c r="AY3568" s="269" t="s">
        <v>189</v>
      </c>
    </row>
    <row r="3569" s="13" customFormat="1">
      <c r="A3569" s="13"/>
      <c r="B3569" s="249"/>
      <c r="C3569" s="250"/>
      <c r="D3569" s="242" t="s">
        <v>200</v>
      </c>
      <c r="E3569" s="251" t="s">
        <v>1</v>
      </c>
      <c r="F3569" s="252" t="s">
        <v>595</v>
      </c>
      <c r="G3569" s="250"/>
      <c r="H3569" s="251" t="s">
        <v>1</v>
      </c>
      <c r="I3569" s="253"/>
      <c r="J3569" s="250"/>
      <c r="K3569" s="250"/>
      <c r="L3569" s="254"/>
      <c r="M3569" s="255"/>
      <c r="N3569" s="256"/>
      <c r="O3569" s="256"/>
      <c r="P3569" s="256"/>
      <c r="Q3569" s="256"/>
      <c r="R3569" s="256"/>
      <c r="S3569" s="256"/>
      <c r="T3569" s="257"/>
      <c r="U3569" s="13"/>
      <c r="V3569" s="13"/>
      <c r="W3569" s="13"/>
      <c r="X3569" s="13"/>
      <c r="Y3569" s="13"/>
      <c r="Z3569" s="13"/>
      <c r="AA3569" s="13"/>
      <c r="AB3569" s="13"/>
      <c r="AC3569" s="13"/>
      <c r="AD3569" s="13"/>
      <c r="AE3569" s="13"/>
      <c r="AT3569" s="258" t="s">
        <v>200</v>
      </c>
      <c r="AU3569" s="258" t="s">
        <v>82</v>
      </c>
      <c r="AV3569" s="13" t="s">
        <v>80</v>
      </c>
      <c r="AW3569" s="13" t="s">
        <v>30</v>
      </c>
      <c r="AX3569" s="13" t="s">
        <v>73</v>
      </c>
      <c r="AY3569" s="258" t="s">
        <v>189</v>
      </c>
    </row>
    <row r="3570" s="14" customFormat="1">
      <c r="A3570" s="14"/>
      <c r="B3570" s="259"/>
      <c r="C3570" s="260"/>
      <c r="D3570" s="242" t="s">
        <v>200</v>
      </c>
      <c r="E3570" s="261" t="s">
        <v>1</v>
      </c>
      <c r="F3570" s="262" t="s">
        <v>1151</v>
      </c>
      <c r="G3570" s="260"/>
      <c r="H3570" s="263">
        <v>0.32000000000000001</v>
      </c>
      <c r="I3570" s="264"/>
      <c r="J3570" s="260"/>
      <c r="K3570" s="260"/>
      <c r="L3570" s="265"/>
      <c r="M3570" s="266"/>
      <c r="N3570" s="267"/>
      <c r="O3570" s="267"/>
      <c r="P3570" s="267"/>
      <c r="Q3570" s="267"/>
      <c r="R3570" s="267"/>
      <c r="S3570" s="267"/>
      <c r="T3570" s="268"/>
      <c r="U3570" s="14"/>
      <c r="V3570" s="14"/>
      <c r="W3570" s="14"/>
      <c r="X3570" s="14"/>
      <c r="Y3570" s="14"/>
      <c r="Z3570" s="14"/>
      <c r="AA3570" s="14"/>
      <c r="AB3570" s="14"/>
      <c r="AC3570" s="14"/>
      <c r="AD3570" s="14"/>
      <c r="AE3570" s="14"/>
      <c r="AT3570" s="269" t="s">
        <v>200</v>
      </c>
      <c r="AU3570" s="269" t="s">
        <v>82</v>
      </c>
      <c r="AV3570" s="14" t="s">
        <v>82</v>
      </c>
      <c r="AW3570" s="14" t="s">
        <v>30</v>
      </c>
      <c r="AX3570" s="14" t="s">
        <v>73</v>
      </c>
      <c r="AY3570" s="269" t="s">
        <v>189</v>
      </c>
    </row>
    <row r="3571" s="13" customFormat="1">
      <c r="A3571" s="13"/>
      <c r="B3571" s="249"/>
      <c r="C3571" s="250"/>
      <c r="D3571" s="242" t="s">
        <v>200</v>
      </c>
      <c r="E3571" s="251" t="s">
        <v>1</v>
      </c>
      <c r="F3571" s="252" t="s">
        <v>369</v>
      </c>
      <c r="G3571" s="250"/>
      <c r="H3571" s="251" t="s">
        <v>1</v>
      </c>
      <c r="I3571" s="253"/>
      <c r="J3571" s="250"/>
      <c r="K3571" s="250"/>
      <c r="L3571" s="254"/>
      <c r="M3571" s="255"/>
      <c r="N3571" s="256"/>
      <c r="O3571" s="256"/>
      <c r="P3571" s="256"/>
      <c r="Q3571" s="256"/>
      <c r="R3571" s="256"/>
      <c r="S3571" s="256"/>
      <c r="T3571" s="257"/>
      <c r="U3571" s="13"/>
      <c r="V3571" s="13"/>
      <c r="W3571" s="13"/>
      <c r="X3571" s="13"/>
      <c r="Y3571" s="13"/>
      <c r="Z3571" s="13"/>
      <c r="AA3571" s="13"/>
      <c r="AB3571" s="13"/>
      <c r="AC3571" s="13"/>
      <c r="AD3571" s="13"/>
      <c r="AE3571" s="13"/>
      <c r="AT3571" s="258" t="s">
        <v>200</v>
      </c>
      <c r="AU3571" s="258" t="s">
        <v>82</v>
      </c>
      <c r="AV3571" s="13" t="s">
        <v>80</v>
      </c>
      <c r="AW3571" s="13" t="s">
        <v>30</v>
      </c>
      <c r="AX3571" s="13" t="s">
        <v>73</v>
      </c>
      <c r="AY3571" s="258" t="s">
        <v>189</v>
      </c>
    </row>
    <row r="3572" s="14" customFormat="1">
      <c r="A3572" s="14"/>
      <c r="B3572" s="259"/>
      <c r="C3572" s="260"/>
      <c r="D3572" s="242" t="s">
        <v>200</v>
      </c>
      <c r="E3572" s="261" t="s">
        <v>1</v>
      </c>
      <c r="F3572" s="262" t="s">
        <v>2101</v>
      </c>
      <c r="G3572" s="260"/>
      <c r="H3572" s="263">
        <v>-3.7000000000000002</v>
      </c>
      <c r="I3572" s="264"/>
      <c r="J3572" s="260"/>
      <c r="K3572" s="260"/>
      <c r="L3572" s="265"/>
      <c r="M3572" s="266"/>
      <c r="N3572" s="267"/>
      <c r="O3572" s="267"/>
      <c r="P3572" s="267"/>
      <c r="Q3572" s="267"/>
      <c r="R3572" s="267"/>
      <c r="S3572" s="267"/>
      <c r="T3572" s="268"/>
      <c r="U3572" s="14"/>
      <c r="V3572" s="14"/>
      <c r="W3572" s="14"/>
      <c r="X3572" s="14"/>
      <c r="Y3572" s="14"/>
      <c r="Z3572" s="14"/>
      <c r="AA3572" s="14"/>
      <c r="AB3572" s="14"/>
      <c r="AC3572" s="14"/>
      <c r="AD3572" s="14"/>
      <c r="AE3572" s="14"/>
      <c r="AT3572" s="269" t="s">
        <v>200</v>
      </c>
      <c r="AU3572" s="269" t="s">
        <v>82</v>
      </c>
      <c r="AV3572" s="14" t="s">
        <v>82</v>
      </c>
      <c r="AW3572" s="14" t="s">
        <v>30</v>
      </c>
      <c r="AX3572" s="14" t="s">
        <v>73</v>
      </c>
      <c r="AY3572" s="269" t="s">
        <v>189</v>
      </c>
    </row>
    <row r="3573" s="13" customFormat="1">
      <c r="A3573" s="13"/>
      <c r="B3573" s="249"/>
      <c r="C3573" s="250"/>
      <c r="D3573" s="242" t="s">
        <v>200</v>
      </c>
      <c r="E3573" s="251" t="s">
        <v>1</v>
      </c>
      <c r="F3573" s="252" t="s">
        <v>832</v>
      </c>
      <c r="G3573" s="250"/>
      <c r="H3573" s="251" t="s">
        <v>1</v>
      </c>
      <c r="I3573" s="253"/>
      <c r="J3573" s="250"/>
      <c r="K3573" s="250"/>
      <c r="L3573" s="254"/>
      <c r="M3573" s="255"/>
      <c r="N3573" s="256"/>
      <c r="O3573" s="256"/>
      <c r="P3573" s="256"/>
      <c r="Q3573" s="256"/>
      <c r="R3573" s="256"/>
      <c r="S3573" s="256"/>
      <c r="T3573" s="257"/>
      <c r="U3573" s="13"/>
      <c r="V3573" s="13"/>
      <c r="W3573" s="13"/>
      <c r="X3573" s="13"/>
      <c r="Y3573" s="13"/>
      <c r="Z3573" s="13"/>
      <c r="AA3573" s="13"/>
      <c r="AB3573" s="13"/>
      <c r="AC3573" s="13"/>
      <c r="AD3573" s="13"/>
      <c r="AE3573" s="13"/>
      <c r="AT3573" s="258" t="s">
        <v>200</v>
      </c>
      <c r="AU3573" s="258" t="s">
        <v>82</v>
      </c>
      <c r="AV3573" s="13" t="s">
        <v>80</v>
      </c>
      <c r="AW3573" s="13" t="s">
        <v>30</v>
      </c>
      <c r="AX3573" s="13" t="s">
        <v>73</v>
      </c>
      <c r="AY3573" s="258" t="s">
        <v>189</v>
      </c>
    </row>
    <row r="3574" s="14" customFormat="1">
      <c r="A3574" s="14"/>
      <c r="B3574" s="259"/>
      <c r="C3574" s="260"/>
      <c r="D3574" s="242" t="s">
        <v>200</v>
      </c>
      <c r="E3574" s="261" t="s">
        <v>1</v>
      </c>
      <c r="F3574" s="262" t="s">
        <v>1152</v>
      </c>
      <c r="G3574" s="260"/>
      <c r="H3574" s="263">
        <v>17.399999999999999</v>
      </c>
      <c r="I3574" s="264"/>
      <c r="J3574" s="260"/>
      <c r="K3574" s="260"/>
      <c r="L3574" s="265"/>
      <c r="M3574" s="266"/>
      <c r="N3574" s="267"/>
      <c r="O3574" s="267"/>
      <c r="P3574" s="267"/>
      <c r="Q3574" s="267"/>
      <c r="R3574" s="267"/>
      <c r="S3574" s="267"/>
      <c r="T3574" s="268"/>
      <c r="U3574" s="14"/>
      <c r="V3574" s="14"/>
      <c r="W3574" s="14"/>
      <c r="X3574" s="14"/>
      <c r="Y3574" s="14"/>
      <c r="Z3574" s="14"/>
      <c r="AA3574" s="14"/>
      <c r="AB3574" s="14"/>
      <c r="AC3574" s="14"/>
      <c r="AD3574" s="14"/>
      <c r="AE3574" s="14"/>
      <c r="AT3574" s="269" t="s">
        <v>200</v>
      </c>
      <c r="AU3574" s="269" t="s">
        <v>82</v>
      </c>
      <c r="AV3574" s="14" t="s">
        <v>82</v>
      </c>
      <c r="AW3574" s="14" t="s">
        <v>30</v>
      </c>
      <c r="AX3574" s="14" t="s">
        <v>73</v>
      </c>
      <c r="AY3574" s="269" t="s">
        <v>189</v>
      </c>
    </row>
    <row r="3575" s="13" customFormat="1">
      <c r="A3575" s="13"/>
      <c r="B3575" s="249"/>
      <c r="C3575" s="250"/>
      <c r="D3575" s="242" t="s">
        <v>200</v>
      </c>
      <c r="E3575" s="251" t="s">
        <v>1</v>
      </c>
      <c r="F3575" s="252" t="s">
        <v>369</v>
      </c>
      <c r="G3575" s="250"/>
      <c r="H3575" s="251" t="s">
        <v>1</v>
      </c>
      <c r="I3575" s="253"/>
      <c r="J3575" s="250"/>
      <c r="K3575" s="250"/>
      <c r="L3575" s="254"/>
      <c r="M3575" s="255"/>
      <c r="N3575" s="256"/>
      <c r="O3575" s="256"/>
      <c r="P3575" s="256"/>
      <c r="Q3575" s="256"/>
      <c r="R3575" s="256"/>
      <c r="S3575" s="256"/>
      <c r="T3575" s="257"/>
      <c r="U3575" s="13"/>
      <c r="V3575" s="13"/>
      <c r="W3575" s="13"/>
      <c r="X3575" s="13"/>
      <c r="Y3575" s="13"/>
      <c r="Z3575" s="13"/>
      <c r="AA3575" s="13"/>
      <c r="AB3575" s="13"/>
      <c r="AC3575" s="13"/>
      <c r="AD3575" s="13"/>
      <c r="AE3575" s="13"/>
      <c r="AT3575" s="258" t="s">
        <v>200</v>
      </c>
      <c r="AU3575" s="258" t="s">
        <v>82</v>
      </c>
      <c r="AV3575" s="13" t="s">
        <v>80</v>
      </c>
      <c r="AW3575" s="13" t="s">
        <v>30</v>
      </c>
      <c r="AX3575" s="13" t="s">
        <v>73</v>
      </c>
      <c r="AY3575" s="258" t="s">
        <v>189</v>
      </c>
    </row>
    <row r="3576" s="14" customFormat="1">
      <c r="A3576" s="14"/>
      <c r="B3576" s="259"/>
      <c r="C3576" s="260"/>
      <c r="D3576" s="242" t="s">
        <v>200</v>
      </c>
      <c r="E3576" s="261" t="s">
        <v>1</v>
      </c>
      <c r="F3576" s="262" t="s">
        <v>2099</v>
      </c>
      <c r="G3576" s="260"/>
      <c r="H3576" s="263">
        <v>-0.80000000000000004</v>
      </c>
      <c r="I3576" s="264"/>
      <c r="J3576" s="260"/>
      <c r="K3576" s="260"/>
      <c r="L3576" s="265"/>
      <c r="M3576" s="266"/>
      <c r="N3576" s="267"/>
      <c r="O3576" s="267"/>
      <c r="P3576" s="267"/>
      <c r="Q3576" s="267"/>
      <c r="R3576" s="267"/>
      <c r="S3576" s="267"/>
      <c r="T3576" s="268"/>
      <c r="U3576" s="14"/>
      <c r="V3576" s="14"/>
      <c r="W3576" s="14"/>
      <c r="X3576" s="14"/>
      <c r="Y3576" s="14"/>
      <c r="Z3576" s="14"/>
      <c r="AA3576" s="14"/>
      <c r="AB3576" s="14"/>
      <c r="AC3576" s="14"/>
      <c r="AD3576" s="14"/>
      <c r="AE3576" s="14"/>
      <c r="AT3576" s="269" t="s">
        <v>200</v>
      </c>
      <c r="AU3576" s="269" t="s">
        <v>82</v>
      </c>
      <c r="AV3576" s="14" t="s">
        <v>82</v>
      </c>
      <c r="AW3576" s="14" t="s">
        <v>30</v>
      </c>
      <c r="AX3576" s="14" t="s">
        <v>73</v>
      </c>
      <c r="AY3576" s="269" t="s">
        <v>189</v>
      </c>
    </row>
    <row r="3577" s="13" customFormat="1">
      <c r="A3577" s="13"/>
      <c r="B3577" s="249"/>
      <c r="C3577" s="250"/>
      <c r="D3577" s="242" t="s">
        <v>200</v>
      </c>
      <c r="E3577" s="251" t="s">
        <v>1</v>
      </c>
      <c r="F3577" s="252" t="s">
        <v>612</v>
      </c>
      <c r="G3577" s="250"/>
      <c r="H3577" s="251" t="s">
        <v>1</v>
      </c>
      <c r="I3577" s="253"/>
      <c r="J3577" s="250"/>
      <c r="K3577" s="250"/>
      <c r="L3577" s="254"/>
      <c r="M3577" s="255"/>
      <c r="N3577" s="256"/>
      <c r="O3577" s="256"/>
      <c r="P3577" s="256"/>
      <c r="Q3577" s="256"/>
      <c r="R3577" s="256"/>
      <c r="S3577" s="256"/>
      <c r="T3577" s="257"/>
      <c r="U3577" s="13"/>
      <c r="V3577" s="13"/>
      <c r="W3577" s="13"/>
      <c r="X3577" s="13"/>
      <c r="Y3577" s="13"/>
      <c r="Z3577" s="13"/>
      <c r="AA3577" s="13"/>
      <c r="AB3577" s="13"/>
      <c r="AC3577" s="13"/>
      <c r="AD3577" s="13"/>
      <c r="AE3577" s="13"/>
      <c r="AT3577" s="258" t="s">
        <v>200</v>
      </c>
      <c r="AU3577" s="258" t="s">
        <v>82</v>
      </c>
      <c r="AV3577" s="13" t="s">
        <v>80</v>
      </c>
      <c r="AW3577" s="13" t="s">
        <v>30</v>
      </c>
      <c r="AX3577" s="13" t="s">
        <v>73</v>
      </c>
      <c r="AY3577" s="258" t="s">
        <v>189</v>
      </c>
    </row>
    <row r="3578" s="14" customFormat="1">
      <c r="A3578" s="14"/>
      <c r="B3578" s="259"/>
      <c r="C3578" s="260"/>
      <c r="D3578" s="242" t="s">
        <v>200</v>
      </c>
      <c r="E3578" s="261" t="s">
        <v>1</v>
      </c>
      <c r="F3578" s="262" t="s">
        <v>2102</v>
      </c>
      <c r="G3578" s="260"/>
      <c r="H3578" s="263">
        <v>21.07</v>
      </c>
      <c r="I3578" s="264"/>
      <c r="J3578" s="260"/>
      <c r="K3578" s="260"/>
      <c r="L3578" s="265"/>
      <c r="M3578" s="266"/>
      <c r="N3578" s="267"/>
      <c r="O3578" s="267"/>
      <c r="P3578" s="267"/>
      <c r="Q3578" s="267"/>
      <c r="R3578" s="267"/>
      <c r="S3578" s="267"/>
      <c r="T3578" s="268"/>
      <c r="U3578" s="14"/>
      <c r="V3578" s="14"/>
      <c r="W3578" s="14"/>
      <c r="X3578" s="14"/>
      <c r="Y3578" s="14"/>
      <c r="Z3578" s="14"/>
      <c r="AA3578" s="14"/>
      <c r="AB3578" s="14"/>
      <c r="AC3578" s="14"/>
      <c r="AD3578" s="14"/>
      <c r="AE3578" s="14"/>
      <c r="AT3578" s="269" t="s">
        <v>200</v>
      </c>
      <c r="AU3578" s="269" t="s">
        <v>82</v>
      </c>
      <c r="AV3578" s="14" t="s">
        <v>82</v>
      </c>
      <c r="AW3578" s="14" t="s">
        <v>30</v>
      </c>
      <c r="AX3578" s="14" t="s">
        <v>73</v>
      </c>
      <c r="AY3578" s="269" t="s">
        <v>189</v>
      </c>
    </row>
    <row r="3579" s="13" customFormat="1">
      <c r="A3579" s="13"/>
      <c r="B3579" s="249"/>
      <c r="C3579" s="250"/>
      <c r="D3579" s="242" t="s">
        <v>200</v>
      </c>
      <c r="E3579" s="251" t="s">
        <v>1</v>
      </c>
      <c r="F3579" s="252" t="s">
        <v>595</v>
      </c>
      <c r="G3579" s="250"/>
      <c r="H3579" s="251" t="s">
        <v>1</v>
      </c>
      <c r="I3579" s="253"/>
      <c r="J3579" s="250"/>
      <c r="K3579" s="250"/>
      <c r="L3579" s="254"/>
      <c r="M3579" s="255"/>
      <c r="N3579" s="256"/>
      <c r="O3579" s="256"/>
      <c r="P3579" s="256"/>
      <c r="Q3579" s="256"/>
      <c r="R3579" s="256"/>
      <c r="S3579" s="256"/>
      <c r="T3579" s="257"/>
      <c r="U3579" s="13"/>
      <c r="V3579" s="13"/>
      <c r="W3579" s="13"/>
      <c r="X3579" s="13"/>
      <c r="Y3579" s="13"/>
      <c r="Z3579" s="13"/>
      <c r="AA3579" s="13"/>
      <c r="AB3579" s="13"/>
      <c r="AC3579" s="13"/>
      <c r="AD3579" s="13"/>
      <c r="AE3579" s="13"/>
      <c r="AT3579" s="258" t="s">
        <v>200</v>
      </c>
      <c r="AU3579" s="258" t="s">
        <v>82</v>
      </c>
      <c r="AV3579" s="13" t="s">
        <v>80</v>
      </c>
      <c r="AW3579" s="13" t="s">
        <v>30</v>
      </c>
      <c r="AX3579" s="13" t="s">
        <v>73</v>
      </c>
      <c r="AY3579" s="258" t="s">
        <v>189</v>
      </c>
    </row>
    <row r="3580" s="14" customFormat="1">
      <c r="A3580" s="14"/>
      <c r="B3580" s="259"/>
      <c r="C3580" s="260"/>
      <c r="D3580" s="242" t="s">
        <v>200</v>
      </c>
      <c r="E3580" s="261" t="s">
        <v>1</v>
      </c>
      <c r="F3580" s="262" t="s">
        <v>1143</v>
      </c>
      <c r="G3580" s="260"/>
      <c r="H3580" s="263">
        <v>0.23999999999999999</v>
      </c>
      <c r="I3580" s="264"/>
      <c r="J3580" s="260"/>
      <c r="K3580" s="260"/>
      <c r="L3580" s="265"/>
      <c r="M3580" s="266"/>
      <c r="N3580" s="267"/>
      <c r="O3580" s="267"/>
      <c r="P3580" s="267"/>
      <c r="Q3580" s="267"/>
      <c r="R3580" s="267"/>
      <c r="S3580" s="267"/>
      <c r="T3580" s="268"/>
      <c r="U3580" s="14"/>
      <c r="V3580" s="14"/>
      <c r="W3580" s="14"/>
      <c r="X3580" s="14"/>
      <c r="Y3580" s="14"/>
      <c r="Z3580" s="14"/>
      <c r="AA3580" s="14"/>
      <c r="AB3580" s="14"/>
      <c r="AC3580" s="14"/>
      <c r="AD3580" s="14"/>
      <c r="AE3580" s="14"/>
      <c r="AT3580" s="269" t="s">
        <v>200</v>
      </c>
      <c r="AU3580" s="269" t="s">
        <v>82</v>
      </c>
      <c r="AV3580" s="14" t="s">
        <v>82</v>
      </c>
      <c r="AW3580" s="14" t="s">
        <v>30</v>
      </c>
      <c r="AX3580" s="14" t="s">
        <v>73</v>
      </c>
      <c r="AY3580" s="269" t="s">
        <v>189</v>
      </c>
    </row>
    <row r="3581" s="13" customFormat="1">
      <c r="A3581" s="13"/>
      <c r="B3581" s="249"/>
      <c r="C3581" s="250"/>
      <c r="D3581" s="242" t="s">
        <v>200</v>
      </c>
      <c r="E3581" s="251" t="s">
        <v>1</v>
      </c>
      <c r="F3581" s="252" t="s">
        <v>369</v>
      </c>
      <c r="G3581" s="250"/>
      <c r="H3581" s="251" t="s">
        <v>1</v>
      </c>
      <c r="I3581" s="253"/>
      <c r="J3581" s="250"/>
      <c r="K3581" s="250"/>
      <c r="L3581" s="254"/>
      <c r="M3581" s="255"/>
      <c r="N3581" s="256"/>
      <c r="O3581" s="256"/>
      <c r="P3581" s="256"/>
      <c r="Q3581" s="256"/>
      <c r="R3581" s="256"/>
      <c r="S3581" s="256"/>
      <c r="T3581" s="257"/>
      <c r="U3581" s="13"/>
      <c r="V3581" s="13"/>
      <c r="W3581" s="13"/>
      <c r="X3581" s="13"/>
      <c r="Y3581" s="13"/>
      <c r="Z3581" s="13"/>
      <c r="AA3581" s="13"/>
      <c r="AB3581" s="13"/>
      <c r="AC3581" s="13"/>
      <c r="AD3581" s="13"/>
      <c r="AE3581" s="13"/>
      <c r="AT3581" s="258" t="s">
        <v>200</v>
      </c>
      <c r="AU3581" s="258" t="s">
        <v>82</v>
      </c>
      <c r="AV3581" s="13" t="s">
        <v>80</v>
      </c>
      <c r="AW3581" s="13" t="s">
        <v>30</v>
      </c>
      <c r="AX3581" s="13" t="s">
        <v>73</v>
      </c>
      <c r="AY3581" s="258" t="s">
        <v>189</v>
      </c>
    </row>
    <row r="3582" s="14" customFormat="1">
      <c r="A3582" s="14"/>
      <c r="B3582" s="259"/>
      <c r="C3582" s="260"/>
      <c r="D3582" s="242" t="s">
        <v>200</v>
      </c>
      <c r="E3582" s="261" t="s">
        <v>1</v>
      </c>
      <c r="F3582" s="262" t="s">
        <v>2099</v>
      </c>
      <c r="G3582" s="260"/>
      <c r="H3582" s="263">
        <v>-0.80000000000000004</v>
      </c>
      <c r="I3582" s="264"/>
      <c r="J3582" s="260"/>
      <c r="K3582" s="260"/>
      <c r="L3582" s="265"/>
      <c r="M3582" s="266"/>
      <c r="N3582" s="267"/>
      <c r="O3582" s="267"/>
      <c r="P3582" s="267"/>
      <c r="Q3582" s="267"/>
      <c r="R3582" s="267"/>
      <c r="S3582" s="267"/>
      <c r="T3582" s="268"/>
      <c r="U3582" s="14"/>
      <c r="V3582" s="14"/>
      <c r="W3582" s="14"/>
      <c r="X3582" s="14"/>
      <c r="Y3582" s="14"/>
      <c r="Z3582" s="14"/>
      <c r="AA3582" s="14"/>
      <c r="AB3582" s="14"/>
      <c r="AC3582" s="14"/>
      <c r="AD3582" s="14"/>
      <c r="AE3582" s="14"/>
      <c r="AT3582" s="269" t="s">
        <v>200</v>
      </c>
      <c r="AU3582" s="269" t="s">
        <v>82</v>
      </c>
      <c r="AV3582" s="14" t="s">
        <v>82</v>
      </c>
      <c r="AW3582" s="14" t="s">
        <v>30</v>
      </c>
      <c r="AX3582" s="14" t="s">
        <v>73</v>
      </c>
      <c r="AY3582" s="269" t="s">
        <v>189</v>
      </c>
    </row>
    <row r="3583" s="13" customFormat="1">
      <c r="A3583" s="13"/>
      <c r="B3583" s="249"/>
      <c r="C3583" s="250"/>
      <c r="D3583" s="242" t="s">
        <v>200</v>
      </c>
      <c r="E3583" s="251" t="s">
        <v>1</v>
      </c>
      <c r="F3583" s="252" t="s">
        <v>615</v>
      </c>
      <c r="G3583" s="250"/>
      <c r="H3583" s="251" t="s">
        <v>1</v>
      </c>
      <c r="I3583" s="253"/>
      <c r="J3583" s="250"/>
      <c r="K3583" s="250"/>
      <c r="L3583" s="254"/>
      <c r="M3583" s="255"/>
      <c r="N3583" s="256"/>
      <c r="O3583" s="256"/>
      <c r="P3583" s="256"/>
      <c r="Q3583" s="256"/>
      <c r="R3583" s="256"/>
      <c r="S3583" s="256"/>
      <c r="T3583" s="257"/>
      <c r="U3583" s="13"/>
      <c r="V3583" s="13"/>
      <c r="W3583" s="13"/>
      <c r="X3583" s="13"/>
      <c r="Y3583" s="13"/>
      <c r="Z3583" s="13"/>
      <c r="AA3583" s="13"/>
      <c r="AB3583" s="13"/>
      <c r="AC3583" s="13"/>
      <c r="AD3583" s="13"/>
      <c r="AE3583" s="13"/>
      <c r="AT3583" s="258" t="s">
        <v>200</v>
      </c>
      <c r="AU3583" s="258" t="s">
        <v>82</v>
      </c>
      <c r="AV3583" s="13" t="s">
        <v>80</v>
      </c>
      <c r="AW3583" s="13" t="s">
        <v>30</v>
      </c>
      <c r="AX3583" s="13" t="s">
        <v>73</v>
      </c>
      <c r="AY3583" s="258" t="s">
        <v>189</v>
      </c>
    </row>
    <row r="3584" s="14" customFormat="1">
      <c r="A3584" s="14"/>
      <c r="B3584" s="259"/>
      <c r="C3584" s="260"/>
      <c r="D3584" s="242" t="s">
        <v>200</v>
      </c>
      <c r="E3584" s="261" t="s">
        <v>1</v>
      </c>
      <c r="F3584" s="262" t="s">
        <v>1144</v>
      </c>
      <c r="G3584" s="260"/>
      <c r="H3584" s="263">
        <v>12.92</v>
      </c>
      <c r="I3584" s="264"/>
      <c r="J3584" s="260"/>
      <c r="K3584" s="260"/>
      <c r="L3584" s="265"/>
      <c r="M3584" s="266"/>
      <c r="N3584" s="267"/>
      <c r="O3584" s="267"/>
      <c r="P3584" s="267"/>
      <c r="Q3584" s="267"/>
      <c r="R3584" s="267"/>
      <c r="S3584" s="267"/>
      <c r="T3584" s="268"/>
      <c r="U3584" s="14"/>
      <c r="V3584" s="14"/>
      <c r="W3584" s="14"/>
      <c r="X3584" s="14"/>
      <c r="Y3584" s="14"/>
      <c r="Z3584" s="14"/>
      <c r="AA3584" s="14"/>
      <c r="AB3584" s="14"/>
      <c r="AC3584" s="14"/>
      <c r="AD3584" s="14"/>
      <c r="AE3584" s="14"/>
      <c r="AT3584" s="269" t="s">
        <v>200</v>
      </c>
      <c r="AU3584" s="269" t="s">
        <v>82</v>
      </c>
      <c r="AV3584" s="14" t="s">
        <v>82</v>
      </c>
      <c r="AW3584" s="14" t="s">
        <v>30</v>
      </c>
      <c r="AX3584" s="14" t="s">
        <v>73</v>
      </c>
      <c r="AY3584" s="269" t="s">
        <v>189</v>
      </c>
    </row>
    <row r="3585" s="13" customFormat="1">
      <c r="A3585" s="13"/>
      <c r="B3585" s="249"/>
      <c r="C3585" s="250"/>
      <c r="D3585" s="242" t="s">
        <v>200</v>
      </c>
      <c r="E3585" s="251" t="s">
        <v>1</v>
      </c>
      <c r="F3585" s="252" t="s">
        <v>595</v>
      </c>
      <c r="G3585" s="250"/>
      <c r="H3585" s="251" t="s">
        <v>1</v>
      </c>
      <c r="I3585" s="253"/>
      <c r="J3585" s="250"/>
      <c r="K3585" s="250"/>
      <c r="L3585" s="254"/>
      <c r="M3585" s="255"/>
      <c r="N3585" s="256"/>
      <c r="O3585" s="256"/>
      <c r="P3585" s="256"/>
      <c r="Q3585" s="256"/>
      <c r="R3585" s="256"/>
      <c r="S3585" s="256"/>
      <c r="T3585" s="257"/>
      <c r="U3585" s="13"/>
      <c r="V3585" s="13"/>
      <c r="W3585" s="13"/>
      <c r="X3585" s="13"/>
      <c r="Y3585" s="13"/>
      <c r="Z3585" s="13"/>
      <c r="AA3585" s="13"/>
      <c r="AB3585" s="13"/>
      <c r="AC3585" s="13"/>
      <c r="AD3585" s="13"/>
      <c r="AE3585" s="13"/>
      <c r="AT3585" s="258" t="s">
        <v>200</v>
      </c>
      <c r="AU3585" s="258" t="s">
        <v>82</v>
      </c>
      <c r="AV3585" s="13" t="s">
        <v>80</v>
      </c>
      <c r="AW3585" s="13" t="s">
        <v>30</v>
      </c>
      <c r="AX3585" s="13" t="s">
        <v>73</v>
      </c>
      <c r="AY3585" s="258" t="s">
        <v>189</v>
      </c>
    </row>
    <row r="3586" s="14" customFormat="1">
      <c r="A3586" s="14"/>
      <c r="B3586" s="259"/>
      <c r="C3586" s="260"/>
      <c r="D3586" s="242" t="s">
        <v>200</v>
      </c>
      <c r="E3586" s="261" t="s">
        <v>1</v>
      </c>
      <c r="F3586" s="262" t="s">
        <v>1145</v>
      </c>
      <c r="G3586" s="260"/>
      <c r="H3586" s="263">
        <v>0.66000000000000003</v>
      </c>
      <c r="I3586" s="264"/>
      <c r="J3586" s="260"/>
      <c r="K3586" s="260"/>
      <c r="L3586" s="265"/>
      <c r="M3586" s="266"/>
      <c r="N3586" s="267"/>
      <c r="O3586" s="267"/>
      <c r="P3586" s="267"/>
      <c r="Q3586" s="267"/>
      <c r="R3586" s="267"/>
      <c r="S3586" s="267"/>
      <c r="T3586" s="268"/>
      <c r="U3586" s="14"/>
      <c r="V3586" s="14"/>
      <c r="W3586" s="14"/>
      <c r="X3586" s="14"/>
      <c r="Y3586" s="14"/>
      <c r="Z3586" s="14"/>
      <c r="AA3586" s="14"/>
      <c r="AB3586" s="14"/>
      <c r="AC3586" s="14"/>
      <c r="AD3586" s="14"/>
      <c r="AE3586" s="14"/>
      <c r="AT3586" s="269" t="s">
        <v>200</v>
      </c>
      <c r="AU3586" s="269" t="s">
        <v>82</v>
      </c>
      <c r="AV3586" s="14" t="s">
        <v>82</v>
      </c>
      <c r="AW3586" s="14" t="s">
        <v>30</v>
      </c>
      <c r="AX3586" s="14" t="s">
        <v>73</v>
      </c>
      <c r="AY3586" s="269" t="s">
        <v>189</v>
      </c>
    </row>
    <row r="3587" s="13" customFormat="1">
      <c r="A3587" s="13"/>
      <c r="B3587" s="249"/>
      <c r="C3587" s="250"/>
      <c r="D3587" s="242" t="s">
        <v>200</v>
      </c>
      <c r="E3587" s="251" t="s">
        <v>1</v>
      </c>
      <c r="F3587" s="252" t="s">
        <v>369</v>
      </c>
      <c r="G3587" s="250"/>
      <c r="H3587" s="251" t="s">
        <v>1</v>
      </c>
      <c r="I3587" s="253"/>
      <c r="J3587" s="250"/>
      <c r="K3587" s="250"/>
      <c r="L3587" s="254"/>
      <c r="M3587" s="255"/>
      <c r="N3587" s="256"/>
      <c r="O3587" s="256"/>
      <c r="P3587" s="256"/>
      <c r="Q3587" s="256"/>
      <c r="R3587" s="256"/>
      <c r="S3587" s="256"/>
      <c r="T3587" s="257"/>
      <c r="U3587" s="13"/>
      <c r="V3587" s="13"/>
      <c r="W3587" s="13"/>
      <c r="X3587" s="13"/>
      <c r="Y3587" s="13"/>
      <c r="Z3587" s="13"/>
      <c r="AA3587" s="13"/>
      <c r="AB3587" s="13"/>
      <c r="AC3587" s="13"/>
      <c r="AD3587" s="13"/>
      <c r="AE3587" s="13"/>
      <c r="AT3587" s="258" t="s">
        <v>200</v>
      </c>
      <c r="AU3587" s="258" t="s">
        <v>82</v>
      </c>
      <c r="AV3587" s="13" t="s">
        <v>80</v>
      </c>
      <c r="AW3587" s="13" t="s">
        <v>30</v>
      </c>
      <c r="AX3587" s="13" t="s">
        <v>73</v>
      </c>
      <c r="AY3587" s="258" t="s">
        <v>189</v>
      </c>
    </row>
    <row r="3588" s="14" customFormat="1">
      <c r="A3588" s="14"/>
      <c r="B3588" s="259"/>
      <c r="C3588" s="260"/>
      <c r="D3588" s="242" t="s">
        <v>200</v>
      </c>
      <c r="E3588" s="261" t="s">
        <v>1</v>
      </c>
      <c r="F3588" s="262" t="s">
        <v>2103</v>
      </c>
      <c r="G3588" s="260"/>
      <c r="H3588" s="263">
        <v>-2.3999999999999999</v>
      </c>
      <c r="I3588" s="264"/>
      <c r="J3588" s="260"/>
      <c r="K3588" s="260"/>
      <c r="L3588" s="265"/>
      <c r="M3588" s="266"/>
      <c r="N3588" s="267"/>
      <c r="O3588" s="267"/>
      <c r="P3588" s="267"/>
      <c r="Q3588" s="267"/>
      <c r="R3588" s="267"/>
      <c r="S3588" s="267"/>
      <c r="T3588" s="268"/>
      <c r="U3588" s="14"/>
      <c r="V3588" s="14"/>
      <c r="W3588" s="14"/>
      <c r="X3588" s="14"/>
      <c r="Y3588" s="14"/>
      <c r="Z3588" s="14"/>
      <c r="AA3588" s="14"/>
      <c r="AB3588" s="14"/>
      <c r="AC3588" s="14"/>
      <c r="AD3588" s="14"/>
      <c r="AE3588" s="14"/>
      <c r="AT3588" s="269" t="s">
        <v>200</v>
      </c>
      <c r="AU3588" s="269" t="s">
        <v>82</v>
      </c>
      <c r="AV3588" s="14" t="s">
        <v>82</v>
      </c>
      <c r="AW3588" s="14" t="s">
        <v>30</v>
      </c>
      <c r="AX3588" s="14" t="s">
        <v>73</v>
      </c>
      <c r="AY3588" s="269" t="s">
        <v>189</v>
      </c>
    </row>
    <row r="3589" s="13" customFormat="1">
      <c r="A3589" s="13"/>
      <c r="B3589" s="249"/>
      <c r="C3589" s="250"/>
      <c r="D3589" s="242" t="s">
        <v>200</v>
      </c>
      <c r="E3589" s="251" t="s">
        <v>1</v>
      </c>
      <c r="F3589" s="252" t="s">
        <v>837</v>
      </c>
      <c r="G3589" s="250"/>
      <c r="H3589" s="251" t="s">
        <v>1</v>
      </c>
      <c r="I3589" s="253"/>
      <c r="J3589" s="250"/>
      <c r="K3589" s="250"/>
      <c r="L3589" s="254"/>
      <c r="M3589" s="255"/>
      <c r="N3589" s="256"/>
      <c r="O3589" s="256"/>
      <c r="P3589" s="256"/>
      <c r="Q3589" s="256"/>
      <c r="R3589" s="256"/>
      <c r="S3589" s="256"/>
      <c r="T3589" s="257"/>
      <c r="U3589" s="13"/>
      <c r="V3589" s="13"/>
      <c r="W3589" s="13"/>
      <c r="X3589" s="13"/>
      <c r="Y3589" s="13"/>
      <c r="Z3589" s="13"/>
      <c r="AA3589" s="13"/>
      <c r="AB3589" s="13"/>
      <c r="AC3589" s="13"/>
      <c r="AD3589" s="13"/>
      <c r="AE3589" s="13"/>
      <c r="AT3589" s="258" t="s">
        <v>200</v>
      </c>
      <c r="AU3589" s="258" t="s">
        <v>82</v>
      </c>
      <c r="AV3589" s="13" t="s">
        <v>80</v>
      </c>
      <c r="AW3589" s="13" t="s">
        <v>30</v>
      </c>
      <c r="AX3589" s="13" t="s">
        <v>73</v>
      </c>
      <c r="AY3589" s="258" t="s">
        <v>189</v>
      </c>
    </row>
    <row r="3590" s="14" customFormat="1">
      <c r="A3590" s="14"/>
      <c r="B3590" s="259"/>
      <c r="C3590" s="260"/>
      <c r="D3590" s="242" t="s">
        <v>200</v>
      </c>
      <c r="E3590" s="261" t="s">
        <v>1</v>
      </c>
      <c r="F3590" s="262" t="s">
        <v>1146</v>
      </c>
      <c r="G3590" s="260"/>
      <c r="H3590" s="263">
        <v>7.0700000000000003</v>
      </c>
      <c r="I3590" s="264"/>
      <c r="J3590" s="260"/>
      <c r="K3590" s="260"/>
      <c r="L3590" s="265"/>
      <c r="M3590" s="266"/>
      <c r="N3590" s="267"/>
      <c r="O3590" s="267"/>
      <c r="P3590" s="267"/>
      <c r="Q3590" s="267"/>
      <c r="R3590" s="267"/>
      <c r="S3590" s="267"/>
      <c r="T3590" s="268"/>
      <c r="U3590" s="14"/>
      <c r="V3590" s="14"/>
      <c r="W3590" s="14"/>
      <c r="X3590" s="14"/>
      <c r="Y3590" s="14"/>
      <c r="Z3590" s="14"/>
      <c r="AA3590" s="14"/>
      <c r="AB3590" s="14"/>
      <c r="AC3590" s="14"/>
      <c r="AD3590" s="14"/>
      <c r="AE3590" s="14"/>
      <c r="AT3590" s="269" t="s">
        <v>200</v>
      </c>
      <c r="AU3590" s="269" t="s">
        <v>82</v>
      </c>
      <c r="AV3590" s="14" t="s">
        <v>82</v>
      </c>
      <c r="AW3590" s="14" t="s">
        <v>30</v>
      </c>
      <c r="AX3590" s="14" t="s">
        <v>73</v>
      </c>
      <c r="AY3590" s="269" t="s">
        <v>189</v>
      </c>
    </row>
    <row r="3591" s="13" customFormat="1">
      <c r="A3591" s="13"/>
      <c r="B3591" s="249"/>
      <c r="C3591" s="250"/>
      <c r="D3591" s="242" t="s">
        <v>200</v>
      </c>
      <c r="E3591" s="251" t="s">
        <v>1</v>
      </c>
      <c r="F3591" s="252" t="s">
        <v>369</v>
      </c>
      <c r="G3591" s="250"/>
      <c r="H3591" s="251" t="s">
        <v>1</v>
      </c>
      <c r="I3591" s="253"/>
      <c r="J3591" s="250"/>
      <c r="K3591" s="250"/>
      <c r="L3591" s="254"/>
      <c r="M3591" s="255"/>
      <c r="N3591" s="256"/>
      <c r="O3591" s="256"/>
      <c r="P3591" s="256"/>
      <c r="Q3591" s="256"/>
      <c r="R3591" s="256"/>
      <c r="S3591" s="256"/>
      <c r="T3591" s="257"/>
      <c r="U3591" s="13"/>
      <c r="V3591" s="13"/>
      <c r="W3591" s="13"/>
      <c r="X3591" s="13"/>
      <c r="Y3591" s="13"/>
      <c r="Z3591" s="13"/>
      <c r="AA3591" s="13"/>
      <c r="AB3591" s="13"/>
      <c r="AC3591" s="13"/>
      <c r="AD3591" s="13"/>
      <c r="AE3591" s="13"/>
      <c r="AT3591" s="258" t="s">
        <v>200</v>
      </c>
      <c r="AU3591" s="258" t="s">
        <v>82</v>
      </c>
      <c r="AV3591" s="13" t="s">
        <v>80</v>
      </c>
      <c r="AW3591" s="13" t="s">
        <v>30</v>
      </c>
      <c r="AX3591" s="13" t="s">
        <v>73</v>
      </c>
      <c r="AY3591" s="258" t="s">
        <v>189</v>
      </c>
    </row>
    <row r="3592" s="14" customFormat="1">
      <c r="A3592" s="14"/>
      <c r="B3592" s="259"/>
      <c r="C3592" s="260"/>
      <c r="D3592" s="242" t="s">
        <v>200</v>
      </c>
      <c r="E3592" s="261" t="s">
        <v>1</v>
      </c>
      <c r="F3592" s="262" t="s">
        <v>2104</v>
      </c>
      <c r="G3592" s="260"/>
      <c r="H3592" s="263">
        <v>-2.2000000000000002</v>
      </c>
      <c r="I3592" s="264"/>
      <c r="J3592" s="260"/>
      <c r="K3592" s="260"/>
      <c r="L3592" s="265"/>
      <c r="M3592" s="266"/>
      <c r="N3592" s="267"/>
      <c r="O3592" s="267"/>
      <c r="P3592" s="267"/>
      <c r="Q3592" s="267"/>
      <c r="R3592" s="267"/>
      <c r="S3592" s="267"/>
      <c r="T3592" s="268"/>
      <c r="U3592" s="14"/>
      <c r="V3592" s="14"/>
      <c r="W3592" s="14"/>
      <c r="X3592" s="14"/>
      <c r="Y3592" s="14"/>
      <c r="Z3592" s="14"/>
      <c r="AA3592" s="14"/>
      <c r="AB3592" s="14"/>
      <c r="AC3592" s="14"/>
      <c r="AD3592" s="14"/>
      <c r="AE3592" s="14"/>
      <c r="AT3592" s="269" t="s">
        <v>200</v>
      </c>
      <c r="AU3592" s="269" t="s">
        <v>82</v>
      </c>
      <c r="AV3592" s="14" t="s">
        <v>82</v>
      </c>
      <c r="AW3592" s="14" t="s">
        <v>30</v>
      </c>
      <c r="AX3592" s="14" t="s">
        <v>73</v>
      </c>
      <c r="AY3592" s="269" t="s">
        <v>189</v>
      </c>
    </row>
    <row r="3593" s="13" customFormat="1">
      <c r="A3593" s="13"/>
      <c r="B3593" s="249"/>
      <c r="C3593" s="250"/>
      <c r="D3593" s="242" t="s">
        <v>200</v>
      </c>
      <c r="E3593" s="251" t="s">
        <v>1</v>
      </c>
      <c r="F3593" s="252" t="s">
        <v>618</v>
      </c>
      <c r="G3593" s="250"/>
      <c r="H3593" s="251" t="s">
        <v>1</v>
      </c>
      <c r="I3593" s="253"/>
      <c r="J3593" s="250"/>
      <c r="K3593" s="250"/>
      <c r="L3593" s="254"/>
      <c r="M3593" s="255"/>
      <c r="N3593" s="256"/>
      <c r="O3593" s="256"/>
      <c r="P3593" s="256"/>
      <c r="Q3593" s="256"/>
      <c r="R3593" s="256"/>
      <c r="S3593" s="256"/>
      <c r="T3593" s="257"/>
      <c r="U3593" s="13"/>
      <c r="V3593" s="13"/>
      <c r="W3593" s="13"/>
      <c r="X3593" s="13"/>
      <c r="Y3593" s="13"/>
      <c r="Z3593" s="13"/>
      <c r="AA3593" s="13"/>
      <c r="AB3593" s="13"/>
      <c r="AC3593" s="13"/>
      <c r="AD3593" s="13"/>
      <c r="AE3593" s="13"/>
      <c r="AT3593" s="258" t="s">
        <v>200</v>
      </c>
      <c r="AU3593" s="258" t="s">
        <v>82</v>
      </c>
      <c r="AV3593" s="13" t="s">
        <v>80</v>
      </c>
      <c r="AW3593" s="13" t="s">
        <v>30</v>
      </c>
      <c r="AX3593" s="13" t="s">
        <v>73</v>
      </c>
      <c r="AY3593" s="258" t="s">
        <v>189</v>
      </c>
    </row>
    <row r="3594" s="14" customFormat="1">
      <c r="A3594" s="14"/>
      <c r="B3594" s="259"/>
      <c r="C3594" s="260"/>
      <c r="D3594" s="242" t="s">
        <v>200</v>
      </c>
      <c r="E3594" s="261" t="s">
        <v>1</v>
      </c>
      <c r="F3594" s="262" t="s">
        <v>1147</v>
      </c>
      <c r="G3594" s="260"/>
      <c r="H3594" s="263">
        <v>9.6099999999999994</v>
      </c>
      <c r="I3594" s="264"/>
      <c r="J3594" s="260"/>
      <c r="K3594" s="260"/>
      <c r="L3594" s="265"/>
      <c r="M3594" s="266"/>
      <c r="N3594" s="267"/>
      <c r="O3594" s="267"/>
      <c r="P3594" s="267"/>
      <c r="Q3594" s="267"/>
      <c r="R3594" s="267"/>
      <c r="S3594" s="267"/>
      <c r="T3594" s="268"/>
      <c r="U3594" s="14"/>
      <c r="V3594" s="14"/>
      <c r="W3594" s="14"/>
      <c r="X3594" s="14"/>
      <c r="Y3594" s="14"/>
      <c r="Z3594" s="14"/>
      <c r="AA3594" s="14"/>
      <c r="AB3594" s="14"/>
      <c r="AC3594" s="14"/>
      <c r="AD3594" s="14"/>
      <c r="AE3594" s="14"/>
      <c r="AT3594" s="269" t="s">
        <v>200</v>
      </c>
      <c r="AU3594" s="269" t="s">
        <v>82</v>
      </c>
      <c r="AV3594" s="14" t="s">
        <v>82</v>
      </c>
      <c r="AW3594" s="14" t="s">
        <v>30</v>
      </c>
      <c r="AX3594" s="14" t="s">
        <v>73</v>
      </c>
      <c r="AY3594" s="269" t="s">
        <v>189</v>
      </c>
    </row>
    <row r="3595" s="13" customFormat="1">
      <c r="A3595" s="13"/>
      <c r="B3595" s="249"/>
      <c r="C3595" s="250"/>
      <c r="D3595" s="242" t="s">
        <v>200</v>
      </c>
      <c r="E3595" s="251" t="s">
        <v>1</v>
      </c>
      <c r="F3595" s="252" t="s">
        <v>369</v>
      </c>
      <c r="G3595" s="250"/>
      <c r="H3595" s="251" t="s">
        <v>1</v>
      </c>
      <c r="I3595" s="253"/>
      <c r="J3595" s="250"/>
      <c r="K3595" s="250"/>
      <c r="L3595" s="254"/>
      <c r="M3595" s="255"/>
      <c r="N3595" s="256"/>
      <c r="O3595" s="256"/>
      <c r="P3595" s="256"/>
      <c r="Q3595" s="256"/>
      <c r="R3595" s="256"/>
      <c r="S3595" s="256"/>
      <c r="T3595" s="257"/>
      <c r="U3595" s="13"/>
      <c r="V3595" s="13"/>
      <c r="W3595" s="13"/>
      <c r="X3595" s="13"/>
      <c r="Y3595" s="13"/>
      <c r="Z3595" s="13"/>
      <c r="AA3595" s="13"/>
      <c r="AB3595" s="13"/>
      <c r="AC3595" s="13"/>
      <c r="AD3595" s="13"/>
      <c r="AE3595" s="13"/>
      <c r="AT3595" s="258" t="s">
        <v>200</v>
      </c>
      <c r="AU3595" s="258" t="s">
        <v>82</v>
      </c>
      <c r="AV3595" s="13" t="s">
        <v>80</v>
      </c>
      <c r="AW3595" s="13" t="s">
        <v>30</v>
      </c>
      <c r="AX3595" s="13" t="s">
        <v>73</v>
      </c>
      <c r="AY3595" s="258" t="s">
        <v>189</v>
      </c>
    </row>
    <row r="3596" s="14" customFormat="1">
      <c r="A3596" s="14"/>
      <c r="B3596" s="259"/>
      <c r="C3596" s="260"/>
      <c r="D3596" s="242" t="s">
        <v>200</v>
      </c>
      <c r="E3596" s="261" t="s">
        <v>1</v>
      </c>
      <c r="F3596" s="262" t="s">
        <v>2105</v>
      </c>
      <c r="G3596" s="260"/>
      <c r="H3596" s="263">
        <v>-0.69999999999999996</v>
      </c>
      <c r="I3596" s="264"/>
      <c r="J3596" s="260"/>
      <c r="K3596" s="260"/>
      <c r="L3596" s="265"/>
      <c r="M3596" s="266"/>
      <c r="N3596" s="267"/>
      <c r="O3596" s="267"/>
      <c r="P3596" s="267"/>
      <c r="Q3596" s="267"/>
      <c r="R3596" s="267"/>
      <c r="S3596" s="267"/>
      <c r="T3596" s="268"/>
      <c r="U3596" s="14"/>
      <c r="V3596" s="14"/>
      <c r="W3596" s="14"/>
      <c r="X3596" s="14"/>
      <c r="Y3596" s="14"/>
      <c r="Z3596" s="14"/>
      <c r="AA3596" s="14"/>
      <c r="AB3596" s="14"/>
      <c r="AC3596" s="14"/>
      <c r="AD3596" s="14"/>
      <c r="AE3596" s="14"/>
      <c r="AT3596" s="269" t="s">
        <v>200</v>
      </c>
      <c r="AU3596" s="269" t="s">
        <v>82</v>
      </c>
      <c r="AV3596" s="14" t="s">
        <v>82</v>
      </c>
      <c r="AW3596" s="14" t="s">
        <v>30</v>
      </c>
      <c r="AX3596" s="14" t="s">
        <v>73</v>
      </c>
      <c r="AY3596" s="269" t="s">
        <v>189</v>
      </c>
    </row>
    <row r="3597" s="13" customFormat="1">
      <c r="A3597" s="13"/>
      <c r="B3597" s="249"/>
      <c r="C3597" s="250"/>
      <c r="D3597" s="242" t="s">
        <v>200</v>
      </c>
      <c r="E3597" s="251" t="s">
        <v>1</v>
      </c>
      <c r="F3597" s="252" t="s">
        <v>842</v>
      </c>
      <c r="G3597" s="250"/>
      <c r="H3597" s="251" t="s">
        <v>1</v>
      </c>
      <c r="I3597" s="253"/>
      <c r="J3597" s="250"/>
      <c r="K3597" s="250"/>
      <c r="L3597" s="254"/>
      <c r="M3597" s="255"/>
      <c r="N3597" s="256"/>
      <c r="O3597" s="256"/>
      <c r="P3597" s="256"/>
      <c r="Q3597" s="256"/>
      <c r="R3597" s="256"/>
      <c r="S3597" s="256"/>
      <c r="T3597" s="257"/>
      <c r="U3597" s="13"/>
      <c r="V3597" s="13"/>
      <c r="W3597" s="13"/>
      <c r="X3597" s="13"/>
      <c r="Y3597" s="13"/>
      <c r="Z3597" s="13"/>
      <c r="AA3597" s="13"/>
      <c r="AB3597" s="13"/>
      <c r="AC3597" s="13"/>
      <c r="AD3597" s="13"/>
      <c r="AE3597" s="13"/>
      <c r="AT3597" s="258" t="s">
        <v>200</v>
      </c>
      <c r="AU3597" s="258" t="s">
        <v>82</v>
      </c>
      <c r="AV3597" s="13" t="s">
        <v>80</v>
      </c>
      <c r="AW3597" s="13" t="s">
        <v>30</v>
      </c>
      <c r="AX3597" s="13" t="s">
        <v>73</v>
      </c>
      <c r="AY3597" s="258" t="s">
        <v>189</v>
      </c>
    </row>
    <row r="3598" s="14" customFormat="1">
      <c r="A3598" s="14"/>
      <c r="B3598" s="259"/>
      <c r="C3598" s="260"/>
      <c r="D3598" s="242" t="s">
        <v>200</v>
      </c>
      <c r="E3598" s="261" t="s">
        <v>1</v>
      </c>
      <c r="F3598" s="262" t="s">
        <v>1148</v>
      </c>
      <c r="G3598" s="260"/>
      <c r="H3598" s="263">
        <v>5.7999999999999998</v>
      </c>
      <c r="I3598" s="264"/>
      <c r="J3598" s="260"/>
      <c r="K3598" s="260"/>
      <c r="L3598" s="265"/>
      <c r="M3598" s="266"/>
      <c r="N3598" s="267"/>
      <c r="O3598" s="267"/>
      <c r="P3598" s="267"/>
      <c r="Q3598" s="267"/>
      <c r="R3598" s="267"/>
      <c r="S3598" s="267"/>
      <c r="T3598" s="268"/>
      <c r="U3598" s="14"/>
      <c r="V3598" s="14"/>
      <c r="W3598" s="14"/>
      <c r="X3598" s="14"/>
      <c r="Y3598" s="14"/>
      <c r="Z3598" s="14"/>
      <c r="AA3598" s="14"/>
      <c r="AB3598" s="14"/>
      <c r="AC3598" s="14"/>
      <c r="AD3598" s="14"/>
      <c r="AE3598" s="14"/>
      <c r="AT3598" s="269" t="s">
        <v>200</v>
      </c>
      <c r="AU3598" s="269" t="s">
        <v>82</v>
      </c>
      <c r="AV3598" s="14" t="s">
        <v>82</v>
      </c>
      <c r="AW3598" s="14" t="s">
        <v>30</v>
      </c>
      <c r="AX3598" s="14" t="s">
        <v>73</v>
      </c>
      <c r="AY3598" s="269" t="s">
        <v>189</v>
      </c>
    </row>
    <row r="3599" s="13" customFormat="1">
      <c r="A3599" s="13"/>
      <c r="B3599" s="249"/>
      <c r="C3599" s="250"/>
      <c r="D3599" s="242" t="s">
        <v>200</v>
      </c>
      <c r="E3599" s="251" t="s">
        <v>1</v>
      </c>
      <c r="F3599" s="252" t="s">
        <v>369</v>
      </c>
      <c r="G3599" s="250"/>
      <c r="H3599" s="251" t="s">
        <v>1</v>
      </c>
      <c r="I3599" s="253"/>
      <c r="J3599" s="250"/>
      <c r="K3599" s="250"/>
      <c r="L3599" s="254"/>
      <c r="M3599" s="255"/>
      <c r="N3599" s="256"/>
      <c r="O3599" s="256"/>
      <c r="P3599" s="256"/>
      <c r="Q3599" s="256"/>
      <c r="R3599" s="256"/>
      <c r="S3599" s="256"/>
      <c r="T3599" s="257"/>
      <c r="U3599" s="13"/>
      <c r="V3599" s="13"/>
      <c r="W3599" s="13"/>
      <c r="X3599" s="13"/>
      <c r="Y3599" s="13"/>
      <c r="Z3599" s="13"/>
      <c r="AA3599" s="13"/>
      <c r="AB3599" s="13"/>
      <c r="AC3599" s="13"/>
      <c r="AD3599" s="13"/>
      <c r="AE3599" s="13"/>
      <c r="AT3599" s="258" t="s">
        <v>200</v>
      </c>
      <c r="AU3599" s="258" t="s">
        <v>82</v>
      </c>
      <c r="AV3599" s="13" t="s">
        <v>80</v>
      </c>
      <c r="AW3599" s="13" t="s">
        <v>30</v>
      </c>
      <c r="AX3599" s="13" t="s">
        <v>73</v>
      </c>
      <c r="AY3599" s="258" t="s">
        <v>189</v>
      </c>
    </row>
    <row r="3600" s="14" customFormat="1">
      <c r="A3600" s="14"/>
      <c r="B3600" s="259"/>
      <c r="C3600" s="260"/>
      <c r="D3600" s="242" t="s">
        <v>200</v>
      </c>
      <c r="E3600" s="261" t="s">
        <v>1</v>
      </c>
      <c r="F3600" s="262" t="s">
        <v>2105</v>
      </c>
      <c r="G3600" s="260"/>
      <c r="H3600" s="263">
        <v>-0.69999999999999996</v>
      </c>
      <c r="I3600" s="264"/>
      <c r="J3600" s="260"/>
      <c r="K3600" s="260"/>
      <c r="L3600" s="265"/>
      <c r="M3600" s="266"/>
      <c r="N3600" s="267"/>
      <c r="O3600" s="267"/>
      <c r="P3600" s="267"/>
      <c r="Q3600" s="267"/>
      <c r="R3600" s="267"/>
      <c r="S3600" s="267"/>
      <c r="T3600" s="268"/>
      <c r="U3600" s="14"/>
      <c r="V3600" s="14"/>
      <c r="W3600" s="14"/>
      <c r="X3600" s="14"/>
      <c r="Y3600" s="14"/>
      <c r="Z3600" s="14"/>
      <c r="AA3600" s="14"/>
      <c r="AB3600" s="14"/>
      <c r="AC3600" s="14"/>
      <c r="AD3600" s="14"/>
      <c r="AE3600" s="14"/>
      <c r="AT3600" s="269" t="s">
        <v>200</v>
      </c>
      <c r="AU3600" s="269" t="s">
        <v>82</v>
      </c>
      <c r="AV3600" s="14" t="s">
        <v>82</v>
      </c>
      <c r="AW3600" s="14" t="s">
        <v>30</v>
      </c>
      <c r="AX3600" s="14" t="s">
        <v>73</v>
      </c>
      <c r="AY3600" s="269" t="s">
        <v>189</v>
      </c>
    </row>
    <row r="3601" s="15" customFormat="1">
      <c r="A3601" s="15"/>
      <c r="B3601" s="270"/>
      <c r="C3601" s="271"/>
      <c r="D3601" s="242" t="s">
        <v>200</v>
      </c>
      <c r="E3601" s="272" t="s">
        <v>1</v>
      </c>
      <c r="F3601" s="273" t="s">
        <v>207</v>
      </c>
      <c r="G3601" s="271"/>
      <c r="H3601" s="274">
        <v>109.33499999999999</v>
      </c>
      <c r="I3601" s="275"/>
      <c r="J3601" s="271"/>
      <c r="K3601" s="271"/>
      <c r="L3601" s="276"/>
      <c r="M3601" s="277"/>
      <c r="N3601" s="278"/>
      <c r="O3601" s="278"/>
      <c r="P3601" s="278"/>
      <c r="Q3601" s="278"/>
      <c r="R3601" s="278"/>
      <c r="S3601" s="278"/>
      <c r="T3601" s="279"/>
      <c r="U3601" s="15"/>
      <c r="V3601" s="15"/>
      <c r="W3601" s="15"/>
      <c r="X3601" s="15"/>
      <c r="Y3601" s="15"/>
      <c r="Z3601" s="15"/>
      <c r="AA3601" s="15"/>
      <c r="AB3601" s="15"/>
      <c r="AC3601" s="15"/>
      <c r="AD3601" s="15"/>
      <c r="AE3601" s="15"/>
      <c r="AT3601" s="280" t="s">
        <v>200</v>
      </c>
      <c r="AU3601" s="280" t="s">
        <v>82</v>
      </c>
      <c r="AV3601" s="15" t="s">
        <v>195</v>
      </c>
      <c r="AW3601" s="15" t="s">
        <v>30</v>
      </c>
      <c r="AX3601" s="15" t="s">
        <v>73</v>
      </c>
      <c r="AY3601" s="280" t="s">
        <v>189</v>
      </c>
    </row>
    <row r="3602" s="14" customFormat="1">
      <c r="A3602" s="14"/>
      <c r="B3602" s="259"/>
      <c r="C3602" s="260"/>
      <c r="D3602" s="242" t="s">
        <v>200</v>
      </c>
      <c r="E3602" s="261" t="s">
        <v>1</v>
      </c>
      <c r="F3602" s="262" t="s">
        <v>2106</v>
      </c>
      <c r="G3602" s="260"/>
      <c r="H3602" s="263">
        <v>114.80200000000001</v>
      </c>
      <c r="I3602" s="264"/>
      <c r="J3602" s="260"/>
      <c r="K3602" s="260"/>
      <c r="L3602" s="265"/>
      <c r="M3602" s="266"/>
      <c r="N3602" s="267"/>
      <c r="O3602" s="267"/>
      <c r="P3602" s="267"/>
      <c r="Q3602" s="267"/>
      <c r="R3602" s="267"/>
      <c r="S3602" s="267"/>
      <c r="T3602" s="268"/>
      <c r="U3602" s="14"/>
      <c r="V3602" s="14"/>
      <c r="W3602" s="14"/>
      <c r="X3602" s="14"/>
      <c r="Y3602" s="14"/>
      <c r="Z3602" s="14"/>
      <c r="AA3602" s="14"/>
      <c r="AB3602" s="14"/>
      <c r="AC3602" s="14"/>
      <c r="AD3602" s="14"/>
      <c r="AE3602" s="14"/>
      <c r="AT3602" s="269" t="s">
        <v>200</v>
      </c>
      <c r="AU3602" s="269" t="s">
        <v>82</v>
      </c>
      <c r="AV3602" s="14" t="s">
        <v>82</v>
      </c>
      <c r="AW3602" s="14" t="s">
        <v>30</v>
      </c>
      <c r="AX3602" s="14" t="s">
        <v>80</v>
      </c>
      <c r="AY3602" s="269" t="s">
        <v>189</v>
      </c>
    </row>
    <row r="3603" s="2" customFormat="1" ht="44.25" customHeight="1">
      <c r="A3603" s="39"/>
      <c r="B3603" s="40"/>
      <c r="C3603" s="228" t="s">
        <v>2107</v>
      </c>
      <c r="D3603" s="228" t="s">
        <v>191</v>
      </c>
      <c r="E3603" s="229" t="s">
        <v>2108</v>
      </c>
      <c r="F3603" s="230" t="s">
        <v>2109</v>
      </c>
      <c r="G3603" s="231" t="s">
        <v>301</v>
      </c>
      <c r="H3603" s="232">
        <v>8.0370000000000008</v>
      </c>
      <c r="I3603" s="233"/>
      <c r="J3603" s="234">
        <f>ROUND(I3603*H3603,2)</f>
        <v>0</v>
      </c>
      <c r="K3603" s="235"/>
      <c r="L3603" s="45"/>
      <c r="M3603" s="236" t="s">
        <v>1</v>
      </c>
      <c r="N3603" s="237" t="s">
        <v>38</v>
      </c>
      <c r="O3603" s="92"/>
      <c r="P3603" s="238">
        <f>O3603*H3603</f>
        <v>0</v>
      </c>
      <c r="Q3603" s="238">
        <v>0</v>
      </c>
      <c r="R3603" s="238">
        <f>Q3603*H3603</f>
        <v>0</v>
      </c>
      <c r="S3603" s="238">
        <v>0</v>
      </c>
      <c r="T3603" s="239">
        <f>S3603*H3603</f>
        <v>0</v>
      </c>
      <c r="U3603" s="39"/>
      <c r="V3603" s="39"/>
      <c r="W3603" s="39"/>
      <c r="X3603" s="39"/>
      <c r="Y3603" s="39"/>
      <c r="Z3603" s="39"/>
      <c r="AA3603" s="39"/>
      <c r="AB3603" s="39"/>
      <c r="AC3603" s="39"/>
      <c r="AD3603" s="39"/>
      <c r="AE3603" s="39"/>
      <c r="AR3603" s="240" t="s">
        <v>306</v>
      </c>
      <c r="AT3603" s="240" t="s">
        <v>191</v>
      </c>
      <c r="AU3603" s="240" t="s">
        <v>82</v>
      </c>
      <c r="AY3603" s="18" t="s">
        <v>189</v>
      </c>
      <c r="BE3603" s="241">
        <f>IF(N3603="základní",J3603,0)</f>
        <v>0</v>
      </c>
      <c r="BF3603" s="241">
        <f>IF(N3603="snížená",J3603,0)</f>
        <v>0</v>
      </c>
      <c r="BG3603" s="241">
        <f>IF(N3603="zákl. přenesená",J3603,0)</f>
        <v>0</v>
      </c>
      <c r="BH3603" s="241">
        <f>IF(N3603="sníž. přenesená",J3603,0)</f>
        <v>0</v>
      </c>
      <c r="BI3603" s="241">
        <f>IF(N3603="nulová",J3603,0)</f>
        <v>0</v>
      </c>
      <c r="BJ3603" s="18" t="s">
        <v>80</v>
      </c>
      <c r="BK3603" s="241">
        <f>ROUND(I3603*H3603,2)</f>
        <v>0</v>
      </c>
      <c r="BL3603" s="18" t="s">
        <v>306</v>
      </c>
      <c r="BM3603" s="240" t="s">
        <v>2110</v>
      </c>
    </row>
    <row r="3604" s="2" customFormat="1">
      <c r="A3604" s="39"/>
      <c r="B3604" s="40"/>
      <c r="C3604" s="41"/>
      <c r="D3604" s="242" t="s">
        <v>197</v>
      </c>
      <c r="E3604" s="41"/>
      <c r="F3604" s="243" t="s">
        <v>2109</v>
      </c>
      <c r="G3604" s="41"/>
      <c r="H3604" s="41"/>
      <c r="I3604" s="244"/>
      <c r="J3604" s="41"/>
      <c r="K3604" s="41"/>
      <c r="L3604" s="45"/>
      <c r="M3604" s="245"/>
      <c r="N3604" s="246"/>
      <c r="O3604" s="92"/>
      <c r="P3604" s="92"/>
      <c r="Q3604" s="92"/>
      <c r="R3604" s="92"/>
      <c r="S3604" s="92"/>
      <c r="T3604" s="93"/>
      <c r="U3604" s="39"/>
      <c r="V3604" s="39"/>
      <c r="W3604" s="39"/>
      <c r="X3604" s="39"/>
      <c r="Y3604" s="39"/>
      <c r="Z3604" s="39"/>
      <c r="AA3604" s="39"/>
      <c r="AB3604" s="39"/>
      <c r="AC3604" s="39"/>
      <c r="AD3604" s="39"/>
      <c r="AE3604" s="39"/>
      <c r="AT3604" s="18" t="s">
        <v>197</v>
      </c>
      <c r="AU3604" s="18" t="s">
        <v>82</v>
      </c>
    </row>
    <row r="3605" s="13" customFormat="1">
      <c r="A3605" s="13"/>
      <c r="B3605" s="249"/>
      <c r="C3605" s="250"/>
      <c r="D3605" s="242" t="s">
        <v>200</v>
      </c>
      <c r="E3605" s="251" t="s">
        <v>1</v>
      </c>
      <c r="F3605" s="252" t="s">
        <v>820</v>
      </c>
      <c r="G3605" s="250"/>
      <c r="H3605" s="251" t="s">
        <v>1</v>
      </c>
      <c r="I3605" s="253"/>
      <c r="J3605" s="250"/>
      <c r="K3605" s="250"/>
      <c r="L3605" s="254"/>
      <c r="M3605" s="255"/>
      <c r="N3605" s="256"/>
      <c r="O3605" s="256"/>
      <c r="P3605" s="256"/>
      <c r="Q3605" s="256"/>
      <c r="R3605" s="256"/>
      <c r="S3605" s="256"/>
      <c r="T3605" s="257"/>
      <c r="U3605" s="13"/>
      <c r="V3605" s="13"/>
      <c r="W3605" s="13"/>
      <c r="X3605" s="13"/>
      <c r="Y3605" s="13"/>
      <c r="Z3605" s="13"/>
      <c r="AA3605" s="13"/>
      <c r="AB3605" s="13"/>
      <c r="AC3605" s="13"/>
      <c r="AD3605" s="13"/>
      <c r="AE3605" s="13"/>
      <c r="AT3605" s="258" t="s">
        <v>200</v>
      </c>
      <c r="AU3605" s="258" t="s">
        <v>82</v>
      </c>
      <c r="AV3605" s="13" t="s">
        <v>80</v>
      </c>
      <c r="AW3605" s="13" t="s">
        <v>30</v>
      </c>
      <c r="AX3605" s="13" t="s">
        <v>73</v>
      </c>
      <c r="AY3605" s="258" t="s">
        <v>189</v>
      </c>
    </row>
    <row r="3606" s="13" customFormat="1">
      <c r="A3606" s="13"/>
      <c r="B3606" s="249"/>
      <c r="C3606" s="250"/>
      <c r="D3606" s="242" t="s">
        <v>200</v>
      </c>
      <c r="E3606" s="251" t="s">
        <v>1</v>
      </c>
      <c r="F3606" s="252" t="s">
        <v>821</v>
      </c>
      <c r="G3606" s="250"/>
      <c r="H3606" s="251" t="s">
        <v>1</v>
      </c>
      <c r="I3606" s="253"/>
      <c r="J3606" s="250"/>
      <c r="K3606" s="250"/>
      <c r="L3606" s="254"/>
      <c r="M3606" s="255"/>
      <c r="N3606" s="256"/>
      <c r="O3606" s="256"/>
      <c r="P3606" s="256"/>
      <c r="Q3606" s="256"/>
      <c r="R3606" s="256"/>
      <c r="S3606" s="256"/>
      <c r="T3606" s="257"/>
      <c r="U3606" s="13"/>
      <c r="V3606" s="13"/>
      <c r="W3606" s="13"/>
      <c r="X3606" s="13"/>
      <c r="Y3606" s="13"/>
      <c r="Z3606" s="13"/>
      <c r="AA3606" s="13"/>
      <c r="AB3606" s="13"/>
      <c r="AC3606" s="13"/>
      <c r="AD3606" s="13"/>
      <c r="AE3606" s="13"/>
      <c r="AT3606" s="258" t="s">
        <v>200</v>
      </c>
      <c r="AU3606" s="258" t="s">
        <v>82</v>
      </c>
      <c r="AV3606" s="13" t="s">
        <v>80</v>
      </c>
      <c r="AW3606" s="13" t="s">
        <v>30</v>
      </c>
      <c r="AX3606" s="13" t="s">
        <v>73</v>
      </c>
      <c r="AY3606" s="258" t="s">
        <v>189</v>
      </c>
    </row>
    <row r="3607" s="13" customFormat="1">
      <c r="A3607" s="13"/>
      <c r="B3607" s="249"/>
      <c r="C3607" s="250"/>
      <c r="D3607" s="242" t="s">
        <v>200</v>
      </c>
      <c r="E3607" s="251" t="s">
        <v>1</v>
      </c>
      <c r="F3607" s="252" t="s">
        <v>338</v>
      </c>
      <c r="G3607" s="250"/>
      <c r="H3607" s="251" t="s">
        <v>1</v>
      </c>
      <c r="I3607" s="253"/>
      <c r="J3607" s="250"/>
      <c r="K3607" s="250"/>
      <c r="L3607" s="254"/>
      <c r="M3607" s="255"/>
      <c r="N3607" s="256"/>
      <c r="O3607" s="256"/>
      <c r="P3607" s="256"/>
      <c r="Q3607" s="256"/>
      <c r="R3607" s="256"/>
      <c r="S3607" s="256"/>
      <c r="T3607" s="257"/>
      <c r="U3607" s="13"/>
      <c r="V3607" s="13"/>
      <c r="W3607" s="13"/>
      <c r="X3607" s="13"/>
      <c r="Y3607" s="13"/>
      <c r="Z3607" s="13"/>
      <c r="AA3607" s="13"/>
      <c r="AB3607" s="13"/>
      <c r="AC3607" s="13"/>
      <c r="AD3607" s="13"/>
      <c r="AE3607" s="13"/>
      <c r="AT3607" s="258" t="s">
        <v>200</v>
      </c>
      <c r="AU3607" s="258" t="s">
        <v>82</v>
      </c>
      <c r="AV3607" s="13" t="s">
        <v>80</v>
      </c>
      <c r="AW3607" s="13" t="s">
        <v>30</v>
      </c>
      <c r="AX3607" s="13" t="s">
        <v>73</v>
      </c>
      <c r="AY3607" s="258" t="s">
        <v>189</v>
      </c>
    </row>
    <row r="3608" s="13" customFormat="1">
      <c r="A3608" s="13"/>
      <c r="B3608" s="249"/>
      <c r="C3608" s="250"/>
      <c r="D3608" s="242" t="s">
        <v>200</v>
      </c>
      <c r="E3608" s="251" t="s">
        <v>1</v>
      </c>
      <c r="F3608" s="252" t="s">
        <v>2067</v>
      </c>
      <c r="G3608" s="250"/>
      <c r="H3608" s="251" t="s">
        <v>1</v>
      </c>
      <c r="I3608" s="253"/>
      <c r="J3608" s="250"/>
      <c r="K3608" s="250"/>
      <c r="L3608" s="254"/>
      <c r="M3608" s="255"/>
      <c r="N3608" s="256"/>
      <c r="O3608" s="256"/>
      <c r="P3608" s="256"/>
      <c r="Q3608" s="256"/>
      <c r="R3608" s="256"/>
      <c r="S3608" s="256"/>
      <c r="T3608" s="257"/>
      <c r="U3608" s="13"/>
      <c r="V3608" s="13"/>
      <c r="W3608" s="13"/>
      <c r="X3608" s="13"/>
      <c r="Y3608" s="13"/>
      <c r="Z3608" s="13"/>
      <c r="AA3608" s="13"/>
      <c r="AB3608" s="13"/>
      <c r="AC3608" s="13"/>
      <c r="AD3608" s="13"/>
      <c r="AE3608" s="13"/>
      <c r="AT3608" s="258" t="s">
        <v>200</v>
      </c>
      <c r="AU3608" s="258" t="s">
        <v>82</v>
      </c>
      <c r="AV3608" s="13" t="s">
        <v>80</v>
      </c>
      <c r="AW3608" s="13" t="s">
        <v>30</v>
      </c>
      <c r="AX3608" s="13" t="s">
        <v>73</v>
      </c>
      <c r="AY3608" s="258" t="s">
        <v>189</v>
      </c>
    </row>
    <row r="3609" s="13" customFormat="1">
      <c r="A3609" s="13"/>
      <c r="B3609" s="249"/>
      <c r="C3609" s="250"/>
      <c r="D3609" s="242" t="s">
        <v>200</v>
      </c>
      <c r="E3609" s="251" t="s">
        <v>1</v>
      </c>
      <c r="F3609" s="252" t="s">
        <v>2111</v>
      </c>
      <c r="G3609" s="250"/>
      <c r="H3609" s="251" t="s">
        <v>1</v>
      </c>
      <c r="I3609" s="253"/>
      <c r="J3609" s="250"/>
      <c r="K3609" s="250"/>
      <c r="L3609" s="254"/>
      <c r="M3609" s="255"/>
      <c r="N3609" s="256"/>
      <c r="O3609" s="256"/>
      <c r="P3609" s="256"/>
      <c r="Q3609" s="256"/>
      <c r="R3609" s="256"/>
      <c r="S3609" s="256"/>
      <c r="T3609" s="257"/>
      <c r="U3609" s="13"/>
      <c r="V3609" s="13"/>
      <c r="W3609" s="13"/>
      <c r="X3609" s="13"/>
      <c r="Y3609" s="13"/>
      <c r="Z3609" s="13"/>
      <c r="AA3609" s="13"/>
      <c r="AB3609" s="13"/>
      <c r="AC3609" s="13"/>
      <c r="AD3609" s="13"/>
      <c r="AE3609" s="13"/>
      <c r="AT3609" s="258" t="s">
        <v>200</v>
      </c>
      <c r="AU3609" s="258" t="s">
        <v>82</v>
      </c>
      <c r="AV3609" s="13" t="s">
        <v>80</v>
      </c>
      <c r="AW3609" s="13" t="s">
        <v>30</v>
      </c>
      <c r="AX3609" s="13" t="s">
        <v>73</v>
      </c>
      <c r="AY3609" s="258" t="s">
        <v>189</v>
      </c>
    </row>
    <row r="3610" s="13" customFormat="1">
      <c r="A3610" s="13"/>
      <c r="B3610" s="249"/>
      <c r="C3610" s="250"/>
      <c r="D3610" s="242" t="s">
        <v>200</v>
      </c>
      <c r="E3610" s="251" t="s">
        <v>1</v>
      </c>
      <c r="F3610" s="252" t="s">
        <v>823</v>
      </c>
      <c r="G3610" s="250"/>
      <c r="H3610" s="251" t="s">
        <v>1</v>
      </c>
      <c r="I3610" s="253"/>
      <c r="J3610" s="250"/>
      <c r="K3610" s="250"/>
      <c r="L3610" s="254"/>
      <c r="M3610" s="255"/>
      <c r="N3610" s="256"/>
      <c r="O3610" s="256"/>
      <c r="P3610" s="256"/>
      <c r="Q3610" s="256"/>
      <c r="R3610" s="256"/>
      <c r="S3610" s="256"/>
      <c r="T3610" s="257"/>
      <c r="U3610" s="13"/>
      <c r="V3610" s="13"/>
      <c r="W3610" s="13"/>
      <c r="X3610" s="13"/>
      <c r="Y3610" s="13"/>
      <c r="Z3610" s="13"/>
      <c r="AA3610" s="13"/>
      <c r="AB3610" s="13"/>
      <c r="AC3610" s="13"/>
      <c r="AD3610" s="13"/>
      <c r="AE3610" s="13"/>
      <c r="AT3610" s="258" t="s">
        <v>200</v>
      </c>
      <c r="AU3610" s="258" t="s">
        <v>82</v>
      </c>
      <c r="AV3610" s="13" t="s">
        <v>80</v>
      </c>
      <c r="AW3610" s="13" t="s">
        <v>30</v>
      </c>
      <c r="AX3610" s="13" t="s">
        <v>73</v>
      </c>
      <c r="AY3610" s="258" t="s">
        <v>189</v>
      </c>
    </row>
    <row r="3611" s="14" customFormat="1">
      <c r="A3611" s="14"/>
      <c r="B3611" s="259"/>
      <c r="C3611" s="260"/>
      <c r="D3611" s="242" t="s">
        <v>200</v>
      </c>
      <c r="E3611" s="261" t="s">
        <v>1</v>
      </c>
      <c r="F3611" s="262" t="s">
        <v>824</v>
      </c>
      <c r="G3611" s="260"/>
      <c r="H3611" s="263">
        <v>4.6870000000000003</v>
      </c>
      <c r="I3611" s="264"/>
      <c r="J3611" s="260"/>
      <c r="K3611" s="260"/>
      <c r="L3611" s="265"/>
      <c r="M3611" s="266"/>
      <c r="N3611" s="267"/>
      <c r="O3611" s="267"/>
      <c r="P3611" s="267"/>
      <c r="Q3611" s="267"/>
      <c r="R3611" s="267"/>
      <c r="S3611" s="267"/>
      <c r="T3611" s="268"/>
      <c r="U3611" s="14"/>
      <c r="V3611" s="14"/>
      <c r="W3611" s="14"/>
      <c r="X3611" s="14"/>
      <c r="Y3611" s="14"/>
      <c r="Z3611" s="14"/>
      <c r="AA3611" s="14"/>
      <c r="AB3611" s="14"/>
      <c r="AC3611" s="14"/>
      <c r="AD3611" s="14"/>
      <c r="AE3611" s="14"/>
      <c r="AT3611" s="269" t="s">
        <v>200</v>
      </c>
      <c r="AU3611" s="269" t="s">
        <v>82</v>
      </c>
      <c r="AV3611" s="14" t="s">
        <v>82</v>
      </c>
      <c r="AW3611" s="14" t="s">
        <v>30</v>
      </c>
      <c r="AX3611" s="14" t="s">
        <v>73</v>
      </c>
      <c r="AY3611" s="269" t="s">
        <v>189</v>
      </c>
    </row>
    <row r="3612" s="13" customFormat="1">
      <c r="A3612" s="13"/>
      <c r="B3612" s="249"/>
      <c r="C3612" s="250"/>
      <c r="D3612" s="242" t="s">
        <v>200</v>
      </c>
      <c r="E3612" s="251" t="s">
        <v>1</v>
      </c>
      <c r="F3612" s="252" t="s">
        <v>369</v>
      </c>
      <c r="G3612" s="250"/>
      <c r="H3612" s="251" t="s">
        <v>1</v>
      </c>
      <c r="I3612" s="253"/>
      <c r="J3612" s="250"/>
      <c r="K3612" s="250"/>
      <c r="L3612" s="254"/>
      <c r="M3612" s="255"/>
      <c r="N3612" s="256"/>
      <c r="O3612" s="256"/>
      <c r="P3612" s="256"/>
      <c r="Q3612" s="256"/>
      <c r="R3612" s="256"/>
      <c r="S3612" s="256"/>
      <c r="T3612" s="257"/>
      <c r="U3612" s="13"/>
      <c r="V3612" s="13"/>
      <c r="W3612" s="13"/>
      <c r="X3612" s="13"/>
      <c r="Y3612" s="13"/>
      <c r="Z3612" s="13"/>
      <c r="AA3612" s="13"/>
      <c r="AB3612" s="13"/>
      <c r="AC3612" s="13"/>
      <c r="AD3612" s="13"/>
      <c r="AE3612" s="13"/>
      <c r="AT3612" s="258" t="s">
        <v>200</v>
      </c>
      <c r="AU3612" s="258" t="s">
        <v>82</v>
      </c>
      <c r="AV3612" s="13" t="s">
        <v>80</v>
      </c>
      <c r="AW3612" s="13" t="s">
        <v>30</v>
      </c>
      <c r="AX3612" s="13" t="s">
        <v>73</v>
      </c>
      <c r="AY3612" s="258" t="s">
        <v>189</v>
      </c>
    </row>
    <row r="3613" s="14" customFormat="1">
      <c r="A3613" s="14"/>
      <c r="B3613" s="259"/>
      <c r="C3613" s="260"/>
      <c r="D3613" s="242" t="s">
        <v>200</v>
      </c>
      <c r="E3613" s="261" t="s">
        <v>1</v>
      </c>
      <c r="F3613" s="262" t="s">
        <v>825</v>
      </c>
      <c r="G3613" s="260"/>
      <c r="H3613" s="263">
        <v>-1.565</v>
      </c>
      <c r="I3613" s="264"/>
      <c r="J3613" s="260"/>
      <c r="K3613" s="260"/>
      <c r="L3613" s="265"/>
      <c r="M3613" s="266"/>
      <c r="N3613" s="267"/>
      <c r="O3613" s="267"/>
      <c r="P3613" s="267"/>
      <c r="Q3613" s="267"/>
      <c r="R3613" s="267"/>
      <c r="S3613" s="267"/>
      <c r="T3613" s="268"/>
      <c r="U3613" s="14"/>
      <c r="V3613" s="14"/>
      <c r="W3613" s="14"/>
      <c r="X3613" s="14"/>
      <c r="Y3613" s="14"/>
      <c r="Z3613" s="14"/>
      <c r="AA3613" s="14"/>
      <c r="AB3613" s="14"/>
      <c r="AC3613" s="14"/>
      <c r="AD3613" s="14"/>
      <c r="AE3613" s="14"/>
      <c r="AT3613" s="269" t="s">
        <v>200</v>
      </c>
      <c r="AU3613" s="269" t="s">
        <v>82</v>
      </c>
      <c r="AV3613" s="14" t="s">
        <v>82</v>
      </c>
      <c r="AW3613" s="14" t="s">
        <v>30</v>
      </c>
      <c r="AX3613" s="14" t="s">
        <v>73</v>
      </c>
      <c r="AY3613" s="269" t="s">
        <v>189</v>
      </c>
    </row>
    <row r="3614" s="13" customFormat="1">
      <c r="A3614" s="13"/>
      <c r="B3614" s="249"/>
      <c r="C3614" s="250"/>
      <c r="D3614" s="242" t="s">
        <v>200</v>
      </c>
      <c r="E3614" s="251" t="s">
        <v>1</v>
      </c>
      <c r="F3614" s="252" t="s">
        <v>606</v>
      </c>
      <c r="G3614" s="250"/>
      <c r="H3614" s="251" t="s">
        <v>1</v>
      </c>
      <c r="I3614" s="253"/>
      <c r="J3614" s="250"/>
      <c r="K3614" s="250"/>
      <c r="L3614" s="254"/>
      <c r="M3614" s="255"/>
      <c r="N3614" s="256"/>
      <c r="O3614" s="256"/>
      <c r="P3614" s="256"/>
      <c r="Q3614" s="256"/>
      <c r="R3614" s="256"/>
      <c r="S3614" s="256"/>
      <c r="T3614" s="257"/>
      <c r="U3614" s="13"/>
      <c r="V3614" s="13"/>
      <c r="W3614" s="13"/>
      <c r="X3614" s="13"/>
      <c r="Y3614" s="13"/>
      <c r="Z3614" s="13"/>
      <c r="AA3614" s="13"/>
      <c r="AB3614" s="13"/>
      <c r="AC3614" s="13"/>
      <c r="AD3614" s="13"/>
      <c r="AE3614" s="13"/>
      <c r="AT3614" s="258" t="s">
        <v>200</v>
      </c>
      <c r="AU3614" s="258" t="s">
        <v>82</v>
      </c>
      <c r="AV3614" s="13" t="s">
        <v>80</v>
      </c>
      <c r="AW3614" s="13" t="s">
        <v>30</v>
      </c>
      <c r="AX3614" s="13" t="s">
        <v>73</v>
      </c>
      <c r="AY3614" s="258" t="s">
        <v>189</v>
      </c>
    </row>
    <row r="3615" s="14" customFormat="1">
      <c r="A3615" s="14"/>
      <c r="B3615" s="259"/>
      <c r="C3615" s="260"/>
      <c r="D3615" s="242" t="s">
        <v>200</v>
      </c>
      <c r="E3615" s="261" t="s">
        <v>1</v>
      </c>
      <c r="F3615" s="262" t="s">
        <v>826</v>
      </c>
      <c r="G3615" s="260"/>
      <c r="H3615" s="263">
        <v>5.7839999999999998</v>
      </c>
      <c r="I3615" s="264"/>
      <c r="J3615" s="260"/>
      <c r="K3615" s="260"/>
      <c r="L3615" s="265"/>
      <c r="M3615" s="266"/>
      <c r="N3615" s="267"/>
      <c r="O3615" s="267"/>
      <c r="P3615" s="267"/>
      <c r="Q3615" s="267"/>
      <c r="R3615" s="267"/>
      <c r="S3615" s="267"/>
      <c r="T3615" s="268"/>
      <c r="U3615" s="14"/>
      <c r="V3615" s="14"/>
      <c r="W3615" s="14"/>
      <c r="X3615" s="14"/>
      <c r="Y3615" s="14"/>
      <c r="Z3615" s="14"/>
      <c r="AA3615" s="14"/>
      <c r="AB3615" s="14"/>
      <c r="AC3615" s="14"/>
      <c r="AD3615" s="14"/>
      <c r="AE3615" s="14"/>
      <c r="AT3615" s="269" t="s">
        <v>200</v>
      </c>
      <c r="AU3615" s="269" t="s">
        <v>82</v>
      </c>
      <c r="AV3615" s="14" t="s">
        <v>82</v>
      </c>
      <c r="AW3615" s="14" t="s">
        <v>30</v>
      </c>
      <c r="AX3615" s="14" t="s">
        <v>73</v>
      </c>
      <c r="AY3615" s="269" t="s">
        <v>189</v>
      </c>
    </row>
    <row r="3616" s="13" customFormat="1">
      <c r="A3616" s="13"/>
      <c r="B3616" s="249"/>
      <c r="C3616" s="250"/>
      <c r="D3616" s="242" t="s">
        <v>200</v>
      </c>
      <c r="E3616" s="251" t="s">
        <v>1</v>
      </c>
      <c r="F3616" s="252" t="s">
        <v>369</v>
      </c>
      <c r="G3616" s="250"/>
      <c r="H3616" s="251" t="s">
        <v>1</v>
      </c>
      <c r="I3616" s="253"/>
      <c r="J3616" s="250"/>
      <c r="K3616" s="250"/>
      <c r="L3616" s="254"/>
      <c r="M3616" s="255"/>
      <c r="N3616" s="256"/>
      <c r="O3616" s="256"/>
      <c r="P3616" s="256"/>
      <c r="Q3616" s="256"/>
      <c r="R3616" s="256"/>
      <c r="S3616" s="256"/>
      <c r="T3616" s="257"/>
      <c r="U3616" s="13"/>
      <c r="V3616" s="13"/>
      <c r="W3616" s="13"/>
      <c r="X3616" s="13"/>
      <c r="Y3616" s="13"/>
      <c r="Z3616" s="13"/>
      <c r="AA3616" s="13"/>
      <c r="AB3616" s="13"/>
      <c r="AC3616" s="13"/>
      <c r="AD3616" s="13"/>
      <c r="AE3616" s="13"/>
      <c r="AT3616" s="258" t="s">
        <v>200</v>
      </c>
      <c r="AU3616" s="258" t="s">
        <v>82</v>
      </c>
      <c r="AV3616" s="13" t="s">
        <v>80</v>
      </c>
      <c r="AW3616" s="13" t="s">
        <v>30</v>
      </c>
      <c r="AX3616" s="13" t="s">
        <v>73</v>
      </c>
      <c r="AY3616" s="258" t="s">
        <v>189</v>
      </c>
    </row>
    <row r="3617" s="14" customFormat="1">
      <c r="A3617" s="14"/>
      <c r="B3617" s="259"/>
      <c r="C3617" s="260"/>
      <c r="D3617" s="242" t="s">
        <v>200</v>
      </c>
      <c r="E3617" s="261" t="s">
        <v>1</v>
      </c>
      <c r="F3617" s="262" t="s">
        <v>827</v>
      </c>
      <c r="G3617" s="260"/>
      <c r="H3617" s="263">
        <v>-0.28000000000000003</v>
      </c>
      <c r="I3617" s="264"/>
      <c r="J3617" s="260"/>
      <c r="K3617" s="260"/>
      <c r="L3617" s="265"/>
      <c r="M3617" s="266"/>
      <c r="N3617" s="267"/>
      <c r="O3617" s="267"/>
      <c r="P3617" s="267"/>
      <c r="Q3617" s="267"/>
      <c r="R3617" s="267"/>
      <c r="S3617" s="267"/>
      <c r="T3617" s="268"/>
      <c r="U3617" s="14"/>
      <c r="V3617" s="14"/>
      <c r="W3617" s="14"/>
      <c r="X3617" s="14"/>
      <c r="Y3617" s="14"/>
      <c r="Z3617" s="14"/>
      <c r="AA3617" s="14"/>
      <c r="AB3617" s="14"/>
      <c r="AC3617" s="14"/>
      <c r="AD3617" s="14"/>
      <c r="AE3617" s="14"/>
      <c r="AT3617" s="269" t="s">
        <v>200</v>
      </c>
      <c r="AU3617" s="269" t="s">
        <v>82</v>
      </c>
      <c r="AV3617" s="14" t="s">
        <v>82</v>
      </c>
      <c r="AW3617" s="14" t="s">
        <v>30</v>
      </c>
      <c r="AX3617" s="14" t="s">
        <v>73</v>
      </c>
      <c r="AY3617" s="269" t="s">
        <v>189</v>
      </c>
    </row>
    <row r="3618" s="13" customFormat="1">
      <c r="A3618" s="13"/>
      <c r="B3618" s="249"/>
      <c r="C3618" s="250"/>
      <c r="D3618" s="242" t="s">
        <v>200</v>
      </c>
      <c r="E3618" s="251" t="s">
        <v>1</v>
      </c>
      <c r="F3618" s="252" t="s">
        <v>608</v>
      </c>
      <c r="G3618" s="250"/>
      <c r="H3618" s="251" t="s">
        <v>1</v>
      </c>
      <c r="I3618" s="253"/>
      <c r="J3618" s="250"/>
      <c r="K3618" s="250"/>
      <c r="L3618" s="254"/>
      <c r="M3618" s="255"/>
      <c r="N3618" s="256"/>
      <c r="O3618" s="256"/>
      <c r="P3618" s="256"/>
      <c r="Q3618" s="256"/>
      <c r="R3618" s="256"/>
      <c r="S3618" s="256"/>
      <c r="T3618" s="257"/>
      <c r="U3618" s="13"/>
      <c r="V3618" s="13"/>
      <c r="W3618" s="13"/>
      <c r="X3618" s="13"/>
      <c r="Y3618" s="13"/>
      <c r="Z3618" s="13"/>
      <c r="AA3618" s="13"/>
      <c r="AB3618" s="13"/>
      <c r="AC3618" s="13"/>
      <c r="AD3618" s="13"/>
      <c r="AE3618" s="13"/>
      <c r="AT3618" s="258" t="s">
        <v>200</v>
      </c>
      <c r="AU3618" s="258" t="s">
        <v>82</v>
      </c>
      <c r="AV3618" s="13" t="s">
        <v>80</v>
      </c>
      <c r="AW3618" s="13" t="s">
        <v>30</v>
      </c>
      <c r="AX3618" s="13" t="s">
        <v>73</v>
      </c>
      <c r="AY3618" s="258" t="s">
        <v>189</v>
      </c>
    </row>
    <row r="3619" s="14" customFormat="1">
      <c r="A3619" s="14"/>
      <c r="B3619" s="259"/>
      <c r="C3619" s="260"/>
      <c r="D3619" s="242" t="s">
        <v>200</v>
      </c>
      <c r="E3619" s="261" t="s">
        <v>1</v>
      </c>
      <c r="F3619" s="262" t="s">
        <v>828</v>
      </c>
      <c r="G3619" s="260"/>
      <c r="H3619" s="263">
        <v>5.1029999999999998</v>
      </c>
      <c r="I3619" s="264"/>
      <c r="J3619" s="260"/>
      <c r="K3619" s="260"/>
      <c r="L3619" s="265"/>
      <c r="M3619" s="266"/>
      <c r="N3619" s="267"/>
      <c r="O3619" s="267"/>
      <c r="P3619" s="267"/>
      <c r="Q3619" s="267"/>
      <c r="R3619" s="267"/>
      <c r="S3619" s="267"/>
      <c r="T3619" s="268"/>
      <c r="U3619" s="14"/>
      <c r="V3619" s="14"/>
      <c r="W3619" s="14"/>
      <c r="X3619" s="14"/>
      <c r="Y3619" s="14"/>
      <c r="Z3619" s="14"/>
      <c r="AA3619" s="14"/>
      <c r="AB3619" s="14"/>
      <c r="AC3619" s="14"/>
      <c r="AD3619" s="14"/>
      <c r="AE3619" s="14"/>
      <c r="AT3619" s="269" t="s">
        <v>200</v>
      </c>
      <c r="AU3619" s="269" t="s">
        <v>82</v>
      </c>
      <c r="AV3619" s="14" t="s">
        <v>82</v>
      </c>
      <c r="AW3619" s="14" t="s">
        <v>30</v>
      </c>
      <c r="AX3619" s="14" t="s">
        <v>73</v>
      </c>
      <c r="AY3619" s="269" t="s">
        <v>189</v>
      </c>
    </row>
    <row r="3620" s="13" customFormat="1">
      <c r="A3620" s="13"/>
      <c r="B3620" s="249"/>
      <c r="C3620" s="250"/>
      <c r="D3620" s="242" t="s">
        <v>200</v>
      </c>
      <c r="E3620" s="251" t="s">
        <v>1</v>
      </c>
      <c r="F3620" s="252" t="s">
        <v>369</v>
      </c>
      <c r="G3620" s="250"/>
      <c r="H3620" s="251" t="s">
        <v>1</v>
      </c>
      <c r="I3620" s="253"/>
      <c r="J3620" s="250"/>
      <c r="K3620" s="250"/>
      <c r="L3620" s="254"/>
      <c r="M3620" s="255"/>
      <c r="N3620" s="256"/>
      <c r="O3620" s="256"/>
      <c r="P3620" s="256"/>
      <c r="Q3620" s="256"/>
      <c r="R3620" s="256"/>
      <c r="S3620" s="256"/>
      <c r="T3620" s="257"/>
      <c r="U3620" s="13"/>
      <c r="V3620" s="13"/>
      <c r="W3620" s="13"/>
      <c r="X3620" s="13"/>
      <c r="Y3620" s="13"/>
      <c r="Z3620" s="13"/>
      <c r="AA3620" s="13"/>
      <c r="AB3620" s="13"/>
      <c r="AC3620" s="13"/>
      <c r="AD3620" s="13"/>
      <c r="AE3620" s="13"/>
      <c r="AT3620" s="258" t="s">
        <v>200</v>
      </c>
      <c r="AU3620" s="258" t="s">
        <v>82</v>
      </c>
      <c r="AV3620" s="13" t="s">
        <v>80</v>
      </c>
      <c r="AW3620" s="13" t="s">
        <v>30</v>
      </c>
      <c r="AX3620" s="13" t="s">
        <v>73</v>
      </c>
      <c r="AY3620" s="258" t="s">
        <v>189</v>
      </c>
    </row>
    <row r="3621" s="14" customFormat="1">
      <c r="A3621" s="14"/>
      <c r="B3621" s="259"/>
      <c r="C3621" s="260"/>
      <c r="D3621" s="242" t="s">
        <v>200</v>
      </c>
      <c r="E3621" s="261" t="s">
        <v>1</v>
      </c>
      <c r="F3621" s="262" t="s">
        <v>829</v>
      </c>
      <c r="G3621" s="260"/>
      <c r="H3621" s="263">
        <v>-0.63</v>
      </c>
      <c r="I3621" s="264"/>
      <c r="J3621" s="260"/>
      <c r="K3621" s="260"/>
      <c r="L3621" s="265"/>
      <c r="M3621" s="266"/>
      <c r="N3621" s="267"/>
      <c r="O3621" s="267"/>
      <c r="P3621" s="267"/>
      <c r="Q3621" s="267"/>
      <c r="R3621" s="267"/>
      <c r="S3621" s="267"/>
      <c r="T3621" s="268"/>
      <c r="U3621" s="14"/>
      <c r="V3621" s="14"/>
      <c r="W3621" s="14"/>
      <c r="X3621" s="14"/>
      <c r="Y3621" s="14"/>
      <c r="Z3621" s="14"/>
      <c r="AA3621" s="14"/>
      <c r="AB3621" s="14"/>
      <c r="AC3621" s="14"/>
      <c r="AD3621" s="14"/>
      <c r="AE3621" s="14"/>
      <c r="AT3621" s="269" t="s">
        <v>200</v>
      </c>
      <c r="AU3621" s="269" t="s">
        <v>82</v>
      </c>
      <c r="AV3621" s="14" t="s">
        <v>82</v>
      </c>
      <c r="AW3621" s="14" t="s">
        <v>30</v>
      </c>
      <c r="AX3621" s="14" t="s">
        <v>73</v>
      </c>
      <c r="AY3621" s="269" t="s">
        <v>189</v>
      </c>
    </row>
    <row r="3622" s="13" customFormat="1">
      <c r="A3622" s="13"/>
      <c r="B3622" s="249"/>
      <c r="C3622" s="250"/>
      <c r="D3622" s="242" t="s">
        <v>200</v>
      </c>
      <c r="E3622" s="251" t="s">
        <v>1</v>
      </c>
      <c r="F3622" s="252" t="s">
        <v>610</v>
      </c>
      <c r="G3622" s="250"/>
      <c r="H3622" s="251" t="s">
        <v>1</v>
      </c>
      <c r="I3622" s="253"/>
      <c r="J3622" s="250"/>
      <c r="K3622" s="250"/>
      <c r="L3622" s="254"/>
      <c r="M3622" s="255"/>
      <c r="N3622" s="256"/>
      <c r="O3622" s="256"/>
      <c r="P3622" s="256"/>
      <c r="Q3622" s="256"/>
      <c r="R3622" s="256"/>
      <c r="S3622" s="256"/>
      <c r="T3622" s="257"/>
      <c r="U3622" s="13"/>
      <c r="V3622" s="13"/>
      <c r="W3622" s="13"/>
      <c r="X3622" s="13"/>
      <c r="Y3622" s="13"/>
      <c r="Z3622" s="13"/>
      <c r="AA3622" s="13"/>
      <c r="AB3622" s="13"/>
      <c r="AC3622" s="13"/>
      <c r="AD3622" s="13"/>
      <c r="AE3622" s="13"/>
      <c r="AT3622" s="258" t="s">
        <v>200</v>
      </c>
      <c r="AU3622" s="258" t="s">
        <v>82</v>
      </c>
      <c r="AV3622" s="13" t="s">
        <v>80</v>
      </c>
      <c r="AW3622" s="13" t="s">
        <v>30</v>
      </c>
      <c r="AX3622" s="13" t="s">
        <v>73</v>
      </c>
      <c r="AY3622" s="258" t="s">
        <v>189</v>
      </c>
    </row>
    <row r="3623" s="14" customFormat="1">
      <c r="A3623" s="14"/>
      <c r="B3623" s="259"/>
      <c r="C3623" s="260"/>
      <c r="D3623" s="242" t="s">
        <v>200</v>
      </c>
      <c r="E3623" s="261" t="s">
        <v>1</v>
      </c>
      <c r="F3623" s="262" t="s">
        <v>830</v>
      </c>
      <c r="G3623" s="260"/>
      <c r="H3623" s="263">
        <v>2.8420000000000001</v>
      </c>
      <c r="I3623" s="264"/>
      <c r="J3623" s="260"/>
      <c r="K3623" s="260"/>
      <c r="L3623" s="265"/>
      <c r="M3623" s="266"/>
      <c r="N3623" s="267"/>
      <c r="O3623" s="267"/>
      <c r="P3623" s="267"/>
      <c r="Q3623" s="267"/>
      <c r="R3623" s="267"/>
      <c r="S3623" s="267"/>
      <c r="T3623" s="268"/>
      <c r="U3623" s="14"/>
      <c r="V3623" s="14"/>
      <c r="W3623" s="14"/>
      <c r="X3623" s="14"/>
      <c r="Y3623" s="14"/>
      <c r="Z3623" s="14"/>
      <c r="AA3623" s="14"/>
      <c r="AB3623" s="14"/>
      <c r="AC3623" s="14"/>
      <c r="AD3623" s="14"/>
      <c r="AE3623" s="14"/>
      <c r="AT3623" s="269" t="s">
        <v>200</v>
      </c>
      <c r="AU3623" s="269" t="s">
        <v>82</v>
      </c>
      <c r="AV3623" s="14" t="s">
        <v>82</v>
      </c>
      <c r="AW3623" s="14" t="s">
        <v>30</v>
      </c>
      <c r="AX3623" s="14" t="s">
        <v>73</v>
      </c>
      <c r="AY3623" s="269" t="s">
        <v>189</v>
      </c>
    </row>
    <row r="3624" s="13" customFormat="1">
      <c r="A3624" s="13"/>
      <c r="B3624" s="249"/>
      <c r="C3624" s="250"/>
      <c r="D3624" s="242" t="s">
        <v>200</v>
      </c>
      <c r="E3624" s="251" t="s">
        <v>1</v>
      </c>
      <c r="F3624" s="252" t="s">
        <v>595</v>
      </c>
      <c r="G3624" s="250"/>
      <c r="H3624" s="251" t="s">
        <v>1</v>
      </c>
      <c r="I3624" s="253"/>
      <c r="J3624" s="250"/>
      <c r="K3624" s="250"/>
      <c r="L3624" s="254"/>
      <c r="M3624" s="255"/>
      <c r="N3624" s="256"/>
      <c r="O3624" s="256"/>
      <c r="P3624" s="256"/>
      <c r="Q3624" s="256"/>
      <c r="R3624" s="256"/>
      <c r="S3624" s="256"/>
      <c r="T3624" s="257"/>
      <c r="U3624" s="13"/>
      <c r="V3624" s="13"/>
      <c r="W3624" s="13"/>
      <c r="X3624" s="13"/>
      <c r="Y3624" s="13"/>
      <c r="Z3624" s="13"/>
      <c r="AA3624" s="13"/>
      <c r="AB3624" s="13"/>
      <c r="AC3624" s="13"/>
      <c r="AD3624" s="13"/>
      <c r="AE3624" s="13"/>
      <c r="AT3624" s="258" t="s">
        <v>200</v>
      </c>
      <c r="AU3624" s="258" t="s">
        <v>82</v>
      </c>
      <c r="AV3624" s="13" t="s">
        <v>80</v>
      </c>
      <c r="AW3624" s="13" t="s">
        <v>30</v>
      </c>
      <c r="AX3624" s="13" t="s">
        <v>73</v>
      </c>
      <c r="AY3624" s="258" t="s">
        <v>189</v>
      </c>
    </row>
    <row r="3625" s="14" customFormat="1">
      <c r="A3625" s="14"/>
      <c r="B3625" s="259"/>
      <c r="C3625" s="260"/>
      <c r="D3625" s="242" t="s">
        <v>200</v>
      </c>
      <c r="E3625" s="261" t="s">
        <v>1</v>
      </c>
      <c r="F3625" s="262" t="s">
        <v>2016</v>
      </c>
      <c r="G3625" s="260"/>
      <c r="H3625" s="263">
        <v>0.112</v>
      </c>
      <c r="I3625" s="264"/>
      <c r="J3625" s="260"/>
      <c r="K3625" s="260"/>
      <c r="L3625" s="265"/>
      <c r="M3625" s="266"/>
      <c r="N3625" s="267"/>
      <c r="O3625" s="267"/>
      <c r="P3625" s="267"/>
      <c r="Q3625" s="267"/>
      <c r="R3625" s="267"/>
      <c r="S3625" s="267"/>
      <c r="T3625" s="268"/>
      <c r="U3625" s="14"/>
      <c r="V3625" s="14"/>
      <c r="W3625" s="14"/>
      <c r="X3625" s="14"/>
      <c r="Y3625" s="14"/>
      <c r="Z3625" s="14"/>
      <c r="AA3625" s="14"/>
      <c r="AB3625" s="14"/>
      <c r="AC3625" s="14"/>
      <c r="AD3625" s="14"/>
      <c r="AE3625" s="14"/>
      <c r="AT3625" s="269" t="s">
        <v>200</v>
      </c>
      <c r="AU3625" s="269" t="s">
        <v>82</v>
      </c>
      <c r="AV3625" s="14" t="s">
        <v>82</v>
      </c>
      <c r="AW3625" s="14" t="s">
        <v>30</v>
      </c>
      <c r="AX3625" s="14" t="s">
        <v>73</v>
      </c>
      <c r="AY3625" s="269" t="s">
        <v>189</v>
      </c>
    </row>
    <row r="3626" s="13" customFormat="1">
      <c r="A3626" s="13"/>
      <c r="B3626" s="249"/>
      <c r="C3626" s="250"/>
      <c r="D3626" s="242" t="s">
        <v>200</v>
      </c>
      <c r="E3626" s="251" t="s">
        <v>1</v>
      </c>
      <c r="F3626" s="252" t="s">
        <v>369</v>
      </c>
      <c r="G3626" s="250"/>
      <c r="H3626" s="251" t="s">
        <v>1</v>
      </c>
      <c r="I3626" s="253"/>
      <c r="J3626" s="250"/>
      <c r="K3626" s="250"/>
      <c r="L3626" s="254"/>
      <c r="M3626" s="255"/>
      <c r="N3626" s="256"/>
      <c r="O3626" s="256"/>
      <c r="P3626" s="256"/>
      <c r="Q3626" s="256"/>
      <c r="R3626" s="256"/>
      <c r="S3626" s="256"/>
      <c r="T3626" s="257"/>
      <c r="U3626" s="13"/>
      <c r="V3626" s="13"/>
      <c r="W3626" s="13"/>
      <c r="X3626" s="13"/>
      <c r="Y3626" s="13"/>
      <c r="Z3626" s="13"/>
      <c r="AA3626" s="13"/>
      <c r="AB3626" s="13"/>
      <c r="AC3626" s="13"/>
      <c r="AD3626" s="13"/>
      <c r="AE3626" s="13"/>
      <c r="AT3626" s="258" t="s">
        <v>200</v>
      </c>
      <c r="AU3626" s="258" t="s">
        <v>82</v>
      </c>
      <c r="AV3626" s="13" t="s">
        <v>80</v>
      </c>
      <c r="AW3626" s="13" t="s">
        <v>30</v>
      </c>
      <c r="AX3626" s="13" t="s">
        <v>73</v>
      </c>
      <c r="AY3626" s="258" t="s">
        <v>189</v>
      </c>
    </row>
    <row r="3627" s="14" customFormat="1">
      <c r="A3627" s="14"/>
      <c r="B3627" s="259"/>
      <c r="C3627" s="260"/>
      <c r="D3627" s="242" t="s">
        <v>200</v>
      </c>
      <c r="E3627" s="261" t="s">
        <v>1</v>
      </c>
      <c r="F3627" s="262" t="s">
        <v>831</v>
      </c>
      <c r="G3627" s="260"/>
      <c r="H3627" s="263">
        <v>-1.2949999999999999</v>
      </c>
      <c r="I3627" s="264"/>
      <c r="J3627" s="260"/>
      <c r="K3627" s="260"/>
      <c r="L3627" s="265"/>
      <c r="M3627" s="266"/>
      <c r="N3627" s="267"/>
      <c r="O3627" s="267"/>
      <c r="P3627" s="267"/>
      <c r="Q3627" s="267"/>
      <c r="R3627" s="267"/>
      <c r="S3627" s="267"/>
      <c r="T3627" s="268"/>
      <c r="U3627" s="14"/>
      <c r="V3627" s="14"/>
      <c r="W3627" s="14"/>
      <c r="X3627" s="14"/>
      <c r="Y3627" s="14"/>
      <c r="Z3627" s="14"/>
      <c r="AA3627" s="14"/>
      <c r="AB3627" s="14"/>
      <c r="AC3627" s="14"/>
      <c r="AD3627" s="14"/>
      <c r="AE3627" s="14"/>
      <c r="AT3627" s="269" t="s">
        <v>200</v>
      </c>
      <c r="AU3627" s="269" t="s">
        <v>82</v>
      </c>
      <c r="AV3627" s="14" t="s">
        <v>82</v>
      </c>
      <c r="AW3627" s="14" t="s">
        <v>30</v>
      </c>
      <c r="AX3627" s="14" t="s">
        <v>73</v>
      </c>
      <c r="AY3627" s="269" t="s">
        <v>189</v>
      </c>
    </row>
    <row r="3628" s="13" customFormat="1">
      <c r="A3628" s="13"/>
      <c r="B3628" s="249"/>
      <c r="C3628" s="250"/>
      <c r="D3628" s="242" t="s">
        <v>200</v>
      </c>
      <c r="E3628" s="251" t="s">
        <v>1</v>
      </c>
      <c r="F3628" s="252" t="s">
        <v>832</v>
      </c>
      <c r="G3628" s="250"/>
      <c r="H3628" s="251" t="s">
        <v>1</v>
      </c>
      <c r="I3628" s="253"/>
      <c r="J3628" s="250"/>
      <c r="K3628" s="250"/>
      <c r="L3628" s="254"/>
      <c r="M3628" s="255"/>
      <c r="N3628" s="256"/>
      <c r="O3628" s="256"/>
      <c r="P3628" s="256"/>
      <c r="Q3628" s="256"/>
      <c r="R3628" s="256"/>
      <c r="S3628" s="256"/>
      <c r="T3628" s="257"/>
      <c r="U3628" s="13"/>
      <c r="V3628" s="13"/>
      <c r="W3628" s="13"/>
      <c r="X3628" s="13"/>
      <c r="Y3628" s="13"/>
      <c r="Z3628" s="13"/>
      <c r="AA3628" s="13"/>
      <c r="AB3628" s="13"/>
      <c r="AC3628" s="13"/>
      <c r="AD3628" s="13"/>
      <c r="AE3628" s="13"/>
      <c r="AT3628" s="258" t="s">
        <v>200</v>
      </c>
      <c r="AU3628" s="258" t="s">
        <v>82</v>
      </c>
      <c r="AV3628" s="13" t="s">
        <v>80</v>
      </c>
      <c r="AW3628" s="13" t="s">
        <v>30</v>
      </c>
      <c r="AX3628" s="13" t="s">
        <v>73</v>
      </c>
      <c r="AY3628" s="258" t="s">
        <v>189</v>
      </c>
    </row>
    <row r="3629" s="14" customFormat="1">
      <c r="A3629" s="14"/>
      <c r="B3629" s="259"/>
      <c r="C3629" s="260"/>
      <c r="D3629" s="242" t="s">
        <v>200</v>
      </c>
      <c r="E3629" s="261" t="s">
        <v>1</v>
      </c>
      <c r="F3629" s="262" t="s">
        <v>833</v>
      </c>
      <c r="G3629" s="260"/>
      <c r="H3629" s="263">
        <v>6.0899999999999999</v>
      </c>
      <c r="I3629" s="264"/>
      <c r="J3629" s="260"/>
      <c r="K3629" s="260"/>
      <c r="L3629" s="265"/>
      <c r="M3629" s="266"/>
      <c r="N3629" s="267"/>
      <c r="O3629" s="267"/>
      <c r="P3629" s="267"/>
      <c r="Q3629" s="267"/>
      <c r="R3629" s="267"/>
      <c r="S3629" s="267"/>
      <c r="T3629" s="268"/>
      <c r="U3629" s="14"/>
      <c r="V3629" s="14"/>
      <c r="W3629" s="14"/>
      <c r="X3629" s="14"/>
      <c r="Y3629" s="14"/>
      <c r="Z3629" s="14"/>
      <c r="AA3629" s="14"/>
      <c r="AB3629" s="14"/>
      <c r="AC3629" s="14"/>
      <c r="AD3629" s="14"/>
      <c r="AE3629" s="14"/>
      <c r="AT3629" s="269" t="s">
        <v>200</v>
      </c>
      <c r="AU3629" s="269" t="s">
        <v>82</v>
      </c>
      <c r="AV3629" s="14" t="s">
        <v>82</v>
      </c>
      <c r="AW3629" s="14" t="s">
        <v>30</v>
      </c>
      <c r="AX3629" s="14" t="s">
        <v>73</v>
      </c>
      <c r="AY3629" s="269" t="s">
        <v>189</v>
      </c>
    </row>
    <row r="3630" s="13" customFormat="1">
      <c r="A3630" s="13"/>
      <c r="B3630" s="249"/>
      <c r="C3630" s="250"/>
      <c r="D3630" s="242" t="s">
        <v>200</v>
      </c>
      <c r="E3630" s="251" t="s">
        <v>1</v>
      </c>
      <c r="F3630" s="252" t="s">
        <v>369</v>
      </c>
      <c r="G3630" s="250"/>
      <c r="H3630" s="251" t="s">
        <v>1</v>
      </c>
      <c r="I3630" s="253"/>
      <c r="J3630" s="250"/>
      <c r="K3630" s="250"/>
      <c r="L3630" s="254"/>
      <c r="M3630" s="255"/>
      <c r="N3630" s="256"/>
      <c r="O3630" s="256"/>
      <c r="P3630" s="256"/>
      <c r="Q3630" s="256"/>
      <c r="R3630" s="256"/>
      <c r="S3630" s="256"/>
      <c r="T3630" s="257"/>
      <c r="U3630" s="13"/>
      <c r="V3630" s="13"/>
      <c r="W3630" s="13"/>
      <c r="X3630" s="13"/>
      <c r="Y3630" s="13"/>
      <c r="Z3630" s="13"/>
      <c r="AA3630" s="13"/>
      <c r="AB3630" s="13"/>
      <c r="AC3630" s="13"/>
      <c r="AD3630" s="13"/>
      <c r="AE3630" s="13"/>
      <c r="AT3630" s="258" t="s">
        <v>200</v>
      </c>
      <c r="AU3630" s="258" t="s">
        <v>82</v>
      </c>
      <c r="AV3630" s="13" t="s">
        <v>80</v>
      </c>
      <c r="AW3630" s="13" t="s">
        <v>30</v>
      </c>
      <c r="AX3630" s="13" t="s">
        <v>73</v>
      </c>
      <c r="AY3630" s="258" t="s">
        <v>189</v>
      </c>
    </row>
    <row r="3631" s="14" customFormat="1">
      <c r="A3631" s="14"/>
      <c r="B3631" s="259"/>
      <c r="C3631" s="260"/>
      <c r="D3631" s="242" t="s">
        <v>200</v>
      </c>
      <c r="E3631" s="261" t="s">
        <v>1</v>
      </c>
      <c r="F3631" s="262" t="s">
        <v>827</v>
      </c>
      <c r="G3631" s="260"/>
      <c r="H3631" s="263">
        <v>-0.28000000000000003</v>
      </c>
      <c r="I3631" s="264"/>
      <c r="J3631" s="260"/>
      <c r="K3631" s="260"/>
      <c r="L3631" s="265"/>
      <c r="M3631" s="266"/>
      <c r="N3631" s="267"/>
      <c r="O3631" s="267"/>
      <c r="P3631" s="267"/>
      <c r="Q3631" s="267"/>
      <c r="R3631" s="267"/>
      <c r="S3631" s="267"/>
      <c r="T3631" s="268"/>
      <c r="U3631" s="14"/>
      <c r="V3631" s="14"/>
      <c r="W3631" s="14"/>
      <c r="X3631" s="14"/>
      <c r="Y3631" s="14"/>
      <c r="Z3631" s="14"/>
      <c r="AA3631" s="14"/>
      <c r="AB3631" s="14"/>
      <c r="AC3631" s="14"/>
      <c r="AD3631" s="14"/>
      <c r="AE3631" s="14"/>
      <c r="AT3631" s="269" t="s">
        <v>200</v>
      </c>
      <c r="AU3631" s="269" t="s">
        <v>82</v>
      </c>
      <c r="AV3631" s="14" t="s">
        <v>82</v>
      </c>
      <c r="AW3631" s="14" t="s">
        <v>30</v>
      </c>
      <c r="AX3631" s="14" t="s">
        <v>73</v>
      </c>
      <c r="AY3631" s="269" t="s">
        <v>189</v>
      </c>
    </row>
    <row r="3632" s="13" customFormat="1">
      <c r="A3632" s="13"/>
      <c r="B3632" s="249"/>
      <c r="C3632" s="250"/>
      <c r="D3632" s="242" t="s">
        <v>200</v>
      </c>
      <c r="E3632" s="251" t="s">
        <v>1</v>
      </c>
      <c r="F3632" s="252" t="s">
        <v>612</v>
      </c>
      <c r="G3632" s="250"/>
      <c r="H3632" s="251" t="s">
        <v>1</v>
      </c>
      <c r="I3632" s="253"/>
      <c r="J3632" s="250"/>
      <c r="K3632" s="250"/>
      <c r="L3632" s="254"/>
      <c r="M3632" s="255"/>
      <c r="N3632" s="256"/>
      <c r="O3632" s="256"/>
      <c r="P3632" s="256"/>
      <c r="Q3632" s="256"/>
      <c r="R3632" s="256"/>
      <c r="S3632" s="256"/>
      <c r="T3632" s="257"/>
      <c r="U3632" s="13"/>
      <c r="V3632" s="13"/>
      <c r="W3632" s="13"/>
      <c r="X3632" s="13"/>
      <c r="Y3632" s="13"/>
      <c r="Z3632" s="13"/>
      <c r="AA3632" s="13"/>
      <c r="AB3632" s="13"/>
      <c r="AC3632" s="13"/>
      <c r="AD3632" s="13"/>
      <c r="AE3632" s="13"/>
      <c r="AT3632" s="258" t="s">
        <v>200</v>
      </c>
      <c r="AU3632" s="258" t="s">
        <v>82</v>
      </c>
      <c r="AV3632" s="13" t="s">
        <v>80</v>
      </c>
      <c r="AW3632" s="13" t="s">
        <v>30</v>
      </c>
      <c r="AX3632" s="13" t="s">
        <v>73</v>
      </c>
      <c r="AY3632" s="258" t="s">
        <v>189</v>
      </c>
    </row>
    <row r="3633" s="14" customFormat="1">
      <c r="A3633" s="14"/>
      <c r="B3633" s="259"/>
      <c r="C3633" s="260"/>
      <c r="D3633" s="242" t="s">
        <v>200</v>
      </c>
      <c r="E3633" s="261" t="s">
        <v>1</v>
      </c>
      <c r="F3633" s="262" t="s">
        <v>834</v>
      </c>
      <c r="G3633" s="260"/>
      <c r="H3633" s="263">
        <v>7.375</v>
      </c>
      <c r="I3633" s="264"/>
      <c r="J3633" s="260"/>
      <c r="K3633" s="260"/>
      <c r="L3633" s="265"/>
      <c r="M3633" s="266"/>
      <c r="N3633" s="267"/>
      <c r="O3633" s="267"/>
      <c r="P3633" s="267"/>
      <c r="Q3633" s="267"/>
      <c r="R3633" s="267"/>
      <c r="S3633" s="267"/>
      <c r="T3633" s="268"/>
      <c r="U3633" s="14"/>
      <c r="V3633" s="14"/>
      <c r="W3633" s="14"/>
      <c r="X3633" s="14"/>
      <c r="Y3633" s="14"/>
      <c r="Z3633" s="14"/>
      <c r="AA3633" s="14"/>
      <c r="AB3633" s="14"/>
      <c r="AC3633" s="14"/>
      <c r="AD3633" s="14"/>
      <c r="AE3633" s="14"/>
      <c r="AT3633" s="269" t="s">
        <v>200</v>
      </c>
      <c r="AU3633" s="269" t="s">
        <v>82</v>
      </c>
      <c r="AV3633" s="14" t="s">
        <v>82</v>
      </c>
      <c r="AW3633" s="14" t="s">
        <v>30</v>
      </c>
      <c r="AX3633" s="14" t="s">
        <v>73</v>
      </c>
      <c r="AY3633" s="269" t="s">
        <v>189</v>
      </c>
    </row>
    <row r="3634" s="13" customFormat="1">
      <c r="A3634" s="13"/>
      <c r="B3634" s="249"/>
      <c r="C3634" s="250"/>
      <c r="D3634" s="242" t="s">
        <v>200</v>
      </c>
      <c r="E3634" s="251" t="s">
        <v>1</v>
      </c>
      <c r="F3634" s="252" t="s">
        <v>595</v>
      </c>
      <c r="G3634" s="250"/>
      <c r="H3634" s="251" t="s">
        <v>1</v>
      </c>
      <c r="I3634" s="253"/>
      <c r="J3634" s="250"/>
      <c r="K3634" s="250"/>
      <c r="L3634" s="254"/>
      <c r="M3634" s="255"/>
      <c r="N3634" s="256"/>
      <c r="O3634" s="256"/>
      <c r="P3634" s="256"/>
      <c r="Q3634" s="256"/>
      <c r="R3634" s="256"/>
      <c r="S3634" s="256"/>
      <c r="T3634" s="257"/>
      <c r="U3634" s="13"/>
      <c r="V3634" s="13"/>
      <c r="W3634" s="13"/>
      <c r="X3634" s="13"/>
      <c r="Y3634" s="13"/>
      <c r="Z3634" s="13"/>
      <c r="AA3634" s="13"/>
      <c r="AB3634" s="13"/>
      <c r="AC3634" s="13"/>
      <c r="AD3634" s="13"/>
      <c r="AE3634" s="13"/>
      <c r="AT3634" s="258" t="s">
        <v>200</v>
      </c>
      <c r="AU3634" s="258" t="s">
        <v>82</v>
      </c>
      <c r="AV3634" s="13" t="s">
        <v>80</v>
      </c>
      <c r="AW3634" s="13" t="s">
        <v>30</v>
      </c>
      <c r="AX3634" s="13" t="s">
        <v>73</v>
      </c>
      <c r="AY3634" s="258" t="s">
        <v>189</v>
      </c>
    </row>
    <row r="3635" s="14" customFormat="1">
      <c r="A3635" s="14"/>
      <c r="B3635" s="259"/>
      <c r="C3635" s="260"/>
      <c r="D3635" s="242" t="s">
        <v>200</v>
      </c>
      <c r="E3635" s="261" t="s">
        <v>1</v>
      </c>
      <c r="F3635" s="262" t="s">
        <v>2017</v>
      </c>
      <c r="G3635" s="260"/>
      <c r="H3635" s="263">
        <v>0.084000000000000005</v>
      </c>
      <c r="I3635" s="264"/>
      <c r="J3635" s="260"/>
      <c r="K3635" s="260"/>
      <c r="L3635" s="265"/>
      <c r="M3635" s="266"/>
      <c r="N3635" s="267"/>
      <c r="O3635" s="267"/>
      <c r="P3635" s="267"/>
      <c r="Q3635" s="267"/>
      <c r="R3635" s="267"/>
      <c r="S3635" s="267"/>
      <c r="T3635" s="268"/>
      <c r="U3635" s="14"/>
      <c r="V3635" s="14"/>
      <c r="W3635" s="14"/>
      <c r="X3635" s="14"/>
      <c r="Y3635" s="14"/>
      <c r="Z3635" s="14"/>
      <c r="AA3635" s="14"/>
      <c r="AB3635" s="14"/>
      <c r="AC3635" s="14"/>
      <c r="AD3635" s="14"/>
      <c r="AE3635" s="14"/>
      <c r="AT3635" s="269" t="s">
        <v>200</v>
      </c>
      <c r="AU3635" s="269" t="s">
        <v>82</v>
      </c>
      <c r="AV3635" s="14" t="s">
        <v>82</v>
      </c>
      <c r="AW3635" s="14" t="s">
        <v>30</v>
      </c>
      <c r="AX3635" s="14" t="s">
        <v>73</v>
      </c>
      <c r="AY3635" s="269" t="s">
        <v>189</v>
      </c>
    </row>
    <row r="3636" s="13" customFormat="1">
      <c r="A3636" s="13"/>
      <c r="B3636" s="249"/>
      <c r="C3636" s="250"/>
      <c r="D3636" s="242" t="s">
        <v>200</v>
      </c>
      <c r="E3636" s="251" t="s">
        <v>1</v>
      </c>
      <c r="F3636" s="252" t="s">
        <v>369</v>
      </c>
      <c r="G3636" s="250"/>
      <c r="H3636" s="251" t="s">
        <v>1</v>
      </c>
      <c r="I3636" s="253"/>
      <c r="J3636" s="250"/>
      <c r="K3636" s="250"/>
      <c r="L3636" s="254"/>
      <c r="M3636" s="255"/>
      <c r="N3636" s="256"/>
      <c r="O3636" s="256"/>
      <c r="P3636" s="256"/>
      <c r="Q3636" s="256"/>
      <c r="R3636" s="256"/>
      <c r="S3636" s="256"/>
      <c r="T3636" s="257"/>
      <c r="U3636" s="13"/>
      <c r="V3636" s="13"/>
      <c r="W3636" s="13"/>
      <c r="X3636" s="13"/>
      <c r="Y3636" s="13"/>
      <c r="Z3636" s="13"/>
      <c r="AA3636" s="13"/>
      <c r="AB3636" s="13"/>
      <c r="AC3636" s="13"/>
      <c r="AD3636" s="13"/>
      <c r="AE3636" s="13"/>
      <c r="AT3636" s="258" t="s">
        <v>200</v>
      </c>
      <c r="AU3636" s="258" t="s">
        <v>82</v>
      </c>
      <c r="AV3636" s="13" t="s">
        <v>80</v>
      </c>
      <c r="AW3636" s="13" t="s">
        <v>30</v>
      </c>
      <c r="AX3636" s="13" t="s">
        <v>73</v>
      </c>
      <c r="AY3636" s="258" t="s">
        <v>189</v>
      </c>
    </row>
    <row r="3637" s="14" customFormat="1">
      <c r="A3637" s="14"/>
      <c r="B3637" s="259"/>
      <c r="C3637" s="260"/>
      <c r="D3637" s="242" t="s">
        <v>200</v>
      </c>
      <c r="E3637" s="261" t="s">
        <v>1</v>
      </c>
      <c r="F3637" s="262" t="s">
        <v>827</v>
      </c>
      <c r="G3637" s="260"/>
      <c r="H3637" s="263">
        <v>-0.28000000000000003</v>
      </c>
      <c r="I3637" s="264"/>
      <c r="J3637" s="260"/>
      <c r="K3637" s="260"/>
      <c r="L3637" s="265"/>
      <c r="M3637" s="266"/>
      <c r="N3637" s="267"/>
      <c r="O3637" s="267"/>
      <c r="P3637" s="267"/>
      <c r="Q3637" s="267"/>
      <c r="R3637" s="267"/>
      <c r="S3637" s="267"/>
      <c r="T3637" s="268"/>
      <c r="U3637" s="14"/>
      <c r="V3637" s="14"/>
      <c r="W3637" s="14"/>
      <c r="X3637" s="14"/>
      <c r="Y3637" s="14"/>
      <c r="Z3637" s="14"/>
      <c r="AA3637" s="14"/>
      <c r="AB3637" s="14"/>
      <c r="AC3637" s="14"/>
      <c r="AD3637" s="14"/>
      <c r="AE3637" s="14"/>
      <c r="AT3637" s="269" t="s">
        <v>200</v>
      </c>
      <c r="AU3637" s="269" t="s">
        <v>82</v>
      </c>
      <c r="AV3637" s="14" t="s">
        <v>82</v>
      </c>
      <c r="AW3637" s="14" t="s">
        <v>30</v>
      </c>
      <c r="AX3637" s="14" t="s">
        <v>73</v>
      </c>
      <c r="AY3637" s="269" t="s">
        <v>189</v>
      </c>
    </row>
    <row r="3638" s="13" customFormat="1">
      <c r="A3638" s="13"/>
      <c r="B3638" s="249"/>
      <c r="C3638" s="250"/>
      <c r="D3638" s="242" t="s">
        <v>200</v>
      </c>
      <c r="E3638" s="251" t="s">
        <v>1</v>
      </c>
      <c r="F3638" s="252" t="s">
        <v>615</v>
      </c>
      <c r="G3638" s="250"/>
      <c r="H3638" s="251" t="s">
        <v>1</v>
      </c>
      <c r="I3638" s="253"/>
      <c r="J3638" s="250"/>
      <c r="K3638" s="250"/>
      <c r="L3638" s="254"/>
      <c r="M3638" s="255"/>
      <c r="N3638" s="256"/>
      <c r="O3638" s="256"/>
      <c r="P3638" s="256"/>
      <c r="Q3638" s="256"/>
      <c r="R3638" s="256"/>
      <c r="S3638" s="256"/>
      <c r="T3638" s="257"/>
      <c r="U3638" s="13"/>
      <c r="V3638" s="13"/>
      <c r="W3638" s="13"/>
      <c r="X3638" s="13"/>
      <c r="Y3638" s="13"/>
      <c r="Z3638" s="13"/>
      <c r="AA3638" s="13"/>
      <c r="AB3638" s="13"/>
      <c r="AC3638" s="13"/>
      <c r="AD3638" s="13"/>
      <c r="AE3638" s="13"/>
      <c r="AT3638" s="258" t="s">
        <v>200</v>
      </c>
      <c r="AU3638" s="258" t="s">
        <v>82</v>
      </c>
      <c r="AV3638" s="13" t="s">
        <v>80</v>
      </c>
      <c r="AW3638" s="13" t="s">
        <v>30</v>
      </c>
      <c r="AX3638" s="13" t="s">
        <v>73</v>
      </c>
      <c r="AY3638" s="258" t="s">
        <v>189</v>
      </c>
    </row>
    <row r="3639" s="14" customFormat="1">
      <c r="A3639" s="14"/>
      <c r="B3639" s="259"/>
      <c r="C3639" s="260"/>
      <c r="D3639" s="242" t="s">
        <v>200</v>
      </c>
      <c r="E3639" s="261" t="s">
        <v>1</v>
      </c>
      <c r="F3639" s="262" t="s">
        <v>835</v>
      </c>
      <c r="G3639" s="260"/>
      <c r="H3639" s="263">
        <v>4.5220000000000002</v>
      </c>
      <c r="I3639" s="264"/>
      <c r="J3639" s="260"/>
      <c r="K3639" s="260"/>
      <c r="L3639" s="265"/>
      <c r="M3639" s="266"/>
      <c r="N3639" s="267"/>
      <c r="O3639" s="267"/>
      <c r="P3639" s="267"/>
      <c r="Q3639" s="267"/>
      <c r="R3639" s="267"/>
      <c r="S3639" s="267"/>
      <c r="T3639" s="268"/>
      <c r="U3639" s="14"/>
      <c r="V3639" s="14"/>
      <c r="W3639" s="14"/>
      <c r="X3639" s="14"/>
      <c r="Y3639" s="14"/>
      <c r="Z3639" s="14"/>
      <c r="AA3639" s="14"/>
      <c r="AB3639" s="14"/>
      <c r="AC3639" s="14"/>
      <c r="AD3639" s="14"/>
      <c r="AE3639" s="14"/>
      <c r="AT3639" s="269" t="s">
        <v>200</v>
      </c>
      <c r="AU3639" s="269" t="s">
        <v>82</v>
      </c>
      <c r="AV3639" s="14" t="s">
        <v>82</v>
      </c>
      <c r="AW3639" s="14" t="s">
        <v>30</v>
      </c>
      <c r="AX3639" s="14" t="s">
        <v>73</v>
      </c>
      <c r="AY3639" s="269" t="s">
        <v>189</v>
      </c>
    </row>
    <row r="3640" s="13" customFormat="1">
      <c r="A3640" s="13"/>
      <c r="B3640" s="249"/>
      <c r="C3640" s="250"/>
      <c r="D3640" s="242" t="s">
        <v>200</v>
      </c>
      <c r="E3640" s="251" t="s">
        <v>1</v>
      </c>
      <c r="F3640" s="252" t="s">
        <v>595</v>
      </c>
      <c r="G3640" s="250"/>
      <c r="H3640" s="251" t="s">
        <v>1</v>
      </c>
      <c r="I3640" s="253"/>
      <c r="J3640" s="250"/>
      <c r="K3640" s="250"/>
      <c r="L3640" s="254"/>
      <c r="M3640" s="255"/>
      <c r="N3640" s="256"/>
      <c r="O3640" s="256"/>
      <c r="P3640" s="256"/>
      <c r="Q3640" s="256"/>
      <c r="R3640" s="256"/>
      <c r="S3640" s="256"/>
      <c r="T3640" s="257"/>
      <c r="U3640" s="13"/>
      <c r="V3640" s="13"/>
      <c r="W3640" s="13"/>
      <c r="X3640" s="13"/>
      <c r="Y3640" s="13"/>
      <c r="Z3640" s="13"/>
      <c r="AA3640" s="13"/>
      <c r="AB3640" s="13"/>
      <c r="AC3640" s="13"/>
      <c r="AD3640" s="13"/>
      <c r="AE3640" s="13"/>
      <c r="AT3640" s="258" t="s">
        <v>200</v>
      </c>
      <c r="AU3640" s="258" t="s">
        <v>82</v>
      </c>
      <c r="AV3640" s="13" t="s">
        <v>80</v>
      </c>
      <c r="AW3640" s="13" t="s">
        <v>30</v>
      </c>
      <c r="AX3640" s="13" t="s">
        <v>73</v>
      </c>
      <c r="AY3640" s="258" t="s">
        <v>189</v>
      </c>
    </row>
    <row r="3641" s="14" customFormat="1">
      <c r="A3641" s="14"/>
      <c r="B3641" s="259"/>
      <c r="C3641" s="260"/>
      <c r="D3641" s="242" t="s">
        <v>200</v>
      </c>
      <c r="E3641" s="261" t="s">
        <v>1</v>
      </c>
      <c r="F3641" s="262" t="s">
        <v>2018</v>
      </c>
      <c r="G3641" s="260"/>
      <c r="H3641" s="263">
        <v>0.23100000000000001</v>
      </c>
      <c r="I3641" s="264"/>
      <c r="J3641" s="260"/>
      <c r="K3641" s="260"/>
      <c r="L3641" s="265"/>
      <c r="M3641" s="266"/>
      <c r="N3641" s="267"/>
      <c r="O3641" s="267"/>
      <c r="P3641" s="267"/>
      <c r="Q3641" s="267"/>
      <c r="R3641" s="267"/>
      <c r="S3641" s="267"/>
      <c r="T3641" s="268"/>
      <c r="U3641" s="14"/>
      <c r="V3641" s="14"/>
      <c r="W3641" s="14"/>
      <c r="X3641" s="14"/>
      <c r="Y3641" s="14"/>
      <c r="Z3641" s="14"/>
      <c r="AA3641" s="14"/>
      <c r="AB3641" s="14"/>
      <c r="AC3641" s="14"/>
      <c r="AD3641" s="14"/>
      <c r="AE3641" s="14"/>
      <c r="AT3641" s="269" t="s">
        <v>200</v>
      </c>
      <c r="AU3641" s="269" t="s">
        <v>82</v>
      </c>
      <c r="AV3641" s="14" t="s">
        <v>82</v>
      </c>
      <c r="AW3641" s="14" t="s">
        <v>30</v>
      </c>
      <c r="AX3641" s="14" t="s">
        <v>73</v>
      </c>
      <c r="AY3641" s="269" t="s">
        <v>189</v>
      </c>
    </row>
    <row r="3642" s="13" customFormat="1">
      <c r="A3642" s="13"/>
      <c r="B3642" s="249"/>
      <c r="C3642" s="250"/>
      <c r="D3642" s="242" t="s">
        <v>200</v>
      </c>
      <c r="E3642" s="251" t="s">
        <v>1</v>
      </c>
      <c r="F3642" s="252" t="s">
        <v>369</v>
      </c>
      <c r="G3642" s="250"/>
      <c r="H3642" s="251" t="s">
        <v>1</v>
      </c>
      <c r="I3642" s="253"/>
      <c r="J3642" s="250"/>
      <c r="K3642" s="250"/>
      <c r="L3642" s="254"/>
      <c r="M3642" s="255"/>
      <c r="N3642" s="256"/>
      <c r="O3642" s="256"/>
      <c r="P3642" s="256"/>
      <c r="Q3642" s="256"/>
      <c r="R3642" s="256"/>
      <c r="S3642" s="256"/>
      <c r="T3642" s="257"/>
      <c r="U3642" s="13"/>
      <c r="V3642" s="13"/>
      <c r="W3642" s="13"/>
      <c r="X3642" s="13"/>
      <c r="Y3642" s="13"/>
      <c r="Z3642" s="13"/>
      <c r="AA3642" s="13"/>
      <c r="AB3642" s="13"/>
      <c r="AC3642" s="13"/>
      <c r="AD3642" s="13"/>
      <c r="AE3642" s="13"/>
      <c r="AT3642" s="258" t="s">
        <v>200</v>
      </c>
      <c r="AU3642" s="258" t="s">
        <v>82</v>
      </c>
      <c r="AV3642" s="13" t="s">
        <v>80</v>
      </c>
      <c r="AW3642" s="13" t="s">
        <v>30</v>
      </c>
      <c r="AX3642" s="13" t="s">
        <v>73</v>
      </c>
      <c r="AY3642" s="258" t="s">
        <v>189</v>
      </c>
    </row>
    <row r="3643" s="14" customFormat="1">
      <c r="A3643" s="14"/>
      <c r="B3643" s="259"/>
      <c r="C3643" s="260"/>
      <c r="D3643" s="242" t="s">
        <v>200</v>
      </c>
      <c r="E3643" s="261" t="s">
        <v>1</v>
      </c>
      <c r="F3643" s="262" t="s">
        <v>836</v>
      </c>
      <c r="G3643" s="260"/>
      <c r="H3643" s="263">
        <v>-0.83999999999999997</v>
      </c>
      <c r="I3643" s="264"/>
      <c r="J3643" s="260"/>
      <c r="K3643" s="260"/>
      <c r="L3643" s="265"/>
      <c r="M3643" s="266"/>
      <c r="N3643" s="267"/>
      <c r="O3643" s="267"/>
      <c r="P3643" s="267"/>
      <c r="Q3643" s="267"/>
      <c r="R3643" s="267"/>
      <c r="S3643" s="267"/>
      <c r="T3643" s="268"/>
      <c r="U3643" s="14"/>
      <c r="V3643" s="14"/>
      <c r="W3643" s="14"/>
      <c r="X3643" s="14"/>
      <c r="Y3643" s="14"/>
      <c r="Z3643" s="14"/>
      <c r="AA3643" s="14"/>
      <c r="AB3643" s="14"/>
      <c r="AC3643" s="14"/>
      <c r="AD3643" s="14"/>
      <c r="AE3643" s="14"/>
      <c r="AT3643" s="269" t="s">
        <v>200</v>
      </c>
      <c r="AU3643" s="269" t="s">
        <v>82</v>
      </c>
      <c r="AV3643" s="14" t="s">
        <v>82</v>
      </c>
      <c r="AW3643" s="14" t="s">
        <v>30</v>
      </c>
      <c r="AX3643" s="14" t="s">
        <v>73</v>
      </c>
      <c r="AY3643" s="269" t="s">
        <v>189</v>
      </c>
    </row>
    <row r="3644" s="13" customFormat="1">
      <c r="A3644" s="13"/>
      <c r="B3644" s="249"/>
      <c r="C3644" s="250"/>
      <c r="D3644" s="242" t="s">
        <v>200</v>
      </c>
      <c r="E3644" s="251" t="s">
        <v>1</v>
      </c>
      <c r="F3644" s="252" t="s">
        <v>837</v>
      </c>
      <c r="G3644" s="250"/>
      <c r="H3644" s="251" t="s">
        <v>1</v>
      </c>
      <c r="I3644" s="253"/>
      <c r="J3644" s="250"/>
      <c r="K3644" s="250"/>
      <c r="L3644" s="254"/>
      <c r="M3644" s="255"/>
      <c r="N3644" s="256"/>
      <c r="O3644" s="256"/>
      <c r="P3644" s="256"/>
      <c r="Q3644" s="256"/>
      <c r="R3644" s="256"/>
      <c r="S3644" s="256"/>
      <c r="T3644" s="257"/>
      <c r="U3644" s="13"/>
      <c r="V3644" s="13"/>
      <c r="W3644" s="13"/>
      <c r="X3644" s="13"/>
      <c r="Y3644" s="13"/>
      <c r="Z3644" s="13"/>
      <c r="AA3644" s="13"/>
      <c r="AB3644" s="13"/>
      <c r="AC3644" s="13"/>
      <c r="AD3644" s="13"/>
      <c r="AE3644" s="13"/>
      <c r="AT3644" s="258" t="s">
        <v>200</v>
      </c>
      <c r="AU3644" s="258" t="s">
        <v>82</v>
      </c>
      <c r="AV3644" s="13" t="s">
        <v>80</v>
      </c>
      <c r="AW3644" s="13" t="s">
        <v>30</v>
      </c>
      <c r="AX3644" s="13" t="s">
        <v>73</v>
      </c>
      <c r="AY3644" s="258" t="s">
        <v>189</v>
      </c>
    </row>
    <row r="3645" s="14" customFormat="1">
      <c r="A3645" s="14"/>
      <c r="B3645" s="259"/>
      <c r="C3645" s="260"/>
      <c r="D3645" s="242" t="s">
        <v>200</v>
      </c>
      <c r="E3645" s="261" t="s">
        <v>1</v>
      </c>
      <c r="F3645" s="262" t="s">
        <v>838</v>
      </c>
      <c r="G3645" s="260"/>
      <c r="H3645" s="263">
        <v>2.4750000000000001</v>
      </c>
      <c r="I3645" s="264"/>
      <c r="J3645" s="260"/>
      <c r="K3645" s="260"/>
      <c r="L3645" s="265"/>
      <c r="M3645" s="266"/>
      <c r="N3645" s="267"/>
      <c r="O3645" s="267"/>
      <c r="P3645" s="267"/>
      <c r="Q3645" s="267"/>
      <c r="R3645" s="267"/>
      <c r="S3645" s="267"/>
      <c r="T3645" s="268"/>
      <c r="U3645" s="14"/>
      <c r="V3645" s="14"/>
      <c r="W3645" s="14"/>
      <c r="X3645" s="14"/>
      <c r="Y3645" s="14"/>
      <c r="Z3645" s="14"/>
      <c r="AA3645" s="14"/>
      <c r="AB3645" s="14"/>
      <c r="AC3645" s="14"/>
      <c r="AD3645" s="14"/>
      <c r="AE3645" s="14"/>
      <c r="AT3645" s="269" t="s">
        <v>200</v>
      </c>
      <c r="AU3645" s="269" t="s">
        <v>82</v>
      </c>
      <c r="AV3645" s="14" t="s">
        <v>82</v>
      </c>
      <c r="AW3645" s="14" t="s">
        <v>30</v>
      </c>
      <c r="AX3645" s="14" t="s">
        <v>73</v>
      </c>
      <c r="AY3645" s="269" t="s">
        <v>189</v>
      </c>
    </row>
    <row r="3646" s="13" customFormat="1">
      <c r="A3646" s="13"/>
      <c r="B3646" s="249"/>
      <c r="C3646" s="250"/>
      <c r="D3646" s="242" t="s">
        <v>200</v>
      </c>
      <c r="E3646" s="251" t="s">
        <v>1</v>
      </c>
      <c r="F3646" s="252" t="s">
        <v>369</v>
      </c>
      <c r="G3646" s="250"/>
      <c r="H3646" s="251" t="s">
        <v>1</v>
      </c>
      <c r="I3646" s="253"/>
      <c r="J3646" s="250"/>
      <c r="K3646" s="250"/>
      <c r="L3646" s="254"/>
      <c r="M3646" s="255"/>
      <c r="N3646" s="256"/>
      <c r="O3646" s="256"/>
      <c r="P3646" s="256"/>
      <c r="Q3646" s="256"/>
      <c r="R3646" s="256"/>
      <c r="S3646" s="256"/>
      <c r="T3646" s="257"/>
      <c r="U3646" s="13"/>
      <c r="V3646" s="13"/>
      <c r="W3646" s="13"/>
      <c r="X3646" s="13"/>
      <c r="Y3646" s="13"/>
      <c r="Z3646" s="13"/>
      <c r="AA3646" s="13"/>
      <c r="AB3646" s="13"/>
      <c r="AC3646" s="13"/>
      <c r="AD3646" s="13"/>
      <c r="AE3646" s="13"/>
      <c r="AT3646" s="258" t="s">
        <v>200</v>
      </c>
      <c r="AU3646" s="258" t="s">
        <v>82</v>
      </c>
      <c r="AV3646" s="13" t="s">
        <v>80</v>
      </c>
      <c r="AW3646" s="13" t="s">
        <v>30</v>
      </c>
      <c r="AX3646" s="13" t="s">
        <v>73</v>
      </c>
      <c r="AY3646" s="258" t="s">
        <v>189</v>
      </c>
    </row>
    <row r="3647" s="14" customFormat="1">
      <c r="A3647" s="14"/>
      <c r="B3647" s="259"/>
      <c r="C3647" s="260"/>
      <c r="D3647" s="242" t="s">
        <v>200</v>
      </c>
      <c r="E3647" s="261" t="s">
        <v>1</v>
      </c>
      <c r="F3647" s="262" t="s">
        <v>839</v>
      </c>
      <c r="G3647" s="260"/>
      <c r="H3647" s="263">
        <v>-0.77000000000000002</v>
      </c>
      <c r="I3647" s="264"/>
      <c r="J3647" s="260"/>
      <c r="K3647" s="260"/>
      <c r="L3647" s="265"/>
      <c r="M3647" s="266"/>
      <c r="N3647" s="267"/>
      <c r="O3647" s="267"/>
      <c r="P3647" s="267"/>
      <c r="Q3647" s="267"/>
      <c r="R3647" s="267"/>
      <c r="S3647" s="267"/>
      <c r="T3647" s="268"/>
      <c r="U3647" s="14"/>
      <c r="V3647" s="14"/>
      <c r="W3647" s="14"/>
      <c r="X3647" s="14"/>
      <c r="Y3647" s="14"/>
      <c r="Z3647" s="14"/>
      <c r="AA3647" s="14"/>
      <c r="AB3647" s="14"/>
      <c r="AC3647" s="14"/>
      <c r="AD3647" s="14"/>
      <c r="AE3647" s="14"/>
      <c r="AT3647" s="269" t="s">
        <v>200</v>
      </c>
      <c r="AU3647" s="269" t="s">
        <v>82</v>
      </c>
      <c r="AV3647" s="14" t="s">
        <v>82</v>
      </c>
      <c r="AW3647" s="14" t="s">
        <v>30</v>
      </c>
      <c r="AX3647" s="14" t="s">
        <v>73</v>
      </c>
      <c r="AY3647" s="269" t="s">
        <v>189</v>
      </c>
    </row>
    <row r="3648" s="13" customFormat="1">
      <c r="A3648" s="13"/>
      <c r="B3648" s="249"/>
      <c r="C3648" s="250"/>
      <c r="D3648" s="242" t="s">
        <v>200</v>
      </c>
      <c r="E3648" s="251" t="s">
        <v>1</v>
      </c>
      <c r="F3648" s="252" t="s">
        <v>618</v>
      </c>
      <c r="G3648" s="250"/>
      <c r="H3648" s="251" t="s">
        <v>1</v>
      </c>
      <c r="I3648" s="253"/>
      <c r="J3648" s="250"/>
      <c r="K3648" s="250"/>
      <c r="L3648" s="254"/>
      <c r="M3648" s="255"/>
      <c r="N3648" s="256"/>
      <c r="O3648" s="256"/>
      <c r="P3648" s="256"/>
      <c r="Q3648" s="256"/>
      <c r="R3648" s="256"/>
      <c r="S3648" s="256"/>
      <c r="T3648" s="257"/>
      <c r="U3648" s="13"/>
      <c r="V3648" s="13"/>
      <c r="W3648" s="13"/>
      <c r="X3648" s="13"/>
      <c r="Y3648" s="13"/>
      <c r="Z3648" s="13"/>
      <c r="AA3648" s="13"/>
      <c r="AB3648" s="13"/>
      <c r="AC3648" s="13"/>
      <c r="AD3648" s="13"/>
      <c r="AE3648" s="13"/>
      <c r="AT3648" s="258" t="s">
        <v>200</v>
      </c>
      <c r="AU3648" s="258" t="s">
        <v>82</v>
      </c>
      <c r="AV3648" s="13" t="s">
        <v>80</v>
      </c>
      <c r="AW3648" s="13" t="s">
        <v>30</v>
      </c>
      <c r="AX3648" s="13" t="s">
        <v>73</v>
      </c>
      <c r="AY3648" s="258" t="s">
        <v>189</v>
      </c>
    </row>
    <row r="3649" s="14" customFormat="1">
      <c r="A3649" s="14"/>
      <c r="B3649" s="259"/>
      <c r="C3649" s="260"/>
      <c r="D3649" s="242" t="s">
        <v>200</v>
      </c>
      <c r="E3649" s="261" t="s">
        <v>1</v>
      </c>
      <c r="F3649" s="262" t="s">
        <v>840</v>
      </c>
      <c r="G3649" s="260"/>
      <c r="H3649" s="263">
        <v>3.3639999999999999</v>
      </c>
      <c r="I3649" s="264"/>
      <c r="J3649" s="260"/>
      <c r="K3649" s="260"/>
      <c r="L3649" s="265"/>
      <c r="M3649" s="266"/>
      <c r="N3649" s="267"/>
      <c r="O3649" s="267"/>
      <c r="P3649" s="267"/>
      <c r="Q3649" s="267"/>
      <c r="R3649" s="267"/>
      <c r="S3649" s="267"/>
      <c r="T3649" s="268"/>
      <c r="U3649" s="14"/>
      <c r="V3649" s="14"/>
      <c r="W3649" s="14"/>
      <c r="X3649" s="14"/>
      <c r="Y3649" s="14"/>
      <c r="Z3649" s="14"/>
      <c r="AA3649" s="14"/>
      <c r="AB3649" s="14"/>
      <c r="AC3649" s="14"/>
      <c r="AD3649" s="14"/>
      <c r="AE3649" s="14"/>
      <c r="AT3649" s="269" t="s">
        <v>200</v>
      </c>
      <c r="AU3649" s="269" t="s">
        <v>82</v>
      </c>
      <c r="AV3649" s="14" t="s">
        <v>82</v>
      </c>
      <c r="AW3649" s="14" t="s">
        <v>30</v>
      </c>
      <c r="AX3649" s="14" t="s">
        <v>73</v>
      </c>
      <c r="AY3649" s="269" t="s">
        <v>189</v>
      </c>
    </row>
    <row r="3650" s="13" customFormat="1">
      <c r="A3650" s="13"/>
      <c r="B3650" s="249"/>
      <c r="C3650" s="250"/>
      <c r="D3650" s="242" t="s">
        <v>200</v>
      </c>
      <c r="E3650" s="251" t="s">
        <v>1</v>
      </c>
      <c r="F3650" s="252" t="s">
        <v>369</v>
      </c>
      <c r="G3650" s="250"/>
      <c r="H3650" s="251" t="s">
        <v>1</v>
      </c>
      <c r="I3650" s="253"/>
      <c r="J3650" s="250"/>
      <c r="K3650" s="250"/>
      <c r="L3650" s="254"/>
      <c r="M3650" s="255"/>
      <c r="N3650" s="256"/>
      <c r="O3650" s="256"/>
      <c r="P3650" s="256"/>
      <c r="Q3650" s="256"/>
      <c r="R3650" s="256"/>
      <c r="S3650" s="256"/>
      <c r="T3650" s="257"/>
      <c r="U3650" s="13"/>
      <c r="V3650" s="13"/>
      <c r="W3650" s="13"/>
      <c r="X3650" s="13"/>
      <c r="Y3650" s="13"/>
      <c r="Z3650" s="13"/>
      <c r="AA3650" s="13"/>
      <c r="AB3650" s="13"/>
      <c r="AC3650" s="13"/>
      <c r="AD3650" s="13"/>
      <c r="AE3650" s="13"/>
      <c r="AT3650" s="258" t="s">
        <v>200</v>
      </c>
      <c r="AU3650" s="258" t="s">
        <v>82</v>
      </c>
      <c r="AV3650" s="13" t="s">
        <v>80</v>
      </c>
      <c r="AW3650" s="13" t="s">
        <v>30</v>
      </c>
      <c r="AX3650" s="13" t="s">
        <v>73</v>
      </c>
      <c r="AY3650" s="258" t="s">
        <v>189</v>
      </c>
    </row>
    <row r="3651" s="14" customFormat="1">
      <c r="A3651" s="14"/>
      <c r="B3651" s="259"/>
      <c r="C3651" s="260"/>
      <c r="D3651" s="242" t="s">
        <v>200</v>
      </c>
      <c r="E3651" s="261" t="s">
        <v>1</v>
      </c>
      <c r="F3651" s="262" t="s">
        <v>841</v>
      </c>
      <c r="G3651" s="260"/>
      <c r="H3651" s="263">
        <v>-0.245</v>
      </c>
      <c r="I3651" s="264"/>
      <c r="J3651" s="260"/>
      <c r="K3651" s="260"/>
      <c r="L3651" s="265"/>
      <c r="M3651" s="266"/>
      <c r="N3651" s="267"/>
      <c r="O3651" s="267"/>
      <c r="P3651" s="267"/>
      <c r="Q3651" s="267"/>
      <c r="R3651" s="267"/>
      <c r="S3651" s="267"/>
      <c r="T3651" s="268"/>
      <c r="U3651" s="14"/>
      <c r="V3651" s="14"/>
      <c r="W3651" s="14"/>
      <c r="X3651" s="14"/>
      <c r="Y3651" s="14"/>
      <c r="Z3651" s="14"/>
      <c r="AA3651" s="14"/>
      <c r="AB3651" s="14"/>
      <c r="AC3651" s="14"/>
      <c r="AD3651" s="14"/>
      <c r="AE3651" s="14"/>
      <c r="AT3651" s="269" t="s">
        <v>200</v>
      </c>
      <c r="AU3651" s="269" t="s">
        <v>82</v>
      </c>
      <c r="AV3651" s="14" t="s">
        <v>82</v>
      </c>
      <c r="AW3651" s="14" t="s">
        <v>30</v>
      </c>
      <c r="AX3651" s="14" t="s">
        <v>73</v>
      </c>
      <c r="AY3651" s="269" t="s">
        <v>189</v>
      </c>
    </row>
    <row r="3652" s="13" customFormat="1">
      <c r="A3652" s="13"/>
      <c r="B3652" s="249"/>
      <c r="C3652" s="250"/>
      <c r="D3652" s="242" t="s">
        <v>200</v>
      </c>
      <c r="E3652" s="251" t="s">
        <v>1</v>
      </c>
      <c r="F3652" s="252" t="s">
        <v>842</v>
      </c>
      <c r="G3652" s="250"/>
      <c r="H3652" s="251" t="s">
        <v>1</v>
      </c>
      <c r="I3652" s="253"/>
      <c r="J3652" s="250"/>
      <c r="K3652" s="250"/>
      <c r="L3652" s="254"/>
      <c r="M3652" s="255"/>
      <c r="N3652" s="256"/>
      <c r="O3652" s="256"/>
      <c r="P3652" s="256"/>
      <c r="Q3652" s="256"/>
      <c r="R3652" s="256"/>
      <c r="S3652" s="256"/>
      <c r="T3652" s="257"/>
      <c r="U3652" s="13"/>
      <c r="V3652" s="13"/>
      <c r="W3652" s="13"/>
      <c r="X3652" s="13"/>
      <c r="Y3652" s="13"/>
      <c r="Z3652" s="13"/>
      <c r="AA3652" s="13"/>
      <c r="AB3652" s="13"/>
      <c r="AC3652" s="13"/>
      <c r="AD3652" s="13"/>
      <c r="AE3652" s="13"/>
      <c r="AT3652" s="258" t="s">
        <v>200</v>
      </c>
      <c r="AU3652" s="258" t="s">
        <v>82</v>
      </c>
      <c r="AV3652" s="13" t="s">
        <v>80</v>
      </c>
      <c r="AW3652" s="13" t="s">
        <v>30</v>
      </c>
      <c r="AX3652" s="13" t="s">
        <v>73</v>
      </c>
      <c r="AY3652" s="258" t="s">
        <v>189</v>
      </c>
    </row>
    <row r="3653" s="14" customFormat="1">
      <c r="A3653" s="14"/>
      <c r="B3653" s="259"/>
      <c r="C3653" s="260"/>
      <c r="D3653" s="242" t="s">
        <v>200</v>
      </c>
      <c r="E3653" s="261" t="s">
        <v>1</v>
      </c>
      <c r="F3653" s="262" t="s">
        <v>843</v>
      </c>
      <c r="G3653" s="260"/>
      <c r="H3653" s="263">
        <v>2.0299999999999998</v>
      </c>
      <c r="I3653" s="264"/>
      <c r="J3653" s="260"/>
      <c r="K3653" s="260"/>
      <c r="L3653" s="265"/>
      <c r="M3653" s="266"/>
      <c r="N3653" s="267"/>
      <c r="O3653" s="267"/>
      <c r="P3653" s="267"/>
      <c r="Q3653" s="267"/>
      <c r="R3653" s="267"/>
      <c r="S3653" s="267"/>
      <c r="T3653" s="268"/>
      <c r="U3653" s="14"/>
      <c r="V3653" s="14"/>
      <c r="W3653" s="14"/>
      <c r="X3653" s="14"/>
      <c r="Y3653" s="14"/>
      <c r="Z3653" s="14"/>
      <c r="AA3653" s="14"/>
      <c r="AB3653" s="14"/>
      <c r="AC3653" s="14"/>
      <c r="AD3653" s="14"/>
      <c r="AE3653" s="14"/>
      <c r="AT3653" s="269" t="s">
        <v>200</v>
      </c>
      <c r="AU3653" s="269" t="s">
        <v>82</v>
      </c>
      <c r="AV3653" s="14" t="s">
        <v>82</v>
      </c>
      <c r="AW3653" s="14" t="s">
        <v>30</v>
      </c>
      <c r="AX3653" s="14" t="s">
        <v>73</v>
      </c>
      <c r="AY3653" s="269" t="s">
        <v>189</v>
      </c>
    </row>
    <row r="3654" s="13" customFormat="1">
      <c r="A3654" s="13"/>
      <c r="B3654" s="249"/>
      <c r="C3654" s="250"/>
      <c r="D3654" s="242" t="s">
        <v>200</v>
      </c>
      <c r="E3654" s="251" t="s">
        <v>1</v>
      </c>
      <c r="F3654" s="252" t="s">
        <v>369</v>
      </c>
      <c r="G3654" s="250"/>
      <c r="H3654" s="251" t="s">
        <v>1</v>
      </c>
      <c r="I3654" s="253"/>
      <c r="J3654" s="250"/>
      <c r="K3654" s="250"/>
      <c r="L3654" s="254"/>
      <c r="M3654" s="255"/>
      <c r="N3654" s="256"/>
      <c r="O3654" s="256"/>
      <c r="P3654" s="256"/>
      <c r="Q3654" s="256"/>
      <c r="R3654" s="256"/>
      <c r="S3654" s="256"/>
      <c r="T3654" s="257"/>
      <c r="U3654" s="13"/>
      <c r="V3654" s="13"/>
      <c r="W3654" s="13"/>
      <c r="X3654" s="13"/>
      <c r="Y3654" s="13"/>
      <c r="Z3654" s="13"/>
      <c r="AA3654" s="13"/>
      <c r="AB3654" s="13"/>
      <c r="AC3654" s="13"/>
      <c r="AD3654" s="13"/>
      <c r="AE3654" s="13"/>
      <c r="AT3654" s="258" t="s">
        <v>200</v>
      </c>
      <c r="AU3654" s="258" t="s">
        <v>82</v>
      </c>
      <c r="AV3654" s="13" t="s">
        <v>80</v>
      </c>
      <c r="AW3654" s="13" t="s">
        <v>30</v>
      </c>
      <c r="AX3654" s="13" t="s">
        <v>73</v>
      </c>
      <c r="AY3654" s="258" t="s">
        <v>189</v>
      </c>
    </row>
    <row r="3655" s="14" customFormat="1">
      <c r="A3655" s="14"/>
      <c r="B3655" s="259"/>
      <c r="C3655" s="260"/>
      <c r="D3655" s="242" t="s">
        <v>200</v>
      </c>
      <c r="E3655" s="261" t="s">
        <v>1</v>
      </c>
      <c r="F3655" s="262" t="s">
        <v>841</v>
      </c>
      <c r="G3655" s="260"/>
      <c r="H3655" s="263">
        <v>-0.245</v>
      </c>
      <c r="I3655" s="264"/>
      <c r="J3655" s="260"/>
      <c r="K3655" s="260"/>
      <c r="L3655" s="265"/>
      <c r="M3655" s="266"/>
      <c r="N3655" s="267"/>
      <c r="O3655" s="267"/>
      <c r="P3655" s="267"/>
      <c r="Q3655" s="267"/>
      <c r="R3655" s="267"/>
      <c r="S3655" s="267"/>
      <c r="T3655" s="268"/>
      <c r="U3655" s="14"/>
      <c r="V3655" s="14"/>
      <c r="W3655" s="14"/>
      <c r="X3655" s="14"/>
      <c r="Y3655" s="14"/>
      <c r="Z3655" s="14"/>
      <c r="AA3655" s="14"/>
      <c r="AB3655" s="14"/>
      <c r="AC3655" s="14"/>
      <c r="AD3655" s="14"/>
      <c r="AE3655" s="14"/>
      <c r="AT3655" s="269" t="s">
        <v>200</v>
      </c>
      <c r="AU3655" s="269" t="s">
        <v>82</v>
      </c>
      <c r="AV3655" s="14" t="s">
        <v>82</v>
      </c>
      <c r="AW3655" s="14" t="s">
        <v>30</v>
      </c>
      <c r="AX3655" s="14" t="s">
        <v>73</v>
      </c>
      <c r="AY3655" s="269" t="s">
        <v>189</v>
      </c>
    </row>
    <row r="3656" s="16" customFormat="1">
      <c r="A3656" s="16"/>
      <c r="B3656" s="292"/>
      <c r="C3656" s="293"/>
      <c r="D3656" s="242" t="s">
        <v>200</v>
      </c>
      <c r="E3656" s="294" t="s">
        <v>1</v>
      </c>
      <c r="F3656" s="295" t="s">
        <v>290</v>
      </c>
      <c r="G3656" s="293"/>
      <c r="H3656" s="296">
        <v>38.268999999999998</v>
      </c>
      <c r="I3656" s="297"/>
      <c r="J3656" s="293"/>
      <c r="K3656" s="293"/>
      <c r="L3656" s="298"/>
      <c r="M3656" s="299"/>
      <c r="N3656" s="300"/>
      <c r="O3656" s="300"/>
      <c r="P3656" s="300"/>
      <c r="Q3656" s="300"/>
      <c r="R3656" s="300"/>
      <c r="S3656" s="300"/>
      <c r="T3656" s="301"/>
      <c r="U3656" s="16"/>
      <c r="V3656" s="16"/>
      <c r="W3656" s="16"/>
      <c r="X3656" s="16"/>
      <c r="Y3656" s="16"/>
      <c r="Z3656" s="16"/>
      <c r="AA3656" s="16"/>
      <c r="AB3656" s="16"/>
      <c r="AC3656" s="16"/>
      <c r="AD3656" s="16"/>
      <c r="AE3656" s="16"/>
      <c r="AT3656" s="302" t="s">
        <v>200</v>
      </c>
      <c r="AU3656" s="302" t="s">
        <v>82</v>
      </c>
      <c r="AV3656" s="16" t="s">
        <v>214</v>
      </c>
      <c r="AW3656" s="16" t="s">
        <v>30</v>
      </c>
      <c r="AX3656" s="16" t="s">
        <v>73</v>
      </c>
      <c r="AY3656" s="302" t="s">
        <v>189</v>
      </c>
    </row>
    <row r="3657" s="14" customFormat="1">
      <c r="A3657" s="14"/>
      <c r="B3657" s="259"/>
      <c r="C3657" s="260"/>
      <c r="D3657" s="242" t="s">
        <v>200</v>
      </c>
      <c r="E3657" s="261" t="s">
        <v>1</v>
      </c>
      <c r="F3657" s="262" t="s">
        <v>2112</v>
      </c>
      <c r="G3657" s="260"/>
      <c r="H3657" s="263">
        <v>7.6539999999999999</v>
      </c>
      <c r="I3657" s="264"/>
      <c r="J3657" s="260"/>
      <c r="K3657" s="260"/>
      <c r="L3657" s="265"/>
      <c r="M3657" s="266"/>
      <c r="N3657" s="267"/>
      <c r="O3657" s="267"/>
      <c r="P3657" s="267"/>
      <c r="Q3657" s="267"/>
      <c r="R3657" s="267"/>
      <c r="S3657" s="267"/>
      <c r="T3657" s="268"/>
      <c r="U3657" s="14"/>
      <c r="V3657" s="14"/>
      <c r="W3657" s="14"/>
      <c r="X3657" s="14"/>
      <c r="Y3657" s="14"/>
      <c r="Z3657" s="14"/>
      <c r="AA3657" s="14"/>
      <c r="AB3657" s="14"/>
      <c r="AC3657" s="14"/>
      <c r="AD3657" s="14"/>
      <c r="AE3657" s="14"/>
      <c r="AT3657" s="269" t="s">
        <v>200</v>
      </c>
      <c r="AU3657" s="269" t="s">
        <v>82</v>
      </c>
      <c r="AV3657" s="14" t="s">
        <v>82</v>
      </c>
      <c r="AW3657" s="14" t="s">
        <v>30</v>
      </c>
      <c r="AX3657" s="14" t="s">
        <v>73</v>
      </c>
      <c r="AY3657" s="269" t="s">
        <v>189</v>
      </c>
    </row>
    <row r="3658" s="14" customFormat="1">
      <c r="A3658" s="14"/>
      <c r="B3658" s="259"/>
      <c r="C3658" s="260"/>
      <c r="D3658" s="242" t="s">
        <v>200</v>
      </c>
      <c r="E3658" s="261" t="s">
        <v>1</v>
      </c>
      <c r="F3658" s="262" t="s">
        <v>2113</v>
      </c>
      <c r="G3658" s="260"/>
      <c r="H3658" s="263">
        <v>8.0370000000000008</v>
      </c>
      <c r="I3658" s="264"/>
      <c r="J3658" s="260"/>
      <c r="K3658" s="260"/>
      <c r="L3658" s="265"/>
      <c r="M3658" s="266"/>
      <c r="N3658" s="267"/>
      <c r="O3658" s="267"/>
      <c r="P3658" s="267"/>
      <c r="Q3658" s="267"/>
      <c r="R3658" s="267"/>
      <c r="S3658" s="267"/>
      <c r="T3658" s="268"/>
      <c r="U3658" s="14"/>
      <c r="V3658" s="14"/>
      <c r="W3658" s="14"/>
      <c r="X3658" s="14"/>
      <c r="Y3658" s="14"/>
      <c r="Z3658" s="14"/>
      <c r="AA3658" s="14"/>
      <c r="AB3658" s="14"/>
      <c r="AC3658" s="14"/>
      <c r="AD3658" s="14"/>
      <c r="AE3658" s="14"/>
      <c r="AT3658" s="269" t="s">
        <v>200</v>
      </c>
      <c r="AU3658" s="269" t="s">
        <v>82</v>
      </c>
      <c r="AV3658" s="14" t="s">
        <v>82</v>
      </c>
      <c r="AW3658" s="14" t="s">
        <v>30</v>
      </c>
      <c r="AX3658" s="14" t="s">
        <v>80</v>
      </c>
      <c r="AY3658" s="269" t="s">
        <v>189</v>
      </c>
    </row>
    <row r="3659" s="2" customFormat="1" ht="44.25" customHeight="1">
      <c r="A3659" s="39"/>
      <c r="B3659" s="40"/>
      <c r="C3659" s="228" t="s">
        <v>2114</v>
      </c>
      <c r="D3659" s="228" t="s">
        <v>191</v>
      </c>
      <c r="E3659" s="229" t="s">
        <v>2115</v>
      </c>
      <c r="F3659" s="230" t="s">
        <v>2116</v>
      </c>
      <c r="G3659" s="231" t="s">
        <v>301</v>
      </c>
      <c r="H3659" s="232">
        <v>7.4900000000000002</v>
      </c>
      <c r="I3659" s="233"/>
      <c r="J3659" s="234">
        <f>ROUND(I3659*H3659,2)</f>
        <v>0</v>
      </c>
      <c r="K3659" s="235"/>
      <c r="L3659" s="45"/>
      <c r="M3659" s="236" t="s">
        <v>1</v>
      </c>
      <c r="N3659" s="237" t="s">
        <v>38</v>
      </c>
      <c r="O3659" s="92"/>
      <c r="P3659" s="238">
        <f>O3659*H3659</f>
        <v>0</v>
      </c>
      <c r="Q3659" s="238">
        <v>0</v>
      </c>
      <c r="R3659" s="238">
        <f>Q3659*H3659</f>
        <v>0</v>
      </c>
      <c r="S3659" s="238">
        <v>0</v>
      </c>
      <c r="T3659" s="239">
        <f>S3659*H3659</f>
        <v>0</v>
      </c>
      <c r="U3659" s="39"/>
      <c r="V3659" s="39"/>
      <c r="W3659" s="39"/>
      <c r="X3659" s="39"/>
      <c r="Y3659" s="39"/>
      <c r="Z3659" s="39"/>
      <c r="AA3659" s="39"/>
      <c r="AB3659" s="39"/>
      <c r="AC3659" s="39"/>
      <c r="AD3659" s="39"/>
      <c r="AE3659" s="39"/>
      <c r="AR3659" s="240" t="s">
        <v>306</v>
      </c>
      <c r="AT3659" s="240" t="s">
        <v>191</v>
      </c>
      <c r="AU3659" s="240" t="s">
        <v>82</v>
      </c>
      <c r="AY3659" s="18" t="s">
        <v>189</v>
      </c>
      <c r="BE3659" s="241">
        <f>IF(N3659="základní",J3659,0)</f>
        <v>0</v>
      </c>
      <c r="BF3659" s="241">
        <f>IF(N3659="snížená",J3659,0)</f>
        <v>0</v>
      </c>
      <c r="BG3659" s="241">
        <f>IF(N3659="zákl. přenesená",J3659,0)</f>
        <v>0</v>
      </c>
      <c r="BH3659" s="241">
        <f>IF(N3659="sníž. přenesená",J3659,0)</f>
        <v>0</v>
      </c>
      <c r="BI3659" s="241">
        <f>IF(N3659="nulová",J3659,0)</f>
        <v>0</v>
      </c>
      <c r="BJ3659" s="18" t="s">
        <v>80</v>
      </c>
      <c r="BK3659" s="241">
        <f>ROUND(I3659*H3659,2)</f>
        <v>0</v>
      </c>
      <c r="BL3659" s="18" t="s">
        <v>306</v>
      </c>
      <c r="BM3659" s="240" t="s">
        <v>2117</v>
      </c>
    </row>
    <row r="3660" s="2" customFormat="1">
      <c r="A3660" s="39"/>
      <c r="B3660" s="40"/>
      <c r="C3660" s="41"/>
      <c r="D3660" s="242" t="s">
        <v>197</v>
      </c>
      <c r="E3660" s="41"/>
      <c r="F3660" s="243" t="s">
        <v>2116</v>
      </c>
      <c r="G3660" s="41"/>
      <c r="H3660" s="41"/>
      <c r="I3660" s="244"/>
      <c r="J3660" s="41"/>
      <c r="K3660" s="41"/>
      <c r="L3660" s="45"/>
      <c r="M3660" s="245"/>
      <c r="N3660" s="246"/>
      <c r="O3660" s="92"/>
      <c r="P3660" s="92"/>
      <c r="Q3660" s="92"/>
      <c r="R3660" s="92"/>
      <c r="S3660" s="92"/>
      <c r="T3660" s="93"/>
      <c r="U3660" s="39"/>
      <c r="V3660" s="39"/>
      <c r="W3660" s="39"/>
      <c r="X3660" s="39"/>
      <c r="Y3660" s="39"/>
      <c r="Z3660" s="39"/>
      <c r="AA3660" s="39"/>
      <c r="AB3660" s="39"/>
      <c r="AC3660" s="39"/>
      <c r="AD3660" s="39"/>
      <c r="AE3660" s="39"/>
      <c r="AT3660" s="18" t="s">
        <v>197</v>
      </c>
      <c r="AU3660" s="18" t="s">
        <v>82</v>
      </c>
    </row>
    <row r="3661" s="13" customFormat="1">
      <c r="A3661" s="13"/>
      <c r="B3661" s="249"/>
      <c r="C3661" s="250"/>
      <c r="D3661" s="242" t="s">
        <v>200</v>
      </c>
      <c r="E3661" s="251" t="s">
        <v>1</v>
      </c>
      <c r="F3661" s="252" t="s">
        <v>915</v>
      </c>
      <c r="G3661" s="250"/>
      <c r="H3661" s="251" t="s">
        <v>1</v>
      </c>
      <c r="I3661" s="253"/>
      <c r="J3661" s="250"/>
      <c r="K3661" s="250"/>
      <c r="L3661" s="254"/>
      <c r="M3661" s="255"/>
      <c r="N3661" s="256"/>
      <c r="O3661" s="256"/>
      <c r="P3661" s="256"/>
      <c r="Q3661" s="256"/>
      <c r="R3661" s="256"/>
      <c r="S3661" s="256"/>
      <c r="T3661" s="257"/>
      <c r="U3661" s="13"/>
      <c r="V3661" s="13"/>
      <c r="W3661" s="13"/>
      <c r="X3661" s="13"/>
      <c r="Y3661" s="13"/>
      <c r="Z3661" s="13"/>
      <c r="AA3661" s="13"/>
      <c r="AB3661" s="13"/>
      <c r="AC3661" s="13"/>
      <c r="AD3661" s="13"/>
      <c r="AE3661" s="13"/>
      <c r="AT3661" s="258" t="s">
        <v>200</v>
      </c>
      <c r="AU3661" s="258" t="s">
        <v>82</v>
      </c>
      <c r="AV3661" s="13" t="s">
        <v>80</v>
      </c>
      <c r="AW3661" s="13" t="s">
        <v>30</v>
      </c>
      <c r="AX3661" s="13" t="s">
        <v>73</v>
      </c>
      <c r="AY3661" s="258" t="s">
        <v>189</v>
      </c>
    </row>
    <row r="3662" s="13" customFormat="1">
      <c r="A3662" s="13"/>
      <c r="B3662" s="249"/>
      <c r="C3662" s="250"/>
      <c r="D3662" s="242" t="s">
        <v>200</v>
      </c>
      <c r="E3662" s="251" t="s">
        <v>1</v>
      </c>
      <c r="F3662" s="252" t="s">
        <v>916</v>
      </c>
      <c r="G3662" s="250"/>
      <c r="H3662" s="251" t="s">
        <v>1</v>
      </c>
      <c r="I3662" s="253"/>
      <c r="J3662" s="250"/>
      <c r="K3662" s="250"/>
      <c r="L3662" s="254"/>
      <c r="M3662" s="255"/>
      <c r="N3662" s="256"/>
      <c r="O3662" s="256"/>
      <c r="P3662" s="256"/>
      <c r="Q3662" s="256"/>
      <c r="R3662" s="256"/>
      <c r="S3662" s="256"/>
      <c r="T3662" s="257"/>
      <c r="U3662" s="13"/>
      <c r="V3662" s="13"/>
      <c r="W3662" s="13"/>
      <c r="X3662" s="13"/>
      <c r="Y3662" s="13"/>
      <c r="Z3662" s="13"/>
      <c r="AA3662" s="13"/>
      <c r="AB3662" s="13"/>
      <c r="AC3662" s="13"/>
      <c r="AD3662" s="13"/>
      <c r="AE3662" s="13"/>
      <c r="AT3662" s="258" t="s">
        <v>200</v>
      </c>
      <c r="AU3662" s="258" t="s">
        <v>82</v>
      </c>
      <c r="AV3662" s="13" t="s">
        <v>80</v>
      </c>
      <c r="AW3662" s="13" t="s">
        <v>30</v>
      </c>
      <c r="AX3662" s="13" t="s">
        <v>73</v>
      </c>
      <c r="AY3662" s="258" t="s">
        <v>189</v>
      </c>
    </row>
    <row r="3663" s="13" customFormat="1">
      <c r="A3663" s="13"/>
      <c r="B3663" s="249"/>
      <c r="C3663" s="250"/>
      <c r="D3663" s="242" t="s">
        <v>200</v>
      </c>
      <c r="E3663" s="251" t="s">
        <v>1</v>
      </c>
      <c r="F3663" s="252" t="s">
        <v>2118</v>
      </c>
      <c r="G3663" s="250"/>
      <c r="H3663" s="251" t="s">
        <v>1</v>
      </c>
      <c r="I3663" s="253"/>
      <c r="J3663" s="250"/>
      <c r="K3663" s="250"/>
      <c r="L3663" s="254"/>
      <c r="M3663" s="255"/>
      <c r="N3663" s="256"/>
      <c r="O3663" s="256"/>
      <c r="P3663" s="256"/>
      <c r="Q3663" s="256"/>
      <c r="R3663" s="256"/>
      <c r="S3663" s="256"/>
      <c r="T3663" s="257"/>
      <c r="U3663" s="13"/>
      <c r="V3663" s="13"/>
      <c r="W3663" s="13"/>
      <c r="X3663" s="13"/>
      <c r="Y3663" s="13"/>
      <c r="Z3663" s="13"/>
      <c r="AA3663" s="13"/>
      <c r="AB3663" s="13"/>
      <c r="AC3663" s="13"/>
      <c r="AD3663" s="13"/>
      <c r="AE3663" s="13"/>
      <c r="AT3663" s="258" t="s">
        <v>200</v>
      </c>
      <c r="AU3663" s="258" t="s">
        <v>82</v>
      </c>
      <c r="AV3663" s="13" t="s">
        <v>80</v>
      </c>
      <c r="AW3663" s="13" t="s">
        <v>30</v>
      </c>
      <c r="AX3663" s="13" t="s">
        <v>73</v>
      </c>
      <c r="AY3663" s="258" t="s">
        <v>189</v>
      </c>
    </row>
    <row r="3664" s="13" customFormat="1">
      <c r="A3664" s="13"/>
      <c r="B3664" s="249"/>
      <c r="C3664" s="250"/>
      <c r="D3664" s="242" t="s">
        <v>200</v>
      </c>
      <c r="E3664" s="251" t="s">
        <v>1</v>
      </c>
      <c r="F3664" s="252" t="s">
        <v>918</v>
      </c>
      <c r="G3664" s="250"/>
      <c r="H3664" s="251" t="s">
        <v>1</v>
      </c>
      <c r="I3664" s="253"/>
      <c r="J3664" s="250"/>
      <c r="K3664" s="250"/>
      <c r="L3664" s="254"/>
      <c r="M3664" s="255"/>
      <c r="N3664" s="256"/>
      <c r="O3664" s="256"/>
      <c r="P3664" s="256"/>
      <c r="Q3664" s="256"/>
      <c r="R3664" s="256"/>
      <c r="S3664" s="256"/>
      <c r="T3664" s="257"/>
      <c r="U3664" s="13"/>
      <c r="V3664" s="13"/>
      <c r="W3664" s="13"/>
      <c r="X3664" s="13"/>
      <c r="Y3664" s="13"/>
      <c r="Z3664" s="13"/>
      <c r="AA3664" s="13"/>
      <c r="AB3664" s="13"/>
      <c r="AC3664" s="13"/>
      <c r="AD3664" s="13"/>
      <c r="AE3664" s="13"/>
      <c r="AT3664" s="258" t="s">
        <v>200</v>
      </c>
      <c r="AU3664" s="258" t="s">
        <v>82</v>
      </c>
      <c r="AV3664" s="13" t="s">
        <v>80</v>
      </c>
      <c r="AW3664" s="13" t="s">
        <v>30</v>
      </c>
      <c r="AX3664" s="13" t="s">
        <v>73</v>
      </c>
      <c r="AY3664" s="258" t="s">
        <v>189</v>
      </c>
    </row>
    <row r="3665" s="14" customFormat="1">
      <c r="A3665" s="14"/>
      <c r="B3665" s="259"/>
      <c r="C3665" s="260"/>
      <c r="D3665" s="242" t="s">
        <v>200</v>
      </c>
      <c r="E3665" s="261" t="s">
        <v>1</v>
      </c>
      <c r="F3665" s="262" t="s">
        <v>2119</v>
      </c>
      <c r="G3665" s="260"/>
      <c r="H3665" s="263">
        <v>7.133</v>
      </c>
      <c r="I3665" s="264"/>
      <c r="J3665" s="260"/>
      <c r="K3665" s="260"/>
      <c r="L3665" s="265"/>
      <c r="M3665" s="266"/>
      <c r="N3665" s="267"/>
      <c r="O3665" s="267"/>
      <c r="P3665" s="267"/>
      <c r="Q3665" s="267"/>
      <c r="R3665" s="267"/>
      <c r="S3665" s="267"/>
      <c r="T3665" s="268"/>
      <c r="U3665" s="14"/>
      <c r="V3665" s="14"/>
      <c r="W3665" s="14"/>
      <c r="X3665" s="14"/>
      <c r="Y3665" s="14"/>
      <c r="Z3665" s="14"/>
      <c r="AA3665" s="14"/>
      <c r="AB3665" s="14"/>
      <c r="AC3665" s="14"/>
      <c r="AD3665" s="14"/>
      <c r="AE3665" s="14"/>
      <c r="AT3665" s="269" t="s">
        <v>200</v>
      </c>
      <c r="AU3665" s="269" t="s">
        <v>82</v>
      </c>
      <c r="AV3665" s="14" t="s">
        <v>82</v>
      </c>
      <c r="AW3665" s="14" t="s">
        <v>30</v>
      </c>
      <c r="AX3665" s="14" t="s">
        <v>73</v>
      </c>
      <c r="AY3665" s="269" t="s">
        <v>189</v>
      </c>
    </row>
    <row r="3666" s="15" customFormat="1">
      <c r="A3666" s="15"/>
      <c r="B3666" s="270"/>
      <c r="C3666" s="271"/>
      <c r="D3666" s="242" t="s">
        <v>200</v>
      </c>
      <c r="E3666" s="272" t="s">
        <v>1</v>
      </c>
      <c r="F3666" s="273" t="s">
        <v>207</v>
      </c>
      <c r="G3666" s="271"/>
      <c r="H3666" s="274">
        <v>7.133</v>
      </c>
      <c r="I3666" s="275"/>
      <c r="J3666" s="271"/>
      <c r="K3666" s="271"/>
      <c r="L3666" s="276"/>
      <c r="M3666" s="277"/>
      <c r="N3666" s="278"/>
      <c r="O3666" s="278"/>
      <c r="P3666" s="278"/>
      <c r="Q3666" s="278"/>
      <c r="R3666" s="278"/>
      <c r="S3666" s="278"/>
      <c r="T3666" s="279"/>
      <c r="U3666" s="15"/>
      <c r="V3666" s="15"/>
      <c r="W3666" s="15"/>
      <c r="X3666" s="15"/>
      <c r="Y3666" s="15"/>
      <c r="Z3666" s="15"/>
      <c r="AA3666" s="15"/>
      <c r="AB3666" s="15"/>
      <c r="AC3666" s="15"/>
      <c r="AD3666" s="15"/>
      <c r="AE3666" s="15"/>
      <c r="AT3666" s="280" t="s">
        <v>200</v>
      </c>
      <c r="AU3666" s="280" t="s">
        <v>82</v>
      </c>
      <c r="AV3666" s="15" t="s">
        <v>195</v>
      </c>
      <c r="AW3666" s="15" t="s">
        <v>30</v>
      </c>
      <c r="AX3666" s="15" t="s">
        <v>73</v>
      </c>
      <c r="AY3666" s="280" t="s">
        <v>189</v>
      </c>
    </row>
    <row r="3667" s="14" customFormat="1">
      <c r="A3667" s="14"/>
      <c r="B3667" s="259"/>
      <c r="C3667" s="260"/>
      <c r="D3667" s="242" t="s">
        <v>200</v>
      </c>
      <c r="E3667" s="261" t="s">
        <v>1</v>
      </c>
      <c r="F3667" s="262" t="s">
        <v>2120</v>
      </c>
      <c r="G3667" s="260"/>
      <c r="H3667" s="263">
        <v>7.4900000000000002</v>
      </c>
      <c r="I3667" s="264"/>
      <c r="J3667" s="260"/>
      <c r="K3667" s="260"/>
      <c r="L3667" s="265"/>
      <c r="M3667" s="266"/>
      <c r="N3667" s="267"/>
      <c r="O3667" s="267"/>
      <c r="P3667" s="267"/>
      <c r="Q3667" s="267"/>
      <c r="R3667" s="267"/>
      <c r="S3667" s="267"/>
      <c r="T3667" s="268"/>
      <c r="U3667" s="14"/>
      <c r="V3667" s="14"/>
      <c r="W3667" s="14"/>
      <c r="X3667" s="14"/>
      <c r="Y3667" s="14"/>
      <c r="Z3667" s="14"/>
      <c r="AA3667" s="14"/>
      <c r="AB3667" s="14"/>
      <c r="AC3667" s="14"/>
      <c r="AD3667" s="14"/>
      <c r="AE3667" s="14"/>
      <c r="AT3667" s="269" t="s">
        <v>200</v>
      </c>
      <c r="AU3667" s="269" t="s">
        <v>82</v>
      </c>
      <c r="AV3667" s="14" t="s">
        <v>82</v>
      </c>
      <c r="AW3667" s="14" t="s">
        <v>30</v>
      </c>
      <c r="AX3667" s="14" t="s">
        <v>80</v>
      </c>
      <c r="AY3667" s="269" t="s">
        <v>189</v>
      </c>
    </row>
    <row r="3668" s="2" customFormat="1" ht="44.25" customHeight="1">
      <c r="A3668" s="39"/>
      <c r="B3668" s="40"/>
      <c r="C3668" s="228" t="s">
        <v>2121</v>
      </c>
      <c r="D3668" s="228" t="s">
        <v>191</v>
      </c>
      <c r="E3668" s="229" t="s">
        <v>2122</v>
      </c>
      <c r="F3668" s="230" t="s">
        <v>2123</v>
      </c>
      <c r="G3668" s="231" t="s">
        <v>301</v>
      </c>
      <c r="H3668" s="232">
        <v>92.379000000000005</v>
      </c>
      <c r="I3668" s="233"/>
      <c r="J3668" s="234">
        <f>ROUND(I3668*H3668,2)</f>
        <v>0</v>
      </c>
      <c r="K3668" s="235"/>
      <c r="L3668" s="45"/>
      <c r="M3668" s="236" t="s">
        <v>1</v>
      </c>
      <c r="N3668" s="237" t="s">
        <v>38</v>
      </c>
      <c r="O3668" s="92"/>
      <c r="P3668" s="238">
        <f>O3668*H3668</f>
        <v>0</v>
      </c>
      <c r="Q3668" s="238">
        <v>0</v>
      </c>
      <c r="R3668" s="238">
        <f>Q3668*H3668</f>
        <v>0</v>
      </c>
      <c r="S3668" s="238">
        <v>0</v>
      </c>
      <c r="T3668" s="239">
        <f>S3668*H3668</f>
        <v>0</v>
      </c>
      <c r="U3668" s="39"/>
      <c r="V3668" s="39"/>
      <c r="W3668" s="39"/>
      <c r="X3668" s="39"/>
      <c r="Y3668" s="39"/>
      <c r="Z3668" s="39"/>
      <c r="AA3668" s="39"/>
      <c r="AB3668" s="39"/>
      <c r="AC3668" s="39"/>
      <c r="AD3668" s="39"/>
      <c r="AE3668" s="39"/>
      <c r="AR3668" s="240" t="s">
        <v>306</v>
      </c>
      <c r="AT3668" s="240" t="s">
        <v>191</v>
      </c>
      <c r="AU3668" s="240" t="s">
        <v>82</v>
      </c>
      <c r="AY3668" s="18" t="s">
        <v>189</v>
      </c>
      <c r="BE3668" s="241">
        <f>IF(N3668="základní",J3668,0)</f>
        <v>0</v>
      </c>
      <c r="BF3668" s="241">
        <f>IF(N3668="snížená",J3668,0)</f>
        <v>0</v>
      </c>
      <c r="BG3668" s="241">
        <f>IF(N3668="zákl. přenesená",J3668,0)</f>
        <v>0</v>
      </c>
      <c r="BH3668" s="241">
        <f>IF(N3668="sníž. přenesená",J3668,0)</f>
        <v>0</v>
      </c>
      <c r="BI3668" s="241">
        <f>IF(N3668="nulová",J3668,0)</f>
        <v>0</v>
      </c>
      <c r="BJ3668" s="18" t="s">
        <v>80</v>
      </c>
      <c r="BK3668" s="241">
        <f>ROUND(I3668*H3668,2)</f>
        <v>0</v>
      </c>
      <c r="BL3668" s="18" t="s">
        <v>306</v>
      </c>
      <c r="BM3668" s="240" t="s">
        <v>2124</v>
      </c>
    </row>
    <row r="3669" s="2" customFormat="1">
      <c r="A3669" s="39"/>
      <c r="B3669" s="40"/>
      <c r="C3669" s="41"/>
      <c r="D3669" s="242" t="s">
        <v>197</v>
      </c>
      <c r="E3669" s="41"/>
      <c r="F3669" s="243" t="s">
        <v>2123</v>
      </c>
      <c r="G3669" s="41"/>
      <c r="H3669" s="41"/>
      <c r="I3669" s="244"/>
      <c r="J3669" s="41"/>
      <c r="K3669" s="41"/>
      <c r="L3669" s="45"/>
      <c r="M3669" s="245"/>
      <c r="N3669" s="246"/>
      <c r="O3669" s="92"/>
      <c r="P3669" s="92"/>
      <c r="Q3669" s="92"/>
      <c r="R3669" s="92"/>
      <c r="S3669" s="92"/>
      <c r="T3669" s="93"/>
      <c r="U3669" s="39"/>
      <c r="V3669" s="39"/>
      <c r="W3669" s="39"/>
      <c r="X3669" s="39"/>
      <c r="Y3669" s="39"/>
      <c r="Z3669" s="39"/>
      <c r="AA3669" s="39"/>
      <c r="AB3669" s="39"/>
      <c r="AC3669" s="39"/>
      <c r="AD3669" s="39"/>
      <c r="AE3669" s="39"/>
      <c r="AT3669" s="18" t="s">
        <v>197</v>
      </c>
      <c r="AU3669" s="18" t="s">
        <v>82</v>
      </c>
    </row>
    <row r="3670" s="13" customFormat="1">
      <c r="A3670" s="13"/>
      <c r="B3670" s="249"/>
      <c r="C3670" s="250"/>
      <c r="D3670" s="242" t="s">
        <v>200</v>
      </c>
      <c r="E3670" s="251" t="s">
        <v>1</v>
      </c>
      <c r="F3670" s="252" t="s">
        <v>2053</v>
      </c>
      <c r="G3670" s="250"/>
      <c r="H3670" s="251" t="s">
        <v>1</v>
      </c>
      <c r="I3670" s="253"/>
      <c r="J3670" s="250"/>
      <c r="K3670" s="250"/>
      <c r="L3670" s="254"/>
      <c r="M3670" s="255"/>
      <c r="N3670" s="256"/>
      <c r="O3670" s="256"/>
      <c r="P3670" s="256"/>
      <c r="Q3670" s="256"/>
      <c r="R3670" s="256"/>
      <c r="S3670" s="256"/>
      <c r="T3670" s="257"/>
      <c r="U3670" s="13"/>
      <c r="V3670" s="13"/>
      <c r="W3670" s="13"/>
      <c r="X3670" s="13"/>
      <c r="Y3670" s="13"/>
      <c r="Z3670" s="13"/>
      <c r="AA3670" s="13"/>
      <c r="AB3670" s="13"/>
      <c r="AC3670" s="13"/>
      <c r="AD3670" s="13"/>
      <c r="AE3670" s="13"/>
      <c r="AT3670" s="258" t="s">
        <v>200</v>
      </c>
      <c r="AU3670" s="258" t="s">
        <v>82</v>
      </c>
      <c r="AV3670" s="13" t="s">
        <v>80</v>
      </c>
      <c r="AW3670" s="13" t="s">
        <v>30</v>
      </c>
      <c r="AX3670" s="13" t="s">
        <v>73</v>
      </c>
      <c r="AY3670" s="258" t="s">
        <v>189</v>
      </c>
    </row>
    <row r="3671" s="13" customFormat="1">
      <c r="A3671" s="13"/>
      <c r="B3671" s="249"/>
      <c r="C3671" s="250"/>
      <c r="D3671" s="242" t="s">
        <v>200</v>
      </c>
      <c r="E3671" s="251" t="s">
        <v>1</v>
      </c>
      <c r="F3671" s="252" t="s">
        <v>2054</v>
      </c>
      <c r="G3671" s="250"/>
      <c r="H3671" s="251" t="s">
        <v>1</v>
      </c>
      <c r="I3671" s="253"/>
      <c r="J3671" s="250"/>
      <c r="K3671" s="250"/>
      <c r="L3671" s="254"/>
      <c r="M3671" s="255"/>
      <c r="N3671" s="256"/>
      <c r="O3671" s="256"/>
      <c r="P3671" s="256"/>
      <c r="Q3671" s="256"/>
      <c r="R3671" s="256"/>
      <c r="S3671" s="256"/>
      <c r="T3671" s="257"/>
      <c r="U3671" s="13"/>
      <c r="V3671" s="13"/>
      <c r="W3671" s="13"/>
      <c r="X3671" s="13"/>
      <c r="Y3671" s="13"/>
      <c r="Z3671" s="13"/>
      <c r="AA3671" s="13"/>
      <c r="AB3671" s="13"/>
      <c r="AC3671" s="13"/>
      <c r="AD3671" s="13"/>
      <c r="AE3671" s="13"/>
      <c r="AT3671" s="258" t="s">
        <v>200</v>
      </c>
      <c r="AU3671" s="258" t="s">
        <v>82</v>
      </c>
      <c r="AV3671" s="13" t="s">
        <v>80</v>
      </c>
      <c r="AW3671" s="13" t="s">
        <v>30</v>
      </c>
      <c r="AX3671" s="13" t="s">
        <v>73</v>
      </c>
      <c r="AY3671" s="258" t="s">
        <v>189</v>
      </c>
    </row>
    <row r="3672" s="13" customFormat="1">
      <c r="A3672" s="13"/>
      <c r="B3672" s="249"/>
      <c r="C3672" s="250"/>
      <c r="D3672" s="242" t="s">
        <v>200</v>
      </c>
      <c r="E3672" s="251" t="s">
        <v>1</v>
      </c>
      <c r="F3672" s="252" t="s">
        <v>338</v>
      </c>
      <c r="G3672" s="250"/>
      <c r="H3672" s="251" t="s">
        <v>1</v>
      </c>
      <c r="I3672" s="253"/>
      <c r="J3672" s="250"/>
      <c r="K3672" s="250"/>
      <c r="L3672" s="254"/>
      <c r="M3672" s="255"/>
      <c r="N3672" s="256"/>
      <c r="O3672" s="256"/>
      <c r="P3672" s="256"/>
      <c r="Q3672" s="256"/>
      <c r="R3672" s="256"/>
      <c r="S3672" s="256"/>
      <c r="T3672" s="257"/>
      <c r="U3672" s="13"/>
      <c r="V3672" s="13"/>
      <c r="W3672" s="13"/>
      <c r="X3672" s="13"/>
      <c r="Y3672" s="13"/>
      <c r="Z3672" s="13"/>
      <c r="AA3672" s="13"/>
      <c r="AB3672" s="13"/>
      <c r="AC3672" s="13"/>
      <c r="AD3672" s="13"/>
      <c r="AE3672" s="13"/>
      <c r="AT3672" s="258" t="s">
        <v>200</v>
      </c>
      <c r="AU3672" s="258" t="s">
        <v>82</v>
      </c>
      <c r="AV3672" s="13" t="s">
        <v>80</v>
      </c>
      <c r="AW3672" s="13" t="s">
        <v>30</v>
      </c>
      <c r="AX3672" s="13" t="s">
        <v>73</v>
      </c>
      <c r="AY3672" s="258" t="s">
        <v>189</v>
      </c>
    </row>
    <row r="3673" s="13" customFormat="1">
      <c r="A3673" s="13"/>
      <c r="B3673" s="249"/>
      <c r="C3673" s="250"/>
      <c r="D3673" s="242" t="s">
        <v>200</v>
      </c>
      <c r="E3673" s="251" t="s">
        <v>1</v>
      </c>
      <c r="F3673" s="252" t="s">
        <v>2055</v>
      </c>
      <c r="G3673" s="250"/>
      <c r="H3673" s="251" t="s">
        <v>1</v>
      </c>
      <c r="I3673" s="253"/>
      <c r="J3673" s="250"/>
      <c r="K3673" s="250"/>
      <c r="L3673" s="254"/>
      <c r="M3673" s="255"/>
      <c r="N3673" s="256"/>
      <c r="O3673" s="256"/>
      <c r="P3673" s="256"/>
      <c r="Q3673" s="256"/>
      <c r="R3673" s="256"/>
      <c r="S3673" s="256"/>
      <c r="T3673" s="257"/>
      <c r="U3673" s="13"/>
      <c r="V3673" s="13"/>
      <c r="W3673" s="13"/>
      <c r="X3673" s="13"/>
      <c r="Y3673" s="13"/>
      <c r="Z3673" s="13"/>
      <c r="AA3673" s="13"/>
      <c r="AB3673" s="13"/>
      <c r="AC3673" s="13"/>
      <c r="AD3673" s="13"/>
      <c r="AE3673" s="13"/>
      <c r="AT3673" s="258" t="s">
        <v>200</v>
      </c>
      <c r="AU3673" s="258" t="s">
        <v>82</v>
      </c>
      <c r="AV3673" s="13" t="s">
        <v>80</v>
      </c>
      <c r="AW3673" s="13" t="s">
        <v>30</v>
      </c>
      <c r="AX3673" s="13" t="s">
        <v>73</v>
      </c>
      <c r="AY3673" s="258" t="s">
        <v>189</v>
      </c>
    </row>
    <row r="3674" s="14" customFormat="1">
      <c r="A3674" s="14"/>
      <c r="B3674" s="259"/>
      <c r="C3674" s="260"/>
      <c r="D3674" s="242" t="s">
        <v>200</v>
      </c>
      <c r="E3674" s="261" t="s">
        <v>1</v>
      </c>
      <c r="F3674" s="262" t="s">
        <v>1323</v>
      </c>
      <c r="G3674" s="260"/>
      <c r="H3674" s="263">
        <v>87.980000000000004</v>
      </c>
      <c r="I3674" s="264"/>
      <c r="J3674" s="260"/>
      <c r="K3674" s="260"/>
      <c r="L3674" s="265"/>
      <c r="M3674" s="266"/>
      <c r="N3674" s="267"/>
      <c r="O3674" s="267"/>
      <c r="P3674" s="267"/>
      <c r="Q3674" s="267"/>
      <c r="R3674" s="267"/>
      <c r="S3674" s="267"/>
      <c r="T3674" s="268"/>
      <c r="U3674" s="14"/>
      <c r="V3674" s="14"/>
      <c r="W3674" s="14"/>
      <c r="X3674" s="14"/>
      <c r="Y3674" s="14"/>
      <c r="Z3674" s="14"/>
      <c r="AA3674" s="14"/>
      <c r="AB3674" s="14"/>
      <c r="AC3674" s="14"/>
      <c r="AD3674" s="14"/>
      <c r="AE3674" s="14"/>
      <c r="AT3674" s="269" t="s">
        <v>200</v>
      </c>
      <c r="AU3674" s="269" t="s">
        <v>82</v>
      </c>
      <c r="AV3674" s="14" t="s">
        <v>82</v>
      </c>
      <c r="AW3674" s="14" t="s">
        <v>30</v>
      </c>
      <c r="AX3674" s="14" t="s">
        <v>73</v>
      </c>
      <c r="AY3674" s="269" t="s">
        <v>189</v>
      </c>
    </row>
    <row r="3675" s="15" customFormat="1">
      <c r="A3675" s="15"/>
      <c r="B3675" s="270"/>
      <c r="C3675" s="271"/>
      <c r="D3675" s="242" t="s">
        <v>200</v>
      </c>
      <c r="E3675" s="272" t="s">
        <v>1</v>
      </c>
      <c r="F3675" s="273" t="s">
        <v>207</v>
      </c>
      <c r="G3675" s="271"/>
      <c r="H3675" s="274">
        <v>87.980000000000004</v>
      </c>
      <c r="I3675" s="275"/>
      <c r="J3675" s="271"/>
      <c r="K3675" s="271"/>
      <c r="L3675" s="276"/>
      <c r="M3675" s="277"/>
      <c r="N3675" s="278"/>
      <c r="O3675" s="278"/>
      <c r="P3675" s="278"/>
      <c r="Q3675" s="278"/>
      <c r="R3675" s="278"/>
      <c r="S3675" s="278"/>
      <c r="T3675" s="279"/>
      <c r="U3675" s="15"/>
      <c r="V3675" s="15"/>
      <c r="W3675" s="15"/>
      <c r="X3675" s="15"/>
      <c r="Y3675" s="15"/>
      <c r="Z3675" s="15"/>
      <c r="AA3675" s="15"/>
      <c r="AB3675" s="15"/>
      <c r="AC3675" s="15"/>
      <c r="AD3675" s="15"/>
      <c r="AE3675" s="15"/>
      <c r="AT3675" s="280" t="s">
        <v>200</v>
      </c>
      <c r="AU3675" s="280" t="s">
        <v>82</v>
      </c>
      <c r="AV3675" s="15" t="s">
        <v>195</v>
      </c>
      <c r="AW3675" s="15" t="s">
        <v>30</v>
      </c>
      <c r="AX3675" s="15" t="s">
        <v>73</v>
      </c>
      <c r="AY3675" s="280" t="s">
        <v>189</v>
      </c>
    </row>
    <row r="3676" s="14" customFormat="1">
      <c r="A3676" s="14"/>
      <c r="B3676" s="259"/>
      <c r="C3676" s="260"/>
      <c r="D3676" s="242" t="s">
        <v>200</v>
      </c>
      <c r="E3676" s="261" t="s">
        <v>1</v>
      </c>
      <c r="F3676" s="262" t="s">
        <v>2056</v>
      </c>
      <c r="G3676" s="260"/>
      <c r="H3676" s="263">
        <v>92.379000000000005</v>
      </c>
      <c r="I3676" s="264"/>
      <c r="J3676" s="260"/>
      <c r="K3676" s="260"/>
      <c r="L3676" s="265"/>
      <c r="M3676" s="266"/>
      <c r="N3676" s="267"/>
      <c r="O3676" s="267"/>
      <c r="P3676" s="267"/>
      <c r="Q3676" s="267"/>
      <c r="R3676" s="267"/>
      <c r="S3676" s="267"/>
      <c r="T3676" s="268"/>
      <c r="U3676" s="14"/>
      <c r="V3676" s="14"/>
      <c r="W3676" s="14"/>
      <c r="X3676" s="14"/>
      <c r="Y3676" s="14"/>
      <c r="Z3676" s="14"/>
      <c r="AA3676" s="14"/>
      <c r="AB3676" s="14"/>
      <c r="AC3676" s="14"/>
      <c r="AD3676" s="14"/>
      <c r="AE3676" s="14"/>
      <c r="AT3676" s="269" t="s">
        <v>200</v>
      </c>
      <c r="AU3676" s="269" t="s">
        <v>82</v>
      </c>
      <c r="AV3676" s="14" t="s">
        <v>82</v>
      </c>
      <c r="AW3676" s="14" t="s">
        <v>30</v>
      </c>
      <c r="AX3676" s="14" t="s">
        <v>80</v>
      </c>
      <c r="AY3676" s="269" t="s">
        <v>189</v>
      </c>
    </row>
    <row r="3677" s="2" customFormat="1" ht="37.8" customHeight="1">
      <c r="A3677" s="39"/>
      <c r="B3677" s="40"/>
      <c r="C3677" s="281" t="s">
        <v>2125</v>
      </c>
      <c r="D3677" s="281" t="s">
        <v>273</v>
      </c>
      <c r="E3677" s="282" t="s">
        <v>2078</v>
      </c>
      <c r="F3677" s="283" t="s">
        <v>2079</v>
      </c>
      <c r="G3677" s="284" t="s">
        <v>2060</v>
      </c>
      <c r="H3677" s="285">
        <v>140.768</v>
      </c>
      <c r="I3677" s="286"/>
      <c r="J3677" s="287">
        <f>ROUND(I3677*H3677,2)</f>
        <v>0</v>
      </c>
      <c r="K3677" s="288"/>
      <c r="L3677" s="289"/>
      <c r="M3677" s="290" t="s">
        <v>1</v>
      </c>
      <c r="N3677" s="291" t="s">
        <v>38</v>
      </c>
      <c r="O3677" s="92"/>
      <c r="P3677" s="238">
        <f>O3677*H3677</f>
        <v>0</v>
      </c>
      <c r="Q3677" s="238">
        <v>0.001</v>
      </c>
      <c r="R3677" s="238">
        <f>Q3677*H3677</f>
        <v>0.140768</v>
      </c>
      <c r="S3677" s="238">
        <v>0</v>
      </c>
      <c r="T3677" s="239">
        <f>S3677*H3677</f>
        <v>0</v>
      </c>
      <c r="U3677" s="39"/>
      <c r="V3677" s="39"/>
      <c r="W3677" s="39"/>
      <c r="X3677" s="39"/>
      <c r="Y3677" s="39"/>
      <c r="Z3677" s="39"/>
      <c r="AA3677" s="39"/>
      <c r="AB3677" s="39"/>
      <c r="AC3677" s="39"/>
      <c r="AD3677" s="39"/>
      <c r="AE3677" s="39"/>
      <c r="AR3677" s="240" t="s">
        <v>471</v>
      </c>
      <c r="AT3677" s="240" t="s">
        <v>273</v>
      </c>
      <c r="AU3677" s="240" t="s">
        <v>82</v>
      </c>
      <c r="AY3677" s="18" t="s">
        <v>189</v>
      </c>
      <c r="BE3677" s="241">
        <f>IF(N3677="základní",J3677,0)</f>
        <v>0</v>
      </c>
      <c r="BF3677" s="241">
        <f>IF(N3677="snížená",J3677,0)</f>
        <v>0</v>
      </c>
      <c r="BG3677" s="241">
        <f>IF(N3677="zákl. přenesená",J3677,0)</f>
        <v>0</v>
      </c>
      <c r="BH3677" s="241">
        <f>IF(N3677="sníž. přenesená",J3677,0)</f>
        <v>0</v>
      </c>
      <c r="BI3677" s="241">
        <f>IF(N3677="nulová",J3677,0)</f>
        <v>0</v>
      </c>
      <c r="BJ3677" s="18" t="s">
        <v>80</v>
      </c>
      <c r="BK3677" s="241">
        <f>ROUND(I3677*H3677,2)</f>
        <v>0</v>
      </c>
      <c r="BL3677" s="18" t="s">
        <v>306</v>
      </c>
      <c r="BM3677" s="240" t="s">
        <v>2126</v>
      </c>
    </row>
    <row r="3678" s="2" customFormat="1">
      <c r="A3678" s="39"/>
      <c r="B3678" s="40"/>
      <c r="C3678" s="41"/>
      <c r="D3678" s="242" t="s">
        <v>197</v>
      </c>
      <c r="E3678" s="41"/>
      <c r="F3678" s="243" t="s">
        <v>2079</v>
      </c>
      <c r="G3678" s="41"/>
      <c r="H3678" s="41"/>
      <c r="I3678" s="244"/>
      <c r="J3678" s="41"/>
      <c r="K3678" s="41"/>
      <c r="L3678" s="45"/>
      <c r="M3678" s="245"/>
      <c r="N3678" s="246"/>
      <c r="O3678" s="92"/>
      <c r="P3678" s="92"/>
      <c r="Q3678" s="92"/>
      <c r="R3678" s="92"/>
      <c r="S3678" s="92"/>
      <c r="T3678" s="93"/>
      <c r="U3678" s="39"/>
      <c r="V3678" s="39"/>
      <c r="W3678" s="39"/>
      <c r="X3678" s="39"/>
      <c r="Y3678" s="39"/>
      <c r="Z3678" s="39"/>
      <c r="AA3678" s="39"/>
      <c r="AB3678" s="39"/>
      <c r="AC3678" s="39"/>
      <c r="AD3678" s="39"/>
      <c r="AE3678" s="39"/>
      <c r="AT3678" s="18" t="s">
        <v>197</v>
      </c>
      <c r="AU3678" s="18" t="s">
        <v>82</v>
      </c>
    </row>
    <row r="3679" s="14" customFormat="1">
      <c r="A3679" s="14"/>
      <c r="B3679" s="259"/>
      <c r="C3679" s="260"/>
      <c r="D3679" s="242" t="s">
        <v>200</v>
      </c>
      <c r="E3679" s="261" t="s">
        <v>1</v>
      </c>
      <c r="F3679" s="262" t="s">
        <v>2127</v>
      </c>
      <c r="G3679" s="260"/>
      <c r="H3679" s="263">
        <v>140.768</v>
      </c>
      <c r="I3679" s="264"/>
      <c r="J3679" s="260"/>
      <c r="K3679" s="260"/>
      <c r="L3679" s="265"/>
      <c r="M3679" s="266"/>
      <c r="N3679" s="267"/>
      <c r="O3679" s="267"/>
      <c r="P3679" s="267"/>
      <c r="Q3679" s="267"/>
      <c r="R3679" s="267"/>
      <c r="S3679" s="267"/>
      <c r="T3679" s="268"/>
      <c r="U3679" s="14"/>
      <c r="V3679" s="14"/>
      <c r="W3679" s="14"/>
      <c r="X3679" s="14"/>
      <c r="Y3679" s="14"/>
      <c r="Z3679" s="14"/>
      <c r="AA3679" s="14"/>
      <c r="AB3679" s="14"/>
      <c r="AC3679" s="14"/>
      <c r="AD3679" s="14"/>
      <c r="AE3679" s="14"/>
      <c r="AT3679" s="269" t="s">
        <v>200</v>
      </c>
      <c r="AU3679" s="269" t="s">
        <v>82</v>
      </c>
      <c r="AV3679" s="14" t="s">
        <v>82</v>
      </c>
      <c r="AW3679" s="14" t="s">
        <v>30</v>
      </c>
      <c r="AX3679" s="14" t="s">
        <v>80</v>
      </c>
      <c r="AY3679" s="269" t="s">
        <v>189</v>
      </c>
    </row>
    <row r="3680" s="2" customFormat="1" ht="44.25" customHeight="1">
      <c r="A3680" s="39"/>
      <c r="B3680" s="40"/>
      <c r="C3680" s="228" t="s">
        <v>2128</v>
      </c>
      <c r="D3680" s="228" t="s">
        <v>191</v>
      </c>
      <c r="E3680" s="229" t="s">
        <v>2129</v>
      </c>
      <c r="F3680" s="230" t="s">
        <v>2130</v>
      </c>
      <c r="G3680" s="231" t="s">
        <v>301</v>
      </c>
      <c r="H3680" s="232">
        <v>92.379000000000005</v>
      </c>
      <c r="I3680" s="233"/>
      <c r="J3680" s="234">
        <f>ROUND(I3680*H3680,2)</f>
        <v>0</v>
      </c>
      <c r="K3680" s="235"/>
      <c r="L3680" s="45"/>
      <c r="M3680" s="236" t="s">
        <v>1</v>
      </c>
      <c r="N3680" s="237" t="s">
        <v>38</v>
      </c>
      <c r="O3680" s="92"/>
      <c r="P3680" s="238">
        <f>O3680*H3680</f>
        <v>0</v>
      </c>
      <c r="Q3680" s="238">
        <v>0</v>
      </c>
      <c r="R3680" s="238">
        <f>Q3680*H3680</f>
        <v>0</v>
      </c>
      <c r="S3680" s="238">
        <v>0</v>
      </c>
      <c r="T3680" s="239">
        <f>S3680*H3680</f>
        <v>0</v>
      </c>
      <c r="U3680" s="39"/>
      <c r="V3680" s="39"/>
      <c r="W3680" s="39"/>
      <c r="X3680" s="39"/>
      <c r="Y3680" s="39"/>
      <c r="Z3680" s="39"/>
      <c r="AA3680" s="39"/>
      <c r="AB3680" s="39"/>
      <c r="AC3680" s="39"/>
      <c r="AD3680" s="39"/>
      <c r="AE3680" s="39"/>
      <c r="AR3680" s="240" t="s">
        <v>306</v>
      </c>
      <c r="AT3680" s="240" t="s">
        <v>191</v>
      </c>
      <c r="AU3680" s="240" t="s">
        <v>82</v>
      </c>
      <c r="AY3680" s="18" t="s">
        <v>189</v>
      </c>
      <c r="BE3680" s="241">
        <f>IF(N3680="základní",J3680,0)</f>
        <v>0</v>
      </c>
      <c r="BF3680" s="241">
        <f>IF(N3680="snížená",J3680,0)</f>
        <v>0</v>
      </c>
      <c r="BG3680" s="241">
        <f>IF(N3680="zákl. přenesená",J3680,0)</f>
        <v>0</v>
      </c>
      <c r="BH3680" s="241">
        <f>IF(N3680="sníž. přenesená",J3680,0)</f>
        <v>0</v>
      </c>
      <c r="BI3680" s="241">
        <f>IF(N3680="nulová",J3680,0)</f>
        <v>0</v>
      </c>
      <c r="BJ3680" s="18" t="s">
        <v>80</v>
      </c>
      <c r="BK3680" s="241">
        <f>ROUND(I3680*H3680,2)</f>
        <v>0</v>
      </c>
      <c r="BL3680" s="18" t="s">
        <v>306</v>
      </c>
      <c r="BM3680" s="240" t="s">
        <v>2131</v>
      </c>
    </row>
    <row r="3681" s="2" customFormat="1">
      <c r="A3681" s="39"/>
      <c r="B3681" s="40"/>
      <c r="C3681" s="41"/>
      <c r="D3681" s="242" t="s">
        <v>197</v>
      </c>
      <c r="E3681" s="41"/>
      <c r="F3681" s="243" t="s">
        <v>2130</v>
      </c>
      <c r="G3681" s="41"/>
      <c r="H3681" s="41"/>
      <c r="I3681" s="244"/>
      <c r="J3681" s="41"/>
      <c r="K3681" s="41"/>
      <c r="L3681" s="45"/>
      <c r="M3681" s="245"/>
      <c r="N3681" s="246"/>
      <c r="O3681" s="92"/>
      <c r="P3681" s="92"/>
      <c r="Q3681" s="92"/>
      <c r="R3681" s="92"/>
      <c r="S3681" s="92"/>
      <c r="T3681" s="93"/>
      <c r="U3681" s="39"/>
      <c r="V3681" s="39"/>
      <c r="W3681" s="39"/>
      <c r="X3681" s="39"/>
      <c r="Y3681" s="39"/>
      <c r="Z3681" s="39"/>
      <c r="AA3681" s="39"/>
      <c r="AB3681" s="39"/>
      <c r="AC3681" s="39"/>
      <c r="AD3681" s="39"/>
      <c r="AE3681" s="39"/>
      <c r="AT3681" s="18" t="s">
        <v>197</v>
      </c>
      <c r="AU3681" s="18" t="s">
        <v>82</v>
      </c>
    </row>
    <row r="3682" s="13" customFormat="1">
      <c r="A3682" s="13"/>
      <c r="B3682" s="249"/>
      <c r="C3682" s="250"/>
      <c r="D3682" s="242" t="s">
        <v>200</v>
      </c>
      <c r="E3682" s="251" t="s">
        <v>1</v>
      </c>
      <c r="F3682" s="252" t="s">
        <v>2053</v>
      </c>
      <c r="G3682" s="250"/>
      <c r="H3682" s="251" t="s">
        <v>1</v>
      </c>
      <c r="I3682" s="253"/>
      <c r="J3682" s="250"/>
      <c r="K3682" s="250"/>
      <c r="L3682" s="254"/>
      <c r="M3682" s="255"/>
      <c r="N3682" s="256"/>
      <c r="O3682" s="256"/>
      <c r="P3682" s="256"/>
      <c r="Q3682" s="256"/>
      <c r="R3682" s="256"/>
      <c r="S3682" s="256"/>
      <c r="T3682" s="257"/>
      <c r="U3682" s="13"/>
      <c r="V3682" s="13"/>
      <c r="W3682" s="13"/>
      <c r="X3682" s="13"/>
      <c r="Y3682" s="13"/>
      <c r="Z3682" s="13"/>
      <c r="AA3682" s="13"/>
      <c r="AB3682" s="13"/>
      <c r="AC3682" s="13"/>
      <c r="AD3682" s="13"/>
      <c r="AE3682" s="13"/>
      <c r="AT3682" s="258" t="s">
        <v>200</v>
      </c>
      <c r="AU3682" s="258" t="s">
        <v>82</v>
      </c>
      <c r="AV3682" s="13" t="s">
        <v>80</v>
      </c>
      <c r="AW3682" s="13" t="s">
        <v>30</v>
      </c>
      <c r="AX3682" s="13" t="s">
        <v>73</v>
      </c>
      <c r="AY3682" s="258" t="s">
        <v>189</v>
      </c>
    </row>
    <row r="3683" s="13" customFormat="1">
      <c r="A3683" s="13"/>
      <c r="B3683" s="249"/>
      <c r="C3683" s="250"/>
      <c r="D3683" s="242" t="s">
        <v>200</v>
      </c>
      <c r="E3683" s="251" t="s">
        <v>1</v>
      </c>
      <c r="F3683" s="252" t="s">
        <v>2054</v>
      </c>
      <c r="G3683" s="250"/>
      <c r="H3683" s="251" t="s">
        <v>1</v>
      </c>
      <c r="I3683" s="253"/>
      <c r="J3683" s="250"/>
      <c r="K3683" s="250"/>
      <c r="L3683" s="254"/>
      <c r="M3683" s="255"/>
      <c r="N3683" s="256"/>
      <c r="O3683" s="256"/>
      <c r="P3683" s="256"/>
      <c r="Q3683" s="256"/>
      <c r="R3683" s="256"/>
      <c r="S3683" s="256"/>
      <c r="T3683" s="257"/>
      <c r="U3683" s="13"/>
      <c r="V3683" s="13"/>
      <c r="W3683" s="13"/>
      <c r="X3683" s="13"/>
      <c r="Y3683" s="13"/>
      <c r="Z3683" s="13"/>
      <c r="AA3683" s="13"/>
      <c r="AB3683" s="13"/>
      <c r="AC3683" s="13"/>
      <c r="AD3683" s="13"/>
      <c r="AE3683" s="13"/>
      <c r="AT3683" s="258" t="s">
        <v>200</v>
      </c>
      <c r="AU3683" s="258" t="s">
        <v>82</v>
      </c>
      <c r="AV3683" s="13" t="s">
        <v>80</v>
      </c>
      <c r="AW3683" s="13" t="s">
        <v>30</v>
      </c>
      <c r="AX3683" s="13" t="s">
        <v>73</v>
      </c>
      <c r="AY3683" s="258" t="s">
        <v>189</v>
      </c>
    </row>
    <row r="3684" s="13" customFormat="1">
      <c r="A3684" s="13"/>
      <c r="B3684" s="249"/>
      <c r="C3684" s="250"/>
      <c r="D3684" s="242" t="s">
        <v>200</v>
      </c>
      <c r="E3684" s="251" t="s">
        <v>1</v>
      </c>
      <c r="F3684" s="252" t="s">
        <v>338</v>
      </c>
      <c r="G3684" s="250"/>
      <c r="H3684" s="251" t="s">
        <v>1</v>
      </c>
      <c r="I3684" s="253"/>
      <c r="J3684" s="250"/>
      <c r="K3684" s="250"/>
      <c r="L3684" s="254"/>
      <c r="M3684" s="255"/>
      <c r="N3684" s="256"/>
      <c r="O3684" s="256"/>
      <c r="P3684" s="256"/>
      <c r="Q3684" s="256"/>
      <c r="R3684" s="256"/>
      <c r="S3684" s="256"/>
      <c r="T3684" s="257"/>
      <c r="U3684" s="13"/>
      <c r="V3684" s="13"/>
      <c r="W3684" s="13"/>
      <c r="X3684" s="13"/>
      <c r="Y3684" s="13"/>
      <c r="Z3684" s="13"/>
      <c r="AA3684" s="13"/>
      <c r="AB3684" s="13"/>
      <c r="AC3684" s="13"/>
      <c r="AD3684" s="13"/>
      <c r="AE3684" s="13"/>
      <c r="AT3684" s="258" t="s">
        <v>200</v>
      </c>
      <c r="AU3684" s="258" t="s">
        <v>82</v>
      </c>
      <c r="AV3684" s="13" t="s">
        <v>80</v>
      </c>
      <c r="AW3684" s="13" t="s">
        <v>30</v>
      </c>
      <c r="AX3684" s="13" t="s">
        <v>73</v>
      </c>
      <c r="AY3684" s="258" t="s">
        <v>189</v>
      </c>
    </row>
    <row r="3685" s="13" customFormat="1">
      <c r="A3685" s="13"/>
      <c r="B3685" s="249"/>
      <c r="C3685" s="250"/>
      <c r="D3685" s="242" t="s">
        <v>200</v>
      </c>
      <c r="E3685" s="251" t="s">
        <v>1</v>
      </c>
      <c r="F3685" s="252" t="s">
        <v>2055</v>
      </c>
      <c r="G3685" s="250"/>
      <c r="H3685" s="251" t="s">
        <v>1</v>
      </c>
      <c r="I3685" s="253"/>
      <c r="J3685" s="250"/>
      <c r="K3685" s="250"/>
      <c r="L3685" s="254"/>
      <c r="M3685" s="255"/>
      <c r="N3685" s="256"/>
      <c r="O3685" s="256"/>
      <c r="P3685" s="256"/>
      <c r="Q3685" s="256"/>
      <c r="R3685" s="256"/>
      <c r="S3685" s="256"/>
      <c r="T3685" s="257"/>
      <c r="U3685" s="13"/>
      <c r="V3685" s="13"/>
      <c r="W3685" s="13"/>
      <c r="X3685" s="13"/>
      <c r="Y3685" s="13"/>
      <c r="Z3685" s="13"/>
      <c r="AA3685" s="13"/>
      <c r="AB3685" s="13"/>
      <c r="AC3685" s="13"/>
      <c r="AD3685" s="13"/>
      <c r="AE3685" s="13"/>
      <c r="AT3685" s="258" t="s">
        <v>200</v>
      </c>
      <c r="AU3685" s="258" t="s">
        <v>82</v>
      </c>
      <c r="AV3685" s="13" t="s">
        <v>80</v>
      </c>
      <c r="AW3685" s="13" t="s">
        <v>30</v>
      </c>
      <c r="AX3685" s="13" t="s">
        <v>73</v>
      </c>
      <c r="AY3685" s="258" t="s">
        <v>189</v>
      </c>
    </row>
    <row r="3686" s="14" customFormat="1">
      <c r="A3686" s="14"/>
      <c r="B3686" s="259"/>
      <c r="C3686" s="260"/>
      <c r="D3686" s="242" t="s">
        <v>200</v>
      </c>
      <c r="E3686" s="261" t="s">
        <v>1</v>
      </c>
      <c r="F3686" s="262" t="s">
        <v>1323</v>
      </c>
      <c r="G3686" s="260"/>
      <c r="H3686" s="263">
        <v>87.980000000000004</v>
      </c>
      <c r="I3686" s="264"/>
      <c r="J3686" s="260"/>
      <c r="K3686" s="260"/>
      <c r="L3686" s="265"/>
      <c r="M3686" s="266"/>
      <c r="N3686" s="267"/>
      <c r="O3686" s="267"/>
      <c r="P3686" s="267"/>
      <c r="Q3686" s="267"/>
      <c r="R3686" s="267"/>
      <c r="S3686" s="267"/>
      <c r="T3686" s="268"/>
      <c r="U3686" s="14"/>
      <c r="V3686" s="14"/>
      <c r="W3686" s="14"/>
      <c r="X3686" s="14"/>
      <c r="Y3686" s="14"/>
      <c r="Z3686" s="14"/>
      <c r="AA3686" s="14"/>
      <c r="AB3686" s="14"/>
      <c r="AC3686" s="14"/>
      <c r="AD3686" s="14"/>
      <c r="AE3686" s="14"/>
      <c r="AT3686" s="269" t="s">
        <v>200</v>
      </c>
      <c r="AU3686" s="269" t="s">
        <v>82</v>
      </c>
      <c r="AV3686" s="14" t="s">
        <v>82</v>
      </c>
      <c r="AW3686" s="14" t="s">
        <v>30</v>
      </c>
      <c r="AX3686" s="14" t="s">
        <v>73</v>
      </c>
      <c r="AY3686" s="269" t="s">
        <v>189</v>
      </c>
    </row>
    <row r="3687" s="15" customFormat="1">
      <c r="A3687" s="15"/>
      <c r="B3687" s="270"/>
      <c r="C3687" s="271"/>
      <c r="D3687" s="242" t="s">
        <v>200</v>
      </c>
      <c r="E3687" s="272" t="s">
        <v>1</v>
      </c>
      <c r="F3687" s="273" t="s">
        <v>207</v>
      </c>
      <c r="G3687" s="271"/>
      <c r="H3687" s="274">
        <v>87.980000000000004</v>
      </c>
      <c r="I3687" s="275"/>
      <c r="J3687" s="271"/>
      <c r="K3687" s="271"/>
      <c r="L3687" s="276"/>
      <c r="M3687" s="277"/>
      <c r="N3687" s="278"/>
      <c r="O3687" s="278"/>
      <c r="P3687" s="278"/>
      <c r="Q3687" s="278"/>
      <c r="R3687" s="278"/>
      <c r="S3687" s="278"/>
      <c r="T3687" s="279"/>
      <c r="U3687" s="15"/>
      <c r="V3687" s="15"/>
      <c r="W3687" s="15"/>
      <c r="X3687" s="15"/>
      <c r="Y3687" s="15"/>
      <c r="Z3687" s="15"/>
      <c r="AA3687" s="15"/>
      <c r="AB3687" s="15"/>
      <c r="AC3687" s="15"/>
      <c r="AD3687" s="15"/>
      <c r="AE3687" s="15"/>
      <c r="AT3687" s="280" t="s">
        <v>200</v>
      </c>
      <c r="AU3687" s="280" t="s">
        <v>82</v>
      </c>
      <c r="AV3687" s="15" t="s">
        <v>195</v>
      </c>
      <c r="AW3687" s="15" t="s">
        <v>30</v>
      </c>
      <c r="AX3687" s="15" t="s">
        <v>73</v>
      </c>
      <c r="AY3687" s="280" t="s">
        <v>189</v>
      </c>
    </row>
    <row r="3688" s="14" customFormat="1">
      <c r="A3688" s="14"/>
      <c r="B3688" s="259"/>
      <c r="C3688" s="260"/>
      <c r="D3688" s="242" t="s">
        <v>200</v>
      </c>
      <c r="E3688" s="261" t="s">
        <v>1</v>
      </c>
      <c r="F3688" s="262" t="s">
        <v>2056</v>
      </c>
      <c r="G3688" s="260"/>
      <c r="H3688" s="263">
        <v>92.379000000000005</v>
      </c>
      <c r="I3688" s="264"/>
      <c r="J3688" s="260"/>
      <c r="K3688" s="260"/>
      <c r="L3688" s="265"/>
      <c r="M3688" s="266"/>
      <c r="N3688" s="267"/>
      <c r="O3688" s="267"/>
      <c r="P3688" s="267"/>
      <c r="Q3688" s="267"/>
      <c r="R3688" s="267"/>
      <c r="S3688" s="267"/>
      <c r="T3688" s="268"/>
      <c r="U3688" s="14"/>
      <c r="V3688" s="14"/>
      <c r="W3688" s="14"/>
      <c r="X3688" s="14"/>
      <c r="Y3688" s="14"/>
      <c r="Z3688" s="14"/>
      <c r="AA3688" s="14"/>
      <c r="AB3688" s="14"/>
      <c r="AC3688" s="14"/>
      <c r="AD3688" s="14"/>
      <c r="AE3688" s="14"/>
      <c r="AT3688" s="269" t="s">
        <v>200</v>
      </c>
      <c r="AU3688" s="269" t="s">
        <v>82</v>
      </c>
      <c r="AV3688" s="14" t="s">
        <v>82</v>
      </c>
      <c r="AW3688" s="14" t="s">
        <v>30</v>
      </c>
      <c r="AX3688" s="14" t="s">
        <v>80</v>
      </c>
      <c r="AY3688" s="269" t="s">
        <v>189</v>
      </c>
    </row>
    <row r="3689" s="2" customFormat="1" ht="37.8" customHeight="1">
      <c r="A3689" s="39"/>
      <c r="B3689" s="40"/>
      <c r="C3689" s="281" t="s">
        <v>2132</v>
      </c>
      <c r="D3689" s="281" t="s">
        <v>273</v>
      </c>
      <c r="E3689" s="282" t="s">
        <v>2088</v>
      </c>
      <c r="F3689" s="283" t="s">
        <v>2089</v>
      </c>
      <c r="G3689" s="284" t="s">
        <v>2060</v>
      </c>
      <c r="H3689" s="285">
        <v>439.89999999999998</v>
      </c>
      <c r="I3689" s="286"/>
      <c r="J3689" s="287">
        <f>ROUND(I3689*H3689,2)</f>
        <v>0</v>
      </c>
      <c r="K3689" s="288"/>
      <c r="L3689" s="289"/>
      <c r="M3689" s="290" t="s">
        <v>1</v>
      </c>
      <c r="N3689" s="291" t="s">
        <v>38</v>
      </c>
      <c r="O3689" s="92"/>
      <c r="P3689" s="238">
        <f>O3689*H3689</f>
        <v>0</v>
      </c>
      <c r="Q3689" s="238">
        <v>0.001</v>
      </c>
      <c r="R3689" s="238">
        <f>Q3689*H3689</f>
        <v>0.43990000000000001</v>
      </c>
      <c r="S3689" s="238">
        <v>0</v>
      </c>
      <c r="T3689" s="239">
        <f>S3689*H3689</f>
        <v>0</v>
      </c>
      <c r="U3689" s="39"/>
      <c r="V3689" s="39"/>
      <c r="W3689" s="39"/>
      <c r="X3689" s="39"/>
      <c r="Y3689" s="39"/>
      <c r="Z3689" s="39"/>
      <c r="AA3689" s="39"/>
      <c r="AB3689" s="39"/>
      <c r="AC3689" s="39"/>
      <c r="AD3689" s="39"/>
      <c r="AE3689" s="39"/>
      <c r="AR3689" s="240" t="s">
        <v>471</v>
      </c>
      <c r="AT3689" s="240" t="s">
        <v>273</v>
      </c>
      <c r="AU3689" s="240" t="s">
        <v>82</v>
      </c>
      <c r="AY3689" s="18" t="s">
        <v>189</v>
      </c>
      <c r="BE3689" s="241">
        <f>IF(N3689="základní",J3689,0)</f>
        <v>0</v>
      </c>
      <c r="BF3689" s="241">
        <f>IF(N3689="snížená",J3689,0)</f>
        <v>0</v>
      </c>
      <c r="BG3689" s="241">
        <f>IF(N3689="zákl. přenesená",J3689,0)</f>
        <v>0</v>
      </c>
      <c r="BH3689" s="241">
        <f>IF(N3689="sníž. přenesená",J3689,0)</f>
        <v>0</v>
      </c>
      <c r="BI3689" s="241">
        <f>IF(N3689="nulová",J3689,0)</f>
        <v>0</v>
      </c>
      <c r="BJ3689" s="18" t="s">
        <v>80</v>
      </c>
      <c r="BK3689" s="241">
        <f>ROUND(I3689*H3689,2)</f>
        <v>0</v>
      </c>
      <c r="BL3689" s="18" t="s">
        <v>306</v>
      </c>
      <c r="BM3689" s="240" t="s">
        <v>2133</v>
      </c>
    </row>
    <row r="3690" s="2" customFormat="1">
      <c r="A3690" s="39"/>
      <c r="B3690" s="40"/>
      <c r="C3690" s="41"/>
      <c r="D3690" s="242" t="s">
        <v>197</v>
      </c>
      <c r="E3690" s="41"/>
      <c r="F3690" s="243" t="s">
        <v>2089</v>
      </c>
      <c r="G3690" s="41"/>
      <c r="H3690" s="41"/>
      <c r="I3690" s="244"/>
      <c r="J3690" s="41"/>
      <c r="K3690" s="41"/>
      <c r="L3690" s="45"/>
      <c r="M3690" s="245"/>
      <c r="N3690" s="246"/>
      <c r="O3690" s="92"/>
      <c r="P3690" s="92"/>
      <c r="Q3690" s="92"/>
      <c r="R3690" s="92"/>
      <c r="S3690" s="92"/>
      <c r="T3690" s="93"/>
      <c r="U3690" s="39"/>
      <c r="V3690" s="39"/>
      <c r="W3690" s="39"/>
      <c r="X3690" s="39"/>
      <c r="Y3690" s="39"/>
      <c r="Z3690" s="39"/>
      <c r="AA3690" s="39"/>
      <c r="AB3690" s="39"/>
      <c r="AC3690" s="39"/>
      <c r="AD3690" s="39"/>
      <c r="AE3690" s="39"/>
      <c r="AT3690" s="18" t="s">
        <v>197</v>
      </c>
      <c r="AU3690" s="18" t="s">
        <v>82</v>
      </c>
    </row>
    <row r="3691" s="14" customFormat="1">
      <c r="A3691" s="14"/>
      <c r="B3691" s="259"/>
      <c r="C3691" s="260"/>
      <c r="D3691" s="242" t="s">
        <v>200</v>
      </c>
      <c r="E3691" s="261" t="s">
        <v>1</v>
      </c>
      <c r="F3691" s="262" t="s">
        <v>2134</v>
      </c>
      <c r="G3691" s="260"/>
      <c r="H3691" s="263">
        <v>439.89999999999998</v>
      </c>
      <c r="I3691" s="264"/>
      <c r="J3691" s="260"/>
      <c r="K3691" s="260"/>
      <c r="L3691" s="265"/>
      <c r="M3691" s="266"/>
      <c r="N3691" s="267"/>
      <c r="O3691" s="267"/>
      <c r="P3691" s="267"/>
      <c r="Q3691" s="267"/>
      <c r="R3691" s="267"/>
      <c r="S3691" s="267"/>
      <c r="T3691" s="268"/>
      <c r="U3691" s="14"/>
      <c r="V3691" s="14"/>
      <c r="W3691" s="14"/>
      <c r="X3691" s="14"/>
      <c r="Y3691" s="14"/>
      <c r="Z3691" s="14"/>
      <c r="AA3691" s="14"/>
      <c r="AB3691" s="14"/>
      <c r="AC3691" s="14"/>
      <c r="AD3691" s="14"/>
      <c r="AE3691" s="14"/>
      <c r="AT3691" s="269" t="s">
        <v>200</v>
      </c>
      <c r="AU3691" s="269" t="s">
        <v>82</v>
      </c>
      <c r="AV3691" s="14" t="s">
        <v>82</v>
      </c>
      <c r="AW3691" s="14" t="s">
        <v>30</v>
      </c>
      <c r="AX3691" s="14" t="s">
        <v>80</v>
      </c>
      <c r="AY3691" s="269" t="s">
        <v>189</v>
      </c>
    </row>
    <row r="3692" s="2" customFormat="1" ht="44.25" customHeight="1">
      <c r="A3692" s="39"/>
      <c r="B3692" s="40"/>
      <c r="C3692" s="228" t="s">
        <v>2135</v>
      </c>
      <c r="D3692" s="228" t="s">
        <v>191</v>
      </c>
      <c r="E3692" s="229" t="s">
        <v>2136</v>
      </c>
      <c r="F3692" s="230" t="s">
        <v>2137</v>
      </c>
      <c r="G3692" s="231" t="s">
        <v>301</v>
      </c>
      <c r="H3692" s="232">
        <v>205.06700000000001</v>
      </c>
      <c r="I3692" s="233"/>
      <c r="J3692" s="234">
        <f>ROUND(I3692*H3692,2)</f>
        <v>0</v>
      </c>
      <c r="K3692" s="235"/>
      <c r="L3692" s="45"/>
      <c r="M3692" s="236" t="s">
        <v>1</v>
      </c>
      <c r="N3692" s="237" t="s">
        <v>38</v>
      </c>
      <c r="O3692" s="92"/>
      <c r="P3692" s="238">
        <f>O3692*H3692</f>
        <v>0</v>
      </c>
      <c r="Q3692" s="238">
        <v>0</v>
      </c>
      <c r="R3692" s="238">
        <f>Q3692*H3692</f>
        <v>0</v>
      </c>
      <c r="S3692" s="238">
        <v>0</v>
      </c>
      <c r="T3692" s="239">
        <f>S3692*H3692</f>
        <v>0</v>
      </c>
      <c r="U3692" s="39"/>
      <c r="V3692" s="39"/>
      <c r="W3692" s="39"/>
      <c r="X3692" s="39"/>
      <c r="Y3692" s="39"/>
      <c r="Z3692" s="39"/>
      <c r="AA3692" s="39"/>
      <c r="AB3692" s="39"/>
      <c r="AC3692" s="39"/>
      <c r="AD3692" s="39"/>
      <c r="AE3692" s="39"/>
      <c r="AR3692" s="240" t="s">
        <v>306</v>
      </c>
      <c r="AT3692" s="240" t="s">
        <v>191</v>
      </c>
      <c r="AU3692" s="240" t="s">
        <v>82</v>
      </c>
      <c r="AY3692" s="18" t="s">
        <v>189</v>
      </c>
      <c r="BE3692" s="241">
        <f>IF(N3692="základní",J3692,0)</f>
        <v>0</v>
      </c>
      <c r="BF3692" s="241">
        <f>IF(N3692="snížená",J3692,0)</f>
        <v>0</v>
      </c>
      <c r="BG3692" s="241">
        <f>IF(N3692="zákl. přenesená",J3692,0)</f>
        <v>0</v>
      </c>
      <c r="BH3692" s="241">
        <f>IF(N3692="sníž. přenesená",J3692,0)</f>
        <v>0</v>
      </c>
      <c r="BI3692" s="241">
        <f>IF(N3692="nulová",J3692,0)</f>
        <v>0</v>
      </c>
      <c r="BJ3692" s="18" t="s">
        <v>80</v>
      </c>
      <c r="BK3692" s="241">
        <f>ROUND(I3692*H3692,2)</f>
        <v>0</v>
      </c>
      <c r="BL3692" s="18" t="s">
        <v>306</v>
      </c>
      <c r="BM3692" s="240" t="s">
        <v>2138</v>
      </c>
    </row>
    <row r="3693" s="2" customFormat="1">
      <c r="A3693" s="39"/>
      <c r="B3693" s="40"/>
      <c r="C3693" s="41"/>
      <c r="D3693" s="242" t="s">
        <v>197</v>
      </c>
      <c r="E3693" s="41"/>
      <c r="F3693" s="243" t="s">
        <v>2137</v>
      </c>
      <c r="G3693" s="41"/>
      <c r="H3693" s="41"/>
      <c r="I3693" s="244"/>
      <c r="J3693" s="41"/>
      <c r="K3693" s="41"/>
      <c r="L3693" s="45"/>
      <c r="M3693" s="245"/>
      <c r="N3693" s="246"/>
      <c r="O3693" s="92"/>
      <c r="P3693" s="92"/>
      <c r="Q3693" s="92"/>
      <c r="R3693" s="92"/>
      <c r="S3693" s="92"/>
      <c r="T3693" s="93"/>
      <c r="U3693" s="39"/>
      <c r="V3693" s="39"/>
      <c r="W3693" s="39"/>
      <c r="X3693" s="39"/>
      <c r="Y3693" s="39"/>
      <c r="Z3693" s="39"/>
      <c r="AA3693" s="39"/>
      <c r="AB3693" s="39"/>
      <c r="AC3693" s="39"/>
      <c r="AD3693" s="39"/>
      <c r="AE3693" s="39"/>
      <c r="AT3693" s="18" t="s">
        <v>197</v>
      </c>
      <c r="AU3693" s="18" t="s">
        <v>82</v>
      </c>
    </row>
    <row r="3694" s="13" customFormat="1">
      <c r="A3694" s="13"/>
      <c r="B3694" s="249"/>
      <c r="C3694" s="250"/>
      <c r="D3694" s="242" t="s">
        <v>200</v>
      </c>
      <c r="E3694" s="251" t="s">
        <v>1</v>
      </c>
      <c r="F3694" s="252" t="s">
        <v>915</v>
      </c>
      <c r="G3694" s="250"/>
      <c r="H3694" s="251" t="s">
        <v>1</v>
      </c>
      <c r="I3694" s="253"/>
      <c r="J3694" s="250"/>
      <c r="K3694" s="250"/>
      <c r="L3694" s="254"/>
      <c r="M3694" s="255"/>
      <c r="N3694" s="256"/>
      <c r="O3694" s="256"/>
      <c r="P3694" s="256"/>
      <c r="Q3694" s="256"/>
      <c r="R3694" s="256"/>
      <c r="S3694" s="256"/>
      <c r="T3694" s="257"/>
      <c r="U3694" s="13"/>
      <c r="V3694" s="13"/>
      <c r="W3694" s="13"/>
      <c r="X3694" s="13"/>
      <c r="Y3694" s="13"/>
      <c r="Z3694" s="13"/>
      <c r="AA3694" s="13"/>
      <c r="AB3694" s="13"/>
      <c r="AC3694" s="13"/>
      <c r="AD3694" s="13"/>
      <c r="AE3694" s="13"/>
      <c r="AT3694" s="258" t="s">
        <v>200</v>
      </c>
      <c r="AU3694" s="258" t="s">
        <v>82</v>
      </c>
      <c r="AV3694" s="13" t="s">
        <v>80</v>
      </c>
      <c r="AW3694" s="13" t="s">
        <v>30</v>
      </c>
      <c r="AX3694" s="13" t="s">
        <v>73</v>
      </c>
      <c r="AY3694" s="258" t="s">
        <v>189</v>
      </c>
    </row>
    <row r="3695" s="13" customFormat="1">
      <c r="A3695" s="13"/>
      <c r="B3695" s="249"/>
      <c r="C3695" s="250"/>
      <c r="D3695" s="242" t="s">
        <v>200</v>
      </c>
      <c r="E3695" s="251" t="s">
        <v>1</v>
      </c>
      <c r="F3695" s="252" t="s">
        <v>916</v>
      </c>
      <c r="G3695" s="250"/>
      <c r="H3695" s="251" t="s">
        <v>1</v>
      </c>
      <c r="I3695" s="253"/>
      <c r="J3695" s="250"/>
      <c r="K3695" s="250"/>
      <c r="L3695" s="254"/>
      <c r="M3695" s="255"/>
      <c r="N3695" s="256"/>
      <c r="O3695" s="256"/>
      <c r="P3695" s="256"/>
      <c r="Q3695" s="256"/>
      <c r="R3695" s="256"/>
      <c r="S3695" s="256"/>
      <c r="T3695" s="257"/>
      <c r="U3695" s="13"/>
      <c r="V3695" s="13"/>
      <c r="W3695" s="13"/>
      <c r="X3695" s="13"/>
      <c r="Y3695" s="13"/>
      <c r="Z3695" s="13"/>
      <c r="AA3695" s="13"/>
      <c r="AB3695" s="13"/>
      <c r="AC3695" s="13"/>
      <c r="AD3695" s="13"/>
      <c r="AE3695" s="13"/>
      <c r="AT3695" s="258" t="s">
        <v>200</v>
      </c>
      <c r="AU3695" s="258" t="s">
        <v>82</v>
      </c>
      <c r="AV3695" s="13" t="s">
        <v>80</v>
      </c>
      <c r="AW3695" s="13" t="s">
        <v>30</v>
      </c>
      <c r="AX3695" s="13" t="s">
        <v>73</v>
      </c>
      <c r="AY3695" s="258" t="s">
        <v>189</v>
      </c>
    </row>
    <row r="3696" s="13" customFormat="1">
      <c r="A3696" s="13"/>
      <c r="B3696" s="249"/>
      <c r="C3696" s="250"/>
      <c r="D3696" s="242" t="s">
        <v>200</v>
      </c>
      <c r="E3696" s="251" t="s">
        <v>1</v>
      </c>
      <c r="F3696" s="252" t="s">
        <v>2139</v>
      </c>
      <c r="G3696" s="250"/>
      <c r="H3696" s="251" t="s">
        <v>1</v>
      </c>
      <c r="I3696" s="253"/>
      <c r="J3696" s="250"/>
      <c r="K3696" s="250"/>
      <c r="L3696" s="254"/>
      <c r="M3696" s="255"/>
      <c r="N3696" s="256"/>
      <c r="O3696" s="256"/>
      <c r="P3696" s="256"/>
      <c r="Q3696" s="256"/>
      <c r="R3696" s="256"/>
      <c r="S3696" s="256"/>
      <c r="T3696" s="257"/>
      <c r="U3696" s="13"/>
      <c r="V3696" s="13"/>
      <c r="W3696" s="13"/>
      <c r="X3696" s="13"/>
      <c r="Y3696" s="13"/>
      <c r="Z3696" s="13"/>
      <c r="AA3696" s="13"/>
      <c r="AB3696" s="13"/>
      <c r="AC3696" s="13"/>
      <c r="AD3696" s="13"/>
      <c r="AE3696" s="13"/>
      <c r="AT3696" s="258" t="s">
        <v>200</v>
      </c>
      <c r="AU3696" s="258" t="s">
        <v>82</v>
      </c>
      <c r="AV3696" s="13" t="s">
        <v>80</v>
      </c>
      <c r="AW3696" s="13" t="s">
        <v>30</v>
      </c>
      <c r="AX3696" s="13" t="s">
        <v>73</v>
      </c>
      <c r="AY3696" s="258" t="s">
        <v>189</v>
      </c>
    </row>
    <row r="3697" s="13" customFormat="1">
      <c r="A3697" s="13"/>
      <c r="B3697" s="249"/>
      <c r="C3697" s="250"/>
      <c r="D3697" s="242" t="s">
        <v>200</v>
      </c>
      <c r="E3697" s="251" t="s">
        <v>1</v>
      </c>
      <c r="F3697" s="252" t="s">
        <v>918</v>
      </c>
      <c r="G3697" s="250"/>
      <c r="H3697" s="251" t="s">
        <v>1</v>
      </c>
      <c r="I3697" s="253"/>
      <c r="J3697" s="250"/>
      <c r="K3697" s="250"/>
      <c r="L3697" s="254"/>
      <c r="M3697" s="255"/>
      <c r="N3697" s="256"/>
      <c r="O3697" s="256"/>
      <c r="P3697" s="256"/>
      <c r="Q3697" s="256"/>
      <c r="R3697" s="256"/>
      <c r="S3697" s="256"/>
      <c r="T3697" s="257"/>
      <c r="U3697" s="13"/>
      <c r="V3697" s="13"/>
      <c r="W3697" s="13"/>
      <c r="X3697" s="13"/>
      <c r="Y3697" s="13"/>
      <c r="Z3697" s="13"/>
      <c r="AA3697" s="13"/>
      <c r="AB3697" s="13"/>
      <c r="AC3697" s="13"/>
      <c r="AD3697" s="13"/>
      <c r="AE3697" s="13"/>
      <c r="AT3697" s="258" t="s">
        <v>200</v>
      </c>
      <c r="AU3697" s="258" t="s">
        <v>82</v>
      </c>
      <c r="AV3697" s="13" t="s">
        <v>80</v>
      </c>
      <c r="AW3697" s="13" t="s">
        <v>30</v>
      </c>
      <c r="AX3697" s="13" t="s">
        <v>73</v>
      </c>
      <c r="AY3697" s="258" t="s">
        <v>189</v>
      </c>
    </row>
    <row r="3698" s="14" customFormat="1">
      <c r="A3698" s="14"/>
      <c r="B3698" s="259"/>
      <c r="C3698" s="260"/>
      <c r="D3698" s="242" t="s">
        <v>200</v>
      </c>
      <c r="E3698" s="261" t="s">
        <v>1</v>
      </c>
      <c r="F3698" s="262" t="s">
        <v>919</v>
      </c>
      <c r="G3698" s="260"/>
      <c r="H3698" s="263">
        <v>35.665999999999997</v>
      </c>
      <c r="I3698" s="264"/>
      <c r="J3698" s="260"/>
      <c r="K3698" s="260"/>
      <c r="L3698" s="265"/>
      <c r="M3698" s="266"/>
      <c r="N3698" s="267"/>
      <c r="O3698" s="267"/>
      <c r="P3698" s="267"/>
      <c r="Q3698" s="267"/>
      <c r="R3698" s="267"/>
      <c r="S3698" s="267"/>
      <c r="T3698" s="268"/>
      <c r="U3698" s="14"/>
      <c r="V3698" s="14"/>
      <c r="W3698" s="14"/>
      <c r="X3698" s="14"/>
      <c r="Y3698" s="14"/>
      <c r="Z3698" s="14"/>
      <c r="AA3698" s="14"/>
      <c r="AB3698" s="14"/>
      <c r="AC3698" s="14"/>
      <c r="AD3698" s="14"/>
      <c r="AE3698" s="14"/>
      <c r="AT3698" s="269" t="s">
        <v>200</v>
      </c>
      <c r="AU3698" s="269" t="s">
        <v>82</v>
      </c>
      <c r="AV3698" s="14" t="s">
        <v>82</v>
      </c>
      <c r="AW3698" s="14" t="s">
        <v>30</v>
      </c>
      <c r="AX3698" s="14" t="s">
        <v>73</v>
      </c>
      <c r="AY3698" s="269" t="s">
        <v>189</v>
      </c>
    </row>
    <row r="3699" s="16" customFormat="1">
      <c r="A3699" s="16"/>
      <c r="B3699" s="292"/>
      <c r="C3699" s="293"/>
      <c r="D3699" s="242" t="s">
        <v>200</v>
      </c>
      <c r="E3699" s="294" t="s">
        <v>1</v>
      </c>
      <c r="F3699" s="295" t="s">
        <v>290</v>
      </c>
      <c r="G3699" s="293"/>
      <c r="H3699" s="296">
        <v>35.665999999999997</v>
      </c>
      <c r="I3699" s="297"/>
      <c r="J3699" s="293"/>
      <c r="K3699" s="293"/>
      <c r="L3699" s="298"/>
      <c r="M3699" s="299"/>
      <c r="N3699" s="300"/>
      <c r="O3699" s="300"/>
      <c r="P3699" s="300"/>
      <c r="Q3699" s="300"/>
      <c r="R3699" s="300"/>
      <c r="S3699" s="300"/>
      <c r="T3699" s="301"/>
      <c r="U3699" s="16"/>
      <c r="V3699" s="16"/>
      <c r="W3699" s="16"/>
      <c r="X3699" s="16"/>
      <c r="Y3699" s="16"/>
      <c r="Z3699" s="16"/>
      <c r="AA3699" s="16"/>
      <c r="AB3699" s="16"/>
      <c r="AC3699" s="16"/>
      <c r="AD3699" s="16"/>
      <c r="AE3699" s="16"/>
      <c r="AT3699" s="302" t="s">
        <v>200</v>
      </c>
      <c r="AU3699" s="302" t="s">
        <v>82</v>
      </c>
      <c r="AV3699" s="16" t="s">
        <v>214</v>
      </c>
      <c r="AW3699" s="16" t="s">
        <v>30</v>
      </c>
      <c r="AX3699" s="16" t="s">
        <v>73</v>
      </c>
      <c r="AY3699" s="302" t="s">
        <v>189</v>
      </c>
    </row>
    <row r="3700" s="13" customFormat="1">
      <c r="A3700" s="13"/>
      <c r="B3700" s="249"/>
      <c r="C3700" s="250"/>
      <c r="D3700" s="242" t="s">
        <v>200</v>
      </c>
      <c r="E3700" s="251" t="s">
        <v>1</v>
      </c>
      <c r="F3700" s="252" t="s">
        <v>2140</v>
      </c>
      <c r="G3700" s="250"/>
      <c r="H3700" s="251" t="s">
        <v>1</v>
      </c>
      <c r="I3700" s="253"/>
      <c r="J3700" s="250"/>
      <c r="K3700" s="250"/>
      <c r="L3700" s="254"/>
      <c r="M3700" s="255"/>
      <c r="N3700" s="256"/>
      <c r="O3700" s="256"/>
      <c r="P3700" s="256"/>
      <c r="Q3700" s="256"/>
      <c r="R3700" s="256"/>
      <c r="S3700" s="256"/>
      <c r="T3700" s="257"/>
      <c r="U3700" s="13"/>
      <c r="V3700" s="13"/>
      <c r="W3700" s="13"/>
      <c r="X3700" s="13"/>
      <c r="Y3700" s="13"/>
      <c r="Z3700" s="13"/>
      <c r="AA3700" s="13"/>
      <c r="AB3700" s="13"/>
      <c r="AC3700" s="13"/>
      <c r="AD3700" s="13"/>
      <c r="AE3700" s="13"/>
      <c r="AT3700" s="258" t="s">
        <v>200</v>
      </c>
      <c r="AU3700" s="258" t="s">
        <v>82</v>
      </c>
      <c r="AV3700" s="13" t="s">
        <v>80</v>
      </c>
      <c r="AW3700" s="13" t="s">
        <v>30</v>
      </c>
      <c r="AX3700" s="13" t="s">
        <v>73</v>
      </c>
      <c r="AY3700" s="258" t="s">
        <v>189</v>
      </c>
    </row>
    <row r="3701" s="14" customFormat="1">
      <c r="A3701" s="14"/>
      <c r="B3701" s="259"/>
      <c r="C3701" s="260"/>
      <c r="D3701" s="242" t="s">
        <v>200</v>
      </c>
      <c r="E3701" s="261" t="s">
        <v>1</v>
      </c>
      <c r="F3701" s="262" t="s">
        <v>2141</v>
      </c>
      <c r="G3701" s="260"/>
      <c r="H3701" s="263">
        <v>71.331999999999994</v>
      </c>
      <c r="I3701" s="264"/>
      <c r="J3701" s="260"/>
      <c r="K3701" s="260"/>
      <c r="L3701" s="265"/>
      <c r="M3701" s="266"/>
      <c r="N3701" s="267"/>
      <c r="O3701" s="267"/>
      <c r="P3701" s="267"/>
      <c r="Q3701" s="267"/>
      <c r="R3701" s="267"/>
      <c r="S3701" s="267"/>
      <c r="T3701" s="268"/>
      <c r="U3701" s="14"/>
      <c r="V3701" s="14"/>
      <c r="W3701" s="14"/>
      <c r="X3701" s="14"/>
      <c r="Y3701" s="14"/>
      <c r="Z3701" s="14"/>
      <c r="AA3701" s="14"/>
      <c r="AB3701" s="14"/>
      <c r="AC3701" s="14"/>
      <c r="AD3701" s="14"/>
      <c r="AE3701" s="14"/>
      <c r="AT3701" s="269" t="s">
        <v>200</v>
      </c>
      <c r="AU3701" s="269" t="s">
        <v>82</v>
      </c>
      <c r="AV3701" s="14" t="s">
        <v>82</v>
      </c>
      <c r="AW3701" s="14" t="s">
        <v>30</v>
      </c>
      <c r="AX3701" s="14" t="s">
        <v>73</v>
      </c>
      <c r="AY3701" s="269" t="s">
        <v>189</v>
      </c>
    </row>
    <row r="3702" s="13" customFormat="1">
      <c r="A3702" s="13"/>
      <c r="B3702" s="249"/>
      <c r="C3702" s="250"/>
      <c r="D3702" s="242" t="s">
        <v>200</v>
      </c>
      <c r="E3702" s="251" t="s">
        <v>1</v>
      </c>
      <c r="F3702" s="252" t="s">
        <v>304</v>
      </c>
      <c r="G3702" s="250"/>
      <c r="H3702" s="251" t="s">
        <v>1</v>
      </c>
      <c r="I3702" s="253"/>
      <c r="J3702" s="250"/>
      <c r="K3702" s="250"/>
      <c r="L3702" s="254"/>
      <c r="M3702" s="255"/>
      <c r="N3702" s="256"/>
      <c r="O3702" s="256"/>
      <c r="P3702" s="256"/>
      <c r="Q3702" s="256"/>
      <c r="R3702" s="256"/>
      <c r="S3702" s="256"/>
      <c r="T3702" s="257"/>
      <c r="U3702" s="13"/>
      <c r="V3702" s="13"/>
      <c r="W3702" s="13"/>
      <c r="X3702" s="13"/>
      <c r="Y3702" s="13"/>
      <c r="Z3702" s="13"/>
      <c r="AA3702" s="13"/>
      <c r="AB3702" s="13"/>
      <c r="AC3702" s="13"/>
      <c r="AD3702" s="13"/>
      <c r="AE3702" s="13"/>
      <c r="AT3702" s="258" t="s">
        <v>200</v>
      </c>
      <c r="AU3702" s="258" t="s">
        <v>82</v>
      </c>
      <c r="AV3702" s="13" t="s">
        <v>80</v>
      </c>
      <c r="AW3702" s="13" t="s">
        <v>30</v>
      </c>
      <c r="AX3702" s="13" t="s">
        <v>73</v>
      </c>
      <c r="AY3702" s="258" t="s">
        <v>189</v>
      </c>
    </row>
    <row r="3703" s="13" customFormat="1">
      <c r="A3703" s="13"/>
      <c r="B3703" s="249"/>
      <c r="C3703" s="250"/>
      <c r="D3703" s="242" t="s">
        <v>200</v>
      </c>
      <c r="E3703" s="251" t="s">
        <v>1</v>
      </c>
      <c r="F3703" s="252" t="s">
        <v>201</v>
      </c>
      <c r="G3703" s="250"/>
      <c r="H3703" s="251" t="s">
        <v>1</v>
      </c>
      <c r="I3703" s="253"/>
      <c r="J3703" s="250"/>
      <c r="K3703" s="250"/>
      <c r="L3703" s="254"/>
      <c r="M3703" s="255"/>
      <c r="N3703" s="256"/>
      <c r="O3703" s="256"/>
      <c r="P3703" s="256"/>
      <c r="Q3703" s="256"/>
      <c r="R3703" s="256"/>
      <c r="S3703" s="256"/>
      <c r="T3703" s="257"/>
      <c r="U3703" s="13"/>
      <c r="V3703" s="13"/>
      <c r="W3703" s="13"/>
      <c r="X3703" s="13"/>
      <c r="Y3703" s="13"/>
      <c r="Z3703" s="13"/>
      <c r="AA3703" s="13"/>
      <c r="AB3703" s="13"/>
      <c r="AC3703" s="13"/>
      <c r="AD3703" s="13"/>
      <c r="AE3703" s="13"/>
      <c r="AT3703" s="258" t="s">
        <v>200</v>
      </c>
      <c r="AU3703" s="258" t="s">
        <v>82</v>
      </c>
      <c r="AV3703" s="13" t="s">
        <v>80</v>
      </c>
      <c r="AW3703" s="13" t="s">
        <v>30</v>
      </c>
      <c r="AX3703" s="13" t="s">
        <v>73</v>
      </c>
      <c r="AY3703" s="258" t="s">
        <v>189</v>
      </c>
    </row>
    <row r="3704" s="14" customFormat="1">
      <c r="A3704" s="14"/>
      <c r="B3704" s="259"/>
      <c r="C3704" s="260"/>
      <c r="D3704" s="242" t="s">
        <v>200</v>
      </c>
      <c r="E3704" s="261" t="s">
        <v>1</v>
      </c>
      <c r="F3704" s="262" t="s">
        <v>305</v>
      </c>
      <c r="G3704" s="260"/>
      <c r="H3704" s="263">
        <v>88.304000000000002</v>
      </c>
      <c r="I3704" s="264"/>
      <c r="J3704" s="260"/>
      <c r="K3704" s="260"/>
      <c r="L3704" s="265"/>
      <c r="M3704" s="266"/>
      <c r="N3704" s="267"/>
      <c r="O3704" s="267"/>
      <c r="P3704" s="267"/>
      <c r="Q3704" s="267"/>
      <c r="R3704" s="267"/>
      <c r="S3704" s="267"/>
      <c r="T3704" s="268"/>
      <c r="U3704" s="14"/>
      <c r="V3704" s="14"/>
      <c r="W3704" s="14"/>
      <c r="X3704" s="14"/>
      <c r="Y3704" s="14"/>
      <c r="Z3704" s="14"/>
      <c r="AA3704" s="14"/>
      <c r="AB3704" s="14"/>
      <c r="AC3704" s="14"/>
      <c r="AD3704" s="14"/>
      <c r="AE3704" s="14"/>
      <c r="AT3704" s="269" t="s">
        <v>200</v>
      </c>
      <c r="AU3704" s="269" t="s">
        <v>82</v>
      </c>
      <c r="AV3704" s="14" t="s">
        <v>82</v>
      </c>
      <c r="AW3704" s="14" t="s">
        <v>30</v>
      </c>
      <c r="AX3704" s="14" t="s">
        <v>73</v>
      </c>
      <c r="AY3704" s="269" t="s">
        <v>189</v>
      </c>
    </row>
    <row r="3705" s="15" customFormat="1">
      <c r="A3705" s="15"/>
      <c r="B3705" s="270"/>
      <c r="C3705" s="271"/>
      <c r="D3705" s="242" t="s">
        <v>200</v>
      </c>
      <c r="E3705" s="272" t="s">
        <v>1</v>
      </c>
      <c r="F3705" s="273" t="s">
        <v>207</v>
      </c>
      <c r="G3705" s="271"/>
      <c r="H3705" s="274">
        <v>195.30199999999999</v>
      </c>
      <c r="I3705" s="275"/>
      <c r="J3705" s="271"/>
      <c r="K3705" s="271"/>
      <c r="L3705" s="276"/>
      <c r="M3705" s="277"/>
      <c r="N3705" s="278"/>
      <c r="O3705" s="278"/>
      <c r="P3705" s="278"/>
      <c r="Q3705" s="278"/>
      <c r="R3705" s="278"/>
      <c r="S3705" s="278"/>
      <c r="T3705" s="279"/>
      <c r="U3705" s="15"/>
      <c r="V3705" s="15"/>
      <c r="W3705" s="15"/>
      <c r="X3705" s="15"/>
      <c r="Y3705" s="15"/>
      <c r="Z3705" s="15"/>
      <c r="AA3705" s="15"/>
      <c r="AB3705" s="15"/>
      <c r="AC3705" s="15"/>
      <c r="AD3705" s="15"/>
      <c r="AE3705" s="15"/>
      <c r="AT3705" s="280" t="s">
        <v>200</v>
      </c>
      <c r="AU3705" s="280" t="s">
        <v>82</v>
      </c>
      <c r="AV3705" s="15" t="s">
        <v>195</v>
      </c>
      <c r="AW3705" s="15" t="s">
        <v>30</v>
      </c>
      <c r="AX3705" s="15" t="s">
        <v>73</v>
      </c>
      <c r="AY3705" s="280" t="s">
        <v>189</v>
      </c>
    </row>
    <row r="3706" s="14" customFormat="1">
      <c r="A3706" s="14"/>
      <c r="B3706" s="259"/>
      <c r="C3706" s="260"/>
      <c r="D3706" s="242" t="s">
        <v>200</v>
      </c>
      <c r="E3706" s="261" t="s">
        <v>1</v>
      </c>
      <c r="F3706" s="262" t="s">
        <v>2142</v>
      </c>
      <c r="G3706" s="260"/>
      <c r="H3706" s="263">
        <v>205.06700000000001</v>
      </c>
      <c r="I3706" s="264"/>
      <c r="J3706" s="260"/>
      <c r="K3706" s="260"/>
      <c r="L3706" s="265"/>
      <c r="M3706" s="266"/>
      <c r="N3706" s="267"/>
      <c r="O3706" s="267"/>
      <c r="P3706" s="267"/>
      <c r="Q3706" s="267"/>
      <c r="R3706" s="267"/>
      <c r="S3706" s="267"/>
      <c r="T3706" s="268"/>
      <c r="U3706" s="14"/>
      <c r="V3706" s="14"/>
      <c r="W3706" s="14"/>
      <c r="X3706" s="14"/>
      <c r="Y3706" s="14"/>
      <c r="Z3706" s="14"/>
      <c r="AA3706" s="14"/>
      <c r="AB3706" s="14"/>
      <c r="AC3706" s="14"/>
      <c r="AD3706" s="14"/>
      <c r="AE3706" s="14"/>
      <c r="AT3706" s="269" t="s">
        <v>200</v>
      </c>
      <c r="AU3706" s="269" t="s">
        <v>82</v>
      </c>
      <c r="AV3706" s="14" t="s">
        <v>82</v>
      </c>
      <c r="AW3706" s="14" t="s">
        <v>30</v>
      </c>
      <c r="AX3706" s="14" t="s">
        <v>80</v>
      </c>
      <c r="AY3706" s="269" t="s">
        <v>189</v>
      </c>
    </row>
    <row r="3707" s="2" customFormat="1" ht="24.15" customHeight="1">
      <c r="A3707" s="39"/>
      <c r="B3707" s="40"/>
      <c r="C3707" s="281" t="s">
        <v>2143</v>
      </c>
      <c r="D3707" s="281" t="s">
        <v>273</v>
      </c>
      <c r="E3707" s="282" t="s">
        <v>2144</v>
      </c>
      <c r="F3707" s="283" t="s">
        <v>2145</v>
      </c>
      <c r="G3707" s="284" t="s">
        <v>2060</v>
      </c>
      <c r="H3707" s="285">
        <v>312.483</v>
      </c>
      <c r="I3707" s="286"/>
      <c r="J3707" s="287">
        <f>ROUND(I3707*H3707,2)</f>
        <v>0</v>
      </c>
      <c r="K3707" s="288"/>
      <c r="L3707" s="289"/>
      <c r="M3707" s="290" t="s">
        <v>1</v>
      </c>
      <c r="N3707" s="291" t="s">
        <v>38</v>
      </c>
      <c r="O3707" s="92"/>
      <c r="P3707" s="238">
        <f>O3707*H3707</f>
        <v>0</v>
      </c>
      <c r="Q3707" s="238">
        <v>0.001</v>
      </c>
      <c r="R3707" s="238">
        <f>Q3707*H3707</f>
        <v>0.31248300000000001</v>
      </c>
      <c r="S3707" s="238">
        <v>0</v>
      </c>
      <c r="T3707" s="239">
        <f>S3707*H3707</f>
        <v>0</v>
      </c>
      <c r="U3707" s="39"/>
      <c r="V3707" s="39"/>
      <c r="W3707" s="39"/>
      <c r="X3707" s="39"/>
      <c r="Y3707" s="39"/>
      <c r="Z3707" s="39"/>
      <c r="AA3707" s="39"/>
      <c r="AB3707" s="39"/>
      <c r="AC3707" s="39"/>
      <c r="AD3707" s="39"/>
      <c r="AE3707" s="39"/>
      <c r="AR3707" s="240" t="s">
        <v>471</v>
      </c>
      <c r="AT3707" s="240" t="s">
        <v>273</v>
      </c>
      <c r="AU3707" s="240" t="s">
        <v>82</v>
      </c>
      <c r="AY3707" s="18" t="s">
        <v>189</v>
      </c>
      <c r="BE3707" s="241">
        <f>IF(N3707="základní",J3707,0)</f>
        <v>0</v>
      </c>
      <c r="BF3707" s="241">
        <f>IF(N3707="snížená",J3707,0)</f>
        <v>0</v>
      </c>
      <c r="BG3707" s="241">
        <f>IF(N3707="zákl. přenesená",J3707,0)</f>
        <v>0</v>
      </c>
      <c r="BH3707" s="241">
        <f>IF(N3707="sníž. přenesená",J3707,0)</f>
        <v>0</v>
      </c>
      <c r="BI3707" s="241">
        <f>IF(N3707="nulová",J3707,0)</f>
        <v>0</v>
      </c>
      <c r="BJ3707" s="18" t="s">
        <v>80</v>
      </c>
      <c r="BK3707" s="241">
        <f>ROUND(I3707*H3707,2)</f>
        <v>0</v>
      </c>
      <c r="BL3707" s="18" t="s">
        <v>306</v>
      </c>
      <c r="BM3707" s="240" t="s">
        <v>2146</v>
      </c>
    </row>
    <row r="3708" s="2" customFormat="1">
      <c r="A3708" s="39"/>
      <c r="B3708" s="40"/>
      <c r="C3708" s="41"/>
      <c r="D3708" s="242" t="s">
        <v>197</v>
      </c>
      <c r="E3708" s="41"/>
      <c r="F3708" s="243" t="s">
        <v>2145</v>
      </c>
      <c r="G3708" s="41"/>
      <c r="H3708" s="41"/>
      <c r="I3708" s="244"/>
      <c r="J3708" s="41"/>
      <c r="K3708" s="41"/>
      <c r="L3708" s="45"/>
      <c r="M3708" s="245"/>
      <c r="N3708" s="246"/>
      <c r="O3708" s="92"/>
      <c r="P3708" s="92"/>
      <c r="Q3708" s="92"/>
      <c r="R3708" s="92"/>
      <c r="S3708" s="92"/>
      <c r="T3708" s="93"/>
      <c r="U3708" s="39"/>
      <c r="V3708" s="39"/>
      <c r="W3708" s="39"/>
      <c r="X3708" s="39"/>
      <c r="Y3708" s="39"/>
      <c r="Z3708" s="39"/>
      <c r="AA3708" s="39"/>
      <c r="AB3708" s="39"/>
      <c r="AC3708" s="39"/>
      <c r="AD3708" s="39"/>
      <c r="AE3708" s="39"/>
      <c r="AT3708" s="18" t="s">
        <v>197</v>
      </c>
      <c r="AU3708" s="18" t="s">
        <v>82</v>
      </c>
    </row>
    <row r="3709" s="14" customFormat="1">
      <c r="A3709" s="14"/>
      <c r="B3709" s="259"/>
      <c r="C3709" s="260"/>
      <c r="D3709" s="242" t="s">
        <v>200</v>
      </c>
      <c r="E3709" s="261" t="s">
        <v>1</v>
      </c>
      <c r="F3709" s="262" t="s">
        <v>2147</v>
      </c>
      <c r="G3709" s="260"/>
      <c r="H3709" s="263">
        <v>312.483</v>
      </c>
      <c r="I3709" s="264"/>
      <c r="J3709" s="260"/>
      <c r="K3709" s="260"/>
      <c r="L3709" s="265"/>
      <c r="M3709" s="266"/>
      <c r="N3709" s="267"/>
      <c r="O3709" s="267"/>
      <c r="P3709" s="267"/>
      <c r="Q3709" s="267"/>
      <c r="R3709" s="267"/>
      <c r="S3709" s="267"/>
      <c r="T3709" s="268"/>
      <c r="U3709" s="14"/>
      <c r="V3709" s="14"/>
      <c r="W3709" s="14"/>
      <c r="X3709" s="14"/>
      <c r="Y3709" s="14"/>
      <c r="Z3709" s="14"/>
      <c r="AA3709" s="14"/>
      <c r="AB3709" s="14"/>
      <c r="AC3709" s="14"/>
      <c r="AD3709" s="14"/>
      <c r="AE3709" s="14"/>
      <c r="AT3709" s="269" t="s">
        <v>200</v>
      </c>
      <c r="AU3709" s="269" t="s">
        <v>82</v>
      </c>
      <c r="AV3709" s="14" t="s">
        <v>82</v>
      </c>
      <c r="AW3709" s="14" t="s">
        <v>30</v>
      </c>
      <c r="AX3709" s="14" t="s">
        <v>80</v>
      </c>
      <c r="AY3709" s="269" t="s">
        <v>189</v>
      </c>
    </row>
    <row r="3710" s="2" customFormat="1" ht="24.15" customHeight="1">
      <c r="A3710" s="39"/>
      <c r="B3710" s="40"/>
      <c r="C3710" s="228" t="s">
        <v>2148</v>
      </c>
      <c r="D3710" s="228" t="s">
        <v>191</v>
      </c>
      <c r="E3710" s="229" t="s">
        <v>2149</v>
      </c>
      <c r="F3710" s="230" t="s">
        <v>2150</v>
      </c>
      <c r="G3710" s="231" t="s">
        <v>256</v>
      </c>
      <c r="H3710" s="232">
        <v>3.2309999999999999</v>
      </c>
      <c r="I3710" s="233"/>
      <c r="J3710" s="234">
        <f>ROUND(I3710*H3710,2)</f>
        <v>0</v>
      </c>
      <c r="K3710" s="235"/>
      <c r="L3710" s="45"/>
      <c r="M3710" s="236" t="s">
        <v>1</v>
      </c>
      <c r="N3710" s="237" t="s">
        <v>38</v>
      </c>
      <c r="O3710" s="92"/>
      <c r="P3710" s="238">
        <f>O3710*H3710</f>
        <v>0</v>
      </c>
      <c r="Q3710" s="238">
        <v>0</v>
      </c>
      <c r="R3710" s="238">
        <f>Q3710*H3710</f>
        <v>0</v>
      </c>
      <c r="S3710" s="238">
        <v>0</v>
      </c>
      <c r="T3710" s="239">
        <f>S3710*H3710</f>
        <v>0</v>
      </c>
      <c r="U3710" s="39"/>
      <c r="V3710" s="39"/>
      <c r="W3710" s="39"/>
      <c r="X3710" s="39"/>
      <c r="Y3710" s="39"/>
      <c r="Z3710" s="39"/>
      <c r="AA3710" s="39"/>
      <c r="AB3710" s="39"/>
      <c r="AC3710" s="39"/>
      <c r="AD3710" s="39"/>
      <c r="AE3710" s="39"/>
      <c r="AR3710" s="240" t="s">
        <v>306</v>
      </c>
      <c r="AT3710" s="240" t="s">
        <v>191</v>
      </c>
      <c r="AU3710" s="240" t="s">
        <v>82</v>
      </c>
      <c r="AY3710" s="18" t="s">
        <v>189</v>
      </c>
      <c r="BE3710" s="241">
        <f>IF(N3710="základní",J3710,0)</f>
        <v>0</v>
      </c>
      <c r="BF3710" s="241">
        <f>IF(N3710="snížená",J3710,0)</f>
        <v>0</v>
      </c>
      <c r="BG3710" s="241">
        <f>IF(N3710="zákl. přenesená",J3710,0)</f>
        <v>0</v>
      </c>
      <c r="BH3710" s="241">
        <f>IF(N3710="sníž. přenesená",J3710,0)</f>
        <v>0</v>
      </c>
      <c r="BI3710" s="241">
        <f>IF(N3710="nulová",J3710,0)</f>
        <v>0</v>
      </c>
      <c r="BJ3710" s="18" t="s">
        <v>80</v>
      </c>
      <c r="BK3710" s="241">
        <f>ROUND(I3710*H3710,2)</f>
        <v>0</v>
      </c>
      <c r="BL3710" s="18" t="s">
        <v>306</v>
      </c>
      <c r="BM3710" s="240" t="s">
        <v>2151</v>
      </c>
    </row>
    <row r="3711" s="2" customFormat="1">
      <c r="A3711" s="39"/>
      <c r="B3711" s="40"/>
      <c r="C3711" s="41"/>
      <c r="D3711" s="242" t="s">
        <v>197</v>
      </c>
      <c r="E3711" s="41"/>
      <c r="F3711" s="243" t="s">
        <v>2152</v>
      </c>
      <c r="G3711" s="41"/>
      <c r="H3711" s="41"/>
      <c r="I3711" s="244"/>
      <c r="J3711" s="41"/>
      <c r="K3711" s="41"/>
      <c r="L3711" s="45"/>
      <c r="M3711" s="245"/>
      <c r="N3711" s="246"/>
      <c r="O3711" s="92"/>
      <c r="P3711" s="92"/>
      <c r="Q3711" s="92"/>
      <c r="R3711" s="92"/>
      <c r="S3711" s="92"/>
      <c r="T3711" s="93"/>
      <c r="U3711" s="39"/>
      <c r="V3711" s="39"/>
      <c r="W3711" s="39"/>
      <c r="X3711" s="39"/>
      <c r="Y3711" s="39"/>
      <c r="Z3711" s="39"/>
      <c r="AA3711" s="39"/>
      <c r="AB3711" s="39"/>
      <c r="AC3711" s="39"/>
      <c r="AD3711" s="39"/>
      <c r="AE3711" s="39"/>
      <c r="AT3711" s="18" t="s">
        <v>197</v>
      </c>
      <c r="AU3711" s="18" t="s">
        <v>82</v>
      </c>
    </row>
    <row r="3712" s="2" customFormat="1">
      <c r="A3712" s="39"/>
      <c r="B3712" s="40"/>
      <c r="C3712" s="41"/>
      <c r="D3712" s="247" t="s">
        <v>198</v>
      </c>
      <c r="E3712" s="41"/>
      <c r="F3712" s="248" t="s">
        <v>2153</v>
      </c>
      <c r="G3712" s="41"/>
      <c r="H3712" s="41"/>
      <c r="I3712" s="244"/>
      <c r="J3712" s="41"/>
      <c r="K3712" s="41"/>
      <c r="L3712" s="45"/>
      <c r="M3712" s="245"/>
      <c r="N3712" s="246"/>
      <c r="O3712" s="92"/>
      <c r="P3712" s="92"/>
      <c r="Q3712" s="92"/>
      <c r="R3712" s="92"/>
      <c r="S3712" s="92"/>
      <c r="T3712" s="93"/>
      <c r="U3712" s="39"/>
      <c r="V3712" s="39"/>
      <c r="W3712" s="39"/>
      <c r="X3712" s="39"/>
      <c r="Y3712" s="39"/>
      <c r="Z3712" s="39"/>
      <c r="AA3712" s="39"/>
      <c r="AB3712" s="39"/>
      <c r="AC3712" s="39"/>
      <c r="AD3712" s="39"/>
      <c r="AE3712" s="39"/>
      <c r="AT3712" s="18" t="s">
        <v>198</v>
      </c>
      <c r="AU3712" s="18" t="s">
        <v>82</v>
      </c>
    </row>
    <row r="3713" s="12" customFormat="1" ht="22.8" customHeight="1">
      <c r="A3713" s="12"/>
      <c r="B3713" s="212"/>
      <c r="C3713" s="213"/>
      <c r="D3713" s="214" t="s">
        <v>72</v>
      </c>
      <c r="E3713" s="226" t="s">
        <v>2154</v>
      </c>
      <c r="F3713" s="226" t="s">
        <v>2155</v>
      </c>
      <c r="G3713" s="213"/>
      <c r="H3713" s="213"/>
      <c r="I3713" s="216"/>
      <c r="J3713" s="227">
        <f>BK3713</f>
        <v>0</v>
      </c>
      <c r="K3713" s="213"/>
      <c r="L3713" s="218"/>
      <c r="M3713" s="219"/>
      <c r="N3713" s="220"/>
      <c r="O3713" s="220"/>
      <c r="P3713" s="221">
        <f>SUM(P3714:P3726)</f>
        <v>0</v>
      </c>
      <c r="Q3713" s="220"/>
      <c r="R3713" s="221">
        <f>SUM(R3714:R3726)</f>
        <v>0</v>
      </c>
      <c r="S3713" s="220"/>
      <c r="T3713" s="222">
        <f>SUM(T3714:T3726)</f>
        <v>1.4189340000000001</v>
      </c>
      <c r="U3713" s="12"/>
      <c r="V3713" s="12"/>
      <c r="W3713" s="12"/>
      <c r="X3713" s="12"/>
      <c r="Y3713" s="12"/>
      <c r="Z3713" s="12"/>
      <c r="AA3713" s="12"/>
      <c r="AB3713" s="12"/>
      <c r="AC3713" s="12"/>
      <c r="AD3713" s="12"/>
      <c r="AE3713" s="12"/>
      <c r="AR3713" s="223" t="s">
        <v>82</v>
      </c>
      <c r="AT3713" s="224" t="s">
        <v>72</v>
      </c>
      <c r="AU3713" s="224" t="s">
        <v>80</v>
      </c>
      <c r="AY3713" s="223" t="s">
        <v>189</v>
      </c>
      <c r="BK3713" s="225">
        <f>SUM(BK3714:BK3726)</f>
        <v>0</v>
      </c>
    </row>
    <row r="3714" s="2" customFormat="1" ht="21.75" customHeight="1">
      <c r="A3714" s="39"/>
      <c r="B3714" s="40"/>
      <c r="C3714" s="228" t="s">
        <v>2156</v>
      </c>
      <c r="D3714" s="228" t="s">
        <v>191</v>
      </c>
      <c r="E3714" s="229" t="s">
        <v>2157</v>
      </c>
      <c r="F3714" s="230" t="s">
        <v>2158</v>
      </c>
      <c r="G3714" s="231" t="s">
        <v>301</v>
      </c>
      <c r="H3714" s="232">
        <v>64.497</v>
      </c>
      <c r="I3714" s="233"/>
      <c r="J3714" s="234">
        <f>ROUND(I3714*H3714,2)</f>
        <v>0</v>
      </c>
      <c r="K3714" s="235"/>
      <c r="L3714" s="45"/>
      <c r="M3714" s="236" t="s">
        <v>1</v>
      </c>
      <c r="N3714" s="237" t="s">
        <v>38</v>
      </c>
      <c r="O3714" s="92"/>
      <c r="P3714" s="238">
        <f>O3714*H3714</f>
        <v>0</v>
      </c>
      <c r="Q3714" s="238">
        <v>0</v>
      </c>
      <c r="R3714" s="238">
        <f>Q3714*H3714</f>
        <v>0</v>
      </c>
      <c r="S3714" s="238">
        <v>0.01</v>
      </c>
      <c r="T3714" s="239">
        <f>S3714*H3714</f>
        <v>0.64497000000000004</v>
      </c>
      <c r="U3714" s="39"/>
      <c r="V3714" s="39"/>
      <c r="W3714" s="39"/>
      <c r="X3714" s="39"/>
      <c r="Y3714" s="39"/>
      <c r="Z3714" s="39"/>
      <c r="AA3714" s="39"/>
      <c r="AB3714" s="39"/>
      <c r="AC3714" s="39"/>
      <c r="AD3714" s="39"/>
      <c r="AE3714" s="39"/>
      <c r="AR3714" s="240" t="s">
        <v>306</v>
      </c>
      <c r="AT3714" s="240" t="s">
        <v>191</v>
      </c>
      <c r="AU3714" s="240" t="s">
        <v>82</v>
      </c>
      <c r="AY3714" s="18" t="s">
        <v>189</v>
      </c>
      <c r="BE3714" s="241">
        <f>IF(N3714="základní",J3714,0)</f>
        <v>0</v>
      </c>
      <c r="BF3714" s="241">
        <f>IF(N3714="snížená",J3714,0)</f>
        <v>0</v>
      </c>
      <c r="BG3714" s="241">
        <f>IF(N3714="zákl. přenesená",J3714,0)</f>
        <v>0</v>
      </c>
      <c r="BH3714" s="241">
        <f>IF(N3714="sníž. přenesená",J3714,0)</f>
        <v>0</v>
      </c>
      <c r="BI3714" s="241">
        <f>IF(N3714="nulová",J3714,0)</f>
        <v>0</v>
      </c>
      <c r="BJ3714" s="18" t="s">
        <v>80</v>
      </c>
      <c r="BK3714" s="241">
        <f>ROUND(I3714*H3714,2)</f>
        <v>0</v>
      </c>
      <c r="BL3714" s="18" t="s">
        <v>306</v>
      </c>
      <c r="BM3714" s="240" t="s">
        <v>2159</v>
      </c>
    </row>
    <row r="3715" s="2" customFormat="1">
      <c r="A3715" s="39"/>
      <c r="B3715" s="40"/>
      <c r="C3715" s="41"/>
      <c r="D3715" s="242" t="s">
        <v>197</v>
      </c>
      <c r="E3715" s="41"/>
      <c r="F3715" s="243" t="s">
        <v>2158</v>
      </c>
      <c r="G3715" s="41"/>
      <c r="H3715" s="41"/>
      <c r="I3715" s="244"/>
      <c r="J3715" s="41"/>
      <c r="K3715" s="41"/>
      <c r="L3715" s="45"/>
      <c r="M3715" s="245"/>
      <c r="N3715" s="246"/>
      <c r="O3715" s="92"/>
      <c r="P3715" s="92"/>
      <c r="Q3715" s="92"/>
      <c r="R3715" s="92"/>
      <c r="S3715" s="92"/>
      <c r="T3715" s="93"/>
      <c r="U3715" s="39"/>
      <c r="V3715" s="39"/>
      <c r="W3715" s="39"/>
      <c r="X3715" s="39"/>
      <c r="Y3715" s="39"/>
      <c r="Z3715" s="39"/>
      <c r="AA3715" s="39"/>
      <c r="AB3715" s="39"/>
      <c r="AC3715" s="39"/>
      <c r="AD3715" s="39"/>
      <c r="AE3715" s="39"/>
      <c r="AT3715" s="18" t="s">
        <v>197</v>
      </c>
      <c r="AU3715" s="18" t="s">
        <v>82</v>
      </c>
    </row>
    <row r="3716" s="2" customFormat="1">
      <c r="A3716" s="39"/>
      <c r="B3716" s="40"/>
      <c r="C3716" s="41"/>
      <c r="D3716" s="247" t="s">
        <v>198</v>
      </c>
      <c r="E3716" s="41"/>
      <c r="F3716" s="248" t="s">
        <v>2160</v>
      </c>
      <c r="G3716" s="41"/>
      <c r="H3716" s="41"/>
      <c r="I3716" s="244"/>
      <c r="J3716" s="41"/>
      <c r="K3716" s="41"/>
      <c r="L3716" s="45"/>
      <c r="M3716" s="245"/>
      <c r="N3716" s="246"/>
      <c r="O3716" s="92"/>
      <c r="P3716" s="92"/>
      <c r="Q3716" s="92"/>
      <c r="R3716" s="92"/>
      <c r="S3716" s="92"/>
      <c r="T3716" s="93"/>
      <c r="U3716" s="39"/>
      <c r="V3716" s="39"/>
      <c r="W3716" s="39"/>
      <c r="X3716" s="39"/>
      <c r="Y3716" s="39"/>
      <c r="Z3716" s="39"/>
      <c r="AA3716" s="39"/>
      <c r="AB3716" s="39"/>
      <c r="AC3716" s="39"/>
      <c r="AD3716" s="39"/>
      <c r="AE3716" s="39"/>
      <c r="AT3716" s="18" t="s">
        <v>198</v>
      </c>
      <c r="AU3716" s="18" t="s">
        <v>82</v>
      </c>
    </row>
    <row r="3717" s="13" customFormat="1">
      <c r="A3717" s="13"/>
      <c r="B3717" s="249"/>
      <c r="C3717" s="250"/>
      <c r="D3717" s="242" t="s">
        <v>200</v>
      </c>
      <c r="E3717" s="251" t="s">
        <v>1</v>
      </c>
      <c r="F3717" s="252" t="s">
        <v>2161</v>
      </c>
      <c r="G3717" s="250"/>
      <c r="H3717" s="251" t="s">
        <v>1</v>
      </c>
      <c r="I3717" s="253"/>
      <c r="J3717" s="250"/>
      <c r="K3717" s="250"/>
      <c r="L3717" s="254"/>
      <c r="M3717" s="255"/>
      <c r="N3717" s="256"/>
      <c r="O3717" s="256"/>
      <c r="P3717" s="256"/>
      <c r="Q3717" s="256"/>
      <c r="R3717" s="256"/>
      <c r="S3717" s="256"/>
      <c r="T3717" s="257"/>
      <c r="U3717" s="13"/>
      <c r="V3717" s="13"/>
      <c r="W3717" s="13"/>
      <c r="X3717" s="13"/>
      <c r="Y3717" s="13"/>
      <c r="Z3717" s="13"/>
      <c r="AA3717" s="13"/>
      <c r="AB3717" s="13"/>
      <c r="AC3717" s="13"/>
      <c r="AD3717" s="13"/>
      <c r="AE3717" s="13"/>
      <c r="AT3717" s="258" t="s">
        <v>200</v>
      </c>
      <c r="AU3717" s="258" t="s">
        <v>82</v>
      </c>
      <c r="AV3717" s="13" t="s">
        <v>80</v>
      </c>
      <c r="AW3717" s="13" t="s">
        <v>30</v>
      </c>
      <c r="AX3717" s="13" t="s">
        <v>73</v>
      </c>
      <c r="AY3717" s="258" t="s">
        <v>189</v>
      </c>
    </row>
    <row r="3718" s="14" customFormat="1">
      <c r="A3718" s="14"/>
      <c r="B3718" s="259"/>
      <c r="C3718" s="260"/>
      <c r="D3718" s="242" t="s">
        <v>200</v>
      </c>
      <c r="E3718" s="261" t="s">
        <v>1</v>
      </c>
      <c r="F3718" s="262" t="s">
        <v>2162</v>
      </c>
      <c r="G3718" s="260"/>
      <c r="H3718" s="263">
        <v>64.497</v>
      </c>
      <c r="I3718" s="264"/>
      <c r="J3718" s="260"/>
      <c r="K3718" s="260"/>
      <c r="L3718" s="265"/>
      <c r="M3718" s="266"/>
      <c r="N3718" s="267"/>
      <c r="O3718" s="267"/>
      <c r="P3718" s="267"/>
      <c r="Q3718" s="267"/>
      <c r="R3718" s="267"/>
      <c r="S3718" s="267"/>
      <c r="T3718" s="268"/>
      <c r="U3718" s="14"/>
      <c r="V3718" s="14"/>
      <c r="W3718" s="14"/>
      <c r="X3718" s="14"/>
      <c r="Y3718" s="14"/>
      <c r="Z3718" s="14"/>
      <c r="AA3718" s="14"/>
      <c r="AB3718" s="14"/>
      <c r="AC3718" s="14"/>
      <c r="AD3718" s="14"/>
      <c r="AE3718" s="14"/>
      <c r="AT3718" s="269" t="s">
        <v>200</v>
      </c>
      <c r="AU3718" s="269" t="s">
        <v>82</v>
      </c>
      <c r="AV3718" s="14" t="s">
        <v>82</v>
      </c>
      <c r="AW3718" s="14" t="s">
        <v>30</v>
      </c>
      <c r="AX3718" s="14" t="s">
        <v>73</v>
      </c>
      <c r="AY3718" s="269" t="s">
        <v>189</v>
      </c>
    </row>
    <row r="3719" s="15" customFormat="1">
      <c r="A3719" s="15"/>
      <c r="B3719" s="270"/>
      <c r="C3719" s="271"/>
      <c r="D3719" s="242" t="s">
        <v>200</v>
      </c>
      <c r="E3719" s="272" t="s">
        <v>1</v>
      </c>
      <c r="F3719" s="273" t="s">
        <v>207</v>
      </c>
      <c r="G3719" s="271"/>
      <c r="H3719" s="274">
        <v>64.497</v>
      </c>
      <c r="I3719" s="275"/>
      <c r="J3719" s="271"/>
      <c r="K3719" s="271"/>
      <c r="L3719" s="276"/>
      <c r="M3719" s="277"/>
      <c r="N3719" s="278"/>
      <c r="O3719" s="278"/>
      <c r="P3719" s="278"/>
      <c r="Q3719" s="278"/>
      <c r="R3719" s="278"/>
      <c r="S3719" s="278"/>
      <c r="T3719" s="279"/>
      <c r="U3719" s="15"/>
      <c r="V3719" s="15"/>
      <c r="W3719" s="15"/>
      <c r="X3719" s="15"/>
      <c r="Y3719" s="15"/>
      <c r="Z3719" s="15"/>
      <c r="AA3719" s="15"/>
      <c r="AB3719" s="15"/>
      <c r="AC3719" s="15"/>
      <c r="AD3719" s="15"/>
      <c r="AE3719" s="15"/>
      <c r="AT3719" s="280" t="s">
        <v>200</v>
      </c>
      <c r="AU3719" s="280" t="s">
        <v>82</v>
      </c>
      <c r="AV3719" s="15" t="s">
        <v>195</v>
      </c>
      <c r="AW3719" s="15" t="s">
        <v>30</v>
      </c>
      <c r="AX3719" s="15" t="s">
        <v>80</v>
      </c>
      <c r="AY3719" s="280" t="s">
        <v>189</v>
      </c>
    </row>
    <row r="3720" s="2" customFormat="1" ht="24.15" customHeight="1">
      <c r="A3720" s="39"/>
      <c r="B3720" s="40"/>
      <c r="C3720" s="228" t="s">
        <v>2163</v>
      </c>
      <c r="D3720" s="228" t="s">
        <v>191</v>
      </c>
      <c r="E3720" s="229" t="s">
        <v>2164</v>
      </c>
      <c r="F3720" s="230" t="s">
        <v>2165</v>
      </c>
      <c r="G3720" s="231" t="s">
        <v>301</v>
      </c>
      <c r="H3720" s="232">
        <v>128.994</v>
      </c>
      <c r="I3720" s="233"/>
      <c r="J3720" s="234">
        <f>ROUND(I3720*H3720,2)</f>
        <v>0</v>
      </c>
      <c r="K3720" s="235"/>
      <c r="L3720" s="45"/>
      <c r="M3720" s="236" t="s">
        <v>1</v>
      </c>
      <c r="N3720" s="237" t="s">
        <v>38</v>
      </c>
      <c r="O3720" s="92"/>
      <c r="P3720" s="238">
        <f>O3720*H3720</f>
        <v>0</v>
      </c>
      <c r="Q3720" s="238">
        <v>0</v>
      </c>
      <c r="R3720" s="238">
        <f>Q3720*H3720</f>
        <v>0</v>
      </c>
      <c r="S3720" s="238">
        <v>0.0060000000000000001</v>
      </c>
      <c r="T3720" s="239">
        <f>S3720*H3720</f>
        <v>0.77396399999999999</v>
      </c>
      <c r="U3720" s="39"/>
      <c r="V3720" s="39"/>
      <c r="W3720" s="39"/>
      <c r="X3720" s="39"/>
      <c r="Y3720" s="39"/>
      <c r="Z3720" s="39"/>
      <c r="AA3720" s="39"/>
      <c r="AB3720" s="39"/>
      <c r="AC3720" s="39"/>
      <c r="AD3720" s="39"/>
      <c r="AE3720" s="39"/>
      <c r="AR3720" s="240" t="s">
        <v>306</v>
      </c>
      <c r="AT3720" s="240" t="s">
        <v>191</v>
      </c>
      <c r="AU3720" s="240" t="s">
        <v>82</v>
      </c>
      <c r="AY3720" s="18" t="s">
        <v>189</v>
      </c>
      <c r="BE3720" s="241">
        <f>IF(N3720="základní",J3720,0)</f>
        <v>0</v>
      </c>
      <c r="BF3720" s="241">
        <f>IF(N3720="snížená",J3720,0)</f>
        <v>0</v>
      </c>
      <c r="BG3720" s="241">
        <f>IF(N3720="zákl. přenesená",J3720,0)</f>
        <v>0</v>
      </c>
      <c r="BH3720" s="241">
        <f>IF(N3720="sníž. přenesená",J3720,0)</f>
        <v>0</v>
      </c>
      <c r="BI3720" s="241">
        <f>IF(N3720="nulová",J3720,0)</f>
        <v>0</v>
      </c>
      <c r="BJ3720" s="18" t="s">
        <v>80</v>
      </c>
      <c r="BK3720" s="241">
        <f>ROUND(I3720*H3720,2)</f>
        <v>0</v>
      </c>
      <c r="BL3720" s="18" t="s">
        <v>306</v>
      </c>
      <c r="BM3720" s="240" t="s">
        <v>2166</v>
      </c>
    </row>
    <row r="3721" s="2" customFormat="1">
      <c r="A3721" s="39"/>
      <c r="B3721" s="40"/>
      <c r="C3721" s="41"/>
      <c r="D3721" s="242" t="s">
        <v>197</v>
      </c>
      <c r="E3721" s="41"/>
      <c r="F3721" s="243" t="s">
        <v>2165</v>
      </c>
      <c r="G3721" s="41"/>
      <c r="H3721" s="41"/>
      <c r="I3721" s="244"/>
      <c r="J3721" s="41"/>
      <c r="K3721" s="41"/>
      <c r="L3721" s="45"/>
      <c r="M3721" s="245"/>
      <c r="N3721" s="246"/>
      <c r="O3721" s="92"/>
      <c r="P3721" s="92"/>
      <c r="Q3721" s="92"/>
      <c r="R3721" s="92"/>
      <c r="S3721" s="92"/>
      <c r="T3721" s="93"/>
      <c r="U3721" s="39"/>
      <c r="V3721" s="39"/>
      <c r="W3721" s="39"/>
      <c r="X3721" s="39"/>
      <c r="Y3721" s="39"/>
      <c r="Z3721" s="39"/>
      <c r="AA3721" s="39"/>
      <c r="AB3721" s="39"/>
      <c r="AC3721" s="39"/>
      <c r="AD3721" s="39"/>
      <c r="AE3721" s="39"/>
      <c r="AT3721" s="18" t="s">
        <v>197</v>
      </c>
      <c r="AU3721" s="18" t="s">
        <v>82</v>
      </c>
    </row>
    <row r="3722" s="2" customFormat="1">
      <c r="A3722" s="39"/>
      <c r="B3722" s="40"/>
      <c r="C3722" s="41"/>
      <c r="D3722" s="247" t="s">
        <v>198</v>
      </c>
      <c r="E3722" s="41"/>
      <c r="F3722" s="248" t="s">
        <v>2167</v>
      </c>
      <c r="G3722" s="41"/>
      <c r="H3722" s="41"/>
      <c r="I3722" s="244"/>
      <c r="J3722" s="41"/>
      <c r="K3722" s="41"/>
      <c r="L3722" s="45"/>
      <c r="M3722" s="245"/>
      <c r="N3722" s="246"/>
      <c r="O3722" s="92"/>
      <c r="P3722" s="92"/>
      <c r="Q3722" s="92"/>
      <c r="R3722" s="92"/>
      <c r="S3722" s="92"/>
      <c r="T3722" s="93"/>
      <c r="U3722" s="39"/>
      <c r="V3722" s="39"/>
      <c r="W3722" s="39"/>
      <c r="X3722" s="39"/>
      <c r="Y3722" s="39"/>
      <c r="Z3722" s="39"/>
      <c r="AA3722" s="39"/>
      <c r="AB3722" s="39"/>
      <c r="AC3722" s="39"/>
      <c r="AD3722" s="39"/>
      <c r="AE3722" s="39"/>
      <c r="AT3722" s="18" t="s">
        <v>198</v>
      </c>
      <c r="AU3722" s="18" t="s">
        <v>82</v>
      </c>
    </row>
    <row r="3723" s="14" customFormat="1">
      <c r="A3723" s="14"/>
      <c r="B3723" s="259"/>
      <c r="C3723" s="260"/>
      <c r="D3723" s="242" t="s">
        <v>200</v>
      </c>
      <c r="E3723" s="261" t="s">
        <v>1</v>
      </c>
      <c r="F3723" s="262" t="s">
        <v>2168</v>
      </c>
      <c r="G3723" s="260"/>
      <c r="H3723" s="263">
        <v>128.994</v>
      </c>
      <c r="I3723" s="264"/>
      <c r="J3723" s="260"/>
      <c r="K3723" s="260"/>
      <c r="L3723" s="265"/>
      <c r="M3723" s="266"/>
      <c r="N3723" s="267"/>
      <c r="O3723" s="267"/>
      <c r="P3723" s="267"/>
      <c r="Q3723" s="267"/>
      <c r="R3723" s="267"/>
      <c r="S3723" s="267"/>
      <c r="T3723" s="268"/>
      <c r="U3723" s="14"/>
      <c r="V3723" s="14"/>
      <c r="W3723" s="14"/>
      <c r="X3723" s="14"/>
      <c r="Y3723" s="14"/>
      <c r="Z3723" s="14"/>
      <c r="AA3723" s="14"/>
      <c r="AB3723" s="14"/>
      <c r="AC3723" s="14"/>
      <c r="AD3723" s="14"/>
      <c r="AE3723" s="14"/>
      <c r="AT3723" s="269" t="s">
        <v>200</v>
      </c>
      <c r="AU3723" s="269" t="s">
        <v>82</v>
      </c>
      <c r="AV3723" s="14" t="s">
        <v>82</v>
      </c>
      <c r="AW3723" s="14" t="s">
        <v>30</v>
      </c>
      <c r="AX3723" s="14" t="s">
        <v>80</v>
      </c>
      <c r="AY3723" s="269" t="s">
        <v>189</v>
      </c>
    </row>
    <row r="3724" s="2" customFormat="1" ht="24.15" customHeight="1">
      <c r="A3724" s="39"/>
      <c r="B3724" s="40"/>
      <c r="C3724" s="228" t="s">
        <v>2169</v>
      </c>
      <c r="D3724" s="228" t="s">
        <v>191</v>
      </c>
      <c r="E3724" s="229" t="s">
        <v>2170</v>
      </c>
      <c r="F3724" s="230" t="s">
        <v>2171</v>
      </c>
      <c r="G3724" s="231" t="s">
        <v>2172</v>
      </c>
      <c r="H3724" s="304"/>
      <c r="I3724" s="233"/>
      <c r="J3724" s="234">
        <f>ROUND(I3724*H3724,2)</f>
        <v>0</v>
      </c>
      <c r="K3724" s="235"/>
      <c r="L3724" s="45"/>
      <c r="M3724" s="236" t="s">
        <v>1</v>
      </c>
      <c r="N3724" s="237" t="s">
        <v>38</v>
      </c>
      <c r="O3724" s="92"/>
      <c r="P3724" s="238">
        <f>O3724*H3724</f>
        <v>0</v>
      </c>
      <c r="Q3724" s="238">
        <v>0</v>
      </c>
      <c r="R3724" s="238">
        <f>Q3724*H3724</f>
        <v>0</v>
      </c>
      <c r="S3724" s="238">
        <v>0</v>
      </c>
      <c r="T3724" s="239">
        <f>S3724*H3724</f>
        <v>0</v>
      </c>
      <c r="U3724" s="39"/>
      <c r="V3724" s="39"/>
      <c r="W3724" s="39"/>
      <c r="X3724" s="39"/>
      <c r="Y3724" s="39"/>
      <c r="Z3724" s="39"/>
      <c r="AA3724" s="39"/>
      <c r="AB3724" s="39"/>
      <c r="AC3724" s="39"/>
      <c r="AD3724" s="39"/>
      <c r="AE3724" s="39"/>
      <c r="AR3724" s="240" t="s">
        <v>306</v>
      </c>
      <c r="AT3724" s="240" t="s">
        <v>191</v>
      </c>
      <c r="AU3724" s="240" t="s">
        <v>82</v>
      </c>
      <c r="AY3724" s="18" t="s">
        <v>189</v>
      </c>
      <c r="BE3724" s="241">
        <f>IF(N3724="základní",J3724,0)</f>
        <v>0</v>
      </c>
      <c r="BF3724" s="241">
        <f>IF(N3724="snížená",J3724,0)</f>
        <v>0</v>
      </c>
      <c r="BG3724" s="241">
        <f>IF(N3724="zákl. přenesená",J3724,0)</f>
        <v>0</v>
      </c>
      <c r="BH3724" s="241">
        <f>IF(N3724="sníž. přenesená",J3724,0)</f>
        <v>0</v>
      </c>
      <c r="BI3724" s="241">
        <f>IF(N3724="nulová",J3724,0)</f>
        <v>0</v>
      </c>
      <c r="BJ3724" s="18" t="s">
        <v>80</v>
      </c>
      <c r="BK3724" s="241">
        <f>ROUND(I3724*H3724,2)</f>
        <v>0</v>
      </c>
      <c r="BL3724" s="18" t="s">
        <v>306</v>
      </c>
      <c r="BM3724" s="240" t="s">
        <v>2173</v>
      </c>
    </row>
    <row r="3725" s="2" customFormat="1">
      <c r="A3725" s="39"/>
      <c r="B3725" s="40"/>
      <c r="C3725" s="41"/>
      <c r="D3725" s="242" t="s">
        <v>197</v>
      </c>
      <c r="E3725" s="41"/>
      <c r="F3725" s="243" t="s">
        <v>2171</v>
      </c>
      <c r="G3725" s="41"/>
      <c r="H3725" s="41"/>
      <c r="I3725" s="244"/>
      <c r="J3725" s="41"/>
      <c r="K3725" s="41"/>
      <c r="L3725" s="45"/>
      <c r="M3725" s="245"/>
      <c r="N3725" s="246"/>
      <c r="O3725" s="92"/>
      <c r="P3725" s="92"/>
      <c r="Q3725" s="92"/>
      <c r="R3725" s="92"/>
      <c r="S3725" s="92"/>
      <c r="T3725" s="93"/>
      <c r="U3725" s="39"/>
      <c r="V3725" s="39"/>
      <c r="W3725" s="39"/>
      <c r="X3725" s="39"/>
      <c r="Y3725" s="39"/>
      <c r="Z3725" s="39"/>
      <c r="AA3725" s="39"/>
      <c r="AB3725" s="39"/>
      <c r="AC3725" s="39"/>
      <c r="AD3725" s="39"/>
      <c r="AE3725" s="39"/>
      <c r="AT3725" s="18" t="s">
        <v>197</v>
      </c>
      <c r="AU3725" s="18" t="s">
        <v>82</v>
      </c>
    </row>
    <row r="3726" s="2" customFormat="1">
      <c r="A3726" s="39"/>
      <c r="B3726" s="40"/>
      <c r="C3726" s="41"/>
      <c r="D3726" s="247" t="s">
        <v>198</v>
      </c>
      <c r="E3726" s="41"/>
      <c r="F3726" s="248" t="s">
        <v>2174</v>
      </c>
      <c r="G3726" s="41"/>
      <c r="H3726" s="41"/>
      <c r="I3726" s="244"/>
      <c r="J3726" s="41"/>
      <c r="K3726" s="41"/>
      <c r="L3726" s="45"/>
      <c r="M3726" s="245"/>
      <c r="N3726" s="246"/>
      <c r="O3726" s="92"/>
      <c r="P3726" s="92"/>
      <c r="Q3726" s="92"/>
      <c r="R3726" s="92"/>
      <c r="S3726" s="92"/>
      <c r="T3726" s="93"/>
      <c r="U3726" s="39"/>
      <c r="V3726" s="39"/>
      <c r="W3726" s="39"/>
      <c r="X3726" s="39"/>
      <c r="Y3726" s="39"/>
      <c r="Z3726" s="39"/>
      <c r="AA3726" s="39"/>
      <c r="AB3726" s="39"/>
      <c r="AC3726" s="39"/>
      <c r="AD3726" s="39"/>
      <c r="AE3726" s="39"/>
      <c r="AT3726" s="18" t="s">
        <v>198</v>
      </c>
      <c r="AU3726" s="18" t="s">
        <v>82</v>
      </c>
    </row>
    <row r="3727" s="12" customFormat="1" ht="22.8" customHeight="1">
      <c r="A3727" s="12"/>
      <c r="B3727" s="212"/>
      <c r="C3727" s="213"/>
      <c r="D3727" s="214" t="s">
        <v>72</v>
      </c>
      <c r="E3727" s="226" t="s">
        <v>2175</v>
      </c>
      <c r="F3727" s="226" t="s">
        <v>2176</v>
      </c>
      <c r="G3727" s="213"/>
      <c r="H3727" s="213"/>
      <c r="I3727" s="216"/>
      <c r="J3727" s="227">
        <f>BK3727</f>
        <v>0</v>
      </c>
      <c r="K3727" s="213"/>
      <c r="L3727" s="218"/>
      <c r="M3727" s="219"/>
      <c r="N3727" s="220"/>
      <c r="O3727" s="220"/>
      <c r="P3727" s="221">
        <f>SUM(P3728:P3890)</f>
        <v>0</v>
      </c>
      <c r="Q3727" s="220"/>
      <c r="R3727" s="221">
        <f>SUM(R3728:R3890)</f>
        <v>4.96166781245</v>
      </c>
      <c r="S3727" s="220"/>
      <c r="T3727" s="222">
        <f>SUM(T3728:T3890)</f>
        <v>0</v>
      </c>
      <c r="U3727" s="12"/>
      <c r="V3727" s="12"/>
      <c r="W3727" s="12"/>
      <c r="X3727" s="12"/>
      <c r="Y3727" s="12"/>
      <c r="Z3727" s="12"/>
      <c r="AA3727" s="12"/>
      <c r="AB3727" s="12"/>
      <c r="AC3727" s="12"/>
      <c r="AD3727" s="12"/>
      <c r="AE3727" s="12"/>
      <c r="AR3727" s="223" t="s">
        <v>82</v>
      </c>
      <c r="AT3727" s="224" t="s">
        <v>72</v>
      </c>
      <c r="AU3727" s="224" t="s">
        <v>80</v>
      </c>
      <c r="AY3727" s="223" t="s">
        <v>189</v>
      </c>
      <c r="BK3727" s="225">
        <f>SUM(BK3728:BK3890)</f>
        <v>0</v>
      </c>
    </row>
    <row r="3728" s="2" customFormat="1" ht="24.15" customHeight="1">
      <c r="A3728" s="39"/>
      <c r="B3728" s="40"/>
      <c r="C3728" s="228" t="s">
        <v>2177</v>
      </c>
      <c r="D3728" s="228" t="s">
        <v>191</v>
      </c>
      <c r="E3728" s="229" t="s">
        <v>2178</v>
      </c>
      <c r="F3728" s="230" t="s">
        <v>2179</v>
      </c>
      <c r="G3728" s="231" t="s">
        <v>301</v>
      </c>
      <c r="H3728" s="232">
        <v>16.027999999999999</v>
      </c>
      <c r="I3728" s="233"/>
      <c r="J3728" s="234">
        <f>ROUND(I3728*H3728,2)</f>
        <v>0</v>
      </c>
      <c r="K3728" s="235"/>
      <c r="L3728" s="45"/>
      <c r="M3728" s="236" t="s">
        <v>1</v>
      </c>
      <c r="N3728" s="237" t="s">
        <v>38</v>
      </c>
      <c r="O3728" s="92"/>
      <c r="P3728" s="238">
        <f>O3728*H3728</f>
        <v>0</v>
      </c>
      <c r="Q3728" s="238">
        <v>0</v>
      </c>
      <c r="R3728" s="238">
        <f>Q3728*H3728</f>
        <v>0</v>
      </c>
      <c r="S3728" s="238">
        <v>0</v>
      </c>
      <c r="T3728" s="239">
        <f>S3728*H3728</f>
        <v>0</v>
      </c>
      <c r="U3728" s="39"/>
      <c r="V3728" s="39"/>
      <c r="W3728" s="39"/>
      <c r="X3728" s="39"/>
      <c r="Y3728" s="39"/>
      <c r="Z3728" s="39"/>
      <c r="AA3728" s="39"/>
      <c r="AB3728" s="39"/>
      <c r="AC3728" s="39"/>
      <c r="AD3728" s="39"/>
      <c r="AE3728" s="39"/>
      <c r="AR3728" s="240" t="s">
        <v>306</v>
      </c>
      <c r="AT3728" s="240" t="s">
        <v>191</v>
      </c>
      <c r="AU3728" s="240" t="s">
        <v>82</v>
      </c>
      <c r="AY3728" s="18" t="s">
        <v>189</v>
      </c>
      <c r="BE3728" s="241">
        <f>IF(N3728="základní",J3728,0)</f>
        <v>0</v>
      </c>
      <c r="BF3728" s="241">
        <f>IF(N3728="snížená",J3728,0)</f>
        <v>0</v>
      </c>
      <c r="BG3728" s="241">
        <f>IF(N3728="zákl. přenesená",J3728,0)</f>
        <v>0</v>
      </c>
      <c r="BH3728" s="241">
        <f>IF(N3728="sníž. přenesená",J3728,0)</f>
        <v>0</v>
      </c>
      <c r="BI3728" s="241">
        <f>IF(N3728="nulová",J3728,0)</f>
        <v>0</v>
      </c>
      <c r="BJ3728" s="18" t="s">
        <v>80</v>
      </c>
      <c r="BK3728" s="241">
        <f>ROUND(I3728*H3728,2)</f>
        <v>0</v>
      </c>
      <c r="BL3728" s="18" t="s">
        <v>306</v>
      </c>
      <c r="BM3728" s="240" t="s">
        <v>2180</v>
      </c>
    </row>
    <row r="3729" s="2" customFormat="1">
      <c r="A3729" s="39"/>
      <c r="B3729" s="40"/>
      <c r="C3729" s="41"/>
      <c r="D3729" s="242" t="s">
        <v>197</v>
      </c>
      <c r="E3729" s="41"/>
      <c r="F3729" s="243" t="s">
        <v>2179</v>
      </c>
      <c r="G3729" s="41"/>
      <c r="H3729" s="41"/>
      <c r="I3729" s="244"/>
      <c r="J3729" s="41"/>
      <c r="K3729" s="41"/>
      <c r="L3729" s="45"/>
      <c r="M3729" s="245"/>
      <c r="N3729" s="246"/>
      <c r="O3729" s="92"/>
      <c r="P3729" s="92"/>
      <c r="Q3729" s="92"/>
      <c r="R3729" s="92"/>
      <c r="S3729" s="92"/>
      <c r="T3729" s="93"/>
      <c r="U3729" s="39"/>
      <c r="V3729" s="39"/>
      <c r="W3729" s="39"/>
      <c r="X3729" s="39"/>
      <c r="Y3729" s="39"/>
      <c r="Z3729" s="39"/>
      <c r="AA3729" s="39"/>
      <c r="AB3729" s="39"/>
      <c r="AC3729" s="39"/>
      <c r="AD3729" s="39"/>
      <c r="AE3729" s="39"/>
      <c r="AT3729" s="18" t="s">
        <v>197</v>
      </c>
      <c r="AU3729" s="18" t="s">
        <v>82</v>
      </c>
    </row>
    <row r="3730" s="2" customFormat="1">
      <c r="A3730" s="39"/>
      <c r="B3730" s="40"/>
      <c r="C3730" s="41"/>
      <c r="D3730" s="247" t="s">
        <v>198</v>
      </c>
      <c r="E3730" s="41"/>
      <c r="F3730" s="248" t="s">
        <v>2181</v>
      </c>
      <c r="G3730" s="41"/>
      <c r="H3730" s="41"/>
      <c r="I3730" s="244"/>
      <c r="J3730" s="41"/>
      <c r="K3730" s="41"/>
      <c r="L3730" s="45"/>
      <c r="M3730" s="245"/>
      <c r="N3730" s="246"/>
      <c r="O3730" s="92"/>
      <c r="P3730" s="92"/>
      <c r="Q3730" s="92"/>
      <c r="R3730" s="92"/>
      <c r="S3730" s="92"/>
      <c r="T3730" s="93"/>
      <c r="U3730" s="39"/>
      <c r="V3730" s="39"/>
      <c r="W3730" s="39"/>
      <c r="X3730" s="39"/>
      <c r="Y3730" s="39"/>
      <c r="Z3730" s="39"/>
      <c r="AA3730" s="39"/>
      <c r="AB3730" s="39"/>
      <c r="AC3730" s="39"/>
      <c r="AD3730" s="39"/>
      <c r="AE3730" s="39"/>
      <c r="AT3730" s="18" t="s">
        <v>198</v>
      </c>
      <c r="AU3730" s="18" t="s">
        <v>82</v>
      </c>
    </row>
    <row r="3731" s="13" customFormat="1">
      <c r="A3731" s="13"/>
      <c r="B3731" s="249"/>
      <c r="C3731" s="250"/>
      <c r="D3731" s="242" t="s">
        <v>200</v>
      </c>
      <c r="E3731" s="251" t="s">
        <v>1</v>
      </c>
      <c r="F3731" s="252" t="s">
        <v>1107</v>
      </c>
      <c r="G3731" s="250"/>
      <c r="H3731" s="251" t="s">
        <v>1</v>
      </c>
      <c r="I3731" s="253"/>
      <c r="J3731" s="250"/>
      <c r="K3731" s="250"/>
      <c r="L3731" s="254"/>
      <c r="M3731" s="255"/>
      <c r="N3731" s="256"/>
      <c r="O3731" s="256"/>
      <c r="P3731" s="256"/>
      <c r="Q3731" s="256"/>
      <c r="R3731" s="256"/>
      <c r="S3731" s="256"/>
      <c r="T3731" s="257"/>
      <c r="U3731" s="13"/>
      <c r="V3731" s="13"/>
      <c r="W3731" s="13"/>
      <c r="X3731" s="13"/>
      <c r="Y3731" s="13"/>
      <c r="Z3731" s="13"/>
      <c r="AA3731" s="13"/>
      <c r="AB3731" s="13"/>
      <c r="AC3731" s="13"/>
      <c r="AD3731" s="13"/>
      <c r="AE3731" s="13"/>
      <c r="AT3731" s="258" t="s">
        <v>200</v>
      </c>
      <c r="AU3731" s="258" t="s">
        <v>82</v>
      </c>
      <c r="AV3731" s="13" t="s">
        <v>80</v>
      </c>
      <c r="AW3731" s="13" t="s">
        <v>30</v>
      </c>
      <c r="AX3731" s="13" t="s">
        <v>73</v>
      </c>
      <c r="AY3731" s="258" t="s">
        <v>189</v>
      </c>
    </row>
    <row r="3732" s="13" customFormat="1">
      <c r="A3732" s="13"/>
      <c r="B3732" s="249"/>
      <c r="C3732" s="250"/>
      <c r="D3732" s="242" t="s">
        <v>200</v>
      </c>
      <c r="E3732" s="251" t="s">
        <v>1</v>
      </c>
      <c r="F3732" s="252" t="s">
        <v>352</v>
      </c>
      <c r="G3732" s="250"/>
      <c r="H3732" s="251" t="s">
        <v>1</v>
      </c>
      <c r="I3732" s="253"/>
      <c r="J3732" s="250"/>
      <c r="K3732" s="250"/>
      <c r="L3732" s="254"/>
      <c r="M3732" s="255"/>
      <c r="N3732" s="256"/>
      <c r="O3732" s="256"/>
      <c r="P3732" s="256"/>
      <c r="Q3732" s="256"/>
      <c r="R3732" s="256"/>
      <c r="S3732" s="256"/>
      <c r="T3732" s="257"/>
      <c r="U3732" s="13"/>
      <c r="V3732" s="13"/>
      <c r="W3732" s="13"/>
      <c r="X3732" s="13"/>
      <c r="Y3732" s="13"/>
      <c r="Z3732" s="13"/>
      <c r="AA3732" s="13"/>
      <c r="AB3732" s="13"/>
      <c r="AC3732" s="13"/>
      <c r="AD3732" s="13"/>
      <c r="AE3732" s="13"/>
      <c r="AT3732" s="258" t="s">
        <v>200</v>
      </c>
      <c r="AU3732" s="258" t="s">
        <v>82</v>
      </c>
      <c r="AV3732" s="13" t="s">
        <v>80</v>
      </c>
      <c r="AW3732" s="13" t="s">
        <v>30</v>
      </c>
      <c r="AX3732" s="13" t="s">
        <v>73</v>
      </c>
      <c r="AY3732" s="258" t="s">
        <v>189</v>
      </c>
    </row>
    <row r="3733" s="13" customFormat="1">
      <c r="A3733" s="13"/>
      <c r="B3733" s="249"/>
      <c r="C3733" s="250"/>
      <c r="D3733" s="242" t="s">
        <v>200</v>
      </c>
      <c r="E3733" s="251" t="s">
        <v>1</v>
      </c>
      <c r="F3733" s="252" t="s">
        <v>621</v>
      </c>
      <c r="G3733" s="250"/>
      <c r="H3733" s="251" t="s">
        <v>1</v>
      </c>
      <c r="I3733" s="253"/>
      <c r="J3733" s="250"/>
      <c r="K3733" s="250"/>
      <c r="L3733" s="254"/>
      <c r="M3733" s="255"/>
      <c r="N3733" s="256"/>
      <c r="O3733" s="256"/>
      <c r="P3733" s="256"/>
      <c r="Q3733" s="256"/>
      <c r="R3733" s="256"/>
      <c r="S3733" s="256"/>
      <c r="T3733" s="257"/>
      <c r="U3733" s="13"/>
      <c r="V3733" s="13"/>
      <c r="W3733" s="13"/>
      <c r="X3733" s="13"/>
      <c r="Y3733" s="13"/>
      <c r="Z3733" s="13"/>
      <c r="AA3733" s="13"/>
      <c r="AB3733" s="13"/>
      <c r="AC3733" s="13"/>
      <c r="AD3733" s="13"/>
      <c r="AE3733" s="13"/>
      <c r="AT3733" s="258" t="s">
        <v>200</v>
      </c>
      <c r="AU3733" s="258" t="s">
        <v>82</v>
      </c>
      <c r="AV3733" s="13" t="s">
        <v>80</v>
      </c>
      <c r="AW3733" s="13" t="s">
        <v>30</v>
      </c>
      <c r="AX3733" s="13" t="s">
        <v>73</v>
      </c>
      <c r="AY3733" s="258" t="s">
        <v>189</v>
      </c>
    </row>
    <row r="3734" s="14" customFormat="1">
      <c r="A3734" s="14"/>
      <c r="B3734" s="259"/>
      <c r="C3734" s="260"/>
      <c r="D3734" s="242" t="s">
        <v>200</v>
      </c>
      <c r="E3734" s="261" t="s">
        <v>1</v>
      </c>
      <c r="F3734" s="262" t="s">
        <v>1132</v>
      </c>
      <c r="G3734" s="260"/>
      <c r="H3734" s="263">
        <v>10.1</v>
      </c>
      <c r="I3734" s="264"/>
      <c r="J3734" s="260"/>
      <c r="K3734" s="260"/>
      <c r="L3734" s="265"/>
      <c r="M3734" s="266"/>
      <c r="N3734" s="267"/>
      <c r="O3734" s="267"/>
      <c r="P3734" s="267"/>
      <c r="Q3734" s="267"/>
      <c r="R3734" s="267"/>
      <c r="S3734" s="267"/>
      <c r="T3734" s="268"/>
      <c r="U3734" s="14"/>
      <c r="V3734" s="14"/>
      <c r="W3734" s="14"/>
      <c r="X3734" s="14"/>
      <c r="Y3734" s="14"/>
      <c r="Z3734" s="14"/>
      <c r="AA3734" s="14"/>
      <c r="AB3734" s="14"/>
      <c r="AC3734" s="14"/>
      <c r="AD3734" s="14"/>
      <c r="AE3734" s="14"/>
      <c r="AT3734" s="269" t="s">
        <v>200</v>
      </c>
      <c r="AU3734" s="269" t="s">
        <v>82</v>
      </c>
      <c r="AV3734" s="14" t="s">
        <v>82</v>
      </c>
      <c r="AW3734" s="14" t="s">
        <v>30</v>
      </c>
      <c r="AX3734" s="14" t="s">
        <v>73</v>
      </c>
      <c r="AY3734" s="269" t="s">
        <v>189</v>
      </c>
    </row>
    <row r="3735" s="13" customFormat="1">
      <c r="A3735" s="13"/>
      <c r="B3735" s="249"/>
      <c r="C3735" s="250"/>
      <c r="D3735" s="242" t="s">
        <v>200</v>
      </c>
      <c r="E3735" s="251" t="s">
        <v>1</v>
      </c>
      <c r="F3735" s="252" t="s">
        <v>1109</v>
      </c>
      <c r="G3735" s="250"/>
      <c r="H3735" s="251" t="s">
        <v>1</v>
      </c>
      <c r="I3735" s="253"/>
      <c r="J3735" s="250"/>
      <c r="K3735" s="250"/>
      <c r="L3735" s="254"/>
      <c r="M3735" s="255"/>
      <c r="N3735" s="256"/>
      <c r="O3735" s="256"/>
      <c r="P3735" s="256"/>
      <c r="Q3735" s="256"/>
      <c r="R3735" s="256"/>
      <c r="S3735" s="256"/>
      <c r="T3735" s="257"/>
      <c r="U3735" s="13"/>
      <c r="V3735" s="13"/>
      <c r="W3735" s="13"/>
      <c r="X3735" s="13"/>
      <c r="Y3735" s="13"/>
      <c r="Z3735" s="13"/>
      <c r="AA3735" s="13"/>
      <c r="AB3735" s="13"/>
      <c r="AC3735" s="13"/>
      <c r="AD3735" s="13"/>
      <c r="AE3735" s="13"/>
      <c r="AT3735" s="258" t="s">
        <v>200</v>
      </c>
      <c r="AU3735" s="258" t="s">
        <v>82</v>
      </c>
      <c r="AV3735" s="13" t="s">
        <v>80</v>
      </c>
      <c r="AW3735" s="13" t="s">
        <v>30</v>
      </c>
      <c r="AX3735" s="13" t="s">
        <v>73</v>
      </c>
      <c r="AY3735" s="258" t="s">
        <v>189</v>
      </c>
    </row>
    <row r="3736" s="14" customFormat="1">
      <c r="A3736" s="14"/>
      <c r="B3736" s="259"/>
      <c r="C3736" s="260"/>
      <c r="D3736" s="242" t="s">
        <v>200</v>
      </c>
      <c r="E3736" s="261" t="s">
        <v>1</v>
      </c>
      <c r="F3736" s="262" t="s">
        <v>1110</v>
      </c>
      <c r="G3736" s="260"/>
      <c r="H3736" s="263">
        <v>2.964</v>
      </c>
      <c r="I3736" s="264"/>
      <c r="J3736" s="260"/>
      <c r="K3736" s="260"/>
      <c r="L3736" s="265"/>
      <c r="M3736" s="266"/>
      <c r="N3736" s="267"/>
      <c r="O3736" s="267"/>
      <c r="P3736" s="267"/>
      <c r="Q3736" s="267"/>
      <c r="R3736" s="267"/>
      <c r="S3736" s="267"/>
      <c r="T3736" s="268"/>
      <c r="U3736" s="14"/>
      <c r="V3736" s="14"/>
      <c r="W3736" s="14"/>
      <c r="X3736" s="14"/>
      <c r="Y3736" s="14"/>
      <c r="Z3736" s="14"/>
      <c r="AA3736" s="14"/>
      <c r="AB3736" s="14"/>
      <c r="AC3736" s="14"/>
      <c r="AD3736" s="14"/>
      <c r="AE3736" s="14"/>
      <c r="AT3736" s="269" t="s">
        <v>200</v>
      </c>
      <c r="AU3736" s="269" t="s">
        <v>82</v>
      </c>
      <c r="AV3736" s="14" t="s">
        <v>82</v>
      </c>
      <c r="AW3736" s="14" t="s">
        <v>30</v>
      </c>
      <c r="AX3736" s="14" t="s">
        <v>73</v>
      </c>
      <c r="AY3736" s="269" t="s">
        <v>189</v>
      </c>
    </row>
    <row r="3737" s="13" customFormat="1">
      <c r="A3737" s="13"/>
      <c r="B3737" s="249"/>
      <c r="C3737" s="250"/>
      <c r="D3737" s="242" t="s">
        <v>200</v>
      </c>
      <c r="E3737" s="251" t="s">
        <v>1</v>
      </c>
      <c r="F3737" s="252" t="s">
        <v>1111</v>
      </c>
      <c r="G3737" s="250"/>
      <c r="H3737" s="251" t="s">
        <v>1</v>
      </c>
      <c r="I3737" s="253"/>
      <c r="J3737" s="250"/>
      <c r="K3737" s="250"/>
      <c r="L3737" s="254"/>
      <c r="M3737" s="255"/>
      <c r="N3737" s="256"/>
      <c r="O3737" s="256"/>
      <c r="P3737" s="256"/>
      <c r="Q3737" s="256"/>
      <c r="R3737" s="256"/>
      <c r="S3737" s="256"/>
      <c r="T3737" s="257"/>
      <c r="U3737" s="13"/>
      <c r="V3737" s="13"/>
      <c r="W3737" s="13"/>
      <c r="X3737" s="13"/>
      <c r="Y3737" s="13"/>
      <c r="Z3737" s="13"/>
      <c r="AA3737" s="13"/>
      <c r="AB3737" s="13"/>
      <c r="AC3737" s="13"/>
      <c r="AD3737" s="13"/>
      <c r="AE3737" s="13"/>
      <c r="AT3737" s="258" t="s">
        <v>200</v>
      </c>
      <c r="AU3737" s="258" t="s">
        <v>82</v>
      </c>
      <c r="AV3737" s="13" t="s">
        <v>80</v>
      </c>
      <c r="AW3737" s="13" t="s">
        <v>30</v>
      </c>
      <c r="AX3737" s="13" t="s">
        <v>73</v>
      </c>
      <c r="AY3737" s="258" t="s">
        <v>189</v>
      </c>
    </row>
    <row r="3738" s="14" customFormat="1">
      <c r="A3738" s="14"/>
      <c r="B3738" s="259"/>
      <c r="C3738" s="260"/>
      <c r="D3738" s="242" t="s">
        <v>200</v>
      </c>
      <c r="E3738" s="261" t="s">
        <v>1</v>
      </c>
      <c r="F3738" s="262" t="s">
        <v>1110</v>
      </c>
      <c r="G3738" s="260"/>
      <c r="H3738" s="263">
        <v>2.964</v>
      </c>
      <c r="I3738" s="264"/>
      <c r="J3738" s="260"/>
      <c r="K3738" s="260"/>
      <c r="L3738" s="265"/>
      <c r="M3738" s="266"/>
      <c r="N3738" s="267"/>
      <c r="O3738" s="267"/>
      <c r="P3738" s="267"/>
      <c r="Q3738" s="267"/>
      <c r="R3738" s="267"/>
      <c r="S3738" s="267"/>
      <c r="T3738" s="268"/>
      <c r="U3738" s="14"/>
      <c r="V3738" s="14"/>
      <c r="W3738" s="14"/>
      <c r="X3738" s="14"/>
      <c r="Y3738" s="14"/>
      <c r="Z3738" s="14"/>
      <c r="AA3738" s="14"/>
      <c r="AB3738" s="14"/>
      <c r="AC3738" s="14"/>
      <c r="AD3738" s="14"/>
      <c r="AE3738" s="14"/>
      <c r="AT3738" s="269" t="s">
        <v>200</v>
      </c>
      <c r="AU3738" s="269" t="s">
        <v>82</v>
      </c>
      <c r="AV3738" s="14" t="s">
        <v>82</v>
      </c>
      <c r="AW3738" s="14" t="s">
        <v>30</v>
      </c>
      <c r="AX3738" s="14" t="s">
        <v>73</v>
      </c>
      <c r="AY3738" s="269" t="s">
        <v>189</v>
      </c>
    </row>
    <row r="3739" s="15" customFormat="1">
      <c r="A3739" s="15"/>
      <c r="B3739" s="270"/>
      <c r="C3739" s="271"/>
      <c r="D3739" s="242" t="s">
        <v>200</v>
      </c>
      <c r="E3739" s="272" t="s">
        <v>1</v>
      </c>
      <c r="F3739" s="273" t="s">
        <v>207</v>
      </c>
      <c r="G3739" s="271"/>
      <c r="H3739" s="274">
        <v>16.027999999999999</v>
      </c>
      <c r="I3739" s="275"/>
      <c r="J3739" s="271"/>
      <c r="K3739" s="271"/>
      <c r="L3739" s="276"/>
      <c r="M3739" s="277"/>
      <c r="N3739" s="278"/>
      <c r="O3739" s="278"/>
      <c r="P3739" s="278"/>
      <c r="Q3739" s="278"/>
      <c r="R3739" s="278"/>
      <c r="S3739" s="278"/>
      <c r="T3739" s="279"/>
      <c r="U3739" s="15"/>
      <c r="V3739" s="15"/>
      <c r="W3739" s="15"/>
      <c r="X3739" s="15"/>
      <c r="Y3739" s="15"/>
      <c r="Z3739" s="15"/>
      <c r="AA3739" s="15"/>
      <c r="AB3739" s="15"/>
      <c r="AC3739" s="15"/>
      <c r="AD3739" s="15"/>
      <c r="AE3739" s="15"/>
      <c r="AT3739" s="280" t="s">
        <v>200</v>
      </c>
      <c r="AU3739" s="280" t="s">
        <v>82</v>
      </c>
      <c r="AV3739" s="15" t="s">
        <v>195</v>
      </c>
      <c r="AW3739" s="15" t="s">
        <v>30</v>
      </c>
      <c r="AX3739" s="15" t="s">
        <v>80</v>
      </c>
      <c r="AY3739" s="280" t="s">
        <v>189</v>
      </c>
    </row>
    <row r="3740" s="2" customFormat="1" ht="24.15" customHeight="1">
      <c r="A3740" s="39"/>
      <c r="B3740" s="40"/>
      <c r="C3740" s="281" t="s">
        <v>2182</v>
      </c>
      <c r="D3740" s="281" t="s">
        <v>273</v>
      </c>
      <c r="E3740" s="282" t="s">
        <v>2183</v>
      </c>
      <c r="F3740" s="283" t="s">
        <v>2184</v>
      </c>
      <c r="G3740" s="284" t="s">
        <v>301</v>
      </c>
      <c r="H3740" s="285">
        <v>17.631</v>
      </c>
      <c r="I3740" s="286"/>
      <c r="J3740" s="287">
        <f>ROUND(I3740*H3740,2)</f>
        <v>0</v>
      </c>
      <c r="K3740" s="288"/>
      <c r="L3740" s="289"/>
      <c r="M3740" s="290" t="s">
        <v>1</v>
      </c>
      <c r="N3740" s="291" t="s">
        <v>38</v>
      </c>
      <c r="O3740" s="92"/>
      <c r="P3740" s="238">
        <f>O3740*H3740</f>
        <v>0</v>
      </c>
      <c r="Q3740" s="238">
        <v>0.016</v>
      </c>
      <c r="R3740" s="238">
        <f>Q3740*H3740</f>
        <v>0.28209600000000001</v>
      </c>
      <c r="S3740" s="238">
        <v>0</v>
      </c>
      <c r="T3740" s="239">
        <f>S3740*H3740</f>
        <v>0</v>
      </c>
      <c r="U3740" s="39"/>
      <c r="V3740" s="39"/>
      <c r="W3740" s="39"/>
      <c r="X3740" s="39"/>
      <c r="Y3740" s="39"/>
      <c r="Z3740" s="39"/>
      <c r="AA3740" s="39"/>
      <c r="AB3740" s="39"/>
      <c r="AC3740" s="39"/>
      <c r="AD3740" s="39"/>
      <c r="AE3740" s="39"/>
      <c r="AR3740" s="240" t="s">
        <v>471</v>
      </c>
      <c r="AT3740" s="240" t="s">
        <v>273</v>
      </c>
      <c r="AU3740" s="240" t="s">
        <v>82</v>
      </c>
      <c r="AY3740" s="18" t="s">
        <v>189</v>
      </c>
      <c r="BE3740" s="241">
        <f>IF(N3740="základní",J3740,0)</f>
        <v>0</v>
      </c>
      <c r="BF3740" s="241">
        <f>IF(N3740="snížená",J3740,0)</f>
        <v>0</v>
      </c>
      <c r="BG3740" s="241">
        <f>IF(N3740="zákl. přenesená",J3740,0)</f>
        <v>0</v>
      </c>
      <c r="BH3740" s="241">
        <f>IF(N3740="sníž. přenesená",J3740,0)</f>
        <v>0</v>
      </c>
      <c r="BI3740" s="241">
        <f>IF(N3740="nulová",J3740,0)</f>
        <v>0</v>
      </c>
      <c r="BJ3740" s="18" t="s">
        <v>80</v>
      </c>
      <c r="BK3740" s="241">
        <f>ROUND(I3740*H3740,2)</f>
        <v>0</v>
      </c>
      <c r="BL3740" s="18" t="s">
        <v>306</v>
      </c>
      <c r="BM3740" s="240" t="s">
        <v>2185</v>
      </c>
    </row>
    <row r="3741" s="2" customFormat="1">
      <c r="A3741" s="39"/>
      <c r="B3741" s="40"/>
      <c r="C3741" s="41"/>
      <c r="D3741" s="242" t="s">
        <v>197</v>
      </c>
      <c r="E3741" s="41"/>
      <c r="F3741" s="243" t="s">
        <v>2184</v>
      </c>
      <c r="G3741" s="41"/>
      <c r="H3741" s="41"/>
      <c r="I3741" s="244"/>
      <c r="J3741" s="41"/>
      <c r="K3741" s="41"/>
      <c r="L3741" s="45"/>
      <c r="M3741" s="245"/>
      <c r="N3741" s="246"/>
      <c r="O3741" s="92"/>
      <c r="P3741" s="92"/>
      <c r="Q3741" s="92"/>
      <c r="R3741" s="92"/>
      <c r="S3741" s="92"/>
      <c r="T3741" s="93"/>
      <c r="U3741" s="39"/>
      <c r="V3741" s="39"/>
      <c r="W3741" s="39"/>
      <c r="X3741" s="39"/>
      <c r="Y3741" s="39"/>
      <c r="Z3741" s="39"/>
      <c r="AA3741" s="39"/>
      <c r="AB3741" s="39"/>
      <c r="AC3741" s="39"/>
      <c r="AD3741" s="39"/>
      <c r="AE3741" s="39"/>
      <c r="AT3741" s="18" t="s">
        <v>197</v>
      </c>
      <c r="AU3741" s="18" t="s">
        <v>82</v>
      </c>
    </row>
    <row r="3742" s="14" customFormat="1">
      <c r="A3742" s="14"/>
      <c r="B3742" s="259"/>
      <c r="C3742" s="260"/>
      <c r="D3742" s="242" t="s">
        <v>200</v>
      </c>
      <c r="E3742" s="261" t="s">
        <v>1</v>
      </c>
      <c r="F3742" s="262" t="s">
        <v>2186</v>
      </c>
      <c r="G3742" s="260"/>
      <c r="H3742" s="263">
        <v>17.631</v>
      </c>
      <c r="I3742" s="264"/>
      <c r="J3742" s="260"/>
      <c r="K3742" s="260"/>
      <c r="L3742" s="265"/>
      <c r="M3742" s="266"/>
      <c r="N3742" s="267"/>
      <c r="O3742" s="267"/>
      <c r="P3742" s="267"/>
      <c r="Q3742" s="267"/>
      <c r="R3742" s="267"/>
      <c r="S3742" s="267"/>
      <c r="T3742" s="268"/>
      <c r="U3742" s="14"/>
      <c r="V3742" s="14"/>
      <c r="W3742" s="14"/>
      <c r="X3742" s="14"/>
      <c r="Y3742" s="14"/>
      <c r="Z3742" s="14"/>
      <c r="AA3742" s="14"/>
      <c r="AB3742" s="14"/>
      <c r="AC3742" s="14"/>
      <c r="AD3742" s="14"/>
      <c r="AE3742" s="14"/>
      <c r="AT3742" s="269" t="s">
        <v>200</v>
      </c>
      <c r="AU3742" s="269" t="s">
        <v>82</v>
      </c>
      <c r="AV3742" s="14" t="s">
        <v>82</v>
      </c>
      <c r="AW3742" s="14" t="s">
        <v>30</v>
      </c>
      <c r="AX3742" s="14" t="s">
        <v>80</v>
      </c>
      <c r="AY3742" s="269" t="s">
        <v>189</v>
      </c>
    </row>
    <row r="3743" s="2" customFormat="1" ht="37.8" customHeight="1">
      <c r="A3743" s="39"/>
      <c r="B3743" s="40"/>
      <c r="C3743" s="228" t="s">
        <v>2187</v>
      </c>
      <c r="D3743" s="228" t="s">
        <v>191</v>
      </c>
      <c r="E3743" s="229" t="s">
        <v>2188</v>
      </c>
      <c r="F3743" s="230" t="s">
        <v>2189</v>
      </c>
      <c r="G3743" s="231" t="s">
        <v>301</v>
      </c>
      <c r="H3743" s="232">
        <v>361.5</v>
      </c>
      <c r="I3743" s="233"/>
      <c r="J3743" s="234">
        <f>ROUND(I3743*H3743,2)</f>
        <v>0</v>
      </c>
      <c r="K3743" s="235"/>
      <c r="L3743" s="45"/>
      <c r="M3743" s="236" t="s">
        <v>1</v>
      </c>
      <c r="N3743" s="237" t="s">
        <v>38</v>
      </c>
      <c r="O3743" s="92"/>
      <c r="P3743" s="238">
        <f>O3743*H3743</f>
        <v>0</v>
      </c>
      <c r="Q3743" s="238">
        <v>0</v>
      </c>
      <c r="R3743" s="238">
        <f>Q3743*H3743</f>
        <v>0</v>
      </c>
      <c r="S3743" s="238">
        <v>0</v>
      </c>
      <c r="T3743" s="239">
        <f>S3743*H3743</f>
        <v>0</v>
      </c>
      <c r="U3743" s="39"/>
      <c r="V3743" s="39"/>
      <c r="W3743" s="39"/>
      <c r="X3743" s="39"/>
      <c r="Y3743" s="39"/>
      <c r="Z3743" s="39"/>
      <c r="AA3743" s="39"/>
      <c r="AB3743" s="39"/>
      <c r="AC3743" s="39"/>
      <c r="AD3743" s="39"/>
      <c r="AE3743" s="39"/>
      <c r="AR3743" s="240" t="s">
        <v>306</v>
      </c>
      <c r="AT3743" s="240" t="s">
        <v>191</v>
      </c>
      <c r="AU3743" s="240" t="s">
        <v>82</v>
      </c>
      <c r="AY3743" s="18" t="s">
        <v>189</v>
      </c>
      <c r="BE3743" s="241">
        <f>IF(N3743="základní",J3743,0)</f>
        <v>0</v>
      </c>
      <c r="BF3743" s="241">
        <f>IF(N3743="snížená",J3743,0)</f>
        <v>0</v>
      </c>
      <c r="BG3743" s="241">
        <f>IF(N3743="zákl. přenesená",J3743,0)</f>
        <v>0</v>
      </c>
      <c r="BH3743" s="241">
        <f>IF(N3743="sníž. přenesená",J3743,0)</f>
        <v>0</v>
      </c>
      <c r="BI3743" s="241">
        <f>IF(N3743="nulová",J3743,0)</f>
        <v>0</v>
      </c>
      <c r="BJ3743" s="18" t="s">
        <v>80</v>
      </c>
      <c r="BK3743" s="241">
        <f>ROUND(I3743*H3743,2)</f>
        <v>0</v>
      </c>
      <c r="BL3743" s="18" t="s">
        <v>306</v>
      </c>
      <c r="BM3743" s="240" t="s">
        <v>2190</v>
      </c>
    </row>
    <row r="3744" s="2" customFormat="1">
      <c r="A3744" s="39"/>
      <c r="B3744" s="40"/>
      <c r="C3744" s="41"/>
      <c r="D3744" s="242" t="s">
        <v>197</v>
      </c>
      <c r="E3744" s="41"/>
      <c r="F3744" s="243" t="s">
        <v>2189</v>
      </c>
      <c r="G3744" s="41"/>
      <c r="H3744" s="41"/>
      <c r="I3744" s="244"/>
      <c r="J3744" s="41"/>
      <c r="K3744" s="41"/>
      <c r="L3744" s="45"/>
      <c r="M3744" s="245"/>
      <c r="N3744" s="246"/>
      <c r="O3744" s="92"/>
      <c r="P3744" s="92"/>
      <c r="Q3744" s="92"/>
      <c r="R3744" s="92"/>
      <c r="S3744" s="92"/>
      <c r="T3744" s="93"/>
      <c r="U3744" s="39"/>
      <c r="V3744" s="39"/>
      <c r="W3744" s="39"/>
      <c r="X3744" s="39"/>
      <c r="Y3744" s="39"/>
      <c r="Z3744" s="39"/>
      <c r="AA3744" s="39"/>
      <c r="AB3744" s="39"/>
      <c r="AC3744" s="39"/>
      <c r="AD3744" s="39"/>
      <c r="AE3744" s="39"/>
      <c r="AT3744" s="18" t="s">
        <v>197</v>
      </c>
      <c r="AU3744" s="18" t="s">
        <v>82</v>
      </c>
    </row>
    <row r="3745" s="2" customFormat="1">
      <c r="A3745" s="39"/>
      <c r="B3745" s="40"/>
      <c r="C3745" s="41"/>
      <c r="D3745" s="247" t="s">
        <v>198</v>
      </c>
      <c r="E3745" s="41"/>
      <c r="F3745" s="248" t="s">
        <v>2191</v>
      </c>
      <c r="G3745" s="41"/>
      <c r="H3745" s="41"/>
      <c r="I3745" s="244"/>
      <c r="J3745" s="41"/>
      <c r="K3745" s="41"/>
      <c r="L3745" s="45"/>
      <c r="M3745" s="245"/>
      <c r="N3745" s="246"/>
      <c r="O3745" s="92"/>
      <c r="P3745" s="92"/>
      <c r="Q3745" s="92"/>
      <c r="R3745" s="92"/>
      <c r="S3745" s="92"/>
      <c r="T3745" s="93"/>
      <c r="U3745" s="39"/>
      <c r="V3745" s="39"/>
      <c r="W3745" s="39"/>
      <c r="X3745" s="39"/>
      <c r="Y3745" s="39"/>
      <c r="Z3745" s="39"/>
      <c r="AA3745" s="39"/>
      <c r="AB3745" s="39"/>
      <c r="AC3745" s="39"/>
      <c r="AD3745" s="39"/>
      <c r="AE3745" s="39"/>
      <c r="AT3745" s="18" t="s">
        <v>198</v>
      </c>
      <c r="AU3745" s="18" t="s">
        <v>82</v>
      </c>
    </row>
    <row r="3746" s="13" customFormat="1">
      <c r="A3746" s="13"/>
      <c r="B3746" s="249"/>
      <c r="C3746" s="250"/>
      <c r="D3746" s="242" t="s">
        <v>200</v>
      </c>
      <c r="E3746" s="251" t="s">
        <v>1</v>
      </c>
      <c r="F3746" s="252" t="s">
        <v>352</v>
      </c>
      <c r="G3746" s="250"/>
      <c r="H3746" s="251" t="s">
        <v>1</v>
      </c>
      <c r="I3746" s="253"/>
      <c r="J3746" s="250"/>
      <c r="K3746" s="250"/>
      <c r="L3746" s="254"/>
      <c r="M3746" s="255"/>
      <c r="N3746" s="256"/>
      <c r="O3746" s="256"/>
      <c r="P3746" s="256"/>
      <c r="Q3746" s="256"/>
      <c r="R3746" s="256"/>
      <c r="S3746" s="256"/>
      <c r="T3746" s="257"/>
      <c r="U3746" s="13"/>
      <c r="V3746" s="13"/>
      <c r="W3746" s="13"/>
      <c r="X3746" s="13"/>
      <c r="Y3746" s="13"/>
      <c r="Z3746" s="13"/>
      <c r="AA3746" s="13"/>
      <c r="AB3746" s="13"/>
      <c r="AC3746" s="13"/>
      <c r="AD3746" s="13"/>
      <c r="AE3746" s="13"/>
      <c r="AT3746" s="258" t="s">
        <v>200</v>
      </c>
      <c r="AU3746" s="258" t="s">
        <v>82</v>
      </c>
      <c r="AV3746" s="13" t="s">
        <v>80</v>
      </c>
      <c r="AW3746" s="13" t="s">
        <v>30</v>
      </c>
      <c r="AX3746" s="13" t="s">
        <v>73</v>
      </c>
      <c r="AY3746" s="258" t="s">
        <v>189</v>
      </c>
    </row>
    <row r="3747" s="13" customFormat="1">
      <c r="A3747" s="13"/>
      <c r="B3747" s="249"/>
      <c r="C3747" s="250"/>
      <c r="D3747" s="242" t="s">
        <v>200</v>
      </c>
      <c r="E3747" s="251" t="s">
        <v>1</v>
      </c>
      <c r="F3747" s="252" t="s">
        <v>2192</v>
      </c>
      <c r="G3747" s="250"/>
      <c r="H3747" s="251" t="s">
        <v>1</v>
      </c>
      <c r="I3747" s="253"/>
      <c r="J3747" s="250"/>
      <c r="K3747" s="250"/>
      <c r="L3747" s="254"/>
      <c r="M3747" s="255"/>
      <c r="N3747" s="256"/>
      <c r="O3747" s="256"/>
      <c r="P3747" s="256"/>
      <c r="Q3747" s="256"/>
      <c r="R3747" s="256"/>
      <c r="S3747" s="256"/>
      <c r="T3747" s="257"/>
      <c r="U3747" s="13"/>
      <c r="V3747" s="13"/>
      <c r="W3747" s="13"/>
      <c r="X3747" s="13"/>
      <c r="Y3747" s="13"/>
      <c r="Z3747" s="13"/>
      <c r="AA3747" s="13"/>
      <c r="AB3747" s="13"/>
      <c r="AC3747" s="13"/>
      <c r="AD3747" s="13"/>
      <c r="AE3747" s="13"/>
      <c r="AT3747" s="258" t="s">
        <v>200</v>
      </c>
      <c r="AU3747" s="258" t="s">
        <v>82</v>
      </c>
      <c r="AV3747" s="13" t="s">
        <v>80</v>
      </c>
      <c r="AW3747" s="13" t="s">
        <v>30</v>
      </c>
      <c r="AX3747" s="13" t="s">
        <v>73</v>
      </c>
      <c r="AY3747" s="258" t="s">
        <v>189</v>
      </c>
    </row>
    <row r="3748" s="14" customFormat="1">
      <c r="A3748" s="14"/>
      <c r="B3748" s="259"/>
      <c r="C3748" s="260"/>
      <c r="D3748" s="242" t="s">
        <v>200</v>
      </c>
      <c r="E3748" s="261" t="s">
        <v>1</v>
      </c>
      <c r="F3748" s="262" t="s">
        <v>2193</v>
      </c>
      <c r="G3748" s="260"/>
      <c r="H3748" s="263">
        <v>134.80000000000001</v>
      </c>
      <c r="I3748" s="264"/>
      <c r="J3748" s="260"/>
      <c r="K3748" s="260"/>
      <c r="L3748" s="265"/>
      <c r="M3748" s="266"/>
      <c r="N3748" s="267"/>
      <c r="O3748" s="267"/>
      <c r="P3748" s="267"/>
      <c r="Q3748" s="267"/>
      <c r="R3748" s="267"/>
      <c r="S3748" s="267"/>
      <c r="T3748" s="268"/>
      <c r="U3748" s="14"/>
      <c r="V3748" s="14"/>
      <c r="W3748" s="14"/>
      <c r="X3748" s="14"/>
      <c r="Y3748" s="14"/>
      <c r="Z3748" s="14"/>
      <c r="AA3748" s="14"/>
      <c r="AB3748" s="14"/>
      <c r="AC3748" s="14"/>
      <c r="AD3748" s="14"/>
      <c r="AE3748" s="14"/>
      <c r="AT3748" s="269" t="s">
        <v>200</v>
      </c>
      <c r="AU3748" s="269" t="s">
        <v>82</v>
      </c>
      <c r="AV3748" s="14" t="s">
        <v>82</v>
      </c>
      <c r="AW3748" s="14" t="s">
        <v>30</v>
      </c>
      <c r="AX3748" s="14" t="s">
        <v>73</v>
      </c>
      <c r="AY3748" s="269" t="s">
        <v>189</v>
      </c>
    </row>
    <row r="3749" s="13" customFormat="1">
      <c r="A3749" s="13"/>
      <c r="B3749" s="249"/>
      <c r="C3749" s="250"/>
      <c r="D3749" s="242" t="s">
        <v>200</v>
      </c>
      <c r="E3749" s="251" t="s">
        <v>1</v>
      </c>
      <c r="F3749" s="252" t="s">
        <v>2194</v>
      </c>
      <c r="G3749" s="250"/>
      <c r="H3749" s="251" t="s">
        <v>1</v>
      </c>
      <c r="I3749" s="253"/>
      <c r="J3749" s="250"/>
      <c r="K3749" s="250"/>
      <c r="L3749" s="254"/>
      <c r="M3749" s="255"/>
      <c r="N3749" s="256"/>
      <c r="O3749" s="256"/>
      <c r="P3749" s="256"/>
      <c r="Q3749" s="256"/>
      <c r="R3749" s="256"/>
      <c r="S3749" s="256"/>
      <c r="T3749" s="257"/>
      <c r="U3749" s="13"/>
      <c r="V3749" s="13"/>
      <c r="W3749" s="13"/>
      <c r="X3749" s="13"/>
      <c r="Y3749" s="13"/>
      <c r="Z3749" s="13"/>
      <c r="AA3749" s="13"/>
      <c r="AB3749" s="13"/>
      <c r="AC3749" s="13"/>
      <c r="AD3749" s="13"/>
      <c r="AE3749" s="13"/>
      <c r="AT3749" s="258" t="s">
        <v>200</v>
      </c>
      <c r="AU3749" s="258" t="s">
        <v>82</v>
      </c>
      <c r="AV3749" s="13" t="s">
        <v>80</v>
      </c>
      <c r="AW3749" s="13" t="s">
        <v>30</v>
      </c>
      <c r="AX3749" s="13" t="s">
        <v>73</v>
      </c>
      <c r="AY3749" s="258" t="s">
        <v>189</v>
      </c>
    </row>
    <row r="3750" s="13" customFormat="1">
      <c r="A3750" s="13"/>
      <c r="B3750" s="249"/>
      <c r="C3750" s="250"/>
      <c r="D3750" s="242" t="s">
        <v>200</v>
      </c>
      <c r="E3750" s="251" t="s">
        <v>1</v>
      </c>
      <c r="F3750" s="252" t="s">
        <v>352</v>
      </c>
      <c r="G3750" s="250"/>
      <c r="H3750" s="251" t="s">
        <v>1</v>
      </c>
      <c r="I3750" s="253"/>
      <c r="J3750" s="250"/>
      <c r="K3750" s="250"/>
      <c r="L3750" s="254"/>
      <c r="M3750" s="255"/>
      <c r="N3750" s="256"/>
      <c r="O3750" s="256"/>
      <c r="P3750" s="256"/>
      <c r="Q3750" s="256"/>
      <c r="R3750" s="256"/>
      <c r="S3750" s="256"/>
      <c r="T3750" s="257"/>
      <c r="U3750" s="13"/>
      <c r="V3750" s="13"/>
      <c r="W3750" s="13"/>
      <c r="X3750" s="13"/>
      <c r="Y3750" s="13"/>
      <c r="Z3750" s="13"/>
      <c r="AA3750" s="13"/>
      <c r="AB3750" s="13"/>
      <c r="AC3750" s="13"/>
      <c r="AD3750" s="13"/>
      <c r="AE3750" s="13"/>
      <c r="AT3750" s="258" t="s">
        <v>200</v>
      </c>
      <c r="AU3750" s="258" t="s">
        <v>82</v>
      </c>
      <c r="AV3750" s="13" t="s">
        <v>80</v>
      </c>
      <c r="AW3750" s="13" t="s">
        <v>30</v>
      </c>
      <c r="AX3750" s="13" t="s">
        <v>73</v>
      </c>
      <c r="AY3750" s="258" t="s">
        <v>189</v>
      </c>
    </row>
    <row r="3751" s="13" customFormat="1">
      <c r="A3751" s="13"/>
      <c r="B3751" s="249"/>
      <c r="C3751" s="250"/>
      <c r="D3751" s="242" t="s">
        <v>200</v>
      </c>
      <c r="E3751" s="251" t="s">
        <v>1</v>
      </c>
      <c r="F3751" s="252" t="s">
        <v>2195</v>
      </c>
      <c r="G3751" s="250"/>
      <c r="H3751" s="251" t="s">
        <v>1</v>
      </c>
      <c r="I3751" s="253"/>
      <c r="J3751" s="250"/>
      <c r="K3751" s="250"/>
      <c r="L3751" s="254"/>
      <c r="M3751" s="255"/>
      <c r="N3751" s="256"/>
      <c r="O3751" s="256"/>
      <c r="P3751" s="256"/>
      <c r="Q3751" s="256"/>
      <c r="R3751" s="256"/>
      <c r="S3751" s="256"/>
      <c r="T3751" s="257"/>
      <c r="U3751" s="13"/>
      <c r="V3751" s="13"/>
      <c r="W3751" s="13"/>
      <c r="X3751" s="13"/>
      <c r="Y3751" s="13"/>
      <c r="Z3751" s="13"/>
      <c r="AA3751" s="13"/>
      <c r="AB3751" s="13"/>
      <c r="AC3751" s="13"/>
      <c r="AD3751" s="13"/>
      <c r="AE3751" s="13"/>
      <c r="AT3751" s="258" t="s">
        <v>200</v>
      </c>
      <c r="AU3751" s="258" t="s">
        <v>82</v>
      </c>
      <c r="AV3751" s="13" t="s">
        <v>80</v>
      </c>
      <c r="AW3751" s="13" t="s">
        <v>30</v>
      </c>
      <c r="AX3751" s="13" t="s">
        <v>73</v>
      </c>
      <c r="AY3751" s="258" t="s">
        <v>189</v>
      </c>
    </row>
    <row r="3752" s="14" customFormat="1">
      <c r="A3752" s="14"/>
      <c r="B3752" s="259"/>
      <c r="C3752" s="260"/>
      <c r="D3752" s="242" t="s">
        <v>200</v>
      </c>
      <c r="E3752" s="261" t="s">
        <v>1</v>
      </c>
      <c r="F3752" s="262" t="s">
        <v>2196</v>
      </c>
      <c r="G3752" s="260"/>
      <c r="H3752" s="263">
        <v>51.200000000000003</v>
      </c>
      <c r="I3752" s="264"/>
      <c r="J3752" s="260"/>
      <c r="K3752" s="260"/>
      <c r="L3752" s="265"/>
      <c r="M3752" s="266"/>
      <c r="N3752" s="267"/>
      <c r="O3752" s="267"/>
      <c r="P3752" s="267"/>
      <c r="Q3752" s="267"/>
      <c r="R3752" s="267"/>
      <c r="S3752" s="267"/>
      <c r="T3752" s="268"/>
      <c r="U3752" s="14"/>
      <c r="V3752" s="14"/>
      <c r="W3752" s="14"/>
      <c r="X3752" s="14"/>
      <c r="Y3752" s="14"/>
      <c r="Z3752" s="14"/>
      <c r="AA3752" s="14"/>
      <c r="AB3752" s="14"/>
      <c r="AC3752" s="14"/>
      <c r="AD3752" s="14"/>
      <c r="AE3752" s="14"/>
      <c r="AT3752" s="269" t="s">
        <v>200</v>
      </c>
      <c r="AU3752" s="269" t="s">
        <v>82</v>
      </c>
      <c r="AV3752" s="14" t="s">
        <v>82</v>
      </c>
      <c r="AW3752" s="14" t="s">
        <v>30</v>
      </c>
      <c r="AX3752" s="14" t="s">
        <v>73</v>
      </c>
      <c r="AY3752" s="269" t="s">
        <v>189</v>
      </c>
    </row>
    <row r="3753" s="13" customFormat="1">
      <c r="A3753" s="13"/>
      <c r="B3753" s="249"/>
      <c r="C3753" s="250"/>
      <c r="D3753" s="242" t="s">
        <v>200</v>
      </c>
      <c r="E3753" s="251" t="s">
        <v>1</v>
      </c>
      <c r="F3753" s="252" t="s">
        <v>2197</v>
      </c>
      <c r="G3753" s="250"/>
      <c r="H3753" s="251" t="s">
        <v>1</v>
      </c>
      <c r="I3753" s="253"/>
      <c r="J3753" s="250"/>
      <c r="K3753" s="250"/>
      <c r="L3753" s="254"/>
      <c r="M3753" s="255"/>
      <c r="N3753" s="256"/>
      <c r="O3753" s="256"/>
      <c r="P3753" s="256"/>
      <c r="Q3753" s="256"/>
      <c r="R3753" s="256"/>
      <c r="S3753" s="256"/>
      <c r="T3753" s="257"/>
      <c r="U3753" s="13"/>
      <c r="V3753" s="13"/>
      <c r="W3753" s="13"/>
      <c r="X3753" s="13"/>
      <c r="Y3753" s="13"/>
      <c r="Z3753" s="13"/>
      <c r="AA3753" s="13"/>
      <c r="AB3753" s="13"/>
      <c r="AC3753" s="13"/>
      <c r="AD3753" s="13"/>
      <c r="AE3753" s="13"/>
      <c r="AT3753" s="258" t="s">
        <v>200</v>
      </c>
      <c r="AU3753" s="258" t="s">
        <v>82</v>
      </c>
      <c r="AV3753" s="13" t="s">
        <v>80</v>
      </c>
      <c r="AW3753" s="13" t="s">
        <v>30</v>
      </c>
      <c r="AX3753" s="13" t="s">
        <v>73</v>
      </c>
      <c r="AY3753" s="258" t="s">
        <v>189</v>
      </c>
    </row>
    <row r="3754" s="13" customFormat="1">
      <c r="A3754" s="13"/>
      <c r="B3754" s="249"/>
      <c r="C3754" s="250"/>
      <c r="D3754" s="242" t="s">
        <v>200</v>
      </c>
      <c r="E3754" s="251" t="s">
        <v>1</v>
      </c>
      <c r="F3754" s="252" t="s">
        <v>2198</v>
      </c>
      <c r="G3754" s="250"/>
      <c r="H3754" s="251" t="s">
        <v>1</v>
      </c>
      <c r="I3754" s="253"/>
      <c r="J3754" s="250"/>
      <c r="K3754" s="250"/>
      <c r="L3754" s="254"/>
      <c r="M3754" s="255"/>
      <c r="N3754" s="256"/>
      <c r="O3754" s="256"/>
      <c r="P3754" s="256"/>
      <c r="Q3754" s="256"/>
      <c r="R3754" s="256"/>
      <c r="S3754" s="256"/>
      <c r="T3754" s="257"/>
      <c r="U3754" s="13"/>
      <c r="V3754" s="13"/>
      <c r="W3754" s="13"/>
      <c r="X3754" s="13"/>
      <c r="Y3754" s="13"/>
      <c r="Z3754" s="13"/>
      <c r="AA3754" s="13"/>
      <c r="AB3754" s="13"/>
      <c r="AC3754" s="13"/>
      <c r="AD3754" s="13"/>
      <c r="AE3754" s="13"/>
      <c r="AT3754" s="258" t="s">
        <v>200</v>
      </c>
      <c r="AU3754" s="258" t="s">
        <v>82</v>
      </c>
      <c r="AV3754" s="13" t="s">
        <v>80</v>
      </c>
      <c r="AW3754" s="13" t="s">
        <v>30</v>
      </c>
      <c r="AX3754" s="13" t="s">
        <v>73</v>
      </c>
      <c r="AY3754" s="258" t="s">
        <v>189</v>
      </c>
    </row>
    <row r="3755" s="14" customFormat="1">
      <c r="A3755" s="14"/>
      <c r="B3755" s="259"/>
      <c r="C3755" s="260"/>
      <c r="D3755" s="242" t="s">
        <v>200</v>
      </c>
      <c r="E3755" s="261" t="s">
        <v>1</v>
      </c>
      <c r="F3755" s="262" t="s">
        <v>2199</v>
      </c>
      <c r="G3755" s="260"/>
      <c r="H3755" s="263">
        <v>175.5</v>
      </c>
      <c r="I3755" s="264"/>
      <c r="J3755" s="260"/>
      <c r="K3755" s="260"/>
      <c r="L3755" s="265"/>
      <c r="M3755" s="266"/>
      <c r="N3755" s="267"/>
      <c r="O3755" s="267"/>
      <c r="P3755" s="267"/>
      <c r="Q3755" s="267"/>
      <c r="R3755" s="267"/>
      <c r="S3755" s="267"/>
      <c r="T3755" s="268"/>
      <c r="U3755" s="14"/>
      <c r="V3755" s="14"/>
      <c r="W3755" s="14"/>
      <c r="X3755" s="14"/>
      <c r="Y3755" s="14"/>
      <c r="Z3755" s="14"/>
      <c r="AA3755" s="14"/>
      <c r="AB3755" s="14"/>
      <c r="AC3755" s="14"/>
      <c r="AD3755" s="14"/>
      <c r="AE3755" s="14"/>
      <c r="AT3755" s="269" t="s">
        <v>200</v>
      </c>
      <c r="AU3755" s="269" t="s">
        <v>82</v>
      </c>
      <c r="AV3755" s="14" t="s">
        <v>82</v>
      </c>
      <c r="AW3755" s="14" t="s">
        <v>30</v>
      </c>
      <c r="AX3755" s="14" t="s">
        <v>73</v>
      </c>
      <c r="AY3755" s="269" t="s">
        <v>189</v>
      </c>
    </row>
    <row r="3756" s="15" customFormat="1">
      <c r="A3756" s="15"/>
      <c r="B3756" s="270"/>
      <c r="C3756" s="271"/>
      <c r="D3756" s="242" t="s">
        <v>200</v>
      </c>
      <c r="E3756" s="272" t="s">
        <v>1</v>
      </c>
      <c r="F3756" s="273" t="s">
        <v>207</v>
      </c>
      <c r="G3756" s="271"/>
      <c r="H3756" s="274">
        <v>361.5</v>
      </c>
      <c r="I3756" s="275"/>
      <c r="J3756" s="271"/>
      <c r="K3756" s="271"/>
      <c r="L3756" s="276"/>
      <c r="M3756" s="277"/>
      <c r="N3756" s="278"/>
      <c r="O3756" s="278"/>
      <c r="P3756" s="278"/>
      <c r="Q3756" s="278"/>
      <c r="R3756" s="278"/>
      <c r="S3756" s="278"/>
      <c r="T3756" s="279"/>
      <c r="U3756" s="15"/>
      <c r="V3756" s="15"/>
      <c r="W3756" s="15"/>
      <c r="X3756" s="15"/>
      <c r="Y3756" s="15"/>
      <c r="Z3756" s="15"/>
      <c r="AA3756" s="15"/>
      <c r="AB3756" s="15"/>
      <c r="AC3756" s="15"/>
      <c r="AD3756" s="15"/>
      <c r="AE3756" s="15"/>
      <c r="AT3756" s="280" t="s">
        <v>200</v>
      </c>
      <c r="AU3756" s="280" t="s">
        <v>82</v>
      </c>
      <c r="AV3756" s="15" t="s">
        <v>195</v>
      </c>
      <c r="AW3756" s="15" t="s">
        <v>30</v>
      </c>
      <c r="AX3756" s="15" t="s">
        <v>80</v>
      </c>
      <c r="AY3756" s="280" t="s">
        <v>189</v>
      </c>
    </row>
    <row r="3757" s="2" customFormat="1" ht="21.75" customHeight="1">
      <c r="A3757" s="39"/>
      <c r="B3757" s="40"/>
      <c r="C3757" s="281" t="s">
        <v>2200</v>
      </c>
      <c r="D3757" s="281" t="s">
        <v>273</v>
      </c>
      <c r="E3757" s="282" t="s">
        <v>2201</v>
      </c>
      <c r="F3757" s="283" t="s">
        <v>2202</v>
      </c>
      <c r="G3757" s="284" t="s">
        <v>301</v>
      </c>
      <c r="H3757" s="285">
        <v>198.82499999999999</v>
      </c>
      <c r="I3757" s="286"/>
      <c r="J3757" s="287">
        <f>ROUND(I3757*H3757,2)</f>
        <v>0</v>
      </c>
      <c r="K3757" s="288"/>
      <c r="L3757" s="289"/>
      <c r="M3757" s="290" t="s">
        <v>1</v>
      </c>
      <c r="N3757" s="291" t="s">
        <v>38</v>
      </c>
      <c r="O3757" s="92"/>
      <c r="P3757" s="238">
        <f>O3757*H3757</f>
        <v>0</v>
      </c>
      <c r="Q3757" s="238">
        <v>0.0041999999999999997</v>
      </c>
      <c r="R3757" s="238">
        <f>Q3757*H3757</f>
        <v>0.83506499999999995</v>
      </c>
      <c r="S3757" s="238">
        <v>0</v>
      </c>
      <c r="T3757" s="239">
        <f>S3757*H3757</f>
        <v>0</v>
      </c>
      <c r="U3757" s="39"/>
      <c r="V3757" s="39"/>
      <c r="W3757" s="39"/>
      <c r="X3757" s="39"/>
      <c r="Y3757" s="39"/>
      <c r="Z3757" s="39"/>
      <c r="AA3757" s="39"/>
      <c r="AB3757" s="39"/>
      <c r="AC3757" s="39"/>
      <c r="AD3757" s="39"/>
      <c r="AE3757" s="39"/>
      <c r="AR3757" s="240" t="s">
        <v>471</v>
      </c>
      <c r="AT3757" s="240" t="s">
        <v>273</v>
      </c>
      <c r="AU3757" s="240" t="s">
        <v>82</v>
      </c>
      <c r="AY3757" s="18" t="s">
        <v>189</v>
      </c>
      <c r="BE3757" s="241">
        <f>IF(N3757="základní",J3757,0)</f>
        <v>0</v>
      </c>
      <c r="BF3757" s="241">
        <f>IF(N3757="snížená",J3757,0)</f>
        <v>0</v>
      </c>
      <c r="BG3757" s="241">
        <f>IF(N3757="zákl. přenesená",J3757,0)</f>
        <v>0</v>
      </c>
      <c r="BH3757" s="241">
        <f>IF(N3757="sníž. přenesená",J3757,0)</f>
        <v>0</v>
      </c>
      <c r="BI3757" s="241">
        <f>IF(N3757="nulová",J3757,0)</f>
        <v>0</v>
      </c>
      <c r="BJ3757" s="18" t="s">
        <v>80</v>
      </c>
      <c r="BK3757" s="241">
        <f>ROUND(I3757*H3757,2)</f>
        <v>0</v>
      </c>
      <c r="BL3757" s="18" t="s">
        <v>306</v>
      </c>
      <c r="BM3757" s="240" t="s">
        <v>2203</v>
      </c>
    </row>
    <row r="3758" s="2" customFormat="1">
      <c r="A3758" s="39"/>
      <c r="B3758" s="40"/>
      <c r="C3758" s="41"/>
      <c r="D3758" s="242" t="s">
        <v>197</v>
      </c>
      <c r="E3758" s="41"/>
      <c r="F3758" s="243" t="s">
        <v>2202</v>
      </c>
      <c r="G3758" s="41"/>
      <c r="H3758" s="41"/>
      <c r="I3758" s="244"/>
      <c r="J3758" s="41"/>
      <c r="K3758" s="41"/>
      <c r="L3758" s="45"/>
      <c r="M3758" s="245"/>
      <c r="N3758" s="246"/>
      <c r="O3758" s="92"/>
      <c r="P3758" s="92"/>
      <c r="Q3758" s="92"/>
      <c r="R3758" s="92"/>
      <c r="S3758" s="92"/>
      <c r="T3758" s="93"/>
      <c r="U3758" s="39"/>
      <c r="V3758" s="39"/>
      <c r="W3758" s="39"/>
      <c r="X3758" s="39"/>
      <c r="Y3758" s="39"/>
      <c r="Z3758" s="39"/>
      <c r="AA3758" s="39"/>
      <c r="AB3758" s="39"/>
      <c r="AC3758" s="39"/>
      <c r="AD3758" s="39"/>
      <c r="AE3758" s="39"/>
      <c r="AT3758" s="18" t="s">
        <v>197</v>
      </c>
      <c r="AU3758" s="18" t="s">
        <v>82</v>
      </c>
    </row>
    <row r="3759" s="13" customFormat="1">
      <c r="A3759" s="13"/>
      <c r="B3759" s="249"/>
      <c r="C3759" s="250"/>
      <c r="D3759" s="242" t="s">
        <v>200</v>
      </c>
      <c r="E3759" s="251" t="s">
        <v>1</v>
      </c>
      <c r="F3759" s="252" t="s">
        <v>352</v>
      </c>
      <c r="G3759" s="250"/>
      <c r="H3759" s="251" t="s">
        <v>1</v>
      </c>
      <c r="I3759" s="253"/>
      <c r="J3759" s="250"/>
      <c r="K3759" s="250"/>
      <c r="L3759" s="254"/>
      <c r="M3759" s="255"/>
      <c r="N3759" s="256"/>
      <c r="O3759" s="256"/>
      <c r="P3759" s="256"/>
      <c r="Q3759" s="256"/>
      <c r="R3759" s="256"/>
      <c r="S3759" s="256"/>
      <c r="T3759" s="257"/>
      <c r="U3759" s="13"/>
      <c r="V3759" s="13"/>
      <c r="W3759" s="13"/>
      <c r="X3759" s="13"/>
      <c r="Y3759" s="13"/>
      <c r="Z3759" s="13"/>
      <c r="AA3759" s="13"/>
      <c r="AB3759" s="13"/>
      <c r="AC3759" s="13"/>
      <c r="AD3759" s="13"/>
      <c r="AE3759" s="13"/>
      <c r="AT3759" s="258" t="s">
        <v>200</v>
      </c>
      <c r="AU3759" s="258" t="s">
        <v>82</v>
      </c>
      <c r="AV3759" s="13" t="s">
        <v>80</v>
      </c>
      <c r="AW3759" s="13" t="s">
        <v>30</v>
      </c>
      <c r="AX3759" s="13" t="s">
        <v>73</v>
      </c>
      <c r="AY3759" s="258" t="s">
        <v>189</v>
      </c>
    </row>
    <row r="3760" s="13" customFormat="1">
      <c r="A3760" s="13"/>
      <c r="B3760" s="249"/>
      <c r="C3760" s="250"/>
      <c r="D3760" s="242" t="s">
        <v>200</v>
      </c>
      <c r="E3760" s="251" t="s">
        <v>1</v>
      </c>
      <c r="F3760" s="252" t="s">
        <v>2192</v>
      </c>
      <c r="G3760" s="250"/>
      <c r="H3760" s="251" t="s">
        <v>1</v>
      </c>
      <c r="I3760" s="253"/>
      <c r="J3760" s="250"/>
      <c r="K3760" s="250"/>
      <c r="L3760" s="254"/>
      <c r="M3760" s="255"/>
      <c r="N3760" s="256"/>
      <c r="O3760" s="256"/>
      <c r="P3760" s="256"/>
      <c r="Q3760" s="256"/>
      <c r="R3760" s="256"/>
      <c r="S3760" s="256"/>
      <c r="T3760" s="257"/>
      <c r="U3760" s="13"/>
      <c r="V3760" s="13"/>
      <c r="W3760" s="13"/>
      <c r="X3760" s="13"/>
      <c r="Y3760" s="13"/>
      <c r="Z3760" s="13"/>
      <c r="AA3760" s="13"/>
      <c r="AB3760" s="13"/>
      <c r="AC3760" s="13"/>
      <c r="AD3760" s="13"/>
      <c r="AE3760" s="13"/>
      <c r="AT3760" s="258" t="s">
        <v>200</v>
      </c>
      <c r="AU3760" s="258" t="s">
        <v>82</v>
      </c>
      <c r="AV3760" s="13" t="s">
        <v>80</v>
      </c>
      <c r="AW3760" s="13" t="s">
        <v>30</v>
      </c>
      <c r="AX3760" s="13" t="s">
        <v>73</v>
      </c>
      <c r="AY3760" s="258" t="s">
        <v>189</v>
      </c>
    </row>
    <row r="3761" s="14" customFormat="1">
      <c r="A3761" s="14"/>
      <c r="B3761" s="259"/>
      <c r="C3761" s="260"/>
      <c r="D3761" s="242" t="s">
        <v>200</v>
      </c>
      <c r="E3761" s="261" t="s">
        <v>1</v>
      </c>
      <c r="F3761" s="262" t="s">
        <v>2204</v>
      </c>
      <c r="G3761" s="260"/>
      <c r="H3761" s="263">
        <v>67.400000000000006</v>
      </c>
      <c r="I3761" s="264"/>
      <c r="J3761" s="260"/>
      <c r="K3761" s="260"/>
      <c r="L3761" s="265"/>
      <c r="M3761" s="266"/>
      <c r="N3761" s="267"/>
      <c r="O3761" s="267"/>
      <c r="P3761" s="267"/>
      <c r="Q3761" s="267"/>
      <c r="R3761" s="267"/>
      <c r="S3761" s="267"/>
      <c r="T3761" s="268"/>
      <c r="U3761" s="14"/>
      <c r="V3761" s="14"/>
      <c r="W3761" s="14"/>
      <c r="X3761" s="14"/>
      <c r="Y3761" s="14"/>
      <c r="Z3761" s="14"/>
      <c r="AA3761" s="14"/>
      <c r="AB3761" s="14"/>
      <c r="AC3761" s="14"/>
      <c r="AD3761" s="14"/>
      <c r="AE3761" s="14"/>
      <c r="AT3761" s="269" t="s">
        <v>200</v>
      </c>
      <c r="AU3761" s="269" t="s">
        <v>82</v>
      </c>
      <c r="AV3761" s="14" t="s">
        <v>82</v>
      </c>
      <c r="AW3761" s="14" t="s">
        <v>30</v>
      </c>
      <c r="AX3761" s="14" t="s">
        <v>73</v>
      </c>
      <c r="AY3761" s="269" t="s">
        <v>189</v>
      </c>
    </row>
    <row r="3762" s="13" customFormat="1">
      <c r="A3762" s="13"/>
      <c r="B3762" s="249"/>
      <c r="C3762" s="250"/>
      <c r="D3762" s="242" t="s">
        <v>200</v>
      </c>
      <c r="E3762" s="251" t="s">
        <v>1</v>
      </c>
      <c r="F3762" s="252" t="s">
        <v>2194</v>
      </c>
      <c r="G3762" s="250"/>
      <c r="H3762" s="251" t="s">
        <v>1</v>
      </c>
      <c r="I3762" s="253"/>
      <c r="J3762" s="250"/>
      <c r="K3762" s="250"/>
      <c r="L3762" s="254"/>
      <c r="M3762" s="255"/>
      <c r="N3762" s="256"/>
      <c r="O3762" s="256"/>
      <c r="P3762" s="256"/>
      <c r="Q3762" s="256"/>
      <c r="R3762" s="256"/>
      <c r="S3762" s="256"/>
      <c r="T3762" s="257"/>
      <c r="U3762" s="13"/>
      <c r="V3762" s="13"/>
      <c r="W3762" s="13"/>
      <c r="X3762" s="13"/>
      <c r="Y3762" s="13"/>
      <c r="Z3762" s="13"/>
      <c r="AA3762" s="13"/>
      <c r="AB3762" s="13"/>
      <c r="AC3762" s="13"/>
      <c r="AD3762" s="13"/>
      <c r="AE3762" s="13"/>
      <c r="AT3762" s="258" t="s">
        <v>200</v>
      </c>
      <c r="AU3762" s="258" t="s">
        <v>82</v>
      </c>
      <c r="AV3762" s="13" t="s">
        <v>80</v>
      </c>
      <c r="AW3762" s="13" t="s">
        <v>30</v>
      </c>
      <c r="AX3762" s="13" t="s">
        <v>73</v>
      </c>
      <c r="AY3762" s="258" t="s">
        <v>189</v>
      </c>
    </row>
    <row r="3763" s="13" customFormat="1">
      <c r="A3763" s="13"/>
      <c r="B3763" s="249"/>
      <c r="C3763" s="250"/>
      <c r="D3763" s="242" t="s">
        <v>200</v>
      </c>
      <c r="E3763" s="251" t="s">
        <v>1</v>
      </c>
      <c r="F3763" s="252" t="s">
        <v>352</v>
      </c>
      <c r="G3763" s="250"/>
      <c r="H3763" s="251" t="s">
        <v>1</v>
      </c>
      <c r="I3763" s="253"/>
      <c r="J3763" s="250"/>
      <c r="K3763" s="250"/>
      <c r="L3763" s="254"/>
      <c r="M3763" s="255"/>
      <c r="N3763" s="256"/>
      <c r="O3763" s="256"/>
      <c r="P3763" s="256"/>
      <c r="Q3763" s="256"/>
      <c r="R3763" s="256"/>
      <c r="S3763" s="256"/>
      <c r="T3763" s="257"/>
      <c r="U3763" s="13"/>
      <c r="V3763" s="13"/>
      <c r="W3763" s="13"/>
      <c r="X3763" s="13"/>
      <c r="Y3763" s="13"/>
      <c r="Z3763" s="13"/>
      <c r="AA3763" s="13"/>
      <c r="AB3763" s="13"/>
      <c r="AC3763" s="13"/>
      <c r="AD3763" s="13"/>
      <c r="AE3763" s="13"/>
      <c r="AT3763" s="258" t="s">
        <v>200</v>
      </c>
      <c r="AU3763" s="258" t="s">
        <v>82</v>
      </c>
      <c r="AV3763" s="13" t="s">
        <v>80</v>
      </c>
      <c r="AW3763" s="13" t="s">
        <v>30</v>
      </c>
      <c r="AX3763" s="13" t="s">
        <v>73</v>
      </c>
      <c r="AY3763" s="258" t="s">
        <v>189</v>
      </c>
    </row>
    <row r="3764" s="13" customFormat="1">
      <c r="A3764" s="13"/>
      <c r="B3764" s="249"/>
      <c r="C3764" s="250"/>
      <c r="D3764" s="242" t="s">
        <v>200</v>
      </c>
      <c r="E3764" s="251" t="s">
        <v>1</v>
      </c>
      <c r="F3764" s="252" t="s">
        <v>2195</v>
      </c>
      <c r="G3764" s="250"/>
      <c r="H3764" s="251" t="s">
        <v>1</v>
      </c>
      <c r="I3764" s="253"/>
      <c r="J3764" s="250"/>
      <c r="K3764" s="250"/>
      <c r="L3764" s="254"/>
      <c r="M3764" s="255"/>
      <c r="N3764" s="256"/>
      <c r="O3764" s="256"/>
      <c r="P3764" s="256"/>
      <c r="Q3764" s="256"/>
      <c r="R3764" s="256"/>
      <c r="S3764" s="256"/>
      <c r="T3764" s="257"/>
      <c r="U3764" s="13"/>
      <c r="V3764" s="13"/>
      <c r="W3764" s="13"/>
      <c r="X3764" s="13"/>
      <c r="Y3764" s="13"/>
      <c r="Z3764" s="13"/>
      <c r="AA3764" s="13"/>
      <c r="AB3764" s="13"/>
      <c r="AC3764" s="13"/>
      <c r="AD3764" s="13"/>
      <c r="AE3764" s="13"/>
      <c r="AT3764" s="258" t="s">
        <v>200</v>
      </c>
      <c r="AU3764" s="258" t="s">
        <v>82</v>
      </c>
      <c r="AV3764" s="13" t="s">
        <v>80</v>
      </c>
      <c r="AW3764" s="13" t="s">
        <v>30</v>
      </c>
      <c r="AX3764" s="13" t="s">
        <v>73</v>
      </c>
      <c r="AY3764" s="258" t="s">
        <v>189</v>
      </c>
    </row>
    <row r="3765" s="14" customFormat="1">
      <c r="A3765" s="14"/>
      <c r="B3765" s="259"/>
      <c r="C3765" s="260"/>
      <c r="D3765" s="242" t="s">
        <v>200</v>
      </c>
      <c r="E3765" s="261" t="s">
        <v>1</v>
      </c>
      <c r="F3765" s="262" t="s">
        <v>2205</v>
      </c>
      <c r="G3765" s="260"/>
      <c r="H3765" s="263">
        <v>25.600000000000001</v>
      </c>
      <c r="I3765" s="264"/>
      <c r="J3765" s="260"/>
      <c r="K3765" s="260"/>
      <c r="L3765" s="265"/>
      <c r="M3765" s="266"/>
      <c r="N3765" s="267"/>
      <c r="O3765" s="267"/>
      <c r="P3765" s="267"/>
      <c r="Q3765" s="267"/>
      <c r="R3765" s="267"/>
      <c r="S3765" s="267"/>
      <c r="T3765" s="268"/>
      <c r="U3765" s="14"/>
      <c r="V3765" s="14"/>
      <c r="W3765" s="14"/>
      <c r="X3765" s="14"/>
      <c r="Y3765" s="14"/>
      <c r="Z3765" s="14"/>
      <c r="AA3765" s="14"/>
      <c r="AB3765" s="14"/>
      <c r="AC3765" s="14"/>
      <c r="AD3765" s="14"/>
      <c r="AE3765" s="14"/>
      <c r="AT3765" s="269" t="s">
        <v>200</v>
      </c>
      <c r="AU3765" s="269" t="s">
        <v>82</v>
      </c>
      <c r="AV3765" s="14" t="s">
        <v>82</v>
      </c>
      <c r="AW3765" s="14" t="s">
        <v>30</v>
      </c>
      <c r="AX3765" s="14" t="s">
        <v>73</v>
      </c>
      <c r="AY3765" s="269" t="s">
        <v>189</v>
      </c>
    </row>
    <row r="3766" s="13" customFormat="1">
      <c r="A3766" s="13"/>
      <c r="B3766" s="249"/>
      <c r="C3766" s="250"/>
      <c r="D3766" s="242" t="s">
        <v>200</v>
      </c>
      <c r="E3766" s="251" t="s">
        <v>1</v>
      </c>
      <c r="F3766" s="252" t="s">
        <v>2197</v>
      </c>
      <c r="G3766" s="250"/>
      <c r="H3766" s="251" t="s">
        <v>1</v>
      </c>
      <c r="I3766" s="253"/>
      <c r="J3766" s="250"/>
      <c r="K3766" s="250"/>
      <c r="L3766" s="254"/>
      <c r="M3766" s="255"/>
      <c r="N3766" s="256"/>
      <c r="O3766" s="256"/>
      <c r="P3766" s="256"/>
      <c r="Q3766" s="256"/>
      <c r="R3766" s="256"/>
      <c r="S3766" s="256"/>
      <c r="T3766" s="257"/>
      <c r="U3766" s="13"/>
      <c r="V3766" s="13"/>
      <c r="W3766" s="13"/>
      <c r="X3766" s="13"/>
      <c r="Y3766" s="13"/>
      <c r="Z3766" s="13"/>
      <c r="AA3766" s="13"/>
      <c r="AB3766" s="13"/>
      <c r="AC3766" s="13"/>
      <c r="AD3766" s="13"/>
      <c r="AE3766" s="13"/>
      <c r="AT3766" s="258" t="s">
        <v>200</v>
      </c>
      <c r="AU3766" s="258" t="s">
        <v>82</v>
      </c>
      <c r="AV3766" s="13" t="s">
        <v>80</v>
      </c>
      <c r="AW3766" s="13" t="s">
        <v>30</v>
      </c>
      <c r="AX3766" s="13" t="s">
        <v>73</v>
      </c>
      <c r="AY3766" s="258" t="s">
        <v>189</v>
      </c>
    </row>
    <row r="3767" s="13" customFormat="1">
      <c r="A3767" s="13"/>
      <c r="B3767" s="249"/>
      <c r="C3767" s="250"/>
      <c r="D3767" s="242" t="s">
        <v>200</v>
      </c>
      <c r="E3767" s="251" t="s">
        <v>1</v>
      </c>
      <c r="F3767" s="252" t="s">
        <v>2198</v>
      </c>
      <c r="G3767" s="250"/>
      <c r="H3767" s="251" t="s">
        <v>1</v>
      </c>
      <c r="I3767" s="253"/>
      <c r="J3767" s="250"/>
      <c r="K3767" s="250"/>
      <c r="L3767" s="254"/>
      <c r="M3767" s="255"/>
      <c r="N3767" s="256"/>
      <c r="O3767" s="256"/>
      <c r="P3767" s="256"/>
      <c r="Q3767" s="256"/>
      <c r="R3767" s="256"/>
      <c r="S3767" s="256"/>
      <c r="T3767" s="257"/>
      <c r="U3767" s="13"/>
      <c r="V3767" s="13"/>
      <c r="W3767" s="13"/>
      <c r="X3767" s="13"/>
      <c r="Y3767" s="13"/>
      <c r="Z3767" s="13"/>
      <c r="AA3767" s="13"/>
      <c r="AB3767" s="13"/>
      <c r="AC3767" s="13"/>
      <c r="AD3767" s="13"/>
      <c r="AE3767" s="13"/>
      <c r="AT3767" s="258" t="s">
        <v>200</v>
      </c>
      <c r="AU3767" s="258" t="s">
        <v>82</v>
      </c>
      <c r="AV3767" s="13" t="s">
        <v>80</v>
      </c>
      <c r="AW3767" s="13" t="s">
        <v>30</v>
      </c>
      <c r="AX3767" s="13" t="s">
        <v>73</v>
      </c>
      <c r="AY3767" s="258" t="s">
        <v>189</v>
      </c>
    </row>
    <row r="3768" s="14" customFormat="1">
      <c r="A3768" s="14"/>
      <c r="B3768" s="259"/>
      <c r="C3768" s="260"/>
      <c r="D3768" s="242" t="s">
        <v>200</v>
      </c>
      <c r="E3768" s="261" t="s">
        <v>1</v>
      </c>
      <c r="F3768" s="262" t="s">
        <v>1501</v>
      </c>
      <c r="G3768" s="260"/>
      <c r="H3768" s="263">
        <v>87.75</v>
      </c>
      <c r="I3768" s="264"/>
      <c r="J3768" s="260"/>
      <c r="K3768" s="260"/>
      <c r="L3768" s="265"/>
      <c r="M3768" s="266"/>
      <c r="N3768" s="267"/>
      <c r="O3768" s="267"/>
      <c r="P3768" s="267"/>
      <c r="Q3768" s="267"/>
      <c r="R3768" s="267"/>
      <c r="S3768" s="267"/>
      <c r="T3768" s="268"/>
      <c r="U3768" s="14"/>
      <c r="V3768" s="14"/>
      <c r="W3768" s="14"/>
      <c r="X3768" s="14"/>
      <c r="Y3768" s="14"/>
      <c r="Z3768" s="14"/>
      <c r="AA3768" s="14"/>
      <c r="AB3768" s="14"/>
      <c r="AC3768" s="14"/>
      <c r="AD3768" s="14"/>
      <c r="AE3768" s="14"/>
      <c r="AT3768" s="269" t="s">
        <v>200</v>
      </c>
      <c r="AU3768" s="269" t="s">
        <v>82</v>
      </c>
      <c r="AV3768" s="14" t="s">
        <v>82</v>
      </c>
      <c r="AW3768" s="14" t="s">
        <v>30</v>
      </c>
      <c r="AX3768" s="14" t="s">
        <v>73</v>
      </c>
      <c r="AY3768" s="269" t="s">
        <v>189</v>
      </c>
    </row>
    <row r="3769" s="15" customFormat="1">
      <c r="A3769" s="15"/>
      <c r="B3769" s="270"/>
      <c r="C3769" s="271"/>
      <c r="D3769" s="242" t="s">
        <v>200</v>
      </c>
      <c r="E3769" s="272" t="s">
        <v>1</v>
      </c>
      <c r="F3769" s="273" t="s">
        <v>207</v>
      </c>
      <c r="G3769" s="271"/>
      <c r="H3769" s="274">
        <v>180.75</v>
      </c>
      <c r="I3769" s="275"/>
      <c r="J3769" s="271"/>
      <c r="K3769" s="271"/>
      <c r="L3769" s="276"/>
      <c r="M3769" s="277"/>
      <c r="N3769" s="278"/>
      <c r="O3769" s="278"/>
      <c r="P3769" s="278"/>
      <c r="Q3769" s="278"/>
      <c r="R3769" s="278"/>
      <c r="S3769" s="278"/>
      <c r="T3769" s="279"/>
      <c r="U3769" s="15"/>
      <c r="V3769" s="15"/>
      <c r="W3769" s="15"/>
      <c r="X3769" s="15"/>
      <c r="Y3769" s="15"/>
      <c r="Z3769" s="15"/>
      <c r="AA3769" s="15"/>
      <c r="AB3769" s="15"/>
      <c r="AC3769" s="15"/>
      <c r="AD3769" s="15"/>
      <c r="AE3769" s="15"/>
      <c r="AT3769" s="280" t="s">
        <v>200</v>
      </c>
      <c r="AU3769" s="280" t="s">
        <v>82</v>
      </c>
      <c r="AV3769" s="15" t="s">
        <v>195</v>
      </c>
      <c r="AW3769" s="15" t="s">
        <v>30</v>
      </c>
      <c r="AX3769" s="15" t="s">
        <v>73</v>
      </c>
      <c r="AY3769" s="280" t="s">
        <v>189</v>
      </c>
    </row>
    <row r="3770" s="14" customFormat="1">
      <c r="A3770" s="14"/>
      <c r="B3770" s="259"/>
      <c r="C3770" s="260"/>
      <c r="D3770" s="242" t="s">
        <v>200</v>
      </c>
      <c r="E3770" s="261" t="s">
        <v>1</v>
      </c>
      <c r="F3770" s="262" t="s">
        <v>2206</v>
      </c>
      <c r="G3770" s="260"/>
      <c r="H3770" s="263">
        <v>198.82499999999999</v>
      </c>
      <c r="I3770" s="264"/>
      <c r="J3770" s="260"/>
      <c r="K3770" s="260"/>
      <c r="L3770" s="265"/>
      <c r="M3770" s="266"/>
      <c r="N3770" s="267"/>
      <c r="O3770" s="267"/>
      <c r="P3770" s="267"/>
      <c r="Q3770" s="267"/>
      <c r="R3770" s="267"/>
      <c r="S3770" s="267"/>
      <c r="T3770" s="268"/>
      <c r="U3770" s="14"/>
      <c r="V3770" s="14"/>
      <c r="W3770" s="14"/>
      <c r="X3770" s="14"/>
      <c r="Y3770" s="14"/>
      <c r="Z3770" s="14"/>
      <c r="AA3770" s="14"/>
      <c r="AB3770" s="14"/>
      <c r="AC3770" s="14"/>
      <c r="AD3770" s="14"/>
      <c r="AE3770" s="14"/>
      <c r="AT3770" s="269" t="s">
        <v>200</v>
      </c>
      <c r="AU3770" s="269" t="s">
        <v>82</v>
      </c>
      <c r="AV3770" s="14" t="s">
        <v>82</v>
      </c>
      <c r="AW3770" s="14" t="s">
        <v>30</v>
      </c>
      <c r="AX3770" s="14" t="s">
        <v>80</v>
      </c>
      <c r="AY3770" s="269" t="s">
        <v>189</v>
      </c>
    </row>
    <row r="3771" s="2" customFormat="1" ht="21.75" customHeight="1">
      <c r="A3771" s="39"/>
      <c r="B3771" s="40"/>
      <c r="C3771" s="281" t="s">
        <v>2207</v>
      </c>
      <c r="D3771" s="281" t="s">
        <v>273</v>
      </c>
      <c r="E3771" s="282" t="s">
        <v>2208</v>
      </c>
      <c r="F3771" s="283" t="s">
        <v>2209</v>
      </c>
      <c r="G3771" s="284" t="s">
        <v>301</v>
      </c>
      <c r="H3771" s="285">
        <v>198.82499999999999</v>
      </c>
      <c r="I3771" s="286"/>
      <c r="J3771" s="287">
        <f>ROUND(I3771*H3771,2)</f>
        <v>0</v>
      </c>
      <c r="K3771" s="288"/>
      <c r="L3771" s="289"/>
      <c r="M3771" s="290" t="s">
        <v>1</v>
      </c>
      <c r="N3771" s="291" t="s">
        <v>38</v>
      </c>
      <c r="O3771" s="92"/>
      <c r="P3771" s="238">
        <f>O3771*H3771</f>
        <v>0</v>
      </c>
      <c r="Q3771" s="238">
        <v>0.0047999999999999996</v>
      </c>
      <c r="R3771" s="238">
        <f>Q3771*H3771</f>
        <v>0.95435999999999988</v>
      </c>
      <c r="S3771" s="238">
        <v>0</v>
      </c>
      <c r="T3771" s="239">
        <f>S3771*H3771</f>
        <v>0</v>
      </c>
      <c r="U3771" s="39"/>
      <c r="V3771" s="39"/>
      <c r="W3771" s="39"/>
      <c r="X3771" s="39"/>
      <c r="Y3771" s="39"/>
      <c r="Z3771" s="39"/>
      <c r="AA3771" s="39"/>
      <c r="AB3771" s="39"/>
      <c r="AC3771" s="39"/>
      <c r="AD3771" s="39"/>
      <c r="AE3771" s="39"/>
      <c r="AR3771" s="240" t="s">
        <v>471</v>
      </c>
      <c r="AT3771" s="240" t="s">
        <v>273</v>
      </c>
      <c r="AU3771" s="240" t="s">
        <v>82</v>
      </c>
      <c r="AY3771" s="18" t="s">
        <v>189</v>
      </c>
      <c r="BE3771" s="241">
        <f>IF(N3771="základní",J3771,0)</f>
        <v>0</v>
      </c>
      <c r="BF3771" s="241">
        <f>IF(N3771="snížená",J3771,0)</f>
        <v>0</v>
      </c>
      <c r="BG3771" s="241">
        <f>IF(N3771="zákl. přenesená",J3771,0)</f>
        <v>0</v>
      </c>
      <c r="BH3771" s="241">
        <f>IF(N3771="sníž. přenesená",J3771,0)</f>
        <v>0</v>
      </c>
      <c r="BI3771" s="241">
        <f>IF(N3771="nulová",J3771,0)</f>
        <v>0</v>
      </c>
      <c r="BJ3771" s="18" t="s">
        <v>80</v>
      </c>
      <c r="BK3771" s="241">
        <f>ROUND(I3771*H3771,2)</f>
        <v>0</v>
      </c>
      <c r="BL3771" s="18" t="s">
        <v>306</v>
      </c>
      <c r="BM3771" s="240" t="s">
        <v>2210</v>
      </c>
    </row>
    <row r="3772" s="2" customFormat="1">
      <c r="A3772" s="39"/>
      <c r="B3772" s="40"/>
      <c r="C3772" s="41"/>
      <c r="D3772" s="242" t="s">
        <v>197</v>
      </c>
      <c r="E3772" s="41"/>
      <c r="F3772" s="243" t="s">
        <v>2209</v>
      </c>
      <c r="G3772" s="41"/>
      <c r="H3772" s="41"/>
      <c r="I3772" s="244"/>
      <c r="J3772" s="41"/>
      <c r="K3772" s="41"/>
      <c r="L3772" s="45"/>
      <c r="M3772" s="245"/>
      <c r="N3772" s="246"/>
      <c r="O3772" s="92"/>
      <c r="P3772" s="92"/>
      <c r="Q3772" s="92"/>
      <c r="R3772" s="92"/>
      <c r="S3772" s="92"/>
      <c r="T3772" s="93"/>
      <c r="U3772" s="39"/>
      <c r="V3772" s="39"/>
      <c r="W3772" s="39"/>
      <c r="X3772" s="39"/>
      <c r="Y3772" s="39"/>
      <c r="Z3772" s="39"/>
      <c r="AA3772" s="39"/>
      <c r="AB3772" s="39"/>
      <c r="AC3772" s="39"/>
      <c r="AD3772" s="39"/>
      <c r="AE3772" s="39"/>
      <c r="AT3772" s="18" t="s">
        <v>197</v>
      </c>
      <c r="AU3772" s="18" t="s">
        <v>82</v>
      </c>
    </row>
    <row r="3773" s="13" customFormat="1">
      <c r="A3773" s="13"/>
      <c r="B3773" s="249"/>
      <c r="C3773" s="250"/>
      <c r="D3773" s="242" t="s">
        <v>200</v>
      </c>
      <c r="E3773" s="251" t="s">
        <v>1</v>
      </c>
      <c r="F3773" s="252" t="s">
        <v>352</v>
      </c>
      <c r="G3773" s="250"/>
      <c r="H3773" s="251" t="s">
        <v>1</v>
      </c>
      <c r="I3773" s="253"/>
      <c r="J3773" s="250"/>
      <c r="K3773" s="250"/>
      <c r="L3773" s="254"/>
      <c r="M3773" s="255"/>
      <c r="N3773" s="256"/>
      <c r="O3773" s="256"/>
      <c r="P3773" s="256"/>
      <c r="Q3773" s="256"/>
      <c r="R3773" s="256"/>
      <c r="S3773" s="256"/>
      <c r="T3773" s="257"/>
      <c r="U3773" s="13"/>
      <c r="V3773" s="13"/>
      <c r="W3773" s="13"/>
      <c r="X3773" s="13"/>
      <c r="Y3773" s="13"/>
      <c r="Z3773" s="13"/>
      <c r="AA3773" s="13"/>
      <c r="AB3773" s="13"/>
      <c r="AC3773" s="13"/>
      <c r="AD3773" s="13"/>
      <c r="AE3773" s="13"/>
      <c r="AT3773" s="258" t="s">
        <v>200</v>
      </c>
      <c r="AU3773" s="258" t="s">
        <v>82</v>
      </c>
      <c r="AV3773" s="13" t="s">
        <v>80</v>
      </c>
      <c r="AW3773" s="13" t="s">
        <v>30</v>
      </c>
      <c r="AX3773" s="13" t="s">
        <v>73</v>
      </c>
      <c r="AY3773" s="258" t="s">
        <v>189</v>
      </c>
    </row>
    <row r="3774" s="13" customFormat="1">
      <c r="A3774" s="13"/>
      <c r="B3774" s="249"/>
      <c r="C3774" s="250"/>
      <c r="D3774" s="242" t="s">
        <v>200</v>
      </c>
      <c r="E3774" s="251" t="s">
        <v>1</v>
      </c>
      <c r="F3774" s="252" t="s">
        <v>2192</v>
      </c>
      <c r="G3774" s="250"/>
      <c r="H3774" s="251" t="s">
        <v>1</v>
      </c>
      <c r="I3774" s="253"/>
      <c r="J3774" s="250"/>
      <c r="K3774" s="250"/>
      <c r="L3774" s="254"/>
      <c r="M3774" s="255"/>
      <c r="N3774" s="256"/>
      <c r="O3774" s="256"/>
      <c r="P3774" s="256"/>
      <c r="Q3774" s="256"/>
      <c r="R3774" s="256"/>
      <c r="S3774" s="256"/>
      <c r="T3774" s="257"/>
      <c r="U3774" s="13"/>
      <c r="V3774" s="13"/>
      <c r="W3774" s="13"/>
      <c r="X3774" s="13"/>
      <c r="Y3774" s="13"/>
      <c r="Z3774" s="13"/>
      <c r="AA3774" s="13"/>
      <c r="AB3774" s="13"/>
      <c r="AC3774" s="13"/>
      <c r="AD3774" s="13"/>
      <c r="AE3774" s="13"/>
      <c r="AT3774" s="258" t="s">
        <v>200</v>
      </c>
      <c r="AU3774" s="258" t="s">
        <v>82</v>
      </c>
      <c r="AV3774" s="13" t="s">
        <v>80</v>
      </c>
      <c r="AW3774" s="13" t="s">
        <v>30</v>
      </c>
      <c r="AX3774" s="13" t="s">
        <v>73</v>
      </c>
      <c r="AY3774" s="258" t="s">
        <v>189</v>
      </c>
    </row>
    <row r="3775" s="14" customFormat="1">
      <c r="A3775" s="14"/>
      <c r="B3775" s="259"/>
      <c r="C3775" s="260"/>
      <c r="D3775" s="242" t="s">
        <v>200</v>
      </c>
      <c r="E3775" s="261" t="s">
        <v>1</v>
      </c>
      <c r="F3775" s="262" t="s">
        <v>2204</v>
      </c>
      <c r="G3775" s="260"/>
      <c r="H3775" s="263">
        <v>67.400000000000006</v>
      </c>
      <c r="I3775" s="264"/>
      <c r="J3775" s="260"/>
      <c r="K3775" s="260"/>
      <c r="L3775" s="265"/>
      <c r="M3775" s="266"/>
      <c r="N3775" s="267"/>
      <c r="O3775" s="267"/>
      <c r="P3775" s="267"/>
      <c r="Q3775" s="267"/>
      <c r="R3775" s="267"/>
      <c r="S3775" s="267"/>
      <c r="T3775" s="268"/>
      <c r="U3775" s="14"/>
      <c r="V3775" s="14"/>
      <c r="W3775" s="14"/>
      <c r="X3775" s="14"/>
      <c r="Y3775" s="14"/>
      <c r="Z3775" s="14"/>
      <c r="AA3775" s="14"/>
      <c r="AB3775" s="14"/>
      <c r="AC3775" s="14"/>
      <c r="AD3775" s="14"/>
      <c r="AE3775" s="14"/>
      <c r="AT3775" s="269" t="s">
        <v>200</v>
      </c>
      <c r="AU3775" s="269" t="s">
        <v>82</v>
      </c>
      <c r="AV3775" s="14" t="s">
        <v>82</v>
      </c>
      <c r="AW3775" s="14" t="s">
        <v>30</v>
      </c>
      <c r="AX3775" s="14" t="s">
        <v>73</v>
      </c>
      <c r="AY3775" s="269" t="s">
        <v>189</v>
      </c>
    </row>
    <row r="3776" s="13" customFormat="1">
      <c r="A3776" s="13"/>
      <c r="B3776" s="249"/>
      <c r="C3776" s="250"/>
      <c r="D3776" s="242" t="s">
        <v>200</v>
      </c>
      <c r="E3776" s="251" t="s">
        <v>1</v>
      </c>
      <c r="F3776" s="252" t="s">
        <v>2194</v>
      </c>
      <c r="G3776" s="250"/>
      <c r="H3776" s="251" t="s">
        <v>1</v>
      </c>
      <c r="I3776" s="253"/>
      <c r="J3776" s="250"/>
      <c r="K3776" s="250"/>
      <c r="L3776" s="254"/>
      <c r="M3776" s="255"/>
      <c r="N3776" s="256"/>
      <c r="O3776" s="256"/>
      <c r="P3776" s="256"/>
      <c r="Q3776" s="256"/>
      <c r="R3776" s="256"/>
      <c r="S3776" s="256"/>
      <c r="T3776" s="257"/>
      <c r="U3776" s="13"/>
      <c r="V3776" s="13"/>
      <c r="W3776" s="13"/>
      <c r="X3776" s="13"/>
      <c r="Y3776" s="13"/>
      <c r="Z3776" s="13"/>
      <c r="AA3776" s="13"/>
      <c r="AB3776" s="13"/>
      <c r="AC3776" s="13"/>
      <c r="AD3776" s="13"/>
      <c r="AE3776" s="13"/>
      <c r="AT3776" s="258" t="s">
        <v>200</v>
      </c>
      <c r="AU3776" s="258" t="s">
        <v>82</v>
      </c>
      <c r="AV3776" s="13" t="s">
        <v>80</v>
      </c>
      <c r="AW3776" s="13" t="s">
        <v>30</v>
      </c>
      <c r="AX3776" s="13" t="s">
        <v>73</v>
      </c>
      <c r="AY3776" s="258" t="s">
        <v>189</v>
      </c>
    </row>
    <row r="3777" s="13" customFormat="1">
      <c r="A3777" s="13"/>
      <c r="B3777" s="249"/>
      <c r="C3777" s="250"/>
      <c r="D3777" s="242" t="s">
        <v>200</v>
      </c>
      <c r="E3777" s="251" t="s">
        <v>1</v>
      </c>
      <c r="F3777" s="252" t="s">
        <v>352</v>
      </c>
      <c r="G3777" s="250"/>
      <c r="H3777" s="251" t="s">
        <v>1</v>
      </c>
      <c r="I3777" s="253"/>
      <c r="J3777" s="250"/>
      <c r="K3777" s="250"/>
      <c r="L3777" s="254"/>
      <c r="M3777" s="255"/>
      <c r="N3777" s="256"/>
      <c r="O3777" s="256"/>
      <c r="P3777" s="256"/>
      <c r="Q3777" s="256"/>
      <c r="R3777" s="256"/>
      <c r="S3777" s="256"/>
      <c r="T3777" s="257"/>
      <c r="U3777" s="13"/>
      <c r="V3777" s="13"/>
      <c r="W3777" s="13"/>
      <c r="X3777" s="13"/>
      <c r="Y3777" s="13"/>
      <c r="Z3777" s="13"/>
      <c r="AA3777" s="13"/>
      <c r="AB3777" s="13"/>
      <c r="AC3777" s="13"/>
      <c r="AD3777" s="13"/>
      <c r="AE3777" s="13"/>
      <c r="AT3777" s="258" t="s">
        <v>200</v>
      </c>
      <c r="AU3777" s="258" t="s">
        <v>82</v>
      </c>
      <c r="AV3777" s="13" t="s">
        <v>80</v>
      </c>
      <c r="AW3777" s="13" t="s">
        <v>30</v>
      </c>
      <c r="AX3777" s="13" t="s">
        <v>73</v>
      </c>
      <c r="AY3777" s="258" t="s">
        <v>189</v>
      </c>
    </row>
    <row r="3778" s="13" customFormat="1">
      <c r="A3778" s="13"/>
      <c r="B3778" s="249"/>
      <c r="C3778" s="250"/>
      <c r="D3778" s="242" t="s">
        <v>200</v>
      </c>
      <c r="E3778" s="251" t="s">
        <v>1</v>
      </c>
      <c r="F3778" s="252" t="s">
        <v>2195</v>
      </c>
      <c r="G3778" s="250"/>
      <c r="H3778" s="251" t="s">
        <v>1</v>
      </c>
      <c r="I3778" s="253"/>
      <c r="J3778" s="250"/>
      <c r="K3778" s="250"/>
      <c r="L3778" s="254"/>
      <c r="M3778" s="255"/>
      <c r="N3778" s="256"/>
      <c r="O3778" s="256"/>
      <c r="P3778" s="256"/>
      <c r="Q3778" s="256"/>
      <c r="R3778" s="256"/>
      <c r="S3778" s="256"/>
      <c r="T3778" s="257"/>
      <c r="U3778" s="13"/>
      <c r="V3778" s="13"/>
      <c r="W3778" s="13"/>
      <c r="X3778" s="13"/>
      <c r="Y3778" s="13"/>
      <c r="Z3778" s="13"/>
      <c r="AA3778" s="13"/>
      <c r="AB3778" s="13"/>
      <c r="AC3778" s="13"/>
      <c r="AD3778" s="13"/>
      <c r="AE3778" s="13"/>
      <c r="AT3778" s="258" t="s">
        <v>200</v>
      </c>
      <c r="AU3778" s="258" t="s">
        <v>82</v>
      </c>
      <c r="AV3778" s="13" t="s">
        <v>80</v>
      </c>
      <c r="AW3778" s="13" t="s">
        <v>30</v>
      </c>
      <c r="AX3778" s="13" t="s">
        <v>73</v>
      </c>
      <c r="AY3778" s="258" t="s">
        <v>189</v>
      </c>
    </row>
    <row r="3779" s="14" customFormat="1">
      <c r="A3779" s="14"/>
      <c r="B3779" s="259"/>
      <c r="C3779" s="260"/>
      <c r="D3779" s="242" t="s">
        <v>200</v>
      </c>
      <c r="E3779" s="261" t="s">
        <v>1</v>
      </c>
      <c r="F3779" s="262" t="s">
        <v>2205</v>
      </c>
      <c r="G3779" s="260"/>
      <c r="H3779" s="263">
        <v>25.600000000000001</v>
      </c>
      <c r="I3779" s="264"/>
      <c r="J3779" s="260"/>
      <c r="K3779" s="260"/>
      <c r="L3779" s="265"/>
      <c r="M3779" s="266"/>
      <c r="N3779" s="267"/>
      <c r="O3779" s="267"/>
      <c r="P3779" s="267"/>
      <c r="Q3779" s="267"/>
      <c r="R3779" s="267"/>
      <c r="S3779" s="267"/>
      <c r="T3779" s="268"/>
      <c r="U3779" s="14"/>
      <c r="V3779" s="14"/>
      <c r="W3779" s="14"/>
      <c r="X3779" s="14"/>
      <c r="Y3779" s="14"/>
      <c r="Z3779" s="14"/>
      <c r="AA3779" s="14"/>
      <c r="AB3779" s="14"/>
      <c r="AC3779" s="14"/>
      <c r="AD3779" s="14"/>
      <c r="AE3779" s="14"/>
      <c r="AT3779" s="269" t="s">
        <v>200</v>
      </c>
      <c r="AU3779" s="269" t="s">
        <v>82</v>
      </c>
      <c r="AV3779" s="14" t="s">
        <v>82</v>
      </c>
      <c r="AW3779" s="14" t="s">
        <v>30</v>
      </c>
      <c r="AX3779" s="14" t="s">
        <v>73</v>
      </c>
      <c r="AY3779" s="269" t="s">
        <v>189</v>
      </c>
    </row>
    <row r="3780" s="13" customFormat="1">
      <c r="A3780" s="13"/>
      <c r="B3780" s="249"/>
      <c r="C3780" s="250"/>
      <c r="D3780" s="242" t="s">
        <v>200</v>
      </c>
      <c r="E3780" s="251" t="s">
        <v>1</v>
      </c>
      <c r="F3780" s="252" t="s">
        <v>2197</v>
      </c>
      <c r="G3780" s="250"/>
      <c r="H3780" s="251" t="s">
        <v>1</v>
      </c>
      <c r="I3780" s="253"/>
      <c r="J3780" s="250"/>
      <c r="K3780" s="250"/>
      <c r="L3780" s="254"/>
      <c r="M3780" s="255"/>
      <c r="N3780" s="256"/>
      <c r="O3780" s="256"/>
      <c r="P3780" s="256"/>
      <c r="Q3780" s="256"/>
      <c r="R3780" s="256"/>
      <c r="S3780" s="256"/>
      <c r="T3780" s="257"/>
      <c r="U3780" s="13"/>
      <c r="V3780" s="13"/>
      <c r="W3780" s="13"/>
      <c r="X3780" s="13"/>
      <c r="Y3780" s="13"/>
      <c r="Z3780" s="13"/>
      <c r="AA3780" s="13"/>
      <c r="AB3780" s="13"/>
      <c r="AC3780" s="13"/>
      <c r="AD3780" s="13"/>
      <c r="AE3780" s="13"/>
      <c r="AT3780" s="258" t="s">
        <v>200</v>
      </c>
      <c r="AU3780" s="258" t="s">
        <v>82</v>
      </c>
      <c r="AV3780" s="13" t="s">
        <v>80</v>
      </c>
      <c r="AW3780" s="13" t="s">
        <v>30</v>
      </c>
      <c r="AX3780" s="13" t="s">
        <v>73</v>
      </c>
      <c r="AY3780" s="258" t="s">
        <v>189</v>
      </c>
    </row>
    <row r="3781" s="13" customFormat="1">
      <c r="A3781" s="13"/>
      <c r="B3781" s="249"/>
      <c r="C3781" s="250"/>
      <c r="D3781" s="242" t="s">
        <v>200</v>
      </c>
      <c r="E3781" s="251" t="s">
        <v>1</v>
      </c>
      <c r="F3781" s="252" t="s">
        <v>2198</v>
      </c>
      <c r="G3781" s="250"/>
      <c r="H3781" s="251" t="s">
        <v>1</v>
      </c>
      <c r="I3781" s="253"/>
      <c r="J3781" s="250"/>
      <c r="K3781" s="250"/>
      <c r="L3781" s="254"/>
      <c r="M3781" s="255"/>
      <c r="N3781" s="256"/>
      <c r="O3781" s="256"/>
      <c r="P3781" s="256"/>
      <c r="Q3781" s="256"/>
      <c r="R3781" s="256"/>
      <c r="S3781" s="256"/>
      <c r="T3781" s="257"/>
      <c r="U3781" s="13"/>
      <c r="V3781" s="13"/>
      <c r="W3781" s="13"/>
      <c r="X3781" s="13"/>
      <c r="Y3781" s="13"/>
      <c r="Z3781" s="13"/>
      <c r="AA3781" s="13"/>
      <c r="AB3781" s="13"/>
      <c r="AC3781" s="13"/>
      <c r="AD3781" s="13"/>
      <c r="AE3781" s="13"/>
      <c r="AT3781" s="258" t="s">
        <v>200</v>
      </c>
      <c r="AU3781" s="258" t="s">
        <v>82</v>
      </c>
      <c r="AV3781" s="13" t="s">
        <v>80</v>
      </c>
      <c r="AW3781" s="13" t="s">
        <v>30</v>
      </c>
      <c r="AX3781" s="13" t="s">
        <v>73</v>
      </c>
      <c r="AY3781" s="258" t="s">
        <v>189</v>
      </c>
    </row>
    <row r="3782" s="14" customFormat="1">
      <c r="A3782" s="14"/>
      <c r="B3782" s="259"/>
      <c r="C3782" s="260"/>
      <c r="D3782" s="242" t="s">
        <v>200</v>
      </c>
      <c r="E3782" s="261" t="s">
        <v>1</v>
      </c>
      <c r="F3782" s="262" t="s">
        <v>1501</v>
      </c>
      <c r="G3782" s="260"/>
      <c r="H3782" s="263">
        <v>87.75</v>
      </c>
      <c r="I3782" s="264"/>
      <c r="J3782" s="260"/>
      <c r="K3782" s="260"/>
      <c r="L3782" s="265"/>
      <c r="M3782" s="266"/>
      <c r="N3782" s="267"/>
      <c r="O3782" s="267"/>
      <c r="P3782" s="267"/>
      <c r="Q3782" s="267"/>
      <c r="R3782" s="267"/>
      <c r="S3782" s="267"/>
      <c r="T3782" s="268"/>
      <c r="U3782" s="14"/>
      <c r="V3782" s="14"/>
      <c r="W3782" s="14"/>
      <c r="X3782" s="14"/>
      <c r="Y3782" s="14"/>
      <c r="Z3782" s="14"/>
      <c r="AA3782" s="14"/>
      <c r="AB3782" s="14"/>
      <c r="AC3782" s="14"/>
      <c r="AD3782" s="14"/>
      <c r="AE3782" s="14"/>
      <c r="AT3782" s="269" t="s">
        <v>200</v>
      </c>
      <c r="AU3782" s="269" t="s">
        <v>82</v>
      </c>
      <c r="AV3782" s="14" t="s">
        <v>82</v>
      </c>
      <c r="AW3782" s="14" t="s">
        <v>30</v>
      </c>
      <c r="AX3782" s="14" t="s">
        <v>73</v>
      </c>
      <c r="AY3782" s="269" t="s">
        <v>189</v>
      </c>
    </row>
    <row r="3783" s="15" customFormat="1">
      <c r="A3783" s="15"/>
      <c r="B3783" s="270"/>
      <c r="C3783" s="271"/>
      <c r="D3783" s="242" t="s">
        <v>200</v>
      </c>
      <c r="E3783" s="272" t="s">
        <v>1</v>
      </c>
      <c r="F3783" s="273" t="s">
        <v>207</v>
      </c>
      <c r="G3783" s="271"/>
      <c r="H3783" s="274">
        <v>180.75</v>
      </c>
      <c r="I3783" s="275"/>
      <c r="J3783" s="271"/>
      <c r="K3783" s="271"/>
      <c r="L3783" s="276"/>
      <c r="M3783" s="277"/>
      <c r="N3783" s="278"/>
      <c r="O3783" s="278"/>
      <c r="P3783" s="278"/>
      <c r="Q3783" s="278"/>
      <c r="R3783" s="278"/>
      <c r="S3783" s="278"/>
      <c r="T3783" s="279"/>
      <c r="U3783" s="15"/>
      <c r="V3783" s="15"/>
      <c r="W3783" s="15"/>
      <c r="X3783" s="15"/>
      <c r="Y3783" s="15"/>
      <c r="Z3783" s="15"/>
      <c r="AA3783" s="15"/>
      <c r="AB3783" s="15"/>
      <c r="AC3783" s="15"/>
      <c r="AD3783" s="15"/>
      <c r="AE3783" s="15"/>
      <c r="AT3783" s="280" t="s">
        <v>200</v>
      </c>
      <c r="AU3783" s="280" t="s">
        <v>82</v>
      </c>
      <c r="AV3783" s="15" t="s">
        <v>195</v>
      </c>
      <c r="AW3783" s="15" t="s">
        <v>30</v>
      </c>
      <c r="AX3783" s="15" t="s">
        <v>73</v>
      </c>
      <c r="AY3783" s="280" t="s">
        <v>189</v>
      </c>
    </row>
    <row r="3784" s="14" customFormat="1">
      <c r="A3784" s="14"/>
      <c r="B3784" s="259"/>
      <c r="C3784" s="260"/>
      <c r="D3784" s="242" t="s">
        <v>200</v>
      </c>
      <c r="E3784" s="261" t="s">
        <v>1</v>
      </c>
      <c r="F3784" s="262" t="s">
        <v>2206</v>
      </c>
      <c r="G3784" s="260"/>
      <c r="H3784" s="263">
        <v>198.82499999999999</v>
      </c>
      <c r="I3784" s="264"/>
      <c r="J3784" s="260"/>
      <c r="K3784" s="260"/>
      <c r="L3784" s="265"/>
      <c r="M3784" s="266"/>
      <c r="N3784" s="267"/>
      <c r="O3784" s="267"/>
      <c r="P3784" s="267"/>
      <c r="Q3784" s="267"/>
      <c r="R3784" s="267"/>
      <c r="S3784" s="267"/>
      <c r="T3784" s="268"/>
      <c r="U3784" s="14"/>
      <c r="V3784" s="14"/>
      <c r="W3784" s="14"/>
      <c r="X3784" s="14"/>
      <c r="Y3784" s="14"/>
      <c r="Z3784" s="14"/>
      <c r="AA3784" s="14"/>
      <c r="AB3784" s="14"/>
      <c r="AC3784" s="14"/>
      <c r="AD3784" s="14"/>
      <c r="AE3784" s="14"/>
      <c r="AT3784" s="269" t="s">
        <v>200</v>
      </c>
      <c r="AU3784" s="269" t="s">
        <v>82</v>
      </c>
      <c r="AV3784" s="14" t="s">
        <v>82</v>
      </c>
      <c r="AW3784" s="14" t="s">
        <v>30</v>
      </c>
      <c r="AX3784" s="14" t="s">
        <v>80</v>
      </c>
      <c r="AY3784" s="269" t="s">
        <v>189</v>
      </c>
    </row>
    <row r="3785" s="2" customFormat="1" ht="24.15" customHeight="1">
      <c r="A3785" s="39"/>
      <c r="B3785" s="40"/>
      <c r="C3785" s="228" t="s">
        <v>2211</v>
      </c>
      <c r="D3785" s="228" t="s">
        <v>191</v>
      </c>
      <c r="E3785" s="229" t="s">
        <v>2212</v>
      </c>
      <c r="F3785" s="230" t="s">
        <v>2213</v>
      </c>
      <c r="G3785" s="231" t="s">
        <v>301</v>
      </c>
      <c r="H3785" s="232">
        <v>79.819999999999993</v>
      </c>
      <c r="I3785" s="233"/>
      <c r="J3785" s="234">
        <f>ROUND(I3785*H3785,2)</f>
        <v>0</v>
      </c>
      <c r="K3785" s="235"/>
      <c r="L3785" s="45"/>
      <c r="M3785" s="236" t="s">
        <v>1</v>
      </c>
      <c r="N3785" s="237" t="s">
        <v>38</v>
      </c>
      <c r="O3785" s="92"/>
      <c r="P3785" s="238">
        <f>O3785*H3785</f>
        <v>0</v>
      </c>
      <c r="Q3785" s="238">
        <v>0</v>
      </c>
      <c r="R3785" s="238">
        <f>Q3785*H3785</f>
        <v>0</v>
      </c>
      <c r="S3785" s="238">
        <v>0</v>
      </c>
      <c r="T3785" s="239">
        <f>S3785*H3785</f>
        <v>0</v>
      </c>
      <c r="U3785" s="39"/>
      <c r="V3785" s="39"/>
      <c r="W3785" s="39"/>
      <c r="X3785" s="39"/>
      <c r="Y3785" s="39"/>
      <c r="Z3785" s="39"/>
      <c r="AA3785" s="39"/>
      <c r="AB3785" s="39"/>
      <c r="AC3785" s="39"/>
      <c r="AD3785" s="39"/>
      <c r="AE3785" s="39"/>
      <c r="AR3785" s="240" t="s">
        <v>306</v>
      </c>
      <c r="AT3785" s="240" t="s">
        <v>191</v>
      </c>
      <c r="AU3785" s="240" t="s">
        <v>82</v>
      </c>
      <c r="AY3785" s="18" t="s">
        <v>189</v>
      </c>
      <c r="BE3785" s="241">
        <f>IF(N3785="základní",J3785,0)</f>
        <v>0</v>
      </c>
      <c r="BF3785" s="241">
        <f>IF(N3785="snížená",J3785,0)</f>
        <v>0</v>
      </c>
      <c r="BG3785" s="241">
        <f>IF(N3785="zákl. přenesená",J3785,0)</f>
        <v>0</v>
      </c>
      <c r="BH3785" s="241">
        <f>IF(N3785="sníž. přenesená",J3785,0)</f>
        <v>0</v>
      </c>
      <c r="BI3785" s="241">
        <f>IF(N3785="nulová",J3785,0)</f>
        <v>0</v>
      </c>
      <c r="BJ3785" s="18" t="s">
        <v>80</v>
      </c>
      <c r="BK3785" s="241">
        <f>ROUND(I3785*H3785,2)</f>
        <v>0</v>
      </c>
      <c r="BL3785" s="18" t="s">
        <v>306</v>
      </c>
      <c r="BM3785" s="240" t="s">
        <v>2214</v>
      </c>
    </row>
    <row r="3786" s="2" customFormat="1">
      <c r="A3786" s="39"/>
      <c r="B3786" s="40"/>
      <c r="C3786" s="41"/>
      <c r="D3786" s="242" t="s">
        <v>197</v>
      </c>
      <c r="E3786" s="41"/>
      <c r="F3786" s="243" t="s">
        <v>2213</v>
      </c>
      <c r="G3786" s="41"/>
      <c r="H3786" s="41"/>
      <c r="I3786" s="244"/>
      <c r="J3786" s="41"/>
      <c r="K3786" s="41"/>
      <c r="L3786" s="45"/>
      <c r="M3786" s="245"/>
      <c r="N3786" s="246"/>
      <c r="O3786" s="92"/>
      <c r="P3786" s="92"/>
      <c r="Q3786" s="92"/>
      <c r="R3786" s="92"/>
      <c r="S3786" s="92"/>
      <c r="T3786" s="93"/>
      <c r="U3786" s="39"/>
      <c r="V3786" s="39"/>
      <c r="W3786" s="39"/>
      <c r="X3786" s="39"/>
      <c r="Y3786" s="39"/>
      <c r="Z3786" s="39"/>
      <c r="AA3786" s="39"/>
      <c r="AB3786" s="39"/>
      <c r="AC3786" s="39"/>
      <c r="AD3786" s="39"/>
      <c r="AE3786" s="39"/>
      <c r="AT3786" s="18" t="s">
        <v>197</v>
      </c>
      <c r="AU3786" s="18" t="s">
        <v>82</v>
      </c>
    </row>
    <row r="3787" s="2" customFormat="1">
      <c r="A3787" s="39"/>
      <c r="B3787" s="40"/>
      <c r="C3787" s="41"/>
      <c r="D3787" s="247" t="s">
        <v>198</v>
      </c>
      <c r="E3787" s="41"/>
      <c r="F3787" s="248" t="s">
        <v>2215</v>
      </c>
      <c r="G3787" s="41"/>
      <c r="H3787" s="41"/>
      <c r="I3787" s="244"/>
      <c r="J3787" s="41"/>
      <c r="K3787" s="41"/>
      <c r="L3787" s="45"/>
      <c r="M3787" s="245"/>
      <c r="N3787" s="246"/>
      <c r="O3787" s="92"/>
      <c r="P3787" s="92"/>
      <c r="Q3787" s="92"/>
      <c r="R3787" s="92"/>
      <c r="S3787" s="92"/>
      <c r="T3787" s="93"/>
      <c r="U3787" s="39"/>
      <c r="V3787" s="39"/>
      <c r="W3787" s="39"/>
      <c r="X3787" s="39"/>
      <c r="Y3787" s="39"/>
      <c r="Z3787" s="39"/>
      <c r="AA3787" s="39"/>
      <c r="AB3787" s="39"/>
      <c r="AC3787" s="39"/>
      <c r="AD3787" s="39"/>
      <c r="AE3787" s="39"/>
      <c r="AT3787" s="18" t="s">
        <v>198</v>
      </c>
      <c r="AU3787" s="18" t="s">
        <v>82</v>
      </c>
    </row>
    <row r="3788" s="13" customFormat="1">
      <c r="A3788" s="13"/>
      <c r="B3788" s="249"/>
      <c r="C3788" s="250"/>
      <c r="D3788" s="242" t="s">
        <v>200</v>
      </c>
      <c r="E3788" s="251" t="s">
        <v>1</v>
      </c>
      <c r="F3788" s="252" t="s">
        <v>1036</v>
      </c>
      <c r="G3788" s="250"/>
      <c r="H3788" s="251" t="s">
        <v>1</v>
      </c>
      <c r="I3788" s="253"/>
      <c r="J3788" s="250"/>
      <c r="K3788" s="250"/>
      <c r="L3788" s="254"/>
      <c r="M3788" s="255"/>
      <c r="N3788" s="256"/>
      <c r="O3788" s="256"/>
      <c r="P3788" s="256"/>
      <c r="Q3788" s="256"/>
      <c r="R3788" s="256"/>
      <c r="S3788" s="256"/>
      <c r="T3788" s="257"/>
      <c r="U3788" s="13"/>
      <c r="V3788" s="13"/>
      <c r="W3788" s="13"/>
      <c r="X3788" s="13"/>
      <c r="Y3788" s="13"/>
      <c r="Z3788" s="13"/>
      <c r="AA3788" s="13"/>
      <c r="AB3788" s="13"/>
      <c r="AC3788" s="13"/>
      <c r="AD3788" s="13"/>
      <c r="AE3788" s="13"/>
      <c r="AT3788" s="258" t="s">
        <v>200</v>
      </c>
      <c r="AU3788" s="258" t="s">
        <v>82</v>
      </c>
      <c r="AV3788" s="13" t="s">
        <v>80</v>
      </c>
      <c r="AW3788" s="13" t="s">
        <v>30</v>
      </c>
      <c r="AX3788" s="13" t="s">
        <v>73</v>
      </c>
      <c r="AY3788" s="258" t="s">
        <v>189</v>
      </c>
    </row>
    <row r="3789" s="14" customFormat="1">
      <c r="A3789" s="14"/>
      <c r="B3789" s="259"/>
      <c r="C3789" s="260"/>
      <c r="D3789" s="242" t="s">
        <v>200</v>
      </c>
      <c r="E3789" s="261" t="s">
        <v>1</v>
      </c>
      <c r="F3789" s="262" t="s">
        <v>2216</v>
      </c>
      <c r="G3789" s="260"/>
      <c r="H3789" s="263">
        <v>5.7199999999999998</v>
      </c>
      <c r="I3789" s="264"/>
      <c r="J3789" s="260"/>
      <c r="K3789" s="260"/>
      <c r="L3789" s="265"/>
      <c r="M3789" s="266"/>
      <c r="N3789" s="267"/>
      <c r="O3789" s="267"/>
      <c r="P3789" s="267"/>
      <c r="Q3789" s="267"/>
      <c r="R3789" s="267"/>
      <c r="S3789" s="267"/>
      <c r="T3789" s="268"/>
      <c r="U3789" s="14"/>
      <c r="V3789" s="14"/>
      <c r="W3789" s="14"/>
      <c r="X3789" s="14"/>
      <c r="Y3789" s="14"/>
      <c r="Z3789" s="14"/>
      <c r="AA3789" s="14"/>
      <c r="AB3789" s="14"/>
      <c r="AC3789" s="14"/>
      <c r="AD3789" s="14"/>
      <c r="AE3789" s="14"/>
      <c r="AT3789" s="269" t="s">
        <v>200</v>
      </c>
      <c r="AU3789" s="269" t="s">
        <v>82</v>
      </c>
      <c r="AV3789" s="14" t="s">
        <v>82</v>
      </c>
      <c r="AW3789" s="14" t="s">
        <v>30</v>
      </c>
      <c r="AX3789" s="14" t="s">
        <v>73</v>
      </c>
      <c r="AY3789" s="269" t="s">
        <v>189</v>
      </c>
    </row>
    <row r="3790" s="13" customFormat="1">
      <c r="A3790" s="13"/>
      <c r="B3790" s="249"/>
      <c r="C3790" s="250"/>
      <c r="D3790" s="242" t="s">
        <v>200</v>
      </c>
      <c r="E3790" s="251" t="s">
        <v>1</v>
      </c>
      <c r="F3790" s="252" t="s">
        <v>1038</v>
      </c>
      <c r="G3790" s="250"/>
      <c r="H3790" s="251" t="s">
        <v>1</v>
      </c>
      <c r="I3790" s="253"/>
      <c r="J3790" s="250"/>
      <c r="K3790" s="250"/>
      <c r="L3790" s="254"/>
      <c r="M3790" s="255"/>
      <c r="N3790" s="256"/>
      <c r="O3790" s="256"/>
      <c r="P3790" s="256"/>
      <c r="Q3790" s="256"/>
      <c r="R3790" s="256"/>
      <c r="S3790" s="256"/>
      <c r="T3790" s="257"/>
      <c r="U3790" s="13"/>
      <c r="V3790" s="13"/>
      <c r="W3790" s="13"/>
      <c r="X3790" s="13"/>
      <c r="Y3790" s="13"/>
      <c r="Z3790" s="13"/>
      <c r="AA3790" s="13"/>
      <c r="AB3790" s="13"/>
      <c r="AC3790" s="13"/>
      <c r="AD3790" s="13"/>
      <c r="AE3790" s="13"/>
      <c r="AT3790" s="258" t="s">
        <v>200</v>
      </c>
      <c r="AU3790" s="258" t="s">
        <v>82</v>
      </c>
      <c r="AV3790" s="13" t="s">
        <v>80</v>
      </c>
      <c r="AW3790" s="13" t="s">
        <v>30</v>
      </c>
      <c r="AX3790" s="13" t="s">
        <v>73</v>
      </c>
      <c r="AY3790" s="258" t="s">
        <v>189</v>
      </c>
    </row>
    <row r="3791" s="14" customFormat="1">
      <c r="A3791" s="14"/>
      <c r="B3791" s="259"/>
      <c r="C3791" s="260"/>
      <c r="D3791" s="242" t="s">
        <v>200</v>
      </c>
      <c r="E3791" s="261" t="s">
        <v>1</v>
      </c>
      <c r="F3791" s="262" t="s">
        <v>2217</v>
      </c>
      <c r="G3791" s="260"/>
      <c r="H3791" s="263">
        <v>6.7000000000000002</v>
      </c>
      <c r="I3791" s="264"/>
      <c r="J3791" s="260"/>
      <c r="K3791" s="260"/>
      <c r="L3791" s="265"/>
      <c r="M3791" s="266"/>
      <c r="N3791" s="267"/>
      <c r="O3791" s="267"/>
      <c r="P3791" s="267"/>
      <c r="Q3791" s="267"/>
      <c r="R3791" s="267"/>
      <c r="S3791" s="267"/>
      <c r="T3791" s="268"/>
      <c r="U3791" s="14"/>
      <c r="V3791" s="14"/>
      <c r="W3791" s="14"/>
      <c r="X3791" s="14"/>
      <c r="Y3791" s="14"/>
      <c r="Z3791" s="14"/>
      <c r="AA3791" s="14"/>
      <c r="AB3791" s="14"/>
      <c r="AC3791" s="14"/>
      <c r="AD3791" s="14"/>
      <c r="AE3791" s="14"/>
      <c r="AT3791" s="269" t="s">
        <v>200</v>
      </c>
      <c r="AU3791" s="269" t="s">
        <v>82</v>
      </c>
      <c r="AV3791" s="14" t="s">
        <v>82</v>
      </c>
      <c r="AW3791" s="14" t="s">
        <v>30</v>
      </c>
      <c r="AX3791" s="14" t="s">
        <v>73</v>
      </c>
      <c r="AY3791" s="269" t="s">
        <v>189</v>
      </c>
    </row>
    <row r="3792" s="13" customFormat="1">
      <c r="A3792" s="13"/>
      <c r="B3792" s="249"/>
      <c r="C3792" s="250"/>
      <c r="D3792" s="242" t="s">
        <v>200</v>
      </c>
      <c r="E3792" s="251" t="s">
        <v>1</v>
      </c>
      <c r="F3792" s="252" t="s">
        <v>1040</v>
      </c>
      <c r="G3792" s="250"/>
      <c r="H3792" s="251" t="s">
        <v>1</v>
      </c>
      <c r="I3792" s="253"/>
      <c r="J3792" s="250"/>
      <c r="K3792" s="250"/>
      <c r="L3792" s="254"/>
      <c r="M3792" s="255"/>
      <c r="N3792" s="256"/>
      <c r="O3792" s="256"/>
      <c r="P3792" s="256"/>
      <c r="Q3792" s="256"/>
      <c r="R3792" s="256"/>
      <c r="S3792" s="256"/>
      <c r="T3792" s="257"/>
      <c r="U3792" s="13"/>
      <c r="V3792" s="13"/>
      <c r="W3792" s="13"/>
      <c r="X3792" s="13"/>
      <c r="Y3792" s="13"/>
      <c r="Z3792" s="13"/>
      <c r="AA3792" s="13"/>
      <c r="AB3792" s="13"/>
      <c r="AC3792" s="13"/>
      <c r="AD3792" s="13"/>
      <c r="AE3792" s="13"/>
      <c r="AT3792" s="258" t="s">
        <v>200</v>
      </c>
      <c r="AU3792" s="258" t="s">
        <v>82</v>
      </c>
      <c r="AV3792" s="13" t="s">
        <v>80</v>
      </c>
      <c r="AW3792" s="13" t="s">
        <v>30</v>
      </c>
      <c r="AX3792" s="13" t="s">
        <v>73</v>
      </c>
      <c r="AY3792" s="258" t="s">
        <v>189</v>
      </c>
    </row>
    <row r="3793" s="14" customFormat="1">
      <c r="A3793" s="14"/>
      <c r="B3793" s="259"/>
      <c r="C3793" s="260"/>
      <c r="D3793" s="242" t="s">
        <v>200</v>
      </c>
      <c r="E3793" s="261" t="s">
        <v>1</v>
      </c>
      <c r="F3793" s="262" t="s">
        <v>1126</v>
      </c>
      <c r="G3793" s="260"/>
      <c r="H3793" s="263">
        <v>45.799999999999997</v>
      </c>
      <c r="I3793" s="264"/>
      <c r="J3793" s="260"/>
      <c r="K3793" s="260"/>
      <c r="L3793" s="265"/>
      <c r="M3793" s="266"/>
      <c r="N3793" s="267"/>
      <c r="O3793" s="267"/>
      <c r="P3793" s="267"/>
      <c r="Q3793" s="267"/>
      <c r="R3793" s="267"/>
      <c r="S3793" s="267"/>
      <c r="T3793" s="268"/>
      <c r="U3793" s="14"/>
      <c r="V3793" s="14"/>
      <c r="W3793" s="14"/>
      <c r="X3793" s="14"/>
      <c r="Y3793" s="14"/>
      <c r="Z3793" s="14"/>
      <c r="AA3793" s="14"/>
      <c r="AB3793" s="14"/>
      <c r="AC3793" s="14"/>
      <c r="AD3793" s="14"/>
      <c r="AE3793" s="14"/>
      <c r="AT3793" s="269" t="s">
        <v>200</v>
      </c>
      <c r="AU3793" s="269" t="s">
        <v>82</v>
      </c>
      <c r="AV3793" s="14" t="s">
        <v>82</v>
      </c>
      <c r="AW3793" s="14" t="s">
        <v>30</v>
      </c>
      <c r="AX3793" s="14" t="s">
        <v>73</v>
      </c>
      <c r="AY3793" s="269" t="s">
        <v>189</v>
      </c>
    </row>
    <row r="3794" s="13" customFormat="1">
      <c r="A3794" s="13"/>
      <c r="B3794" s="249"/>
      <c r="C3794" s="250"/>
      <c r="D3794" s="242" t="s">
        <v>200</v>
      </c>
      <c r="E3794" s="251" t="s">
        <v>1</v>
      </c>
      <c r="F3794" s="252" t="s">
        <v>1042</v>
      </c>
      <c r="G3794" s="250"/>
      <c r="H3794" s="251" t="s">
        <v>1</v>
      </c>
      <c r="I3794" s="253"/>
      <c r="J3794" s="250"/>
      <c r="K3794" s="250"/>
      <c r="L3794" s="254"/>
      <c r="M3794" s="255"/>
      <c r="N3794" s="256"/>
      <c r="O3794" s="256"/>
      <c r="P3794" s="256"/>
      <c r="Q3794" s="256"/>
      <c r="R3794" s="256"/>
      <c r="S3794" s="256"/>
      <c r="T3794" s="257"/>
      <c r="U3794" s="13"/>
      <c r="V3794" s="13"/>
      <c r="W3794" s="13"/>
      <c r="X3794" s="13"/>
      <c r="Y3794" s="13"/>
      <c r="Z3794" s="13"/>
      <c r="AA3794" s="13"/>
      <c r="AB3794" s="13"/>
      <c r="AC3794" s="13"/>
      <c r="AD3794" s="13"/>
      <c r="AE3794" s="13"/>
      <c r="AT3794" s="258" t="s">
        <v>200</v>
      </c>
      <c r="AU3794" s="258" t="s">
        <v>82</v>
      </c>
      <c r="AV3794" s="13" t="s">
        <v>80</v>
      </c>
      <c r="AW3794" s="13" t="s">
        <v>30</v>
      </c>
      <c r="AX3794" s="13" t="s">
        <v>73</v>
      </c>
      <c r="AY3794" s="258" t="s">
        <v>189</v>
      </c>
    </row>
    <row r="3795" s="14" customFormat="1">
      <c r="A3795" s="14"/>
      <c r="B3795" s="259"/>
      <c r="C3795" s="260"/>
      <c r="D3795" s="242" t="s">
        <v>200</v>
      </c>
      <c r="E3795" s="261" t="s">
        <v>1</v>
      </c>
      <c r="F3795" s="262" t="s">
        <v>2218</v>
      </c>
      <c r="G3795" s="260"/>
      <c r="H3795" s="263">
        <v>21.600000000000001</v>
      </c>
      <c r="I3795" s="264"/>
      <c r="J3795" s="260"/>
      <c r="K3795" s="260"/>
      <c r="L3795" s="265"/>
      <c r="M3795" s="266"/>
      <c r="N3795" s="267"/>
      <c r="O3795" s="267"/>
      <c r="P3795" s="267"/>
      <c r="Q3795" s="267"/>
      <c r="R3795" s="267"/>
      <c r="S3795" s="267"/>
      <c r="T3795" s="268"/>
      <c r="U3795" s="14"/>
      <c r="V3795" s="14"/>
      <c r="W3795" s="14"/>
      <c r="X3795" s="14"/>
      <c r="Y3795" s="14"/>
      <c r="Z3795" s="14"/>
      <c r="AA3795" s="14"/>
      <c r="AB3795" s="14"/>
      <c r="AC3795" s="14"/>
      <c r="AD3795" s="14"/>
      <c r="AE3795" s="14"/>
      <c r="AT3795" s="269" t="s">
        <v>200</v>
      </c>
      <c r="AU3795" s="269" t="s">
        <v>82</v>
      </c>
      <c r="AV3795" s="14" t="s">
        <v>82</v>
      </c>
      <c r="AW3795" s="14" t="s">
        <v>30</v>
      </c>
      <c r="AX3795" s="14" t="s">
        <v>73</v>
      </c>
      <c r="AY3795" s="269" t="s">
        <v>189</v>
      </c>
    </row>
    <row r="3796" s="15" customFormat="1">
      <c r="A3796" s="15"/>
      <c r="B3796" s="270"/>
      <c r="C3796" s="271"/>
      <c r="D3796" s="242" t="s">
        <v>200</v>
      </c>
      <c r="E3796" s="272" t="s">
        <v>1</v>
      </c>
      <c r="F3796" s="273" t="s">
        <v>207</v>
      </c>
      <c r="G3796" s="271"/>
      <c r="H3796" s="274">
        <v>79.819999999999993</v>
      </c>
      <c r="I3796" s="275"/>
      <c r="J3796" s="271"/>
      <c r="K3796" s="271"/>
      <c r="L3796" s="276"/>
      <c r="M3796" s="277"/>
      <c r="N3796" s="278"/>
      <c r="O3796" s="278"/>
      <c r="P3796" s="278"/>
      <c r="Q3796" s="278"/>
      <c r="R3796" s="278"/>
      <c r="S3796" s="278"/>
      <c r="T3796" s="279"/>
      <c r="U3796" s="15"/>
      <c r="V3796" s="15"/>
      <c r="W3796" s="15"/>
      <c r="X3796" s="15"/>
      <c r="Y3796" s="15"/>
      <c r="Z3796" s="15"/>
      <c r="AA3796" s="15"/>
      <c r="AB3796" s="15"/>
      <c r="AC3796" s="15"/>
      <c r="AD3796" s="15"/>
      <c r="AE3796" s="15"/>
      <c r="AT3796" s="280" t="s">
        <v>200</v>
      </c>
      <c r="AU3796" s="280" t="s">
        <v>82</v>
      </c>
      <c r="AV3796" s="15" t="s">
        <v>195</v>
      </c>
      <c r="AW3796" s="15" t="s">
        <v>30</v>
      </c>
      <c r="AX3796" s="15" t="s">
        <v>80</v>
      </c>
      <c r="AY3796" s="280" t="s">
        <v>189</v>
      </c>
    </row>
    <row r="3797" s="2" customFormat="1" ht="24.15" customHeight="1">
      <c r="A3797" s="39"/>
      <c r="B3797" s="40"/>
      <c r="C3797" s="281" t="s">
        <v>2219</v>
      </c>
      <c r="D3797" s="281" t="s">
        <v>273</v>
      </c>
      <c r="E3797" s="282" t="s">
        <v>2220</v>
      </c>
      <c r="F3797" s="283" t="s">
        <v>2221</v>
      </c>
      <c r="G3797" s="284" t="s">
        <v>301</v>
      </c>
      <c r="H3797" s="285">
        <v>74.843999999999994</v>
      </c>
      <c r="I3797" s="286"/>
      <c r="J3797" s="287">
        <f>ROUND(I3797*H3797,2)</f>
        <v>0</v>
      </c>
      <c r="K3797" s="288"/>
      <c r="L3797" s="289"/>
      <c r="M3797" s="290" t="s">
        <v>1</v>
      </c>
      <c r="N3797" s="291" t="s">
        <v>38</v>
      </c>
      <c r="O3797" s="92"/>
      <c r="P3797" s="238">
        <f>O3797*H3797</f>
        <v>0</v>
      </c>
      <c r="Q3797" s="238">
        <v>0.0020999999999999999</v>
      </c>
      <c r="R3797" s="238">
        <f>Q3797*H3797</f>
        <v>0.15717239999999999</v>
      </c>
      <c r="S3797" s="238">
        <v>0</v>
      </c>
      <c r="T3797" s="239">
        <f>S3797*H3797</f>
        <v>0</v>
      </c>
      <c r="U3797" s="39"/>
      <c r="V3797" s="39"/>
      <c r="W3797" s="39"/>
      <c r="X3797" s="39"/>
      <c r="Y3797" s="39"/>
      <c r="Z3797" s="39"/>
      <c r="AA3797" s="39"/>
      <c r="AB3797" s="39"/>
      <c r="AC3797" s="39"/>
      <c r="AD3797" s="39"/>
      <c r="AE3797" s="39"/>
      <c r="AR3797" s="240" t="s">
        <v>471</v>
      </c>
      <c r="AT3797" s="240" t="s">
        <v>273</v>
      </c>
      <c r="AU3797" s="240" t="s">
        <v>82</v>
      </c>
      <c r="AY3797" s="18" t="s">
        <v>189</v>
      </c>
      <c r="BE3797" s="241">
        <f>IF(N3797="základní",J3797,0)</f>
        <v>0</v>
      </c>
      <c r="BF3797" s="241">
        <f>IF(N3797="snížená",J3797,0)</f>
        <v>0</v>
      </c>
      <c r="BG3797" s="241">
        <f>IF(N3797="zákl. přenesená",J3797,0)</f>
        <v>0</v>
      </c>
      <c r="BH3797" s="241">
        <f>IF(N3797="sníž. přenesená",J3797,0)</f>
        <v>0</v>
      </c>
      <c r="BI3797" s="241">
        <f>IF(N3797="nulová",J3797,0)</f>
        <v>0</v>
      </c>
      <c r="BJ3797" s="18" t="s">
        <v>80</v>
      </c>
      <c r="BK3797" s="241">
        <f>ROUND(I3797*H3797,2)</f>
        <v>0</v>
      </c>
      <c r="BL3797" s="18" t="s">
        <v>306</v>
      </c>
      <c r="BM3797" s="240" t="s">
        <v>2222</v>
      </c>
    </row>
    <row r="3798" s="2" customFormat="1">
      <c r="A3798" s="39"/>
      <c r="B3798" s="40"/>
      <c r="C3798" s="41"/>
      <c r="D3798" s="242" t="s">
        <v>197</v>
      </c>
      <c r="E3798" s="41"/>
      <c r="F3798" s="243" t="s">
        <v>2221</v>
      </c>
      <c r="G3798" s="41"/>
      <c r="H3798" s="41"/>
      <c r="I3798" s="244"/>
      <c r="J3798" s="41"/>
      <c r="K3798" s="41"/>
      <c r="L3798" s="45"/>
      <c r="M3798" s="245"/>
      <c r="N3798" s="246"/>
      <c r="O3798" s="92"/>
      <c r="P3798" s="92"/>
      <c r="Q3798" s="92"/>
      <c r="R3798" s="92"/>
      <c r="S3798" s="92"/>
      <c r="T3798" s="93"/>
      <c r="U3798" s="39"/>
      <c r="V3798" s="39"/>
      <c r="W3798" s="39"/>
      <c r="X3798" s="39"/>
      <c r="Y3798" s="39"/>
      <c r="Z3798" s="39"/>
      <c r="AA3798" s="39"/>
      <c r="AB3798" s="39"/>
      <c r="AC3798" s="39"/>
      <c r="AD3798" s="39"/>
      <c r="AE3798" s="39"/>
      <c r="AT3798" s="18" t="s">
        <v>197</v>
      </c>
      <c r="AU3798" s="18" t="s">
        <v>82</v>
      </c>
    </row>
    <row r="3799" s="13" customFormat="1">
      <c r="A3799" s="13"/>
      <c r="B3799" s="249"/>
      <c r="C3799" s="250"/>
      <c r="D3799" s="242" t="s">
        <v>200</v>
      </c>
      <c r="E3799" s="251" t="s">
        <v>1</v>
      </c>
      <c r="F3799" s="252" t="s">
        <v>1036</v>
      </c>
      <c r="G3799" s="250"/>
      <c r="H3799" s="251" t="s">
        <v>1</v>
      </c>
      <c r="I3799" s="253"/>
      <c r="J3799" s="250"/>
      <c r="K3799" s="250"/>
      <c r="L3799" s="254"/>
      <c r="M3799" s="255"/>
      <c r="N3799" s="256"/>
      <c r="O3799" s="256"/>
      <c r="P3799" s="256"/>
      <c r="Q3799" s="256"/>
      <c r="R3799" s="256"/>
      <c r="S3799" s="256"/>
      <c r="T3799" s="257"/>
      <c r="U3799" s="13"/>
      <c r="V3799" s="13"/>
      <c r="W3799" s="13"/>
      <c r="X3799" s="13"/>
      <c r="Y3799" s="13"/>
      <c r="Z3799" s="13"/>
      <c r="AA3799" s="13"/>
      <c r="AB3799" s="13"/>
      <c r="AC3799" s="13"/>
      <c r="AD3799" s="13"/>
      <c r="AE3799" s="13"/>
      <c r="AT3799" s="258" t="s">
        <v>200</v>
      </c>
      <c r="AU3799" s="258" t="s">
        <v>82</v>
      </c>
      <c r="AV3799" s="13" t="s">
        <v>80</v>
      </c>
      <c r="AW3799" s="13" t="s">
        <v>30</v>
      </c>
      <c r="AX3799" s="13" t="s">
        <v>73</v>
      </c>
      <c r="AY3799" s="258" t="s">
        <v>189</v>
      </c>
    </row>
    <row r="3800" s="14" customFormat="1">
      <c r="A3800" s="14"/>
      <c r="B3800" s="259"/>
      <c r="C3800" s="260"/>
      <c r="D3800" s="242" t="s">
        <v>200</v>
      </c>
      <c r="E3800" s="261" t="s">
        <v>1</v>
      </c>
      <c r="F3800" s="262" t="s">
        <v>2216</v>
      </c>
      <c r="G3800" s="260"/>
      <c r="H3800" s="263">
        <v>5.7199999999999998</v>
      </c>
      <c r="I3800" s="264"/>
      <c r="J3800" s="260"/>
      <c r="K3800" s="260"/>
      <c r="L3800" s="265"/>
      <c r="M3800" s="266"/>
      <c r="N3800" s="267"/>
      <c r="O3800" s="267"/>
      <c r="P3800" s="267"/>
      <c r="Q3800" s="267"/>
      <c r="R3800" s="267"/>
      <c r="S3800" s="267"/>
      <c r="T3800" s="268"/>
      <c r="U3800" s="14"/>
      <c r="V3800" s="14"/>
      <c r="W3800" s="14"/>
      <c r="X3800" s="14"/>
      <c r="Y3800" s="14"/>
      <c r="Z3800" s="14"/>
      <c r="AA3800" s="14"/>
      <c r="AB3800" s="14"/>
      <c r="AC3800" s="14"/>
      <c r="AD3800" s="14"/>
      <c r="AE3800" s="14"/>
      <c r="AT3800" s="269" t="s">
        <v>200</v>
      </c>
      <c r="AU3800" s="269" t="s">
        <v>82</v>
      </c>
      <c r="AV3800" s="14" t="s">
        <v>82</v>
      </c>
      <c r="AW3800" s="14" t="s">
        <v>30</v>
      </c>
      <c r="AX3800" s="14" t="s">
        <v>73</v>
      </c>
      <c r="AY3800" s="269" t="s">
        <v>189</v>
      </c>
    </row>
    <row r="3801" s="13" customFormat="1">
      <c r="A3801" s="13"/>
      <c r="B3801" s="249"/>
      <c r="C3801" s="250"/>
      <c r="D3801" s="242" t="s">
        <v>200</v>
      </c>
      <c r="E3801" s="251" t="s">
        <v>1</v>
      </c>
      <c r="F3801" s="252" t="s">
        <v>1038</v>
      </c>
      <c r="G3801" s="250"/>
      <c r="H3801" s="251" t="s">
        <v>1</v>
      </c>
      <c r="I3801" s="253"/>
      <c r="J3801" s="250"/>
      <c r="K3801" s="250"/>
      <c r="L3801" s="254"/>
      <c r="M3801" s="255"/>
      <c r="N3801" s="256"/>
      <c r="O3801" s="256"/>
      <c r="P3801" s="256"/>
      <c r="Q3801" s="256"/>
      <c r="R3801" s="256"/>
      <c r="S3801" s="256"/>
      <c r="T3801" s="257"/>
      <c r="U3801" s="13"/>
      <c r="V3801" s="13"/>
      <c r="W3801" s="13"/>
      <c r="X3801" s="13"/>
      <c r="Y3801" s="13"/>
      <c r="Z3801" s="13"/>
      <c r="AA3801" s="13"/>
      <c r="AB3801" s="13"/>
      <c r="AC3801" s="13"/>
      <c r="AD3801" s="13"/>
      <c r="AE3801" s="13"/>
      <c r="AT3801" s="258" t="s">
        <v>200</v>
      </c>
      <c r="AU3801" s="258" t="s">
        <v>82</v>
      </c>
      <c r="AV3801" s="13" t="s">
        <v>80</v>
      </c>
      <c r="AW3801" s="13" t="s">
        <v>30</v>
      </c>
      <c r="AX3801" s="13" t="s">
        <v>73</v>
      </c>
      <c r="AY3801" s="258" t="s">
        <v>189</v>
      </c>
    </row>
    <row r="3802" s="14" customFormat="1">
      <c r="A3802" s="14"/>
      <c r="B3802" s="259"/>
      <c r="C3802" s="260"/>
      <c r="D3802" s="242" t="s">
        <v>200</v>
      </c>
      <c r="E3802" s="261" t="s">
        <v>1</v>
      </c>
      <c r="F3802" s="262" t="s">
        <v>2217</v>
      </c>
      <c r="G3802" s="260"/>
      <c r="H3802" s="263">
        <v>6.7000000000000002</v>
      </c>
      <c r="I3802" s="264"/>
      <c r="J3802" s="260"/>
      <c r="K3802" s="260"/>
      <c r="L3802" s="265"/>
      <c r="M3802" s="266"/>
      <c r="N3802" s="267"/>
      <c r="O3802" s="267"/>
      <c r="P3802" s="267"/>
      <c r="Q3802" s="267"/>
      <c r="R3802" s="267"/>
      <c r="S3802" s="267"/>
      <c r="T3802" s="268"/>
      <c r="U3802" s="14"/>
      <c r="V3802" s="14"/>
      <c r="W3802" s="14"/>
      <c r="X3802" s="14"/>
      <c r="Y3802" s="14"/>
      <c r="Z3802" s="14"/>
      <c r="AA3802" s="14"/>
      <c r="AB3802" s="14"/>
      <c r="AC3802" s="14"/>
      <c r="AD3802" s="14"/>
      <c r="AE3802" s="14"/>
      <c r="AT3802" s="269" t="s">
        <v>200</v>
      </c>
      <c r="AU3802" s="269" t="s">
        <v>82</v>
      </c>
      <c r="AV3802" s="14" t="s">
        <v>82</v>
      </c>
      <c r="AW3802" s="14" t="s">
        <v>30</v>
      </c>
      <c r="AX3802" s="14" t="s">
        <v>73</v>
      </c>
      <c r="AY3802" s="269" t="s">
        <v>189</v>
      </c>
    </row>
    <row r="3803" s="13" customFormat="1">
      <c r="A3803" s="13"/>
      <c r="B3803" s="249"/>
      <c r="C3803" s="250"/>
      <c r="D3803" s="242" t="s">
        <v>200</v>
      </c>
      <c r="E3803" s="251" t="s">
        <v>1</v>
      </c>
      <c r="F3803" s="252" t="s">
        <v>1042</v>
      </c>
      <c r="G3803" s="250"/>
      <c r="H3803" s="251" t="s">
        <v>1</v>
      </c>
      <c r="I3803" s="253"/>
      <c r="J3803" s="250"/>
      <c r="K3803" s="250"/>
      <c r="L3803" s="254"/>
      <c r="M3803" s="255"/>
      <c r="N3803" s="256"/>
      <c r="O3803" s="256"/>
      <c r="P3803" s="256"/>
      <c r="Q3803" s="256"/>
      <c r="R3803" s="256"/>
      <c r="S3803" s="256"/>
      <c r="T3803" s="257"/>
      <c r="U3803" s="13"/>
      <c r="V3803" s="13"/>
      <c r="W3803" s="13"/>
      <c r="X3803" s="13"/>
      <c r="Y3803" s="13"/>
      <c r="Z3803" s="13"/>
      <c r="AA3803" s="13"/>
      <c r="AB3803" s="13"/>
      <c r="AC3803" s="13"/>
      <c r="AD3803" s="13"/>
      <c r="AE3803" s="13"/>
      <c r="AT3803" s="258" t="s">
        <v>200</v>
      </c>
      <c r="AU3803" s="258" t="s">
        <v>82</v>
      </c>
      <c r="AV3803" s="13" t="s">
        <v>80</v>
      </c>
      <c r="AW3803" s="13" t="s">
        <v>30</v>
      </c>
      <c r="AX3803" s="13" t="s">
        <v>73</v>
      </c>
      <c r="AY3803" s="258" t="s">
        <v>189</v>
      </c>
    </row>
    <row r="3804" s="14" customFormat="1">
      <c r="A3804" s="14"/>
      <c r="B3804" s="259"/>
      <c r="C3804" s="260"/>
      <c r="D3804" s="242" t="s">
        <v>200</v>
      </c>
      <c r="E3804" s="261" t="s">
        <v>1</v>
      </c>
      <c r="F3804" s="262" t="s">
        <v>2218</v>
      </c>
      <c r="G3804" s="260"/>
      <c r="H3804" s="263">
        <v>21.600000000000001</v>
      </c>
      <c r="I3804" s="264"/>
      <c r="J3804" s="260"/>
      <c r="K3804" s="260"/>
      <c r="L3804" s="265"/>
      <c r="M3804" s="266"/>
      <c r="N3804" s="267"/>
      <c r="O3804" s="267"/>
      <c r="P3804" s="267"/>
      <c r="Q3804" s="267"/>
      <c r="R3804" s="267"/>
      <c r="S3804" s="267"/>
      <c r="T3804" s="268"/>
      <c r="U3804" s="14"/>
      <c r="V3804" s="14"/>
      <c r="W3804" s="14"/>
      <c r="X3804" s="14"/>
      <c r="Y3804" s="14"/>
      <c r="Z3804" s="14"/>
      <c r="AA3804" s="14"/>
      <c r="AB3804" s="14"/>
      <c r="AC3804" s="14"/>
      <c r="AD3804" s="14"/>
      <c r="AE3804" s="14"/>
      <c r="AT3804" s="269" t="s">
        <v>200</v>
      </c>
      <c r="AU3804" s="269" t="s">
        <v>82</v>
      </c>
      <c r="AV3804" s="14" t="s">
        <v>82</v>
      </c>
      <c r="AW3804" s="14" t="s">
        <v>30</v>
      </c>
      <c r="AX3804" s="14" t="s">
        <v>73</v>
      </c>
      <c r="AY3804" s="269" t="s">
        <v>189</v>
      </c>
    </row>
    <row r="3805" s="15" customFormat="1">
      <c r="A3805" s="15"/>
      <c r="B3805" s="270"/>
      <c r="C3805" s="271"/>
      <c r="D3805" s="242" t="s">
        <v>200</v>
      </c>
      <c r="E3805" s="272" t="s">
        <v>1</v>
      </c>
      <c r="F3805" s="273" t="s">
        <v>207</v>
      </c>
      <c r="G3805" s="271"/>
      <c r="H3805" s="274">
        <v>34.020000000000003</v>
      </c>
      <c r="I3805" s="275"/>
      <c r="J3805" s="271"/>
      <c r="K3805" s="271"/>
      <c r="L3805" s="276"/>
      <c r="M3805" s="277"/>
      <c r="N3805" s="278"/>
      <c r="O3805" s="278"/>
      <c r="P3805" s="278"/>
      <c r="Q3805" s="278"/>
      <c r="R3805" s="278"/>
      <c r="S3805" s="278"/>
      <c r="T3805" s="279"/>
      <c r="U3805" s="15"/>
      <c r="V3805" s="15"/>
      <c r="W3805" s="15"/>
      <c r="X3805" s="15"/>
      <c r="Y3805" s="15"/>
      <c r="Z3805" s="15"/>
      <c r="AA3805" s="15"/>
      <c r="AB3805" s="15"/>
      <c r="AC3805" s="15"/>
      <c r="AD3805" s="15"/>
      <c r="AE3805" s="15"/>
      <c r="AT3805" s="280" t="s">
        <v>200</v>
      </c>
      <c r="AU3805" s="280" t="s">
        <v>82</v>
      </c>
      <c r="AV3805" s="15" t="s">
        <v>195</v>
      </c>
      <c r="AW3805" s="15" t="s">
        <v>30</v>
      </c>
      <c r="AX3805" s="15" t="s">
        <v>73</v>
      </c>
      <c r="AY3805" s="280" t="s">
        <v>189</v>
      </c>
    </row>
    <row r="3806" s="14" customFormat="1">
      <c r="A3806" s="14"/>
      <c r="B3806" s="259"/>
      <c r="C3806" s="260"/>
      <c r="D3806" s="242" t="s">
        <v>200</v>
      </c>
      <c r="E3806" s="261" t="s">
        <v>1</v>
      </c>
      <c r="F3806" s="262" t="s">
        <v>2223</v>
      </c>
      <c r="G3806" s="260"/>
      <c r="H3806" s="263">
        <v>74.843999999999994</v>
      </c>
      <c r="I3806" s="264"/>
      <c r="J3806" s="260"/>
      <c r="K3806" s="260"/>
      <c r="L3806" s="265"/>
      <c r="M3806" s="266"/>
      <c r="N3806" s="267"/>
      <c r="O3806" s="267"/>
      <c r="P3806" s="267"/>
      <c r="Q3806" s="267"/>
      <c r="R3806" s="267"/>
      <c r="S3806" s="267"/>
      <c r="T3806" s="268"/>
      <c r="U3806" s="14"/>
      <c r="V3806" s="14"/>
      <c r="W3806" s="14"/>
      <c r="X3806" s="14"/>
      <c r="Y3806" s="14"/>
      <c r="Z3806" s="14"/>
      <c r="AA3806" s="14"/>
      <c r="AB3806" s="14"/>
      <c r="AC3806" s="14"/>
      <c r="AD3806" s="14"/>
      <c r="AE3806" s="14"/>
      <c r="AT3806" s="269" t="s">
        <v>200</v>
      </c>
      <c r="AU3806" s="269" t="s">
        <v>82</v>
      </c>
      <c r="AV3806" s="14" t="s">
        <v>82</v>
      </c>
      <c r="AW3806" s="14" t="s">
        <v>30</v>
      </c>
      <c r="AX3806" s="14" t="s">
        <v>80</v>
      </c>
      <c r="AY3806" s="269" t="s">
        <v>189</v>
      </c>
    </row>
    <row r="3807" s="2" customFormat="1" ht="24.15" customHeight="1">
      <c r="A3807" s="39"/>
      <c r="B3807" s="40"/>
      <c r="C3807" s="281" t="s">
        <v>2224</v>
      </c>
      <c r="D3807" s="281" t="s">
        <v>273</v>
      </c>
      <c r="E3807" s="282" t="s">
        <v>2225</v>
      </c>
      <c r="F3807" s="283" t="s">
        <v>2226</v>
      </c>
      <c r="G3807" s="284" t="s">
        <v>301</v>
      </c>
      <c r="H3807" s="285">
        <v>100.76000000000001</v>
      </c>
      <c r="I3807" s="286"/>
      <c r="J3807" s="287">
        <f>ROUND(I3807*H3807,2)</f>
        <v>0</v>
      </c>
      <c r="K3807" s="288"/>
      <c r="L3807" s="289"/>
      <c r="M3807" s="290" t="s">
        <v>1</v>
      </c>
      <c r="N3807" s="291" t="s">
        <v>38</v>
      </c>
      <c r="O3807" s="92"/>
      <c r="P3807" s="238">
        <f>O3807*H3807</f>
        <v>0</v>
      </c>
      <c r="Q3807" s="238">
        <v>0.0018</v>
      </c>
      <c r="R3807" s="238">
        <f>Q3807*H3807</f>
        <v>0.181368</v>
      </c>
      <c r="S3807" s="238">
        <v>0</v>
      </c>
      <c r="T3807" s="239">
        <f>S3807*H3807</f>
        <v>0</v>
      </c>
      <c r="U3807" s="39"/>
      <c r="V3807" s="39"/>
      <c r="W3807" s="39"/>
      <c r="X3807" s="39"/>
      <c r="Y3807" s="39"/>
      <c r="Z3807" s="39"/>
      <c r="AA3807" s="39"/>
      <c r="AB3807" s="39"/>
      <c r="AC3807" s="39"/>
      <c r="AD3807" s="39"/>
      <c r="AE3807" s="39"/>
      <c r="AR3807" s="240" t="s">
        <v>471</v>
      </c>
      <c r="AT3807" s="240" t="s">
        <v>273</v>
      </c>
      <c r="AU3807" s="240" t="s">
        <v>82</v>
      </c>
      <c r="AY3807" s="18" t="s">
        <v>189</v>
      </c>
      <c r="BE3807" s="241">
        <f>IF(N3807="základní",J3807,0)</f>
        <v>0</v>
      </c>
      <c r="BF3807" s="241">
        <f>IF(N3807="snížená",J3807,0)</f>
        <v>0</v>
      </c>
      <c r="BG3807" s="241">
        <f>IF(N3807="zákl. přenesená",J3807,0)</f>
        <v>0</v>
      </c>
      <c r="BH3807" s="241">
        <f>IF(N3807="sníž. přenesená",J3807,0)</f>
        <v>0</v>
      </c>
      <c r="BI3807" s="241">
        <f>IF(N3807="nulová",J3807,0)</f>
        <v>0</v>
      </c>
      <c r="BJ3807" s="18" t="s">
        <v>80</v>
      </c>
      <c r="BK3807" s="241">
        <f>ROUND(I3807*H3807,2)</f>
        <v>0</v>
      </c>
      <c r="BL3807" s="18" t="s">
        <v>306</v>
      </c>
      <c r="BM3807" s="240" t="s">
        <v>2227</v>
      </c>
    </row>
    <row r="3808" s="2" customFormat="1">
      <c r="A3808" s="39"/>
      <c r="B3808" s="40"/>
      <c r="C3808" s="41"/>
      <c r="D3808" s="242" t="s">
        <v>197</v>
      </c>
      <c r="E3808" s="41"/>
      <c r="F3808" s="243" t="s">
        <v>2226</v>
      </c>
      <c r="G3808" s="41"/>
      <c r="H3808" s="41"/>
      <c r="I3808" s="244"/>
      <c r="J3808" s="41"/>
      <c r="K3808" s="41"/>
      <c r="L3808" s="45"/>
      <c r="M3808" s="245"/>
      <c r="N3808" s="246"/>
      <c r="O3808" s="92"/>
      <c r="P3808" s="92"/>
      <c r="Q3808" s="92"/>
      <c r="R3808" s="92"/>
      <c r="S3808" s="92"/>
      <c r="T3808" s="93"/>
      <c r="U3808" s="39"/>
      <c r="V3808" s="39"/>
      <c r="W3808" s="39"/>
      <c r="X3808" s="39"/>
      <c r="Y3808" s="39"/>
      <c r="Z3808" s="39"/>
      <c r="AA3808" s="39"/>
      <c r="AB3808" s="39"/>
      <c r="AC3808" s="39"/>
      <c r="AD3808" s="39"/>
      <c r="AE3808" s="39"/>
      <c r="AT3808" s="18" t="s">
        <v>197</v>
      </c>
      <c r="AU3808" s="18" t="s">
        <v>82</v>
      </c>
    </row>
    <row r="3809" s="13" customFormat="1">
      <c r="A3809" s="13"/>
      <c r="B3809" s="249"/>
      <c r="C3809" s="250"/>
      <c r="D3809" s="242" t="s">
        <v>200</v>
      </c>
      <c r="E3809" s="251" t="s">
        <v>1</v>
      </c>
      <c r="F3809" s="252" t="s">
        <v>1040</v>
      </c>
      <c r="G3809" s="250"/>
      <c r="H3809" s="251" t="s">
        <v>1</v>
      </c>
      <c r="I3809" s="253"/>
      <c r="J3809" s="250"/>
      <c r="K3809" s="250"/>
      <c r="L3809" s="254"/>
      <c r="M3809" s="255"/>
      <c r="N3809" s="256"/>
      <c r="O3809" s="256"/>
      <c r="P3809" s="256"/>
      <c r="Q3809" s="256"/>
      <c r="R3809" s="256"/>
      <c r="S3809" s="256"/>
      <c r="T3809" s="257"/>
      <c r="U3809" s="13"/>
      <c r="V3809" s="13"/>
      <c r="W3809" s="13"/>
      <c r="X3809" s="13"/>
      <c r="Y3809" s="13"/>
      <c r="Z3809" s="13"/>
      <c r="AA3809" s="13"/>
      <c r="AB3809" s="13"/>
      <c r="AC3809" s="13"/>
      <c r="AD3809" s="13"/>
      <c r="AE3809" s="13"/>
      <c r="AT3809" s="258" t="s">
        <v>200</v>
      </c>
      <c r="AU3809" s="258" t="s">
        <v>82</v>
      </c>
      <c r="AV3809" s="13" t="s">
        <v>80</v>
      </c>
      <c r="AW3809" s="13" t="s">
        <v>30</v>
      </c>
      <c r="AX3809" s="13" t="s">
        <v>73</v>
      </c>
      <c r="AY3809" s="258" t="s">
        <v>189</v>
      </c>
    </row>
    <row r="3810" s="14" customFormat="1">
      <c r="A3810" s="14"/>
      <c r="B3810" s="259"/>
      <c r="C3810" s="260"/>
      <c r="D3810" s="242" t="s">
        <v>200</v>
      </c>
      <c r="E3810" s="261" t="s">
        <v>1</v>
      </c>
      <c r="F3810" s="262" t="s">
        <v>1126</v>
      </c>
      <c r="G3810" s="260"/>
      <c r="H3810" s="263">
        <v>45.799999999999997</v>
      </c>
      <c r="I3810" s="264"/>
      <c r="J3810" s="260"/>
      <c r="K3810" s="260"/>
      <c r="L3810" s="265"/>
      <c r="M3810" s="266"/>
      <c r="N3810" s="267"/>
      <c r="O3810" s="267"/>
      <c r="P3810" s="267"/>
      <c r="Q3810" s="267"/>
      <c r="R3810" s="267"/>
      <c r="S3810" s="267"/>
      <c r="T3810" s="268"/>
      <c r="U3810" s="14"/>
      <c r="V3810" s="14"/>
      <c r="W3810" s="14"/>
      <c r="X3810" s="14"/>
      <c r="Y3810" s="14"/>
      <c r="Z3810" s="14"/>
      <c r="AA3810" s="14"/>
      <c r="AB3810" s="14"/>
      <c r="AC3810" s="14"/>
      <c r="AD3810" s="14"/>
      <c r="AE3810" s="14"/>
      <c r="AT3810" s="269" t="s">
        <v>200</v>
      </c>
      <c r="AU3810" s="269" t="s">
        <v>82</v>
      </c>
      <c r="AV3810" s="14" t="s">
        <v>82</v>
      </c>
      <c r="AW3810" s="14" t="s">
        <v>30</v>
      </c>
      <c r="AX3810" s="14" t="s">
        <v>73</v>
      </c>
      <c r="AY3810" s="269" t="s">
        <v>189</v>
      </c>
    </row>
    <row r="3811" s="15" customFormat="1">
      <c r="A3811" s="15"/>
      <c r="B3811" s="270"/>
      <c r="C3811" s="271"/>
      <c r="D3811" s="242" t="s">
        <v>200</v>
      </c>
      <c r="E3811" s="272" t="s">
        <v>1</v>
      </c>
      <c r="F3811" s="273" t="s">
        <v>207</v>
      </c>
      <c r="G3811" s="271"/>
      <c r="H3811" s="274">
        <v>45.799999999999997</v>
      </c>
      <c r="I3811" s="275"/>
      <c r="J3811" s="271"/>
      <c r="K3811" s="271"/>
      <c r="L3811" s="276"/>
      <c r="M3811" s="277"/>
      <c r="N3811" s="278"/>
      <c r="O3811" s="278"/>
      <c r="P3811" s="278"/>
      <c r="Q3811" s="278"/>
      <c r="R3811" s="278"/>
      <c r="S3811" s="278"/>
      <c r="T3811" s="279"/>
      <c r="U3811" s="15"/>
      <c r="V3811" s="15"/>
      <c r="W3811" s="15"/>
      <c r="X3811" s="15"/>
      <c r="Y3811" s="15"/>
      <c r="Z3811" s="15"/>
      <c r="AA3811" s="15"/>
      <c r="AB3811" s="15"/>
      <c r="AC3811" s="15"/>
      <c r="AD3811" s="15"/>
      <c r="AE3811" s="15"/>
      <c r="AT3811" s="280" t="s">
        <v>200</v>
      </c>
      <c r="AU3811" s="280" t="s">
        <v>82</v>
      </c>
      <c r="AV3811" s="15" t="s">
        <v>195</v>
      </c>
      <c r="AW3811" s="15" t="s">
        <v>30</v>
      </c>
      <c r="AX3811" s="15" t="s">
        <v>73</v>
      </c>
      <c r="AY3811" s="280" t="s">
        <v>189</v>
      </c>
    </row>
    <row r="3812" s="14" customFormat="1">
      <c r="A3812" s="14"/>
      <c r="B3812" s="259"/>
      <c r="C3812" s="260"/>
      <c r="D3812" s="242" t="s">
        <v>200</v>
      </c>
      <c r="E3812" s="261" t="s">
        <v>1</v>
      </c>
      <c r="F3812" s="262" t="s">
        <v>2228</v>
      </c>
      <c r="G3812" s="260"/>
      <c r="H3812" s="263">
        <v>100.76000000000001</v>
      </c>
      <c r="I3812" s="264"/>
      <c r="J3812" s="260"/>
      <c r="K3812" s="260"/>
      <c r="L3812" s="265"/>
      <c r="M3812" s="266"/>
      <c r="N3812" s="267"/>
      <c r="O3812" s="267"/>
      <c r="P3812" s="267"/>
      <c r="Q3812" s="267"/>
      <c r="R3812" s="267"/>
      <c r="S3812" s="267"/>
      <c r="T3812" s="268"/>
      <c r="U3812" s="14"/>
      <c r="V3812" s="14"/>
      <c r="W3812" s="14"/>
      <c r="X3812" s="14"/>
      <c r="Y3812" s="14"/>
      <c r="Z3812" s="14"/>
      <c r="AA3812" s="14"/>
      <c r="AB3812" s="14"/>
      <c r="AC3812" s="14"/>
      <c r="AD3812" s="14"/>
      <c r="AE3812" s="14"/>
      <c r="AT3812" s="269" t="s">
        <v>200</v>
      </c>
      <c r="AU3812" s="269" t="s">
        <v>82</v>
      </c>
      <c r="AV3812" s="14" t="s">
        <v>82</v>
      </c>
      <c r="AW3812" s="14" t="s">
        <v>30</v>
      </c>
      <c r="AX3812" s="14" t="s">
        <v>80</v>
      </c>
      <c r="AY3812" s="269" t="s">
        <v>189</v>
      </c>
    </row>
    <row r="3813" s="2" customFormat="1" ht="24.15" customHeight="1">
      <c r="A3813" s="39"/>
      <c r="B3813" s="40"/>
      <c r="C3813" s="228" t="s">
        <v>2229</v>
      </c>
      <c r="D3813" s="228" t="s">
        <v>191</v>
      </c>
      <c r="E3813" s="229" t="s">
        <v>2230</v>
      </c>
      <c r="F3813" s="230" t="s">
        <v>2231</v>
      </c>
      <c r="G3813" s="231" t="s">
        <v>301</v>
      </c>
      <c r="H3813" s="232">
        <v>180.75</v>
      </c>
      <c r="I3813" s="233"/>
      <c r="J3813" s="234">
        <f>ROUND(I3813*H3813,2)</f>
        <v>0</v>
      </c>
      <c r="K3813" s="235"/>
      <c r="L3813" s="45"/>
      <c r="M3813" s="236" t="s">
        <v>1</v>
      </c>
      <c r="N3813" s="237" t="s">
        <v>38</v>
      </c>
      <c r="O3813" s="92"/>
      <c r="P3813" s="238">
        <f>O3813*H3813</f>
        <v>0</v>
      </c>
      <c r="Q3813" s="238">
        <v>2.5792600000000001E-05</v>
      </c>
      <c r="R3813" s="238">
        <f>Q3813*H3813</f>
        <v>0.00466201245</v>
      </c>
      <c r="S3813" s="238">
        <v>0</v>
      </c>
      <c r="T3813" s="239">
        <f>S3813*H3813</f>
        <v>0</v>
      </c>
      <c r="U3813" s="39"/>
      <c r="V3813" s="39"/>
      <c r="W3813" s="39"/>
      <c r="X3813" s="39"/>
      <c r="Y3813" s="39"/>
      <c r="Z3813" s="39"/>
      <c r="AA3813" s="39"/>
      <c r="AB3813" s="39"/>
      <c r="AC3813" s="39"/>
      <c r="AD3813" s="39"/>
      <c r="AE3813" s="39"/>
      <c r="AR3813" s="240" t="s">
        <v>306</v>
      </c>
      <c r="AT3813" s="240" t="s">
        <v>191</v>
      </c>
      <c r="AU3813" s="240" t="s">
        <v>82</v>
      </c>
      <c r="AY3813" s="18" t="s">
        <v>189</v>
      </c>
      <c r="BE3813" s="241">
        <f>IF(N3813="základní",J3813,0)</f>
        <v>0</v>
      </c>
      <c r="BF3813" s="241">
        <f>IF(N3813="snížená",J3813,0)</f>
        <v>0</v>
      </c>
      <c r="BG3813" s="241">
        <f>IF(N3813="zákl. přenesená",J3813,0)</f>
        <v>0</v>
      </c>
      <c r="BH3813" s="241">
        <f>IF(N3813="sníž. přenesená",J3813,0)</f>
        <v>0</v>
      </c>
      <c r="BI3813" s="241">
        <f>IF(N3813="nulová",J3813,0)</f>
        <v>0</v>
      </c>
      <c r="BJ3813" s="18" t="s">
        <v>80</v>
      </c>
      <c r="BK3813" s="241">
        <f>ROUND(I3813*H3813,2)</f>
        <v>0</v>
      </c>
      <c r="BL3813" s="18" t="s">
        <v>306</v>
      </c>
      <c r="BM3813" s="240" t="s">
        <v>2232</v>
      </c>
    </row>
    <row r="3814" s="2" customFormat="1">
      <c r="A3814" s="39"/>
      <c r="B3814" s="40"/>
      <c r="C3814" s="41"/>
      <c r="D3814" s="242" t="s">
        <v>197</v>
      </c>
      <c r="E3814" s="41"/>
      <c r="F3814" s="243" t="s">
        <v>2231</v>
      </c>
      <c r="G3814" s="41"/>
      <c r="H3814" s="41"/>
      <c r="I3814" s="244"/>
      <c r="J3814" s="41"/>
      <c r="K3814" s="41"/>
      <c r="L3814" s="45"/>
      <c r="M3814" s="245"/>
      <c r="N3814" s="246"/>
      <c r="O3814" s="92"/>
      <c r="P3814" s="92"/>
      <c r="Q3814" s="92"/>
      <c r="R3814" s="92"/>
      <c r="S3814" s="92"/>
      <c r="T3814" s="93"/>
      <c r="U3814" s="39"/>
      <c r="V3814" s="39"/>
      <c r="W3814" s="39"/>
      <c r="X3814" s="39"/>
      <c r="Y3814" s="39"/>
      <c r="Z3814" s="39"/>
      <c r="AA3814" s="39"/>
      <c r="AB3814" s="39"/>
      <c r="AC3814" s="39"/>
      <c r="AD3814" s="39"/>
      <c r="AE3814" s="39"/>
      <c r="AT3814" s="18" t="s">
        <v>197</v>
      </c>
      <c r="AU3814" s="18" t="s">
        <v>82</v>
      </c>
    </row>
    <row r="3815" s="2" customFormat="1">
      <c r="A3815" s="39"/>
      <c r="B3815" s="40"/>
      <c r="C3815" s="41"/>
      <c r="D3815" s="247" t="s">
        <v>198</v>
      </c>
      <c r="E3815" s="41"/>
      <c r="F3815" s="248" t="s">
        <v>2233</v>
      </c>
      <c r="G3815" s="41"/>
      <c r="H3815" s="41"/>
      <c r="I3815" s="244"/>
      <c r="J3815" s="41"/>
      <c r="K3815" s="41"/>
      <c r="L3815" s="45"/>
      <c r="M3815" s="245"/>
      <c r="N3815" s="246"/>
      <c r="O3815" s="92"/>
      <c r="P3815" s="92"/>
      <c r="Q3815" s="92"/>
      <c r="R3815" s="92"/>
      <c r="S3815" s="92"/>
      <c r="T3815" s="93"/>
      <c r="U3815" s="39"/>
      <c r="V3815" s="39"/>
      <c r="W3815" s="39"/>
      <c r="X3815" s="39"/>
      <c r="Y3815" s="39"/>
      <c r="Z3815" s="39"/>
      <c r="AA3815" s="39"/>
      <c r="AB3815" s="39"/>
      <c r="AC3815" s="39"/>
      <c r="AD3815" s="39"/>
      <c r="AE3815" s="39"/>
      <c r="AT3815" s="18" t="s">
        <v>198</v>
      </c>
      <c r="AU3815" s="18" t="s">
        <v>82</v>
      </c>
    </row>
    <row r="3816" s="13" customFormat="1">
      <c r="A3816" s="13"/>
      <c r="B3816" s="249"/>
      <c r="C3816" s="250"/>
      <c r="D3816" s="242" t="s">
        <v>200</v>
      </c>
      <c r="E3816" s="251" t="s">
        <v>1</v>
      </c>
      <c r="F3816" s="252" t="s">
        <v>352</v>
      </c>
      <c r="G3816" s="250"/>
      <c r="H3816" s="251" t="s">
        <v>1</v>
      </c>
      <c r="I3816" s="253"/>
      <c r="J3816" s="250"/>
      <c r="K3816" s="250"/>
      <c r="L3816" s="254"/>
      <c r="M3816" s="255"/>
      <c r="N3816" s="256"/>
      <c r="O3816" s="256"/>
      <c r="P3816" s="256"/>
      <c r="Q3816" s="256"/>
      <c r="R3816" s="256"/>
      <c r="S3816" s="256"/>
      <c r="T3816" s="257"/>
      <c r="U3816" s="13"/>
      <c r="V3816" s="13"/>
      <c r="W3816" s="13"/>
      <c r="X3816" s="13"/>
      <c r="Y3816" s="13"/>
      <c r="Z3816" s="13"/>
      <c r="AA3816" s="13"/>
      <c r="AB3816" s="13"/>
      <c r="AC3816" s="13"/>
      <c r="AD3816" s="13"/>
      <c r="AE3816" s="13"/>
      <c r="AT3816" s="258" t="s">
        <v>200</v>
      </c>
      <c r="AU3816" s="258" t="s">
        <v>82</v>
      </c>
      <c r="AV3816" s="13" t="s">
        <v>80</v>
      </c>
      <c r="AW3816" s="13" t="s">
        <v>30</v>
      </c>
      <c r="AX3816" s="13" t="s">
        <v>73</v>
      </c>
      <c r="AY3816" s="258" t="s">
        <v>189</v>
      </c>
    </row>
    <row r="3817" s="13" customFormat="1">
      <c r="A3817" s="13"/>
      <c r="B3817" s="249"/>
      <c r="C3817" s="250"/>
      <c r="D3817" s="242" t="s">
        <v>200</v>
      </c>
      <c r="E3817" s="251" t="s">
        <v>1</v>
      </c>
      <c r="F3817" s="252" t="s">
        <v>2192</v>
      </c>
      <c r="G3817" s="250"/>
      <c r="H3817" s="251" t="s">
        <v>1</v>
      </c>
      <c r="I3817" s="253"/>
      <c r="J3817" s="250"/>
      <c r="K3817" s="250"/>
      <c r="L3817" s="254"/>
      <c r="M3817" s="255"/>
      <c r="N3817" s="256"/>
      <c r="O3817" s="256"/>
      <c r="P3817" s="256"/>
      <c r="Q3817" s="256"/>
      <c r="R3817" s="256"/>
      <c r="S3817" s="256"/>
      <c r="T3817" s="257"/>
      <c r="U3817" s="13"/>
      <c r="V3817" s="13"/>
      <c r="W3817" s="13"/>
      <c r="X3817" s="13"/>
      <c r="Y3817" s="13"/>
      <c r="Z3817" s="13"/>
      <c r="AA3817" s="13"/>
      <c r="AB3817" s="13"/>
      <c r="AC3817" s="13"/>
      <c r="AD3817" s="13"/>
      <c r="AE3817" s="13"/>
      <c r="AT3817" s="258" t="s">
        <v>200</v>
      </c>
      <c r="AU3817" s="258" t="s">
        <v>82</v>
      </c>
      <c r="AV3817" s="13" t="s">
        <v>80</v>
      </c>
      <c r="AW3817" s="13" t="s">
        <v>30</v>
      </c>
      <c r="AX3817" s="13" t="s">
        <v>73</v>
      </c>
      <c r="AY3817" s="258" t="s">
        <v>189</v>
      </c>
    </row>
    <row r="3818" s="14" customFormat="1">
      <c r="A3818" s="14"/>
      <c r="B3818" s="259"/>
      <c r="C3818" s="260"/>
      <c r="D3818" s="242" t="s">
        <v>200</v>
      </c>
      <c r="E3818" s="261" t="s">
        <v>1</v>
      </c>
      <c r="F3818" s="262" t="s">
        <v>2204</v>
      </c>
      <c r="G3818" s="260"/>
      <c r="H3818" s="263">
        <v>67.400000000000006</v>
      </c>
      <c r="I3818" s="264"/>
      <c r="J3818" s="260"/>
      <c r="K3818" s="260"/>
      <c r="L3818" s="265"/>
      <c r="M3818" s="266"/>
      <c r="N3818" s="267"/>
      <c r="O3818" s="267"/>
      <c r="P3818" s="267"/>
      <c r="Q3818" s="267"/>
      <c r="R3818" s="267"/>
      <c r="S3818" s="267"/>
      <c r="T3818" s="268"/>
      <c r="U3818" s="14"/>
      <c r="V3818" s="14"/>
      <c r="W3818" s="14"/>
      <c r="X3818" s="14"/>
      <c r="Y3818" s="14"/>
      <c r="Z3818" s="14"/>
      <c r="AA3818" s="14"/>
      <c r="AB3818" s="14"/>
      <c r="AC3818" s="14"/>
      <c r="AD3818" s="14"/>
      <c r="AE3818" s="14"/>
      <c r="AT3818" s="269" t="s">
        <v>200</v>
      </c>
      <c r="AU3818" s="269" t="s">
        <v>82</v>
      </c>
      <c r="AV3818" s="14" t="s">
        <v>82</v>
      </c>
      <c r="AW3818" s="14" t="s">
        <v>30</v>
      </c>
      <c r="AX3818" s="14" t="s">
        <v>73</v>
      </c>
      <c r="AY3818" s="269" t="s">
        <v>189</v>
      </c>
    </row>
    <row r="3819" s="13" customFormat="1">
      <c r="A3819" s="13"/>
      <c r="B3819" s="249"/>
      <c r="C3819" s="250"/>
      <c r="D3819" s="242" t="s">
        <v>200</v>
      </c>
      <c r="E3819" s="251" t="s">
        <v>1</v>
      </c>
      <c r="F3819" s="252" t="s">
        <v>2194</v>
      </c>
      <c r="G3819" s="250"/>
      <c r="H3819" s="251" t="s">
        <v>1</v>
      </c>
      <c r="I3819" s="253"/>
      <c r="J3819" s="250"/>
      <c r="K3819" s="250"/>
      <c r="L3819" s="254"/>
      <c r="M3819" s="255"/>
      <c r="N3819" s="256"/>
      <c r="O3819" s="256"/>
      <c r="P3819" s="256"/>
      <c r="Q3819" s="256"/>
      <c r="R3819" s="256"/>
      <c r="S3819" s="256"/>
      <c r="T3819" s="257"/>
      <c r="U3819" s="13"/>
      <c r="V3819" s="13"/>
      <c r="W3819" s="13"/>
      <c r="X3819" s="13"/>
      <c r="Y3819" s="13"/>
      <c r="Z3819" s="13"/>
      <c r="AA3819" s="13"/>
      <c r="AB3819" s="13"/>
      <c r="AC3819" s="13"/>
      <c r="AD3819" s="13"/>
      <c r="AE3819" s="13"/>
      <c r="AT3819" s="258" t="s">
        <v>200</v>
      </c>
      <c r="AU3819" s="258" t="s">
        <v>82</v>
      </c>
      <c r="AV3819" s="13" t="s">
        <v>80</v>
      </c>
      <c r="AW3819" s="13" t="s">
        <v>30</v>
      </c>
      <c r="AX3819" s="13" t="s">
        <v>73</v>
      </c>
      <c r="AY3819" s="258" t="s">
        <v>189</v>
      </c>
    </row>
    <row r="3820" s="13" customFormat="1">
      <c r="A3820" s="13"/>
      <c r="B3820" s="249"/>
      <c r="C3820" s="250"/>
      <c r="D3820" s="242" t="s">
        <v>200</v>
      </c>
      <c r="E3820" s="251" t="s">
        <v>1</v>
      </c>
      <c r="F3820" s="252" t="s">
        <v>352</v>
      </c>
      <c r="G3820" s="250"/>
      <c r="H3820" s="251" t="s">
        <v>1</v>
      </c>
      <c r="I3820" s="253"/>
      <c r="J3820" s="250"/>
      <c r="K3820" s="250"/>
      <c r="L3820" s="254"/>
      <c r="M3820" s="255"/>
      <c r="N3820" s="256"/>
      <c r="O3820" s="256"/>
      <c r="P3820" s="256"/>
      <c r="Q3820" s="256"/>
      <c r="R3820" s="256"/>
      <c r="S3820" s="256"/>
      <c r="T3820" s="257"/>
      <c r="U3820" s="13"/>
      <c r="V3820" s="13"/>
      <c r="W3820" s="13"/>
      <c r="X3820" s="13"/>
      <c r="Y3820" s="13"/>
      <c r="Z3820" s="13"/>
      <c r="AA3820" s="13"/>
      <c r="AB3820" s="13"/>
      <c r="AC3820" s="13"/>
      <c r="AD3820" s="13"/>
      <c r="AE3820" s="13"/>
      <c r="AT3820" s="258" t="s">
        <v>200</v>
      </c>
      <c r="AU3820" s="258" t="s">
        <v>82</v>
      </c>
      <c r="AV3820" s="13" t="s">
        <v>80</v>
      </c>
      <c r="AW3820" s="13" t="s">
        <v>30</v>
      </c>
      <c r="AX3820" s="13" t="s">
        <v>73</v>
      </c>
      <c r="AY3820" s="258" t="s">
        <v>189</v>
      </c>
    </row>
    <row r="3821" s="13" customFormat="1">
      <c r="A3821" s="13"/>
      <c r="B3821" s="249"/>
      <c r="C3821" s="250"/>
      <c r="D3821" s="242" t="s">
        <v>200</v>
      </c>
      <c r="E3821" s="251" t="s">
        <v>1</v>
      </c>
      <c r="F3821" s="252" t="s">
        <v>2195</v>
      </c>
      <c r="G3821" s="250"/>
      <c r="H3821" s="251" t="s">
        <v>1</v>
      </c>
      <c r="I3821" s="253"/>
      <c r="J3821" s="250"/>
      <c r="K3821" s="250"/>
      <c r="L3821" s="254"/>
      <c r="M3821" s="255"/>
      <c r="N3821" s="256"/>
      <c r="O3821" s="256"/>
      <c r="P3821" s="256"/>
      <c r="Q3821" s="256"/>
      <c r="R3821" s="256"/>
      <c r="S3821" s="256"/>
      <c r="T3821" s="257"/>
      <c r="U3821" s="13"/>
      <c r="V3821" s="13"/>
      <c r="W3821" s="13"/>
      <c r="X3821" s="13"/>
      <c r="Y3821" s="13"/>
      <c r="Z3821" s="13"/>
      <c r="AA3821" s="13"/>
      <c r="AB3821" s="13"/>
      <c r="AC3821" s="13"/>
      <c r="AD3821" s="13"/>
      <c r="AE3821" s="13"/>
      <c r="AT3821" s="258" t="s">
        <v>200</v>
      </c>
      <c r="AU3821" s="258" t="s">
        <v>82</v>
      </c>
      <c r="AV3821" s="13" t="s">
        <v>80</v>
      </c>
      <c r="AW3821" s="13" t="s">
        <v>30</v>
      </c>
      <c r="AX3821" s="13" t="s">
        <v>73</v>
      </c>
      <c r="AY3821" s="258" t="s">
        <v>189</v>
      </c>
    </row>
    <row r="3822" s="14" customFormat="1">
      <c r="A3822" s="14"/>
      <c r="B3822" s="259"/>
      <c r="C3822" s="260"/>
      <c r="D3822" s="242" t="s">
        <v>200</v>
      </c>
      <c r="E3822" s="261" t="s">
        <v>1</v>
      </c>
      <c r="F3822" s="262" t="s">
        <v>2205</v>
      </c>
      <c r="G3822" s="260"/>
      <c r="H3822" s="263">
        <v>25.600000000000001</v>
      </c>
      <c r="I3822" s="264"/>
      <c r="J3822" s="260"/>
      <c r="K3822" s="260"/>
      <c r="L3822" s="265"/>
      <c r="M3822" s="266"/>
      <c r="N3822" s="267"/>
      <c r="O3822" s="267"/>
      <c r="P3822" s="267"/>
      <c r="Q3822" s="267"/>
      <c r="R3822" s="267"/>
      <c r="S3822" s="267"/>
      <c r="T3822" s="268"/>
      <c r="U3822" s="14"/>
      <c r="V3822" s="14"/>
      <c r="W3822" s="14"/>
      <c r="X3822" s="14"/>
      <c r="Y3822" s="14"/>
      <c r="Z3822" s="14"/>
      <c r="AA3822" s="14"/>
      <c r="AB3822" s="14"/>
      <c r="AC3822" s="14"/>
      <c r="AD3822" s="14"/>
      <c r="AE3822" s="14"/>
      <c r="AT3822" s="269" t="s">
        <v>200</v>
      </c>
      <c r="AU3822" s="269" t="s">
        <v>82</v>
      </c>
      <c r="AV3822" s="14" t="s">
        <v>82</v>
      </c>
      <c r="AW3822" s="14" t="s">
        <v>30</v>
      </c>
      <c r="AX3822" s="14" t="s">
        <v>73</v>
      </c>
      <c r="AY3822" s="269" t="s">
        <v>189</v>
      </c>
    </row>
    <row r="3823" s="13" customFormat="1">
      <c r="A3823" s="13"/>
      <c r="B3823" s="249"/>
      <c r="C3823" s="250"/>
      <c r="D3823" s="242" t="s">
        <v>200</v>
      </c>
      <c r="E3823" s="251" t="s">
        <v>1</v>
      </c>
      <c r="F3823" s="252" t="s">
        <v>2197</v>
      </c>
      <c r="G3823" s="250"/>
      <c r="H3823" s="251" t="s">
        <v>1</v>
      </c>
      <c r="I3823" s="253"/>
      <c r="J3823" s="250"/>
      <c r="K3823" s="250"/>
      <c r="L3823" s="254"/>
      <c r="M3823" s="255"/>
      <c r="N3823" s="256"/>
      <c r="O3823" s="256"/>
      <c r="P3823" s="256"/>
      <c r="Q3823" s="256"/>
      <c r="R3823" s="256"/>
      <c r="S3823" s="256"/>
      <c r="T3823" s="257"/>
      <c r="U3823" s="13"/>
      <c r="V3823" s="13"/>
      <c r="W3823" s="13"/>
      <c r="X3823" s="13"/>
      <c r="Y3823" s="13"/>
      <c r="Z3823" s="13"/>
      <c r="AA3823" s="13"/>
      <c r="AB3823" s="13"/>
      <c r="AC3823" s="13"/>
      <c r="AD3823" s="13"/>
      <c r="AE3823" s="13"/>
      <c r="AT3823" s="258" t="s">
        <v>200</v>
      </c>
      <c r="AU3823" s="258" t="s">
        <v>82</v>
      </c>
      <c r="AV3823" s="13" t="s">
        <v>80</v>
      </c>
      <c r="AW3823" s="13" t="s">
        <v>30</v>
      </c>
      <c r="AX3823" s="13" t="s">
        <v>73</v>
      </c>
      <c r="AY3823" s="258" t="s">
        <v>189</v>
      </c>
    </row>
    <row r="3824" s="13" customFormat="1">
      <c r="A3824" s="13"/>
      <c r="B3824" s="249"/>
      <c r="C3824" s="250"/>
      <c r="D3824" s="242" t="s">
        <v>200</v>
      </c>
      <c r="E3824" s="251" t="s">
        <v>1</v>
      </c>
      <c r="F3824" s="252" t="s">
        <v>2198</v>
      </c>
      <c r="G3824" s="250"/>
      <c r="H3824" s="251" t="s">
        <v>1</v>
      </c>
      <c r="I3824" s="253"/>
      <c r="J3824" s="250"/>
      <c r="K3824" s="250"/>
      <c r="L3824" s="254"/>
      <c r="M3824" s="255"/>
      <c r="N3824" s="256"/>
      <c r="O3824" s="256"/>
      <c r="P3824" s="256"/>
      <c r="Q3824" s="256"/>
      <c r="R3824" s="256"/>
      <c r="S3824" s="256"/>
      <c r="T3824" s="257"/>
      <c r="U3824" s="13"/>
      <c r="V3824" s="13"/>
      <c r="W3824" s="13"/>
      <c r="X3824" s="13"/>
      <c r="Y3824" s="13"/>
      <c r="Z3824" s="13"/>
      <c r="AA3824" s="13"/>
      <c r="AB3824" s="13"/>
      <c r="AC3824" s="13"/>
      <c r="AD3824" s="13"/>
      <c r="AE3824" s="13"/>
      <c r="AT3824" s="258" t="s">
        <v>200</v>
      </c>
      <c r="AU3824" s="258" t="s">
        <v>82</v>
      </c>
      <c r="AV3824" s="13" t="s">
        <v>80</v>
      </c>
      <c r="AW3824" s="13" t="s">
        <v>30</v>
      </c>
      <c r="AX3824" s="13" t="s">
        <v>73</v>
      </c>
      <c r="AY3824" s="258" t="s">
        <v>189</v>
      </c>
    </row>
    <row r="3825" s="14" customFormat="1">
      <c r="A3825" s="14"/>
      <c r="B3825" s="259"/>
      <c r="C3825" s="260"/>
      <c r="D3825" s="242" t="s">
        <v>200</v>
      </c>
      <c r="E3825" s="261" t="s">
        <v>1</v>
      </c>
      <c r="F3825" s="262" t="s">
        <v>1501</v>
      </c>
      <c r="G3825" s="260"/>
      <c r="H3825" s="263">
        <v>87.75</v>
      </c>
      <c r="I3825" s="264"/>
      <c r="J3825" s="260"/>
      <c r="K3825" s="260"/>
      <c r="L3825" s="265"/>
      <c r="M3825" s="266"/>
      <c r="N3825" s="267"/>
      <c r="O3825" s="267"/>
      <c r="P3825" s="267"/>
      <c r="Q3825" s="267"/>
      <c r="R3825" s="267"/>
      <c r="S3825" s="267"/>
      <c r="T3825" s="268"/>
      <c r="U3825" s="14"/>
      <c r="V3825" s="14"/>
      <c r="W3825" s="14"/>
      <c r="X3825" s="14"/>
      <c r="Y3825" s="14"/>
      <c r="Z3825" s="14"/>
      <c r="AA3825" s="14"/>
      <c r="AB3825" s="14"/>
      <c r="AC3825" s="14"/>
      <c r="AD3825" s="14"/>
      <c r="AE3825" s="14"/>
      <c r="AT3825" s="269" t="s">
        <v>200</v>
      </c>
      <c r="AU3825" s="269" t="s">
        <v>82</v>
      </c>
      <c r="AV3825" s="14" t="s">
        <v>82</v>
      </c>
      <c r="AW3825" s="14" t="s">
        <v>30</v>
      </c>
      <c r="AX3825" s="14" t="s">
        <v>73</v>
      </c>
      <c r="AY3825" s="269" t="s">
        <v>189</v>
      </c>
    </row>
    <row r="3826" s="15" customFormat="1">
      <c r="A3826" s="15"/>
      <c r="B3826" s="270"/>
      <c r="C3826" s="271"/>
      <c r="D3826" s="242" t="s">
        <v>200</v>
      </c>
      <c r="E3826" s="272" t="s">
        <v>1</v>
      </c>
      <c r="F3826" s="273" t="s">
        <v>207</v>
      </c>
      <c r="G3826" s="271"/>
      <c r="H3826" s="274">
        <v>180.75</v>
      </c>
      <c r="I3826" s="275"/>
      <c r="J3826" s="271"/>
      <c r="K3826" s="271"/>
      <c r="L3826" s="276"/>
      <c r="M3826" s="277"/>
      <c r="N3826" s="278"/>
      <c r="O3826" s="278"/>
      <c r="P3826" s="278"/>
      <c r="Q3826" s="278"/>
      <c r="R3826" s="278"/>
      <c r="S3826" s="278"/>
      <c r="T3826" s="279"/>
      <c r="U3826" s="15"/>
      <c r="V3826" s="15"/>
      <c r="W3826" s="15"/>
      <c r="X3826" s="15"/>
      <c r="Y3826" s="15"/>
      <c r="Z3826" s="15"/>
      <c r="AA3826" s="15"/>
      <c r="AB3826" s="15"/>
      <c r="AC3826" s="15"/>
      <c r="AD3826" s="15"/>
      <c r="AE3826" s="15"/>
      <c r="AT3826" s="280" t="s">
        <v>200</v>
      </c>
      <c r="AU3826" s="280" t="s">
        <v>82</v>
      </c>
      <c r="AV3826" s="15" t="s">
        <v>195</v>
      </c>
      <c r="AW3826" s="15" t="s">
        <v>30</v>
      </c>
      <c r="AX3826" s="15" t="s">
        <v>80</v>
      </c>
      <c r="AY3826" s="280" t="s">
        <v>189</v>
      </c>
    </row>
    <row r="3827" s="2" customFormat="1" ht="37.8" customHeight="1">
      <c r="A3827" s="39"/>
      <c r="B3827" s="40"/>
      <c r="C3827" s="281" t="s">
        <v>2234</v>
      </c>
      <c r="D3827" s="281" t="s">
        <v>273</v>
      </c>
      <c r="E3827" s="282" t="s">
        <v>2235</v>
      </c>
      <c r="F3827" s="283" t="s">
        <v>2236</v>
      </c>
      <c r="G3827" s="284" t="s">
        <v>301</v>
      </c>
      <c r="H3827" s="285">
        <v>198.82499999999999</v>
      </c>
      <c r="I3827" s="286"/>
      <c r="J3827" s="287">
        <f>ROUND(I3827*H3827,2)</f>
        <v>0</v>
      </c>
      <c r="K3827" s="288"/>
      <c r="L3827" s="289"/>
      <c r="M3827" s="290" t="s">
        <v>1</v>
      </c>
      <c r="N3827" s="291" t="s">
        <v>38</v>
      </c>
      <c r="O3827" s="92"/>
      <c r="P3827" s="238">
        <f>O3827*H3827</f>
        <v>0</v>
      </c>
      <c r="Q3827" s="238">
        <v>0.00016000000000000001</v>
      </c>
      <c r="R3827" s="238">
        <f>Q3827*H3827</f>
        <v>0.031812</v>
      </c>
      <c r="S3827" s="238">
        <v>0</v>
      </c>
      <c r="T3827" s="239">
        <f>S3827*H3827</f>
        <v>0</v>
      </c>
      <c r="U3827" s="39"/>
      <c r="V3827" s="39"/>
      <c r="W3827" s="39"/>
      <c r="X3827" s="39"/>
      <c r="Y3827" s="39"/>
      <c r="Z3827" s="39"/>
      <c r="AA3827" s="39"/>
      <c r="AB3827" s="39"/>
      <c r="AC3827" s="39"/>
      <c r="AD3827" s="39"/>
      <c r="AE3827" s="39"/>
      <c r="AR3827" s="240" t="s">
        <v>471</v>
      </c>
      <c r="AT3827" s="240" t="s">
        <v>273</v>
      </c>
      <c r="AU3827" s="240" t="s">
        <v>82</v>
      </c>
      <c r="AY3827" s="18" t="s">
        <v>189</v>
      </c>
      <c r="BE3827" s="241">
        <f>IF(N3827="základní",J3827,0)</f>
        <v>0</v>
      </c>
      <c r="BF3827" s="241">
        <f>IF(N3827="snížená",J3827,0)</f>
        <v>0</v>
      </c>
      <c r="BG3827" s="241">
        <f>IF(N3827="zákl. přenesená",J3827,0)</f>
        <v>0</v>
      </c>
      <c r="BH3827" s="241">
        <f>IF(N3827="sníž. přenesená",J3827,0)</f>
        <v>0</v>
      </c>
      <c r="BI3827" s="241">
        <f>IF(N3827="nulová",J3827,0)</f>
        <v>0</v>
      </c>
      <c r="BJ3827" s="18" t="s">
        <v>80</v>
      </c>
      <c r="BK3827" s="241">
        <f>ROUND(I3827*H3827,2)</f>
        <v>0</v>
      </c>
      <c r="BL3827" s="18" t="s">
        <v>306</v>
      </c>
      <c r="BM3827" s="240" t="s">
        <v>2237</v>
      </c>
    </row>
    <row r="3828" s="2" customFormat="1">
      <c r="A3828" s="39"/>
      <c r="B3828" s="40"/>
      <c r="C3828" s="41"/>
      <c r="D3828" s="242" t="s">
        <v>197</v>
      </c>
      <c r="E3828" s="41"/>
      <c r="F3828" s="243" t="s">
        <v>2236</v>
      </c>
      <c r="G3828" s="41"/>
      <c r="H3828" s="41"/>
      <c r="I3828" s="244"/>
      <c r="J3828" s="41"/>
      <c r="K3828" s="41"/>
      <c r="L3828" s="45"/>
      <c r="M3828" s="245"/>
      <c r="N3828" s="246"/>
      <c r="O3828" s="92"/>
      <c r="P3828" s="92"/>
      <c r="Q3828" s="92"/>
      <c r="R3828" s="92"/>
      <c r="S3828" s="92"/>
      <c r="T3828" s="93"/>
      <c r="U3828" s="39"/>
      <c r="V3828" s="39"/>
      <c r="W3828" s="39"/>
      <c r="X3828" s="39"/>
      <c r="Y3828" s="39"/>
      <c r="Z3828" s="39"/>
      <c r="AA3828" s="39"/>
      <c r="AB3828" s="39"/>
      <c r="AC3828" s="39"/>
      <c r="AD3828" s="39"/>
      <c r="AE3828" s="39"/>
      <c r="AT3828" s="18" t="s">
        <v>197</v>
      </c>
      <c r="AU3828" s="18" t="s">
        <v>82</v>
      </c>
    </row>
    <row r="3829" s="2" customFormat="1">
      <c r="A3829" s="39"/>
      <c r="B3829" s="40"/>
      <c r="C3829" s="41"/>
      <c r="D3829" s="242" t="s">
        <v>1907</v>
      </c>
      <c r="E3829" s="41"/>
      <c r="F3829" s="303" t="s">
        <v>2238</v>
      </c>
      <c r="G3829" s="41"/>
      <c r="H3829" s="41"/>
      <c r="I3829" s="244"/>
      <c r="J3829" s="41"/>
      <c r="K3829" s="41"/>
      <c r="L3829" s="45"/>
      <c r="M3829" s="245"/>
      <c r="N3829" s="246"/>
      <c r="O3829" s="92"/>
      <c r="P3829" s="92"/>
      <c r="Q3829" s="92"/>
      <c r="R3829" s="92"/>
      <c r="S3829" s="92"/>
      <c r="T3829" s="93"/>
      <c r="U3829" s="39"/>
      <c r="V3829" s="39"/>
      <c r="W3829" s="39"/>
      <c r="X3829" s="39"/>
      <c r="Y3829" s="39"/>
      <c r="Z3829" s="39"/>
      <c r="AA3829" s="39"/>
      <c r="AB3829" s="39"/>
      <c r="AC3829" s="39"/>
      <c r="AD3829" s="39"/>
      <c r="AE3829" s="39"/>
      <c r="AT3829" s="18" t="s">
        <v>1907</v>
      </c>
      <c r="AU3829" s="18" t="s">
        <v>82</v>
      </c>
    </row>
    <row r="3830" s="14" customFormat="1">
      <c r="A3830" s="14"/>
      <c r="B3830" s="259"/>
      <c r="C3830" s="260"/>
      <c r="D3830" s="242" t="s">
        <v>200</v>
      </c>
      <c r="E3830" s="261" t="s">
        <v>1</v>
      </c>
      <c r="F3830" s="262" t="s">
        <v>2206</v>
      </c>
      <c r="G3830" s="260"/>
      <c r="H3830" s="263">
        <v>198.82499999999999</v>
      </c>
      <c r="I3830" s="264"/>
      <c r="J3830" s="260"/>
      <c r="K3830" s="260"/>
      <c r="L3830" s="265"/>
      <c r="M3830" s="266"/>
      <c r="N3830" s="267"/>
      <c r="O3830" s="267"/>
      <c r="P3830" s="267"/>
      <c r="Q3830" s="267"/>
      <c r="R3830" s="267"/>
      <c r="S3830" s="267"/>
      <c r="T3830" s="268"/>
      <c r="U3830" s="14"/>
      <c r="V3830" s="14"/>
      <c r="W3830" s="14"/>
      <c r="X3830" s="14"/>
      <c r="Y3830" s="14"/>
      <c r="Z3830" s="14"/>
      <c r="AA3830" s="14"/>
      <c r="AB3830" s="14"/>
      <c r="AC3830" s="14"/>
      <c r="AD3830" s="14"/>
      <c r="AE3830" s="14"/>
      <c r="AT3830" s="269" t="s">
        <v>200</v>
      </c>
      <c r="AU3830" s="269" t="s">
        <v>82</v>
      </c>
      <c r="AV3830" s="14" t="s">
        <v>82</v>
      </c>
      <c r="AW3830" s="14" t="s">
        <v>30</v>
      </c>
      <c r="AX3830" s="14" t="s">
        <v>80</v>
      </c>
      <c r="AY3830" s="269" t="s">
        <v>189</v>
      </c>
    </row>
    <row r="3831" s="2" customFormat="1" ht="24.15" customHeight="1">
      <c r="A3831" s="39"/>
      <c r="B3831" s="40"/>
      <c r="C3831" s="228" t="s">
        <v>2239</v>
      </c>
      <c r="D3831" s="228" t="s">
        <v>191</v>
      </c>
      <c r="E3831" s="229" t="s">
        <v>2240</v>
      </c>
      <c r="F3831" s="230" t="s">
        <v>2241</v>
      </c>
      <c r="G3831" s="231" t="s">
        <v>301</v>
      </c>
      <c r="H3831" s="232">
        <v>1.3740000000000001</v>
      </c>
      <c r="I3831" s="233"/>
      <c r="J3831" s="234">
        <f>ROUND(I3831*H3831,2)</f>
        <v>0</v>
      </c>
      <c r="K3831" s="235"/>
      <c r="L3831" s="45"/>
      <c r="M3831" s="236" t="s">
        <v>1</v>
      </c>
      <c r="N3831" s="237" t="s">
        <v>38</v>
      </c>
      <c r="O3831" s="92"/>
      <c r="P3831" s="238">
        <f>O3831*H3831</f>
        <v>0</v>
      </c>
      <c r="Q3831" s="238">
        <v>0.00029999999999999997</v>
      </c>
      <c r="R3831" s="238">
        <f>Q3831*H3831</f>
        <v>0.00041219999999999999</v>
      </c>
      <c r="S3831" s="238">
        <v>0</v>
      </c>
      <c r="T3831" s="239">
        <f>S3831*H3831</f>
        <v>0</v>
      </c>
      <c r="U3831" s="39"/>
      <c r="V3831" s="39"/>
      <c r="W3831" s="39"/>
      <c r="X3831" s="39"/>
      <c r="Y3831" s="39"/>
      <c r="Z3831" s="39"/>
      <c r="AA3831" s="39"/>
      <c r="AB3831" s="39"/>
      <c r="AC3831" s="39"/>
      <c r="AD3831" s="39"/>
      <c r="AE3831" s="39"/>
      <c r="AR3831" s="240" t="s">
        <v>306</v>
      </c>
      <c r="AT3831" s="240" t="s">
        <v>191</v>
      </c>
      <c r="AU3831" s="240" t="s">
        <v>82</v>
      </c>
      <c r="AY3831" s="18" t="s">
        <v>189</v>
      </c>
      <c r="BE3831" s="241">
        <f>IF(N3831="základní",J3831,0)</f>
        <v>0</v>
      </c>
      <c r="BF3831" s="241">
        <f>IF(N3831="snížená",J3831,0)</f>
        <v>0</v>
      </c>
      <c r="BG3831" s="241">
        <f>IF(N3831="zákl. přenesená",J3831,0)</f>
        <v>0</v>
      </c>
      <c r="BH3831" s="241">
        <f>IF(N3831="sníž. přenesená",J3831,0)</f>
        <v>0</v>
      </c>
      <c r="BI3831" s="241">
        <f>IF(N3831="nulová",J3831,0)</f>
        <v>0</v>
      </c>
      <c r="BJ3831" s="18" t="s">
        <v>80</v>
      </c>
      <c r="BK3831" s="241">
        <f>ROUND(I3831*H3831,2)</f>
        <v>0</v>
      </c>
      <c r="BL3831" s="18" t="s">
        <v>306</v>
      </c>
      <c r="BM3831" s="240" t="s">
        <v>2242</v>
      </c>
    </row>
    <row r="3832" s="2" customFormat="1">
      <c r="A3832" s="39"/>
      <c r="B3832" s="40"/>
      <c r="C3832" s="41"/>
      <c r="D3832" s="242" t="s">
        <v>197</v>
      </c>
      <c r="E3832" s="41"/>
      <c r="F3832" s="243" t="s">
        <v>2241</v>
      </c>
      <c r="G3832" s="41"/>
      <c r="H3832" s="41"/>
      <c r="I3832" s="244"/>
      <c r="J3832" s="41"/>
      <c r="K3832" s="41"/>
      <c r="L3832" s="45"/>
      <c r="M3832" s="245"/>
      <c r="N3832" s="246"/>
      <c r="O3832" s="92"/>
      <c r="P3832" s="92"/>
      <c r="Q3832" s="92"/>
      <c r="R3832" s="92"/>
      <c r="S3832" s="92"/>
      <c r="T3832" s="93"/>
      <c r="U3832" s="39"/>
      <c r="V3832" s="39"/>
      <c r="W3832" s="39"/>
      <c r="X3832" s="39"/>
      <c r="Y3832" s="39"/>
      <c r="Z3832" s="39"/>
      <c r="AA3832" s="39"/>
      <c r="AB3832" s="39"/>
      <c r="AC3832" s="39"/>
      <c r="AD3832" s="39"/>
      <c r="AE3832" s="39"/>
      <c r="AT3832" s="18" t="s">
        <v>197</v>
      </c>
      <c r="AU3832" s="18" t="s">
        <v>82</v>
      </c>
    </row>
    <row r="3833" s="2" customFormat="1">
      <c r="A3833" s="39"/>
      <c r="B3833" s="40"/>
      <c r="C3833" s="41"/>
      <c r="D3833" s="247" t="s">
        <v>198</v>
      </c>
      <c r="E3833" s="41"/>
      <c r="F3833" s="248" t="s">
        <v>2243</v>
      </c>
      <c r="G3833" s="41"/>
      <c r="H3833" s="41"/>
      <c r="I3833" s="244"/>
      <c r="J3833" s="41"/>
      <c r="K3833" s="41"/>
      <c r="L3833" s="45"/>
      <c r="M3833" s="245"/>
      <c r="N3833" s="246"/>
      <c r="O3833" s="92"/>
      <c r="P3833" s="92"/>
      <c r="Q3833" s="92"/>
      <c r="R3833" s="92"/>
      <c r="S3833" s="92"/>
      <c r="T3833" s="93"/>
      <c r="U3833" s="39"/>
      <c r="V3833" s="39"/>
      <c r="W3833" s="39"/>
      <c r="X3833" s="39"/>
      <c r="Y3833" s="39"/>
      <c r="Z3833" s="39"/>
      <c r="AA3833" s="39"/>
      <c r="AB3833" s="39"/>
      <c r="AC3833" s="39"/>
      <c r="AD3833" s="39"/>
      <c r="AE3833" s="39"/>
      <c r="AT3833" s="18" t="s">
        <v>198</v>
      </c>
      <c r="AU3833" s="18" t="s">
        <v>82</v>
      </c>
    </row>
    <row r="3834" s="13" customFormat="1">
      <c r="A3834" s="13"/>
      <c r="B3834" s="249"/>
      <c r="C3834" s="250"/>
      <c r="D3834" s="242" t="s">
        <v>200</v>
      </c>
      <c r="E3834" s="251" t="s">
        <v>1</v>
      </c>
      <c r="F3834" s="252" t="s">
        <v>2244</v>
      </c>
      <c r="G3834" s="250"/>
      <c r="H3834" s="251" t="s">
        <v>1</v>
      </c>
      <c r="I3834" s="253"/>
      <c r="J3834" s="250"/>
      <c r="K3834" s="250"/>
      <c r="L3834" s="254"/>
      <c r="M3834" s="255"/>
      <c r="N3834" s="256"/>
      <c r="O3834" s="256"/>
      <c r="P3834" s="256"/>
      <c r="Q3834" s="256"/>
      <c r="R3834" s="256"/>
      <c r="S3834" s="256"/>
      <c r="T3834" s="257"/>
      <c r="U3834" s="13"/>
      <c r="V3834" s="13"/>
      <c r="W3834" s="13"/>
      <c r="X3834" s="13"/>
      <c r="Y3834" s="13"/>
      <c r="Z3834" s="13"/>
      <c r="AA3834" s="13"/>
      <c r="AB3834" s="13"/>
      <c r="AC3834" s="13"/>
      <c r="AD3834" s="13"/>
      <c r="AE3834" s="13"/>
      <c r="AT3834" s="258" t="s">
        <v>200</v>
      </c>
      <c r="AU3834" s="258" t="s">
        <v>82</v>
      </c>
      <c r="AV3834" s="13" t="s">
        <v>80</v>
      </c>
      <c r="AW3834" s="13" t="s">
        <v>30</v>
      </c>
      <c r="AX3834" s="13" t="s">
        <v>73</v>
      </c>
      <c r="AY3834" s="258" t="s">
        <v>189</v>
      </c>
    </row>
    <row r="3835" s="14" customFormat="1">
      <c r="A3835" s="14"/>
      <c r="B3835" s="259"/>
      <c r="C3835" s="260"/>
      <c r="D3835" s="242" t="s">
        <v>200</v>
      </c>
      <c r="E3835" s="261" t="s">
        <v>1</v>
      </c>
      <c r="F3835" s="262" t="s">
        <v>2245</v>
      </c>
      <c r="G3835" s="260"/>
      <c r="H3835" s="263">
        <v>1.3740000000000001</v>
      </c>
      <c r="I3835" s="264"/>
      <c r="J3835" s="260"/>
      <c r="K3835" s="260"/>
      <c r="L3835" s="265"/>
      <c r="M3835" s="266"/>
      <c r="N3835" s="267"/>
      <c r="O3835" s="267"/>
      <c r="P3835" s="267"/>
      <c r="Q3835" s="267"/>
      <c r="R3835" s="267"/>
      <c r="S3835" s="267"/>
      <c r="T3835" s="268"/>
      <c r="U3835" s="14"/>
      <c r="V3835" s="14"/>
      <c r="W3835" s="14"/>
      <c r="X3835" s="14"/>
      <c r="Y3835" s="14"/>
      <c r="Z3835" s="14"/>
      <c r="AA3835" s="14"/>
      <c r="AB3835" s="14"/>
      <c r="AC3835" s="14"/>
      <c r="AD3835" s="14"/>
      <c r="AE3835" s="14"/>
      <c r="AT3835" s="269" t="s">
        <v>200</v>
      </c>
      <c r="AU3835" s="269" t="s">
        <v>82</v>
      </c>
      <c r="AV3835" s="14" t="s">
        <v>82</v>
      </c>
      <c r="AW3835" s="14" t="s">
        <v>30</v>
      </c>
      <c r="AX3835" s="14" t="s">
        <v>73</v>
      </c>
      <c r="AY3835" s="269" t="s">
        <v>189</v>
      </c>
    </row>
    <row r="3836" s="15" customFormat="1">
      <c r="A3836" s="15"/>
      <c r="B3836" s="270"/>
      <c r="C3836" s="271"/>
      <c r="D3836" s="242" t="s">
        <v>200</v>
      </c>
      <c r="E3836" s="272" t="s">
        <v>1</v>
      </c>
      <c r="F3836" s="273" t="s">
        <v>207</v>
      </c>
      <c r="G3836" s="271"/>
      <c r="H3836" s="274">
        <v>1.3740000000000001</v>
      </c>
      <c r="I3836" s="275"/>
      <c r="J3836" s="271"/>
      <c r="K3836" s="271"/>
      <c r="L3836" s="276"/>
      <c r="M3836" s="277"/>
      <c r="N3836" s="278"/>
      <c r="O3836" s="278"/>
      <c r="P3836" s="278"/>
      <c r="Q3836" s="278"/>
      <c r="R3836" s="278"/>
      <c r="S3836" s="278"/>
      <c r="T3836" s="279"/>
      <c r="U3836" s="15"/>
      <c r="V3836" s="15"/>
      <c r="W3836" s="15"/>
      <c r="X3836" s="15"/>
      <c r="Y3836" s="15"/>
      <c r="Z3836" s="15"/>
      <c r="AA3836" s="15"/>
      <c r="AB3836" s="15"/>
      <c r="AC3836" s="15"/>
      <c r="AD3836" s="15"/>
      <c r="AE3836" s="15"/>
      <c r="AT3836" s="280" t="s">
        <v>200</v>
      </c>
      <c r="AU3836" s="280" t="s">
        <v>82</v>
      </c>
      <c r="AV3836" s="15" t="s">
        <v>195</v>
      </c>
      <c r="AW3836" s="15" t="s">
        <v>30</v>
      </c>
      <c r="AX3836" s="15" t="s">
        <v>80</v>
      </c>
      <c r="AY3836" s="280" t="s">
        <v>189</v>
      </c>
    </row>
    <row r="3837" s="2" customFormat="1" ht="24.15" customHeight="1">
      <c r="A3837" s="39"/>
      <c r="B3837" s="40"/>
      <c r="C3837" s="281" t="s">
        <v>2246</v>
      </c>
      <c r="D3837" s="281" t="s">
        <v>273</v>
      </c>
      <c r="E3837" s="282" t="s">
        <v>2247</v>
      </c>
      <c r="F3837" s="283" t="s">
        <v>2248</v>
      </c>
      <c r="G3837" s="284" t="s">
        <v>301</v>
      </c>
      <c r="H3837" s="285">
        <v>1.5109999999999999</v>
      </c>
      <c r="I3837" s="286"/>
      <c r="J3837" s="287">
        <f>ROUND(I3837*H3837,2)</f>
        <v>0</v>
      </c>
      <c r="K3837" s="288"/>
      <c r="L3837" s="289"/>
      <c r="M3837" s="290" t="s">
        <v>1</v>
      </c>
      <c r="N3837" s="291" t="s">
        <v>38</v>
      </c>
      <c r="O3837" s="92"/>
      <c r="P3837" s="238">
        <f>O3837*H3837</f>
        <v>0</v>
      </c>
      <c r="Q3837" s="238">
        <v>0.0089999999999999993</v>
      </c>
      <c r="R3837" s="238">
        <f>Q3837*H3837</f>
        <v>0.013598999999999998</v>
      </c>
      <c r="S3837" s="238">
        <v>0</v>
      </c>
      <c r="T3837" s="239">
        <f>S3837*H3837</f>
        <v>0</v>
      </c>
      <c r="U3837" s="39"/>
      <c r="V3837" s="39"/>
      <c r="W3837" s="39"/>
      <c r="X3837" s="39"/>
      <c r="Y3837" s="39"/>
      <c r="Z3837" s="39"/>
      <c r="AA3837" s="39"/>
      <c r="AB3837" s="39"/>
      <c r="AC3837" s="39"/>
      <c r="AD3837" s="39"/>
      <c r="AE3837" s="39"/>
      <c r="AR3837" s="240" t="s">
        <v>471</v>
      </c>
      <c r="AT3837" s="240" t="s">
        <v>273</v>
      </c>
      <c r="AU3837" s="240" t="s">
        <v>82</v>
      </c>
      <c r="AY3837" s="18" t="s">
        <v>189</v>
      </c>
      <c r="BE3837" s="241">
        <f>IF(N3837="základní",J3837,0)</f>
        <v>0</v>
      </c>
      <c r="BF3837" s="241">
        <f>IF(N3837="snížená",J3837,0)</f>
        <v>0</v>
      </c>
      <c r="BG3837" s="241">
        <f>IF(N3837="zákl. přenesená",J3837,0)</f>
        <v>0</v>
      </c>
      <c r="BH3837" s="241">
        <f>IF(N3837="sníž. přenesená",J3837,0)</f>
        <v>0</v>
      </c>
      <c r="BI3837" s="241">
        <f>IF(N3837="nulová",J3837,0)</f>
        <v>0</v>
      </c>
      <c r="BJ3837" s="18" t="s">
        <v>80</v>
      </c>
      <c r="BK3837" s="241">
        <f>ROUND(I3837*H3837,2)</f>
        <v>0</v>
      </c>
      <c r="BL3837" s="18" t="s">
        <v>306</v>
      </c>
      <c r="BM3837" s="240" t="s">
        <v>2249</v>
      </c>
    </row>
    <row r="3838" s="2" customFormat="1">
      <c r="A3838" s="39"/>
      <c r="B3838" s="40"/>
      <c r="C3838" s="41"/>
      <c r="D3838" s="242" t="s">
        <v>197</v>
      </c>
      <c r="E3838" s="41"/>
      <c r="F3838" s="243" t="s">
        <v>2248</v>
      </c>
      <c r="G3838" s="41"/>
      <c r="H3838" s="41"/>
      <c r="I3838" s="244"/>
      <c r="J3838" s="41"/>
      <c r="K3838" s="41"/>
      <c r="L3838" s="45"/>
      <c r="M3838" s="245"/>
      <c r="N3838" s="246"/>
      <c r="O3838" s="92"/>
      <c r="P3838" s="92"/>
      <c r="Q3838" s="92"/>
      <c r="R3838" s="92"/>
      <c r="S3838" s="92"/>
      <c r="T3838" s="93"/>
      <c r="U3838" s="39"/>
      <c r="V3838" s="39"/>
      <c r="W3838" s="39"/>
      <c r="X3838" s="39"/>
      <c r="Y3838" s="39"/>
      <c r="Z3838" s="39"/>
      <c r="AA3838" s="39"/>
      <c r="AB3838" s="39"/>
      <c r="AC3838" s="39"/>
      <c r="AD3838" s="39"/>
      <c r="AE3838" s="39"/>
      <c r="AT3838" s="18" t="s">
        <v>197</v>
      </c>
      <c r="AU3838" s="18" t="s">
        <v>82</v>
      </c>
    </row>
    <row r="3839" s="14" customFormat="1">
      <c r="A3839" s="14"/>
      <c r="B3839" s="259"/>
      <c r="C3839" s="260"/>
      <c r="D3839" s="242" t="s">
        <v>200</v>
      </c>
      <c r="E3839" s="261" t="s">
        <v>1</v>
      </c>
      <c r="F3839" s="262" t="s">
        <v>2250</v>
      </c>
      <c r="G3839" s="260"/>
      <c r="H3839" s="263">
        <v>1.5109999999999999</v>
      </c>
      <c r="I3839" s="264"/>
      <c r="J3839" s="260"/>
      <c r="K3839" s="260"/>
      <c r="L3839" s="265"/>
      <c r="M3839" s="266"/>
      <c r="N3839" s="267"/>
      <c r="O3839" s="267"/>
      <c r="P3839" s="267"/>
      <c r="Q3839" s="267"/>
      <c r="R3839" s="267"/>
      <c r="S3839" s="267"/>
      <c r="T3839" s="268"/>
      <c r="U3839" s="14"/>
      <c r="V3839" s="14"/>
      <c r="W3839" s="14"/>
      <c r="X3839" s="14"/>
      <c r="Y3839" s="14"/>
      <c r="Z3839" s="14"/>
      <c r="AA3839" s="14"/>
      <c r="AB3839" s="14"/>
      <c r="AC3839" s="14"/>
      <c r="AD3839" s="14"/>
      <c r="AE3839" s="14"/>
      <c r="AT3839" s="269" t="s">
        <v>200</v>
      </c>
      <c r="AU3839" s="269" t="s">
        <v>82</v>
      </c>
      <c r="AV3839" s="14" t="s">
        <v>82</v>
      </c>
      <c r="AW3839" s="14" t="s">
        <v>30</v>
      </c>
      <c r="AX3839" s="14" t="s">
        <v>80</v>
      </c>
      <c r="AY3839" s="269" t="s">
        <v>189</v>
      </c>
    </row>
    <row r="3840" s="2" customFormat="1" ht="24.15" customHeight="1">
      <c r="A3840" s="39"/>
      <c r="B3840" s="40"/>
      <c r="C3840" s="228" t="s">
        <v>2251</v>
      </c>
      <c r="D3840" s="228" t="s">
        <v>191</v>
      </c>
      <c r="E3840" s="229" t="s">
        <v>2252</v>
      </c>
      <c r="F3840" s="230" t="s">
        <v>2253</v>
      </c>
      <c r="G3840" s="231" t="s">
        <v>301</v>
      </c>
      <c r="H3840" s="232">
        <v>73.509</v>
      </c>
      <c r="I3840" s="233"/>
      <c r="J3840" s="234">
        <f>ROUND(I3840*H3840,2)</f>
        <v>0</v>
      </c>
      <c r="K3840" s="235"/>
      <c r="L3840" s="45"/>
      <c r="M3840" s="236" t="s">
        <v>1</v>
      </c>
      <c r="N3840" s="237" t="s">
        <v>38</v>
      </c>
      <c r="O3840" s="92"/>
      <c r="P3840" s="238">
        <f>O3840*H3840</f>
        <v>0</v>
      </c>
      <c r="Q3840" s="238">
        <v>0.0060000000000000001</v>
      </c>
      <c r="R3840" s="238">
        <f>Q3840*H3840</f>
        <v>0.441054</v>
      </c>
      <c r="S3840" s="238">
        <v>0</v>
      </c>
      <c r="T3840" s="239">
        <f>S3840*H3840</f>
        <v>0</v>
      </c>
      <c r="U3840" s="39"/>
      <c r="V3840" s="39"/>
      <c r="W3840" s="39"/>
      <c r="X3840" s="39"/>
      <c r="Y3840" s="39"/>
      <c r="Z3840" s="39"/>
      <c r="AA3840" s="39"/>
      <c r="AB3840" s="39"/>
      <c r="AC3840" s="39"/>
      <c r="AD3840" s="39"/>
      <c r="AE3840" s="39"/>
      <c r="AR3840" s="240" t="s">
        <v>306</v>
      </c>
      <c r="AT3840" s="240" t="s">
        <v>191</v>
      </c>
      <c r="AU3840" s="240" t="s">
        <v>82</v>
      </c>
      <c r="AY3840" s="18" t="s">
        <v>189</v>
      </c>
      <c r="BE3840" s="241">
        <f>IF(N3840="základní",J3840,0)</f>
        <v>0</v>
      </c>
      <c r="BF3840" s="241">
        <f>IF(N3840="snížená",J3840,0)</f>
        <v>0</v>
      </c>
      <c r="BG3840" s="241">
        <f>IF(N3840="zákl. přenesená",J3840,0)</f>
        <v>0</v>
      </c>
      <c r="BH3840" s="241">
        <f>IF(N3840="sníž. přenesená",J3840,0)</f>
        <v>0</v>
      </c>
      <c r="BI3840" s="241">
        <f>IF(N3840="nulová",J3840,0)</f>
        <v>0</v>
      </c>
      <c r="BJ3840" s="18" t="s">
        <v>80</v>
      </c>
      <c r="BK3840" s="241">
        <f>ROUND(I3840*H3840,2)</f>
        <v>0</v>
      </c>
      <c r="BL3840" s="18" t="s">
        <v>306</v>
      </c>
      <c r="BM3840" s="240" t="s">
        <v>2254</v>
      </c>
    </row>
    <row r="3841" s="2" customFormat="1">
      <c r="A3841" s="39"/>
      <c r="B3841" s="40"/>
      <c r="C3841" s="41"/>
      <c r="D3841" s="242" t="s">
        <v>197</v>
      </c>
      <c r="E3841" s="41"/>
      <c r="F3841" s="243" t="s">
        <v>2253</v>
      </c>
      <c r="G3841" s="41"/>
      <c r="H3841" s="41"/>
      <c r="I3841" s="244"/>
      <c r="J3841" s="41"/>
      <c r="K3841" s="41"/>
      <c r="L3841" s="45"/>
      <c r="M3841" s="245"/>
      <c r="N3841" s="246"/>
      <c r="O3841" s="92"/>
      <c r="P3841" s="92"/>
      <c r="Q3841" s="92"/>
      <c r="R3841" s="92"/>
      <c r="S3841" s="92"/>
      <c r="T3841" s="93"/>
      <c r="U3841" s="39"/>
      <c r="V3841" s="39"/>
      <c r="W3841" s="39"/>
      <c r="X3841" s="39"/>
      <c r="Y3841" s="39"/>
      <c r="Z3841" s="39"/>
      <c r="AA3841" s="39"/>
      <c r="AB3841" s="39"/>
      <c r="AC3841" s="39"/>
      <c r="AD3841" s="39"/>
      <c r="AE3841" s="39"/>
      <c r="AT3841" s="18" t="s">
        <v>197</v>
      </c>
      <c r="AU3841" s="18" t="s">
        <v>82</v>
      </c>
    </row>
    <row r="3842" s="2" customFormat="1">
      <c r="A3842" s="39"/>
      <c r="B3842" s="40"/>
      <c r="C3842" s="41"/>
      <c r="D3842" s="247" t="s">
        <v>198</v>
      </c>
      <c r="E3842" s="41"/>
      <c r="F3842" s="248" t="s">
        <v>2255</v>
      </c>
      <c r="G3842" s="41"/>
      <c r="H3842" s="41"/>
      <c r="I3842" s="244"/>
      <c r="J3842" s="41"/>
      <c r="K3842" s="41"/>
      <c r="L3842" s="45"/>
      <c r="M3842" s="245"/>
      <c r="N3842" s="246"/>
      <c r="O3842" s="92"/>
      <c r="P3842" s="92"/>
      <c r="Q3842" s="92"/>
      <c r="R3842" s="92"/>
      <c r="S3842" s="92"/>
      <c r="T3842" s="93"/>
      <c r="U3842" s="39"/>
      <c r="V3842" s="39"/>
      <c r="W3842" s="39"/>
      <c r="X3842" s="39"/>
      <c r="Y3842" s="39"/>
      <c r="Z3842" s="39"/>
      <c r="AA3842" s="39"/>
      <c r="AB3842" s="39"/>
      <c r="AC3842" s="39"/>
      <c r="AD3842" s="39"/>
      <c r="AE3842" s="39"/>
      <c r="AT3842" s="18" t="s">
        <v>198</v>
      </c>
      <c r="AU3842" s="18" t="s">
        <v>82</v>
      </c>
    </row>
    <row r="3843" s="13" customFormat="1">
      <c r="A3843" s="13"/>
      <c r="B3843" s="249"/>
      <c r="C3843" s="250"/>
      <c r="D3843" s="242" t="s">
        <v>200</v>
      </c>
      <c r="E3843" s="251" t="s">
        <v>1</v>
      </c>
      <c r="F3843" s="252" t="s">
        <v>338</v>
      </c>
      <c r="G3843" s="250"/>
      <c r="H3843" s="251" t="s">
        <v>1</v>
      </c>
      <c r="I3843" s="253"/>
      <c r="J3843" s="250"/>
      <c r="K3843" s="250"/>
      <c r="L3843" s="254"/>
      <c r="M3843" s="255"/>
      <c r="N3843" s="256"/>
      <c r="O3843" s="256"/>
      <c r="P3843" s="256"/>
      <c r="Q3843" s="256"/>
      <c r="R3843" s="256"/>
      <c r="S3843" s="256"/>
      <c r="T3843" s="257"/>
      <c r="U3843" s="13"/>
      <c r="V3843" s="13"/>
      <c r="W3843" s="13"/>
      <c r="X3843" s="13"/>
      <c r="Y3843" s="13"/>
      <c r="Z3843" s="13"/>
      <c r="AA3843" s="13"/>
      <c r="AB3843" s="13"/>
      <c r="AC3843" s="13"/>
      <c r="AD3843" s="13"/>
      <c r="AE3843" s="13"/>
      <c r="AT3843" s="258" t="s">
        <v>200</v>
      </c>
      <c r="AU3843" s="258" t="s">
        <v>82</v>
      </c>
      <c r="AV3843" s="13" t="s">
        <v>80</v>
      </c>
      <c r="AW3843" s="13" t="s">
        <v>30</v>
      </c>
      <c r="AX3843" s="13" t="s">
        <v>73</v>
      </c>
      <c r="AY3843" s="258" t="s">
        <v>189</v>
      </c>
    </row>
    <row r="3844" s="13" customFormat="1">
      <c r="A3844" s="13"/>
      <c r="B3844" s="249"/>
      <c r="C3844" s="250"/>
      <c r="D3844" s="242" t="s">
        <v>200</v>
      </c>
      <c r="E3844" s="251" t="s">
        <v>1</v>
      </c>
      <c r="F3844" s="252" t="s">
        <v>2256</v>
      </c>
      <c r="G3844" s="250"/>
      <c r="H3844" s="251" t="s">
        <v>1</v>
      </c>
      <c r="I3844" s="253"/>
      <c r="J3844" s="250"/>
      <c r="K3844" s="250"/>
      <c r="L3844" s="254"/>
      <c r="M3844" s="255"/>
      <c r="N3844" s="256"/>
      <c r="O3844" s="256"/>
      <c r="P3844" s="256"/>
      <c r="Q3844" s="256"/>
      <c r="R3844" s="256"/>
      <c r="S3844" s="256"/>
      <c r="T3844" s="257"/>
      <c r="U3844" s="13"/>
      <c r="V3844" s="13"/>
      <c r="W3844" s="13"/>
      <c r="X3844" s="13"/>
      <c r="Y3844" s="13"/>
      <c r="Z3844" s="13"/>
      <c r="AA3844" s="13"/>
      <c r="AB3844" s="13"/>
      <c r="AC3844" s="13"/>
      <c r="AD3844" s="13"/>
      <c r="AE3844" s="13"/>
      <c r="AT3844" s="258" t="s">
        <v>200</v>
      </c>
      <c r="AU3844" s="258" t="s">
        <v>82</v>
      </c>
      <c r="AV3844" s="13" t="s">
        <v>80</v>
      </c>
      <c r="AW3844" s="13" t="s">
        <v>30</v>
      </c>
      <c r="AX3844" s="13" t="s">
        <v>73</v>
      </c>
      <c r="AY3844" s="258" t="s">
        <v>189</v>
      </c>
    </row>
    <row r="3845" s="14" customFormat="1">
      <c r="A3845" s="14"/>
      <c r="B3845" s="259"/>
      <c r="C3845" s="260"/>
      <c r="D3845" s="242" t="s">
        <v>200</v>
      </c>
      <c r="E3845" s="261" t="s">
        <v>1</v>
      </c>
      <c r="F3845" s="262" t="s">
        <v>2257</v>
      </c>
      <c r="G3845" s="260"/>
      <c r="H3845" s="263">
        <v>3.8199999999999998</v>
      </c>
      <c r="I3845" s="264"/>
      <c r="J3845" s="260"/>
      <c r="K3845" s="260"/>
      <c r="L3845" s="265"/>
      <c r="M3845" s="266"/>
      <c r="N3845" s="267"/>
      <c r="O3845" s="267"/>
      <c r="P3845" s="267"/>
      <c r="Q3845" s="267"/>
      <c r="R3845" s="267"/>
      <c r="S3845" s="267"/>
      <c r="T3845" s="268"/>
      <c r="U3845" s="14"/>
      <c r="V3845" s="14"/>
      <c r="W3845" s="14"/>
      <c r="X3845" s="14"/>
      <c r="Y3845" s="14"/>
      <c r="Z3845" s="14"/>
      <c r="AA3845" s="14"/>
      <c r="AB3845" s="14"/>
      <c r="AC3845" s="14"/>
      <c r="AD3845" s="14"/>
      <c r="AE3845" s="14"/>
      <c r="AT3845" s="269" t="s">
        <v>200</v>
      </c>
      <c r="AU3845" s="269" t="s">
        <v>82</v>
      </c>
      <c r="AV3845" s="14" t="s">
        <v>82</v>
      </c>
      <c r="AW3845" s="14" t="s">
        <v>30</v>
      </c>
      <c r="AX3845" s="14" t="s">
        <v>73</v>
      </c>
      <c r="AY3845" s="269" t="s">
        <v>189</v>
      </c>
    </row>
    <row r="3846" s="13" customFormat="1">
      <c r="A3846" s="13"/>
      <c r="B3846" s="249"/>
      <c r="C3846" s="250"/>
      <c r="D3846" s="242" t="s">
        <v>200</v>
      </c>
      <c r="E3846" s="251" t="s">
        <v>1</v>
      </c>
      <c r="F3846" s="252" t="s">
        <v>2258</v>
      </c>
      <c r="G3846" s="250"/>
      <c r="H3846" s="251" t="s">
        <v>1</v>
      </c>
      <c r="I3846" s="253"/>
      <c r="J3846" s="250"/>
      <c r="K3846" s="250"/>
      <c r="L3846" s="254"/>
      <c r="M3846" s="255"/>
      <c r="N3846" s="256"/>
      <c r="O3846" s="256"/>
      <c r="P3846" s="256"/>
      <c r="Q3846" s="256"/>
      <c r="R3846" s="256"/>
      <c r="S3846" s="256"/>
      <c r="T3846" s="257"/>
      <c r="U3846" s="13"/>
      <c r="V3846" s="13"/>
      <c r="W3846" s="13"/>
      <c r="X3846" s="13"/>
      <c r="Y3846" s="13"/>
      <c r="Z3846" s="13"/>
      <c r="AA3846" s="13"/>
      <c r="AB3846" s="13"/>
      <c r="AC3846" s="13"/>
      <c r="AD3846" s="13"/>
      <c r="AE3846" s="13"/>
      <c r="AT3846" s="258" t="s">
        <v>200</v>
      </c>
      <c r="AU3846" s="258" t="s">
        <v>82</v>
      </c>
      <c r="AV3846" s="13" t="s">
        <v>80</v>
      </c>
      <c r="AW3846" s="13" t="s">
        <v>30</v>
      </c>
      <c r="AX3846" s="13" t="s">
        <v>73</v>
      </c>
      <c r="AY3846" s="258" t="s">
        <v>189</v>
      </c>
    </row>
    <row r="3847" s="14" customFormat="1">
      <c r="A3847" s="14"/>
      <c r="B3847" s="259"/>
      <c r="C3847" s="260"/>
      <c r="D3847" s="242" t="s">
        <v>200</v>
      </c>
      <c r="E3847" s="261" t="s">
        <v>1</v>
      </c>
      <c r="F3847" s="262" t="s">
        <v>2259</v>
      </c>
      <c r="G3847" s="260"/>
      <c r="H3847" s="263">
        <v>37.814</v>
      </c>
      <c r="I3847" s="264"/>
      <c r="J3847" s="260"/>
      <c r="K3847" s="260"/>
      <c r="L3847" s="265"/>
      <c r="M3847" s="266"/>
      <c r="N3847" s="267"/>
      <c r="O3847" s="267"/>
      <c r="P3847" s="267"/>
      <c r="Q3847" s="267"/>
      <c r="R3847" s="267"/>
      <c r="S3847" s="267"/>
      <c r="T3847" s="268"/>
      <c r="U3847" s="14"/>
      <c r="V3847" s="14"/>
      <c r="W3847" s="14"/>
      <c r="X3847" s="14"/>
      <c r="Y3847" s="14"/>
      <c r="Z3847" s="14"/>
      <c r="AA3847" s="14"/>
      <c r="AB3847" s="14"/>
      <c r="AC3847" s="14"/>
      <c r="AD3847" s="14"/>
      <c r="AE3847" s="14"/>
      <c r="AT3847" s="269" t="s">
        <v>200</v>
      </c>
      <c r="AU3847" s="269" t="s">
        <v>82</v>
      </c>
      <c r="AV3847" s="14" t="s">
        <v>82</v>
      </c>
      <c r="AW3847" s="14" t="s">
        <v>30</v>
      </c>
      <c r="AX3847" s="14" t="s">
        <v>73</v>
      </c>
      <c r="AY3847" s="269" t="s">
        <v>189</v>
      </c>
    </row>
    <row r="3848" s="13" customFormat="1">
      <c r="A3848" s="13"/>
      <c r="B3848" s="249"/>
      <c r="C3848" s="250"/>
      <c r="D3848" s="242" t="s">
        <v>200</v>
      </c>
      <c r="E3848" s="251" t="s">
        <v>1</v>
      </c>
      <c r="F3848" s="252" t="s">
        <v>2260</v>
      </c>
      <c r="G3848" s="250"/>
      <c r="H3848" s="251" t="s">
        <v>1</v>
      </c>
      <c r="I3848" s="253"/>
      <c r="J3848" s="250"/>
      <c r="K3848" s="250"/>
      <c r="L3848" s="254"/>
      <c r="M3848" s="255"/>
      <c r="N3848" s="256"/>
      <c r="O3848" s="256"/>
      <c r="P3848" s="256"/>
      <c r="Q3848" s="256"/>
      <c r="R3848" s="256"/>
      <c r="S3848" s="256"/>
      <c r="T3848" s="257"/>
      <c r="U3848" s="13"/>
      <c r="V3848" s="13"/>
      <c r="W3848" s="13"/>
      <c r="X3848" s="13"/>
      <c r="Y3848" s="13"/>
      <c r="Z3848" s="13"/>
      <c r="AA3848" s="13"/>
      <c r="AB3848" s="13"/>
      <c r="AC3848" s="13"/>
      <c r="AD3848" s="13"/>
      <c r="AE3848" s="13"/>
      <c r="AT3848" s="258" t="s">
        <v>200</v>
      </c>
      <c r="AU3848" s="258" t="s">
        <v>82</v>
      </c>
      <c r="AV3848" s="13" t="s">
        <v>80</v>
      </c>
      <c r="AW3848" s="13" t="s">
        <v>30</v>
      </c>
      <c r="AX3848" s="13" t="s">
        <v>73</v>
      </c>
      <c r="AY3848" s="258" t="s">
        <v>189</v>
      </c>
    </row>
    <row r="3849" s="14" customFormat="1">
      <c r="A3849" s="14"/>
      <c r="B3849" s="259"/>
      <c r="C3849" s="260"/>
      <c r="D3849" s="242" t="s">
        <v>200</v>
      </c>
      <c r="E3849" s="261" t="s">
        <v>1</v>
      </c>
      <c r="F3849" s="262" t="s">
        <v>2261</v>
      </c>
      <c r="G3849" s="260"/>
      <c r="H3849" s="263">
        <v>31.875</v>
      </c>
      <c r="I3849" s="264"/>
      <c r="J3849" s="260"/>
      <c r="K3849" s="260"/>
      <c r="L3849" s="265"/>
      <c r="M3849" s="266"/>
      <c r="N3849" s="267"/>
      <c r="O3849" s="267"/>
      <c r="P3849" s="267"/>
      <c r="Q3849" s="267"/>
      <c r="R3849" s="267"/>
      <c r="S3849" s="267"/>
      <c r="T3849" s="268"/>
      <c r="U3849" s="14"/>
      <c r="V3849" s="14"/>
      <c r="W3849" s="14"/>
      <c r="X3849" s="14"/>
      <c r="Y3849" s="14"/>
      <c r="Z3849" s="14"/>
      <c r="AA3849" s="14"/>
      <c r="AB3849" s="14"/>
      <c r="AC3849" s="14"/>
      <c r="AD3849" s="14"/>
      <c r="AE3849" s="14"/>
      <c r="AT3849" s="269" t="s">
        <v>200</v>
      </c>
      <c r="AU3849" s="269" t="s">
        <v>82</v>
      </c>
      <c r="AV3849" s="14" t="s">
        <v>82</v>
      </c>
      <c r="AW3849" s="14" t="s">
        <v>30</v>
      </c>
      <c r="AX3849" s="14" t="s">
        <v>73</v>
      </c>
      <c r="AY3849" s="269" t="s">
        <v>189</v>
      </c>
    </row>
    <row r="3850" s="15" customFormat="1">
      <c r="A3850" s="15"/>
      <c r="B3850" s="270"/>
      <c r="C3850" s="271"/>
      <c r="D3850" s="242" t="s">
        <v>200</v>
      </c>
      <c r="E3850" s="272" t="s">
        <v>1</v>
      </c>
      <c r="F3850" s="273" t="s">
        <v>207</v>
      </c>
      <c r="G3850" s="271"/>
      <c r="H3850" s="274">
        <v>73.509</v>
      </c>
      <c r="I3850" s="275"/>
      <c r="J3850" s="271"/>
      <c r="K3850" s="271"/>
      <c r="L3850" s="276"/>
      <c r="M3850" s="277"/>
      <c r="N3850" s="278"/>
      <c r="O3850" s="278"/>
      <c r="P3850" s="278"/>
      <c r="Q3850" s="278"/>
      <c r="R3850" s="278"/>
      <c r="S3850" s="278"/>
      <c r="T3850" s="279"/>
      <c r="U3850" s="15"/>
      <c r="V3850" s="15"/>
      <c r="W3850" s="15"/>
      <c r="X3850" s="15"/>
      <c r="Y3850" s="15"/>
      <c r="Z3850" s="15"/>
      <c r="AA3850" s="15"/>
      <c r="AB3850" s="15"/>
      <c r="AC3850" s="15"/>
      <c r="AD3850" s="15"/>
      <c r="AE3850" s="15"/>
      <c r="AT3850" s="280" t="s">
        <v>200</v>
      </c>
      <c r="AU3850" s="280" t="s">
        <v>82</v>
      </c>
      <c r="AV3850" s="15" t="s">
        <v>195</v>
      </c>
      <c r="AW3850" s="15" t="s">
        <v>30</v>
      </c>
      <c r="AX3850" s="15" t="s">
        <v>80</v>
      </c>
      <c r="AY3850" s="280" t="s">
        <v>189</v>
      </c>
    </row>
    <row r="3851" s="2" customFormat="1" ht="24.15" customHeight="1">
      <c r="A3851" s="39"/>
      <c r="B3851" s="40"/>
      <c r="C3851" s="281" t="s">
        <v>2262</v>
      </c>
      <c r="D3851" s="281" t="s">
        <v>273</v>
      </c>
      <c r="E3851" s="282" t="s">
        <v>2263</v>
      </c>
      <c r="F3851" s="283" t="s">
        <v>2264</v>
      </c>
      <c r="G3851" s="284" t="s">
        <v>301</v>
      </c>
      <c r="H3851" s="285">
        <v>4.202</v>
      </c>
      <c r="I3851" s="286"/>
      <c r="J3851" s="287">
        <f>ROUND(I3851*H3851,2)</f>
        <v>0</v>
      </c>
      <c r="K3851" s="288"/>
      <c r="L3851" s="289"/>
      <c r="M3851" s="290" t="s">
        <v>1</v>
      </c>
      <c r="N3851" s="291" t="s">
        <v>38</v>
      </c>
      <c r="O3851" s="92"/>
      <c r="P3851" s="238">
        <f>O3851*H3851</f>
        <v>0</v>
      </c>
      <c r="Q3851" s="238">
        <v>0.0155</v>
      </c>
      <c r="R3851" s="238">
        <f>Q3851*H3851</f>
        <v>0.065130999999999994</v>
      </c>
      <c r="S3851" s="238">
        <v>0</v>
      </c>
      <c r="T3851" s="239">
        <f>S3851*H3851</f>
        <v>0</v>
      </c>
      <c r="U3851" s="39"/>
      <c r="V3851" s="39"/>
      <c r="W3851" s="39"/>
      <c r="X3851" s="39"/>
      <c r="Y3851" s="39"/>
      <c r="Z3851" s="39"/>
      <c r="AA3851" s="39"/>
      <c r="AB3851" s="39"/>
      <c r="AC3851" s="39"/>
      <c r="AD3851" s="39"/>
      <c r="AE3851" s="39"/>
      <c r="AR3851" s="240" t="s">
        <v>471</v>
      </c>
      <c r="AT3851" s="240" t="s">
        <v>273</v>
      </c>
      <c r="AU3851" s="240" t="s">
        <v>82</v>
      </c>
      <c r="AY3851" s="18" t="s">
        <v>189</v>
      </c>
      <c r="BE3851" s="241">
        <f>IF(N3851="základní",J3851,0)</f>
        <v>0</v>
      </c>
      <c r="BF3851" s="241">
        <f>IF(N3851="snížená",J3851,0)</f>
        <v>0</v>
      </c>
      <c r="BG3851" s="241">
        <f>IF(N3851="zákl. přenesená",J3851,0)</f>
        <v>0</v>
      </c>
      <c r="BH3851" s="241">
        <f>IF(N3851="sníž. přenesená",J3851,0)</f>
        <v>0</v>
      </c>
      <c r="BI3851" s="241">
        <f>IF(N3851="nulová",J3851,0)</f>
        <v>0</v>
      </c>
      <c r="BJ3851" s="18" t="s">
        <v>80</v>
      </c>
      <c r="BK3851" s="241">
        <f>ROUND(I3851*H3851,2)</f>
        <v>0</v>
      </c>
      <c r="BL3851" s="18" t="s">
        <v>306</v>
      </c>
      <c r="BM3851" s="240" t="s">
        <v>2265</v>
      </c>
    </row>
    <row r="3852" s="2" customFormat="1">
      <c r="A3852" s="39"/>
      <c r="B3852" s="40"/>
      <c r="C3852" s="41"/>
      <c r="D3852" s="242" t="s">
        <v>197</v>
      </c>
      <c r="E3852" s="41"/>
      <c r="F3852" s="243" t="s">
        <v>2264</v>
      </c>
      <c r="G3852" s="41"/>
      <c r="H3852" s="41"/>
      <c r="I3852" s="244"/>
      <c r="J3852" s="41"/>
      <c r="K3852" s="41"/>
      <c r="L3852" s="45"/>
      <c r="M3852" s="245"/>
      <c r="N3852" s="246"/>
      <c r="O3852" s="92"/>
      <c r="P3852" s="92"/>
      <c r="Q3852" s="92"/>
      <c r="R3852" s="92"/>
      <c r="S3852" s="92"/>
      <c r="T3852" s="93"/>
      <c r="U3852" s="39"/>
      <c r="V3852" s="39"/>
      <c r="W3852" s="39"/>
      <c r="X3852" s="39"/>
      <c r="Y3852" s="39"/>
      <c r="Z3852" s="39"/>
      <c r="AA3852" s="39"/>
      <c r="AB3852" s="39"/>
      <c r="AC3852" s="39"/>
      <c r="AD3852" s="39"/>
      <c r="AE3852" s="39"/>
      <c r="AT3852" s="18" t="s">
        <v>197</v>
      </c>
      <c r="AU3852" s="18" t="s">
        <v>82</v>
      </c>
    </row>
    <row r="3853" s="13" customFormat="1">
      <c r="A3853" s="13"/>
      <c r="B3853" s="249"/>
      <c r="C3853" s="250"/>
      <c r="D3853" s="242" t="s">
        <v>200</v>
      </c>
      <c r="E3853" s="251" t="s">
        <v>1</v>
      </c>
      <c r="F3853" s="252" t="s">
        <v>338</v>
      </c>
      <c r="G3853" s="250"/>
      <c r="H3853" s="251" t="s">
        <v>1</v>
      </c>
      <c r="I3853" s="253"/>
      <c r="J3853" s="250"/>
      <c r="K3853" s="250"/>
      <c r="L3853" s="254"/>
      <c r="M3853" s="255"/>
      <c r="N3853" s="256"/>
      <c r="O3853" s="256"/>
      <c r="P3853" s="256"/>
      <c r="Q3853" s="256"/>
      <c r="R3853" s="256"/>
      <c r="S3853" s="256"/>
      <c r="T3853" s="257"/>
      <c r="U3853" s="13"/>
      <c r="V3853" s="13"/>
      <c r="W3853" s="13"/>
      <c r="X3853" s="13"/>
      <c r="Y3853" s="13"/>
      <c r="Z3853" s="13"/>
      <c r="AA3853" s="13"/>
      <c r="AB3853" s="13"/>
      <c r="AC3853" s="13"/>
      <c r="AD3853" s="13"/>
      <c r="AE3853" s="13"/>
      <c r="AT3853" s="258" t="s">
        <v>200</v>
      </c>
      <c r="AU3853" s="258" t="s">
        <v>82</v>
      </c>
      <c r="AV3853" s="13" t="s">
        <v>80</v>
      </c>
      <c r="AW3853" s="13" t="s">
        <v>30</v>
      </c>
      <c r="AX3853" s="13" t="s">
        <v>73</v>
      </c>
      <c r="AY3853" s="258" t="s">
        <v>189</v>
      </c>
    </row>
    <row r="3854" s="13" customFormat="1">
      <c r="A3854" s="13"/>
      <c r="B3854" s="249"/>
      <c r="C3854" s="250"/>
      <c r="D3854" s="242" t="s">
        <v>200</v>
      </c>
      <c r="E3854" s="251" t="s">
        <v>1</v>
      </c>
      <c r="F3854" s="252" t="s">
        <v>2256</v>
      </c>
      <c r="G3854" s="250"/>
      <c r="H3854" s="251" t="s">
        <v>1</v>
      </c>
      <c r="I3854" s="253"/>
      <c r="J3854" s="250"/>
      <c r="K3854" s="250"/>
      <c r="L3854" s="254"/>
      <c r="M3854" s="255"/>
      <c r="N3854" s="256"/>
      <c r="O3854" s="256"/>
      <c r="P3854" s="256"/>
      <c r="Q3854" s="256"/>
      <c r="R3854" s="256"/>
      <c r="S3854" s="256"/>
      <c r="T3854" s="257"/>
      <c r="U3854" s="13"/>
      <c r="V3854" s="13"/>
      <c r="W3854" s="13"/>
      <c r="X3854" s="13"/>
      <c r="Y3854" s="13"/>
      <c r="Z3854" s="13"/>
      <c r="AA3854" s="13"/>
      <c r="AB3854" s="13"/>
      <c r="AC3854" s="13"/>
      <c r="AD3854" s="13"/>
      <c r="AE3854" s="13"/>
      <c r="AT3854" s="258" t="s">
        <v>200</v>
      </c>
      <c r="AU3854" s="258" t="s">
        <v>82</v>
      </c>
      <c r="AV3854" s="13" t="s">
        <v>80</v>
      </c>
      <c r="AW3854" s="13" t="s">
        <v>30</v>
      </c>
      <c r="AX3854" s="13" t="s">
        <v>73</v>
      </c>
      <c r="AY3854" s="258" t="s">
        <v>189</v>
      </c>
    </row>
    <row r="3855" s="14" customFormat="1">
      <c r="A3855" s="14"/>
      <c r="B3855" s="259"/>
      <c r="C3855" s="260"/>
      <c r="D3855" s="242" t="s">
        <v>200</v>
      </c>
      <c r="E3855" s="261" t="s">
        <v>1</v>
      </c>
      <c r="F3855" s="262" t="s">
        <v>2257</v>
      </c>
      <c r="G3855" s="260"/>
      <c r="H3855" s="263">
        <v>3.8199999999999998</v>
      </c>
      <c r="I3855" s="264"/>
      <c r="J3855" s="260"/>
      <c r="K3855" s="260"/>
      <c r="L3855" s="265"/>
      <c r="M3855" s="266"/>
      <c r="N3855" s="267"/>
      <c r="O3855" s="267"/>
      <c r="P3855" s="267"/>
      <c r="Q3855" s="267"/>
      <c r="R3855" s="267"/>
      <c r="S3855" s="267"/>
      <c r="T3855" s="268"/>
      <c r="U3855" s="14"/>
      <c r="V3855" s="14"/>
      <c r="W3855" s="14"/>
      <c r="X3855" s="14"/>
      <c r="Y3855" s="14"/>
      <c r="Z3855" s="14"/>
      <c r="AA3855" s="14"/>
      <c r="AB3855" s="14"/>
      <c r="AC3855" s="14"/>
      <c r="AD3855" s="14"/>
      <c r="AE3855" s="14"/>
      <c r="AT3855" s="269" t="s">
        <v>200</v>
      </c>
      <c r="AU3855" s="269" t="s">
        <v>82</v>
      </c>
      <c r="AV3855" s="14" t="s">
        <v>82</v>
      </c>
      <c r="AW3855" s="14" t="s">
        <v>30</v>
      </c>
      <c r="AX3855" s="14" t="s">
        <v>73</v>
      </c>
      <c r="AY3855" s="269" t="s">
        <v>189</v>
      </c>
    </row>
    <row r="3856" s="15" customFormat="1">
      <c r="A3856" s="15"/>
      <c r="B3856" s="270"/>
      <c r="C3856" s="271"/>
      <c r="D3856" s="242" t="s">
        <v>200</v>
      </c>
      <c r="E3856" s="272" t="s">
        <v>1</v>
      </c>
      <c r="F3856" s="273" t="s">
        <v>207</v>
      </c>
      <c r="G3856" s="271"/>
      <c r="H3856" s="274">
        <v>3.8199999999999998</v>
      </c>
      <c r="I3856" s="275"/>
      <c r="J3856" s="271"/>
      <c r="K3856" s="271"/>
      <c r="L3856" s="276"/>
      <c r="M3856" s="277"/>
      <c r="N3856" s="278"/>
      <c r="O3856" s="278"/>
      <c r="P3856" s="278"/>
      <c r="Q3856" s="278"/>
      <c r="R3856" s="278"/>
      <c r="S3856" s="278"/>
      <c r="T3856" s="279"/>
      <c r="U3856" s="15"/>
      <c r="V3856" s="15"/>
      <c r="W3856" s="15"/>
      <c r="X3856" s="15"/>
      <c r="Y3856" s="15"/>
      <c r="Z3856" s="15"/>
      <c r="AA3856" s="15"/>
      <c r="AB3856" s="15"/>
      <c r="AC3856" s="15"/>
      <c r="AD3856" s="15"/>
      <c r="AE3856" s="15"/>
      <c r="AT3856" s="280" t="s">
        <v>200</v>
      </c>
      <c r="AU3856" s="280" t="s">
        <v>82</v>
      </c>
      <c r="AV3856" s="15" t="s">
        <v>195</v>
      </c>
      <c r="AW3856" s="15" t="s">
        <v>30</v>
      </c>
      <c r="AX3856" s="15" t="s">
        <v>73</v>
      </c>
      <c r="AY3856" s="280" t="s">
        <v>189</v>
      </c>
    </row>
    <row r="3857" s="14" customFormat="1">
      <c r="A3857" s="14"/>
      <c r="B3857" s="259"/>
      <c r="C3857" s="260"/>
      <c r="D3857" s="242" t="s">
        <v>200</v>
      </c>
      <c r="E3857" s="261" t="s">
        <v>1</v>
      </c>
      <c r="F3857" s="262" t="s">
        <v>2266</v>
      </c>
      <c r="G3857" s="260"/>
      <c r="H3857" s="263">
        <v>4.202</v>
      </c>
      <c r="I3857" s="264"/>
      <c r="J3857" s="260"/>
      <c r="K3857" s="260"/>
      <c r="L3857" s="265"/>
      <c r="M3857" s="266"/>
      <c r="N3857" s="267"/>
      <c r="O3857" s="267"/>
      <c r="P3857" s="267"/>
      <c r="Q3857" s="267"/>
      <c r="R3857" s="267"/>
      <c r="S3857" s="267"/>
      <c r="T3857" s="268"/>
      <c r="U3857" s="14"/>
      <c r="V3857" s="14"/>
      <c r="W3857" s="14"/>
      <c r="X3857" s="14"/>
      <c r="Y3857" s="14"/>
      <c r="Z3857" s="14"/>
      <c r="AA3857" s="14"/>
      <c r="AB3857" s="14"/>
      <c r="AC3857" s="14"/>
      <c r="AD3857" s="14"/>
      <c r="AE3857" s="14"/>
      <c r="AT3857" s="269" t="s">
        <v>200</v>
      </c>
      <c r="AU3857" s="269" t="s">
        <v>82</v>
      </c>
      <c r="AV3857" s="14" t="s">
        <v>82</v>
      </c>
      <c r="AW3857" s="14" t="s">
        <v>30</v>
      </c>
      <c r="AX3857" s="14" t="s">
        <v>80</v>
      </c>
      <c r="AY3857" s="269" t="s">
        <v>189</v>
      </c>
    </row>
    <row r="3858" s="2" customFormat="1" ht="24.15" customHeight="1">
      <c r="A3858" s="39"/>
      <c r="B3858" s="40"/>
      <c r="C3858" s="281" t="s">
        <v>2267</v>
      </c>
      <c r="D3858" s="281" t="s">
        <v>273</v>
      </c>
      <c r="E3858" s="282" t="s">
        <v>2268</v>
      </c>
      <c r="F3858" s="283" t="s">
        <v>2269</v>
      </c>
      <c r="G3858" s="284" t="s">
        <v>301</v>
      </c>
      <c r="H3858" s="285">
        <v>76.658000000000001</v>
      </c>
      <c r="I3858" s="286"/>
      <c r="J3858" s="287">
        <f>ROUND(I3858*H3858,2)</f>
        <v>0</v>
      </c>
      <c r="K3858" s="288"/>
      <c r="L3858" s="289"/>
      <c r="M3858" s="290" t="s">
        <v>1</v>
      </c>
      <c r="N3858" s="291" t="s">
        <v>38</v>
      </c>
      <c r="O3858" s="92"/>
      <c r="P3858" s="238">
        <f>O3858*H3858</f>
        <v>0</v>
      </c>
      <c r="Q3858" s="238">
        <v>0.025000000000000001</v>
      </c>
      <c r="R3858" s="238">
        <f>Q3858*H3858</f>
        <v>1.9164500000000002</v>
      </c>
      <c r="S3858" s="238">
        <v>0</v>
      </c>
      <c r="T3858" s="239">
        <f>S3858*H3858</f>
        <v>0</v>
      </c>
      <c r="U3858" s="39"/>
      <c r="V3858" s="39"/>
      <c r="W3858" s="39"/>
      <c r="X3858" s="39"/>
      <c r="Y3858" s="39"/>
      <c r="Z3858" s="39"/>
      <c r="AA3858" s="39"/>
      <c r="AB3858" s="39"/>
      <c r="AC3858" s="39"/>
      <c r="AD3858" s="39"/>
      <c r="AE3858" s="39"/>
      <c r="AR3858" s="240" t="s">
        <v>471</v>
      </c>
      <c r="AT3858" s="240" t="s">
        <v>273</v>
      </c>
      <c r="AU3858" s="240" t="s">
        <v>82</v>
      </c>
      <c r="AY3858" s="18" t="s">
        <v>189</v>
      </c>
      <c r="BE3858" s="241">
        <f>IF(N3858="základní",J3858,0)</f>
        <v>0</v>
      </c>
      <c r="BF3858" s="241">
        <f>IF(N3858="snížená",J3858,0)</f>
        <v>0</v>
      </c>
      <c r="BG3858" s="241">
        <f>IF(N3858="zákl. přenesená",J3858,0)</f>
        <v>0</v>
      </c>
      <c r="BH3858" s="241">
        <f>IF(N3858="sníž. přenesená",J3858,0)</f>
        <v>0</v>
      </c>
      <c r="BI3858" s="241">
        <f>IF(N3858="nulová",J3858,0)</f>
        <v>0</v>
      </c>
      <c r="BJ3858" s="18" t="s">
        <v>80</v>
      </c>
      <c r="BK3858" s="241">
        <f>ROUND(I3858*H3858,2)</f>
        <v>0</v>
      </c>
      <c r="BL3858" s="18" t="s">
        <v>306</v>
      </c>
      <c r="BM3858" s="240" t="s">
        <v>2270</v>
      </c>
    </row>
    <row r="3859" s="2" customFormat="1">
      <c r="A3859" s="39"/>
      <c r="B3859" s="40"/>
      <c r="C3859" s="41"/>
      <c r="D3859" s="242" t="s">
        <v>197</v>
      </c>
      <c r="E3859" s="41"/>
      <c r="F3859" s="243" t="s">
        <v>2269</v>
      </c>
      <c r="G3859" s="41"/>
      <c r="H3859" s="41"/>
      <c r="I3859" s="244"/>
      <c r="J3859" s="41"/>
      <c r="K3859" s="41"/>
      <c r="L3859" s="45"/>
      <c r="M3859" s="245"/>
      <c r="N3859" s="246"/>
      <c r="O3859" s="92"/>
      <c r="P3859" s="92"/>
      <c r="Q3859" s="92"/>
      <c r="R3859" s="92"/>
      <c r="S3859" s="92"/>
      <c r="T3859" s="93"/>
      <c r="U3859" s="39"/>
      <c r="V3859" s="39"/>
      <c r="W3859" s="39"/>
      <c r="X3859" s="39"/>
      <c r="Y3859" s="39"/>
      <c r="Z3859" s="39"/>
      <c r="AA3859" s="39"/>
      <c r="AB3859" s="39"/>
      <c r="AC3859" s="39"/>
      <c r="AD3859" s="39"/>
      <c r="AE3859" s="39"/>
      <c r="AT3859" s="18" t="s">
        <v>197</v>
      </c>
      <c r="AU3859" s="18" t="s">
        <v>82</v>
      </c>
    </row>
    <row r="3860" s="13" customFormat="1">
      <c r="A3860" s="13"/>
      <c r="B3860" s="249"/>
      <c r="C3860" s="250"/>
      <c r="D3860" s="242" t="s">
        <v>200</v>
      </c>
      <c r="E3860" s="251" t="s">
        <v>1</v>
      </c>
      <c r="F3860" s="252" t="s">
        <v>2258</v>
      </c>
      <c r="G3860" s="250"/>
      <c r="H3860" s="251" t="s">
        <v>1</v>
      </c>
      <c r="I3860" s="253"/>
      <c r="J3860" s="250"/>
      <c r="K3860" s="250"/>
      <c r="L3860" s="254"/>
      <c r="M3860" s="255"/>
      <c r="N3860" s="256"/>
      <c r="O3860" s="256"/>
      <c r="P3860" s="256"/>
      <c r="Q3860" s="256"/>
      <c r="R3860" s="256"/>
      <c r="S3860" s="256"/>
      <c r="T3860" s="257"/>
      <c r="U3860" s="13"/>
      <c r="V3860" s="13"/>
      <c r="W3860" s="13"/>
      <c r="X3860" s="13"/>
      <c r="Y3860" s="13"/>
      <c r="Z3860" s="13"/>
      <c r="AA3860" s="13"/>
      <c r="AB3860" s="13"/>
      <c r="AC3860" s="13"/>
      <c r="AD3860" s="13"/>
      <c r="AE3860" s="13"/>
      <c r="AT3860" s="258" t="s">
        <v>200</v>
      </c>
      <c r="AU3860" s="258" t="s">
        <v>82</v>
      </c>
      <c r="AV3860" s="13" t="s">
        <v>80</v>
      </c>
      <c r="AW3860" s="13" t="s">
        <v>30</v>
      </c>
      <c r="AX3860" s="13" t="s">
        <v>73</v>
      </c>
      <c r="AY3860" s="258" t="s">
        <v>189</v>
      </c>
    </row>
    <row r="3861" s="14" customFormat="1">
      <c r="A3861" s="14"/>
      <c r="B3861" s="259"/>
      <c r="C3861" s="260"/>
      <c r="D3861" s="242" t="s">
        <v>200</v>
      </c>
      <c r="E3861" s="261" t="s">
        <v>1</v>
      </c>
      <c r="F3861" s="262" t="s">
        <v>2259</v>
      </c>
      <c r="G3861" s="260"/>
      <c r="H3861" s="263">
        <v>37.814</v>
      </c>
      <c r="I3861" s="264"/>
      <c r="J3861" s="260"/>
      <c r="K3861" s="260"/>
      <c r="L3861" s="265"/>
      <c r="M3861" s="266"/>
      <c r="N3861" s="267"/>
      <c r="O3861" s="267"/>
      <c r="P3861" s="267"/>
      <c r="Q3861" s="267"/>
      <c r="R3861" s="267"/>
      <c r="S3861" s="267"/>
      <c r="T3861" s="268"/>
      <c r="U3861" s="14"/>
      <c r="V3861" s="14"/>
      <c r="W3861" s="14"/>
      <c r="X3861" s="14"/>
      <c r="Y3861" s="14"/>
      <c r="Z3861" s="14"/>
      <c r="AA3861" s="14"/>
      <c r="AB3861" s="14"/>
      <c r="AC3861" s="14"/>
      <c r="AD3861" s="14"/>
      <c r="AE3861" s="14"/>
      <c r="AT3861" s="269" t="s">
        <v>200</v>
      </c>
      <c r="AU3861" s="269" t="s">
        <v>82</v>
      </c>
      <c r="AV3861" s="14" t="s">
        <v>82</v>
      </c>
      <c r="AW3861" s="14" t="s">
        <v>30</v>
      </c>
      <c r="AX3861" s="14" t="s">
        <v>73</v>
      </c>
      <c r="AY3861" s="269" t="s">
        <v>189</v>
      </c>
    </row>
    <row r="3862" s="13" customFormat="1">
      <c r="A3862" s="13"/>
      <c r="B3862" s="249"/>
      <c r="C3862" s="250"/>
      <c r="D3862" s="242" t="s">
        <v>200</v>
      </c>
      <c r="E3862" s="251" t="s">
        <v>1</v>
      </c>
      <c r="F3862" s="252" t="s">
        <v>2260</v>
      </c>
      <c r="G3862" s="250"/>
      <c r="H3862" s="251" t="s">
        <v>1</v>
      </c>
      <c r="I3862" s="253"/>
      <c r="J3862" s="250"/>
      <c r="K3862" s="250"/>
      <c r="L3862" s="254"/>
      <c r="M3862" s="255"/>
      <c r="N3862" s="256"/>
      <c r="O3862" s="256"/>
      <c r="P3862" s="256"/>
      <c r="Q3862" s="256"/>
      <c r="R3862" s="256"/>
      <c r="S3862" s="256"/>
      <c r="T3862" s="257"/>
      <c r="U3862" s="13"/>
      <c r="V3862" s="13"/>
      <c r="W3862" s="13"/>
      <c r="X3862" s="13"/>
      <c r="Y3862" s="13"/>
      <c r="Z3862" s="13"/>
      <c r="AA3862" s="13"/>
      <c r="AB3862" s="13"/>
      <c r="AC3862" s="13"/>
      <c r="AD3862" s="13"/>
      <c r="AE3862" s="13"/>
      <c r="AT3862" s="258" t="s">
        <v>200</v>
      </c>
      <c r="AU3862" s="258" t="s">
        <v>82</v>
      </c>
      <c r="AV3862" s="13" t="s">
        <v>80</v>
      </c>
      <c r="AW3862" s="13" t="s">
        <v>30</v>
      </c>
      <c r="AX3862" s="13" t="s">
        <v>73</v>
      </c>
      <c r="AY3862" s="258" t="s">
        <v>189</v>
      </c>
    </row>
    <row r="3863" s="14" customFormat="1">
      <c r="A3863" s="14"/>
      <c r="B3863" s="259"/>
      <c r="C3863" s="260"/>
      <c r="D3863" s="242" t="s">
        <v>200</v>
      </c>
      <c r="E3863" s="261" t="s">
        <v>1</v>
      </c>
      <c r="F3863" s="262" t="s">
        <v>2261</v>
      </c>
      <c r="G3863" s="260"/>
      <c r="H3863" s="263">
        <v>31.875</v>
      </c>
      <c r="I3863" s="264"/>
      <c r="J3863" s="260"/>
      <c r="K3863" s="260"/>
      <c r="L3863" s="265"/>
      <c r="M3863" s="266"/>
      <c r="N3863" s="267"/>
      <c r="O3863" s="267"/>
      <c r="P3863" s="267"/>
      <c r="Q3863" s="267"/>
      <c r="R3863" s="267"/>
      <c r="S3863" s="267"/>
      <c r="T3863" s="268"/>
      <c r="U3863" s="14"/>
      <c r="V3863" s="14"/>
      <c r="W3863" s="14"/>
      <c r="X3863" s="14"/>
      <c r="Y3863" s="14"/>
      <c r="Z3863" s="14"/>
      <c r="AA3863" s="14"/>
      <c r="AB3863" s="14"/>
      <c r="AC3863" s="14"/>
      <c r="AD3863" s="14"/>
      <c r="AE3863" s="14"/>
      <c r="AT3863" s="269" t="s">
        <v>200</v>
      </c>
      <c r="AU3863" s="269" t="s">
        <v>82</v>
      </c>
      <c r="AV3863" s="14" t="s">
        <v>82</v>
      </c>
      <c r="AW3863" s="14" t="s">
        <v>30</v>
      </c>
      <c r="AX3863" s="14" t="s">
        <v>73</v>
      </c>
      <c r="AY3863" s="269" t="s">
        <v>189</v>
      </c>
    </row>
    <row r="3864" s="15" customFormat="1">
      <c r="A3864" s="15"/>
      <c r="B3864" s="270"/>
      <c r="C3864" s="271"/>
      <c r="D3864" s="242" t="s">
        <v>200</v>
      </c>
      <c r="E3864" s="272" t="s">
        <v>1</v>
      </c>
      <c r="F3864" s="273" t="s">
        <v>207</v>
      </c>
      <c r="G3864" s="271"/>
      <c r="H3864" s="274">
        <v>69.688999999999993</v>
      </c>
      <c r="I3864" s="275"/>
      <c r="J3864" s="271"/>
      <c r="K3864" s="271"/>
      <c r="L3864" s="276"/>
      <c r="M3864" s="277"/>
      <c r="N3864" s="278"/>
      <c r="O3864" s="278"/>
      <c r="P3864" s="278"/>
      <c r="Q3864" s="278"/>
      <c r="R3864" s="278"/>
      <c r="S3864" s="278"/>
      <c r="T3864" s="279"/>
      <c r="U3864" s="15"/>
      <c r="V3864" s="15"/>
      <c r="W3864" s="15"/>
      <c r="X3864" s="15"/>
      <c r="Y3864" s="15"/>
      <c r="Z3864" s="15"/>
      <c r="AA3864" s="15"/>
      <c r="AB3864" s="15"/>
      <c r="AC3864" s="15"/>
      <c r="AD3864" s="15"/>
      <c r="AE3864" s="15"/>
      <c r="AT3864" s="280" t="s">
        <v>200</v>
      </c>
      <c r="AU3864" s="280" t="s">
        <v>82</v>
      </c>
      <c r="AV3864" s="15" t="s">
        <v>195</v>
      </c>
      <c r="AW3864" s="15" t="s">
        <v>30</v>
      </c>
      <c r="AX3864" s="15" t="s">
        <v>73</v>
      </c>
      <c r="AY3864" s="280" t="s">
        <v>189</v>
      </c>
    </row>
    <row r="3865" s="14" customFormat="1">
      <c r="A3865" s="14"/>
      <c r="B3865" s="259"/>
      <c r="C3865" s="260"/>
      <c r="D3865" s="242" t="s">
        <v>200</v>
      </c>
      <c r="E3865" s="261" t="s">
        <v>1</v>
      </c>
      <c r="F3865" s="262" t="s">
        <v>2271</v>
      </c>
      <c r="G3865" s="260"/>
      <c r="H3865" s="263">
        <v>76.658000000000001</v>
      </c>
      <c r="I3865" s="264"/>
      <c r="J3865" s="260"/>
      <c r="K3865" s="260"/>
      <c r="L3865" s="265"/>
      <c r="M3865" s="266"/>
      <c r="N3865" s="267"/>
      <c r="O3865" s="267"/>
      <c r="P3865" s="267"/>
      <c r="Q3865" s="267"/>
      <c r="R3865" s="267"/>
      <c r="S3865" s="267"/>
      <c r="T3865" s="268"/>
      <c r="U3865" s="14"/>
      <c r="V3865" s="14"/>
      <c r="W3865" s="14"/>
      <c r="X3865" s="14"/>
      <c r="Y3865" s="14"/>
      <c r="Z3865" s="14"/>
      <c r="AA3865" s="14"/>
      <c r="AB3865" s="14"/>
      <c r="AC3865" s="14"/>
      <c r="AD3865" s="14"/>
      <c r="AE3865" s="14"/>
      <c r="AT3865" s="269" t="s">
        <v>200</v>
      </c>
      <c r="AU3865" s="269" t="s">
        <v>82</v>
      </c>
      <c r="AV3865" s="14" t="s">
        <v>82</v>
      </c>
      <c r="AW3865" s="14" t="s">
        <v>30</v>
      </c>
      <c r="AX3865" s="14" t="s">
        <v>80</v>
      </c>
      <c r="AY3865" s="269" t="s">
        <v>189</v>
      </c>
    </row>
    <row r="3866" s="2" customFormat="1" ht="24.15" customHeight="1">
      <c r="A3866" s="39"/>
      <c r="B3866" s="40"/>
      <c r="C3866" s="228" t="s">
        <v>2272</v>
      </c>
      <c r="D3866" s="228" t="s">
        <v>191</v>
      </c>
      <c r="E3866" s="229" t="s">
        <v>2252</v>
      </c>
      <c r="F3866" s="230" t="s">
        <v>2253</v>
      </c>
      <c r="G3866" s="231" t="s">
        <v>301</v>
      </c>
      <c r="H3866" s="232">
        <v>3.3519999999999999</v>
      </c>
      <c r="I3866" s="233"/>
      <c r="J3866" s="234">
        <f>ROUND(I3866*H3866,2)</f>
        <v>0</v>
      </c>
      <c r="K3866" s="235"/>
      <c r="L3866" s="45"/>
      <c r="M3866" s="236" t="s">
        <v>1</v>
      </c>
      <c r="N3866" s="237" t="s">
        <v>38</v>
      </c>
      <c r="O3866" s="92"/>
      <c r="P3866" s="238">
        <f>O3866*H3866</f>
        <v>0</v>
      </c>
      <c r="Q3866" s="238">
        <v>0.0060000000000000001</v>
      </c>
      <c r="R3866" s="238">
        <f>Q3866*H3866</f>
        <v>0.020111999999999998</v>
      </c>
      <c r="S3866" s="238">
        <v>0</v>
      </c>
      <c r="T3866" s="239">
        <f>S3866*H3866</f>
        <v>0</v>
      </c>
      <c r="U3866" s="39"/>
      <c r="V3866" s="39"/>
      <c r="W3866" s="39"/>
      <c r="X3866" s="39"/>
      <c r="Y3866" s="39"/>
      <c r="Z3866" s="39"/>
      <c r="AA3866" s="39"/>
      <c r="AB3866" s="39"/>
      <c r="AC3866" s="39"/>
      <c r="AD3866" s="39"/>
      <c r="AE3866" s="39"/>
      <c r="AR3866" s="240" t="s">
        <v>306</v>
      </c>
      <c r="AT3866" s="240" t="s">
        <v>191</v>
      </c>
      <c r="AU3866" s="240" t="s">
        <v>82</v>
      </c>
      <c r="AY3866" s="18" t="s">
        <v>189</v>
      </c>
      <c r="BE3866" s="241">
        <f>IF(N3866="základní",J3866,0)</f>
        <v>0</v>
      </c>
      <c r="BF3866" s="241">
        <f>IF(N3866="snížená",J3866,0)</f>
        <v>0</v>
      </c>
      <c r="BG3866" s="241">
        <f>IF(N3866="zákl. přenesená",J3866,0)</f>
        <v>0</v>
      </c>
      <c r="BH3866" s="241">
        <f>IF(N3866="sníž. přenesená",J3866,0)</f>
        <v>0</v>
      </c>
      <c r="BI3866" s="241">
        <f>IF(N3866="nulová",J3866,0)</f>
        <v>0</v>
      </c>
      <c r="BJ3866" s="18" t="s">
        <v>80</v>
      </c>
      <c r="BK3866" s="241">
        <f>ROUND(I3866*H3866,2)</f>
        <v>0</v>
      </c>
      <c r="BL3866" s="18" t="s">
        <v>306</v>
      </c>
      <c r="BM3866" s="240" t="s">
        <v>2273</v>
      </c>
    </row>
    <row r="3867" s="2" customFormat="1">
      <c r="A3867" s="39"/>
      <c r="B3867" s="40"/>
      <c r="C3867" s="41"/>
      <c r="D3867" s="242" t="s">
        <v>197</v>
      </c>
      <c r="E3867" s="41"/>
      <c r="F3867" s="243" t="s">
        <v>2253</v>
      </c>
      <c r="G3867" s="41"/>
      <c r="H3867" s="41"/>
      <c r="I3867" s="244"/>
      <c r="J3867" s="41"/>
      <c r="K3867" s="41"/>
      <c r="L3867" s="45"/>
      <c r="M3867" s="245"/>
      <c r="N3867" s="246"/>
      <c r="O3867" s="92"/>
      <c r="P3867" s="92"/>
      <c r="Q3867" s="92"/>
      <c r="R3867" s="92"/>
      <c r="S3867" s="92"/>
      <c r="T3867" s="93"/>
      <c r="U3867" s="39"/>
      <c r="V3867" s="39"/>
      <c r="W3867" s="39"/>
      <c r="X3867" s="39"/>
      <c r="Y3867" s="39"/>
      <c r="Z3867" s="39"/>
      <c r="AA3867" s="39"/>
      <c r="AB3867" s="39"/>
      <c r="AC3867" s="39"/>
      <c r="AD3867" s="39"/>
      <c r="AE3867" s="39"/>
      <c r="AT3867" s="18" t="s">
        <v>197</v>
      </c>
      <c r="AU3867" s="18" t="s">
        <v>82</v>
      </c>
    </row>
    <row r="3868" s="2" customFormat="1">
      <c r="A3868" s="39"/>
      <c r="B3868" s="40"/>
      <c r="C3868" s="41"/>
      <c r="D3868" s="247" t="s">
        <v>198</v>
      </c>
      <c r="E3868" s="41"/>
      <c r="F3868" s="248" t="s">
        <v>2255</v>
      </c>
      <c r="G3868" s="41"/>
      <c r="H3868" s="41"/>
      <c r="I3868" s="244"/>
      <c r="J3868" s="41"/>
      <c r="K3868" s="41"/>
      <c r="L3868" s="45"/>
      <c r="M3868" s="245"/>
      <c r="N3868" s="246"/>
      <c r="O3868" s="92"/>
      <c r="P3868" s="92"/>
      <c r="Q3868" s="92"/>
      <c r="R3868" s="92"/>
      <c r="S3868" s="92"/>
      <c r="T3868" s="93"/>
      <c r="U3868" s="39"/>
      <c r="V3868" s="39"/>
      <c r="W3868" s="39"/>
      <c r="X3868" s="39"/>
      <c r="Y3868" s="39"/>
      <c r="Z3868" s="39"/>
      <c r="AA3868" s="39"/>
      <c r="AB3868" s="39"/>
      <c r="AC3868" s="39"/>
      <c r="AD3868" s="39"/>
      <c r="AE3868" s="39"/>
      <c r="AT3868" s="18" t="s">
        <v>198</v>
      </c>
      <c r="AU3868" s="18" t="s">
        <v>82</v>
      </c>
    </row>
    <row r="3869" s="13" customFormat="1">
      <c r="A3869" s="13"/>
      <c r="B3869" s="249"/>
      <c r="C3869" s="250"/>
      <c r="D3869" s="242" t="s">
        <v>200</v>
      </c>
      <c r="E3869" s="251" t="s">
        <v>1</v>
      </c>
      <c r="F3869" s="252" t="s">
        <v>2274</v>
      </c>
      <c r="G3869" s="250"/>
      <c r="H3869" s="251" t="s">
        <v>1</v>
      </c>
      <c r="I3869" s="253"/>
      <c r="J3869" s="250"/>
      <c r="K3869" s="250"/>
      <c r="L3869" s="254"/>
      <c r="M3869" s="255"/>
      <c r="N3869" s="256"/>
      <c r="O3869" s="256"/>
      <c r="P3869" s="256"/>
      <c r="Q3869" s="256"/>
      <c r="R3869" s="256"/>
      <c r="S3869" s="256"/>
      <c r="T3869" s="257"/>
      <c r="U3869" s="13"/>
      <c r="V3869" s="13"/>
      <c r="W3869" s="13"/>
      <c r="X3869" s="13"/>
      <c r="Y3869" s="13"/>
      <c r="Z3869" s="13"/>
      <c r="AA3869" s="13"/>
      <c r="AB3869" s="13"/>
      <c r="AC3869" s="13"/>
      <c r="AD3869" s="13"/>
      <c r="AE3869" s="13"/>
      <c r="AT3869" s="258" t="s">
        <v>200</v>
      </c>
      <c r="AU3869" s="258" t="s">
        <v>82</v>
      </c>
      <c r="AV3869" s="13" t="s">
        <v>80</v>
      </c>
      <c r="AW3869" s="13" t="s">
        <v>30</v>
      </c>
      <c r="AX3869" s="13" t="s">
        <v>73</v>
      </c>
      <c r="AY3869" s="258" t="s">
        <v>189</v>
      </c>
    </row>
    <row r="3870" s="14" customFormat="1">
      <c r="A3870" s="14"/>
      <c r="B3870" s="259"/>
      <c r="C3870" s="260"/>
      <c r="D3870" s="242" t="s">
        <v>200</v>
      </c>
      <c r="E3870" s="261" t="s">
        <v>1</v>
      </c>
      <c r="F3870" s="262" t="s">
        <v>2275</v>
      </c>
      <c r="G3870" s="260"/>
      <c r="H3870" s="263">
        <v>3.3519999999999999</v>
      </c>
      <c r="I3870" s="264"/>
      <c r="J3870" s="260"/>
      <c r="K3870" s="260"/>
      <c r="L3870" s="265"/>
      <c r="M3870" s="266"/>
      <c r="N3870" s="267"/>
      <c r="O3870" s="267"/>
      <c r="P3870" s="267"/>
      <c r="Q3870" s="267"/>
      <c r="R3870" s="267"/>
      <c r="S3870" s="267"/>
      <c r="T3870" s="268"/>
      <c r="U3870" s="14"/>
      <c r="V3870" s="14"/>
      <c r="W3870" s="14"/>
      <c r="X3870" s="14"/>
      <c r="Y3870" s="14"/>
      <c r="Z3870" s="14"/>
      <c r="AA3870" s="14"/>
      <c r="AB3870" s="14"/>
      <c r="AC3870" s="14"/>
      <c r="AD3870" s="14"/>
      <c r="AE3870" s="14"/>
      <c r="AT3870" s="269" t="s">
        <v>200</v>
      </c>
      <c r="AU3870" s="269" t="s">
        <v>82</v>
      </c>
      <c r="AV3870" s="14" t="s">
        <v>82</v>
      </c>
      <c r="AW3870" s="14" t="s">
        <v>30</v>
      </c>
      <c r="AX3870" s="14" t="s">
        <v>80</v>
      </c>
      <c r="AY3870" s="269" t="s">
        <v>189</v>
      </c>
    </row>
    <row r="3871" s="2" customFormat="1" ht="24.15" customHeight="1">
      <c r="A3871" s="39"/>
      <c r="B3871" s="40"/>
      <c r="C3871" s="281" t="s">
        <v>2276</v>
      </c>
      <c r="D3871" s="281" t="s">
        <v>273</v>
      </c>
      <c r="E3871" s="282" t="s">
        <v>2277</v>
      </c>
      <c r="F3871" s="283" t="s">
        <v>2278</v>
      </c>
      <c r="G3871" s="284" t="s">
        <v>301</v>
      </c>
      <c r="H3871" s="285">
        <v>3.6869999999999998</v>
      </c>
      <c r="I3871" s="286"/>
      <c r="J3871" s="287">
        <f>ROUND(I3871*H3871,2)</f>
        <v>0</v>
      </c>
      <c r="K3871" s="288"/>
      <c r="L3871" s="289"/>
      <c r="M3871" s="290" t="s">
        <v>1</v>
      </c>
      <c r="N3871" s="291" t="s">
        <v>38</v>
      </c>
      <c r="O3871" s="92"/>
      <c r="P3871" s="238">
        <f>O3871*H3871</f>
        <v>0</v>
      </c>
      <c r="Q3871" s="238">
        <v>0.0030000000000000001</v>
      </c>
      <c r="R3871" s="238">
        <f>Q3871*H3871</f>
        <v>0.011061</v>
      </c>
      <c r="S3871" s="238">
        <v>0</v>
      </c>
      <c r="T3871" s="239">
        <f>S3871*H3871</f>
        <v>0</v>
      </c>
      <c r="U3871" s="39"/>
      <c r="V3871" s="39"/>
      <c r="W3871" s="39"/>
      <c r="X3871" s="39"/>
      <c r="Y3871" s="39"/>
      <c r="Z3871" s="39"/>
      <c r="AA3871" s="39"/>
      <c r="AB3871" s="39"/>
      <c r="AC3871" s="39"/>
      <c r="AD3871" s="39"/>
      <c r="AE3871" s="39"/>
      <c r="AR3871" s="240" t="s">
        <v>471</v>
      </c>
      <c r="AT3871" s="240" t="s">
        <v>273</v>
      </c>
      <c r="AU3871" s="240" t="s">
        <v>82</v>
      </c>
      <c r="AY3871" s="18" t="s">
        <v>189</v>
      </c>
      <c r="BE3871" s="241">
        <f>IF(N3871="základní",J3871,0)</f>
        <v>0</v>
      </c>
      <c r="BF3871" s="241">
        <f>IF(N3871="snížená",J3871,0)</f>
        <v>0</v>
      </c>
      <c r="BG3871" s="241">
        <f>IF(N3871="zákl. přenesená",J3871,0)</f>
        <v>0</v>
      </c>
      <c r="BH3871" s="241">
        <f>IF(N3871="sníž. přenesená",J3871,0)</f>
        <v>0</v>
      </c>
      <c r="BI3871" s="241">
        <f>IF(N3871="nulová",J3871,0)</f>
        <v>0</v>
      </c>
      <c r="BJ3871" s="18" t="s">
        <v>80</v>
      </c>
      <c r="BK3871" s="241">
        <f>ROUND(I3871*H3871,2)</f>
        <v>0</v>
      </c>
      <c r="BL3871" s="18" t="s">
        <v>306</v>
      </c>
      <c r="BM3871" s="240" t="s">
        <v>2279</v>
      </c>
    </row>
    <row r="3872" s="2" customFormat="1">
      <c r="A3872" s="39"/>
      <c r="B3872" s="40"/>
      <c r="C3872" s="41"/>
      <c r="D3872" s="242" t="s">
        <v>197</v>
      </c>
      <c r="E3872" s="41"/>
      <c r="F3872" s="243" t="s">
        <v>2278</v>
      </c>
      <c r="G3872" s="41"/>
      <c r="H3872" s="41"/>
      <c r="I3872" s="244"/>
      <c r="J3872" s="41"/>
      <c r="K3872" s="41"/>
      <c r="L3872" s="45"/>
      <c r="M3872" s="245"/>
      <c r="N3872" s="246"/>
      <c r="O3872" s="92"/>
      <c r="P3872" s="92"/>
      <c r="Q3872" s="92"/>
      <c r="R3872" s="92"/>
      <c r="S3872" s="92"/>
      <c r="T3872" s="93"/>
      <c r="U3872" s="39"/>
      <c r="V3872" s="39"/>
      <c r="W3872" s="39"/>
      <c r="X3872" s="39"/>
      <c r="Y3872" s="39"/>
      <c r="Z3872" s="39"/>
      <c r="AA3872" s="39"/>
      <c r="AB3872" s="39"/>
      <c r="AC3872" s="39"/>
      <c r="AD3872" s="39"/>
      <c r="AE3872" s="39"/>
      <c r="AT3872" s="18" t="s">
        <v>197</v>
      </c>
      <c r="AU3872" s="18" t="s">
        <v>82</v>
      </c>
    </row>
    <row r="3873" s="14" customFormat="1">
      <c r="A3873" s="14"/>
      <c r="B3873" s="259"/>
      <c r="C3873" s="260"/>
      <c r="D3873" s="242" t="s">
        <v>200</v>
      </c>
      <c r="E3873" s="261" t="s">
        <v>1</v>
      </c>
      <c r="F3873" s="262" t="s">
        <v>2280</v>
      </c>
      <c r="G3873" s="260"/>
      <c r="H3873" s="263">
        <v>3.6869999999999998</v>
      </c>
      <c r="I3873" s="264"/>
      <c r="J3873" s="260"/>
      <c r="K3873" s="260"/>
      <c r="L3873" s="265"/>
      <c r="M3873" s="266"/>
      <c r="N3873" s="267"/>
      <c r="O3873" s="267"/>
      <c r="P3873" s="267"/>
      <c r="Q3873" s="267"/>
      <c r="R3873" s="267"/>
      <c r="S3873" s="267"/>
      <c r="T3873" s="268"/>
      <c r="U3873" s="14"/>
      <c r="V3873" s="14"/>
      <c r="W3873" s="14"/>
      <c r="X3873" s="14"/>
      <c r="Y3873" s="14"/>
      <c r="Z3873" s="14"/>
      <c r="AA3873" s="14"/>
      <c r="AB3873" s="14"/>
      <c r="AC3873" s="14"/>
      <c r="AD3873" s="14"/>
      <c r="AE3873" s="14"/>
      <c r="AT3873" s="269" t="s">
        <v>200</v>
      </c>
      <c r="AU3873" s="269" t="s">
        <v>82</v>
      </c>
      <c r="AV3873" s="14" t="s">
        <v>82</v>
      </c>
      <c r="AW3873" s="14" t="s">
        <v>30</v>
      </c>
      <c r="AX3873" s="14" t="s">
        <v>80</v>
      </c>
      <c r="AY3873" s="269" t="s">
        <v>189</v>
      </c>
    </row>
    <row r="3874" s="2" customFormat="1" ht="16.5" customHeight="1">
      <c r="A3874" s="39"/>
      <c r="B3874" s="40"/>
      <c r="C3874" s="228" t="s">
        <v>2281</v>
      </c>
      <c r="D3874" s="228" t="s">
        <v>191</v>
      </c>
      <c r="E3874" s="229" t="s">
        <v>2282</v>
      </c>
      <c r="F3874" s="230" t="s">
        <v>2283</v>
      </c>
      <c r="G3874" s="231" t="s">
        <v>301</v>
      </c>
      <c r="H3874" s="232">
        <v>79.819999999999993</v>
      </c>
      <c r="I3874" s="233"/>
      <c r="J3874" s="234">
        <f>ROUND(I3874*H3874,2)</f>
        <v>0</v>
      </c>
      <c r="K3874" s="235"/>
      <c r="L3874" s="45"/>
      <c r="M3874" s="236" t="s">
        <v>1</v>
      </c>
      <c r="N3874" s="237" t="s">
        <v>38</v>
      </c>
      <c r="O3874" s="92"/>
      <c r="P3874" s="238">
        <f>O3874*H3874</f>
        <v>0</v>
      </c>
      <c r="Q3874" s="238">
        <v>1.0000000000000001E-05</v>
      </c>
      <c r="R3874" s="238">
        <f>Q3874*H3874</f>
        <v>0.00079819999999999999</v>
      </c>
      <c r="S3874" s="238">
        <v>0</v>
      </c>
      <c r="T3874" s="239">
        <f>S3874*H3874</f>
        <v>0</v>
      </c>
      <c r="U3874" s="39"/>
      <c r="V3874" s="39"/>
      <c r="W3874" s="39"/>
      <c r="X3874" s="39"/>
      <c r="Y3874" s="39"/>
      <c r="Z3874" s="39"/>
      <c r="AA3874" s="39"/>
      <c r="AB3874" s="39"/>
      <c r="AC3874" s="39"/>
      <c r="AD3874" s="39"/>
      <c r="AE3874" s="39"/>
      <c r="AR3874" s="240" t="s">
        <v>306</v>
      </c>
      <c r="AT3874" s="240" t="s">
        <v>191</v>
      </c>
      <c r="AU3874" s="240" t="s">
        <v>82</v>
      </c>
      <c r="AY3874" s="18" t="s">
        <v>189</v>
      </c>
      <c r="BE3874" s="241">
        <f>IF(N3874="základní",J3874,0)</f>
        <v>0</v>
      </c>
      <c r="BF3874" s="241">
        <f>IF(N3874="snížená",J3874,0)</f>
        <v>0</v>
      </c>
      <c r="BG3874" s="241">
        <f>IF(N3874="zákl. přenesená",J3874,0)</f>
        <v>0</v>
      </c>
      <c r="BH3874" s="241">
        <f>IF(N3874="sníž. přenesená",J3874,0)</f>
        <v>0</v>
      </c>
      <c r="BI3874" s="241">
        <f>IF(N3874="nulová",J3874,0)</f>
        <v>0</v>
      </c>
      <c r="BJ3874" s="18" t="s">
        <v>80</v>
      </c>
      <c r="BK3874" s="241">
        <f>ROUND(I3874*H3874,2)</f>
        <v>0</v>
      </c>
      <c r="BL3874" s="18" t="s">
        <v>306</v>
      </c>
      <c r="BM3874" s="240" t="s">
        <v>2284</v>
      </c>
    </row>
    <row r="3875" s="2" customFormat="1">
      <c r="A3875" s="39"/>
      <c r="B3875" s="40"/>
      <c r="C3875" s="41"/>
      <c r="D3875" s="242" t="s">
        <v>197</v>
      </c>
      <c r="E3875" s="41"/>
      <c r="F3875" s="243" t="s">
        <v>2283</v>
      </c>
      <c r="G3875" s="41"/>
      <c r="H3875" s="41"/>
      <c r="I3875" s="244"/>
      <c r="J3875" s="41"/>
      <c r="K3875" s="41"/>
      <c r="L3875" s="45"/>
      <c r="M3875" s="245"/>
      <c r="N3875" s="246"/>
      <c r="O3875" s="92"/>
      <c r="P3875" s="92"/>
      <c r="Q3875" s="92"/>
      <c r="R3875" s="92"/>
      <c r="S3875" s="92"/>
      <c r="T3875" s="93"/>
      <c r="U3875" s="39"/>
      <c r="V3875" s="39"/>
      <c r="W3875" s="39"/>
      <c r="X3875" s="39"/>
      <c r="Y3875" s="39"/>
      <c r="Z3875" s="39"/>
      <c r="AA3875" s="39"/>
      <c r="AB3875" s="39"/>
      <c r="AC3875" s="39"/>
      <c r="AD3875" s="39"/>
      <c r="AE3875" s="39"/>
      <c r="AT3875" s="18" t="s">
        <v>197</v>
      </c>
      <c r="AU3875" s="18" t="s">
        <v>82</v>
      </c>
    </row>
    <row r="3876" s="13" customFormat="1">
      <c r="A3876" s="13"/>
      <c r="B3876" s="249"/>
      <c r="C3876" s="250"/>
      <c r="D3876" s="242" t="s">
        <v>200</v>
      </c>
      <c r="E3876" s="251" t="s">
        <v>1</v>
      </c>
      <c r="F3876" s="252" t="s">
        <v>1036</v>
      </c>
      <c r="G3876" s="250"/>
      <c r="H3876" s="251" t="s">
        <v>1</v>
      </c>
      <c r="I3876" s="253"/>
      <c r="J3876" s="250"/>
      <c r="K3876" s="250"/>
      <c r="L3876" s="254"/>
      <c r="M3876" s="255"/>
      <c r="N3876" s="256"/>
      <c r="O3876" s="256"/>
      <c r="P3876" s="256"/>
      <c r="Q3876" s="256"/>
      <c r="R3876" s="256"/>
      <c r="S3876" s="256"/>
      <c r="T3876" s="257"/>
      <c r="U3876" s="13"/>
      <c r="V3876" s="13"/>
      <c r="W3876" s="13"/>
      <c r="X3876" s="13"/>
      <c r="Y3876" s="13"/>
      <c r="Z3876" s="13"/>
      <c r="AA3876" s="13"/>
      <c r="AB3876" s="13"/>
      <c r="AC3876" s="13"/>
      <c r="AD3876" s="13"/>
      <c r="AE3876" s="13"/>
      <c r="AT3876" s="258" t="s">
        <v>200</v>
      </c>
      <c r="AU3876" s="258" t="s">
        <v>82</v>
      </c>
      <c r="AV3876" s="13" t="s">
        <v>80</v>
      </c>
      <c r="AW3876" s="13" t="s">
        <v>30</v>
      </c>
      <c r="AX3876" s="13" t="s">
        <v>73</v>
      </c>
      <c r="AY3876" s="258" t="s">
        <v>189</v>
      </c>
    </row>
    <row r="3877" s="14" customFormat="1">
      <c r="A3877" s="14"/>
      <c r="B3877" s="259"/>
      <c r="C3877" s="260"/>
      <c r="D3877" s="242" t="s">
        <v>200</v>
      </c>
      <c r="E3877" s="261" t="s">
        <v>1</v>
      </c>
      <c r="F3877" s="262" t="s">
        <v>2216</v>
      </c>
      <c r="G3877" s="260"/>
      <c r="H3877" s="263">
        <v>5.7199999999999998</v>
      </c>
      <c r="I3877" s="264"/>
      <c r="J3877" s="260"/>
      <c r="K3877" s="260"/>
      <c r="L3877" s="265"/>
      <c r="M3877" s="266"/>
      <c r="N3877" s="267"/>
      <c r="O3877" s="267"/>
      <c r="P3877" s="267"/>
      <c r="Q3877" s="267"/>
      <c r="R3877" s="267"/>
      <c r="S3877" s="267"/>
      <c r="T3877" s="268"/>
      <c r="U3877" s="14"/>
      <c r="V3877" s="14"/>
      <c r="W3877" s="14"/>
      <c r="X3877" s="14"/>
      <c r="Y3877" s="14"/>
      <c r="Z3877" s="14"/>
      <c r="AA3877" s="14"/>
      <c r="AB3877" s="14"/>
      <c r="AC3877" s="14"/>
      <c r="AD3877" s="14"/>
      <c r="AE3877" s="14"/>
      <c r="AT3877" s="269" t="s">
        <v>200</v>
      </c>
      <c r="AU3877" s="269" t="s">
        <v>82</v>
      </c>
      <c r="AV3877" s="14" t="s">
        <v>82</v>
      </c>
      <c r="AW3877" s="14" t="s">
        <v>30</v>
      </c>
      <c r="AX3877" s="14" t="s">
        <v>73</v>
      </c>
      <c r="AY3877" s="269" t="s">
        <v>189</v>
      </c>
    </row>
    <row r="3878" s="13" customFormat="1">
      <c r="A3878" s="13"/>
      <c r="B3878" s="249"/>
      <c r="C3878" s="250"/>
      <c r="D3878" s="242" t="s">
        <v>200</v>
      </c>
      <c r="E3878" s="251" t="s">
        <v>1</v>
      </c>
      <c r="F3878" s="252" t="s">
        <v>1038</v>
      </c>
      <c r="G3878" s="250"/>
      <c r="H3878" s="251" t="s">
        <v>1</v>
      </c>
      <c r="I3878" s="253"/>
      <c r="J3878" s="250"/>
      <c r="K3878" s="250"/>
      <c r="L3878" s="254"/>
      <c r="M3878" s="255"/>
      <c r="N3878" s="256"/>
      <c r="O3878" s="256"/>
      <c r="P3878" s="256"/>
      <c r="Q3878" s="256"/>
      <c r="R3878" s="256"/>
      <c r="S3878" s="256"/>
      <c r="T3878" s="257"/>
      <c r="U3878" s="13"/>
      <c r="V3878" s="13"/>
      <c r="W3878" s="13"/>
      <c r="X3878" s="13"/>
      <c r="Y3878" s="13"/>
      <c r="Z3878" s="13"/>
      <c r="AA3878" s="13"/>
      <c r="AB3878" s="13"/>
      <c r="AC3878" s="13"/>
      <c r="AD3878" s="13"/>
      <c r="AE3878" s="13"/>
      <c r="AT3878" s="258" t="s">
        <v>200</v>
      </c>
      <c r="AU3878" s="258" t="s">
        <v>82</v>
      </c>
      <c r="AV3878" s="13" t="s">
        <v>80</v>
      </c>
      <c r="AW3878" s="13" t="s">
        <v>30</v>
      </c>
      <c r="AX3878" s="13" t="s">
        <v>73</v>
      </c>
      <c r="AY3878" s="258" t="s">
        <v>189</v>
      </c>
    </row>
    <row r="3879" s="14" customFormat="1">
      <c r="A3879" s="14"/>
      <c r="B3879" s="259"/>
      <c r="C3879" s="260"/>
      <c r="D3879" s="242" t="s">
        <v>200</v>
      </c>
      <c r="E3879" s="261" t="s">
        <v>1</v>
      </c>
      <c r="F3879" s="262" t="s">
        <v>2217</v>
      </c>
      <c r="G3879" s="260"/>
      <c r="H3879" s="263">
        <v>6.7000000000000002</v>
      </c>
      <c r="I3879" s="264"/>
      <c r="J3879" s="260"/>
      <c r="K3879" s="260"/>
      <c r="L3879" s="265"/>
      <c r="M3879" s="266"/>
      <c r="N3879" s="267"/>
      <c r="O3879" s="267"/>
      <c r="P3879" s="267"/>
      <c r="Q3879" s="267"/>
      <c r="R3879" s="267"/>
      <c r="S3879" s="267"/>
      <c r="T3879" s="268"/>
      <c r="U3879" s="14"/>
      <c r="V3879" s="14"/>
      <c r="W3879" s="14"/>
      <c r="X3879" s="14"/>
      <c r="Y3879" s="14"/>
      <c r="Z3879" s="14"/>
      <c r="AA3879" s="14"/>
      <c r="AB3879" s="14"/>
      <c r="AC3879" s="14"/>
      <c r="AD3879" s="14"/>
      <c r="AE3879" s="14"/>
      <c r="AT3879" s="269" t="s">
        <v>200</v>
      </c>
      <c r="AU3879" s="269" t="s">
        <v>82</v>
      </c>
      <c r="AV3879" s="14" t="s">
        <v>82</v>
      </c>
      <c r="AW3879" s="14" t="s">
        <v>30</v>
      </c>
      <c r="AX3879" s="14" t="s">
        <v>73</v>
      </c>
      <c r="AY3879" s="269" t="s">
        <v>189</v>
      </c>
    </row>
    <row r="3880" s="13" customFormat="1">
      <c r="A3880" s="13"/>
      <c r="B3880" s="249"/>
      <c r="C3880" s="250"/>
      <c r="D3880" s="242" t="s">
        <v>200</v>
      </c>
      <c r="E3880" s="251" t="s">
        <v>1</v>
      </c>
      <c r="F3880" s="252" t="s">
        <v>1040</v>
      </c>
      <c r="G3880" s="250"/>
      <c r="H3880" s="251" t="s">
        <v>1</v>
      </c>
      <c r="I3880" s="253"/>
      <c r="J3880" s="250"/>
      <c r="K3880" s="250"/>
      <c r="L3880" s="254"/>
      <c r="M3880" s="255"/>
      <c r="N3880" s="256"/>
      <c r="O3880" s="256"/>
      <c r="P3880" s="256"/>
      <c r="Q3880" s="256"/>
      <c r="R3880" s="256"/>
      <c r="S3880" s="256"/>
      <c r="T3880" s="257"/>
      <c r="U3880" s="13"/>
      <c r="V3880" s="13"/>
      <c r="W3880" s="13"/>
      <c r="X3880" s="13"/>
      <c r="Y3880" s="13"/>
      <c r="Z3880" s="13"/>
      <c r="AA3880" s="13"/>
      <c r="AB3880" s="13"/>
      <c r="AC3880" s="13"/>
      <c r="AD3880" s="13"/>
      <c r="AE3880" s="13"/>
      <c r="AT3880" s="258" t="s">
        <v>200</v>
      </c>
      <c r="AU3880" s="258" t="s">
        <v>82</v>
      </c>
      <c r="AV3880" s="13" t="s">
        <v>80</v>
      </c>
      <c r="AW3880" s="13" t="s">
        <v>30</v>
      </c>
      <c r="AX3880" s="13" t="s">
        <v>73</v>
      </c>
      <c r="AY3880" s="258" t="s">
        <v>189</v>
      </c>
    </row>
    <row r="3881" s="14" customFormat="1">
      <c r="A3881" s="14"/>
      <c r="B3881" s="259"/>
      <c r="C3881" s="260"/>
      <c r="D3881" s="242" t="s">
        <v>200</v>
      </c>
      <c r="E3881" s="261" t="s">
        <v>1</v>
      </c>
      <c r="F3881" s="262" t="s">
        <v>1126</v>
      </c>
      <c r="G3881" s="260"/>
      <c r="H3881" s="263">
        <v>45.799999999999997</v>
      </c>
      <c r="I3881" s="264"/>
      <c r="J3881" s="260"/>
      <c r="K3881" s="260"/>
      <c r="L3881" s="265"/>
      <c r="M3881" s="266"/>
      <c r="N3881" s="267"/>
      <c r="O3881" s="267"/>
      <c r="P3881" s="267"/>
      <c r="Q3881" s="267"/>
      <c r="R3881" s="267"/>
      <c r="S3881" s="267"/>
      <c r="T3881" s="268"/>
      <c r="U3881" s="14"/>
      <c r="V3881" s="14"/>
      <c r="W3881" s="14"/>
      <c r="X3881" s="14"/>
      <c r="Y3881" s="14"/>
      <c r="Z3881" s="14"/>
      <c r="AA3881" s="14"/>
      <c r="AB3881" s="14"/>
      <c r="AC3881" s="14"/>
      <c r="AD3881" s="14"/>
      <c r="AE3881" s="14"/>
      <c r="AT3881" s="269" t="s">
        <v>200</v>
      </c>
      <c r="AU3881" s="269" t="s">
        <v>82</v>
      </c>
      <c r="AV3881" s="14" t="s">
        <v>82</v>
      </c>
      <c r="AW3881" s="14" t="s">
        <v>30</v>
      </c>
      <c r="AX3881" s="14" t="s">
        <v>73</v>
      </c>
      <c r="AY3881" s="269" t="s">
        <v>189</v>
      </c>
    </row>
    <row r="3882" s="13" customFormat="1">
      <c r="A3882" s="13"/>
      <c r="B3882" s="249"/>
      <c r="C3882" s="250"/>
      <c r="D3882" s="242" t="s">
        <v>200</v>
      </c>
      <c r="E3882" s="251" t="s">
        <v>1</v>
      </c>
      <c r="F3882" s="252" t="s">
        <v>1042</v>
      </c>
      <c r="G3882" s="250"/>
      <c r="H3882" s="251" t="s">
        <v>1</v>
      </c>
      <c r="I3882" s="253"/>
      <c r="J3882" s="250"/>
      <c r="K3882" s="250"/>
      <c r="L3882" s="254"/>
      <c r="M3882" s="255"/>
      <c r="N3882" s="256"/>
      <c r="O3882" s="256"/>
      <c r="P3882" s="256"/>
      <c r="Q3882" s="256"/>
      <c r="R3882" s="256"/>
      <c r="S3882" s="256"/>
      <c r="T3882" s="257"/>
      <c r="U3882" s="13"/>
      <c r="V3882" s="13"/>
      <c r="W3882" s="13"/>
      <c r="X3882" s="13"/>
      <c r="Y3882" s="13"/>
      <c r="Z3882" s="13"/>
      <c r="AA3882" s="13"/>
      <c r="AB3882" s="13"/>
      <c r="AC3882" s="13"/>
      <c r="AD3882" s="13"/>
      <c r="AE3882" s="13"/>
      <c r="AT3882" s="258" t="s">
        <v>200</v>
      </c>
      <c r="AU3882" s="258" t="s">
        <v>82</v>
      </c>
      <c r="AV3882" s="13" t="s">
        <v>80</v>
      </c>
      <c r="AW3882" s="13" t="s">
        <v>30</v>
      </c>
      <c r="AX3882" s="13" t="s">
        <v>73</v>
      </c>
      <c r="AY3882" s="258" t="s">
        <v>189</v>
      </c>
    </row>
    <row r="3883" s="14" customFormat="1">
      <c r="A3883" s="14"/>
      <c r="B3883" s="259"/>
      <c r="C3883" s="260"/>
      <c r="D3883" s="242" t="s">
        <v>200</v>
      </c>
      <c r="E3883" s="261" t="s">
        <v>1</v>
      </c>
      <c r="F3883" s="262" t="s">
        <v>2218</v>
      </c>
      <c r="G3883" s="260"/>
      <c r="H3883" s="263">
        <v>21.600000000000001</v>
      </c>
      <c r="I3883" s="264"/>
      <c r="J3883" s="260"/>
      <c r="K3883" s="260"/>
      <c r="L3883" s="265"/>
      <c r="M3883" s="266"/>
      <c r="N3883" s="267"/>
      <c r="O3883" s="267"/>
      <c r="P3883" s="267"/>
      <c r="Q3883" s="267"/>
      <c r="R3883" s="267"/>
      <c r="S3883" s="267"/>
      <c r="T3883" s="268"/>
      <c r="U3883" s="14"/>
      <c r="V3883" s="14"/>
      <c r="W3883" s="14"/>
      <c r="X3883" s="14"/>
      <c r="Y3883" s="14"/>
      <c r="Z3883" s="14"/>
      <c r="AA3883" s="14"/>
      <c r="AB3883" s="14"/>
      <c r="AC3883" s="14"/>
      <c r="AD3883" s="14"/>
      <c r="AE3883" s="14"/>
      <c r="AT3883" s="269" t="s">
        <v>200</v>
      </c>
      <c r="AU3883" s="269" t="s">
        <v>82</v>
      </c>
      <c r="AV3883" s="14" t="s">
        <v>82</v>
      </c>
      <c r="AW3883" s="14" t="s">
        <v>30</v>
      </c>
      <c r="AX3883" s="14" t="s">
        <v>73</v>
      </c>
      <c r="AY3883" s="269" t="s">
        <v>189</v>
      </c>
    </row>
    <row r="3884" s="15" customFormat="1">
      <c r="A3884" s="15"/>
      <c r="B3884" s="270"/>
      <c r="C3884" s="271"/>
      <c r="D3884" s="242" t="s">
        <v>200</v>
      </c>
      <c r="E3884" s="272" t="s">
        <v>1</v>
      </c>
      <c r="F3884" s="273" t="s">
        <v>207</v>
      </c>
      <c r="G3884" s="271"/>
      <c r="H3884" s="274">
        <v>79.819999999999993</v>
      </c>
      <c r="I3884" s="275"/>
      <c r="J3884" s="271"/>
      <c r="K3884" s="271"/>
      <c r="L3884" s="276"/>
      <c r="M3884" s="277"/>
      <c r="N3884" s="278"/>
      <c r="O3884" s="278"/>
      <c r="P3884" s="278"/>
      <c r="Q3884" s="278"/>
      <c r="R3884" s="278"/>
      <c r="S3884" s="278"/>
      <c r="T3884" s="279"/>
      <c r="U3884" s="15"/>
      <c r="V3884" s="15"/>
      <c r="W3884" s="15"/>
      <c r="X3884" s="15"/>
      <c r="Y3884" s="15"/>
      <c r="Z3884" s="15"/>
      <c r="AA3884" s="15"/>
      <c r="AB3884" s="15"/>
      <c r="AC3884" s="15"/>
      <c r="AD3884" s="15"/>
      <c r="AE3884" s="15"/>
      <c r="AT3884" s="280" t="s">
        <v>200</v>
      </c>
      <c r="AU3884" s="280" t="s">
        <v>82</v>
      </c>
      <c r="AV3884" s="15" t="s">
        <v>195</v>
      </c>
      <c r="AW3884" s="15" t="s">
        <v>30</v>
      </c>
      <c r="AX3884" s="15" t="s">
        <v>80</v>
      </c>
      <c r="AY3884" s="280" t="s">
        <v>189</v>
      </c>
    </row>
    <row r="3885" s="2" customFormat="1" ht="16.5" customHeight="1">
      <c r="A3885" s="39"/>
      <c r="B3885" s="40"/>
      <c r="C3885" s="281" t="s">
        <v>2285</v>
      </c>
      <c r="D3885" s="281" t="s">
        <v>273</v>
      </c>
      <c r="E3885" s="282" t="s">
        <v>2286</v>
      </c>
      <c r="F3885" s="283" t="s">
        <v>2287</v>
      </c>
      <c r="G3885" s="284" t="s">
        <v>301</v>
      </c>
      <c r="H3885" s="285">
        <v>93.030000000000001</v>
      </c>
      <c r="I3885" s="286"/>
      <c r="J3885" s="287">
        <f>ROUND(I3885*H3885,2)</f>
        <v>0</v>
      </c>
      <c r="K3885" s="288"/>
      <c r="L3885" s="289"/>
      <c r="M3885" s="290" t="s">
        <v>1</v>
      </c>
      <c r="N3885" s="291" t="s">
        <v>38</v>
      </c>
      <c r="O3885" s="92"/>
      <c r="P3885" s="238">
        <f>O3885*H3885</f>
        <v>0</v>
      </c>
      <c r="Q3885" s="238">
        <v>0.00050000000000000001</v>
      </c>
      <c r="R3885" s="238">
        <f>Q3885*H3885</f>
        <v>0.046515000000000001</v>
      </c>
      <c r="S3885" s="238">
        <v>0</v>
      </c>
      <c r="T3885" s="239">
        <f>S3885*H3885</f>
        <v>0</v>
      </c>
      <c r="U3885" s="39"/>
      <c r="V3885" s="39"/>
      <c r="W3885" s="39"/>
      <c r="X3885" s="39"/>
      <c r="Y3885" s="39"/>
      <c r="Z3885" s="39"/>
      <c r="AA3885" s="39"/>
      <c r="AB3885" s="39"/>
      <c r="AC3885" s="39"/>
      <c r="AD3885" s="39"/>
      <c r="AE3885" s="39"/>
      <c r="AR3885" s="240" t="s">
        <v>471</v>
      </c>
      <c r="AT3885" s="240" t="s">
        <v>273</v>
      </c>
      <c r="AU3885" s="240" t="s">
        <v>82</v>
      </c>
      <c r="AY3885" s="18" t="s">
        <v>189</v>
      </c>
      <c r="BE3885" s="241">
        <f>IF(N3885="základní",J3885,0)</f>
        <v>0</v>
      </c>
      <c r="BF3885" s="241">
        <f>IF(N3885="snížená",J3885,0)</f>
        <v>0</v>
      </c>
      <c r="BG3885" s="241">
        <f>IF(N3885="zákl. přenesená",J3885,0)</f>
        <v>0</v>
      </c>
      <c r="BH3885" s="241">
        <f>IF(N3885="sníž. přenesená",J3885,0)</f>
        <v>0</v>
      </c>
      <c r="BI3885" s="241">
        <f>IF(N3885="nulová",J3885,0)</f>
        <v>0</v>
      </c>
      <c r="BJ3885" s="18" t="s">
        <v>80</v>
      </c>
      <c r="BK3885" s="241">
        <f>ROUND(I3885*H3885,2)</f>
        <v>0</v>
      </c>
      <c r="BL3885" s="18" t="s">
        <v>306</v>
      </c>
      <c r="BM3885" s="240" t="s">
        <v>2288</v>
      </c>
    </row>
    <row r="3886" s="2" customFormat="1">
      <c r="A3886" s="39"/>
      <c r="B3886" s="40"/>
      <c r="C3886" s="41"/>
      <c r="D3886" s="242" t="s">
        <v>197</v>
      </c>
      <c r="E3886" s="41"/>
      <c r="F3886" s="243" t="s">
        <v>2287</v>
      </c>
      <c r="G3886" s="41"/>
      <c r="H3886" s="41"/>
      <c r="I3886" s="244"/>
      <c r="J3886" s="41"/>
      <c r="K3886" s="41"/>
      <c r="L3886" s="45"/>
      <c r="M3886" s="245"/>
      <c r="N3886" s="246"/>
      <c r="O3886" s="92"/>
      <c r="P3886" s="92"/>
      <c r="Q3886" s="92"/>
      <c r="R3886" s="92"/>
      <c r="S3886" s="92"/>
      <c r="T3886" s="93"/>
      <c r="U3886" s="39"/>
      <c r="V3886" s="39"/>
      <c r="W3886" s="39"/>
      <c r="X3886" s="39"/>
      <c r="Y3886" s="39"/>
      <c r="Z3886" s="39"/>
      <c r="AA3886" s="39"/>
      <c r="AB3886" s="39"/>
      <c r="AC3886" s="39"/>
      <c r="AD3886" s="39"/>
      <c r="AE3886" s="39"/>
      <c r="AT3886" s="18" t="s">
        <v>197</v>
      </c>
      <c r="AU3886" s="18" t="s">
        <v>82</v>
      </c>
    </row>
    <row r="3887" s="14" customFormat="1">
      <c r="A3887" s="14"/>
      <c r="B3887" s="259"/>
      <c r="C3887" s="260"/>
      <c r="D3887" s="242" t="s">
        <v>200</v>
      </c>
      <c r="E3887" s="261" t="s">
        <v>1</v>
      </c>
      <c r="F3887" s="262" t="s">
        <v>2289</v>
      </c>
      <c r="G3887" s="260"/>
      <c r="H3887" s="263">
        <v>93.030000000000001</v>
      </c>
      <c r="I3887" s="264"/>
      <c r="J3887" s="260"/>
      <c r="K3887" s="260"/>
      <c r="L3887" s="265"/>
      <c r="M3887" s="266"/>
      <c r="N3887" s="267"/>
      <c r="O3887" s="267"/>
      <c r="P3887" s="267"/>
      <c r="Q3887" s="267"/>
      <c r="R3887" s="267"/>
      <c r="S3887" s="267"/>
      <c r="T3887" s="268"/>
      <c r="U3887" s="14"/>
      <c r="V3887" s="14"/>
      <c r="W3887" s="14"/>
      <c r="X3887" s="14"/>
      <c r="Y3887" s="14"/>
      <c r="Z3887" s="14"/>
      <c r="AA3887" s="14"/>
      <c r="AB3887" s="14"/>
      <c r="AC3887" s="14"/>
      <c r="AD3887" s="14"/>
      <c r="AE3887" s="14"/>
      <c r="AT3887" s="269" t="s">
        <v>200</v>
      </c>
      <c r="AU3887" s="269" t="s">
        <v>82</v>
      </c>
      <c r="AV3887" s="14" t="s">
        <v>82</v>
      </c>
      <c r="AW3887" s="14" t="s">
        <v>30</v>
      </c>
      <c r="AX3887" s="14" t="s">
        <v>80</v>
      </c>
      <c r="AY3887" s="269" t="s">
        <v>189</v>
      </c>
    </row>
    <row r="3888" s="2" customFormat="1" ht="24.15" customHeight="1">
      <c r="A3888" s="39"/>
      <c r="B3888" s="40"/>
      <c r="C3888" s="228" t="s">
        <v>2290</v>
      </c>
      <c r="D3888" s="228" t="s">
        <v>191</v>
      </c>
      <c r="E3888" s="229" t="s">
        <v>2291</v>
      </c>
      <c r="F3888" s="230" t="s">
        <v>2292</v>
      </c>
      <c r="G3888" s="231" t="s">
        <v>2172</v>
      </c>
      <c r="H3888" s="304"/>
      <c r="I3888" s="233"/>
      <c r="J3888" s="234">
        <f>ROUND(I3888*H3888,2)</f>
        <v>0</v>
      </c>
      <c r="K3888" s="235"/>
      <c r="L3888" s="45"/>
      <c r="M3888" s="236" t="s">
        <v>1</v>
      </c>
      <c r="N3888" s="237" t="s">
        <v>38</v>
      </c>
      <c r="O3888" s="92"/>
      <c r="P3888" s="238">
        <f>O3888*H3888</f>
        <v>0</v>
      </c>
      <c r="Q3888" s="238">
        <v>0</v>
      </c>
      <c r="R3888" s="238">
        <f>Q3888*H3888</f>
        <v>0</v>
      </c>
      <c r="S3888" s="238">
        <v>0</v>
      </c>
      <c r="T3888" s="239">
        <f>S3888*H3888</f>
        <v>0</v>
      </c>
      <c r="U3888" s="39"/>
      <c r="V3888" s="39"/>
      <c r="W3888" s="39"/>
      <c r="X3888" s="39"/>
      <c r="Y3888" s="39"/>
      <c r="Z3888" s="39"/>
      <c r="AA3888" s="39"/>
      <c r="AB3888" s="39"/>
      <c r="AC3888" s="39"/>
      <c r="AD3888" s="39"/>
      <c r="AE3888" s="39"/>
      <c r="AR3888" s="240" t="s">
        <v>306</v>
      </c>
      <c r="AT3888" s="240" t="s">
        <v>191</v>
      </c>
      <c r="AU3888" s="240" t="s">
        <v>82</v>
      </c>
      <c r="AY3888" s="18" t="s">
        <v>189</v>
      </c>
      <c r="BE3888" s="241">
        <f>IF(N3888="základní",J3888,0)</f>
        <v>0</v>
      </c>
      <c r="BF3888" s="241">
        <f>IF(N3888="snížená",J3888,0)</f>
        <v>0</v>
      </c>
      <c r="BG3888" s="241">
        <f>IF(N3888="zákl. přenesená",J3888,0)</f>
        <v>0</v>
      </c>
      <c r="BH3888" s="241">
        <f>IF(N3888="sníž. přenesená",J3888,0)</f>
        <v>0</v>
      </c>
      <c r="BI3888" s="241">
        <f>IF(N3888="nulová",J3888,0)</f>
        <v>0</v>
      </c>
      <c r="BJ3888" s="18" t="s">
        <v>80</v>
      </c>
      <c r="BK3888" s="241">
        <f>ROUND(I3888*H3888,2)</f>
        <v>0</v>
      </c>
      <c r="BL3888" s="18" t="s">
        <v>306</v>
      </c>
      <c r="BM3888" s="240" t="s">
        <v>2293</v>
      </c>
    </row>
    <row r="3889" s="2" customFormat="1">
      <c r="A3889" s="39"/>
      <c r="B3889" s="40"/>
      <c r="C3889" s="41"/>
      <c r="D3889" s="242" t="s">
        <v>197</v>
      </c>
      <c r="E3889" s="41"/>
      <c r="F3889" s="243" t="s">
        <v>2294</v>
      </c>
      <c r="G3889" s="41"/>
      <c r="H3889" s="41"/>
      <c r="I3889" s="244"/>
      <c r="J3889" s="41"/>
      <c r="K3889" s="41"/>
      <c r="L3889" s="45"/>
      <c r="M3889" s="245"/>
      <c r="N3889" s="246"/>
      <c r="O3889" s="92"/>
      <c r="P3889" s="92"/>
      <c r="Q3889" s="92"/>
      <c r="R3889" s="92"/>
      <c r="S3889" s="92"/>
      <c r="T3889" s="93"/>
      <c r="U3889" s="39"/>
      <c r="V3889" s="39"/>
      <c r="W3889" s="39"/>
      <c r="X3889" s="39"/>
      <c r="Y3889" s="39"/>
      <c r="Z3889" s="39"/>
      <c r="AA3889" s="39"/>
      <c r="AB3889" s="39"/>
      <c r="AC3889" s="39"/>
      <c r="AD3889" s="39"/>
      <c r="AE3889" s="39"/>
      <c r="AT3889" s="18" t="s">
        <v>197</v>
      </c>
      <c r="AU3889" s="18" t="s">
        <v>82</v>
      </c>
    </row>
    <row r="3890" s="2" customFormat="1">
      <c r="A3890" s="39"/>
      <c r="B3890" s="40"/>
      <c r="C3890" s="41"/>
      <c r="D3890" s="247" t="s">
        <v>198</v>
      </c>
      <c r="E3890" s="41"/>
      <c r="F3890" s="248" t="s">
        <v>2295</v>
      </c>
      <c r="G3890" s="41"/>
      <c r="H3890" s="41"/>
      <c r="I3890" s="244"/>
      <c r="J3890" s="41"/>
      <c r="K3890" s="41"/>
      <c r="L3890" s="45"/>
      <c r="M3890" s="245"/>
      <c r="N3890" s="246"/>
      <c r="O3890" s="92"/>
      <c r="P3890" s="92"/>
      <c r="Q3890" s="92"/>
      <c r="R3890" s="92"/>
      <c r="S3890" s="92"/>
      <c r="T3890" s="93"/>
      <c r="U3890" s="39"/>
      <c r="V3890" s="39"/>
      <c r="W3890" s="39"/>
      <c r="X3890" s="39"/>
      <c r="Y3890" s="39"/>
      <c r="Z3890" s="39"/>
      <c r="AA3890" s="39"/>
      <c r="AB3890" s="39"/>
      <c r="AC3890" s="39"/>
      <c r="AD3890" s="39"/>
      <c r="AE3890" s="39"/>
      <c r="AT3890" s="18" t="s">
        <v>198</v>
      </c>
      <c r="AU3890" s="18" t="s">
        <v>82</v>
      </c>
    </row>
    <row r="3891" s="12" customFormat="1" ht="22.8" customHeight="1">
      <c r="A3891" s="12"/>
      <c r="B3891" s="212"/>
      <c r="C3891" s="213"/>
      <c r="D3891" s="214" t="s">
        <v>72</v>
      </c>
      <c r="E3891" s="226" t="s">
        <v>2296</v>
      </c>
      <c r="F3891" s="226" t="s">
        <v>2297</v>
      </c>
      <c r="G3891" s="213"/>
      <c r="H3891" s="213"/>
      <c r="I3891" s="216"/>
      <c r="J3891" s="227">
        <f>BK3891</f>
        <v>0</v>
      </c>
      <c r="K3891" s="213"/>
      <c r="L3891" s="218"/>
      <c r="M3891" s="219"/>
      <c r="N3891" s="220"/>
      <c r="O3891" s="220"/>
      <c r="P3891" s="221">
        <f>SUM(P3892:P3904)</f>
        <v>0</v>
      </c>
      <c r="Q3891" s="220"/>
      <c r="R3891" s="221">
        <f>SUM(R3892:R3904)</f>
        <v>0</v>
      </c>
      <c r="S3891" s="220"/>
      <c r="T3891" s="222">
        <f>SUM(T3892:T3904)</f>
        <v>0.077097160000000012</v>
      </c>
      <c r="U3891" s="12"/>
      <c r="V3891" s="12"/>
      <c r="W3891" s="12"/>
      <c r="X3891" s="12"/>
      <c r="Y3891" s="12"/>
      <c r="Z3891" s="12"/>
      <c r="AA3891" s="12"/>
      <c r="AB3891" s="12"/>
      <c r="AC3891" s="12"/>
      <c r="AD3891" s="12"/>
      <c r="AE3891" s="12"/>
      <c r="AR3891" s="223" t="s">
        <v>82</v>
      </c>
      <c r="AT3891" s="224" t="s">
        <v>72</v>
      </c>
      <c r="AU3891" s="224" t="s">
        <v>80</v>
      </c>
      <c r="AY3891" s="223" t="s">
        <v>189</v>
      </c>
      <c r="BK3891" s="225">
        <f>SUM(BK3892:BK3904)</f>
        <v>0</v>
      </c>
    </row>
    <row r="3892" s="2" customFormat="1" ht="21.75" customHeight="1">
      <c r="A3892" s="39"/>
      <c r="B3892" s="40"/>
      <c r="C3892" s="228" t="s">
        <v>2298</v>
      </c>
      <c r="D3892" s="228" t="s">
        <v>191</v>
      </c>
      <c r="E3892" s="229" t="s">
        <v>2299</v>
      </c>
      <c r="F3892" s="230" t="s">
        <v>2300</v>
      </c>
      <c r="G3892" s="231" t="s">
        <v>301</v>
      </c>
      <c r="H3892" s="232">
        <v>15.358000000000001</v>
      </c>
      <c r="I3892" s="233"/>
      <c r="J3892" s="234">
        <f>ROUND(I3892*H3892,2)</f>
        <v>0</v>
      </c>
      <c r="K3892" s="235"/>
      <c r="L3892" s="45"/>
      <c r="M3892" s="236" t="s">
        <v>1</v>
      </c>
      <c r="N3892" s="237" t="s">
        <v>38</v>
      </c>
      <c r="O3892" s="92"/>
      <c r="P3892" s="238">
        <f>O3892*H3892</f>
        <v>0</v>
      </c>
      <c r="Q3892" s="238">
        <v>0</v>
      </c>
      <c r="R3892" s="238">
        <f>Q3892*H3892</f>
        <v>0</v>
      </c>
      <c r="S3892" s="238">
        <v>0.0050200000000000002</v>
      </c>
      <c r="T3892" s="239">
        <f>S3892*H3892</f>
        <v>0.077097160000000012</v>
      </c>
      <c r="U3892" s="39"/>
      <c r="V3892" s="39"/>
      <c r="W3892" s="39"/>
      <c r="X3892" s="39"/>
      <c r="Y3892" s="39"/>
      <c r="Z3892" s="39"/>
      <c r="AA3892" s="39"/>
      <c r="AB3892" s="39"/>
      <c r="AC3892" s="39"/>
      <c r="AD3892" s="39"/>
      <c r="AE3892" s="39"/>
      <c r="AR3892" s="240" t="s">
        <v>306</v>
      </c>
      <c r="AT3892" s="240" t="s">
        <v>191</v>
      </c>
      <c r="AU3892" s="240" t="s">
        <v>82</v>
      </c>
      <c r="AY3892" s="18" t="s">
        <v>189</v>
      </c>
      <c r="BE3892" s="241">
        <f>IF(N3892="základní",J3892,0)</f>
        <v>0</v>
      </c>
      <c r="BF3892" s="241">
        <f>IF(N3892="snížená",J3892,0)</f>
        <v>0</v>
      </c>
      <c r="BG3892" s="241">
        <f>IF(N3892="zákl. přenesená",J3892,0)</f>
        <v>0</v>
      </c>
      <c r="BH3892" s="241">
        <f>IF(N3892="sníž. přenesená",J3892,0)</f>
        <v>0</v>
      </c>
      <c r="BI3892" s="241">
        <f>IF(N3892="nulová",J3892,0)</f>
        <v>0</v>
      </c>
      <c r="BJ3892" s="18" t="s">
        <v>80</v>
      </c>
      <c r="BK3892" s="241">
        <f>ROUND(I3892*H3892,2)</f>
        <v>0</v>
      </c>
      <c r="BL3892" s="18" t="s">
        <v>306</v>
      </c>
      <c r="BM3892" s="240" t="s">
        <v>2301</v>
      </c>
    </row>
    <row r="3893" s="2" customFormat="1">
      <c r="A3893" s="39"/>
      <c r="B3893" s="40"/>
      <c r="C3893" s="41"/>
      <c r="D3893" s="242" t="s">
        <v>197</v>
      </c>
      <c r="E3893" s="41"/>
      <c r="F3893" s="243" t="s">
        <v>2300</v>
      </c>
      <c r="G3893" s="41"/>
      <c r="H3893" s="41"/>
      <c r="I3893" s="244"/>
      <c r="J3893" s="41"/>
      <c r="K3893" s="41"/>
      <c r="L3893" s="45"/>
      <c r="M3893" s="245"/>
      <c r="N3893" s="246"/>
      <c r="O3893" s="92"/>
      <c r="P3893" s="92"/>
      <c r="Q3893" s="92"/>
      <c r="R3893" s="92"/>
      <c r="S3893" s="92"/>
      <c r="T3893" s="93"/>
      <c r="U3893" s="39"/>
      <c r="V3893" s="39"/>
      <c r="W3893" s="39"/>
      <c r="X3893" s="39"/>
      <c r="Y3893" s="39"/>
      <c r="Z3893" s="39"/>
      <c r="AA3893" s="39"/>
      <c r="AB3893" s="39"/>
      <c r="AC3893" s="39"/>
      <c r="AD3893" s="39"/>
      <c r="AE3893" s="39"/>
      <c r="AT3893" s="18" t="s">
        <v>197</v>
      </c>
      <c r="AU3893" s="18" t="s">
        <v>82</v>
      </c>
    </row>
    <row r="3894" s="2" customFormat="1">
      <c r="A3894" s="39"/>
      <c r="B3894" s="40"/>
      <c r="C3894" s="41"/>
      <c r="D3894" s="247" t="s">
        <v>198</v>
      </c>
      <c r="E3894" s="41"/>
      <c r="F3894" s="248" t="s">
        <v>2302</v>
      </c>
      <c r="G3894" s="41"/>
      <c r="H3894" s="41"/>
      <c r="I3894" s="244"/>
      <c r="J3894" s="41"/>
      <c r="K3894" s="41"/>
      <c r="L3894" s="45"/>
      <c r="M3894" s="245"/>
      <c r="N3894" s="246"/>
      <c r="O3894" s="92"/>
      <c r="P3894" s="92"/>
      <c r="Q3894" s="92"/>
      <c r="R3894" s="92"/>
      <c r="S3894" s="92"/>
      <c r="T3894" s="93"/>
      <c r="U3894" s="39"/>
      <c r="V3894" s="39"/>
      <c r="W3894" s="39"/>
      <c r="X3894" s="39"/>
      <c r="Y3894" s="39"/>
      <c r="Z3894" s="39"/>
      <c r="AA3894" s="39"/>
      <c r="AB3894" s="39"/>
      <c r="AC3894" s="39"/>
      <c r="AD3894" s="39"/>
      <c r="AE3894" s="39"/>
      <c r="AT3894" s="18" t="s">
        <v>198</v>
      </c>
      <c r="AU3894" s="18" t="s">
        <v>82</v>
      </c>
    </row>
    <row r="3895" s="13" customFormat="1">
      <c r="A3895" s="13"/>
      <c r="B3895" s="249"/>
      <c r="C3895" s="250"/>
      <c r="D3895" s="242" t="s">
        <v>200</v>
      </c>
      <c r="E3895" s="251" t="s">
        <v>1</v>
      </c>
      <c r="F3895" s="252" t="s">
        <v>338</v>
      </c>
      <c r="G3895" s="250"/>
      <c r="H3895" s="251" t="s">
        <v>1</v>
      </c>
      <c r="I3895" s="253"/>
      <c r="J3895" s="250"/>
      <c r="K3895" s="250"/>
      <c r="L3895" s="254"/>
      <c r="M3895" s="255"/>
      <c r="N3895" s="256"/>
      <c r="O3895" s="256"/>
      <c r="P3895" s="256"/>
      <c r="Q3895" s="256"/>
      <c r="R3895" s="256"/>
      <c r="S3895" s="256"/>
      <c r="T3895" s="257"/>
      <c r="U3895" s="13"/>
      <c r="V3895" s="13"/>
      <c r="W3895" s="13"/>
      <c r="X3895" s="13"/>
      <c r="Y3895" s="13"/>
      <c r="Z3895" s="13"/>
      <c r="AA3895" s="13"/>
      <c r="AB3895" s="13"/>
      <c r="AC3895" s="13"/>
      <c r="AD3895" s="13"/>
      <c r="AE3895" s="13"/>
      <c r="AT3895" s="258" t="s">
        <v>200</v>
      </c>
      <c r="AU3895" s="258" t="s">
        <v>82</v>
      </c>
      <c r="AV3895" s="13" t="s">
        <v>80</v>
      </c>
      <c r="AW3895" s="13" t="s">
        <v>30</v>
      </c>
      <c r="AX3895" s="13" t="s">
        <v>73</v>
      </c>
      <c r="AY3895" s="258" t="s">
        <v>189</v>
      </c>
    </row>
    <row r="3896" s="13" customFormat="1">
      <c r="A3896" s="13"/>
      <c r="B3896" s="249"/>
      <c r="C3896" s="250"/>
      <c r="D3896" s="242" t="s">
        <v>200</v>
      </c>
      <c r="E3896" s="251" t="s">
        <v>1</v>
      </c>
      <c r="F3896" s="252" t="s">
        <v>608</v>
      </c>
      <c r="G3896" s="250"/>
      <c r="H3896" s="251" t="s">
        <v>1</v>
      </c>
      <c r="I3896" s="253"/>
      <c r="J3896" s="250"/>
      <c r="K3896" s="250"/>
      <c r="L3896" s="254"/>
      <c r="M3896" s="255"/>
      <c r="N3896" s="256"/>
      <c r="O3896" s="256"/>
      <c r="P3896" s="256"/>
      <c r="Q3896" s="256"/>
      <c r="R3896" s="256"/>
      <c r="S3896" s="256"/>
      <c r="T3896" s="257"/>
      <c r="U3896" s="13"/>
      <c r="V3896" s="13"/>
      <c r="W3896" s="13"/>
      <c r="X3896" s="13"/>
      <c r="Y3896" s="13"/>
      <c r="Z3896" s="13"/>
      <c r="AA3896" s="13"/>
      <c r="AB3896" s="13"/>
      <c r="AC3896" s="13"/>
      <c r="AD3896" s="13"/>
      <c r="AE3896" s="13"/>
      <c r="AT3896" s="258" t="s">
        <v>200</v>
      </c>
      <c r="AU3896" s="258" t="s">
        <v>82</v>
      </c>
      <c r="AV3896" s="13" t="s">
        <v>80</v>
      </c>
      <c r="AW3896" s="13" t="s">
        <v>30</v>
      </c>
      <c r="AX3896" s="13" t="s">
        <v>73</v>
      </c>
      <c r="AY3896" s="258" t="s">
        <v>189</v>
      </c>
    </row>
    <row r="3897" s="14" customFormat="1">
      <c r="A3897" s="14"/>
      <c r="B3897" s="259"/>
      <c r="C3897" s="260"/>
      <c r="D3897" s="242" t="s">
        <v>200</v>
      </c>
      <c r="E3897" s="261" t="s">
        <v>1</v>
      </c>
      <c r="F3897" s="262" t="s">
        <v>2303</v>
      </c>
      <c r="G3897" s="260"/>
      <c r="H3897" s="263">
        <v>18.148</v>
      </c>
      <c r="I3897" s="264"/>
      <c r="J3897" s="260"/>
      <c r="K3897" s="260"/>
      <c r="L3897" s="265"/>
      <c r="M3897" s="266"/>
      <c r="N3897" s="267"/>
      <c r="O3897" s="267"/>
      <c r="P3897" s="267"/>
      <c r="Q3897" s="267"/>
      <c r="R3897" s="267"/>
      <c r="S3897" s="267"/>
      <c r="T3897" s="268"/>
      <c r="U3897" s="14"/>
      <c r="V3897" s="14"/>
      <c r="W3897" s="14"/>
      <c r="X3897" s="14"/>
      <c r="Y3897" s="14"/>
      <c r="Z3897" s="14"/>
      <c r="AA3897" s="14"/>
      <c r="AB3897" s="14"/>
      <c r="AC3897" s="14"/>
      <c r="AD3897" s="14"/>
      <c r="AE3897" s="14"/>
      <c r="AT3897" s="269" t="s">
        <v>200</v>
      </c>
      <c r="AU3897" s="269" t="s">
        <v>82</v>
      </c>
      <c r="AV3897" s="14" t="s">
        <v>82</v>
      </c>
      <c r="AW3897" s="14" t="s">
        <v>30</v>
      </c>
      <c r="AX3897" s="14" t="s">
        <v>73</v>
      </c>
      <c r="AY3897" s="269" t="s">
        <v>189</v>
      </c>
    </row>
    <row r="3898" s="13" customFormat="1">
      <c r="A3898" s="13"/>
      <c r="B3898" s="249"/>
      <c r="C3898" s="250"/>
      <c r="D3898" s="242" t="s">
        <v>200</v>
      </c>
      <c r="E3898" s="251" t="s">
        <v>1</v>
      </c>
      <c r="F3898" s="252" t="s">
        <v>369</v>
      </c>
      <c r="G3898" s="250"/>
      <c r="H3898" s="251" t="s">
        <v>1</v>
      </c>
      <c r="I3898" s="253"/>
      <c r="J3898" s="250"/>
      <c r="K3898" s="250"/>
      <c r="L3898" s="254"/>
      <c r="M3898" s="255"/>
      <c r="N3898" s="256"/>
      <c r="O3898" s="256"/>
      <c r="P3898" s="256"/>
      <c r="Q3898" s="256"/>
      <c r="R3898" s="256"/>
      <c r="S3898" s="256"/>
      <c r="T3898" s="257"/>
      <c r="U3898" s="13"/>
      <c r="V3898" s="13"/>
      <c r="W3898" s="13"/>
      <c r="X3898" s="13"/>
      <c r="Y3898" s="13"/>
      <c r="Z3898" s="13"/>
      <c r="AA3898" s="13"/>
      <c r="AB3898" s="13"/>
      <c r="AC3898" s="13"/>
      <c r="AD3898" s="13"/>
      <c r="AE3898" s="13"/>
      <c r="AT3898" s="258" t="s">
        <v>200</v>
      </c>
      <c r="AU3898" s="258" t="s">
        <v>82</v>
      </c>
      <c r="AV3898" s="13" t="s">
        <v>80</v>
      </c>
      <c r="AW3898" s="13" t="s">
        <v>30</v>
      </c>
      <c r="AX3898" s="13" t="s">
        <v>73</v>
      </c>
      <c r="AY3898" s="258" t="s">
        <v>189</v>
      </c>
    </row>
    <row r="3899" s="14" customFormat="1">
      <c r="A3899" s="14"/>
      <c r="B3899" s="259"/>
      <c r="C3899" s="260"/>
      <c r="D3899" s="242" t="s">
        <v>200</v>
      </c>
      <c r="E3899" s="261" t="s">
        <v>1</v>
      </c>
      <c r="F3899" s="262" t="s">
        <v>2304</v>
      </c>
      <c r="G3899" s="260"/>
      <c r="H3899" s="263">
        <v>-2.79</v>
      </c>
      <c r="I3899" s="264"/>
      <c r="J3899" s="260"/>
      <c r="K3899" s="260"/>
      <c r="L3899" s="265"/>
      <c r="M3899" s="266"/>
      <c r="N3899" s="267"/>
      <c r="O3899" s="267"/>
      <c r="P3899" s="267"/>
      <c r="Q3899" s="267"/>
      <c r="R3899" s="267"/>
      <c r="S3899" s="267"/>
      <c r="T3899" s="268"/>
      <c r="U3899" s="14"/>
      <c r="V3899" s="14"/>
      <c r="W3899" s="14"/>
      <c r="X3899" s="14"/>
      <c r="Y3899" s="14"/>
      <c r="Z3899" s="14"/>
      <c r="AA3899" s="14"/>
      <c r="AB3899" s="14"/>
      <c r="AC3899" s="14"/>
      <c r="AD3899" s="14"/>
      <c r="AE3899" s="14"/>
      <c r="AT3899" s="269" t="s">
        <v>200</v>
      </c>
      <c r="AU3899" s="269" t="s">
        <v>82</v>
      </c>
      <c r="AV3899" s="14" t="s">
        <v>82</v>
      </c>
      <c r="AW3899" s="14" t="s">
        <v>30</v>
      </c>
      <c r="AX3899" s="14" t="s">
        <v>73</v>
      </c>
      <c r="AY3899" s="269" t="s">
        <v>189</v>
      </c>
    </row>
    <row r="3900" s="16" customFormat="1">
      <c r="A3900" s="16"/>
      <c r="B3900" s="292"/>
      <c r="C3900" s="293"/>
      <c r="D3900" s="242" t="s">
        <v>200</v>
      </c>
      <c r="E3900" s="294" t="s">
        <v>1</v>
      </c>
      <c r="F3900" s="295" t="s">
        <v>290</v>
      </c>
      <c r="G3900" s="293"/>
      <c r="H3900" s="296">
        <v>15.358000000000001</v>
      </c>
      <c r="I3900" s="297"/>
      <c r="J3900" s="293"/>
      <c r="K3900" s="293"/>
      <c r="L3900" s="298"/>
      <c r="M3900" s="299"/>
      <c r="N3900" s="300"/>
      <c r="O3900" s="300"/>
      <c r="P3900" s="300"/>
      <c r="Q3900" s="300"/>
      <c r="R3900" s="300"/>
      <c r="S3900" s="300"/>
      <c r="T3900" s="301"/>
      <c r="U3900" s="16"/>
      <c r="V3900" s="16"/>
      <c r="W3900" s="16"/>
      <c r="X3900" s="16"/>
      <c r="Y3900" s="16"/>
      <c r="Z3900" s="16"/>
      <c r="AA3900" s="16"/>
      <c r="AB3900" s="16"/>
      <c r="AC3900" s="16"/>
      <c r="AD3900" s="16"/>
      <c r="AE3900" s="16"/>
      <c r="AT3900" s="302" t="s">
        <v>200</v>
      </c>
      <c r="AU3900" s="302" t="s">
        <v>82</v>
      </c>
      <c r="AV3900" s="16" t="s">
        <v>214</v>
      </c>
      <c r="AW3900" s="16" t="s">
        <v>30</v>
      </c>
      <c r="AX3900" s="16" t="s">
        <v>73</v>
      </c>
      <c r="AY3900" s="302" t="s">
        <v>189</v>
      </c>
    </row>
    <row r="3901" s="15" customFormat="1">
      <c r="A3901" s="15"/>
      <c r="B3901" s="270"/>
      <c r="C3901" s="271"/>
      <c r="D3901" s="242" t="s">
        <v>200</v>
      </c>
      <c r="E3901" s="272" t="s">
        <v>1</v>
      </c>
      <c r="F3901" s="273" t="s">
        <v>207</v>
      </c>
      <c r="G3901" s="271"/>
      <c r="H3901" s="274">
        <v>15.358000000000001</v>
      </c>
      <c r="I3901" s="275"/>
      <c r="J3901" s="271"/>
      <c r="K3901" s="271"/>
      <c r="L3901" s="276"/>
      <c r="M3901" s="277"/>
      <c r="N3901" s="278"/>
      <c r="O3901" s="278"/>
      <c r="P3901" s="278"/>
      <c r="Q3901" s="278"/>
      <c r="R3901" s="278"/>
      <c r="S3901" s="278"/>
      <c r="T3901" s="279"/>
      <c r="U3901" s="15"/>
      <c r="V3901" s="15"/>
      <c r="W3901" s="15"/>
      <c r="X3901" s="15"/>
      <c r="Y3901" s="15"/>
      <c r="Z3901" s="15"/>
      <c r="AA3901" s="15"/>
      <c r="AB3901" s="15"/>
      <c r="AC3901" s="15"/>
      <c r="AD3901" s="15"/>
      <c r="AE3901" s="15"/>
      <c r="AT3901" s="280" t="s">
        <v>200</v>
      </c>
      <c r="AU3901" s="280" t="s">
        <v>82</v>
      </c>
      <c r="AV3901" s="15" t="s">
        <v>195</v>
      </c>
      <c r="AW3901" s="15" t="s">
        <v>30</v>
      </c>
      <c r="AX3901" s="15" t="s">
        <v>80</v>
      </c>
      <c r="AY3901" s="280" t="s">
        <v>189</v>
      </c>
    </row>
    <row r="3902" s="2" customFormat="1" ht="24.15" customHeight="1">
      <c r="A3902" s="39"/>
      <c r="B3902" s="40"/>
      <c r="C3902" s="228" t="s">
        <v>2305</v>
      </c>
      <c r="D3902" s="228" t="s">
        <v>191</v>
      </c>
      <c r="E3902" s="229" t="s">
        <v>2306</v>
      </c>
      <c r="F3902" s="230" t="s">
        <v>2307</v>
      </c>
      <c r="G3902" s="231" t="s">
        <v>2172</v>
      </c>
      <c r="H3902" s="304"/>
      <c r="I3902" s="233"/>
      <c r="J3902" s="234">
        <f>ROUND(I3902*H3902,2)</f>
        <v>0</v>
      </c>
      <c r="K3902" s="235"/>
      <c r="L3902" s="45"/>
      <c r="M3902" s="236" t="s">
        <v>1</v>
      </c>
      <c r="N3902" s="237" t="s">
        <v>38</v>
      </c>
      <c r="O3902" s="92"/>
      <c r="P3902" s="238">
        <f>O3902*H3902</f>
        <v>0</v>
      </c>
      <c r="Q3902" s="238">
        <v>0</v>
      </c>
      <c r="R3902" s="238">
        <f>Q3902*H3902</f>
        <v>0</v>
      </c>
      <c r="S3902" s="238">
        <v>0</v>
      </c>
      <c r="T3902" s="239">
        <f>S3902*H3902</f>
        <v>0</v>
      </c>
      <c r="U3902" s="39"/>
      <c r="V3902" s="39"/>
      <c r="W3902" s="39"/>
      <c r="X3902" s="39"/>
      <c r="Y3902" s="39"/>
      <c r="Z3902" s="39"/>
      <c r="AA3902" s="39"/>
      <c r="AB3902" s="39"/>
      <c r="AC3902" s="39"/>
      <c r="AD3902" s="39"/>
      <c r="AE3902" s="39"/>
      <c r="AR3902" s="240" t="s">
        <v>306</v>
      </c>
      <c r="AT3902" s="240" t="s">
        <v>191</v>
      </c>
      <c r="AU3902" s="240" t="s">
        <v>82</v>
      </c>
      <c r="AY3902" s="18" t="s">
        <v>189</v>
      </c>
      <c r="BE3902" s="241">
        <f>IF(N3902="základní",J3902,0)</f>
        <v>0</v>
      </c>
      <c r="BF3902" s="241">
        <f>IF(N3902="snížená",J3902,0)</f>
        <v>0</v>
      </c>
      <c r="BG3902" s="241">
        <f>IF(N3902="zákl. přenesená",J3902,0)</f>
        <v>0</v>
      </c>
      <c r="BH3902" s="241">
        <f>IF(N3902="sníž. přenesená",J3902,0)</f>
        <v>0</v>
      </c>
      <c r="BI3902" s="241">
        <f>IF(N3902="nulová",J3902,0)</f>
        <v>0</v>
      </c>
      <c r="BJ3902" s="18" t="s">
        <v>80</v>
      </c>
      <c r="BK3902" s="241">
        <f>ROUND(I3902*H3902,2)</f>
        <v>0</v>
      </c>
      <c r="BL3902" s="18" t="s">
        <v>306</v>
      </c>
      <c r="BM3902" s="240" t="s">
        <v>2308</v>
      </c>
    </row>
    <row r="3903" s="2" customFormat="1">
      <c r="A3903" s="39"/>
      <c r="B3903" s="40"/>
      <c r="C3903" s="41"/>
      <c r="D3903" s="242" t="s">
        <v>197</v>
      </c>
      <c r="E3903" s="41"/>
      <c r="F3903" s="243" t="s">
        <v>2309</v>
      </c>
      <c r="G3903" s="41"/>
      <c r="H3903" s="41"/>
      <c r="I3903" s="244"/>
      <c r="J3903" s="41"/>
      <c r="K3903" s="41"/>
      <c r="L3903" s="45"/>
      <c r="M3903" s="245"/>
      <c r="N3903" s="246"/>
      <c r="O3903" s="92"/>
      <c r="P3903" s="92"/>
      <c r="Q3903" s="92"/>
      <c r="R3903" s="92"/>
      <c r="S3903" s="92"/>
      <c r="T3903" s="93"/>
      <c r="U3903" s="39"/>
      <c r="V3903" s="39"/>
      <c r="W3903" s="39"/>
      <c r="X3903" s="39"/>
      <c r="Y3903" s="39"/>
      <c r="Z3903" s="39"/>
      <c r="AA3903" s="39"/>
      <c r="AB3903" s="39"/>
      <c r="AC3903" s="39"/>
      <c r="AD3903" s="39"/>
      <c r="AE3903" s="39"/>
      <c r="AT3903" s="18" t="s">
        <v>197</v>
      </c>
      <c r="AU3903" s="18" t="s">
        <v>82</v>
      </c>
    </row>
    <row r="3904" s="2" customFormat="1">
      <c r="A3904" s="39"/>
      <c r="B3904" s="40"/>
      <c r="C3904" s="41"/>
      <c r="D3904" s="247" t="s">
        <v>198</v>
      </c>
      <c r="E3904" s="41"/>
      <c r="F3904" s="248" t="s">
        <v>2310</v>
      </c>
      <c r="G3904" s="41"/>
      <c r="H3904" s="41"/>
      <c r="I3904" s="244"/>
      <c r="J3904" s="41"/>
      <c r="K3904" s="41"/>
      <c r="L3904" s="45"/>
      <c r="M3904" s="245"/>
      <c r="N3904" s="246"/>
      <c r="O3904" s="92"/>
      <c r="P3904" s="92"/>
      <c r="Q3904" s="92"/>
      <c r="R3904" s="92"/>
      <c r="S3904" s="92"/>
      <c r="T3904" s="93"/>
      <c r="U3904" s="39"/>
      <c r="V3904" s="39"/>
      <c r="W3904" s="39"/>
      <c r="X3904" s="39"/>
      <c r="Y3904" s="39"/>
      <c r="Z3904" s="39"/>
      <c r="AA3904" s="39"/>
      <c r="AB3904" s="39"/>
      <c r="AC3904" s="39"/>
      <c r="AD3904" s="39"/>
      <c r="AE3904" s="39"/>
      <c r="AT3904" s="18" t="s">
        <v>198</v>
      </c>
      <c r="AU3904" s="18" t="s">
        <v>82</v>
      </c>
    </row>
    <row r="3905" s="12" customFormat="1" ht="22.8" customHeight="1">
      <c r="A3905" s="12"/>
      <c r="B3905" s="212"/>
      <c r="C3905" s="213"/>
      <c r="D3905" s="214" t="s">
        <v>72</v>
      </c>
      <c r="E3905" s="226" t="s">
        <v>2311</v>
      </c>
      <c r="F3905" s="226" t="s">
        <v>2312</v>
      </c>
      <c r="G3905" s="213"/>
      <c r="H3905" s="213"/>
      <c r="I3905" s="216"/>
      <c r="J3905" s="227">
        <f>BK3905</f>
        <v>0</v>
      </c>
      <c r="K3905" s="213"/>
      <c r="L3905" s="218"/>
      <c r="M3905" s="219"/>
      <c r="N3905" s="220"/>
      <c r="O3905" s="220"/>
      <c r="P3905" s="221">
        <f>SUM(P3906:P3907)</f>
        <v>0</v>
      </c>
      <c r="Q3905" s="220"/>
      <c r="R3905" s="221">
        <f>SUM(R3906:R3907)</f>
        <v>0</v>
      </c>
      <c r="S3905" s="220"/>
      <c r="T3905" s="222">
        <f>SUM(T3906:T3907)</f>
        <v>0</v>
      </c>
      <c r="U3905" s="12"/>
      <c r="V3905" s="12"/>
      <c r="W3905" s="12"/>
      <c r="X3905" s="12"/>
      <c r="Y3905" s="12"/>
      <c r="Z3905" s="12"/>
      <c r="AA3905" s="12"/>
      <c r="AB3905" s="12"/>
      <c r="AC3905" s="12"/>
      <c r="AD3905" s="12"/>
      <c r="AE3905" s="12"/>
      <c r="AR3905" s="223" t="s">
        <v>82</v>
      </c>
      <c r="AT3905" s="224" t="s">
        <v>72</v>
      </c>
      <c r="AU3905" s="224" t="s">
        <v>80</v>
      </c>
      <c r="AY3905" s="223" t="s">
        <v>189</v>
      </c>
      <c r="BK3905" s="225">
        <f>SUM(BK3906:BK3907)</f>
        <v>0</v>
      </c>
    </row>
    <row r="3906" s="2" customFormat="1" ht="37.8" customHeight="1">
      <c r="A3906" s="39"/>
      <c r="B3906" s="40"/>
      <c r="C3906" s="228" t="s">
        <v>2313</v>
      </c>
      <c r="D3906" s="228" t="s">
        <v>191</v>
      </c>
      <c r="E3906" s="229" t="s">
        <v>2314</v>
      </c>
      <c r="F3906" s="230" t="s">
        <v>2315</v>
      </c>
      <c r="G3906" s="231" t="s">
        <v>1029</v>
      </c>
      <c r="H3906" s="232">
        <v>1</v>
      </c>
      <c r="I3906" s="233"/>
      <c r="J3906" s="234">
        <f>ROUND(I3906*H3906,2)</f>
        <v>0</v>
      </c>
      <c r="K3906" s="235"/>
      <c r="L3906" s="45"/>
      <c r="M3906" s="236" t="s">
        <v>1</v>
      </c>
      <c r="N3906" s="237" t="s">
        <v>38</v>
      </c>
      <c r="O3906" s="92"/>
      <c r="P3906" s="238">
        <f>O3906*H3906</f>
        <v>0</v>
      </c>
      <c r="Q3906" s="238">
        <v>0</v>
      </c>
      <c r="R3906" s="238">
        <f>Q3906*H3906</f>
        <v>0</v>
      </c>
      <c r="S3906" s="238">
        <v>0</v>
      </c>
      <c r="T3906" s="239">
        <f>S3906*H3906</f>
        <v>0</v>
      </c>
      <c r="U3906" s="39"/>
      <c r="V3906" s="39"/>
      <c r="W3906" s="39"/>
      <c r="X3906" s="39"/>
      <c r="Y3906" s="39"/>
      <c r="Z3906" s="39"/>
      <c r="AA3906" s="39"/>
      <c r="AB3906" s="39"/>
      <c r="AC3906" s="39"/>
      <c r="AD3906" s="39"/>
      <c r="AE3906" s="39"/>
      <c r="AR3906" s="240" t="s">
        <v>195</v>
      </c>
      <c r="AT3906" s="240" t="s">
        <v>191</v>
      </c>
      <c r="AU3906" s="240" t="s">
        <v>82</v>
      </c>
      <c r="AY3906" s="18" t="s">
        <v>189</v>
      </c>
      <c r="BE3906" s="241">
        <f>IF(N3906="základní",J3906,0)</f>
        <v>0</v>
      </c>
      <c r="BF3906" s="241">
        <f>IF(N3906="snížená",J3906,0)</f>
        <v>0</v>
      </c>
      <c r="BG3906" s="241">
        <f>IF(N3906="zákl. přenesená",J3906,0)</f>
        <v>0</v>
      </c>
      <c r="BH3906" s="241">
        <f>IF(N3906="sníž. přenesená",J3906,0)</f>
        <v>0</v>
      </c>
      <c r="BI3906" s="241">
        <f>IF(N3906="nulová",J3906,0)</f>
        <v>0</v>
      </c>
      <c r="BJ3906" s="18" t="s">
        <v>80</v>
      </c>
      <c r="BK3906" s="241">
        <f>ROUND(I3906*H3906,2)</f>
        <v>0</v>
      </c>
      <c r="BL3906" s="18" t="s">
        <v>195</v>
      </c>
      <c r="BM3906" s="240" t="s">
        <v>2316</v>
      </c>
    </row>
    <row r="3907" s="2" customFormat="1">
      <c r="A3907" s="39"/>
      <c r="B3907" s="40"/>
      <c r="C3907" s="41"/>
      <c r="D3907" s="242" t="s">
        <v>197</v>
      </c>
      <c r="E3907" s="41"/>
      <c r="F3907" s="243" t="s">
        <v>2315</v>
      </c>
      <c r="G3907" s="41"/>
      <c r="H3907" s="41"/>
      <c r="I3907" s="244"/>
      <c r="J3907" s="41"/>
      <c r="K3907" s="41"/>
      <c r="L3907" s="45"/>
      <c r="M3907" s="245"/>
      <c r="N3907" s="246"/>
      <c r="O3907" s="92"/>
      <c r="P3907" s="92"/>
      <c r="Q3907" s="92"/>
      <c r="R3907" s="92"/>
      <c r="S3907" s="92"/>
      <c r="T3907" s="93"/>
      <c r="U3907" s="39"/>
      <c r="V3907" s="39"/>
      <c r="W3907" s="39"/>
      <c r="X3907" s="39"/>
      <c r="Y3907" s="39"/>
      <c r="Z3907" s="39"/>
      <c r="AA3907" s="39"/>
      <c r="AB3907" s="39"/>
      <c r="AC3907" s="39"/>
      <c r="AD3907" s="39"/>
      <c r="AE3907" s="39"/>
      <c r="AT3907" s="18" t="s">
        <v>197</v>
      </c>
      <c r="AU3907" s="18" t="s">
        <v>82</v>
      </c>
    </row>
    <row r="3908" s="12" customFormat="1" ht="22.8" customHeight="1">
      <c r="A3908" s="12"/>
      <c r="B3908" s="212"/>
      <c r="C3908" s="213"/>
      <c r="D3908" s="214" t="s">
        <v>72</v>
      </c>
      <c r="E3908" s="226" t="s">
        <v>2317</v>
      </c>
      <c r="F3908" s="226" t="s">
        <v>101</v>
      </c>
      <c r="G3908" s="213"/>
      <c r="H3908" s="213"/>
      <c r="I3908" s="216"/>
      <c r="J3908" s="227">
        <f>BK3908</f>
        <v>0</v>
      </c>
      <c r="K3908" s="213"/>
      <c r="L3908" s="218"/>
      <c r="M3908" s="219"/>
      <c r="N3908" s="220"/>
      <c r="O3908" s="220"/>
      <c r="P3908" s="221">
        <f>SUM(P3909:P3913)</f>
        <v>0</v>
      </c>
      <c r="Q3908" s="220"/>
      <c r="R3908" s="221">
        <f>SUM(R3909:R3913)</f>
        <v>0</v>
      </c>
      <c r="S3908" s="220"/>
      <c r="T3908" s="222">
        <f>SUM(T3909:T3913)</f>
        <v>0</v>
      </c>
      <c r="U3908" s="12"/>
      <c r="V3908" s="12"/>
      <c r="W3908" s="12"/>
      <c r="X3908" s="12"/>
      <c r="Y3908" s="12"/>
      <c r="Z3908" s="12"/>
      <c r="AA3908" s="12"/>
      <c r="AB3908" s="12"/>
      <c r="AC3908" s="12"/>
      <c r="AD3908" s="12"/>
      <c r="AE3908" s="12"/>
      <c r="AR3908" s="223" t="s">
        <v>82</v>
      </c>
      <c r="AT3908" s="224" t="s">
        <v>72</v>
      </c>
      <c r="AU3908" s="224" t="s">
        <v>80</v>
      </c>
      <c r="AY3908" s="223" t="s">
        <v>189</v>
      </c>
      <c r="BK3908" s="225">
        <f>SUM(BK3909:BK3913)</f>
        <v>0</v>
      </c>
    </row>
    <row r="3909" s="2" customFormat="1" ht="16.5" customHeight="1">
      <c r="A3909" s="39"/>
      <c r="B3909" s="40"/>
      <c r="C3909" s="228" t="s">
        <v>2318</v>
      </c>
      <c r="D3909" s="228" t="s">
        <v>191</v>
      </c>
      <c r="E3909" s="229" t="s">
        <v>2319</v>
      </c>
      <c r="F3909" s="230" t="s">
        <v>2320</v>
      </c>
      <c r="G3909" s="231" t="s">
        <v>1029</v>
      </c>
      <c r="H3909" s="232">
        <v>1</v>
      </c>
      <c r="I3909" s="233"/>
      <c r="J3909" s="234">
        <f>ROUND(I3909*H3909,2)</f>
        <v>0</v>
      </c>
      <c r="K3909" s="235"/>
      <c r="L3909" s="45"/>
      <c r="M3909" s="236" t="s">
        <v>1</v>
      </c>
      <c r="N3909" s="237" t="s">
        <v>38</v>
      </c>
      <c r="O3909" s="92"/>
      <c r="P3909" s="238">
        <f>O3909*H3909</f>
        <v>0</v>
      </c>
      <c r="Q3909" s="238">
        <v>0</v>
      </c>
      <c r="R3909" s="238">
        <f>Q3909*H3909</f>
        <v>0</v>
      </c>
      <c r="S3909" s="238">
        <v>0</v>
      </c>
      <c r="T3909" s="239">
        <f>S3909*H3909</f>
        <v>0</v>
      </c>
      <c r="U3909" s="39"/>
      <c r="V3909" s="39"/>
      <c r="W3909" s="39"/>
      <c r="X3909" s="39"/>
      <c r="Y3909" s="39"/>
      <c r="Z3909" s="39"/>
      <c r="AA3909" s="39"/>
      <c r="AB3909" s="39"/>
      <c r="AC3909" s="39"/>
      <c r="AD3909" s="39"/>
      <c r="AE3909" s="39"/>
      <c r="AR3909" s="240" t="s">
        <v>306</v>
      </c>
      <c r="AT3909" s="240" t="s">
        <v>191</v>
      </c>
      <c r="AU3909" s="240" t="s">
        <v>82</v>
      </c>
      <c r="AY3909" s="18" t="s">
        <v>189</v>
      </c>
      <c r="BE3909" s="241">
        <f>IF(N3909="základní",J3909,0)</f>
        <v>0</v>
      </c>
      <c r="BF3909" s="241">
        <f>IF(N3909="snížená",J3909,0)</f>
        <v>0</v>
      </c>
      <c r="BG3909" s="241">
        <f>IF(N3909="zákl. přenesená",J3909,0)</f>
        <v>0</v>
      </c>
      <c r="BH3909" s="241">
        <f>IF(N3909="sníž. přenesená",J3909,0)</f>
        <v>0</v>
      </c>
      <c r="BI3909" s="241">
        <f>IF(N3909="nulová",J3909,0)</f>
        <v>0</v>
      </c>
      <c r="BJ3909" s="18" t="s">
        <v>80</v>
      </c>
      <c r="BK3909" s="241">
        <f>ROUND(I3909*H3909,2)</f>
        <v>0</v>
      </c>
      <c r="BL3909" s="18" t="s">
        <v>306</v>
      </c>
      <c r="BM3909" s="240" t="s">
        <v>2321</v>
      </c>
    </row>
    <row r="3910" s="2" customFormat="1">
      <c r="A3910" s="39"/>
      <c r="B3910" s="40"/>
      <c r="C3910" s="41"/>
      <c r="D3910" s="242" t="s">
        <v>197</v>
      </c>
      <c r="E3910" s="41"/>
      <c r="F3910" s="243" t="s">
        <v>2320</v>
      </c>
      <c r="G3910" s="41"/>
      <c r="H3910" s="41"/>
      <c r="I3910" s="244"/>
      <c r="J3910" s="41"/>
      <c r="K3910" s="41"/>
      <c r="L3910" s="45"/>
      <c r="M3910" s="245"/>
      <c r="N3910" s="246"/>
      <c r="O3910" s="92"/>
      <c r="P3910" s="92"/>
      <c r="Q3910" s="92"/>
      <c r="R3910" s="92"/>
      <c r="S3910" s="92"/>
      <c r="T3910" s="93"/>
      <c r="U3910" s="39"/>
      <c r="V3910" s="39"/>
      <c r="W3910" s="39"/>
      <c r="X3910" s="39"/>
      <c r="Y3910" s="39"/>
      <c r="Z3910" s="39"/>
      <c r="AA3910" s="39"/>
      <c r="AB3910" s="39"/>
      <c r="AC3910" s="39"/>
      <c r="AD3910" s="39"/>
      <c r="AE3910" s="39"/>
      <c r="AT3910" s="18" t="s">
        <v>197</v>
      </c>
      <c r="AU3910" s="18" t="s">
        <v>82</v>
      </c>
    </row>
    <row r="3911" s="2" customFormat="1" ht="24.15" customHeight="1">
      <c r="A3911" s="39"/>
      <c r="B3911" s="40"/>
      <c r="C3911" s="228" t="s">
        <v>2322</v>
      </c>
      <c r="D3911" s="228" t="s">
        <v>191</v>
      </c>
      <c r="E3911" s="229" t="s">
        <v>2323</v>
      </c>
      <c r="F3911" s="230" t="s">
        <v>2324</v>
      </c>
      <c r="G3911" s="231" t="s">
        <v>2172</v>
      </c>
      <c r="H3911" s="304"/>
      <c r="I3911" s="233"/>
      <c r="J3911" s="234">
        <f>ROUND(I3911*H3911,2)</f>
        <v>0</v>
      </c>
      <c r="K3911" s="235"/>
      <c r="L3911" s="45"/>
      <c r="M3911" s="236" t="s">
        <v>1</v>
      </c>
      <c r="N3911" s="237" t="s">
        <v>38</v>
      </c>
      <c r="O3911" s="92"/>
      <c r="P3911" s="238">
        <f>O3911*H3911</f>
        <v>0</v>
      </c>
      <c r="Q3911" s="238">
        <v>0</v>
      </c>
      <c r="R3911" s="238">
        <f>Q3911*H3911</f>
        <v>0</v>
      </c>
      <c r="S3911" s="238">
        <v>0</v>
      </c>
      <c r="T3911" s="239">
        <f>S3911*H3911</f>
        <v>0</v>
      </c>
      <c r="U3911" s="39"/>
      <c r="V3911" s="39"/>
      <c r="W3911" s="39"/>
      <c r="X3911" s="39"/>
      <c r="Y3911" s="39"/>
      <c r="Z3911" s="39"/>
      <c r="AA3911" s="39"/>
      <c r="AB3911" s="39"/>
      <c r="AC3911" s="39"/>
      <c r="AD3911" s="39"/>
      <c r="AE3911" s="39"/>
      <c r="AR3911" s="240" t="s">
        <v>306</v>
      </c>
      <c r="AT3911" s="240" t="s">
        <v>191</v>
      </c>
      <c r="AU3911" s="240" t="s">
        <v>82</v>
      </c>
      <c r="AY3911" s="18" t="s">
        <v>189</v>
      </c>
      <c r="BE3911" s="241">
        <f>IF(N3911="základní",J3911,0)</f>
        <v>0</v>
      </c>
      <c r="BF3911" s="241">
        <f>IF(N3911="snížená",J3911,0)</f>
        <v>0</v>
      </c>
      <c r="BG3911" s="241">
        <f>IF(N3911="zákl. přenesená",J3911,0)</f>
        <v>0</v>
      </c>
      <c r="BH3911" s="241">
        <f>IF(N3911="sníž. přenesená",J3911,0)</f>
        <v>0</v>
      </c>
      <c r="BI3911" s="241">
        <f>IF(N3911="nulová",J3911,0)</f>
        <v>0</v>
      </c>
      <c r="BJ3911" s="18" t="s">
        <v>80</v>
      </c>
      <c r="BK3911" s="241">
        <f>ROUND(I3911*H3911,2)</f>
        <v>0</v>
      </c>
      <c r="BL3911" s="18" t="s">
        <v>306</v>
      </c>
      <c r="BM3911" s="240" t="s">
        <v>2325</v>
      </c>
    </row>
    <row r="3912" s="2" customFormat="1">
      <c r="A3912" s="39"/>
      <c r="B3912" s="40"/>
      <c r="C3912" s="41"/>
      <c r="D3912" s="242" t="s">
        <v>197</v>
      </c>
      <c r="E3912" s="41"/>
      <c r="F3912" s="243" t="s">
        <v>2324</v>
      </c>
      <c r="G3912" s="41"/>
      <c r="H3912" s="41"/>
      <c r="I3912" s="244"/>
      <c r="J3912" s="41"/>
      <c r="K3912" s="41"/>
      <c r="L3912" s="45"/>
      <c r="M3912" s="245"/>
      <c r="N3912" s="246"/>
      <c r="O3912" s="92"/>
      <c r="P3912" s="92"/>
      <c r="Q3912" s="92"/>
      <c r="R3912" s="92"/>
      <c r="S3912" s="92"/>
      <c r="T3912" s="93"/>
      <c r="U3912" s="39"/>
      <c r="V3912" s="39"/>
      <c r="W3912" s="39"/>
      <c r="X3912" s="39"/>
      <c r="Y3912" s="39"/>
      <c r="Z3912" s="39"/>
      <c r="AA3912" s="39"/>
      <c r="AB3912" s="39"/>
      <c r="AC3912" s="39"/>
      <c r="AD3912" s="39"/>
      <c r="AE3912" s="39"/>
      <c r="AT3912" s="18" t="s">
        <v>197</v>
      </c>
      <c r="AU3912" s="18" t="s">
        <v>82</v>
      </c>
    </row>
    <row r="3913" s="2" customFormat="1">
      <c r="A3913" s="39"/>
      <c r="B3913" s="40"/>
      <c r="C3913" s="41"/>
      <c r="D3913" s="247" t="s">
        <v>198</v>
      </c>
      <c r="E3913" s="41"/>
      <c r="F3913" s="248" t="s">
        <v>2326</v>
      </c>
      <c r="G3913" s="41"/>
      <c r="H3913" s="41"/>
      <c r="I3913" s="244"/>
      <c r="J3913" s="41"/>
      <c r="K3913" s="41"/>
      <c r="L3913" s="45"/>
      <c r="M3913" s="245"/>
      <c r="N3913" s="246"/>
      <c r="O3913" s="92"/>
      <c r="P3913" s="92"/>
      <c r="Q3913" s="92"/>
      <c r="R3913" s="92"/>
      <c r="S3913" s="92"/>
      <c r="T3913" s="93"/>
      <c r="U3913" s="39"/>
      <c r="V3913" s="39"/>
      <c r="W3913" s="39"/>
      <c r="X3913" s="39"/>
      <c r="Y3913" s="39"/>
      <c r="Z3913" s="39"/>
      <c r="AA3913" s="39"/>
      <c r="AB3913" s="39"/>
      <c r="AC3913" s="39"/>
      <c r="AD3913" s="39"/>
      <c r="AE3913" s="39"/>
      <c r="AT3913" s="18" t="s">
        <v>198</v>
      </c>
      <c r="AU3913" s="18" t="s">
        <v>82</v>
      </c>
    </row>
    <row r="3914" s="12" customFormat="1" ht="22.8" customHeight="1">
      <c r="A3914" s="12"/>
      <c r="B3914" s="212"/>
      <c r="C3914" s="213"/>
      <c r="D3914" s="214" t="s">
        <v>72</v>
      </c>
      <c r="E3914" s="226" t="s">
        <v>2327</v>
      </c>
      <c r="F3914" s="226" t="s">
        <v>2328</v>
      </c>
      <c r="G3914" s="213"/>
      <c r="H3914" s="213"/>
      <c r="I3914" s="216"/>
      <c r="J3914" s="227">
        <f>BK3914</f>
        <v>0</v>
      </c>
      <c r="K3914" s="213"/>
      <c r="L3914" s="218"/>
      <c r="M3914" s="219"/>
      <c r="N3914" s="220"/>
      <c r="O3914" s="220"/>
      <c r="P3914" s="221">
        <f>SUM(P3915:P3925)</f>
        <v>0</v>
      </c>
      <c r="Q3914" s="220"/>
      <c r="R3914" s="221">
        <f>SUM(R3915:R3925)</f>
        <v>0.22163279999999999</v>
      </c>
      <c r="S3914" s="220"/>
      <c r="T3914" s="222">
        <f>SUM(T3915:T3925)</f>
        <v>0</v>
      </c>
      <c r="U3914" s="12"/>
      <c r="V3914" s="12"/>
      <c r="W3914" s="12"/>
      <c r="X3914" s="12"/>
      <c r="Y3914" s="12"/>
      <c r="Z3914" s="12"/>
      <c r="AA3914" s="12"/>
      <c r="AB3914" s="12"/>
      <c r="AC3914" s="12"/>
      <c r="AD3914" s="12"/>
      <c r="AE3914" s="12"/>
      <c r="AR3914" s="223" t="s">
        <v>82</v>
      </c>
      <c r="AT3914" s="224" t="s">
        <v>72</v>
      </c>
      <c r="AU3914" s="224" t="s">
        <v>80</v>
      </c>
      <c r="AY3914" s="223" t="s">
        <v>189</v>
      </c>
      <c r="BK3914" s="225">
        <f>SUM(BK3915:BK3925)</f>
        <v>0</v>
      </c>
    </row>
    <row r="3915" s="2" customFormat="1" ht="16.5" customHeight="1">
      <c r="A3915" s="39"/>
      <c r="B3915" s="40"/>
      <c r="C3915" s="228" t="s">
        <v>2329</v>
      </c>
      <c r="D3915" s="228" t="s">
        <v>191</v>
      </c>
      <c r="E3915" s="229" t="s">
        <v>2330</v>
      </c>
      <c r="F3915" s="230" t="s">
        <v>2331</v>
      </c>
      <c r="G3915" s="231" t="s">
        <v>301</v>
      </c>
      <c r="H3915" s="232">
        <v>2.3999999999999999</v>
      </c>
      <c r="I3915" s="233"/>
      <c r="J3915" s="234">
        <f>ROUND(I3915*H3915,2)</f>
        <v>0</v>
      </c>
      <c r="K3915" s="235"/>
      <c r="L3915" s="45"/>
      <c r="M3915" s="236" t="s">
        <v>1</v>
      </c>
      <c r="N3915" s="237" t="s">
        <v>38</v>
      </c>
      <c r="O3915" s="92"/>
      <c r="P3915" s="238">
        <f>O3915*H3915</f>
        <v>0</v>
      </c>
      <c r="Q3915" s="238">
        <v>0.092346999999999999</v>
      </c>
      <c r="R3915" s="238">
        <f>Q3915*H3915</f>
        <v>0.22163279999999999</v>
      </c>
      <c r="S3915" s="238">
        <v>0</v>
      </c>
      <c r="T3915" s="239">
        <f>S3915*H3915</f>
        <v>0</v>
      </c>
      <c r="U3915" s="39"/>
      <c r="V3915" s="39"/>
      <c r="W3915" s="39"/>
      <c r="X3915" s="39"/>
      <c r="Y3915" s="39"/>
      <c r="Z3915" s="39"/>
      <c r="AA3915" s="39"/>
      <c r="AB3915" s="39"/>
      <c r="AC3915" s="39"/>
      <c r="AD3915" s="39"/>
      <c r="AE3915" s="39"/>
      <c r="AR3915" s="240" t="s">
        <v>306</v>
      </c>
      <c r="AT3915" s="240" t="s">
        <v>191</v>
      </c>
      <c r="AU3915" s="240" t="s">
        <v>82</v>
      </c>
      <c r="AY3915" s="18" t="s">
        <v>189</v>
      </c>
      <c r="BE3915" s="241">
        <f>IF(N3915="základní",J3915,0)</f>
        <v>0</v>
      </c>
      <c r="BF3915" s="241">
        <f>IF(N3915="snížená",J3915,0)</f>
        <v>0</v>
      </c>
      <c r="BG3915" s="241">
        <f>IF(N3915="zákl. přenesená",J3915,0)</f>
        <v>0</v>
      </c>
      <c r="BH3915" s="241">
        <f>IF(N3915="sníž. přenesená",J3915,0)</f>
        <v>0</v>
      </c>
      <c r="BI3915" s="241">
        <f>IF(N3915="nulová",J3915,0)</f>
        <v>0</v>
      </c>
      <c r="BJ3915" s="18" t="s">
        <v>80</v>
      </c>
      <c r="BK3915" s="241">
        <f>ROUND(I3915*H3915,2)</f>
        <v>0</v>
      </c>
      <c r="BL3915" s="18" t="s">
        <v>306</v>
      </c>
      <c r="BM3915" s="240" t="s">
        <v>2332</v>
      </c>
    </row>
    <row r="3916" s="2" customFormat="1">
      <c r="A3916" s="39"/>
      <c r="B3916" s="40"/>
      <c r="C3916" s="41"/>
      <c r="D3916" s="242" t="s">
        <v>197</v>
      </c>
      <c r="E3916" s="41"/>
      <c r="F3916" s="243" t="s">
        <v>2331</v>
      </c>
      <c r="G3916" s="41"/>
      <c r="H3916" s="41"/>
      <c r="I3916" s="244"/>
      <c r="J3916" s="41"/>
      <c r="K3916" s="41"/>
      <c r="L3916" s="45"/>
      <c r="M3916" s="245"/>
      <c r="N3916" s="246"/>
      <c r="O3916" s="92"/>
      <c r="P3916" s="92"/>
      <c r="Q3916" s="92"/>
      <c r="R3916" s="92"/>
      <c r="S3916" s="92"/>
      <c r="T3916" s="93"/>
      <c r="U3916" s="39"/>
      <c r="V3916" s="39"/>
      <c r="W3916" s="39"/>
      <c r="X3916" s="39"/>
      <c r="Y3916" s="39"/>
      <c r="Z3916" s="39"/>
      <c r="AA3916" s="39"/>
      <c r="AB3916" s="39"/>
      <c r="AC3916" s="39"/>
      <c r="AD3916" s="39"/>
      <c r="AE3916" s="39"/>
      <c r="AT3916" s="18" t="s">
        <v>197</v>
      </c>
      <c r="AU3916" s="18" t="s">
        <v>82</v>
      </c>
    </row>
    <row r="3917" s="2" customFormat="1">
      <c r="A3917" s="39"/>
      <c r="B3917" s="40"/>
      <c r="C3917" s="41"/>
      <c r="D3917" s="247" t="s">
        <v>198</v>
      </c>
      <c r="E3917" s="41"/>
      <c r="F3917" s="248" t="s">
        <v>2333</v>
      </c>
      <c r="G3917" s="41"/>
      <c r="H3917" s="41"/>
      <c r="I3917" s="244"/>
      <c r="J3917" s="41"/>
      <c r="K3917" s="41"/>
      <c r="L3917" s="45"/>
      <c r="M3917" s="245"/>
      <c r="N3917" s="246"/>
      <c r="O3917" s="92"/>
      <c r="P3917" s="92"/>
      <c r="Q3917" s="92"/>
      <c r="R3917" s="92"/>
      <c r="S3917" s="92"/>
      <c r="T3917" s="93"/>
      <c r="U3917" s="39"/>
      <c r="V3917" s="39"/>
      <c r="W3917" s="39"/>
      <c r="X3917" s="39"/>
      <c r="Y3917" s="39"/>
      <c r="Z3917" s="39"/>
      <c r="AA3917" s="39"/>
      <c r="AB3917" s="39"/>
      <c r="AC3917" s="39"/>
      <c r="AD3917" s="39"/>
      <c r="AE3917" s="39"/>
      <c r="AT3917" s="18" t="s">
        <v>198</v>
      </c>
      <c r="AU3917" s="18" t="s">
        <v>82</v>
      </c>
    </row>
    <row r="3918" s="13" customFormat="1">
      <c r="A3918" s="13"/>
      <c r="B3918" s="249"/>
      <c r="C3918" s="250"/>
      <c r="D3918" s="242" t="s">
        <v>200</v>
      </c>
      <c r="E3918" s="251" t="s">
        <v>1</v>
      </c>
      <c r="F3918" s="252" t="s">
        <v>1424</v>
      </c>
      <c r="G3918" s="250"/>
      <c r="H3918" s="251" t="s">
        <v>1</v>
      </c>
      <c r="I3918" s="253"/>
      <c r="J3918" s="250"/>
      <c r="K3918" s="250"/>
      <c r="L3918" s="254"/>
      <c r="M3918" s="255"/>
      <c r="N3918" s="256"/>
      <c r="O3918" s="256"/>
      <c r="P3918" s="256"/>
      <c r="Q3918" s="256"/>
      <c r="R3918" s="256"/>
      <c r="S3918" s="256"/>
      <c r="T3918" s="257"/>
      <c r="U3918" s="13"/>
      <c r="V3918" s="13"/>
      <c r="W3918" s="13"/>
      <c r="X3918" s="13"/>
      <c r="Y3918" s="13"/>
      <c r="Z3918" s="13"/>
      <c r="AA3918" s="13"/>
      <c r="AB3918" s="13"/>
      <c r="AC3918" s="13"/>
      <c r="AD3918" s="13"/>
      <c r="AE3918" s="13"/>
      <c r="AT3918" s="258" t="s">
        <v>200</v>
      </c>
      <c r="AU3918" s="258" t="s">
        <v>82</v>
      </c>
      <c r="AV3918" s="13" t="s">
        <v>80</v>
      </c>
      <c r="AW3918" s="13" t="s">
        <v>30</v>
      </c>
      <c r="AX3918" s="13" t="s">
        <v>73</v>
      </c>
      <c r="AY3918" s="258" t="s">
        <v>189</v>
      </c>
    </row>
    <row r="3919" s="14" customFormat="1">
      <c r="A3919" s="14"/>
      <c r="B3919" s="259"/>
      <c r="C3919" s="260"/>
      <c r="D3919" s="242" t="s">
        <v>200</v>
      </c>
      <c r="E3919" s="261" t="s">
        <v>1</v>
      </c>
      <c r="F3919" s="262" t="s">
        <v>1425</v>
      </c>
      <c r="G3919" s="260"/>
      <c r="H3919" s="263">
        <v>0.40000000000000002</v>
      </c>
      <c r="I3919" s="264"/>
      <c r="J3919" s="260"/>
      <c r="K3919" s="260"/>
      <c r="L3919" s="265"/>
      <c r="M3919" s="266"/>
      <c r="N3919" s="267"/>
      <c r="O3919" s="267"/>
      <c r="P3919" s="267"/>
      <c r="Q3919" s="267"/>
      <c r="R3919" s="267"/>
      <c r="S3919" s="267"/>
      <c r="T3919" s="268"/>
      <c r="U3919" s="14"/>
      <c r="V3919" s="14"/>
      <c r="W3919" s="14"/>
      <c r="X3919" s="14"/>
      <c r="Y3919" s="14"/>
      <c r="Z3919" s="14"/>
      <c r="AA3919" s="14"/>
      <c r="AB3919" s="14"/>
      <c r="AC3919" s="14"/>
      <c r="AD3919" s="14"/>
      <c r="AE3919" s="14"/>
      <c r="AT3919" s="269" t="s">
        <v>200</v>
      </c>
      <c r="AU3919" s="269" t="s">
        <v>82</v>
      </c>
      <c r="AV3919" s="14" t="s">
        <v>82</v>
      </c>
      <c r="AW3919" s="14" t="s">
        <v>30</v>
      </c>
      <c r="AX3919" s="14" t="s">
        <v>73</v>
      </c>
      <c r="AY3919" s="269" t="s">
        <v>189</v>
      </c>
    </row>
    <row r="3920" s="13" customFormat="1">
      <c r="A3920" s="13"/>
      <c r="B3920" s="249"/>
      <c r="C3920" s="250"/>
      <c r="D3920" s="242" t="s">
        <v>200</v>
      </c>
      <c r="E3920" s="251" t="s">
        <v>1</v>
      </c>
      <c r="F3920" s="252" t="s">
        <v>1426</v>
      </c>
      <c r="G3920" s="250"/>
      <c r="H3920" s="251" t="s">
        <v>1</v>
      </c>
      <c r="I3920" s="253"/>
      <c r="J3920" s="250"/>
      <c r="K3920" s="250"/>
      <c r="L3920" s="254"/>
      <c r="M3920" s="255"/>
      <c r="N3920" s="256"/>
      <c r="O3920" s="256"/>
      <c r="P3920" s="256"/>
      <c r="Q3920" s="256"/>
      <c r="R3920" s="256"/>
      <c r="S3920" s="256"/>
      <c r="T3920" s="257"/>
      <c r="U3920" s="13"/>
      <c r="V3920" s="13"/>
      <c r="W3920" s="13"/>
      <c r="X3920" s="13"/>
      <c r="Y3920" s="13"/>
      <c r="Z3920" s="13"/>
      <c r="AA3920" s="13"/>
      <c r="AB3920" s="13"/>
      <c r="AC3920" s="13"/>
      <c r="AD3920" s="13"/>
      <c r="AE3920" s="13"/>
      <c r="AT3920" s="258" t="s">
        <v>200</v>
      </c>
      <c r="AU3920" s="258" t="s">
        <v>82</v>
      </c>
      <c r="AV3920" s="13" t="s">
        <v>80</v>
      </c>
      <c r="AW3920" s="13" t="s">
        <v>30</v>
      </c>
      <c r="AX3920" s="13" t="s">
        <v>73</v>
      </c>
      <c r="AY3920" s="258" t="s">
        <v>189</v>
      </c>
    </row>
    <row r="3921" s="14" customFormat="1">
      <c r="A3921" s="14"/>
      <c r="B3921" s="259"/>
      <c r="C3921" s="260"/>
      <c r="D3921" s="242" t="s">
        <v>200</v>
      </c>
      <c r="E3921" s="261" t="s">
        <v>1</v>
      </c>
      <c r="F3921" s="262" t="s">
        <v>2334</v>
      </c>
      <c r="G3921" s="260"/>
      <c r="H3921" s="263">
        <v>2</v>
      </c>
      <c r="I3921" s="264"/>
      <c r="J3921" s="260"/>
      <c r="K3921" s="260"/>
      <c r="L3921" s="265"/>
      <c r="M3921" s="266"/>
      <c r="N3921" s="267"/>
      <c r="O3921" s="267"/>
      <c r="P3921" s="267"/>
      <c r="Q3921" s="267"/>
      <c r="R3921" s="267"/>
      <c r="S3921" s="267"/>
      <c r="T3921" s="268"/>
      <c r="U3921" s="14"/>
      <c r="V3921" s="14"/>
      <c r="W3921" s="14"/>
      <c r="X3921" s="14"/>
      <c r="Y3921" s="14"/>
      <c r="Z3921" s="14"/>
      <c r="AA3921" s="14"/>
      <c r="AB3921" s="14"/>
      <c r="AC3921" s="14"/>
      <c r="AD3921" s="14"/>
      <c r="AE3921" s="14"/>
      <c r="AT3921" s="269" t="s">
        <v>200</v>
      </c>
      <c r="AU3921" s="269" t="s">
        <v>82</v>
      </c>
      <c r="AV3921" s="14" t="s">
        <v>82</v>
      </c>
      <c r="AW3921" s="14" t="s">
        <v>30</v>
      </c>
      <c r="AX3921" s="14" t="s">
        <v>73</v>
      </c>
      <c r="AY3921" s="269" t="s">
        <v>189</v>
      </c>
    </row>
    <row r="3922" s="15" customFormat="1">
      <c r="A3922" s="15"/>
      <c r="B3922" s="270"/>
      <c r="C3922" s="271"/>
      <c r="D3922" s="242" t="s">
        <v>200</v>
      </c>
      <c r="E3922" s="272" t="s">
        <v>1</v>
      </c>
      <c r="F3922" s="273" t="s">
        <v>207</v>
      </c>
      <c r="G3922" s="271"/>
      <c r="H3922" s="274">
        <v>2.3999999999999999</v>
      </c>
      <c r="I3922" s="275"/>
      <c r="J3922" s="271"/>
      <c r="K3922" s="271"/>
      <c r="L3922" s="276"/>
      <c r="M3922" s="277"/>
      <c r="N3922" s="278"/>
      <c r="O3922" s="278"/>
      <c r="P3922" s="278"/>
      <c r="Q3922" s="278"/>
      <c r="R3922" s="278"/>
      <c r="S3922" s="278"/>
      <c r="T3922" s="279"/>
      <c r="U3922" s="15"/>
      <c r="V3922" s="15"/>
      <c r="W3922" s="15"/>
      <c r="X3922" s="15"/>
      <c r="Y3922" s="15"/>
      <c r="Z3922" s="15"/>
      <c r="AA3922" s="15"/>
      <c r="AB3922" s="15"/>
      <c r="AC3922" s="15"/>
      <c r="AD3922" s="15"/>
      <c r="AE3922" s="15"/>
      <c r="AT3922" s="280" t="s">
        <v>200</v>
      </c>
      <c r="AU3922" s="280" t="s">
        <v>82</v>
      </c>
      <c r="AV3922" s="15" t="s">
        <v>195</v>
      </c>
      <c r="AW3922" s="15" t="s">
        <v>30</v>
      </c>
      <c r="AX3922" s="15" t="s">
        <v>80</v>
      </c>
      <c r="AY3922" s="280" t="s">
        <v>189</v>
      </c>
    </row>
    <row r="3923" s="2" customFormat="1" ht="24.15" customHeight="1">
      <c r="A3923" s="39"/>
      <c r="B3923" s="40"/>
      <c r="C3923" s="228" t="s">
        <v>2335</v>
      </c>
      <c r="D3923" s="228" t="s">
        <v>191</v>
      </c>
      <c r="E3923" s="229" t="s">
        <v>2336</v>
      </c>
      <c r="F3923" s="230" t="s">
        <v>2337</v>
      </c>
      <c r="G3923" s="231" t="s">
        <v>256</v>
      </c>
      <c r="H3923" s="232">
        <v>0.222</v>
      </c>
      <c r="I3923" s="233"/>
      <c r="J3923" s="234">
        <f>ROUND(I3923*H3923,2)</f>
        <v>0</v>
      </c>
      <c r="K3923" s="235"/>
      <c r="L3923" s="45"/>
      <c r="M3923" s="236" t="s">
        <v>1</v>
      </c>
      <c r="N3923" s="237" t="s">
        <v>38</v>
      </c>
      <c r="O3923" s="92"/>
      <c r="P3923" s="238">
        <f>O3923*H3923</f>
        <v>0</v>
      </c>
      <c r="Q3923" s="238">
        <v>0</v>
      </c>
      <c r="R3923" s="238">
        <f>Q3923*H3923</f>
        <v>0</v>
      </c>
      <c r="S3923" s="238">
        <v>0</v>
      </c>
      <c r="T3923" s="239">
        <f>S3923*H3923</f>
        <v>0</v>
      </c>
      <c r="U3923" s="39"/>
      <c r="V3923" s="39"/>
      <c r="W3923" s="39"/>
      <c r="X3923" s="39"/>
      <c r="Y3923" s="39"/>
      <c r="Z3923" s="39"/>
      <c r="AA3923" s="39"/>
      <c r="AB3923" s="39"/>
      <c r="AC3923" s="39"/>
      <c r="AD3923" s="39"/>
      <c r="AE3923" s="39"/>
      <c r="AR3923" s="240" t="s">
        <v>306</v>
      </c>
      <c r="AT3923" s="240" t="s">
        <v>191</v>
      </c>
      <c r="AU3923" s="240" t="s">
        <v>82</v>
      </c>
      <c r="AY3923" s="18" t="s">
        <v>189</v>
      </c>
      <c r="BE3923" s="241">
        <f>IF(N3923="základní",J3923,0)</f>
        <v>0</v>
      </c>
      <c r="BF3923" s="241">
        <f>IF(N3923="snížená",J3923,0)</f>
        <v>0</v>
      </c>
      <c r="BG3923" s="241">
        <f>IF(N3923="zákl. přenesená",J3923,0)</f>
        <v>0</v>
      </c>
      <c r="BH3923" s="241">
        <f>IF(N3923="sníž. přenesená",J3923,0)</f>
        <v>0</v>
      </c>
      <c r="BI3923" s="241">
        <f>IF(N3923="nulová",J3923,0)</f>
        <v>0</v>
      </c>
      <c r="BJ3923" s="18" t="s">
        <v>80</v>
      </c>
      <c r="BK3923" s="241">
        <f>ROUND(I3923*H3923,2)</f>
        <v>0</v>
      </c>
      <c r="BL3923" s="18" t="s">
        <v>306</v>
      </c>
      <c r="BM3923" s="240" t="s">
        <v>2338</v>
      </c>
    </row>
    <row r="3924" s="2" customFormat="1">
      <c r="A3924" s="39"/>
      <c r="B3924" s="40"/>
      <c r="C3924" s="41"/>
      <c r="D3924" s="242" t="s">
        <v>197</v>
      </c>
      <c r="E3924" s="41"/>
      <c r="F3924" s="243" t="s">
        <v>2339</v>
      </c>
      <c r="G3924" s="41"/>
      <c r="H3924" s="41"/>
      <c r="I3924" s="244"/>
      <c r="J3924" s="41"/>
      <c r="K3924" s="41"/>
      <c r="L3924" s="45"/>
      <c r="M3924" s="245"/>
      <c r="N3924" s="246"/>
      <c r="O3924" s="92"/>
      <c r="P3924" s="92"/>
      <c r="Q3924" s="92"/>
      <c r="R3924" s="92"/>
      <c r="S3924" s="92"/>
      <c r="T3924" s="93"/>
      <c r="U3924" s="39"/>
      <c r="V3924" s="39"/>
      <c r="W3924" s="39"/>
      <c r="X3924" s="39"/>
      <c r="Y3924" s="39"/>
      <c r="Z3924" s="39"/>
      <c r="AA3924" s="39"/>
      <c r="AB3924" s="39"/>
      <c r="AC3924" s="39"/>
      <c r="AD3924" s="39"/>
      <c r="AE3924" s="39"/>
      <c r="AT3924" s="18" t="s">
        <v>197</v>
      </c>
      <c r="AU3924" s="18" t="s">
        <v>82</v>
      </c>
    </row>
    <row r="3925" s="2" customFormat="1">
      <c r="A3925" s="39"/>
      <c r="B3925" s="40"/>
      <c r="C3925" s="41"/>
      <c r="D3925" s="247" t="s">
        <v>198</v>
      </c>
      <c r="E3925" s="41"/>
      <c r="F3925" s="248" t="s">
        <v>2340</v>
      </c>
      <c r="G3925" s="41"/>
      <c r="H3925" s="41"/>
      <c r="I3925" s="244"/>
      <c r="J3925" s="41"/>
      <c r="K3925" s="41"/>
      <c r="L3925" s="45"/>
      <c r="M3925" s="245"/>
      <c r="N3925" s="246"/>
      <c r="O3925" s="92"/>
      <c r="P3925" s="92"/>
      <c r="Q3925" s="92"/>
      <c r="R3925" s="92"/>
      <c r="S3925" s="92"/>
      <c r="T3925" s="93"/>
      <c r="U3925" s="39"/>
      <c r="V3925" s="39"/>
      <c r="W3925" s="39"/>
      <c r="X3925" s="39"/>
      <c r="Y3925" s="39"/>
      <c r="Z3925" s="39"/>
      <c r="AA3925" s="39"/>
      <c r="AB3925" s="39"/>
      <c r="AC3925" s="39"/>
      <c r="AD3925" s="39"/>
      <c r="AE3925" s="39"/>
      <c r="AT3925" s="18" t="s">
        <v>198</v>
      </c>
      <c r="AU3925" s="18" t="s">
        <v>82</v>
      </c>
    </row>
    <row r="3926" s="12" customFormat="1" ht="22.8" customHeight="1">
      <c r="A3926" s="12"/>
      <c r="B3926" s="212"/>
      <c r="C3926" s="213"/>
      <c r="D3926" s="214" t="s">
        <v>72</v>
      </c>
      <c r="E3926" s="226" t="s">
        <v>2341</v>
      </c>
      <c r="F3926" s="226" t="s">
        <v>2342</v>
      </c>
      <c r="G3926" s="213"/>
      <c r="H3926" s="213"/>
      <c r="I3926" s="216"/>
      <c r="J3926" s="227">
        <f>BK3926</f>
        <v>0</v>
      </c>
      <c r="K3926" s="213"/>
      <c r="L3926" s="218"/>
      <c r="M3926" s="219"/>
      <c r="N3926" s="220"/>
      <c r="O3926" s="220"/>
      <c r="P3926" s="221">
        <f>SUM(P3927:P4366)</f>
        <v>0</v>
      </c>
      <c r="Q3926" s="220"/>
      <c r="R3926" s="221">
        <f>SUM(R3927:R4366)</f>
        <v>27.254256181874997</v>
      </c>
      <c r="S3926" s="220"/>
      <c r="T3926" s="222">
        <f>SUM(T3927:T4366)</f>
        <v>30.821125000000002</v>
      </c>
      <c r="U3926" s="12"/>
      <c r="V3926" s="12"/>
      <c r="W3926" s="12"/>
      <c r="X3926" s="12"/>
      <c r="Y3926" s="12"/>
      <c r="Z3926" s="12"/>
      <c r="AA3926" s="12"/>
      <c r="AB3926" s="12"/>
      <c r="AC3926" s="12"/>
      <c r="AD3926" s="12"/>
      <c r="AE3926" s="12"/>
      <c r="AR3926" s="223" t="s">
        <v>82</v>
      </c>
      <c r="AT3926" s="224" t="s">
        <v>72</v>
      </c>
      <c r="AU3926" s="224" t="s">
        <v>80</v>
      </c>
      <c r="AY3926" s="223" t="s">
        <v>189</v>
      </c>
      <c r="BK3926" s="225">
        <f>SUM(BK3927:BK4366)</f>
        <v>0</v>
      </c>
    </row>
    <row r="3927" s="2" customFormat="1" ht="49.05" customHeight="1">
      <c r="A3927" s="39"/>
      <c r="B3927" s="40"/>
      <c r="C3927" s="228" t="s">
        <v>2343</v>
      </c>
      <c r="D3927" s="228" t="s">
        <v>191</v>
      </c>
      <c r="E3927" s="229" t="s">
        <v>2344</v>
      </c>
      <c r="F3927" s="230" t="s">
        <v>2345</v>
      </c>
      <c r="G3927" s="231" t="s">
        <v>1029</v>
      </c>
      <c r="H3927" s="232">
        <v>1</v>
      </c>
      <c r="I3927" s="233"/>
      <c r="J3927" s="234">
        <f>ROUND(I3927*H3927,2)</f>
        <v>0</v>
      </c>
      <c r="K3927" s="235"/>
      <c r="L3927" s="45"/>
      <c r="M3927" s="236" t="s">
        <v>1</v>
      </c>
      <c r="N3927" s="237" t="s">
        <v>38</v>
      </c>
      <c r="O3927" s="92"/>
      <c r="P3927" s="238">
        <f>O3927*H3927</f>
        <v>0</v>
      </c>
      <c r="Q3927" s="238">
        <v>0</v>
      </c>
      <c r="R3927" s="238">
        <f>Q3927*H3927</f>
        <v>0</v>
      </c>
      <c r="S3927" s="238">
        <v>0</v>
      </c>
      <c r="T3927" s="239">
        <f>S3927*H3927</f>
        <v>0</v>
      </c>
      <c r="U3927" s="39"/>
      <c r="V3927" s="39"/>
      <c r="W3927" s="39"/>
      <c r="X3927" s="39"/>
      <c r="Y3927" s="39"/>
      <c r="Z3927" s="39"/>
      <c r="AA3927" s="39"/>
      <c r="AB3927" s="39"/>
      <c r="AC3927" s="39"/>
      <c r="AD3927" s="39"/>
      <c r="AE3927" s="39"/>
      <c r="AR3927" s="240" t="s">
        <v>306</v>
      </c>
      <c r="AT3927" s="240" t="s">
        <v>191</v>
      </c>
      <c r="AU3927" s="240" t="s">
        <v>82</v>
      </c>
      <c r="AY3927" s="18" t="s">
        <v>189</v>
      </c>
      <c r="BE3927" s="241">
        <f>IF(N3927="základní",J3927,0)</f>
        <v>0</v>
      </c>
      <c r="BF3927" s="241">
        <f>IF(N3927="snížená",J3927,0)</f>
        <v>0</v>
      </c>
      <c r="BG3927" s="241">
        <f>IF(N3927="zákl. přenesená",J3927,0)</f>
        <v>0</v>
      </c>
      <c r="BH3927" s="241">
        <f>IF(N3927="sníž. přenesená",J3927,0)</f>
        <v>0</v>
      </c>
      <c r="BI3927" s="241">
        <f>IF(N3927="nulová",J3927,0)</f>
        <v>0</v>
      </c>
      <c r="BJ3927" s="18" t="s">
        <v>80</v>
      </c>
      <c r="BK3927" s="241">
        <f>ROUND(I3927*H3927,2)</f>
        <v>0</v>
      </c>
      <c r="BL3927" s="18" t="s">
        <v>306</v>
      </c>
      <c r="BM3927" s="240" t="s">
        <v>2346</v>
      </c>
    </row>
    <row r="3928" s="2" customFormat="1">
      <c r="A3928" s="39"/>
      <c r="B3928" s="40"/>
      <c r="C3928" s="41"/>
      <c r="D3928" s="242" t="s">
        <v>197</v>
      </c>
      <c r="E3928" s="41"/>
      <c r="F3928" s="243" t="s">
        <v>2345</v>
      </c>
      <c r="G3928" s="41"/>
      <c r="H3928" s="41"/>
      <c r="I3928" s="244"/>
      <c r="J3928" s="41"/>
      <c r="K3928" s="41"/>
      <c r="L3928" s="45"/>
      <c r="M3928" s="245"/>
      <c r="N3928" s="246"/>
      <c r="O3928" s="92"/>
      <c r="P3928" s="92"/>
      <c r="Q3928" s="92"/>
      <c r="R3928" s="92"/>
      <c r="S3928" s="92"/>
      <c r="T3928" s="93"/>
      <c r="U3928" s="39"/>
      <c r="V3928" s="39"/>
      <c r="W3928" s="39"/>
      <c r="X3928" s="39"/>
      <c r="Y3928" s="39"/>
      <c r="Z3928" s="39"/>
      <c r="AA3928" s="39"/>
      <c r="AB3928" s="39"/>
      <c r="AC3928" s="39"/>
      <c r="AD3928" s="39"/>
      <c r="AE3928" s="39"/>
      <c r="AT3928" s="18" t="s">
        <v>197</v>
      </c>
      <c r="AU3928" s="18" t="s">
        <v>82</v>
      </c>
    </row>
    <row r="3929" s="2" customFormat="1" ht="16.5" customHeight="1">
      <c r="A3929" s="39"/>
      <c r="B3929" s="40"/>
      <c r="C3929" s="228" t="s">
        <v>2347</v>
      </c>
      <c r="D3929" s="228" t="s">
        <v>191</v>
      </c>
      <c r="E3929" s="229" t="s">
        <v>2348</v>
      </c>
      <c r="F3929" s="230" t="s">
        <v>2349</v>
      </c>
      <c r="G3929" s="231" t="s">
        <v>301</v>
      </c>
      <c r="H3929" s="232">
        <v>1355.0260000000001</v>
      </c>
      <c r="I3929" s="233"/>
      <c r="J3929" s="234">
        <f>ROUND(I3929*H3929,2)</f>
        <v>0</v>
      </c>
      <c r="K3929" s="235"/>
      <c r="L3929" s="45"/>
      <c r="M3929" s="236" t="s">
        <v>1</v>
      </c>
      <c r="N3929" s="237" t="s">
        <v>38</v>
      </c>
      <c r="O3929" s="92"/>
      <c r="P3929" s="238">
        <f>O3929*H3929</f>
        <v>0</v>
      </c>
      <c r="Q3929" s="238">
        <v>0</v>
      </c>
      <c r="R3929" s="238">
        <f>Q3929*H3929</f>
        <v>0</v>
      </c>
      <c r="S3929" s="238">
        <v>0</v>
      </c>
      <c r="T3929" s="239">
        <f>S3929*H3929</f>
        <v>0</v>
      </c>
      <c r="U3929" s="39"/>
      <c r="V3929" s="39"/>
      <c r="W3929" s="39"/>
      <c r="X3929" s="39"/>
      <c r="Y3929" s="39"/>
      <c r="Z3929" s="39"/>
      <c r="AA3929" s="39"/>
      <c r="AB3929" s="39"/>
      <c r="AC3929" s="39"/>
      <c r="AD3929" s="39"/>
      <c r="AE3929" s="39"/>
      <c r="AR3929" s="240" t="s">
        <v>306</v>
      </c>
      <c r="AT3929" s="240" t="s">
        <v>191</v>
      </c>
      <c r="AU3929" s="240" t="s">
        <v>82</v>
      </c>
      <c r="AY3929" s="18" t="s">
        <v>189</v>
      </c>
      <c r="BE3929" s="241">
        <f>IF(N3929="základní",J3929,0)</f>
        <v>0</v>
      </c>
      <c r="BF3929" s="241">
        <f>IF(N3929="snížená",J3929,0)</f>
        <v>0</v>
      </c>
      <c r="BG3929" s="241">
        <f>IF(N3929="zákl. přenesená",J3929,0)</f>
        <v>0</v>
      </c>
      <c r="BH3929" s="241">
        <f>IF(N3929="sníž. přenesená",J3929,0)</f>
        <v>0</v>
      </c>
      <c r="BI3929" s="241">
        <f>IF(N3929="nulová",J3929,0)</f>
        <v>0</v>
      </c>
      <c r="BJ3929" s="18" t="s">
        <v>80</v>
      </c>
      <c r="BK3929" s="241">
        <f>ROUND(I3929*H3929,2)</f>
        <v>0</v>
      </c>
      <c r="BL3929" s="18" t="s">
        <v>306</v>
      </c>
      <c r="BM3929" s="240" t="s">
        <v>2350</v>
      </c>
    </row>
    <row r="3930" s="2" customFormat="1">
      <c r="A3930" s="39"/>
      <c r="B3930" s="40"/>
      <c r="C3930" s="41"/>
      <c r="D3930" s="242" t="s">
        <v>197</v>
      </c>
      <c r="E3930" s="41"/>
      <c r="F3930" s="243" t="s">
        <v>2349</v>
      </c>
      <c r="G3930" s="41"/>
      <c r="H3930" s="41"/>
      <c r="I3930" s="244"/>
      <c r="J3930" s="41"/>
      <c r="K3930" s="41"/>
      <c r="L3930" s="45"/>
      <c r="M3930" s="245"/>
      <c r="N3930" s="246"/>
      <c r="O3930" s="92"/>
      <c r="P3930" s="92"/>
      <c r="Q3930" s="92"/>
      <c r="R3930" s="92"/>
      <c r="S3930" s="92"/>
      <c r="T3930" s="93"/>
      <c r="U3930" s="39"/>
      <c r="V3930" s="39"/>
      <c r="W3930" s="39"/>
      <c r="X3930" s="39"/>
      <c r="Y3930" s="39"/>
      <c r="Z3930" s="39"/>
      <c r="AA3930" s="39"/>
      <c r="AB3930" s="39"/>
      <c r="AC3930" s="39"/>
      <c r="AD3930" s="39"/>
      <c r="AE3930" s="39"/>
      <c r="AT3930" s="18" t="s">
        <v>197</v>
      </c>
      <c r="AU3930" s="18" t="s">
        <v>82</v>
      </c>
    </row>
    <row r="3931" s="2" customFormat="1">
      <c r="A3931" s="39"/>
      <c r="B3931" s="40"/>
      <c r="C3931" s="41"/>
      <c r="D3931" s="247" t="s">
        <v>198</v>
      </c>
      <c r="E3931" s="41"/>
      <c r="F3931" s="248" t="s">
        <v>2351</v>
      </c>
      <c r="G3931" s="41"/>
      <c r="H3931" s="41"/>
      <c r="I3931" s="244"/>
      <c r="J3931" s="41"/>
      <c r="K3931" s="41"/>
      <c r="L3931" s="45"/>
      <c r="M3931" s="245"/>
      <c r="N3931" s="246"/>
      <c r="O3931" s="92"/>
      <c r="P3931" s="92"/>
      <c r="Q3931" s="92"/>
      <c r="R3931" s="92"/>
      <c r="S3931" s="92"/>
      <c r="T3931" s="93"/>
      <c r="U3931" s="39"/>
      <c r="V3931" s="39"/>
      <c r="W3931" s="39"/>
      <c r="X3931" s="39"/>
      <c r="Y3931" s="39"/>
      <c r="Z3931" s="39"/>
      <c r="AA3931" s="39"/>
      <c r="AB3931" s="39"/>
      <c r="AC3931" s="39"/>
      <c r="AD3931" s="39"/>
      <c r="AE3931" s="39"/>
      <c r="AT3931" s="18" t="s">
        <v>198</v>
      </c>
      <c r="AU3931" s="18" t="s">
        <v>82</v>
      </c>
    </row>
    <row r="3932" s="13" customFormat="1">
      <c r="A3932" s="13"/>
      <c r="B3932" s="249"/>
      <c r="C3932" s="250"/>
      <c r="D3932" s="242" t="s">
        <v>200</v>
      </c>
      <c r="E3932" s="251" t="s">
        <v>1</v>
      </c>
      <c r="F3932" s="252" t="s">
        <v>2352</v>
      </c>
      <c r="G3932" s="250"/>
      <c r="H3932" s="251" t="s">
        <v>1</v>
      </c>
      <c r="I3932" s="253"/>
      <c r="J3932" s="250"/>
      <c r="K3932" s="250"/>
      <c r="L3932" s="254"/>
      <c r="M3932" s="255"/>
      <c r="N3932" s="256"/>
      <c r="O3932" s="256"/>
      <c r="P3932" s="256"/>
      <c r="Q3932" s="256"/>
      <c r="R3932" s="256"/>
      <c r="S3932" s="256"/>
      <c r="T3932" s="257"/>
      <c r="U3932" s="13"/>
      <c r="V3932" s="13"/>
      <c r="W3932" s="13"/>
      <c r="X3932" s="13"/>
      <c r="Y3932" s="13"/>
      <c r="Z3932" s="13"/>
      <c r="AA3932" s="13"/>
      <c r="AB3932" s="13"/>
      <c r="AC3932" s="13"/>
      <c r="AD3932" s="13"/>
      <c r="AE3932" s="13"/>
      <c r="AT3932" s="258" t="s">
        <v>200</v>
      </c>
      <c r="AU3932" s="258" t="s">
        <v>82</v>
      </c>
      <c r="AV3932" s="13" t="s">
        <v>80</v>
      </c>
      <c r="AW3932" s="13" t="s">
        <v>30</v>
      </c>
      <c r="AX3932" s="13" t="s">
        <v>73</v>
      </c>
      <c r="AY3932" s="258" t="s">
        <v>189</v>
      </c>
    </row>
    <row r="3933" s="13" customFormat="1">
      <c r="A3933" s="13"/>
      <c r="B3933" s="249"/>
      <c r="C3933" s="250"/>
      <c r="D3933" s="242" t="s">
        <v>200</v>
      </c>
      <c r="E3933" s="251" t="s">
        <v>1</v>
      </c>
      <c r="F3933" s="252" t="s">
        <v>2353</v>
      </c>
      <c r="G3933" s="250"/>
      <c r="H3933" s="251" t="s">
        <v>1</v>
      </c>
      <c r="I3933" s="253"/>
      <c r="J3933" s="250"/>
      <c r="K3933" s="250"/>
      <c r="L3933" s="254"/>
      <c r="M3933" s="255"/>
      <c r="N3933" s="256"/>
      <c r="O3933" s="256"/>
      <c r="P3933" s="256"/>
      <c r="Q3933" s="256"/>
      <c r="R3933" s="256"/>
      <c r="S3933" s="256"/>
      <c r="T3933" s="257"/>
      <c r="U3933" s="13"/>
      <c r="V3933" s="13"/>
      <c r="W3933" s="13"/>
      <c r="X3933" s="13"/>
      <c r="Y3933" s="13"/>
      <c r="Z3933" s="13"/>
      <c r="AA3933" s="13"/>
      <c r="AB3933" s="13"/>
      <c r="AC3933" s="13"/>
      <c r="AD3933" s="13"/>
      <c r="AE3933" s="13"/>
      <c r="AT3933" s="258" t="s">
        <v>200</v>
      </c>
      <c r="AU3933" s="258" t="s">
        <v>82</v>
      </c>
      <c r="AV3933" s="13" t="s">
        <v>80</v>
      </c>
      <c r="AW3933" s="13" t="s">
        <v>30</v>
      </c>
      <c r="AX3933" s="13" t="s">
        <v>73</v>
      </c>
      <c r="AY3933" s="258" t="s">
        <v>189</v>
      </c>
    </row>
    <row r="3934" s="14" customFormat="1">
      <c r="A3934" s="14"/>
      <c r="B3934" s="259"/>
      <c r="C3934" s="260"/>
      <c r="D3934" s="242" t="s">
        <v>200</v>
      </c>
      <c r="E3934" s="261" t="s">
        <v>1</v>
      </c>
      <c r="F3934" s="262" t="s">
        <v>2354</v>
      </c>
      <c r="G3934" s="260"/>
      <c r="H3934" s="263">
        <v>4.9500000000000002</v>
      </c>
      <c r="I3934" s="264"/>
      <c r="J3934" s="260"/>
      <c r="K3934" s="260"/>
      <c r="L3934" s="265"/>
      <c r="M3934" s="266"/>
      <c r="N3934" s="267"/>
      <c r="O3934" s="267"/>
      <c r="P3934" s="267"/>
      <c r="Q3934" s="267"/>
      <c r="R3934" s="267"/>
      <c r="S3934" s="267"/>
      <c r="T3934" s="268"/>
      <c r="U3934" s="14"/>
      <c r="V3934" s="14"/>
      <c r="W3934" s="14"/>
      <c r="X3934" s="14"/>
      <c r="Y3934" s="14"/>
      <c r="Z3934" s="14"/>
      <c r="AA3934" s="14"/>
      <c r="AB3934" s="14"/>
      <c r="AC3934" s="14"/>
      <c r="AD3934" s="14"/>
      <c r="AE3934" s="14"/>
      <c r="AT3934" s="269" t="s">
        <v>200</v>
      </c>
      <c r="AU3934" s="269" t="s">
        <v>82</v>
      </c>
      <c r="AV3934" s="14" t="s">
        <v>82</v>
      </c>
      <c r="AW3934" s="14" t="s">
        <v>30</v>
      </c>
      <c r="AX3934" s="14" t="s">
        <v>73</v>
      </c>
      <c r="AY3934" s="269" t="s">
        <v>189</v>
      </c>
    </row>
    <row r="3935" s="13" customFormat="1">
      <c r="A3935" s="13"/>
      <c r="B3935" s="249"/>
      <c r="C3935" s="250"/>
      <c r="D3935" s="242" t="s">
        <v>200</v>
      </c>
      <c r="E3935" s="251" t="s">
        <v>1</v>
      </c>
      <c r="F3935" s="252" t="s">
        <v>2355</v>
      </c>
      <c r="G3935" s="250"/>
      <c r="H3935" s="251" t="s">
        <v>1</v>
      </c>
      <c r="I3935" s="253"/>
      <c r="J3935" s="250"/>
      <c r="K3935" s="250"/>
      <c r="L3935" s="254"/>
      <c r="M3935" s="255"/>
      <c r="N3935" s="256"/>
      <c r="O3935" s="256"/>
      <c r="P3935" s="256"/>
      <c r="Q3935" s="256"/>
      <c r="R3935" s="256"/>
      <c r="S3935" s="256"/>
      <c r="T3935" s="257"/>
      <c r="U3935" s="13"/>
      <c r="V3935" s="13"/>
      <c r="W3935" s="13"/>
      <c r="X3935" s="13"/>
      <c r="Y3935" s="13"/>
      <c r="Z3935" s="13"/>
      <c r="AA3935" s="13"/>
      <c r="AB3935" s="13"/>
      <c r="AC3935" s="13"/>
      <c r="AD3935" s="13"/>
      <c r="AE3935" s="13"/>
      <c r="AT3935" s="258" t="s">
        <v>200</v>
      </c>
      <c r="AU3935" s="258" t="s">
        <v>82</v>
      </c>
      <c r="AV3935" s="13" t="s">
        <v>80</v>
      </c>
      <c r="AW3935" s="13" t="s">
        <v>30</v>
      </c>
      <c r="AX3935" s="13" t="s">
        <v>73</v>
      </c>
      <c r="AY3935" s="258" t="s">
        <v>189</v>
      </c>
    </row>
    <row r="3936" s="14" customFormat="1">
      <c r="A3936" s="14"/>
      <c r="B3936" s="259"/>
      <c r="C3936" s="260"/>
      <c r="D3936" s="242" t="s">
        <v>200</v>
      </c>
      <c r="E3936" s="261" t="s">
        <v>1</v>
      </c>
      <c r="F3936" s="262" t="s">
        <v>2356</v>
      </c>
      <c r="G3936" s="260"/>
      <c r="H3936" s="263">
        <v>15.18</v>
      </c>
      <c r="I3936" s="264"/>
      <c r="J3936" s="260"/>
      <c r="K3936" s="260"/>
      <c r="L3936" s="265"/>
      <c r="M3936" s="266"/>
      <c r="N3936" s="267"/>
      <c r="O3936" s="267"/>
      <c r="P3936" s="267"/>
      <c r="Q3936" s="267"/>
      <c r="R3936" s="267"/>
      <c r="S3936" s="267"/>
      <c r="T3936" s="268"/>
      <c r="U3936" s="14"/>
      <c r="V3936" s="14"/>
      <c r="W3936" s="14"/>
      <c r="X3936" s="14"/>
      <c r="Y3936" s="14"/>
      <c r="Z3936" s="14"/>
      <c r="AA3936" s="14"/>
      <c r="AB3936" s="14"/>
      <c r="AC3936" s="14"/>
      <c r="AD3936" s="14"/>
      <c r="AE3936" s="14"/>
      <c r="AT3936" s="269" t="s">
        <v>200</v>
      </c>
      <c r="AU3936" s="269" t="s">
        <v>82</v>
      </c>
      <c r="AV3936" s="14" t="s">
        <v>82</v>
      </c>
      <c r="AW3936" s="14" t="s">
        <v>30</v>
      </c>
      <c r="AX3936" s="14" t="s">
        <v>73</v>
      </c>
      <c r="AY3936" s="269" t="s">
        <v>189</v>
      </c>
    </row>
    <row r="3937" s="13" customFormat="1">
      <c r="A3937" s="13"/>
      <c r="B3937" s="249"/>
      <c r="C3937" s="250"/>
      <c r="D3937" s="242" t="s">
        <v>200</v>
      </c>
      <c r="E3937" s="251" t="s">
        <v>1</v>
      </c>
      <c r="F3937" s="252" t="s">
        <v>2161</v>
      </c>
      <c r="G3937" s="250"/>
      <c r="H3937" s="251" t="s">
        <v>1</v>
      </c>
      <c r="I3937" s="253"/>
      <c r="J3937" s="250"/>
      <c r="K3937" s="250"/>
      <c r="L3937" s="254"/>
      <c r="M3937" s="255"/>
      <c r="N3937" s="256"/>
      <c r="O3937" s="256"/>
      <c r="P3937" s="256"/>
      <c r="Q3937" s="256"/>
      <c r="R3937" s="256"/>
      <c r="S3937" s="256"/>
      <c r="T3937" s="257"/>
      <c r="U3937" s="13"/>
      <c r="V3937" s="13"/>
      <c r="W3937" s="13"/>
      <c r="X3937" s="13"/>
      <c r="Y3937" s="13"/>
      <c r="Z3937" s="13"/>
      <c r="AA3937" s="13"/>
      <c r="AB3937" s="13"/>
      <c r="AC3937" s="13"/>
      <c r="AD3937" s="13"/>
      <c r="AE3937" s="13"/>
      <c r="AT3937" s="258" t="s">
        <v>200</v>
      </c>
      <c r="AU3937" s="258" t="s">
        <v>82</v>
      </c>
      <c r="AV3937" s="13" t="s">
        <v>80</v>
      </c>
      <c r="AW3937" s="13" t="s">
        <v>30</v>
      </c>
      <c r="AX3937" s="13" t="s">
        <v>73</v>
      </c>
      <c r="AY3937" s="258" t="s">
        <v>189</v>
      </c>
    </row>
    <row r="3938" s="13" customFormat="1">
      <c r="A3938" s="13"/>
      <c r="B3938" s="249"/>
      <c r="C3938" s="250"/>
      <c r="D3938" s="242" t="s">
        <v>200</v>
      </c>
      <c r="E3938" s="251" t="s">
        <v>1</v>
      </c>
      <c r="F3938" s="252" t="s">
        <v>2357</v>
      </c>
      <c r="G3938" s="250"/>
      <c r="H3938" s="251" t="s">
        <v>1</v>
      </c>
      <c r="I3938" s="253"/>
      <c r="J3938" s="250"/>
      <c r="K3938" s="250"/>
      <c r="L3938" s="254"/>
      <c r="M3938" s="255"/>
      <c r="N3938" s="256"/>
      <c r="O3938" s="256"/>
      <c r="P3938" s="256"/>
      <c r="Q3938" s="256"/>
      <c r="R3938" s="256"/>
      <c r="S3938" s="256"/>
      <c r="T3938" s="257"/>
      <c r="U3938" s="13"/>
      <c r="V3938" s="13"/>
      <c r="W3938" s="13"/>
      <c r="X3938" s="13"/>
      <c r="Y3938" s="13"/>
      <c r="Z3938" s="13"/>
      <c r="AA3938" s="13"/>
      <c r="AB3938" s="13"/>
      <c r="AC3938" s="13"/>
      <c r="AD3938" s="13"/>
      <c r="AE3938" s="13"/>
      <c r="AT3938" s="258" t="s">
        <v>200</v>
      </c>
      <c r="AU3938" s="258" t="s">
        <v>82</v>
      </c>
      <c r="AV3938" s="13" t="s">
        <v>80</v>
      </c>
      <c r="AW3938" s="13" t="s">
        <v>30</v>
      </c>
      <c r="AX3938" s="13" t="s">
        <v>73</v>
      </c>
      <c r="AY3938" s="258" t="s">
        <v>189</v>
      </c>
    </row>
    <row r="3939" s="14" customFormat="1">
      <c r="A3939" s="14"/>
      <c r="B3939" s="259"/>
      <c r="C3939" s="260"/>
      <c r="D3939" s="242" t="s">
        <v>200</v>
      </c>
      <c r="E3939" s="261" t="s">
        <v>1</v>
      </c>
      <c r="F3939" s="262" t="s">
        <v>2358</v>
      </c>
      <c r="G3939" s="260"/>
      <c r="H3939" s="263">
        <v>4.992</v>
      </c>
      <c r="I3939" s="264"/>
      <c r="J3939" s="260"/>
      <c r="K3939" s="260"/>
      <c r="L3939" s="265"/>
      <c r="M3939" s="266"/>
      <c r="N3939" s="267"/>
      <c r="O3939" s="267"/>
      <c r="P3939" s="267"/>
      <c r="Q3939" s="267"/>
      <c r="R3939" s="267"/>
      <c r="S3939" s="267"/>
      <c r="T3939" s="268"/>
      <c r="U3939" s="14"/>
      <c r="V3939" s="14"/>
      <c r="W3939" s="14"/>
      <c r="X3939" s="14"/>
      <c r="Y3939" s="14"/>
      <c r="Z3939" s="14"/>
      <c r="AA3939" s="14"/>
      <c r="AB3939" s="14"/>
      <c r="AC3939" s="14"/>
      <c r="AD3939" s="14"/>
      <c r="AE3939" s="14"/>
      <c r="AT3939" s="269" t="s">
        <v>200</v>
      </c>
      <c r="AU3939" s="269" t="s">
        <v>82</v>
      </c>
      <c r="AV3939" s="14" t="s">
        <v>82</v>
      </c>
      <c r="AW3939" s="14" t="s">
        <v>30</v>
      </c>
      <c r="AX3939" s="14" t="s">
        <v>73</v>
      </c>
      <c r="AY3939" s="269" t="s">
        <v>189</v>
      </c>
    </row>
    <row r="3940" s="13" customFormat="1">
      <c r="A3940" s="13"/>
      <c r="B3940" s="249"/>
      <c r="C3940" s="250"/>
      <c r="D3940" s="242" t="s">
        <v>200</v>
      </c>
      <c r="E3940" s="251" t="s">
        <v>1</v>
      </c>
      <c r="F3940" s="252" t="s">
        <v>2359</v>
      </c>
      <c r="G3940" s="250"/>
      <c r="H3940" s="251" t="s">
        <v>1</v>
      </c>
      <c r="I3940" s="253"/>
      <c r="J3940" s="250"/>
      <c r="K3940" s="250"/>
      <c r="L3940" s="254"/>
      <c r="M3940" s="255"/>
      <c r="N3940" s="256"/>
      <c r="O3940" s="256"/>
      <c r="P3940" s="256"/>
      <c r="Q3940" s="256"/>
      <c r="R3940" s="256"/>
      <c r="S3940" s="256"/>
      <c r="T3940" s="257"/>
      <c r="U3940" s="13"/>
      <c r="V3940" s="13"/>
      <c r="W3940" s="13"/>
      <c r="X3940" s="13"/>
      <c r="Y3940" s="13"/>
      <c r="Z3940" s="13"/>
      <c r="AA3940" s="13"/>
      <c r="AB3940" s="13"/>
      <c r="AC3940" s="13"/>
      <c r="AD3940" s="13"/>
      <c r="AE3940" s="13"/>
      <c r="AT3940" s="258" t="s">
        <v>200</v>
      </c>
      <c r="AU3940" s="258" t="s">
        <v>82</v>
      </c>
      <c r="AV3940" s="13" t="s">
        <v>80</v>
      </c>
      <c r="AW3940" s="13" t="s">
        <v>30</v>
      </c>
      <c r="AX3940" s="13" t="s">
        <v>73</v>
      </c>
      <c r="AY3940" s="258" t="s">
        <v>189</v>
      </c>
    </row>
    <row r="3941" s="14" customFormat="1">
      <c r="A3941" s="14"/>
      <c r="B3941" s="259"/>
      <c r="C3941" s="260"/>
      <c r="D3941" s="242" t="s">
        <v>200</v>
      </c>
      <c r="E3941" s="261" t="s">
        <v>1</v>
      </c>
      <c r="F3941" s="262" t="s">
        <v>2360</v>
      </c>
      <c r="G3941" s="260"/>
      <c r="H3941" s="263">
        <v>9.8840000000000003</v>
      </c>
      <c r="I3941" s="264"/>
      <c r="J3941" s="260"/>
      <c r="K3941" s="260"/>
      <c r="L3941" s="265"/>
      <c r="M3941" s="266"/>
      <c r="N3941" s="267"/>
      <c r="O3941" s="267"/>
      <c r="P3941" s="267"/>
      <c r="Q3941" s="267"/>
      <c r="R3941" s="267"/>
      <c r="S3941" s="267"/>
      <c r="T3941" s="268"/>
      <c r="U3941" s="14"/>
      <c r="V3941" s="14"/>
      <c r="W3941" s="14"/>
      <c r="X3941" s="14"/>
      <c r="Y3941" s="14"/>
      <c r="Z3941" s="14"/>
      <c r="AA3941" s="14"/>
      <c r="AB3941" s="14"/>
      <c r="AC3941" s="14"/>
      <c r="AD3941" s="14"/>
      <c r="AE3941" s="14"/>
      <c r="AT3941" s="269" t="s">
        <v>200</v>
      </c>
      <c r="AU3941" s="269" t="s">
        <v>82</v>
      </c>
      <c r="AV3941" s="14" t="s">
        <v>82</v>
      </c>
      <c r="AW3941" s="14" t="s">
        <v>30</v>
      </c>
      <c r="AX3941" s="14" t="s">
        <v>73</v>
      </c>
      <c r="AY3941" s="269" t="s">
        <v>189</v>
      </c>
    </row>
    <row r="3942" s="13" customFormat="1">
      <c r="A3942" s="13"/>
      <c r="B3942" s="249"/>
      <c r="C3942" s="250"/>
      <c r="D3942" s="242" t="s">
        <v>200</v>
      </c>
      <c r="E3942" s="251" t="s">
        <v>1</v>
      </c>
      <c r="F3942" s="252" t="s">
        <v>2361</v>
      </c>
      <c r="G3942" s="250"/>
      <c r="H3942" s="251" t="s">
        <v>1</v>
      </c>
      <c r="I3942" s="253"/>
      <c r="J3942" s="250"/>
      <c r="K3942" s="250"/>
      <c r="L3942" s="254"/>
      <c r="M3942" s="255"/>
      <c r="N3942" s="256"/>
      <c r="O3942" s="256"/>
      <c r="P3942" s="256"/>
      <c r="Q3942" s="256"/>
      <c r="R3942" s="256"/>
      <c r="S3942" s="256"/>
      <c r="T3942" s="257"/>
      <c r="U3942" s="13"/>
      <c r="V3942" s="13"/>
      <c r="W3942" s="13"/>
      <c r="X3942" s="13"/>
      <c r="Y3942" s="13"/>
      <c r="Z3942" s="13"/>
      <c r="AA3942" s="13"/>
      <c r="AB3942" s="13"/>
      <c r="AC3942" s="13"/>
      <c r="AD3942" s="13"/>
      <c r="AE3942" s="13"/>
      <c r="AT3942" s="258" t="s">
        <v>200</v>
      </c>
      <c r="AU3942" s="258" t="s">
        <v>82</v>
      </c>
      <c r="AV3942" s="13" t="s">
        <v>80</v>
      </c>
      <c r="AW3942" s="13" t="s">
        <v>30</v>
      </c>
      <c r="AX3942" s="13" t="s">
        <v>73</v>
      </c>
      <c r="AY3942" s="258" t="s">
        <v>189</v>
      </c>
    </row>
    <row r="3943" s="14" customFormat="1">
      <c r="A3943" s="14"/>
      <c r="B3943" s="259"/>
      <c r="C3943" s="260"/>
      <c r="D3943" s="242" t="s">
        <v>200</v>
      </c>
      <c r="E3943" s="261" t="s">
        <v>1</v>
      </c>
      <c r="F3943" s="262" t="s">
        <v>2362</v>
      </c>
      <c r="G3943" s="260"/>
      <c r="H3943" s="263">
        <v>37.695</v>
      </c>
      <c r="I3943" s="264"/>
      <c r="J3943" s="260"/>
      <c r="K3943" s="260"/>
      <c r="L3943" s="265"/>
      <c r="M3943" s="266"/>
      <c r="N3943" s="267"/>
      <c r="O3943" s="267"/>
      <c r="P3943" s="267"/>
      <c r="Q3943" s="267"/>
      <c r="R3943" s="267"/>
      <c r="S3943" s="267"/>
      <c r="T3943" s="268"/>
      <c r="U3943" s="14"/>
      <c r="V3943" s="14"/>
      <c r="W3943" s="14"/>
      <c r="X3943" s="14"/>
      <c r="Y3943" s="14"/>
      <c r="Z3943" s="14"/>
      <c r="AA3943" s="14"/>
      <c r="AB3943" s="14"/>
      <c r="AC3943" s="14"/>
      <c r="AD3943" s="14"/>
      <c r="AE3943" s="14"/>
      <c r="AT3943" s="269" t="s">
        <v>200</v>
      </c>
      <c r="AU3943" s="269" t="s">
        <v>82</v>
      </c>
      <c r="AV3943" s="14" t="s">
        <v>82</v>
      </c>
      <c r="AW3943" s="14" t="s">
        <v>30</v>
      </c>
      <c r="AX3943" s="14" t="s">
        <v>73</v>
      </c>
      <c r="AY3943" s="269" t="s">
        <v>189</v>
      </c>
    </row>
    <row r="3944" s="13" customFormat="1">
      <c r="A3944" s="13"/>
      <c r="B3944" s="249"/>
      <c r="C3944" s="250"/>
      <c r="D3944" s="242" t="s">
        <v>200</v>
      </c>
      <c r="E3944" s="251" t="s">
        <v>1</v>
      </c>
      <c r="F3944" s="252" t="s">
        <v>2363</v>
      </c>
      <c r="G3944" s="250"/>
      <c r="H3944" s="251" t="s">
        <v>1</v>
      </c>
      <c r="I3944" s="253"/>
      <c r="J3944" s="250"/>
      <c r="K3944" s="250"/>
      <c r="L3944" s="254"/>
      <c r="M3944" s="255"/>
      <c r="N3944" s="256"/>
      <c r="O3944" s="256"/>
      <c r="P3944" s="256"/>
      <c r="Q3944" s="256"/>
      <c r="R3944" s="256"/>
      <c r="S3944" s="256"/>
      <c r="T3944" s="257"/>
      <c r="U3944" s="13"/>
      <c r="V3944" s="13"/>
      <c r="W3944" s="13"/>
      <c r="X3944" s="13"/>
      <c r="Y3944" s="13"/>
      <c r="Z3944" s="13"/>
      <c r="AA3944" s="13"/>
      <c r="AB3944" s="13"/>
      <c r="AC3944" s="13"/>
      <c r="AD3944" s="13"/>
      <c r="AE3944" s="13"/>
      <c r="AT3944" s="258" t="s">
        <v>200</v>
      </c>
      <c r="AU3944" s="258" t="s">
        <v>82</v>
      </c>
      <c r="AV3944" s="13" t="s">
        <v>80</v>
      </c>
      <c r="AW3944" s="13" t="s">
        <v>30</v>
      </c>
      <c r="AX3944" s="13" t="s">
        <v>73</v>
      </c>
      <c r="AY3944" s="258" t="s">
        <v>189</v>
      </c>
    </row>
    <row r="3945" s="13" customFormat="1">
      <c r="A3945" s="13"/>
      <c r="B3945" s="249"/>
      <c r="C3945" s="250"/>
      <c r="D3945" s="242" t="s">
        <v>200</v>
      </c>
      <c r="E3945" s="251" t="s">
        <v>1</v>
      </c>
      <c r="F3945" s="252" t="s">
        <v>2364</v>
      </c>
      <c r="G3945" s="250"/>
      <c r="H3945" s="251" t="s">
        <v>1</v>
      </c>
      <c r="I3945" s="253"/>
      <c r="J3945" s="250"/>
      <c r="K3945" s="250"/>
      <c r="L3945" s="254"/>
      <c r="M3945" s="255"/>
      <c r="N3945" s="256"/>
      <c r="O3945" s="256"/>
      <c r="P3945" s="256"/>
      <c r="Q3945" s="256"/>
      <c r="R3945" s="256"/>
      <c r="S3945" s="256"/>
      <c r="T3945" s="257"/>
      <c r="U3945" s="13"/>
      <c r="V3945" s="13"/>
      <c r="W3945" s="13"/>
      <c r="X3945" s="13"/>
      <c r="Y3945" s="13"/>
      <c r="Z3945" s="13"/>
      <c r="AA3945" s="13"/>
      <c r="AB3945" s="13"/>
      <c r="AC3945" s="13"/>
      <c r="AD3945" s="13"/>
      <c r="AE3945" s="13"/>
      <c r="AT3945" s="258" t="s">
        <v>200</v>
      </c>
      <c r="AU3945" s="258" t="s">
        <v>82</v>
      </c>
      <c r="AV3945" s="13" t="s">
        <v>80</v>
      </c>
      <c r="AW3945" s="13" t="s">
        <v>30</v>
      </c>
      <c r="AX3945" s="13" t="s">
        <v>73</v>
      </c>
      <c r="AY3945" s="258" t="s">
        <v>189</v>
      </c>
    </row>
    <row r="3946" s="14" customFormat="1">
      <c r="A3946" s="14"/>
      <c r="B3946" s="259"/>
      <c r="C3946" s="260"/>
      <c r="D3946" s="242" t="s">
        <v>200</v>
      </c>
      <c r="E3946" s="261" t="s">
        <v>1</v>
      </c>
      <c r="F3946" s="262" t="s">
        <v>2365</v>
      </c>
      <c r="G3946" s="260"/>
      <c r="H3946" s="263">
        <v>5.2190000000000003</v>
      </c>
      <c r="I3946" s="264"/>
      <c r="J3946" s="260"/>
      <c r="K3946" s="260"/>
      <c r="L3946" s="265"/>
      <c r="M3946" s="266"/>
      <c r="N3946" s="267"/>
      <c r="O3946" s="267"/>
      <c r="P3946" s="267"/>
      <c r="Q3946" s="267"/>
      <c r="R3946" s="267"/>
      <c r="S3946" s="267"/>
      <c r="T3946" s="268"/>
      <c r="U3946" s="14"/>
      <c r="V3946" s="14"/>
      <c r="W3946" s="14"/>
      <c r="X3946" s="14"/>
      <c r="Y3946" s="14"/>
      <c r="Z3946" s="14"/>
      <c r="AA3946" s="14"/>
      <c r="AB3946" s="14"/>
      <c r="AC3946" s="14"/>
      <c r="AD3946" s="14"/>
      <c r="AE3946" s="14"/>
      <c r="AT3946" s="269" t="s">
        <v>200</v>
      </c>
      <c r="AU3946" s="269" t="s">
        <v>82</v>
      </c>
      <c r="AV3946" s="14" t="s">
        <v>82</v>
      </c>
      <c r="AW3946" s="14" t="s">
        <v>30</v>
      </c>
      <c r="AX3946" s="14" t="s">
        <v>73</v>
      </c>
      <c r="AY3946" s="269" t="s">
        <v>189</v>
      </c>
    </row>
    <row r="3947" s="16" customFormat="1">
      <c r="A3947" s="16"/>
      <c r="B3947" s="292"/>
      <c r="C3947" s="293"/>
      <c r="D3947" s="242" t="s">
        <v>200</v>
      </c>
      <c r="E3947" s="294" t="s">
        <v>1</v>
      </c>
      <c r="F3947" s="295" t="s">
        <v>290</v>
      </c>
      <c r="G3947" s="293"/>
      <c r="H3947" s="296">
        <v>77.919999999999987</v>
      </c>
      <c r="I3947" s="297"/>
      <c r="J3947" s="293"/>
      <c r="K3947" s="293"/>
      <c r="L3947" s="298"/>
      <c r="M3947" s="299"/>
      <c r="N3947" s="300"/>
      <c r="O3947" s="300"/>
      <c r="P3947" s="300"/>
      <c r="Q3947" s="300"/>
      <c r="R3947" s="300"/>
      <c r="S3947" s="300"/>
      <c r="T3947" s="301"/>
      <c r="U3947" s="16"/>
      <c r="V3947" s="16"/>
      <c r="W3947" s="16"/>
      <c r="X3947" s="16"/>
      <c r="Y3947" s="16"/>
      <c r="Z3947" s="16"/>
      <c r="AA3947" s="16"/>
      <c r="AB3947" s="16"/>
      <c r="AC3947" s="16"/>
      <c r="AD3947" s="16"/>
      <c r="AE3947" s="16"/>
      <c r="AT3947" s="302" t="s">
        <v>200</v>
      </c>
      <c r="AU3947" s="302" t="s">
        <v>82</v>
      </c>
      <c r="AV3947" s="16" t="s">
        <v>214</v>
      </c>
      <c r="AW3947" s="16" t="s">
        <v>30</v>
      </c>
      <c r="AX3947" s="16" t="s">
        <v>73</v>
      </c>
      <c r="AY3947" s="302" t="s">
        <v>189</v>
      </c>
    </row>
    <row r="3948" s="13" customFormat="1">
      <c r="A3948" s="13"/>
      <c r="B3948" s="249"/>
      <c r="C3948" s="250"/>
      <c r="D3948" s="242" t="s">
        <v>200</v>
      </c>
      <c r="E3948" s="251" t="s">
        <v>1</v>
      </c>
      <c r="F3948" s="252" t="s">
        <v>2366</v>
      </c>
      <c r="G3948" s="250"/>
      <c r="H3948" s="251" t="s">
        <v>1</v>
      </c>
      <c r="I3948" s="253"/>
      <c r="J3948" s="250"/>
      <c r="K3948" s="250"/>
      <c r="L3948" s="254"/>
      <c r="M3948" s="255"/>
      <c r="N3948" s="256"/>
      <c r="O3948" s="256"/>
      <c r="P3948" s="256"/>
      <c r="Q3948" s="256"/>
      <c r="R3948" s="256"/>
      <c r="S3948" s="256"/>
      <c r="T3948" s="257"/>
      <c r="U3948" s="13"/>
      <c r="V3948" s="13"/>
      <c r="W3948" s="13"/>
      <c r="X3948" s="13"/>
      <c r="Y3948" s="13"/>
      <c r="Z3948" s="13"/>
      <c r="AA3948" s="13"/>
      <c r="AB3948" s="13"/>
      <c r="AC3948" s="13"/>
      <c r="AD3948" s="13"/>
      <c r="AE3948" s="13"/>
      <c r="AT3948" s="258" t="s">
        <v>200</v>
      </c>
      <c r="AU3948" s="258" t="s">
        <v>82</v>
      </c>
      <c r="AV3948" s="13" t="s">
        <v>80</v>
      </c>
      <c r="AW3948" s="13" t="s">
        <v>30</v>
      </c>
      <c r="AX3948" s="13" t="s">
        <v>73</v>
      </c>
      <c r="AY3948" s="258" t="s">
        <v>189</v>
      </c>
    </row>
    <row r="3949" s="13" customFormat="1">
      <c r="A3949" s="13"/>
      <c r="B3949" s="249"/>
      <c r="C3949" s="250"/>
      <c r="D3949" s="242" t="s">
        <v>200</v>
      </c>
      <c r="E3949" s="251" t="s">
        <v>1</v>
      </c>
      <c r="F3949" s="252" t="s">
        <v>2353</v>
      </c>
      <c r="G3949" s="250"/>
      <c r="H3949" s="251" t="s">
        <v>1</v>
      </c>
      <c r="I3949" s="253"/>
      <c r="J3949" s="250"/>
      <c r="K3949" s="250"/>
      <c r="L3949" s="254"/>
      <c r="M3949" s="255"/>
      <c r="N3949" s="256"/>
      <c r="O3949" s="256"/>
      <c r="P3949" s="256"/>
      <c r="Q3949" s="256"/>
      <c r="R3949" s="256"/>
      <c r="S3949" s="256"/>
      <c r="T3949" s="257"/>
      <c r="U3949" s="13"/>
      <c r="V3949" s="13"/>
      <c r="W3949" s="13"/>
      <c r="X3949" s="13"/>
      <c r="Y3949" s="13"/>
      <c r="Z3949" s="13"/>
      <c r="AA3949" s="13"/>
      <c r="AB3949" s="13"/>
      <c r="AC3949" s="13"/>
      <c r="AD3949" s="13"/>
      <c r="AE3949" s="13"/>
      <c r="AT3949" s="258" t="s">
        <v>200</v>
      </c>
      <c r="AU3949" s="258" t="s">
        <v>82</v>
      </c>
      <c r="AV3949" s="13" t="s">
        <v>80</v>
      </c>
      <c r="AW3949" s="13" t="s">
        <v>30</v>
      </c>
      <c r="AX3949" s="13" t="s">
        <v>73</v>
      </c>
      <c r="AY3949" s="258" t="s">
        <v>189</v>
      </c>
    </row>
    <row r="3950" s="14" customFormat="1">
      <c r="A3950" s="14"/>
      <c r="B3950" s="259"/>
      <c r="C3950" s="260"/>
      <c r="D3950" s="242" t="s">
        <v>200</v>
      </c>
      <c r="E3950" s="261" t="s">
        <v>1</v>
      </c>
      <c r="F3950" s="262" t="s">
        <v>2367</v>
      </c>
      <c r="G3950" s="260"/>
      <c r="H3950" s="263">
        <v>7.8540000000000001</v>
      </c>
      <c r="I3950" s="264"/>
      <c r="J3950" s="260"/>
      <c r="K3950" s="260"/>
      <c r="L3950" s="265"/>
      <c r="M3950" s="266"/>
      <c r="N3950" s="267"/>
      <c r="O3950" s="267"/>
      <c r="P3950" s="267"/>
      <c r="Q3950" s="267"/>
      <c r="R3950" s="267"/>
      <c r="S3950" s="267"/>
      <c r="T3950" s="268"/>
      <c r="U3950" s="14"/>
      <c r="V3950" s="14"/>
      <c r="W3950" s="14"/>
      <c r="X3950" s="14"/>
      <c r="Y3950" s="14"/>
      <c r="Z3950" s="14"/>
      <c r="AA3950" s="14"/>
      <c r="AB3950" s="14"/>
      <c r="AC3950" s="14"/>
      <c r="AD3950" s="14"/>
      <c r="AE3950" s="14"/>
      <c r="AT3950" s="269" t="s">
        <v>200</v>
      </c>
      <c r="AU3950" s="269" t="s">
        <v>82</v>
      </c>
      <c r="AV3950" s="14" t="s">
        <v>82</v>
      </c>
      <c r="AW3950" s="14" t="s">
        <v>30</v>
      </c>
      <c r="AX3950" s="14" t="s">
        <v>73</v>
      </c>
      <c r="AY3950" s="269" t="s">
        <v>189</v>
      </c>
    </row>
    <row r="3951" s="13" customFormat="1">
      <c r="A3951" s="13"/>
      <c r="B3951" s="249"/>
      <c r="C3951" s="250"/>
      <c r="D3951" s="242" t="s">
        <v>200</v>
      </c>
      <c r="E3951" s="251" t="s">
        <v>1</v>
      </c>
      <c r="F3951" s="252" t="s">
        <v>2355</v>
      </c>
      <c r="G3951" s="250"/>
      <c r="H3951" s="251" t="s">
        <v>1</v>
      </c>
      <c r="I3951" s="253"/>
      <c r="J3951" s="250"/>
      <c r="K3951" s="250"/>
      <c r="L3951" s="254"/>
      <c r="M3951" s="255"/>
      <c r="N3951" s="256"/>
      <c r="O3951" s="256"/>
      <c r="P3951" s="256"/>
      <c r="Q3951" s="256"/>
      <c r="R3951" s="256"/>
      <c r="S3951" s="256"/>
      <c r="T3951" s="257"/>
      <c r="U3951" s="13"/>
      <c r="V3951" s="13"/>
      <c r="W3951" s="13"/>
      <c r="X3951" s="13"/>
      <c r="Y3951" s="13"/>
      <c r="Z3951" s="13"/>
      <c r="AA3951" s="13"/>
      <c r="AB3951" s="13"/>
      <c r="AC3951" s="13"/>
      <c r="AD3951" s="13"/>
      <c r="AE3951" s="13"/>
      <c r="AT3951" s="258" t="s">
        <v>200</v>
      </c>
      <c r="AU3951" s="258" t="s">
        <v>82</v>
      </c>
      <c r="AV3951" s="13" t="s">
        <v>80</v>
      </c>
      <c r="AW3951" s="13" t="s">
        <v>30</v>
      </c>
      <c r="AX3951" s="13" t="s">
        <v>73</v>
      </c>
      <c r="AY3951" s="258" t="s">
        <v>189</v>
      </c>
    </row>
    <row r="3952" s="14" customFormat="1">
      <c r="A3952" s="14"/>
      <c r="B3952" s="259"/>
      <c r="C3952" s="260"/>
      <c r="D3952" s="242" t="s">
        <v>200</v>
      </c>
      <c r="E3952" s="261" t="s">
        <v>1</v>
      </c>
      <c r="F3952" s="262" t="s">
        <v>2368</v>
      </c>
      <c r="G3952" s="260"/>
      <c r="H3952" s="263">
        <v>29.920000000000002</v>
      </c>
      <c r="I3952" s="264"/>
      <c r="J3952" s="260"/>
      <c r="K3952" s="260"/>
      <c r="L3952" s="265"/>
      <c r="M3952" s="266"/>
      <c r="N3952" s="267"/>
      <c r="O3952" s="267"/>
      <c r="P3952" s="267"/>
      <c r="Q3952" s="267"/>
      <c r="R3952" s="267"/>
      <c r="S3952" s="267"/>
      <c r="T3952" s="268"/>
      <c r="U3952" s="14"/>
      <c r="V3952" s="14"/>
      <c r="W3952" s="14"/>
      <c r="X3952" s="14"/>
      <c r="Y3952" s="14"/>
      <c r="Z3952" s="14"/>
      <c r="AA3952" s="14"/>
      <c r="AB3952" s="14"/>
      <c r="AC3952" s="14"/>
      <c r="AD3952" s="14"/>
      <c r="AE3952" s="14"/>
      <c r="AT3952" s="269" t="s">
        <v>200</v>
      </c>
      <c r="AU3952" s="269" t="s">
        <v>82</v>
      </c>
      <c r="AV3952" s="14" t="s">
        <v>82</v>
      </c>
      <c r="AW3952" s="14" t="s">
        <v>30</v>
      </c>
      <c r="AX3952" s="14" t="s">
        <v>73</v>
      </c>
      <c r="AY3952" s="269" t="s">
        <v>189</v>
      </c>
    </row>
    <row r="3953" s="13" customFormat="1">
      <c r="A3953" s="13"/>
      <c r="B3953" s="249"/>
      <c r="C3953" s="250"/>
      <c r="D3953" s="242" t="s">
        <v>200</v>
      </c>
      <c r="E3953" s="251" t="s">
        <v>1</v>
      </c>
      <c r="F3953" s="252" t="s">
        <v>2161</v>
      </c>
      <c r="G3953" s="250"/>
      <c r="H3953" s="251" t="s">
        <v>1</v>
      </c>
      <c r="I3953" s="253"/>
      <c r="J3953" s="250"/>
      <c r="K3953" s="250"/>
      <c r="L3953" s="254"/>
      <c r="M3953" s="255"/>
      <c r="N3953" s="256"/>
      <c r="O3953" s="256"/>
      <c r="P3953" s="256"/>
      <c r="Q3953" s="256"/>
      <c r="R3953" s="256"/>
      <c r="S3953" s="256"/>
      <c r="T3953" s="257"/>
      <c r="U3953" s="13"/>
      <c r="V3953" s="13"/>
      <c r="W3953" s="13"/>
      <c r="X3953" s="13"/>
      <c r="Y3953" s="13"/>
      <c r="Z3953" s="13"/>
      <c r="AA3953" s="13"/>
      <c r="AB3953" s="13"/>
      <c r="AC3953" s="13"/>
      <c r="AD3953" s="13"/>
      <c r="AE3953" s="13"/>
      <c r="AT3953" s="258" t="s">
        <v>200</v>
      </c>
      <c r="AU3953" s="258" t="s">
        <v>82</v>
      </c>
      <c r="AV3953" s="13" t="s">
        <v>80</v>
      </c>
      <c r="AW3953" s="13" t="s">
        <v>30</v>
      </c>
      <c r="AX3953" s="13" t="s">
        <v>73</v>
      </c>
      <c r="AY3953" s="258" t="s">
        <v>189</v>
      </c>
    </row>
    <row r="3954" s="13" customFormat="1">
      <c r="A3954" s="13"/>
      <c r="B3954" s="249"/>
      <c r="C3954" s="250"/>
      <c r="D3954" s="242" t="s">
        <v>200</v>
      </c>
      <c r="E3954" s="251" t="s">
        <v>1</v>
      </c>
      <c r="F3954" s="252" t="s">
        <v>2369</v>
      </c>
      <c r="G3954" s="250"/>
      <c r="H3954" s="251" t="s">
        <v>1</v>
      </c>
      <c r="I3954" s="253"/>
      <c r="J3954" s="250"/>
      <c r="K3954" s="250"/>
      <c r="L3954" s="254"/>
      <c r="M3954" s="255"/>
      <c r="N3954" s="256"/>
      <c r="O3954" s="256"/>
      <c r="P3954" s="256"/>
      <c r="Q3954" s="256"/>
      <c r="R3954" s="256"/>
      <c r="S3954" s="256"/>
      <c r="T3954" s="257"/>
      <c r="U3954" s="13"/>
      <c r="V3954" s="13"/>
      <c r="W3954" s="13"/>
      <c r="X3954" s="13"/>
      <c r="Y3954" s="13"/>
      <c r="Z3954" s="13"/>
      <c r="AA3954" s="13"/>
      <c r="AB3954" s="13"/>
      <c r="AC3954" s="13"/>
      <c r="AD3954" s="13"/>
      <c r="AE3954" s="13"/>
      <c r="AT3954" s="258" t="s">
        <v>200</v>
      </c>
      <c r="AU3954" s="258" t="s">
        <v>82</v>
      </c>
      <c r="AV3954" s="13" t="s">
        <v>80</v>
      </c>
      <c r="AW3954" s="13" t="s">
        <v>30</v>
      </c>
      <c r="AX3954" s="13" t="s">
        <v>73</v>
      </c>
      <c r="AY3954" s="258" t="s">
        <v>189</v>
      </c>
    </row>
    <row r="3955" s="14" customFormat="1">
      <c r="A3955" s="14"/>
      <c r="B3955" s="259"/>
      <c r="C3955" s="260"/>
      <c r="D3955" s="242" t="s">
        <v>200</v>
      </c>
      <c r="E3955" s="261" t="s">
        <v>1</v>
      </c>
      <c r="F3955" s="262" t="s">
        <v>2370</v>
      </c>
      <c r="G3955" s="260"/>
      <c r="H3955" s="263">
        <v>26.355</v>
      </c>
      <c r="I3955" s="264"/>
      <c r="J3955" s="260"/>
      <c r="K3955" s="260"/>
      <c r="L3955" s="265"/>
      <c r="M3955" s="266"/>
      <c r="N3955" s="267"/>
      <c r="O3955" s="267"/>
      <c r="P3955" s="267"/>
      <c r="Q3955" s="267"/>
      <c r="R3955" s="267"/>
      <c r="S3955" s="267"/>
      <c r="T3955" s="268"/>
      <c r="U3955" s="14"/>
      <c r="V3955" s="14"/>
      <c r="W3955" s="14"/>
      <c r="X3955" s="14"/>
      <c r="Y3955" s="14"/>
      <c r="Z3955" s="14"/>
      <c r="AA3955" s="14"/>
      <c r="AB3955" s="14"/>
      <c r="AC3955" s="14"/>
      <c r="AD3955" s="14"/>
      <c r="AE3955" s="14"/>
      <c r="AT3955" s="269" t="s">
        <v>200</v>
      </c>
      <c r="AU3955" s="269" t="s">
        <v>82</v>
      </c>
      <c r="AV3955" s="14" t="s">
        <v>82</v>
      </c>
      <c r="AW3955" s="14" t="s">
        <v>30</v>
      </c>
      <c r="AX3955" s="14" t="s">
        <v>73</v>
      </c>
      <c r="AY3955" s="269" t="s">
        <v>189</v>
      </c>
    </row>
    <row r="3956" s="13" customFormat="1">
      <c r="A3956" s="13"/>
      <c r="B3956" s="249"/>
      <c r="C3956" s="250"/>
      <c r="D3956" s="242" t="s">
        <v>200</v>
      </c>
      <c r="E3956" s="251" t="s">
        <v>1</v>
      </c>
      <c r="F3956" s="252" t="s">
        <v>2371</v>
      </c>
      <c r="G3956" s="250"/>
      <c r="H3956" s="251" t="s">
        <v>1</v>
      </c>
      <c r="I3956" s="253"/>
      <c r="J3956" s="250"/>
      <c r="K3956" s="250"/>
      <c r="L3956" s="254"/>
      <c r="M3956" s="255"/>
      <c r="N3956" s="256"/>
      <c r="O3956" s="256"/>
      <c r="P3956" s="256"/>
      <c r="Q3956" s="256"/>
      <c r="R3956" s="256"/>
      <c r="S3956" s="256"/>
      <c r="T3956" s="257"/>
      <c r="U3956" s="13"/>
      <c r="V3956" s="13"/>
      <c r="W3956" s="13"/>
      <c r="X3956" s="13"/>
      <c r="Y3956" s="13"/>
      <c r="Z3956" s="13"/>
      <c r="AA3956" s="13"/>
      <c r="AB3956" s="13"/>
      <c r="AC3956" s="13"/>
      <c r="AD3956" s="13"/>
      <c r="AE3956" s="13"/>
      <c r="AT3956" s="258" t="s">
        <v>200</v>
      </c>
      <c r="AU3956" s="258" t="s">
        <v>82</v>
      </c>
      <c r="AV3956" s="13" t="s">
        <v>80</v>
      </c>
      <c r="AW3956" s="13" t="s">
        <v>30</v>
      </c>
      <c r="AX3956" s="13" t="s">
        <v>73</v>
      </c>
      <c r="AY3956" s="258" t="s">
        <v>189</v>
      </c>
    </row>
    <row r="3957" s="14" customFormat="1">
      <c r="A3957" s="14"/>
      <c r="B3957" s="259"/>
      <c r="C3957" s="260"/>
      <c r="D3957" s="242" t="s">
        <v>200</v>
      </c>
      <c r="E3957" s="261" t="s">
        <v>1</v>
      </c>
      <c r="F3957" s="262" t="s">
        <v>2372</v>
      </c>
      <c r="G3957" s="260"/>
      <c r="H3957" s="263">
        <v>440.31999999999999</v>
      </c>
      <c r="I3957" s="264"/>
      <c r="J3957" s="260"/>
      <c r="K3957" s="260"/>
      <c r="L3957" s="265"/>
      <c r="M3957" s="266"/>
      <c r="N3957" s="267"/>
      <c r="O3957" s="267"/>
      <c r="P3957" s="267"/>
      <c r="Q3957" s="267"/>
      <c r="R3957" s="267"/>
      <c r="S3957" s="267"/>
      <c r="T3957" s="268"/>
      <c r="U3957" s="14"/>
      <c r="V3957" s="14"/>
      <c r="W3957" s="14"/>
      <c r="X3957" s="14"/>
      <c r="Y3957" s="14"/>
      <c r="Z3957" s="14"/>
      <c r="AA3957" s="14"/>
      <c r="AB3957" s="14"/>
      <c r="AC3957" s="14"/>
      <c r="AD3957" s="14"/>
      <c r="AE3957" s="14"/>
      <c r="AT3957" s="269" t="s">
        <v>200</v>
      </c>
      <c r="AU3957" s="269" t="s">
        <v>82</v>
      </c>
      <c r="AV3957" s="14" t="s">
        <v>82</v>
      </c>
      <c r="AW3957" s="14" t="s">
        <v>30</v>
      </c>
      <c r="AX3957" s="14" t="s">
        <v>73</v>
      </c>
      <c r="AY3957" s="269" t="s">
        <v>189</v>
      </c>
    </row>
    <row r="3958" s="16" customFormat="1">
      <c r="A3958" s="16"/>
      <c r="B3958" s="292"/>
      <c r="C3958" s="293"/>
      <c r="D3958" s="242" t="s">
        <v>200</v>
      </c>
      <c r="E3958" s="294" t="s">
        <v>1</v>
      </c>
      <c r="F3958" s="295" t="s">
        <v>290</v>
      </c>
      <c r="G3958" s="293"/>
      <c r="H3958" s="296">
        <v>504.44900000000001</v>
      </c>
      <c r="I3958" s="297"/>
      <c r="J3958" s="293"/>
      <c r="K3958" s="293"/>
      <c r="L3958" s="298"/>
      <c r="M3958" s="299"/>
      <c r="N3958" s="300"/>
      <c r="O3958" s="300"/>
      <c r="P3958" s="300"/>
      <c r="Q3958" s="300"/>
      <c r="R3958" s="300"/>
      <c r="S3958" s="300"/>
      <c r="T3958" s="301"/>
      <c r="U3958" s="16"/>
      <c r="V3958" s="16"/>
      <c r="W3958" s="16"/>
      <c r="X3958" s="16"/>
      <c r="Y3958" s="16"/>
      <c r="Z3958" s="16"/>
      <c r="AA3958" s="16"/>
      <c r="AB3958" s="16"/>
      <c r="AC3958" s="16"/>
      <c r="AD3958" s="16"/>
      <c r="AE3958" s="16"/>
      <c r="AT3958" s="302" t="s">
        <v>200</v>
      </c>
      <c r="AU3958" s="302" t="s">
        <v>82</v>
      </c>
      <c r="AV3958" s="16" t="s">
        <v>214</v>
      </c>
      <c r="AW3958" s="16" t="s">
        <v>30</v>
      </c>
      <c r="AX3958" s="16" t="s">
        <v>73</v>
      </c>
      <c r="AY3958" s="302" t="s">
        <v>189</v>
      </c>
    </row>
    <row r="3959" s="13" customFormat="1">
      <c r="A3959" s="13"/>
      <c r="B3959" s="249"/>
      <c r="C3959" s="250"/>
      <c r="D3959" s="242" t="s">
        <v>200</v>
      </c>
      <c r="E3959" s="251" t="s">
        <v>1</v>
      </c>
      <c r="F3959" s="252" t="s">
        <v>2373</v>
      </c>
      <c r="G3959" s="250"/>
      <c r="H3959" s="251" t="s">
        <v>1</v>
      </c>
      <c r="I3959" s="253"/>
      <c r="J3959" s="250"/>
      <c r="K3959" s="250"/>
      <c r="L3959" s="254"/>
      <c r="M3959" s="255"/>
      <c r="N3959" s="256"/>
      <c r="O3959" s="256"/>
      <c r="P3959" s="256"/>
      <c r="Q3959" s="256"/>
      <c r="R3959" s="256"/>
      <c r="S3959" s="256"/>
      <c r="T3959" s="257"/>
      <c r="U3959" s="13"/>
      <c r="V3959" s="13"/>
      <c r="W3959" s="13"/>
      <c r="X3959" s="13"/>
      <c r="Y3959" s="13"/>
      <c r="Z3959" s="13"/>
      <c r="AA3959" s="13"/>
      <c r="AB3959" s="13"/>
      <c r="AC3959" s="13"/>
      <c r="AD3959" s="13"/>
      <c r="AE3959" s="13"/>
      <c r="AT3959" s="258" t="s">
        <v>200</v>
      </c>
      <c r="AU3959" s="258" t="s">
        <v>82</v>
      </c>
      <c r="AV3959" s="13" t="s">
        <v>80</v>
      </c>
      <c r="AW3959" s="13" t="s">
        <v>30</v>
      </c>
      <c r="AX3959" s="13" t="s">
        <v>73</v>
      </c>
      <c r="AY3959" s="258" t="s">
        <v>189</v>
      </c>
    </row>
    <row r="3960" s="13" customFormat="1">
      <c r="A3960" s="13"/>
      <c r="B3960" s="249"/>
      <c r="C3960" s="250"/>
      <c r="D3960" s="242" t="s">
        <v>200</v>
      </c>
      <c r="E3960" s="251" t="s">
        <v>1</v>
      </c>
      <c r="F3960" s="252" t="s">
        <v>2374</v>
      </c>
      <c r="G3960" s="250"/>
      <c r="H3960" s="251" t="s">
        <v>1</v>
      </c>
      <c r="I3960" s="253"/>
      <c r="J3960" s="250"/>
      <c r="K3960" s="250"/>
      <c r="L3960" s="254"/>
      <c r="M3960" s="255"/>
      <c r="N3960" s="256"/>
      <c r="O3960" s="256"/>
      <c r="P3960" s="256"/>
      <c r="Q3960" s="256"/>
      <c r="R3960" s="256"/>
      <c r="S3960" s="256"/>
      <c r="T3960" s="257"/>
      <c r="U3960" s="13"/>
      <c r="V3960" s="13"/>
      <c r="W3960" s="13"/>
      <c r="X3960" s="13"/>
      <c r="Y3960" s="13"/>
      <c r="Z3960" s="13"/>
      <c r="AA3960" s="13"/>
      <c r="AB3960" s="13"/>
      <c r="AC3960" s="13"/>
      <c r="AD3960" s="13"/>
      <c r="AE3960" s="13"/>
      <c r="AT3960" s="258" t="s">
        <v>200</v>
      </c>
      <c r="AU3960" s="258" t="s">
        <v>82</v>
      </c>
      <c r="AV3960" s="13" t="s">
        <v>80</v>
      </c>
      <c r="AW3960" s="13" t="s">
        <v>30</v>
      </c>
      <c r="AX3960" s="13" t="s">
        <v>73</v>
      </c>
      <c r="AY3960" s="258" t="s">
        <v>189</v>
      </c>
    </row>
    <row r="3961" s="13" customFormat="1">
      <c r="A3961" s="13"/>
      <c r="B3961" s="249"/>
      <c r="C3961" s="250"/>
      <c r="D3961" s="242" t="s">
        <v>200</v>
      </c>
      <c r="E3961" s="251" t="s">
        <v>1</v>
      </c>
      <c r="F3961" s="252" t="s">
        <v>1565</v>
      </c>
      <c r="G3961" s="250"/>
      <c r="H3961" s="251" t="s">
        <v>1</v>
      </c>
      <c r="I3961" s="253"/>
      <c r="J3961" s="250"/>
      <c r="K3961" s="250"/>
      <c r="L3961" s="254"/>
      <c r="M3961" s="255"/>
      <c r="N3961" s="256"/>
      <c r="O3961" s="256"/>
      <c r="P3961" s="256"/>
      <c r="Q3961" s="256"/>
      <c r="R3961" s="256"/>
      <c r="S3961" s="256"/>
      <c r="T3961" s="257"/>
      <c r="U3961" s="13"/>
      <c r="V3961" s="13"/>
      <c r="W3961" s="13"/>
      <c r="X3961" s="13"/>
      <c r="Y3961" s="13"/>
      <c r="Z3961" s="13"/>
      <c r="AA3961" s="13"/>
      <c r="AB3961" s="13"/>
      <c r="AC3961" s="13"/>
      <c r="AD3961" s="13"/>
      <c r="AE3961" s="13"/>
      <c r="AT3961" s="258" t="s">
        <v>200</v>
      </c>
      <c r="AU3961" s="258" t="s">
        <v>82</v>
      </c>
      <c r="AV3961" s="13" t="s">
        <v>80</v>
      </c>
      <c r="AW3961" s="13" t="s">
        <v>30</v>
      </c>
      <c r="AX3961" s="13" t="s">
        <v>73</v>
      </c>
      <c r="AY3961" s="258" t="s">
        <v>189</v>
      </c>
    </row>
    <row r="3962" s="14" customFormat="1">
      <c r="A3962" s="14"/>
      <c r="B3962" s="259"/>
      <c r="C3962" s="260"/>
      <c r="D3962" s="242" t="s">
        <v>200</v>
      </c>
      <c r="E3962" s="261" t="s">
        <v>1</v>
      </c>
      <c r="F3962" s="262" t="s">
        <v>2375</v>
      </c>
      <c r="G3962" s="260"/>
      <c r="H3962" s="263">
        <v>11.208</v>
      </c>
      <c r="I3962" s="264"/>
      <c r="J3962" s="260"/>
      <c r="K3962" s="260"/>
      <c r="L3962" s="265"/>
      <c r="M3962" s="266"/>
      <c r="N3962" s="267"/>
      <c r="O3962" s="267"/>
      <c r="P3962" s="267"/>
      <c r="Q3962" s="267"/>
      <c r="R3962" s="267"/>
      <c r="S3962" s="267"/>
      <c r="T3962" s="268"/>
      <c r="U3962" s="14"/>
      <c r="V3962" s="14"/>
      <c r="W3962" s="14"/>
      <c r="X3962" s="14"/>
      <c r="Y3962" s="14"/>
      <c r="Z3962" s="14"/>
      <c r="AA3962" s="14"/>
      <c r="AB3962" s="14"/>
      <c r="AC3962" s="14"/>
      <c r="AD3962" s="14"/>
      <c r="AE3962" s="14"/>
      <c r="AT3962" s="269" t="s">
        <v>200</v>
      </c>
      <c r="AU3962" s="269" t="s">
        <v>82</v>
      </c>
      <c r="AV3962" s="14" t="s">
        <v>82</v>
      </c>
      <c r="AW3962" s="14" t="s">
        <v>30</v>
      </c>
      <c r="AX3962" s="14" t="s">
        <v>73</v>
      </c>
      <c r="AY3962" s="269" t="s">
        <v>189</v>
      </c>
    </row>
    <row r="3963" s="13" customFormat="1">
      <c r="A3963" s="13"/>
      <c r="B3963" s="249"/>
      <c r="C3963" s="250"/>
      <c r="D3963" s="242" t="s">
        <v>200</v>
      </c>
      <c r="E3963" s="251" t="s">
        <v>1</v>
      </c>
      <c r="F3963" s="252" t="s">
        <v>1567</v>
      </c>
      <c r="G3963" s="250"/>
      <c r="H3963" s="251" t="s">
        <v>1</v>
      </c>
      <c r="I3963" s="253"/>
      <c r="J3963" s="250"/>
      <c r="K3963" s="250"/>
      <c r="L3963" s="254"/>
      <c r="M3963" s="255"/>
      <c r="N3963" s="256"/>
      <c r="O3963" s="256"/>
      <c r="P3963" s="256"/>
      <c r="Q3963" s="256"/>
      <c r="R3963" s="256"/>
      <c r="S3963" s="256"/>
      <c r="T3963" s="257"/>
      <c r="U3963" s="13"/>
      <c r="V3963" s="13"/>
      <c r="W3963" s="13"/>
      <c r="X3963" s="13"/>
      <c r="Y3963" s="13"/>
      <c r="Z3963" s="13"/>
      <c r="AA3963" s="13"/>
      <c r="AB3963" s="13"/>
      <c r="AC3963" s="13"/>
      <c r="AD3963" s="13"/>
      <c r="AE3963" s="13"/>
      <c r="AT3963" s="258" t="s">
        <v>200</v>
      </c>
      <c r="AU3963" s="258" t="s">
        <v>82</v>
      </c>
      <c r="AV3963" s="13" t="s">
        <v>80</v>
      </c>
      <c r="AW3963" s="13" t="s">
        <v>30</v>
      </c>
      <c r="AX3963" s="13" t="s">
        <v>73</v>
      </c>
      <c r="AY3963" s="258" t="s">
        <v>189</v>
      </c>
    </row>
    <row r="3964" s="14" customFormat="1">
      <c r="A3964" s="14"/>
      <c r="B3964" s="259"/>
      <c r="C3964" s="260"/>
      <c r="D3964" s="242" t="s">
        <v>200</v>
      </c>
      <c r="E3964" s="261" t="s">
        <v>1</v>
      </c>
      <c r="F3964" s="262" t="s">
        <v>2376</v>
      </c>
      <c r="G3964" s="260"/>
      <c r="H3964" s="263">
        <v>19.391999999999999</v>
      </c>
      <c r="I3964" s="264"/>
      <c r="J3964" s="260"/>
      <c r="K3964" s="260"/>
      <c r="L3964" s="265"/>
      <c r="M3964" s="266"/>
      <c r="N3964" s="267"/>
      <c r="O3964" s="267"/>
      <c r="P3964" s="267"/>
      <c r="Q3964" s="267"/>
      <c r="R3964" s="267"/>
      <c r="S3964" s="267"/>
      <c r="T3964" s="268"/>
      <c r="U3964" s="14"/>
      <c r="V3964" s="14"/>
      <c r="W3964" s="14"/>
      <c r="X3964" s="14"/>
      <c r="Y3964" s="14"/>
      <c r="Z3964" s="14"/>
      <c r="AA3964" s="14"/>
      <c r="AB3964" s="14"/>
      <c r="AC3964" s="14"/>
      <c r="AD3964" s="14"/>
      <c r="AE3964" s="14"/>
      <c r="AT3964" s="269" t="s">
        <v>200</v>
      </c>
      <c r="AU3964" s="269" t="s">
        <v>82</v>
      </c>
      <c r="AV3964" s="14" t="s">
        <v>82</v>
      </c>
      <c r="AW3964" s="14" t="s">
        <v>30</v>
      </c>
      <c r="AX3964" s="14" t="s">
        <v>73</v>
      </c>
      <c r="AY3964" s="269" t="s">
        <v>189</v>
      </c>
    </row>
    <row r="3965" s="14" customFormat="1">
      <c r="A3965" s="14"/>
      <c r="B3965" s="259"/>
      <c r="C3965" s="260"/>
      <c r="D3965" s="242" t="s">
        <v>200</v>
      </c>
      <c r="E3965" s="261" t="s">
        <v>1</v>
      </c>
      <c r="F3965" s="262" t="s">
        <v>2377</v>
      </c>
      <c r="G3965" s="260"/>
      <c r="H3965" s="263">
        <v>19.056999999999999</v>
      </c>
      <c r="I3965" s="264"/>
      <c r="J3965" s="260"/>
      <c r="K3965" s="260"/>
      <c r="L3965" s="265"/>
      <c r="M3965" s="266"/>
      <c r="N3965" s="267"/>
      <c r="O3965" s="267"/>
      <c r="P3965" s="267"/>
      <c r="Q3965" s="267"/>
      <c r="R3965" s="267"/>
      <c r="S3965" s="267"/>
      <c r="T3965" s="268"/>
      <c r="U3965" s="14"/>
      <c r="V3965" s="14"/>
      <c r="W3965" s="14"/>
      <c r="X3965" s="14"/>
      <c r="Y3965" s="14"/>
      <c r="Z3965" s="14"/>
      <c r="AA3965" s="14"/>
      <c r="AB3965" s="14"/>
      <c r="AC3965" s="14"/>
      <c r="AD3965" s="14"/>
      <c r="AE3965" s="14"/>
      <c r="AT3965" s="269" t="s">
        <v>200</v>
      </c>
      <c r="AU3965" s="269" t="s">
        <v>82</v>
      </c>
      <c r="AV3965" s="14" t="s">
        <v>82</v>
      </c>
      <c r="AW3965" s="14" t="s">
        <v>30</v>
      </c>
      <c r="AX3965" s="14" t="s">
        <v>73</v>
      </c>
      <c r="AY3965" s="269" t="s">
        <v>189</v>
      </c>
    </row>
    <row r="3966" s="16" customFormat="1">
      <c r="A3966" s="16"/>
      <c r="B3966" s="292"/>
      <c r="C3966" s="293"/>
      <c r="D3966" s="242" t="s">
        <v>200</v>
      </c>
      <c r="E3966" s="294" t="s">
        <v>1</v>
      </c>
      <c r="F3966" s="295" t="s">
        <v>290</v>
      </c>
      <c r="G3966" s="293"/>
      <c r="H3966" s="296">
        <v>49.656999999999996</v>
      </c>
      <c r="I3966" s="297"/>
      <c r="J3966" s="293"/>
      <c r="K3966" s="293"/>
      <c r="L3966" s="298"/>
      <c r="M3966" s="299"/>
      <c r="N3966" s="300"/>
      <c r="O3966" s="300"/>
      <c r="P3966" s="300"/>
      <c r="Q3966" s="300"/>
      <c r="R3966" s="300"/>
      <c r="S3966" s="300"/>
      <c r="T3966" s="301"/>
      <c r="U3966" s="16"/>
      <c r="V3966" s="16"/>
      <c r="W3966" s="16"/>
      <c r="X3966" s="16"/>
      <c r="Y3966" s="16"/>
      <c r="Z3966" s="16"/>
      <c r="AA3966" s="16"/>
      <c r="AB3966" s="16"/>
      <c r="AC3966" s="16"/>
      <c r="AD3966" s="16"/>
      <c r="AE3966" s="16"/>
      <c r="AT3966" s="302" t="s">
        <v>200</v>
      </c>
      <c r="AU3966" s="302" t="s">
        <v>82</v>
      </c>
      <c r="AV3966" s="16" t="s">
        <v>214</v>
      </c>
      <c r="AW3966" s="16" t="s">
        <v>30</v>
      </c>
      <c r="AX3966" s="16" t="s">
        <v>73</v>
      </c>
      <c r="AY3966" s="302" t="s">
        <v>189</v>
      </c>
    </row>
    <row r="3967" s="13" customFormat="1">
      <c r="A3967" s="13"/>
      <c r="B3967" s="249"/>
      <c r="C3967" s="250"/>
      <c r="D3967" s="242" t="s">
        <v>200</v>
      </c>
      <c r="E3967" s="251" t="s">
        <v>1</v>
      </c>
      <c r="F3967" s="252" t="s">
        <v>2378</v>
      </c>
      <c r="G3967" s="250"/>
      <c r="H3967" s="251" t="s">
        <v>1</v>
      </c>
      <c r="I3967" s="253"/>
      <c r="J3967" s="250"/>
      <c r="K3967" s="250"/>
      <c r="L3967" s="254"/>
      <c r="M3967" s="255"/>
      <c r="N3967" s="256"/>
      <c r="O3967" s="256"/>
      <c r="P3967" s="256"/>
      <c r="Q3967" s="256"/>
      <c r="R3967" s="256"/>
      <c r="S3967" s="256"/>
      <c r="T3967" s="257"/>
      <c r="U3967" s="13"/>
      <c r="V3967" s="13"/>
      <c r="W3967" s="13"/>
      <c r="X3967" s="13"/>
      <c r="Y3967" s="13"/>
      <c r="Z3967" s="13"/>
      <c r="AA3967" s="13"/>
      <c r="AB3967" s="13"/>
      <c r="AC3967" s="13"/>
      <c r="AD3967" s="13"/>
      <c r="AE3967" s="13"/>
      <c r="AT3967" s="258" t="s">
        <v>200</v>
      </c>
      <c r="AU3967" s="258" t="s">
        <v>82</v>
      </c>
      <c r="AV3967" s="13" t="s">
        <v>80</v>
      </c>
      <c r="AW3967" s="13" t="s">
        <v>30</v>
      </c>
      <c r="AX3967" s="13" t="s">
        <v>73</v>
      </c>
      <c r="AY3967" s="258" t="s">
        <v>189</v>
      </c>
    </row>
    <row r="3968" s="13" customFormat="1">
      <c r="A3968" s="13"/>
      <c r="B3968" s="249"/>
      <c r="C3968" s="250"/>
      <c r="D3968" s="242" t="s">
        <v>200</v>
      </c>
      <c r="E3968" s="251" t="s">
        <v>1</v>
      </c>
      <c r="F3968" s="252" t="s">
        <v>352</v>
      </c>
      <c r="G3968" s="250"/>
      <c r="H3968" s="251" t="s">
        <v>1</v>
      </c>
      <c r="I3968" s="253"/>
      <c r="J3968" s="250"/>
      <c r="K3968" s="250"/>
      <c r="L3968" s="254"/>
      <c r="M3968" s="255"/>
      <c r="N3968" s="256"/>
      <c r="O3968" s="256"/>
      <c r="P3968" s="256"/>
      <c r="Q3968" s="256"/>
      <c r="R3968" s="256"/>
      <c r="S3968" s="256"/>
      <c r="T3968" s="257"/>
      <c r="U3968" s="13"/>
      <c r="V3968" s="13"/>
      <c r="W3968" s="13"/>
      <c r="X3968" s="13"/>
      <c r="Y3968" s="13"/>
      <c r="Z3968" s="13"/>
      <c r="AA3968" s="13"/>
      <c r="AB3968" s="13"/>
      <c r="AC3968" s="13"/>
      <c r="AD3968" s="13"/>
      <c r="AE3968" s="13"/>
      <c r="AT3968" s="258" t="s">
        <v>200</v>
      </c>
      <c r="AU3968" s="258" t="s">
        <v>82</v>
      </c>
      <c r="AV3968" s="13" t="s">
        <v>80</v>
      </c>
      <c r="AW3968" s="13" t="s">
        <v>30</v>
      </c>
      <c r="AX3968" s="13" t="s">
        <v>73</v>
      </c>
      <c r="AY3968" s="258" t="s">
        <v>189</v>
      </c>
    </row>
    <row r="3969" s="13" customFormat="1">
      <c r="A3969" s="13"/>
      <c r="B3969" s="249"/>
      <c r="C3969" s="250"/>
      <c r="D3969" s="242" t="s">
        <v>200</v>
      </c>
      <c r="E3969" s="251" t="s">
        <v>1</v>
      </c>
      <c r="F3969" s="252" t="s">
        <v>2379</v>
      </c>
      <c r="G3969" s="250"/>
      <c r="H3969" s="251" t="s">
        <v>1</v>
      </c>
      <c r="I3969" s="253"/>
      <c r="J3969" s="250"/>
      <c r="K3969" s="250"/>
      <c r="L3969" s="254"/>
      <c r="M3969" s="255"/>
      <c r="N3969" s="256"/>
      <c r="O3969" s="256"/>
      <c r="P3969" s="256"/>
      <c r="Q3969" s="256"/>
      <c r="R3969" s="256"/>
      <c r="S3969" s="256"/>
      <c r="T3969" s="257"/>
      <c r="U3969" s="13"/>
      <c r="V3969" s="13"/>
      <c r="W3969" s="13"/>
      <c r="X3969" s="13"/>
      <c r="Y3969" s="13"/>
      <c r="Z3969" s="13"/>
      <c r="AA3969" s="13"/>
      <c r="AB3969" s="13"/>
      <c r="AC3969" s="13"/>
      <c r="AD3969" s="13"/>
      <c r="AE3969" s="13"/>
      <c r="AT3969" s="258" t="s">
        <v>200</v>
      </c>
      <c r="AU3969" s="258" t="s">
        <v>82</v>
      </c>
      <c r="AV3969" s="13" t="s">
        <v>80</v>
      </c>
      <c r="AW3969" s="13" t="s">
        <v>30</v>
      </c>
      <c r="AX3969" s="13" t="s">
        <v>73</v>
      </c>
      <c r="AY3969" s="258" t="s">
        <v>189</v>
      </c>
    </row>
    <row r="3970" s="13" customFormat="1">
      <c r="A3970" s="13"/>
      <c r="B3970" s="249"/>
      <c r="C3970" s="250"/>
      <c r="D3970" s="242" t="s">
        <v>200</v>
      </c>
      <c r="E3970" s="251" t="s">
        <v>1</v>
      </c>
      <c r="F3970" s="252" t="s">
        <v>2192</v>
      </c>
      <c r="G3970" s="250"/>
      <c r="H3970" s="251" t="s">
        <v>1</v>
      </c>
      <c r="I3970" s="253"/>
      <c r="J3970" s="250"/>
      <c r="K3970" s="250"/>
      <c r="L3970" s="254"/>
      <c r="M3970" s="255"/>
      <c r="N3970" s="256"/>
      <c r="O3970" s="256"/>
      <c r="P3970" s="256"/>
      <c r="Q3970" s="256"/>
      <c r="R3970" s="256"/>
      <c r="S3970" s="256"/>
      <c r="T3970" s="257"/>
      <c r="U3970" s="13"/>
      <c r="V3970" s="13"/>
      <c r="W3970" s="13"/>
      <c r="X3970" s="13"/>
      <c r="Y3970" s="13"/>
      <c r="Z3970" s="13"/>
      <c r="AA3970" s="13"/>
      <c r="AB3970" s="13"/>
      <c r="AC3970" s="13"/>
      <c r="AD3970" s="13"/>
      <c r="AE3970" s="13"/>
      <c r="AT3970" s="258" t="s">
        <v>200</v>
      </c>
      <c r="AU3970" s="258" t="s">
        <v>82</v>
      </c>
      <c r="AV3970" s="13" t="s">
        <v>80</v>
      </c>
      <c r="AW3970" s="13" t="s">
        <v>30</v>
      </c>
      <c r="AX3970" s="13" t="s">
        <v>73</v>
      </c>
      <c r="AY3970" s="258" t="s">
        <v>189</v>
      </c>
    </row>
    <row r="3971" s="14" customFormat="1">
      <c r="A3971" s="14"/>
      <c r="B3971" s="259"/>
      <c r="C3971" s="260"/>
      <c r="D3971" s="242" t="s">
        <v>200</v>
      </c>
      <c r="E3971" s="261" t="s">
        <v>1</v>
      </c>
      <c r="F3971" s="262" t="s">
        <v>2380</v>
      </c>
      <c r="G3971" s="260"/>
      <c r="H3971" s="263">
        <v>269.60000000000002</v>
      </c>
      <c r="I3971" s="264"/>
      <c r="J3971" s="260"/>
      <c r="K3971" s="260"/>
      <c r="L3971" s="265"/>
      <c r="M3971" s="266"/>
      <c r="N3971" s="267"/>
      <c r="O3971" s="267"/>
      <c r="P3971" s="267"/>
      <c r="Q3971" s="267"/>
      <c r="R3971" s="267"/>
      <c r="S3971" s="267"/>
      <c r="T3971" s="268"/>
      <c r="U3971" s="14"/>
      <c r="V3971" s="14"/>
      <c r="W3971" s="14"/>
      <c r="X3971" s="14"/>
      <c r="Y3971" s="14"/>
      <c r="Z3971" s="14"/>
      <c r="AA3971" s="14"/>
      <c r="AB3971" s="14"/>
      <c r="AC3971" s="14"/>
      <c r="AD3971" s="14"/>
      <c r="AE3971" s="14"/>
      <c r="AT3971" s="269" t="s">
        <v>200</v>
      </c>
      <c r="AU3971" s="269" t="s">
        <v>82</v>
      </c>
      <c r="AV3971" s="14" t="s">
        <v>82</v>
      </c>
      <c r="AW3971" s="14" t="s">
        <v>30</v>
      </c>
      <c r="AX3971" s="14" t="s">
        <v>73</v>
      </c>
      <c r="AY3971" s="269" t="s">
        <v>189</v>
      </c>
    </row>
    <row r="3972" s="13" customFormat="1">
      <c r="A3972" s="13"/>
      <c r="B3972" s="249"/>
      <c r="C3972" s="250"/>
      <c r="D3972" s="242" t="s">
        <v>200</v>
      </c>
      <c r="E3972" s="251" t="s">
        <v>1</v>
      </c>
      <c r="F3972" s="252" t="s">
        <v>2194</v>
      </c>
      <c r="G3972" s="250"/>
      <c r="H3972" s="251" t="s">
        <v>1</v>
      </c>
      <c r="I3972" s="253"/>
      <c r="J3972" s="250"/>
      <c r="K3972" s="250"/>
      <c r="L3972" s="254"/>
      <c r="M3972" s="255"/>
      <c r="N3972" s="256"/>
      <c r="O3972" s="256"/>
      <c r="P3972" s="256"/>
      <c r="Q3972" s="256"/>
      <c r="R3972" s="256"/>
      <c r="S3972" s="256"/>
      <c r="T3972" s="257"/>
      <c r="U3972" s="13"/>
      <c r="V3972" s="13"/>
      <c r="W3972" s="13"/>
      <c r="X3972" s="13"/>
      <c r="Y3972" s="13"/>
      <c r="Z3972" s="13"/>
      <c r="AA3972" s="13"/>
      <c r="AB3972" s="13"/>
      <c r="AC3972" s="13"/>
      <c r="AD3972" s="13"/>
      <c r="AE3972" s="13"/>
      <c r="AT3972" s="258" t="s">
        <v>200</v>
      </c>
      <c r="AU3972" s="258" t="s">
        <v>82</v>
      </c>
      <c r="AV3972" s="13" t="s">
        <v>80</v>
      </c>
      <c r="AW3972" s="13" t="s">
        <v>30</v>
      </c>
      <c r="AX3972" s="13" t="s">
        <v>73</v>
      </c>
      <c r="AY3972" s="258" t="s">
        <v>189</v>
      </c>
    </row>
    <row r="3973" s="13" customFormat="1">
      <c r="A3973" s="13"/>
      <c r="B3973" s="249"/>
      <c r="C3973" s="250"/>
      <c r="D3973" s="242" t="s">
        <v>200</v>
      </c>
      <c r="E3973" s="251" t="s">
        <v>1</v>
      </c>
      <c r="F3973" s="252" t="s">
        <v>352</v>
      </c>
      <c r="G3973" s="250"/>
      <c r="H3973" s="251" t="s">
        <v>1</v>
      </c>
      <c r="I3973" s="253"/>
      <c r="J3973" s="250"/>
      <c r="K3973" s="250"/>
      <c r="L3973" s="254"/>
      <c r="M3973" s="255"/>
      <c r="N3973" s="256"/>
      <c r="O3973" s="256"/>
      <c r="P3973" s="256"/>
      <c r="Q3973" s="256"/>
      <c r="R3973" s="256"/>
      <c r="S3973" s="256"/>
      <c r="T3973" s="257"/>
      <c r="U3973" s="13"/>
      <c r="V3973" s="13"/>
      <c r="W3973" s="13"/>
      <c r="X3973" s="13"/>
      <c r="Y3973" s="13"/>
      <c r="Z3973" s="13"/>
      <c r="AA3973" s="13"/>
      <c r="AB3973" s="13"/>
      <c r="AC3973" s="13"/>
      <c r="AD3973" s="13"/>
      <c r="AE3973" s="13"/>
      <c r="AT3973" s="258" t="s">
        <v>200</v>
      </c>
      <c r="AU3973" s="258" t="s">
        <v>82</v>
      </c>
      <c r="AV3973" s="13" t="s">
        <v>80</v>
      </c>
      <c r="AW3973" s="13" t="s">
        <v>30</v>
      </c>
      <c r="AX3973" s="13" t="s">
        <v>73</v>
      </c>
      <c r="AY3973" s="258" t="s">
        <v>189</v>
      </c>
    </row>
    <row r="3974" s="13" customFormat="1">
      <c r="A3974" s="13"/>
      <c r="B3974" s="249"/>
      <c r="C3974" s="250"/>
      <c r="D3974" s="242" t="s">
        <v>200</v>
      </c>
      <c r="E3974" s="251" t="s">
        <v>1</v>
      </c>
      <c r="F3974" s="252" t="s">
        <v>2195</v>
      </c>
      <c r="G3974" s="250"/>
      <c r="H3974" s="251" t="s">
        <v>1</v>
      </c>
      <c r="I3974" s="253"/>
      <c r="J3974" s="250"/>
      <c r="K3974" s="250"/>
      <c r="L3974" s="254"/>
      <c r="M3974" s="255"/>
      <c r="N3974" s="256"/>
      <c r="O3974" s="256"/>
      <c r="P3974" s="256"/>
      <c r="Q3974" s="256"/>
      <c r="R3974" s="256"/>
      <c r="S3974" s="256"/>
      <c r="T3974" s="257"/>
      <c r="U3974" s="13"/>
      <c r="V3974" s="13"/>
      <c r="W3974" s="13"/>
      <c r="X3974" s="13"/>
      <c r="Y3974" s="13"/>
      <c r="Z3974" s="13"/>
      <c r="AA3974" s="13"/>
      <c r="AB3974" s="13"/>
      <c r="AC3974" s="13"/>
      <c r="AD3974" s="13"/>
      <c r="AE3974" s="13"/>
      <c r="AT3974" s="258" t="s">
        <v>200</v>
      </c>
      <c r="AU3974" s="258" t="s">
        <v>82</v>
      </c>
      <c r="AV3974" s="13" t="s">
        <v>80</v>
      </c>
      <c r="AW3974" s="13" t="s">
        <v>30</v>
      </c>
      <c r="AX3974" s="13" t="s">
        <v>73</v>
      </c>
      <c r="AY3974" s="258" t="s">
        <v>189</v>
      </c>
    </row>
    <row r="3975" s="14" customFormat="1">
      <c r="A3975" s="14"/>
      <c r="B3975" s="259"/>
      <c r="C3975" s="260"/>
      <c r="D3975" s="242" t="s">
        <v>200</v>
      </c>
      <c r="E3975" s="261" t="s">
        <v>1</v>
      </c>
      <c r="F3975" s="262" t="s">
        <v>2381</v>
      </c>
      <c r="G3975" s="260"/>
      <c r="H3975" s="263">
        <v>102.40000000000001</v>
      </c>
      <c r="I3975" s="264"/>
      <c r="J3975" s="260"/>
      <c r="K3975" s="260"/>
      <c r="L3975" s="265"/>
      <c r="M3975" s="266"/>
      <c r="N3975" s="267"/>
      <c r="O3975" s="267"/>
      <c r="P3975" s="267"/>
      <c r="Q3975" s="267"/>
      <c r="R3975" s="267"/>
      <c r="S3975" s="267"/>
      <c r="T3975" s="268"/>
      <c r="U3975" s="14"/>
      <c r="V3975" s="14"/>
      <c r="W3975" s="14"/>
      <c r="X3975" s="14"/>
      <c r="Y3975" s="14"/>
      <c r="Z3975" s="14"/>
      <c r="AA3975" s="14"/>
      <c r="AB3975" s="14"/>
      <c r="AC3975" s="14"/>
      <c r="AD3975" s="14"/>
      <c r="AE3975" s="14"/>
      <c r="AT3975" s="269" t="s">
        <v>200</v>
      </c>
      <c r="AU3975" s="269" t="s">
        <v>82</v>
      </c>
      <c r="AV3975" s="14" t="s">
        <v>82</v>
      </c>
      <c r="AW3975" s="14" t="s">
        <v>30</v>
      </c>
      <c r="AX3975" s="14" t="s">
        <v>73</v>
      </c>
      <c r="AY3975" s="269" t="s">
        <v>189</v>
      </c>
    </row>
    <row r="3976" s="13" customFormat="1">
      <c r="A3976" s="13"/>
      <c r="B3976" s="249"/>
      <c r="C3976" s="250"/>
      <c r="D3976" s="242" t="s">
        <v>200</v>
      </c>
      <c r="E3976" s="251" t="s">
        <v>1</v>
      </c>
      <c r="F3976" s="252" t="s">
        <v>2197</v>
      </c>
      <c r="G3976" s="250"/>
      <c r="H3976" s="251" t="s">
        <v>1</v>
      </c>
      <c r="I3976" s="253"/>
      <c r="J3976" s="250"/>
      <c r="K3976" s="250"/>
      <c r="L3976" s="254"/>
      <c r="M3976" s="255"/>
      <c r="N3976" s="256"/>
      <c r="O3976" s="256"/>
      <c r="P3976" s="256"/>
      <c r="Q3976" s="256"/>
      <c r="R3976" s="256"/>
      <c r="S3976" s="256"/>
      <c r="T3976" s="257"/>
      <c r="U3976" s="13"/>
      <c r="V3976" s="13"/>
      <c r="W3976" s="13"/>
      <c r="X3976" s="13"/>
      <c r="Y3976" s="13"/>
      <c r="Z3976" s="13"/>
      <c r="AA3976" s="13"/>
      <c r="AB3976" s="13"/>
      <c r="AC3976" s="13"/>
      <c r="AD3976" s="13"/>
      <c r="AE3976" s="13"/>
      <c r="AT3976" s="258" t="s">
        <v>200</v>
      </c>
      <c r="AU3976" s="258" t="s">
        <v>82</v>
      </c>
      <c r="AV3976" s="13" t="s">
        <v>80</v>
      </c>
      <c r="AW3976" s="13" t="s">
        <v>30</v>
      </c>
      <c r="AX3976" s="13" t="s">
        <v>73</v>
      </c>
      <c r="AY3976" s="258" t="s">
        <v>189</v>
      </c>
    </row>
    <row r="3977" s="13" customFormat="1">
      <c r="A3977" s="13"/>
      <c r="B3977" s="249"/>
      <c r="C3977" s="250"/>
      <c r="D3977" s="242" t="s">
        <v>200</v>
      </c>
      <c r="E3977" s="251" t="s">
        <v>1</v>
      </c>
      <c r="F3977" s="252" t="s">
        <v>2198</v>
      </c>
      <c r="G3977" s="250"/>
      <c r="H3977" s="251" t="s">
        <v>1</v>
      </c>
      <c r="I3977" s="253"/>
      <c r="J3977" s="250"/>
      <c r="K3977" s="250"/>
      <c r="L3977" s="254"/>
      <c r="M3977" s="255"/>
      <c r="N3977" s="256"/>
      <c r="O3977" s="256"/>
      <c r="P3977" s="256"/>
      <c r="Q3977" s="256"/>
      <c r="R3977" s="256"/>
      <c r="S3977" s="256"/>
      <c r="T3977" s="257"/>
      <c r="U3977" s="13"/>
      <c r="V3977" s="13"/>
      <c r="W3977" s="13"/>
      <c r="X3977" s="13"/>
      <c r="Y3977" s="13"/>
      <c r="Z3977" s="13"/>
      <c r="AA3977" s="13"/>
      <c r="AB3977" s="13"/>
      <c r="AC3977" s="13"/>
      <c r="AD3977" s="13"/>
      <c r="AE3977" s="13"/>
      <c r="AT3977" s="258" t="s">
        <v>200</v>
      </c>
      <c r="AU3977" s="258" t="s">
        <v>82</v>
      </c>
      <c r="AV3977" s="13" t="s">
        <v>80</v>
      </c>
      <c r="AW3977" s="13" t="s">
        <v>30</v>
      </c>
      <c r="AX3977" s="13" t="s">
        <v>73</v>
      </c>
      <c r="AY3977" s="258" t="s">
        <v>189</v>
      </c>
    </row>
    <row r="3978" s="14" customFormat="1">
      <c r="A3978" s="14"/>
      <c r="B3978" s="259"/>
      <c r="C3978" s="260"/>
      <c r="D3978" s="242" t="s">
        <v>200</v>
      </c>
      <c r="E3978" s="261" t="s">
        <v>1</v>
      </c>
      <c r="F3978" s="262" t="s">
        <v>2382</v>
      </c>
      <c r="G3978" s="260"/>
      <c r="H3978" s="263">
        <v>351</v>
      </c>
      <c r="I3978" s="264"/>
      <c r="J3978" s="260"/>
      <c r="K3978" s="260"/>
      <c r="L3978" s="265"/>
      <c r="M3978" s="266"/>
      <c r="N3978" s="267"/>
      <c r="O3978" s="267"/>
      <c r="P3978" s="267"/>
      <c r="Q3978" s="267"/>
      <c r="R3978" s="267"/>
      <c r="S3978" s="267"/>
      <c r="T3978" s="268"/>
      <c r="U3978" s="14"/>
      <c r="V3978" s="14"/>
      <c r="W3978" s="14"/>
      <c r="X3978" s="14"/>
      <c r="Y3978" s="14"/>
      <c r="Z3978" s="14"/>
      <c r="AA3978" s="14"/>
      <c r="AB3978" s="14"/>
      <c r="AC3978" s="14"/>
      <c r="AD3978" s="14"/>
      <c r="AE3978" s="14"/>
      <c r="AT3978" s="269" t="s">
        <v>200</v>
      </c>
      <c r="AU3978" s="269" t="s">
        <v>82</v>
      </c>
      <c r="AV3978" s="14" t="s">
        <v>82</v>
      </c>
      <c r="AW3978" s="14" t="s">
        <v>30</v>
      </c>
      <c r="AX3978" s="14" t="s">
        <v>73</v>
      </c>
      <c r="AY3978" s="269" t="s">
        <v>189</v>
      </c>
    </row>
    <row r="3979" s="15" customFormat="1">
      <c r="A3979" s="15"/>
      <c r="B3979" s="270"/>
      <c r="C3979" s="271"/>
      <c r="D3979" s="242" t="s">
        <v>200</v>
      </c>
      <c r="E3979" s="272" t="s">
        <v>1</v>
      </c>
      <c r="F3979" s="273" t="s">
        <v>207</v>
      </c>
      <c r="G3979" s="271"/>
      <c r="H3979" s="274">
        <v>1355.0259999999998</v>
      </c>
      <c r="I3979" s="275"/>
      <c r="J3979" s="271"/>
      <c r="K3979" s="271"/>
      <c r="L3979" s="276"/>
      <c r="M3979" s="277"/>
      <c r="N3979" s="278"/>
      <c r="O3979" s="278"/>
      <c r="P3979" s="278"/>
      <c r="Q3979" s="278"/>
      <c r="R3979" s="278"/>
      <c r="S3979" s="278"/>
      <c r="T3979" s="279"/>
      <c r="U3979" s="15"/>
      <c r="V3979" s="15"/>
      <c r="W3979" s="15"/>
      <c r="X3979" s="15"/>
      <c r="Y3979" s="15"/>
      <c r="Z3979" s="15"/>
      <c r="AA3979" s="15"/>
      <c r="AB3979" s="15"/>
      <c r="AC3979" s="15"/>
      <c r="AD3979" s="15"/>
      <c r="AE3979" s="15"/>
      <c r="AT3979" s="280" t="s">
        <v>200</v>
      </c>
      <c r="AU3979" s="280" t="s">
        <v>82</v>
      </c>
      <c r="AV3979" s="15" t="s">
        <v>195</v>
      </c>
      <c r="AW3979" s="15" t="s">
        <v>30</v>
      </c>
      <c r="AX3979" s="15" t="s">
        <v>80</v>
      </c>
      <c r="AY3979" s="280" t="s">
        <v>189</v>
      </c>
    </row>
    <row r="3980" s="2" customFormat="1" ht="33" customHeight="1">
      <c r="A3980" s="39"/>
      <c r="B3980" s="40"/>
      <c r="C3980" s="228" t="s">
        <v>2383</v>
      </c>
      <c r="D3980" s="228" t="s">
        <v>191</v>
      </c>
      <c r="E3980" s="229" t="s">
        <v>2384</v>
      </c>
      <c r="F3980" s="230" t="s">
        <v>2385</v>
      </c>
      <c r="G3980" s="231" t="s">
        <v>194</v>
      </c>
      <c r="H3980" s="232">
        <v>26.504999999999999</v>
      </c>
      <c r="I3980" s="233"/>
      <c r="J3980" s="234">
        <f>ROUND(I3980*H3980,2)</f>
        <v>0</v>
      </c>
      <c r="K3980" s="235"/>
      <c r="L3980" s="45"/>
      <c r="M3980" s="236" t="s">
        <v>1</v>
      </c>
      <c r="N3980" s="237" t="s">
        <v>38</v>
      </c>
      <c r="O3980" s="92"/>
      <c r="P3980" s="238">
        <f>O3980*H3980</f>
        <v>0</v>
      </c>
      <c r="Q3980" s="238">
        <v>0.00108</v>
      </c>
      <c r="R3980" s="238">
        <f>Q3980*H3980</f>
        <v>0.028625399999999999</v>
      </c>
      <c r="S3980" s="238">
        <v>0</v>
      </c>
      <c r="T3980" s="239">
        <f>S3980*H3980</f>
        <v>0</v>
      </c>
      <c r="U3980" s="39"/>
      <c r="V3980" s="39"/>
      <c r="W3980" s="39"/>
      <c r="X3980" s="39"/>
      <c r="Y3980" s="39"/>
      <c r="Z3980" s="39"/>
      <c r="AA3980" s="39"/>
      <c r="AB3980" s="39"/>
      <c r="AC3980" s="39"/>
      <c r="AD3980" s="39"/>
      <c r="AE3980" s="39"/>
      <c r="AR3980" s="240" t="s">
        <v>306</v>
      </c>
      <c r="AT3980" s="240" t="s">
        <v>191</v>
      </c>
      <c r="AU3980" s="240" t="s">
        <v>82</v>
      </c>
      <c r="AY3980" s="18" t="s">
        <v>189</v>
      </c>
      <c r="BE3980" s="241">
        <f>IF(N3980="základní",J3980,0)</f>
        <v>0</v>
      </c>
      <c r="BF3980" s="241">
        <f>IF(N3980="snížená",J3980,0)</f>
        <v>0</v>
      </c>
      <c r="BG3980" s="241">
        <f>IF(N3980="zákl. přenesená",J3980,0)</f>
        <v>0</v>
      </c>
      <c r="BH3980" s="241">
        <f>IF(N3980="sníž. přenesená",J3980,0)</f>
        <v>0</v>
      </c>
      <c r="BI3980" s="241">
        <f>IF(N3980="nulová",J3980,0)</f>
        <v>0</v>
      </c>
      <c r="BJ3980" s="18" t="s">
        <v>80</v>
      </c>
      <c r="BK3980" s="241">
        <f>ROUND(I3980*H3980,2)</f>
        <v>0</v>
      </c>
      <c r="BL3980" s="18" t="s">
        <v>306</v>
      </c>
      <c r="BM3980" s="240" t="s">
        <v>2386</v>
      </c>
    </row>
    <row r="3981" s="2" customFormat="1">
      <c r="A3981" s="39"/>
      <c r="B3981" s="40"/>
      <c r="C3981" s="41"/>
      <c r="D3981" s="242" t="s">
        <v>197</v>
      </c>
      <c r="E3981" s="41"/>
      <c r="F3981" s="243" t="s">
        <v>2385</v>
      </c>
      <c r="G3981" s="41"/>
      <c r="H3981" s="41"/>
      <c r="I3981" s="244"/>
      <c r="J3981" s="41"/>
      <c r="K3981" s="41"/>
      <c r="L3981" s="45"/>
      <c r="M3981" s="245"/>
      <c r="N3981" s="246"/>
      <c r="O3981" s="92"/>
      <c r="P3981" s="92"/>
      <c r="Q3981" s="92"/>
      <c r="R3981" s="92"/>
      <c r="S3981" s="92"/>
      <c r="T3981" s="93"/>
      <c r="U3981" s="39"/>
      <c r="V3981" s="39"/>
      <c r="W3981" s="39"/>
      <c r="X3981" s="39"/>
      <c r="Y3981" s="39"/>
      <c r="Z3981" s="39"/>
      <c r="AA3981" s="39"/>
      <c r="AB3981" s="39"/>
      <c r="AC3981" s="39"/>
      <c r="AD3981" s="39"/>
      <c r="AE3981" s="39"/>
      <c r="AT3981" s="18" t="s">
        <v>197</v>
      </c>
      <c r="AU3981" s="18" t="s">
        <v>82</v>
      </c>
    </row>
    <row r="3982" s="2" customFormat="1">
      <c r="A3982" s="39"/>
      <c r="B3982" s="40"/>
      <c r="C3982" s="41"/>
      <c r="D3982" s="247" t="s">
        <v>198</v>
      </c>
      <c r="E3982" s="41"/>
      <c r="F3982" s="248" t="s">
        <v>2387</v>
      </c>
      <c r="G3982" s="41"/>
      <c r="H3982" s="41"/>
      <c r="I3982" s="244"/>
      <c r="J3982" s="41"/>
      <c r="K3982" s="41"/>
      <c r="L3982" s="45"/>
      <c r="M3982" s="245"/>
      <c r="N3982" s="246"/>
      <c r="O3982" s="92"/>
      <c r="P3982" s="92"/>
      <c r="Q3982" s="92"/>
      <c r="R3982" s="92"/>
      <c r="S3982" s="92"/>
      <c r="T3982" s="93"/>
      <c r="U3982" s="39"/>
      <c r="V3982" s="39"/>
      <c r="W3982" s="39"/>
      <c r="X3982" s="39"/>
      <c r="Y3982" s="39"/>
      <c r="Z3982" s="39"/>
      <c r="AA3982" s="39"/>
      <c r="AB3982" s="39"/>
      <c r="AC3982" s="39"/>
      <c r="AD3982" s="39"/>
      <c r="AE3982" s="39"/>
      <c r="AT3982" s="18" t="s">
        <v>198</v>
      </c>
      <c r="AU3982" s="18" t="s">
        <v>82</v>
      </c>
    </row>
    <row r="3983" s="14" customFormat="1">
      <c r="A3983" s="14"/>
      <c r="B3983" s="259"/>
      <c r="C3983" s="260"/>
      <c r="D3983" s="242" t="s">
        <v>200</v>
      </c>
      <c r="E3983" s="261" t="s">
        <v>1</v>
      </c>
      <c r="F3983" s="262" t="s">
        <v>2388</v>
      </c>
      <c r="G3983" s="260"/>
      <c r="H3983" s="263">
        <v>26.504999999999999</v>
      </c>
      <c r="I3983" s="264"/>
      <c r="J3983" s="260"/>
      <c r="K3983" s="260"/>
      <c r="L3983" s="265"/>
      <c r="M3983" s="266"/>
      <c r="N3983" s="267"/>
      <c r="O3983" s="267"/>
      <c r="P3983" s="267"/>
      <c r="Q3983" s="267"/>
      <c r="R3983" s="267"/>
      <c r="S3983" s="267"/>
      <c r="T3983" s="268"/>
      <c r="U3983" s="14"/>
      <c r="V3983" s="14"/>
      <c r="W3983" s="14"/>
      <c r="X3983" s="14"/>
      <c r="Y3983" s="14"/>
      <c r="Z3983" s="14"/>
      <c r="AA3983" s="14"/>
      <c r="AB3983" s="14"/>
      <c r="AC3983" s="14"/>
      <c r="AD3983" s="14"/>
      <c r="AE3983" s="14"/>
      <c r="AT3983" s="269" t="s">
        <v>200</v>
      </c>
      <c r="AU3983" s="269" t="s">
        <v>82</v>
      </c>
      <c r="AV3983" s="14" t="s">
        <v>82</v>
      </c>
      <c r="AW3983" s="14" t="s">
        <v>30</v>
      </c>
      <c r="AX3983" s="14" t="s">
        <v>80</v>
      </c>
      <c r="AY3983" s="269" t="s">
        <v>189</v>
      </c>
    </row>
    <row r="3984" s="2" customFormat="1" ht="37.8" customHeight="1">
      <c r="A3984" s="39"/>
      <c r="B3984" s="40"/>
      <c r="C3984" s="228" t="s">
        <v>2389</v>
      </c>
      <c r="D3984" s="228" t="s">
        <v>191</v>
      </c>
      <c r="E3984" s="229" t="s">
        <v>2390</v>
      </c>
      <c r="F3984" s="230" t="s">
        <v>2391</v>
      </c>
      <c r="G3984" s="231" t="s">
        <v>256</v>
      </c>
      <c r="H3984" s="232">
        <v>1.405</v>
      </c>
      <c r="I3984" s="233"/>
      <c r="J3984" s="234">
        <f>ROUND(I3984*H3984,2)</f>
        <v>0</v>
      </c>
      <c r="K3984" s="235"/>
      <c r="L3984" s="45"/>
      <c r="M3984" s="236" t="s">
        <v>1</v>
      </c>
      <c r="N3984" s="237" t="s">
        <v>38</v>
      </c>
      <c r="O3984" s="92"/>
      <c r="P3984" s="238">
        <f>O3984*H3984</f>
        <v>0</v>
      </c>
      <c r="Q3984" s="238">
        <v>0</v>
      </c>
      <c r="R3984" s="238">
        <f>Q3984*H3984</f>
        <v>0</v>
      </c>
      <c r="S3984" s="238">
        <v>0</v>
      </c>
      <c r="T3984" s="239">
        <f>S3984*H3984</f>
        <v>0</v>
      </c>
      <c r="U3984" s="39"/>
      <c r="V3984" s="39"/>
      <c r="W3984" s="39"/>
      <c r="X3984" s="39"/>
      <c r="Y3984" s="39"/>
      <c r="Z3984" s="39"/>
      <c r="AA3984" s="39"/>
      <c r="AB3984" s="39"/>
      <c r="AC3984" s="39"/>
      <c r="AD3984" s="39"/>
      <c r="AE3984" s="39"/>
      <c r="AR3984" s="240" t="s">
        <v>306</v>
      </c>
      <c r="AT3984" s="240" t="s">
        <v>191</v>
      </c>
      <c r="AU3984" s="240" t="s">
        <v>82</v>
      </c>
      <c r="AY3984" s="18" t="s">
        <v>189</v>
      </c>
      <c r="BE3984" s="241">
        <f>IF(N3984="základní",J3984,0)</f>
        <v>0</v>
      </c>
      <c r="BF3984" s="241">
        <f>IF(N3984="snížená",J3984,0)</f>
        <v>0</v>
      </c>
      <c r="BG3984" s="241">
        <f>IF(N3984="zákl. přenesená",J3984,0)</f>
        <v>0</v>
      </c>
      <c r="BH3984" s="241">
        <f>IF(N3984="sníž. přenesená",J3984,0)</f>
        <v>0</v>
      </c>
      <c r="BI3984" s="241">
        <f>IF(N3984="nulová",J3984,0)</f>
        <v>0</v>
      </c>
      <c r="BJ3984" s="18" t="s">
        <v>80</v>
      </c>
      <c r="BK3984" s="241">
        <f>ROUND(I3984*H3984,2)</f>
        <v>0</v>
      </c>
      <c r="BL3984" s="18" t="s">
        <v>306</v>
      </c>
      <c r="BM3984" s="240" t="s">
        <v>2392</v>
      </c>
    </row>
    <row r="3985" s="2" customFormat="1">
      <c r="A3985" s="39"/>
      <c r="B3985" s="40"/>
      <c r="C3985" s="41"/>
      <c r="D3985" s="242" t="s">
        <v>197</v>
      </c>
      <c r="E3985" s="41"/>
      <c r="F3985" s="243" t="s">
        <v>2391</v>
      </c>
      <c r="G3985" s="41"/>
      <c r="H3985" s="41"/>
      <c r="I3985" s="244"/>
      <c r="J3985" s="41"/>
      <c r="K3985" s="41"/>
      <c r="L3985" s="45"/>
      <c r="M3985" s="245"/>
      <c r="N3985" s="246"/>
      <c r="O3985" s="92"/>
      <c r="P3985" s="92"/>
      <c r="Q3985" s="92"/>
      <c r="R3985" s="92"/>
      <c r="S3985" s="92"/>
      <c r="T3985" s="93"/>
      <c r="U3985" s="39"/>
      <c r="V3985" s="39"/>
      <c r="W3985" s="39"/>
      <c r="X3985" s="39"/>
      <c r="Y3985" s="39"/>
      <c r="Z3985" s="39"/>
      <c r="AA3985" s="39"/>
      <c r="AB3985" s="39"/>
      <c r="AC3985" s="39"/>
      <c r="AD3985" s="39"/>
      <c r="AE3985" s="39"/>
      <c r="AT3985" s="18" t="s">
        <v>197</v>
      </c>
      <c r="AU3985" s="18" t="s">
        <v>82</v>
      </c>
    </row>
    <row r="3986" s="13" customFormat="1">
      <c r="A3986" s="13"/>
      <c r="B3986" s="249"/>
      <c r="C3986" s="250"/>
      <c r="D3986" s="242" t="s">
        <v>200</v>
      </c>
      <c r="E3986" s="251" t="s">
        <v>1</v>
      </c>
      <c r="F3986" s="252" t="s">
        <v>2393</v>
      </c>
      <c r="G3986" s="250"/>
      <c r="H3986" s="251" t="s">
        <v>1</v>
      </c>
      <c r="I3986" s="253"/>
      <c r="J3986" s="250"/>
      <c r="K3986" s="250"/>
      <c r="L3986" s="254"/>
      <c r="M3986" s="255"/>
      <c r="N3986" s="256"/>
      <c r="O3986" s="256"/>
      <c r="P3986" s="256"/>
      <c r="Q3986" s="256"/>
      <c r="R3986" s="256"/>
      <c r="S3986" s="256"/>
      <c r="T3986" s="257"/>
      <c r="U3986" s="13"/>
      <c r="V3986" s="13"/>
      <c r="W3986" s="13"/>
      <c r="X3986" s="13"/>
      <c r="Y3986" s="13"/>
      <c r="Z3986" s="13"/>
      <c r="AA3986" s="13"/>
      <c r="AB3986" s="13"/>
      <c r="AC3986" s="13"/>
      <c r="AD3986" s="13"/>
      <c r="AE3986" s="13"/>
      <c r="AT3986" s="258" t="s">
        <v>200</v>
      </c>
      <c r="AU3986" s="258" t="s">
        <v>82</v>
      </c>
      <c r="AV3986" s="13" t="s">
        <v>80</v>
      </c>
      <c r="AW3986" s="13" t="s">
        <v>30</v>
      </c>
      <c r="AX3986" s="13" t="s">
        <v>73</v>
      </c>
      <c r="AY3986" s="258" t="s">
        <v>189</v>
      </c>
    </row>
    <row r="3987" s="13" customFormat="1">
      <c r="A3987" s="13"/>
      <c r="B3987" s="249"/>
      <c r="C3987" s="250"/>
      <c r="D3987" s="242" t="s">
        <v>200</v>
      </c>
      <c r="E3987" s="251" t="s">
        <v>1</v>
      </c>
      <c r="F3987" s="252" t="s">
        <v>653</v>
      </c>
      <c r="G3987" s="250"/>
      <c r="H3987" s="251" t="s">
        <v>1</v>
      </c>
      <c r="I3987" s="253"/>
      <c r="J3987" s="250"/>
      <c r="K3987" s="250"/>
      <c r="L3987" s="254"/>
      <c r="M3987" s="255"/>
      <c r="N3987" s="256"/>
      <c r="O3987" s="256"/>
      <c r="P3987" s="256"/>
      <c r="Q3987" s="256"/>
      <c r="R3987" s="256"/>
      <c r="S3987" s="256"/>
      <c r="T3987" s="257"/>
      <c r="U3987" s="13"/>
      <c r="V3987" s="13"/>
      <c r="W3987" s="13"/>
      <c r="X3987" s="13"/>
      <c r="Y3987" s="13"/>
      <c r="Z3987" s="13"/>
      <c r="AA3987" s="13"/>
      <c r="AB3987" s="13"/>
      <c r="AC3987" s="13"/>
      <c r="AD3987" s="13"/>
      <c r="AE3987" s="13"/>
      <c r="AT3987" s="258" t="s">
        <v>200</v>
      </c>
      <c r="AU3987" s="258" t="s">
        <v>82</v>
      </c>
      <c r="AV3987" s="13" t="s">
        <v>80</v>
      </c>
      <c r="AW3987" s="13" t="s">
        <v>30</v>
      </c>
      <c r="AX3987" s="13" t="s">
        <v>73</v>
      </c>
      <c r="AY3987" s="258" t="s">
        <v>189</v>
      </c>
    </row>
    <row r="3988" s="14" customFormat="1">
      <c r="A3988" s="14"/>
      <c r="B3988" s="259"/>
      <c r="C3988" s="260"/>
      <c r="D3988" s="242" t="s">
        <v>200</v>
      </c>
      <c r="E3988" s="261" t="s">
        <v>1</v>
      </c>
      <c r="F3988" s="262" t="s">
        <v>2394</v>
      </c>
      <c r="G3988" s="260"/>
      <c r="H3988" s="263">
        <v>224.19</v>
      </c>
      <c r="I3988" s="264"/>
      <c r="J3988" s="260"/>
      <c r="K3988" s="260"/>
      <c r="L3988" s="265"/>
      <c r="M3988" s="266"/>
      <c r="N3988" s="267"/>
      <c r="O3988" s="267"/>
      <c r="P3988" s="267"/>
      <c r="Q3988" s="267"/>
      <c r="R3988" s="267"/>
      <c r="S3988" s="267"/>
      <c r="T3988" s="268"/>
      <c r="U3988" s="14"/>
      <c r="V3988" s="14"/>
      <c r="W3988" s="14"/>
      <c r="X3988" s="14"/>
      <c r="Y3988" s="14"/>
      <c r="Z3988" s="14"/>
      <c r="AA3988" s="14"/>
      <c r="AB3988" s="14"/>
      <c r="AC3988" s="14"/>
      <c r="AD3988" s="14"/>
      <c r="AE3988" s="14"/>
      <c r="AT3988" s="269" t="s">
        <v>200</v>
      </c>
      <c r="AU3988" s="269" t="s">
        <v>82</v>
      </c>
      <c r="AV3988" s="14" t="s">
        <v>82</v>
      </c>
      <c r="AW3988" s="14" t="s">
        <v>30</v>
      </c>
      <c r="AX3988" s="14" t="s">
        <v>73</v>
      </c>
      <c r="AY3988" s="269" t="s">
        <v>189</v>
      </c>
    </row>
    <row r="3989" s="13" customFormat="1">
      <c r="A3989" s="13"/>
      <c r="B3989" s="249"/>
      <c r="C3989" s="250"/>
      <c r="D3989" s="242" t="s">
        <v>200</v>
      </c>
      <c r="E3989" s="251" t="s">
        <v>1</v>
      </c>
      <c r="F3989" s="252" t="s">
        <v>655</v>
      </c>
      <c r="G3989" s="250"/>
      <c r="H3989" s="251" t="s">
        <v>1</v>
      </c>
      <c r="I3989" s="253"/>
      <c r="J3989" s="250"/>
      <c r="K3989" s="250"/>
      <c r="L3989" s="254"/>
      <c r="M3989" s="255"/>
      <c r="N3989" s="256"/>
      <c r="O3989" s="256"/>
      <c r="P3989" s="256"/>
      <c r="Q3989" s="256"/>
      <c r="R3989" s="256"/>
      <c r="S3989" s="256"/>
      <c r="T3989" s="257"/>
      <c r="U3989" s="13"/>
      <c r="V3989" s="13"/>
      <c r="W3989" s="13"/>
      <c r="X3989" s="13"/>
      <c r="Y3989" s="13"/>
      <c r="Z3989" s="13"/>
      <c r="AA3989" s="13"/>
      <c r="AB3989" s="13"/>
      <c r="AC3989" s="13"/>
      <c r="AD3989" s="13"/>
      <c r="AE3989" s="13"/>
      <c r="AT3989" s="258" t="s">
        <v>200</v>
      </c>
      <c r="AU3989" s="258" t="s">
        <v>82</v>
      </c>
      <c r="AV3989" s="13" t="s">
        <v>80</v>
      </c>
      <c r="AW3989" s="13" t="s">
        <v>30</v>
      </c>
      <c r="AX3989" s="13" t="s">
        <v>73</v>
      </c>
      <c r="AY3989" s="258" t="s">
        <v>189</v>
      </c>
    </row>
    <row r="3990" s="14" customFormat="1">
      <c r="A3990" s="14"/>
      <c r="B3990" s="259"/>
      <c r="C3990" s="260"/>
      <c r="D3990" s="242" t="s">
        <v>200</v>
      </c>
      <c r="E3990" s="261" t="s">
        <v>1</v>
      </c>
      <c r="F3990" s="262" t="s">
        <v>2395</v>
      </c>
      <c r="G3990" s="260"/>
      <c r="H3990" s="263">
        <v>448.38</v>
      </c>
      <c r="I3990" s="264"/>
      <c r="J3990" s="260"/>
      <c r="K3990" s="260"/>
      <c r="L3990" s="265"/>
      <c r="M3990" s="266"/>
      <c r="N3990" s="267"/>
      <c r="O3990" s="267"/>
      <c r="P3990" s="267"/>
      <c r="Q3990" s="267"/>
      <c r="R3990" s="267"/>
      <c r="S3990" s="267"/>
      <c r="T3990" s="268"/>
      <c r="U3990" s="14"/>
      <c r="V3990" s="14"/>
      <c r="W3990" s="14"/>
      <c r="X3990" s="14"/>
      <c r="Y3990" s="14"/>
      <c r="Z3990" s="14"/>
      <c r="AA3990" s="14"/>
      <c r="AB3990" s="14"/>
      <c r="AC3990" s="14"/>
      <c r="AD3990" s="14"/>
      <c r="AE3990" s="14"/>
      <c r="AT3990" s="269" t="s">
        <v>200</v>
      </c>
      <c r="AU3990" s="269" t="s">
        <v>82</v>
      </c>
      <c r="AV3990" s="14" t="s">
        <v>82</v>
      </c>
      <c r="AW3990" s="14" t="s">
        <v>30</v>
      </c>
      <c r="AX3990" s="14" t="s">
        <v>73</v>
      </c>
      <c r="AY3990" s="269" t="s">
        <v>189</v>
      </c>
    </row>
    <row r="3991" s="13" customFormat="1">
      <c r="A3991" s="13"/>
      <c r="B3991" s="249"/>
      <c r="C3991" s="250"/>
      <c r="D3991" s="242" t="s">
        <v>200</v>
      </c>
      <c r="E3991" s="251" t="s">
        <v>1</v>
      </c>
      <c r="F3991" s="252" t="s">
        <v>657</v>
      </c>
      <c r="G3991" s="250"/>
      <c r="H3991" s="251" t="s">
        <v>1</v>
      </c>
      <c r="I3991" s="253"/>
      <c r="J3991" s="250"/>
      <c r="K3991" s="250"/>
      <c r="L3991" s="254"/>
      <c r="M3991" s="255"/>
      <c r="N3991" s="256"/>
      <c r="O3991" s="256"/>
      <c r="P3991" s="256"/>
      <c r="Q3991" s="256"/>
      <c r="R3991" s="256"/>
      <c r="S3991" s="256"/>
      <c r="T3991" s="257"/>
      <c r="U3991" s="13"/>
      <c r="V3991" s="13"/>
      <c r="W3991" s="13"/>
      <c r="X3991" s="13"/>
      <c r="Y3991" s="13"/>
      <c r="Z3991" s="13"/>
      <c r="AA3991" s="13"/>
      <c r="AB3991" s="13"/>
      <c r="AC3991" s="13"/>
      <c r="AD3991" s="13"/>
      <c r="AE3991" s="13"/>
      <c r="AT3991" s="258" t="s">
        <v>200</v>
      </c>
      <c r="AU3991" s="258" t="s">
        <v>82</v>
      </c>
      <c r="AV3991" s="13" t="s">
        <v>80</v>
      </c>
      <c r="AW3991" s="13" t="s">
        <v>30</v>
      </c>
      <c r="AX3991" s="13" t="s">
        <v>73</v>
      </c>
      <c r="AY3991" s="258" t="s">
        <v>189</v>
      </c>
    </row>
    <row r="3992" s="14" customFormat="1">
      <c r="A3992" s="14"/>
      <c r="B3992" s="259"/>
      <c r="C3992" s="260"/>
      <c r="D3992" s="242" t="s">
        <v>200</v>
      </c>
      <c r="E3992" s="261" t="s">
        <v>1</v>
      </c>
      <c r="F3992" s="262" t="s">
        <v>2396</v>
      </c>
      <c r="G3992" s="260"/>
      <c r="H3992" s="263">
        <v>498.19999999999999</v>
      </c>
      <c r="I3992" s="264"/>
      <c r="J3992" s="260"/>
      <c r="K3992" s="260"/>
      <c r="L3992" s="265"/>
      <c r="M3992" s="266"/>
      <c r="N3992" s="267"/>
      <c r="O3992" s="267"/>
      <c r="P3992" s="267"/>
      <c r="Q3992" s="267"/>
      <c r="R3992" s="267"/>
      <c r="S3992" s="267"/>
      <c r="T3992" s="268"/>
      <c r="U3992" s="14"/>
      <c r="V3992" s="14"/>
      <c r="W3992" s="14"/>
      <c r="X3992" s="14"/>
      <c r="Y3992" s="14"/>
      <c r="Z3992" s="14"/>
      <c r="AA3992" s="14"/>
      <c r="AB3992" s="14"/>
      <c r="AC3992" s="14"/>
      <c r="AD3992" s="14"/>
      <c r="AE3992" s="14"/>
      <c r="AT3992" s="269" t="s">
        <v>200</v>
      </c>
      <c r="AU3992" s="269" t="s">
        <v>82</v>
      </c>
      <c r="AV3992" s="14" t="s">
        <v>82</v>
      </c>
      <c r="AW3992" s="14" t="s">
        <v>30</v>
      </c>
      <c r="AX3992" s="14" t="s">
        <v>73</v>
      </c>
      <c r="AY3992" s="269" t="s">
        <v>189</v>
      </c>
    </row>
    <row r="3993" s="16" customFormat="1">
      <c r="A3993" s="16"/>
      <c r="B3993" s="292"/>
      <c r="C3993" s="293"/>
      <c r="D3993" s="242" t="s">
        <v>200</v>
      </c>
      <c r="E3993" s="294" t="s">
        <v>1</v>
      </c>
      <c r="F3993" s="295" t="s">
        <v>290</v>
      </c>
      <c r="G3993" s="293"/>
      <c r="H3993" s="296">
        <v>1170.77</v>
      </c>
      <c r="I3993" s="297"/>
      <c r="J3993" s="293"/>
      <c r="K3993" s="293"/>
      <c r="L3993" s="298"/>
      <c r="M3993" s="299"/>
      <c r="N3993" s="300"/>
      <c r="O3993" s="300"/>
      <c r="P3993" s="300"/>
      <c r="Q3993" s="300"/>
      <c r="R3993" s="300"/>
      <c r="S3993" s="300"/>
      <c r="T3993" s="301"/>
      <c r="U3993" s="16"/>
      <c r="V3993" s="16"/>
      <c r="W3993" s="16"/>
      <c r="X3993" s="16"/>
      <c r="Y3993" s="16"/>
      <c r="Z3993" s="16"/>
      <c r="AA3993" s="16"/>
      <c r="AB3993" s="16"/>
      <c r="AC3993" s="16"/>
      <c r="AD3993" s="16"/>
      <c r="AE3993" s="16"/>
      <c r="AT3993" s="302" t="s">
        <v>200</v>
      </c>
      <c r="AU3993" s="302" t="s">
        <v>82</v>
      </c>
      <c r="AV3993" s="16" t="s">
        <v>214</v>
      </c>
      <c r="AW3993" s="16" t="s">
        <v>30</v>
      </c>
      <c r="AX3993" s="16" t="s">
        <v>73</v>
      </c>
      <c r="AY3993" s="302" t="s">
        <v>189</v>
      </c>
    </row>
    <row r="3994" s="14" customFormat="1">
      <c r="A3994" s="14"/>
      <c r="B3994" s="259"/>
      <c r="C3994" s="260"/>
      <c r="D3994" s="242" t="s">
        <v>200</v>
      </c>
      <c r="E3994" s="261" t="s">
        <v>1</v>
      </c>
      <c r="F3994" s="262" t="s">
        <v>2397</v>
      </c>
      <c r="G3994" s="260"/>
      <c r="H3994" s="263">
        <v>1.171</v>
      </c>
      <c r="I3994" s="264"/>
      <c r="J3994" s="260"/>
      <c r="K3994" s="260"/>
      <c r="L3994" s="265"/>
      <c r="M3994" s="266"/>
      <c r="N3994" s="267"/>
      <c r="O3994" s="267"/>
      <c r="P3994" s="267"/>
      <c r="Q3994" s="267"/>
      <c r="R3994" s="267"/>
      <c r="S3994" s="267"/>
      <c r="T3994" s="268"/>
      <c r="U3994" s="14"/>
      <c r="V3994" s="14"/>
      <c r="W3994" s="14"/>
      <c r="X3994" s="14"/>
      <c r="Y3994" s="14"/>
      <c r="Z3994" s="14"/>
      <c r="AA3994" s="14"/>
      <c r="AB3994" s="14"/>
      <c r="AC3994" s="14"/>
      <c r="AD3994" s="14"/>
      <c r="AE3994" s="14"/>
      <c r="AT3994" s="269" t="s">
        <v>200</v>
      </c>
      <c r="AU3994" s="269" t="s">
        <v>82</v>
      </c>
      <c r="AV3994" s="14" t="s">
        <v>82</v>
      </c>
      <c r="AW3994" s="14" t="s">
        <v>30</v>
      </c>
      <c r="AX3994" s="14" t="s">
        <v>73</v>
      </c>
      <c r="AY3994" s="269" t="s">
        <v>189</v>
      </c>
    </row>
    <row r="3995" s="13" customFormat="1">
      <c r="A3995" s="13"/>
      <c r="B3995" s="249"/>
      <c r="C3995" s="250"/>
      <c r="D3995" s="242" t="s">
        <v>200</v>
      </c>
      <c r="E3995" s="251" t="s">
        <v>1</v>
      </c>
      <c r="F3995" s="252" t="s">
        <v>2398</v>
      </c>
      <c r="G3995" s="250"/>
      <c r="H3995" s="251" t="s">
        <v>1</v>
      </c>
      <c r="I3995" s="253"/>
      <c r="J3995" s="250"/>
      <c r="K3995" s="250"/>
      <c r="L3995" s="254"/>
      <c r="M3995" s="255"/>
      <c r="N3995" s="256"/>
      <c r="O3995" s="256"/>
      <c r="P3995" s="256"/>
      <c r="Q3995" s="256"/>
      <c r="R3995" s="256"/>
      <c r="S3995" s="256"/>
      <c r="T3995" s="257"/>
      <c r="U3995" s="13"/>
      <c r="V3995" s="13"/>
      <c r="W3995" s="13"/>
      <c r="X3995" s="13"/>
      <c r="Y3995" s="13"/>
      <c r="Z3995" s="13"/>
      <c r="AA3995" s="13"/>
      <c r="AB3995" s="13"/>
      <c r="AC3995" s="13"/>
      <c r="AD3995" s="13"/>
      <c r="AE3995" s="13"/>
      <c r="AT3995" s="258" t="s">
        <v>200</v>
      </c>
      <c r="AU3995" s="258" t="s">
        <v>82</v>
      </c>
      <c r="AV3995" s="13" t="s">
        <v>80</v>
      </c>
      <c r="AW3995" s="13" t="s">
        <v>30</v>
      </c>
      <c r="AX3995" s="13" t="s">
        <v>73</v>
      </c>
      <c r="AY3995" s="258" t="s">
        <v>189</v>
      </c>
    </row>
    <row r="3996" s="14" customFormat="1">
      <c r="A3996" s="14"/>
      <c r="B3996" s="259"/>
      <c r="C3996" s="260"/>
      <c r="D3996" s="242" t="s">
        <v>200</v>
      </c>
      <c r="E3996" s="261" t="s">
        <v>1</v>
      </c>
      <c r="F3996" s="262" t="s">
        <v>2399</v>
      </c>
      <c r="G3996" s="260"/>
      <c r="H3996" s="263">
        <v>1.405</v>
      </c>
      <c r="I3996" s="264"/>
      <c r="J3996" s="260"/>
      <c r="K3996" s="260"/>
      <c r="L3996" s="265"/>
      <c r="M3996" s="266"/>
      <c r="N3996" s="267"/>
      <c r="O3996" s="267"/>
      <c r="P3996" s="267"/>
      <c r="Q3996" s="267"/>
      <c r="R3996" s="267"/>
      <c r="S3996" s="267"/>
      <c r="T3996" s="268"/>
      <c r="U3996" s="14"/>
      <c r="V3996" s="14"/>
      <c r="W3996" s="14"/>
      <c r="X3996" s="14"/>
      <c r="Y3996" s="14"/>
      <c r="Z3996" s="14"/>
      <c r="AA3996" s="14"/>
      <c r="AB3996" s="14"/>
      <c r="AC3996" s="14"/>
      <c r="AD3996" s="14"/>
      <c r="AE3996" s="14"/>
      <c r="AT3996" s="269" t="s">
        <v>200</v>
      </c>
      <c r="AU3996" s="269" t="s">
        <v>82</v>
      </c>
      <c r="AV3996" s="14" t="s">
        <v>82</v>
      </c>
      <c r="AW3996" s="14" t="s">
        <v>30</v>
      </c>
      <c r="AX3996" s="14" t="s">
        <v>80</v>
      </c>
      <c r="AY3996" s="269" t="s">
        <v>189</v>
      </c>
    </row>
    <row r="3997" s="2" customFormat="1" ht="16.5" customHeight="1">
      <c r="A3997" s="39"/>
      <c r="B3997" s="40"/>
      <c r="C3997" s="228" t="s">
        <v>2400</v>
      </c>
      <c r="D3997" s="228" t="s">
        <v>191</v>
      </c>
      <c r="E3997" s="229" t="s">
        <v>2401</v>
      </c>
      <c r="F3997" s="230" t="s">
        <v>2402</v>
      </c>
      <c r="G3997" s="231" t="s">
        <v>466</v>
      </c>
      <c r="H3997" s="232">
        <v>51.719999999999999</v>
      </c>
      <c r="I3997" s="233"/>
      <c r="J3997" s="234">
        <f>ROUND(I3997*H3997,2)</f>
        <v>0</v>
      </c>
      <c r="K3997" s="235"/>
      <c r="L3997" s="45"/>
      <c r="M3997" s="236" t="s">
        <v>1</v>
      </c>
      <c r="N3997" s="237" t="s">
        <v>38</v>
      </c>
      <c r="O3997" s="92"/>
      <c r="P3997" s="238">
        <f>O3997*H3997</f>
        <v>0</v>
      </c>
      <c r="Q3997" s="238">
        <v>0.0033899999999999998</v>
      </c>
      <c r="R3997" s="238">
        <f>Q3997*H3997</f>
        <v>0.17533079999999998</v>
      </c>
      <c r="S3997" s="238">
        <v>0</v>
      </c>
      <c r="T3997" s="239">
        <f>S3997*H3997</f>
        <v>0</v>
      </c>
      <c r="U3997" s="39"/>
      <c r="V3997" s="39"/>
      <c r="W3997" s="39"/>
      <c r="X3997" s="39"/>
      <c r="Y3997" s="39"/>
      <c r="Z3997" s="39"/>
      <c r="AA3997" s="39"/>
      <c r="AB3997" s="39"/>
      <c r="AC3997" s="39"/>
      <c r="AD3997" s="39"/>
      <c r="AE3997" s="39"/>
      <c r="AR3997" s="240" t="s">
        <v>306</v>
      </c>
      <c r="AT3997" s="240" t="s">
        <v>191</v>
      </c>
      <c r="AU3997" s="240" t="s">
        <v>82</v>
      </c>
      <c r="AY3997" s="18" t="s">
        <v>189</v>
      </c>
      <c r="BE3997" s="241">
        <f>IF(N3997="základní",J3997,0)</f>
        <v>0</v>
      </c>
      <c r="BF3997" s="241">
        <f>IF(N3997="snížená",J3997,0)</f>
        <v>0</v>
      </c>
      <c r="BG3997" s="241">
        <f>IF(N3997="zákl. přenesená",J3997,0)</f>
        <v>0</v>
      </c>
      <c r="BH3997" s="241">
        <f>IF(N3997="sníž. přenesená",J3997,0)</f>
        <v>0</v>
      </c>
      <c r="BI3997" s="241">
        <f>IF(N3997="nulová",J3997,0)</f>
        <v>0</v>
      </c>
      <c r="BJ3997" s="18" t="s">
        <v>80</v>
      </c>
      <c r="BK3997" s="241">
        <f>ROUND(I3997*H3997,2)</f>
        <v>0</v>
      </c>
      <c r="BL3997" s="18" t="s">
        <v>306</v>
      </c>
      <c r="BM3997" s="240" t="s">
        <v>2403</v>
      </c>
    </row>
    <row r="3998" s="2" customFormat="1">
      <c r="A3998" s="39"/>
      <c r="B3998" s="40"/>
      <c r="C3998" s="41"/>
      <c r="D3998" s="242" t="s">
        <v>197</v>
      </c>
      <c r="E3998" s="41"/>
      <c r="F3998" s="243" t="s">
        <v>2402</v>
      </c>
      <c r="G3998" s="41"/>
      <c r="H3998" s="41"/>
      <c r="I3998" s="244"/>
      <c r="J3998" s="41"/>
      <c r="K3998" s="41"/>
      <c r="L3998" s="45"/>
      <c r="M3998" s="245"/>
      <c r="N3998" s="246"/>
      <c r="O3998" s="92"/>
      <c r="P3998" s="92"/>
      <c r="Q3998" s="92"/>
      <c r="R3998" s="92"/>
      <c r="S3998" s="92"/>
      <c r="T3998" s="93"/>
      <c r="U3998" s="39"/>
      <c r="V3998" s="39"/>
      <c r="W3998" s="39"/>
      <c r="X3998" s="39"/>
      <c r="Y3998" s="39"/>
      <c r="Z3998" s="39"/>
      <c r="AA3998" s="39"/>
      <c r="AB3998" s="39"/>
      <c r="AC3998" s="39"/>
      <c r="AD3998" s="39"/>
      <c r="AE3998" s="39"/>
      <c r="AT3998" s="18" t="s">
        <v>197</v>
      </c>
      <c r="AU3998" s="18" t="s">
        <v>82</v>
      </c>
    </row>
    <row r="3999" s="13" customFormat="1">
      <c r="A3999" s="13"/>
      <c r="B3999" s="249"/>
      <c r="C3999" s="250"/>
      <c r="D3999" s="242" t="s">
        <v>200</v>
      </c>
      <c r="E3999" s="251" t="s">
        <v>1</v>
      </c>
      <c r="F3999" s="252" t="s">
        <v>2404</v>
      </c>
      <c r="G3999" s="250"/>
      <c r="H3999" s="251" t="s">
        <v>1</v>
      </c>
      <c r="I3999" s="253"/>
      <c r="J3999" s="250"/>
      <c r="K3999" s="250"/>
      <c r="L3999" s="254"/>
      <c r="M3999" s="255"/>
      <c r="N3999" s="256"/>
      <c r="O3999" s="256"/>
      <c r="P3999" s="256"/>
      <c r="Q3999" s="256"/>
      <c r="R3999" s="256"/>
      <c r="S3999" s="256"/>
      <c r="T3999" s="257"/>
      <c r="U3999" s="13"/>
      <c r="V3999" s="13"/>
      <c r="W3999" s="13"/>
      <c r="X3999" s="13"/>
      <c r="Y3999" s="13"/>
      <c r="Z3999" s="13"/>
      <c r="AA3999" s="13"/>
      <c r="AB3999" s="13"/>
      <c r="AC3999" s="13"/>
      <c r="AD3999" s="13"/>
      <c r="AE3999" s="13"/>
      <c r="AT3999" s="258" t="s">
        <v>200</v>
      </c>
      <c r="AU3999" s="258" t="s">
        <v>82</v>
      </c>
      <c r="AV3999" s="13" t="s">
        <v>80</v>
      </c>
      <c r="AW3999" s="13" t="s">
        <v>30</v>
      </c>
      <c r="AX3999" s="13" t="s">
        <v>73</v>
      </c>
      <c r="AY3999" s="258" t="s">
        <v>189</v>
      </c>
    </row>
    <row r="4000" s="13" customFormat="1">
      <c r="A4000" s="13"/>
      <c r="B4000" s="249"/>
      <c r="C4000" s="250"/>
      <c r="D4000" s="242" t="s">
        <v>200</v>
      </c>
      <c r="E4000" s="251" t="s">
        <v>1</v>
      </c>
      <c r="F4000" s="252" t="s">
        <v>2353</v>
      </c>
      <c r="G4000" s="250"/>
      <c r="H4000" s="251" t="s">
        <v>1</v>
      </c>
      <c r="I4000" s="253"/>
      <c r="J4000" s="250"/>
      <c r="K4000" s="250"/>
      <c r="L4000" s="254"/>
      <c r="M4000" s="255"/>
      <c r="N4000" s="256"/>
      <c r="O4000" s="256"/>
      <c r="P4000" s="256"/>
      <c r="Q4000" s="256"/>
      <c r="R4000" s="256"/>
      <c r="S4000" s="256"/>
      <c r="T4000" s="257"/>
      <c r="U4000" s="13"/>
      <c r="V4000" s="13"/>
      <c r="W4000" s="13"/>
      <c r="X4000" s="13"/>
      <c r="Y4000" s="13"/>
      <c r="Z4000" s="13"/>
      <c r="AA4000" s="13"/>
      <c r="AB4000" s="13"/>
      <c r="AC4000" s="13"/>
      <c r="AD4000" s="13"/>
      <c r="AE4000" s="13"/>
      <c r="AT4000" s="258" t="s">
        <v>200</v>
      </c>
      <c r="AU4000" s="258" t="s">
        <v>82</v>
      </c>
      <c r="AV4000" s="13" t="s">
        <v>80</v>
      </c>
      <c r="AW4000" s="13" t="s">
        <v>30</v>
      </c>
      <c r="AX4000" s="13" t="s">
        <v>73</v>
      </c>
      <c r="AY4000" s="258" t="s">
        <v>189</v>
      </c>
    </row>
    <row r="4001" s="14" customFormat="1">
      <c r="A4001" s="14"/>
      <c r="B4001" s="259"/>
      <c r="C4001" s="260"/>
      <c r="D4001" s="242" t="s">
        <v>200</v>
      </c>
      <c r="E4001" s="261" t="s">
        <v>1</v>
      </c>
      <c r="F4001" s="262" t="s">
        <v>2405</v>
      </c>
      <c r="G4001" s="260"/>
      <c r="H4001" s="263">
        <v>11.66</v>
      </c>
      <c r="I4001" s="264"/>
      <c r="J4001" s="260"/>
      <c r="K4001" s="260"/>
      <c r="L4001" s="265"/>
      <c r="M4001" s="266"/>
      <c r="N4001" s="267"/>
      <c r="O4001" s="267"/>
      <c r="P4001" s="267"/>
      <c r="Q4001" s="267"/>
      <c r="R4001" s="267"/>
      <c r="S4001" s="267"/>
      <c r="T4001" s="268"/>
      <c r="U4001" s="14"/>
      <c r="V4001" s="14"/>
      <c r="W4001" s="14"/>
      <c r="X4001" s="14"/>
      <c r="Y4001" s="14"/>
      <c r="Z4001" s="14"/>
      <c r="AA4001" s="14"/>
      <c r="AB4001" s="14"/>
      <c r="AC4001" s="14"/>
      <c r="AD4001" s="14"/>
      <c r="AE4001" s="14"/>
      <c r="AT4001" s="269" t="s">
        <v>200</v>
      </c>
      <c r="AU4001" s="269" t="s">
        <v>82</v>
      </c>
      <c r="AV4001" s="14" t="s">
        <v>82</v>
      </c>
      <c r="AW4001" s="14" t="s">
        <v>30</v>
      </c>
      <c r="AX4001" s="14" t="s">
        <v>73</v>
      </c>
      <c r="AY4001" s="269" t="s">
        <v>189</v>
      </c>
    </row>
    <row r="4002" s="13" customFormat="1">
      <c r="A4002" s="13"/>
      <c r="B4002" s="249"/>
      <c r="C4002" s="250"/>
      <c r="D4002" s="242" t="s">
        <v>200</v>
      </c>
      <c r="E4002" s="251" t="s">
        <v>1</v>
      </c>
      <c r="F4002" s="252" t="s">
        <v>2355</v>
      </c>
      <c r="G4002" s="250"/>
      <c r="H4002" s="251" t="s">
        <v>1</v>
      </c>
      <c r="I4002" s="253"/>
      <c r="J4002" s="250"/>
      <c r="K4002" s="250"/>
      <c r="L4002" s="254"/>
      <c r="M4002" s="255"/>
      <c r="N4002" s="256"/>
      <c r="O4002" s="256"/>
      <c r="P4002" s="256"/>
      <c r="Q4002" s="256"/>
      <c r="R4002" s="256"/>
      <c r="S4002" s="256"/>
      <c r="T4002" s="257"/>
      <c r="U4002" s="13"/>
      <c r="V4002" s="13"/>
      <c r="W4002" s="13"/>
      <c r="X4002" s="13"/>
      <c r="Y4002" s="13"/>
      <c r="Z4002" s="13"/>
      <c r="AA4002" s="13"/>
      <c r="AB4002" s="13"/>
      <c r="AC4002" s="13"/>
      <c r="AD4002" s="13"/>
      <c r="AE4002" s="13"/>
      <c r="AT4002" s="258" t="s">
        <v>200</v>
      </c>
      <c r="AU4002" s="258" t="s">
        <v>82</v>
      </c>
      <c r="AV4002" s="13" t="s">
        <v>80</v>
      </c>
      <c r="AW4002" s="13" t="s">
        <v>30</v>
      </c>
      <c r="AX4002" s="13" t="s">
        <v>73</v>
      </c>
      <c r="AY4002" s="258" t="s">
        <v>189</v>
      </c>
    </row>
    <row r="4003" s="14" customFormat="1">
      <c r="A4003" s="14"/>
      <c r="B4003" s="259"/>
      <c r="C4003" s="260"/>
      <c r="D4003" s="242" t="s">
        <v>200</v>
      </c>
      <c r="E4003" s="261" t="s">
        <v>1</v>
      </c>
      <c r="F4003" s="262" t="s">
        <v>2406</v>
      </c>
      <c r="G4003" s="260"/>
      <c r="H4003" s="263">
        <v>40.060000000000002</v>
      </c>
      <c r="I4003" s="264"/>
      <c r="J4003" s="260"/>
      <c r="K4003" s="260"/>
      <c r="L4003" s="265"/>
      <c r="M4003" s="266"/>
      <c r="N4003" s="267"/>
      <c r="O4003" s="267"/>
      <c r="P4003" s="267"/>
      <c r="Q4003" s="267"/>
      <c r="R4003" s="267"/>
      <c r="S4003" s="267"/>
      <c r="T4003" s="268"/>
      <c r="U4003" s="14"/>
      <c r="V4003" s="14"/>
      <c r="W4003" s="14"/>
      <c r="X4003" s="14"/>
      <c r="Y4003" s="14"/>
      <c r="Z4003" s="14"/>
      <c r="AA4003" s="14"/>
      <c r="AB4003" s="14"/>
      <c r="AC4003" s="14"/>
      <c r="AD4003" s="14"/>
      <c r="AE4003" s="14"/>
      <c r="AT4003" s="269" t="s">
        <v>200</v>
      </c>
      <c r="AU4003" s="269" t="s">
        <v>82</v>
      </c>
      <c r="AV4003" s="14" t="s">
        <v>82</v>
      </c>
      <c r="AW4003" s="14" t="s">
        <v>30</v>
      </c>
      <c r="AX4003" s="14" t="s">
        <v>73</v>
      </c>
      <c r="AY4003" s="269" t="s">
        <v>189</v>
      </c>
    </row>
    <row r="4004" s="15" customFormat="1">
      <c r="A4004" s="15"/>
      <c r="B4004" s="270"/>
      <c r="C4004" s="271"/>
      <c r="D4004" s="242" t="s">
        <v>200</v>
      </c>
      <c r="E4004" s="272" t="s">
        <v>1</v>
      </c>
      <c r="F4004" s="273" t="s">
        <v>207</v>
      </c>
      <c r="G4004" s="271"/>
      <c r="H4004" s="274">
        <v>51.719999999999999</v>
      </c>
      <c r="I4004" s="275"/>
      <c r="J4004" s="271"/>
      <c r="K4004" s="271"/>
      <c r="L4004" s="276"/>
      <c r="M4004" s="277"/>
      <c r="N4004" s="278"/>
      <c r="O4004" s="278"/>
      <c r="P4004" s="278"/>
      <c r="Q4004" s="278"/>
      <c r="R4004" s="278"/>
      <c r="S4004" s="278"/>
      <c r="T4004" s="279"/>
      <c r="U4004" s="15"/>
      <c r="V4004" s="15"/>
      <c r="W4004" s="15"/>
      <c r="X4004" s="15"/>
      <c r="Y4004" s="15"/>
      <c r="Z4004" s="15"/>
      <c r="AA4004" s="15"/>
      <c r="AB4004" s="15"/>
      <c r="AC4004" s="15"/>
      <c r="AD4004" s="15"/>
      <c r="AE4004" s="15"/>
      <c r="AT4004" s="280" t="s">
        <v>200</v>
      </c>
      <c r="AU4004" s="280" t="s">
        <v>82</v>
      </c>
      <c r="AV4004" s="15" t="s">
        <v>195</v>
      </c>
      <c r="AW4004" s="15" t="s">
        <v>30</v>
      </c>
      <c r="AX4004" s="15" t="s">
        <v>80</v>
      </c>
      <c r="AY4004" s="280" t="s">
        <v>189</v>
      </c>
    </row>
    <row r="4005" s="2" customFormat="1" ht="24.15" customHeight="1">
      <c r="A4005" s="39"/>
      <c r="B4005" s="40"/>
      <c r="C4005" s="228" t="s">
        <v>2407</v>
      </c>
      <c r="D4005" s="228" t="s">
        <v>191</v>
      </c>
      <c r="E4005" s="229" t="s">
        <v>2408</v>
      </c>
      <c r="F4005" s="230" t="s">
        <v>2409</v>
      </c>
      <c r="G4005" s="231" t="s">
        <v>466</v>
      </c>
      <c r="H4005" s="232">
        <v>19.469999999999999</v>
      </c>
      <c r="I4005" s="233"/>
      <c r="J4005" s="234">
        <f>ROUND(I4005*H4005,2)</f>
        <v>0</v>
      </c>
      <c r="K4005" s="235"/>
      <c r="L4005" s="45"/>
      <c r="M4005" s="236" t="s">
        <v>1</v>
      </c>
      <c r="N4005" s="237" t="s">
        <v>38</v>
      </c>
      <c r="O4005" s="92"/>
      <c r="P4005" s="238">
        <f>O4005*H4005</f>
        <v>0</v>
      </c>
      <c r="Q4005" s="238">
        <v>0</v>
      </c>
      <c r="R4005" s="238">
        <f>Q4005*H4005</f>
        <v>0</v>
      </c>
      <c r="S4005" s="238">
        <v>0.0080000000000000002</v>
      </c>
      <c r="T4005" s="239">
        <f>S4005*H4005</f>
        <v>0.15575999999999998</v>
      </c>
      <c r="U4005" s="39"/>
      <c r="V4005" s="39"/>
      <c r="W4005" s="39"/>
      <c r="X4005" s="39"/>
      <c r="Y4005" s="39"/>
      <c r="Z4005" s="39"/>
      <c r="AA4005" s="39"/>
      <c r="AB4005" s="39"/>
      <c r="AC4005" s="39"/>
      <c r="AD4005" s="39"/>
      <c r="AE4005" s="39"/>
      <c r="AR4005" s="240" t="s">
        <v>306</v>
      </c>
      <c r="AT4005" s="240" t="s">
        <v>191</v>
      </c>
      <c r="AU4005" s="240" t="s">
        <v>82</v>
      </c>
      <c r="AY4005" s="18" t="s">
        <v>189</v>
      </c>
      <c r="BE4005" s="241">
        <f>IF(N4005="základní",J4005,0)</f>
        <v>0</v>
      </c>
      <c r="BF4005" s="241">
        <f>IF(N4005="snížená",J4005,0)</f>
        <v>0</v>
      </c>
      <c r="BG4005" s="241">
        <f>IF(N4005="zákl. přenesená",J4005,0)</f>
        <v>0</v>
      </c>
      <c r="BH4005" s="241">
        <f>IF(N4005="sníž. přenesená",J4005,0)</f>
        <v>0</v>
      </c>
      <c r="BI4005" s="241">
        <f>IF(N4005="nulová",J4005,0)</f>
        <v>0</v>
      </c>
      <c r="BJ4005" s="18" t="s">
        <v>80</v>
      </c>
      <c r="BK4005" s="241">
        <f>ROUND(I4005*H4005,2)</f>
        <v>0</v>
      </c>
      <c r="BL4005" s="18" t="s">
        <v>306</v>
      </c>
      <c r="BM4005" s="240" t="s">
        <v>2410</v>
      </c>
    </row>
    <row r="4006" s="2" customFormat="1">
      <c r="A4006" s="39"/>
      <c r="B4006" s="40"/>
      <c r="C4006" s="41"/>
      <c r="D4006" s="242" t="s">
        <v>197</v>
      </c>
      <c r="E4006" s="41"/>
      <c r="F4006" s="243" t="s">
        <v>2409</v>
      </c>
      <c r="G4006" s="41"/>
      <c r="H4006" s="41"/>
      <c r="I4006" s="244"/>
      <c r="J4006" s="41"/>
      <c r="K4006" s="41"/>
      <c r="L4006" s="45"/>
      <c r="M4006" s="245"/>
      <c r="N4006" s="246"/>
      <c r="O4006" s="92"/>
      <c r="P4006" s="92"/>
      <c r="Q4006" s="92"/>
      <c r="R4006" s="92"/>
      <c r="S4006" s="92"/>
      <c r="T4006" s="93"/>
      <c r="U4006" s="39"/>
      <c r="V4006" s="39"/>
      <c r="W4006" s="39"/>
      <c r="X4006" s="39"/>
      <c r="Y4006" s="39"/>
      <c r="Z4006" s="39"/>
      <c r="AA4006" s="39"/>
      <c r="AB4006" s="39"/>
      <c r="AC4006" s="39"/>
      <c r="AD4006" s="39"/>
      <c r="AE4006" s="39"/>
      <c r="AT4006" s="18" t="s">
        <v>197</v>
      </c>
      <c r="AU4006" s="18" t="s">
        <v>82</v>
      </c>
    </row>
    <row r="4007" s="2" customFormat="1">
      <c r="A4007" s="39"/>
      <c r="B4007" s="40"/>
      <c r="C4007" s="41"/>
      <c r="D4007" s="247" t="s">
        <v>198</v>
      </c>
      <c r="E4007" s="41"/>
      <c r="F4007" s="248" t="s">
        <v>2411</v>
      </c>
      <c r="G4007" s="41"/>
      <c r="H4007" s="41"/>
      <c r="I4007" s="244"/>
      <c r="J4007" s="41"/>
      <c r="K4007" s="41"/>
      <c r="L4007" s="45"/>
      <c r="M4007" s="245"/>
      <c r="N4007" s="246"/>
      <c r="O4007" s="92"/>
      <c r="P4007" s="92"/>
      <c r="Q4007" s="92"/>
      <c r="R4007" s="92"/>
      <c r="S4007" s="92"/>
      <c r="T4007" s="93"/>
      <c r="U4007" s="39"/>
      <c r="V4007" s="39"/>
      <c r="W4007" s="39"/>
      <c r="X4007" s="39"/>
      <c r="Y4007" s="39"/>
      <c r="Z4007" s="39"/>
      <c r="AA4007" s="39"/>
      <c r="AB4007" s="39"/>
      <c r="AC4007" s="39"/>
      <c r="AD4007" s="39"/>
      <c r="AE4007" s="39"/>
      <c r="AT4007" s="18" t="s">
        <v>198</v>
      </c>
      <c r="AU4007" s="18" t="s">
        <v>82</v>
      </c>
    </row>
    <row r="4008" s="13" customFormat="1">
      <c r="A4008" s="13"/>
      <c r="B4008" s="249"/>
      <c r="C4008" s="250"/>
      <c r="D4008" s="242" t="s">
        <v>200</v>
      </c>
      <c r="E4008" s="251" t="s">
        <v>1</v>
      </c>
      <c r="F4008" s="252" t="s">
        <v>1565</v>
      </c>
      <c r="G4008" s="250"/>
      <c r="H4008" s="251" t="s">
        <v>1</v>
      </c>
      <c r="I4008" s="253"/>
      <c r="J4008" s="250"/>
      <c r="K4008" s="250"/>
      <c r="L4008" s="254"/>
      <c r="M4008" s="255"/>
      <c r="N4008" s="256"/>
      <c r="O4008" s="256"/>
      <c r="P4008" s="256"/>
      <c r="Q4008" s="256"/>
      <c r="R4008" s="256"/>
      <c r="S4008" s="256"/>
      <c r="T4008" s="257"/>
      <c r="U4008" s="13"/>
      <c r="V4008" s="13"/>
      <c r="W4008" s="13"/>
      <c r="X4008" s="13"/>
      <c r="Y4008" s="13"/>
      <c r="Z4008" s="13"/>
      <c r="AA4008" s="13"/>
      <c r="AB4008" s="13"/>
      <c r="AC4008" s="13"/>
      <c r="AD4008" s="13"/>
      <c r="AE4008" s="13"/>
      <c r="AT4008" s="258" t="s">
        <v>200</v>
      </c>
      <c r="AU4008" s="258" t="s">
        <v>82</v>
      </c>
      <c r="AV4008" s="13" t="s">
        <v>80</v>
      </c>
      <c r="AW4008" s="13" t="s">
        <v>30</v>
      </c>
      <c r="AX4008" s="13" t="s">
        <v>73</v>
      </c>
      <c r="AY4008" s="258" t="s">
        <v>189</v>
      </c>
    </row>
    <row r="4009" s="13" customFormat="1">
      <c r="A4009" s="13"/>
      <c r="B4009" s="249"/>
      <c r="C4009" s="250"/>
      <c r="D4009" s="242" t="s">
        <v>200</v>
      </c>
      <c r="E4009" s="251" t="s">
        <v>1</v>
      </c>
      <c r="F4009" s="252" t="s">
        <v>2412</v>
      </c>
      <c r="G4009" s="250"/>
      <c r="H4009" s="251" t="s">
        <v>1</v>
      </c>
      <c r="I4009" s="253"/>
      <c r="J4009" s="250"/>
      <c r="K4009" s="250"/>
      <c r="L4009" s="254"/>
      <c r="M4009" s="255"/>
      <c r="N4009" s="256"/>
      <c r="O4009" s="256"/>
      <c r="P4009" s="256"/>
      <c r="Q4009" s="256"/>
      <c r="R4009" s="256"/>
      <c r="S4009" s="256"/>
      <c r="T4009" s="257"/>
      <c r="U4009" s="13"/>
      <c r="V4009" s="13"/>
      <c r="W4009" s="13"/>
      <c r="X4009" s="13"/>
      <c r="Y4009" s="13"/>
      <c r="Z4009" s="13"/>
      <c r="AA4009" s="13"/>
      <c r="AB4009" s="13"/>
      <c r="AC4009" s="13"/>
      <c r="AD4009" s="13"/>
      <c r="AE4009" s="13"/>
      <c r="AT4009" s="258" t="s">
        <v>200</v>
      </c>
      <c r="AU4009" s="258" t="s">
        <v>82</v>
      </c>
      <c r="AV4009" s="13" t="s">
        <v>80</v>
      </c>
      <c r="AW4009" s="13" t="s">
        <v>30</v>
      </c>
      <c r="AX4009" s="13" t="s">
        <v>73</v>
      </c>
      <c r="AY4009" s="258" t="s">
        <v>189</v>
      </c>
    </row>
    <row r="4010" s="14" customFormat="1">
      <c r="A4010" s="14"/>
      <c r="B4010" s="259"/>
      <c r="C4010" s="260"/>
      <c r="D4010" s="242" t="s">
        <v>200</v>
      </c>
      <c r="E4010" s="261" t="s">
        <v>1</v>
      </c>
      <c r="F4010" s="262" t="s">
        <v>2413</v>
      </c>
      <c r="G4010" s="260"/>
      <c r="H4010" s="263">
        <v>9.7799999999999994</v>
      </c>
      <c r="I4010" s="264"/>
      <c r="J4010" s="260"/>
      <c r="K4010" s="260"/>
      <c r="L4010" s="265"/>
      <c r="M4010" s="266"/>
      <c r="N4010" s="267"/>
      <c r="O4010" s="267"/>
      <c r="P4010" s="267"/>
      <c r="Q4010" s="267"/>
      <c r="R4010" s="267"/>
      <c r="S4010" s="267"/>
      <c r="T4010" s="268"/>
      <c r="U4010" s="14"/>
      <c r="V4010" s="14"/>
      <c r="W4010" s="14"/>
      <c r="X4010" s="14"/>
      <c r="Y4010" s="14"/>
      <c r="Z4010" s="14"/>
      <c r="AA4010" s="14"/>
      <c r="AB4010" s="14"/>
      <c r="AC4010" s="14"/>
      <c r="AD4010" s="14"/>
      <c r="AE4010" s="14"/>
      <c r="AT4010" s="269" t="s">
        <v>200</v>
      </c>
      <c r="AU4010" s="269" t="s">
        <v>82</v>
      </c>
      <c r="AV4010" s="14" t="s">
        <v>82</v>
      </c>
      <c r="AW4010" s="14" t="s">
        <v>30</v>
      </c>
      <c r="AX4010" s="14" t="s">
        <v>73</v>
      </c>
      <c r="AY4010" s="269" t="s">
        <v>189</v>
      </c>
    </row>
    <row r="4011" s="14" customFormat="1">
      <c r="A4011" s="14"/>
      <c r="B4011" s="259"/>
      <c r="C4011" s="260"/>
      <c r="D4011" s="242" t="s">
        <v>200</v>
      </c>
      <c r="E4011" s="261" t="s">
        <v>1</v>
      </c>
      <c r="F4011" s="262" t="s">
        <v>2414</v>
      </c>
      <c r="G4011" s="260"/>
      <c r="H4011" s="263">
        <v>9.6899999999999995</v>
      </c>
      <c r="I4011" s="264"/>
      <c r="J4011" s="260"/>
      <c r="K4011" s="260"/>
      <c r="L4011" s="265"/>
      <c r="M4011" s="266"/>
      <c r="N4011" s="267"/>
      <c r="O4011" s="267"/>
      <c r="P4011" s="267"/>
      <c r="Q4011" s="267"/>
      <c r="R4011" s="267"/>
      <c r="S4011" s="267"/>
      <c r="T4011" s="268"/>
      <c r="U4011" s="14"/>
      <c r="V4011" s="14"/>
      <c r="W4011" s="14"/>
      <c r="X4011" s="14"/>
      <c r="Y4011" s="14"/>
      <c r="Z4011" s="14"/>
      <c r="AA4011" s="14"/>
      <c r="AB4011" s="14"/>
      <c r="AC4011" s="14"/>
      <c r="AD4011" s="14"/>
      <c r="AE4011" s="14"/>
      <c r="AT4011" s="269" t="s">
        <v>200</v>
      </c>
      <c r="AU4011" s="269" t="s">
        <v>82</v>
      </c>
      <c r="AV4011" s="14" t="s">
        <v>82</v>
      </c>
      <c r="AW4011" s="14" t="s">
        <v>30</v>
      </c>
      <c r="AX4011" s="14" t="s">
        <v>73</v>
      </c>
      <c r="AY4011" s="269" t="s">
        <v>189</v>
      </c>
    </row>
    <row r="4012" s="16" customFormat="1">
      <c r="A4012" s="16"/>
      <c r="B4012" s="292"/>
      <c r="C4012" s="293"/>
      <c r="D4012" s="242" t="s">
        <v>200</v>
      </c>
      <c r="E4012" s="294" t="s">
        <v>1</v>
      </c>
      <c r="F4012" s="295" t="s">
        <v>290</v>
      </c>
      <c r="G4012" s="293"/>
      <c r="H4012" s="296">
        <v>19.469999999999999</v>
      </c>
      <c r="I4012" s="297"/>
      <c r="J4012" s="293"/>
      <c r="K4012" s="293"/>
      <c r="L4012" s="298"/>
      <c r="M4012" s="299"/>
      <c r="N4012" s="300"/>
      <c r="O4012" s="300"/>
      <c r="P4012" s="300"/>
      <c r="Q4012" s="300"/>
      <c r="R4012" s="300"/>
      <c r="S4012" s="300"/>
      <c r="T4012" s="301"/>
      <c r="U4012" s="16"/>
      <c r="V4012" s="16"/>
      <c r="W4012" s="16"/>
      <c r="X4012" s="16"/>
      <c r="Y4012" s="16"/>
      <c r="Z4012" s="16"/>
      <c r="AA4012" s="16"/>
      <c r="AB4012" s="16"/>
      <c r="AC4012" s="16"/>
      <c r="AD4012" s="16"/>
      <c r="AE4012" s="16"/>
      <c r="AT4012" s="302" t="s">
        <v>200</v>
      </c>
      <c r="AU4012" s="302" t="s">
        <v>82</v>
      </c>
      <c r="AV4012" s="16" t="s">
        <v>214</v>
      </c>
      <c r="AW4012" s="16" t="s">
        <v>30</v>
      </c>
      <c r="AX4012" s="16" t="s">
        <v>73</v>
      </c>
      <c r="AY4012" s="302" t="s">
        <v>189</v>
      </c>
    </row>
    <row r="4013" s="15" customFormat="1">
      <c r="A4013" s="15"/>
      <c r="B4013" s="270"/>
      <c r="C4013" s="271"/>
      <c r="D4013" s="242" t="s">
        <v>200</v>
      </c>
      <c r="E4013" s="272" t="s">
        <v>1</v>
      </c>
      <c r="F4013" s="273" t="s">
        <v>207</v>
      </c>
      <c r="G4013" s="271"/>
      <c r="H4013" s="274">
        <v>19.469999999999999</v>
      </c>
      <c r="I4013" s="275"/>
      <c r="J4013" s="271"/>
      <c r="K4013" s="271"/>
      <c r="L4013" s="276"/>
      <c r="M4013" s="277"/>
      <c r="N4013" s="278"/>
      <c r="O4013" s="278"/>
      <c r="P4013" s="278"/>
      <c r="Q4013" s="278"/>
      <c r="R4013" s="278"/>
      <c r="S4013" s="278"/>
      <c r="T4013" s="279"/>
      <c r="U4013" s="15"/>
      <c r="V4013" s="15"/>
      <c r="W4013" s="15"/>
      <c r="X4013" s="15"/>
      <c r="Y4013" s="15"/>
      <c r="Z4013" s="15"/>
      <c r="AA4013" s="15"/>
      <c r="AB4013" s="15"/>
      <c r="AC4013" s="15"/>
      <c r="AD4013" s="15"/>
      <c r="AE4013" s="15"/>
      <c r="AT4013" s="280" t="s">
        <v>200</v>
      </c>
      <c r="AU4013" s="280" t="s">
        <v>82</v>
      </c>
      <c r="AV4013" s="15" t="s">
        <v>195</v>
      </c>
      <c r="AW4013" s="15" t="s">
        <v>30</v>
      </c>
      <c r="AX4013" s="15" t="s">
        <v>80</v>
      </c>
      <c r="AY4013" s="280" t="s">
        <v>189</v>
      </c>
    </row>
    <row r="4014" s="2" customFormat="1" ht="24.15" customHeight="1">
      <c r="A4014" s="39"/>
      <c r="B4014" s="40"/>
      <c r="C4014" s="228" t="s">
        <v>2415</v>
      </c>
      <c r="D4014" s="228" t="s">
        <v>191</v>
      </c>
      <c r="E4014" s="229" t="s">
        <v>2416</v>
      </c>
      <c r="F4014" s="230" t="s">
        <v>2417</v>
      </c>
      <c r="G4014" s="231" t="s">
        <v>466</v>
      </c>
      <c r="H4014" s="232">
        <v>81.480000000000004</v>
      </c>
      <c r="I4014" s="233"/>
      <c r="J4014" s="234">
        <f>ROUND(I4014*H4014,2)</f>
        <v>0</v>
      </c>
      <c r="K4014" s="235"/>
      <c r="L4014" s="45"/>
      <c r="M4014" s="236" t="s">
        <v>1</v>
      </c>
      <c r="N4014" s="237" t="s">
        <v>38</v>
      </c>
      <c r="O4014" s="92"/>
      <c r="P4014" s="238">
        <f>O4014*H4014</f>
        <v>0</v>
      </c>
      <c r="Q4014" s="238">
        <v>0</v>
      </c>
      <c r="R4014" s="238">
        <f>Q4014*H4014</f>
        <v>0</v>
      </c>
      <c r="S4014" s="238">
        <v>0.014</v>
      </c>
      <c r="T4014" s="239">
        <f>S4014*H4014</f>
        <v>1.1407200000000002</v>
      </c>
      <c r="U4014" s="39"/>
      <c r="V4014" s="39"/>
      <c r="W4014" s="39"/>
      <c r="X4014" s="39"/>
      <c r="Y4014" s="39"/>
      <c r="Z4014" s="39"/>
      <c r="AA4014" s="39"/>
      <c r="AB4014" s="39"/>
      <c r="AC4014" s="39"/>
      <c r="AD4014" s="39"/>
      <c r="AE4014" s="39"/>
      <c r="AR4014" s="240" t="s">
        <v>306</v>
      </c>
      <c r="AT4014" s="240" t="s">
        <v>191</v>
      </c>
      <c r="AU4014" s="240" t="s">
        <v>82</v>
      </c>
      <c r="AY4014" s="18" t="s">
        <v>189</v>
      </c>
      <c r="BE4014" s="241">
        <f>IF(N4014="základní",J4014,0)</f>
        <v>0</v>
      </c>
      <c r="BF4014" s="241">
        <f>IF(N4014="snížená",J4014,0)</f>
        <v>0</v>
      </c>
      <c r="BG4014" s="241">
        <f>IF(N4014="zákl. přenesená",J4014,0)</f>
        <v>0</v>
      </c>
      <c r="BH4014" s="241">
        <f>IF(N4014="sníž. přenesená",J4014,0)</f>
        <v>0</v>
      </c>
      <c r="BI4014" s="241">
        <f>IF(N4014="nulová",J4014,0)</f>
        <v>0</v>
      </c>
      <c r="BJ4014" s="18" t="s">
        <v>80</v>
      </c>
      <c r="BK4014" s="241">
        <f>ROUND(I4014*H4014,2)</f>
        <v>0</v>
      </c>
      <c r="BL4014" s="18" t="s">
        <v>306</v>
      </c>
      <c r="BM4014" s="240" t="s">
        <v>2418</v>
      </c>
    </row>
    <row r="4015" s="2" customFormat="1">
      <c r="A4015" s="39"/>
      <c r="B4015" s="40"/>
      <c r="C4015" s="41"/>
      <c r="D4015" s="242" t="s">
        <v>197</v>
      </c>
      <c r="E4015" s="41"/>
      <c r="F4015" s="243" t="s">
        <v>2417</v>
      </c>
      <c r="G4015" s="41"/>
      <c r="H4015" s="41"/>
      <c r="I4015" s="244"/>
      <c r="J4015" s="41"/>
      <c r="K4015" s="41"/>
      <c r="L4015" s="45"/>
      <c r="M4015" s="245"/>
      <c r="N4015" s="246"/>
      <c r="O4015" s="92"/>
      <c r="P4015" s="92"/>
      <c r="Q4015" s="92"/>
      <c r="R4015" s="92"/>
      <c r="S4015" s="92"/>
      <c r="T4015" s="93"/>
      <c r="U4015" s="39"/>
      <c r="V4015" s="39"/>
      <c r="W4015" s="39"/>
      <c r="X4015" s="39"/>
      <c r="Y4015" s="39"/>
      <c r="Z4015" s="39"/>
      <c r="AA4015" s="39"/>
      <c r="AB4015" s="39"/>
      <c r="AC4015" s="39"/>
      <c r="AD4015" s="39"/>
      <c r="AE4015" s="39"/>
      <c r="AT4015" s="18" t="s">
        <v>197</v>
      </c>
      <c r="AU4015" s="18" t="s">
        <v>82</v>
      </c>
    </row>
    <row r="4016" s="2" customFormat="1">
      <c r="A4016" s="39"/>
      <c r="B4016" s="40"/>
      <c r="C4016" s="41"/>
      <c r="D4016" s="247" t="s">
        <v>198</v>
      </c>
      <c r="E4016" s="41"/>
      <c r="F4016" s="248" t="s">
        <v>2419</v>
      </c>
      <c r="G4016" s="41"/>
      <c r="H4016" s="41"/>
      <c r="I4016" s="244"/>
      <c r="J4016" s="41"/>
      <c r="K4016" s="41"/>
      <c r="L4016" s="45"/>
      <c r="M4016" s="245"/>
      <c r="N4016" s="246"/>
      <c r="O4016" s="92"/>
      <c r="P4016" s="92"/>
      <c r="Q4016" s="92"/>
      <c r="R4016" s="92"/>
      <c r="S4016" s="92"/>
      <c r="T4016" s="93"/>
      <c r="U4016" s="39"/>
      <c r="V4016" s="39"/>
      <c r="W4016" s="39"/>
      <c r="X4016" s="39"/>
      <c r="Y4016" s="39"/>
      <c r="Z4016" s="39"/>
      <c r="AA4016" s="39"/>
      <c r="AB4016" s="39"/>
      <c r="AC4016" s="39"/>
      <c r="AD4016" s="39"/>
      <c r="AE4016" s="39"/>
      <c r="AT4016" s="18" t="s">
        <v>198</v>
      </c>
      <c r="AU4016" s="18" t="s">
        <v>82</v>
      </c>
    </row>
    <row r="4017" s="13" customFormat="1">
      <c r="A4017" s="13"/>
      <c r="B4017" s="249"/>
      <c r="C4017" s="250"/>
      <c r="D4017" s="242" t="s">
        <v>200</v>
      </c>
      <c r="E4017" s="251" t="s">
        <v>1</v>
      </c>
      <c r="F4017" s="252" t="s">
        <v>1565</v>
      </c>
      <c r="G4017" s="250"/>
      <c r="H4017" s="251" t="s">
        <v>1</v>
      </c>
      <c r="I4017" s="253"/>
      <c r="J4017" s="250"/>
      <c r="K4017" s="250"/>
      <c r="L4017" s="254"/>
      <c r="M4017" s="255"/>
      <c r="N4017" s="256"/>
      <c r="O4017" s="256"/>
      <c r="P4017" s="256"/>
      <c r="Q4017" s="256"/>
      <c r="R4017" s="256"/>
      <c r="S4017" s="256"/>
      <c r="T4017" s="257"/>
      <c r="U4017" s="13"/>
      <c r="V4017" s="13"/>
      <c r="W4017" s="13"/>
      <c r="X4017" s="13"/>
      <c r="Y4017" s="13"/>
      <c r="Z4017" s="13"/>
      <c r="AA4017" s="13"/>
      <c r="AB4017" s="13"/>
      <c r="AC4017" s="13"/>
      <c r="AD4017" s="13"/>
      <c r="AE4017" s="13"/>
      <c r="AT4017" s="258" t="s">
        <v>200</v>
      </c>
      <c r="AU4017" s="258" t="s">
        <v>82</v>
      </c>
      <c r="AV4017" s="13" t="s">
        <v>80</v>
      </c>
      <c r="AW4017" s="13" t="s">
        <v>30</v>
      </c>
      <c r="AX4017" s="13" t="s">
        <v>73</v>
      </c>
      <c r="AY4017" s="258" t="s">
        <v>189</v>
      </c>
    </row>
    <row r="4018" s="13" customFormat="1">
      <c r="A4018" s="13"/>
      <c r="B4018" s="249"/>
      <c r="C4018" s="250"/>
      <c r="D4018" s="242" t="s">
        <v>200</v>
      </c>
      <c r="E4018" s="251" t="s">
        <v>1</v>
      </c>
      <c r="F4018" s="252" t="s">
        <v>2420</v>
      </c>
      <c r="G4018" s="250"/>
      <c r="H4018" s="251" t="s">
        <v>1</v>
      </c>
      <c r="I4018" s="253"/>
      <c r="J4018" s="250"/>
      <c r="K4018" s="250"/>
      <c r="L4018" s="254"/>
      <c r="M4018" s="255"/>
      <c r="N4018" s="256"/>
      <c r="O4018" s="256"/>
      <c r="P4018" s="256"/>
      <c r="Q4018" s="256"/>
      <c r="R4018" s="256"/>
      <c r="S4018" s="256"/>
      <c r="T4018" s="257"/>
      <c r="U4018" s="13"/>
      <c r="V4018" s="13"/>
      <c r="W4018" s="13"/>
      <c r="X4018" s="13"/>
      <c r="Y4018" s="13"/>
      <c r="Z4018" s="13"/>
      <c r="AA4018" s="13"/>
      <c r="AB4018" s="13"/>
      <c r="AC4018" s="13"/>
      <c r="AD4018" s="13"/>
      <c r="AE4018" s="13"/>
      <c r="AT4018" s="258" t="s">
        <v>200</v>
      </c>
      <c r="AU4018" s="258" t="s">
        <v>82</v>
      </c>
      <c r="AV4018" s="13" t="s">
        <v>80</v>
      </c>
      <c r="AW4018" s="13" t="s">
        <v>30</v>
      </c>
      <c r="AX4018" s="13" t="s">
        <v>73</v>
      </c>
      <c r="AY4018" s="258" t="s">
        <v>189</v>
      </c>
    </row>
    <row r="4019" s="14" customFormat="1">
      <c r="A4019" s="14"/>
      <c r="B4019" s="259"/>
      <c r="C4019" s="260"/>
      <c r="D4019" s="242" t="s">
        <v>200</v>
      </c>
      <c r="E4019" s="261" t="s">
        <v>1</v>
      </c>
      <c r="F4019" s="262" t="s">
        <v>2421</v>
      </c>
      <c r="G4019" s="260"/>
      <c r="H4019" s="263">
        <v>7.0800000000000001</v>
      </c>
      <c r="I4019" s="264"/>
      <c r="J4019" s="260"/>
      <c r="K4019" s="260"/>
      <c r="L4019" s="265"/>
      <c r="M4019" s="266"/>
      <c r="N4019" s="267"/>
      <c r="O4019" s="267"/>
      <c r="P4019" s="267"/>
      <c r="Q4019" s="267"/>
      <c r="R4019" s="267"/>
      <c r="S4019" s="267"/>
      <c r="T4019" s="268"/>
      <c r="U4019" s="14"/>
      <c r="V4019" s="14"/>
      <c r="W4019" s="14"/>
      <c r="X4019" s="14"/>
      <c r="Y4019" s="14"/>
      <c r="Z4019" s="14"/>
      <c r="AA4019" s="14"/>
      <c r="AB4019" s="14"/>
      <c r="AC4019" s="14"/>
      <c r="AD4019" s="14"/>
      <c r="AE4019" s="14"/>
      <c r="AT4019" s="269" t="s">
        <v>200</v>
      </c>
      <c r="AU4019" s="269" t="s">
        <v>82</v>
      </c>
      <c r="AV4019" s="14" t="s">
        <v>82</v>
      </c>
      <c r="AW4019" s="14" t="s">
        <v>30</v>
      </c>
      <c r="AX4019" s="14" t="s">
        <v>73</v>
      </c>
      <c r="AY4019" s="269" t="s">
        <v>189</v>
      </c>
    </row>
    <row r="4020" s="13" customFormat="1">
      <c r="A4020" s="13"/>
      <c r="B4020" s="249"/>
      <c r="C4020" s="250"/>
      <c r="D4020" s="242" t="s">
        <v>200</v>
      </c>
      <c r="E4020" s="251" t="s">
        <v>1</v>
      </c>
      <c r="F4020" s="252" t="s">
        <v>2422</v>
      </c>
      <c r="G4020" s="250"/>
      <c r="H4020" s="251" t="s">
        <v>1</v>
      </c>
      <c r="I4020" s="253"/>
      <c r="J4020" s="250"/>
      <c r="K4020" s="250"/>
      <c r="L4020" s="254"/>
      <c r="M4020" s="255"/>
      <c r="N4020" s="256"/>
      <c r="O4020" s="256"/>
      <c r="P4020" s="256"/>
      <c r="Q4020" s="256"/>
      <c r="R4020" s="256"/>
      <c r="S4020" s="256"/>
      <c r="T4020" s="257"/>
      <c r="U4020" s="13"/>
      <c r="V4020" s="13"/>
      <c r="W4020" s="13"/>
      <c r="X4020" s="13"/>
      <c r="Y4020" s="13"/>
      <c r="Z4020" s="13"/>
      <c r="AA4020" s="13"/>
      <c r="AB4020" s="13"/>
      <c r="AC4020" s="13"/>
      <c r="AD4020" s="13"/>
      <c r="AE4020" s="13"/>
      <c r="AT4020" s="258" t="s">
        <v>200</v>
      </c>
      <c r="AU4020" s="258" t="s">
        <v>82</v>
      </c>
      <c r="AV4020" s="13" t="s">
        <v>80</v>
      </c>
      <c r="AW4020" s="13" t="s">
        <v>30</v>
      </c>
      <c r="AX4020" s="13" t="s">
        <v>73</v>
      </c>
      <c r="AY4020" s="258" t="s">
        <v>189</v>
      </c>
    </row>
    <row r="4021" s="14" customFormat="1">
      <c r="A4021" s="14"/>
      <c r="B4021" s="259"/>
      <c r="C4021" s="260"/>
      <c r="D4021" s="242" t="s">
        <v>200</v>
      </c>
      <c r="E4021" s="261" t="s">
        <v>1</v>
      </c>
      <c r="F4021" s="262" t="s">
        <v>2423</v>
      </c>
      <c r="G4021" s="260"/>
      <c r="H4021" s="263">
        <v>74.400000000000006</v>
      </c>
      <c r="I4021" s="264"/>
      <c r="J4021" s="260"/>
      <c r="K4021" s="260"/>
      <c r="L4021" s="265"/>
      <c r="M4021" s="266"/>
      <c r="N4021" s="267"/>
      <c r="O4021" s="267"/>
      <c r="P4021" s="267"/>
      <c r="Q4021" s="267"/>
      <c r="R4021" s="267"/>
      <c r="S4021" s="267"/>
      <c r="T4021" s="268"/>
      <c r="U4021" s="14"/>
      <c r="V4021" s="14"/>
      <c r="W4021" s="14"/>
      <c r="X4021" s="14"/>
      <c r="Y4021" s="14"/>
      <c r="Z4021" s="14"/>
      <c r="AA4021" s="14"/>
      <c r="AB4021" s="14"/>
      <c r="AC4021" s="14"/>
      <c r="AD4021" s="14"/>
      <c r="AE4021" s="14"/>
      <c r="AT4021" s="269" t="s">
        <v>200</v>
      </c>
      <c r="AU4021" s="269" t="s">
        <v>82</v>
      </c>
      <c r="AV4021" s="14" t="s">
        <v>82</v>
      </c>
      <c r="AW4021" s="14" t="s">
        <v>30</v>
      </c>
      <c r="AX4021" s="14" t="s">
        <v>73</v>
      </c>
      <c r="AY4021" s="269" t="s">
        <v>189</v>
      </c>
    </row>
    <row r="4022" s="15" customFormat="1">
      <c r="A4022" s="15"/>
      <c r="B4022" s="270"/>
      <c r="C4022" s="271"/>
      <c r="D4022" s="242" t="s">
        <v>200</v>
      </c>
      <c r="E4022" s="272" t="s">
        <v>1</v>
      </c>
      <c r="F4022" s="273" t="s">
        <v>207</v>
      </c>
      <c r="G4022" s="271"/>
      <c r="H4022" s="274">
        <v>81.480000000000004</v>
      </c>
      <c r="I4022" s="275"/>
      <c r="J4022" s="271"/>
      <c r="K4022" s="271"/>
      <c r="L4022" s="276"/>
      <c r="M4022" s="277"/>
      <c r="N4022" s="278"/>
      <c r="O4022" s="278"/>
      <c r="P4022" s="278"/>
      <c r="Q4022" s="278"/>
      <c r="R4022" s="278"/>
      <c r="S4022" s="278"/>
      <c r="T4022" s="279"/>
      <c r="U4022" s="15"/>
      <c r="V4022" s="15"/>
      <c r="W4022" s="15"/>
      <c r="X4022" s="15"/>
      <c r="Y4022" s="15"/>
      <c r="Z4022" s="15"/>
      <c r="AA4022" s="15"/>
      <c r="AB4022" s="15"/>
      <c r="AC4022" s="15"/>
      <c r="AD4022" s="15"/>
      <c r="AE4022" s="15"/>
      <c r="AT4022" s="280" t="s">
        <v>200</v>
      </c>
      <c r="AU4022" s="280" t="s">
        <v>82</v>
      </c>
      <c r="AV4022" s="15" t="s">
        <v>195</v>
      </c>
      <c r="AW4022" s="15" t="s">
        <v>30</v>
      </c>
      <c r="AX4022" s="15" t="s">
        <v>80</v>
      </c>
      <c r="AY4022" s="280" t="s">
        <v>189</v>
      </c>
    </row>
    <row r="4023" s="2" customFormat="1" ht="24.15" customHeight="1">
      <c r="A4023" s="39"/>
      <c r="B4023" s="40"/>
      <c r="C4023" s="228" t="s">
        <v>2424</v>
      </c>
      <c r="D4023" s="228" t="s">
        <v>191</v>
      </c>
      <c r="E4023" s="229" t="s">
        <v>2425</v>
      </c>
      <c r="F4023" s="230" t="s">
        <v>2426</v>
      </c>
      <c r="G4023" s="231" t="s">
        <v>466</v>
      </c>
      <c r="H4023" s="232">
        <v>52.579999999999998</v>
      </c>
      <c r="I4023" s="233"/>
      <c r="J4023" s="234">
        <f>ROUND(I4023*H4023,2)</f>
        <v>0</v>
      </c>
      <c r="K4023" s="235"/>
      <c r="L4023" s="45"/>
      <c r="M4023" s="236" t="s">
        <v>1</v>
      </c>
      <c r="N4023" s="237" t="s">
        <v>38</v>
      </c>
      <c r="O4023" s="92"/>
      <c r="P4023" s="238">
        <f>O4023*H4023</f>
        <v>0</v>
      </c>
      <c r="Q4023" s="238">
        <v>0</v>
      </c>
      <c r="R4023" s="238">
        <f>Q4023*H4023</f>
        <v>0</v>
      </c>
      <c r="S4023" s="238">
        <v>0.024</v>
      </c>
      <c r="T4023" s="239">
        <f>S4023*H4023</f>
        <v>1.2619199999999999</v>
      </c>
      <c r="U4023" s="39"/>
      <c r="V4023" s="39"/>
      <c r="W4023" s="39"/>
      <c r="X4023" s="39"/>
      <c r="Y4023" s="39"/>
      <c r="Z4023" s="39"/>
      <c r="AA4023" s="39"/>
      <c r="AB4023" s="39"/>
      <c r="AC4023" s="39"/>
      <c r="AD4023" s="39"/>
      <c r="AE4023" s="39"/>
      <c r="AR4023" s="240" t="s">
        <v>306</v>
      </c>
      <c r="AT4023" s="240" t="s">
        <v>191</v>
      </c>
      <c r="AU4023" s="240" t="s">
        <v>82</v>
      </c>
      <c r="AY4023" s="18" t="s">
        <v>189</v>
      </c>
      <c r="BE4023" s="241">
        <f>IF(N4023="základní",J4023,0)</f>
        <v>0</v>
      </c>
      <c r="BF4023" s="241">
        <f>IF(N4023="snížená",J4023,0)</f>
        <v>0</v>
      </c>
      <c r="BG4023" s="241">
        <f>IF(N4023="zákl. přenesená",J4023,0)</f>
        <v>0</v>
      </c>
      <c r="BH4023" s="241">
        <f>IF(N4023="sníž. přenesená",J4023,0)</f>
        <v>0</v>
      </c>
      <c r="BI4023" s="241">
        <f>IF(N4023="nulová",J4023,0)</f>
        <v>0</v>
      </c>
      <c r="BJ4023" s="18" t="s">
        <v>80</v>
      </c>
      <c r="BK4023" s="241">
        <f>ROUND(I4023*H4023,2)</f>
        <v>0</v>
      </c>
      <c r="BL4023" s="18" t="s">
        <v>306</v>
      </c>
      <c r="BM4023" s="240" t="s">
        <v>2427</v>
      </c>
    </row>
    <row r="4024" s="2" customFormat="1">
      <c r="A4024" s="39"/>
      <c r="B4024" s="40"/>
      <c r="C4024" s="41"/>
      <c r="D4024" s="242" t="s">
        <v>197</v>
      </c>
      <c r="E4024" s="41"/>
      <c r="F4024" s="243" t="s">
        <v>2426</v>
      </c>
      <c r="G4024" s="41"/>
      <c r="H4024" s="41"/>
      <c r="I4024" s="244"/>
      <c r="J4024" s="41"/>
      <c r="K4024" s="41"/>
      <c r="L4024" s="45"/>
      <c r="M4024" s="245"/>
      <c r="N4024" s="246"/>
      <c r="O4024" s="92"/>
      <c r="P4024" s="92"/>
      <c r="Q4024" s="92"/>
      <c r="R4024" s="92"/>
      <c r="S4024" s="92"/>
      <c r="T4024" s="93"/>
      <c r="U4024" s="39"/>
      <c r="V4024" s="39"/>
      <c r="W4024" s="39"/>
      <c r="X4024" s="39"/>
      <c r="Y4024" s="39"/>
      <c r="Z4024" s="39"/>
      <c r="AA4024" s="39"/>
      <c r="AB4024" s="39"/>
      <c r="AC4024" s="39"/>
      <c r="AD4024" s="39"/>
      <c r="AE4024" s="39"/>
      <c r="AT4024" s="18" t="s">
        <v>197</v>
      </c>
      <c r="AU4024" s="18" t="s">
        <v>82</v>
      </c>
    </row>
    <row r="4025" s="2" customFormat="1">
      <c r="A4025" s="39"/>
      <c r="B4025" s="40"/>
      <c r="C4025" s="41"/>
      <c r="D4025" s="247" t="s">
        <v>198</v>
      </c>
      <c r="E4025" s="41"/>
      <c r="F4025" s="248" t="s">
        <v>2428</v>
      </c>
      <c r="G4025" s="41"/>
      <c r="H4025" s="41"/>
      <c r="I4025" s="244"/>
      <c r="J4025" s="41"/>
      <c r="K4025" s="41"/>
      <c r="L4025" s="45"/>
      <c r="M4025" s="245"/>
      <c r="N4025" s="246"/>
      <c r="O4025" s="92"/>
      <c r="P4025" s="92"/>
      <c r="Q4025" s="92"/>
      <c r="R4025" s="92"/>
      <c r="S4025" s="92"/>
      <c r="T4025" s="93"/>
      <c r="U4025" s="39"/>
      <c r="V4025" s="39"/>
      <c r="W4025" s="39"/>
      <c r="X4025" s="39"/>
      <c r="Y4025" s="39"/>
      <c r="Z4025" s="39"/>
      <c r="AA4025" s="39"/>
      <c r="AB4025" s="39"/>
      <c r="AC4025" s="39"/>
      <c r="AD4025" s="39"/>
      <c r="AE4025" s="39"/>
      <c r="AT4025" s="18" t="s">
        <v>198</v>
      </c>
      <c r="AU4025" s="18" t="s">
        <v>82</v>
      </c>
    </row>
    <row r="4026" s="13" customFormat="1">
      <c r="A4026" s="13"/>
      <c r="B4026" s="249"/>
      <c r="C4026" s="250"/>
      <c r="D4026" s="242" t="s">
        <v>200</v>
      </c>
      <c r="E4026" s="251" t="s">
        <v>1</v>
      </c>
      <c r="F4026" s="252" t="s">
        <v>1565</v>
      </c>
      <c r="G4026" s="250"/>
      <c r="H4026" s="251" t="s">
        <v>1</v>
      </c>
      <c r="I4026" s="253"/>
      <c r="J4026" s="250"/>
      <c r="K4026" s="250"/>
      <c r="L4026" s="254"/>
      <c r="M4026" s="255"/>
      <c r="N4026" s="256"/>
      <c r="O4026" s="256"/>
      <c r="P4026" s="256"/>
      <c r="Q4026" s="256"/>
      <c r="R4026" s="256"/>
      <c r="S4026" s="256"/>
      <c r="T4026" s="257"/>
      <c r="U4026" s="13"/>
      <c r="V4026" s="13"/>
      <c r="W4026" s="13"/>
      <c r="X4026" s="13"/>
      <c r="Y4026" s="13"/>
      <c r="Z4026" s="13"/>
      <c r="AA4026" s="13"/>
      <c r="AB4026" s="13"/>
      <c r="AC4026" s="13"/>
      <c r="AD4026" s="13"/>
      <c r="AE4026" s="13"/>
      <c r="AT4026" s="258" t="s">
        <v>200</v>
      </c>
      <c r="AU4026" s="258" t="s">
        <v>82</v>
      </c>
      <c r="AV4026" s="13" t="s">
        <v>80</v>
      </c>
      <c r="AW4026" s="13" t="s">
        <v>30</v>
      </c>
      <c r="AX4026" s="13" t="s">
        <v>73</v>
      </c>
      <c r="AY4026" s="258" t="s">
        <v>189</v>
      </c>
    </row>
    <row r="4027" s="13" customFormat="1">
      <c r="A4027" s="13"/>
      <c r="B4027" s="249"/>
      <c r="C4027" s="250"/>
      <c r="D4027" s="242" t="s">
        <v>200</v>
      </c>
      <c r="E4027" s="251" t="s">
        <v>1</v>
      </c>
      <c r="F4027" s="252" t="s">
        <v>2429</v>
      </c>
      <c r="G4027" s="250"/>
      <c r="H4027" s="251" t="s">
        <v>1</v>
      </c>
      <c r="I4027" s="253"/>
      <c r="J4027" s="250"/>
      <c r="K4027" s="250"/>
      <c r="L4027" s="254"/>
      <c r="M4027" s="255"/>
      <c r="N4027" s="256"/>
      <c r="O4027" s="256"/>
      <c r="P4027" s="256"/>
      <c r="Q4027" s="256"/>
      <c r="R4027" s="256"/>
      <c r="S4027" s="256"/>
      <c r="T4027" s="257"/>
      <c r="U4027" s="13"/>
      <c r="V4027" s="13"/>
      <c r="W4027" s="13"/>
      <c r="X4027" s="13"/>
      <c r="Y4027" s="13"/>
      <c r="Z4027" s="13"/>
      <c r="AA4027" s="13"/>
      <c r="AB4027" s="13"/>
      <c r="AC4027" s="13"/>
      <c r="AD4027" s="13"/>
      <c r="AE4027" s="13"/>
      <c r="AT4027" s="258" t="s">
        <v>200</v>
      </c>
      <c r="AU4027" s="258" t="s">
        <v>82</v>
      </c>
      <c r="AV4027" s="13" t="s">
        <v>80</v>
      </c>
      <c r="AW4027" s="13" t="s">
        <v>30</v>
      </c>
      <c r="AX4027" s="13" t="s">
        <v>73</v>
      </c>
      <c r="AY4027" s="258" t="s">
        <v>189</v>
      </c>
    </row>
    <row r="4028" s="14" customFormat="1">
      <c r="A4028" s="14"/>
      <c r="B4028" s="259"/>
      <c r="C4028" s="260"/>
      <c r="D4028" s="242" t="s">
        <v>200</v>
      </c>
      <c r="E4028" s="261" t="s">
        <v>1</v>
      </c>
      <c r="F4028" s="262" t="s">
        <v>2430</v>
      </c>
      <c r="G4028" s="260"/>
      <c r="H4028" s="263">
        <v>5.6799999999999997</v>
      </c>
      <c r="I4028" s="264"/>
      <c r="J4028" s="260"/>
      <c r="K4028" s="260"/>
      <c r="L4028" s="265"/>
      <c r="M4028" s="266"/>
      <c r="N4028" s="267"/>
      <c r="O4028" s="267"/>
      <c r="P4028" s="267"/>
      <c r="Q4028" s="267"/>
      <c r="R4028" s="267"/>
      <c r="S4028" s="267"/>
      <c r="T4028" s="268"/>
      <c r="U4028" s="14"/>
      <c r="V4028" s="14"/>
      <c r="W4028" s="14"/>
      <c r="X4028" s="14"/>
      <c r="Y4028" s="14"/>
      <c r="Z4028" s="14"/>
      <c r="AA4028" s="14"/>
      <c r="AB4028" s="14"/>
      <c r="AC4028" s="14"/>
      <c r="AD4028" s="14"/>
      <c r="AE4028" s="14"/>
      <c r="AT4028" s="269" t="s">
        <v>200</v>
      </c>
      <c r="AU4028" s="269" t="s">
        <v>82</v>
      </c>
      <c r="AV4028" s="14" t="s">
        <v>82</v>
      </c>
      <c r="AW4028" s="14" t="s">
        <v>30</v>
      </c>
      <c r="AX4028" s="14" t="s">
        <v>73</v>
      </c>
      <c r="AY4028" s="269" t="s">
        <v>189</v>
      </c>
    </row>
    <row r="4029" s="13" customFormat="1">
      <c r="A4029" s="13"/>
      <c r="B4029" s="249"/>
      <c r="C4029" s="250"/>
      <c r="D4029" s="242" t="s">
        <v>200</v>
      </c>
      <c r="E4029" s="251" t="s">
        <v>1</v>
      </c>
      <c r="F4029" s="252" t="s">
        <v>2431</v>
      </c>
      <c r="G4029" s="250"/>
      <c r="H4029" s="251" t="s">
        <v>1</v>
      </c>
      <c r="I4029" s="253"/>
      <c r="J4029" s="250"/>
      <c r="K4029" s="250"/>
      <c r="L4029" s="254"/>
      <c r="M4029" s="255"/>
      <c r="N4029" s="256"/>
      <c r="O4029" s="256"/>
      <c r="P4029" s="256"/>
      <c r="Q4029" s="256"/>
      <c r="R4029" s="256"/>
      <c r="S4029" s="256"/>
      <c r="T4029" s="257"/>
      <c r="U4029" s="13"/>
      <c r="V4029" s="13"/>
      <c r="W4029" s="13"/>
      <c r="X4029" s="13"/>
      <c r="Y4029" s="13"/>
      <c r="Z4029" s="13"/>
      <c r="AA4029" s="13"/>
      <c r="AB4029" s="13"/>
      <c r="AC4029" s="13"/>
      <c r="AD4029" s="13"/>
      <c r="AE4029" s="13"/>
      <c r="AT4029" s="258" t="s">
        <v>200</v>
      </c>
      <c r="AU4029" s="258" t="s">
        <v>82</v>
      </c>
      <c r="AV4029" s="13" t="s">
        <v>80</v>
      </c>
      <c r="AW4029" s="13" t="s">
        <v>30</v>
      </c>
      <c r="AX4029" s="13" t="s">
        <v>73</v>
      </c>
      <c r="AY4029" s="258" t="s">
        <v>189</v>
      </c>
    </row>
    <row r="4030" s="14" customFormat="1">
      <c r="A4030" s="14"/>
      <c r="B4030" s="259"/>
      <c r="C4030" s="260"/>
      <c r="D4030" s="242" t="s">
        <v>200</v>
      </c>
      <c r="E4030" s="261" t="s">
        <v>1</v>
      </c>
      <c r="F4030" s="262" t="s">
        <v>2432</v>
      </c>
      <c r="G4030" s="260"/>
      <c r="H4030" s="263">
        <v>1.96</v>
      </c>
      <c r="I4030" s="264"/>
      <c r="J4030" s="260"/>
      <c r="K4030" s="260"/>
      <c r="L4030" s="265"/>
      <c r="M4030" s="266"/>
      <c r="N4030" s="267"/>
      <c r="O4030" s="267"/>
      <c r="P4030" s="267"/>
      <c r="Q4030" s="267"/>
      <c r="R4030" s="267"/>
      <c r="S4030" s="267"/>
      <c r="T4030" s="268"/>
      <c r="U4030" s="14"/>
      <c r="V4030" s="14"/>
      <c r="W4030" s="14"/>
      <c r="X4030" s="14"/>
      <c r="Y4030" s="14"/>
      <c r="Z4030" s="14"/>
      <c r="AA4030" s="14"/>
      <c r="AB4030" s="14"/>
      <c r="AC4030" s="14"/>
      <c r="AD4030" s="14"/>
      <c r="AE4030" s="14"/>
      <c r="AT4030" s="269" t="s">
        <v>200</v>
      </c>
      <c r="AU4030" s="269" t="s">
        <v>82</v>
      </c>
      <c r="AV4030" s="14" t="s">
        <v>82</v>
      </c>
      <c r="AW4030" s="14" t="s">
        <v>30</v>
      </c>
      <c r="AX4030" s="14" t="s">
        <v>73</v>
      </c>
      <c r="AY4030" s="269" t="s">
        <v>189</v>
      </c>
    </row>
    <row r="4031" s="13" customFormat="1">
      <c r="A4031" s="13"/>
      <c r="B4031" s="249"/>
      <c r="C4031" s="250"/>
      <c r="D4031" s="242" t="s">
        <v>200</v>
      </c>
      <c r="E4031" s="251" t="s">
        <v>1</v>
      </c>
      <c r="F4031" s="252" t="s">
        <v>2433</v>
      </c>
      <c r="G4031" s="250"/>
      <c r="H4031" s="251" t="s">
        <v>1</v>
      </c>
      <c r="I4031" s="253"/>
      <c r="J4031" s="250"/>
      <c r="K4031" s="250"/>
      <c r="L4031" s="254"/>
      <c r="M4031" s="255"/>
      <c r="N4031" s="256"/>
      <c r="O4031" s="256"/>
      <c r="P4031" s="256"/>
      <c r="Q4031" s="256"/>
      <c r="R4031" s="256"/>
      <c r="S4031" s="256"/>
      <c r="T4031" s="257"/>
      <c r="U4031" s="13"/>
      <c r="V4031" s="13"/>
      <c r="W4031" s="13"/>
      <c r="X4031" s="13"/>
      <c r="Y4031" s="13"/>
      <c r="Z4031" s="13"/>
      <c r="AA4031" s="13"/>
      <c r="AB4031" s="13"/>
      <c r="AC4031" s="13"/>
      <c r="AD4031" s="13"/>
      <c r="AE4031" s="13"/>
      <c r="AT4031" s="258" t="s">
        <v>200</v>
      </c>
      <c r="AU4031" s="258" t="s">
        <v>82</v>
      </c>
      <c r="AV4031" s="13" t="s">
        <v>80</v>
      </c>
      <c r="AW4031" s="13" t="s">
        <v>30</v>
      </c>
      <c r="AX4031" s="13" t="s">
        <v>73</v>
      </c>
      <c r="AY4031" s="258" t="s">
        <v>189</v>
      </c>
    </row>
    <row r="4032" s="14" customFormat="1">
      <c r="A4032" s="14"/>
      <c r="B4032" s="259"/>
      <c r="C4032" s="260"/>
      <c r="D4032" s="242" t="s">
        <v>200</v>
      </c>
      <c r="E4032" s="261" t="s">
        <v>1</v>
      </c>
      <c r="F4032" s="262" t="s">
        <v>2434</v>
      </c>
      <c r="G4032" s="260"/>
      <c r="H4032" s="263">
        <v>22.469999999999999</v>
      </c>
      <c r="I4032" s="264"/>
      <c r="J4032" s="260"/>
      <c r="K4032" s="260"/>
      <c r="L4032" s="265"/>
      <c r="M4032" s="266"/>
      <c r="N4032" s="267"/>
      <c r="O4032" s="267"/>
      <c r="P4032" s="267"/>
      <c r="Q4032" s="267"/>
      <c r="R4032" s="267"/>
      <c r="S4032" s="267"/>
      <c r="T4032" s="268"/>
      <c r="U4032" s="14"/>
      <c r="V4032" s="14"/>
      <c r="W4032" s="14"/>
      <c r="X4032" s="14"/>
      <c r="Y4032" s="14"/>
      <c r="Z4032" s="14"/>
      <c r="AA4032" s="14"/>
      <c r="AB4032" s="14"/>
      <c r="AC4032" s="14"/>
      <c r="AD4032" s="14"/>
      <c r="AE4032" s="14"/>
      <c r="AT4032" s="269" t="s">
        <v>200</v>
      </c>
      <c r="AU4032" s="269" t="s">
        <v>82</v>
      </c>
      <c r="AV4032" s="14" t="s">
        <v>82</v>
      </c>
      <c r="AW4032" s="14" t="s">
        <v>30</v>
      </c>
      <c r="AX4032" s="14" t="s">
        <v>73</v>
      </c>
      <c r="AY4032" s="269" t="s">
        <v>189</v>
      </c>
    </row>
    <row r="4033" s="13" customFormat="1">
      <c r="A4033" s="13"/>
      <c r="B4033" s="249"/>
      <c r="C4033" s="250"/>
      <c r="D4033" s="242" t="s">
        <v>200</v>
      </c>
      <c r="E4033" s="251" t="s">
        <v>1</v>
      </c>
      <c r="F4033" s="252" t="s">
        <v>2435</v>
      </c>
      <c r="G4033" s="250"/>
      <c r="H4033" s="251" t="s">
        <v>1</v>
      </c>
      <c r="I4033" s="253"/>
      <c r="J4033" s="250"/>
      <c r="K4033" s="250"/>
      <c r="L4033" s="254"/>
      <c r="M4033" s="255"/>
      <c r="N4033" s="256"/>
      <c r="O4033" s="256"/>
      <c r="P4033" s="256"/>
      <c r="Q4033" s="256"/>
      <c r="R4033" s="256"/>
      <c r="S4033" s="256"/>
      <c r="T4033" s="257"/>
      <c r="U4033" s="13"/>
      <c r="V4033" s="13"/>
      <c r="W4033" s="13"/>
      <c r="X4033" s="13"/>
      <c r="Y4033" s="13"/>
      <c r="Z4033" s="13"/>
      <c r="AA4033" s="13"/>
      <c r="AB4033" s="13"/>
      <c r="AC4033" s="13"/>
      <c r="AD4033" s="13"/>
      <c r="AE4033" s="13"/>
      <c r="AT4033" s="258" t="s">
        <v>200</v>
      </c>
      <c r="AU4033" s="258" t="s">
        <v>82</v>
      </c>
      <c r="AV4033" s="13" t="s">
        <v>80</v>
      </c>
      <c r="AW4033" s="13" t="s">
        <v>30</v>
      </c>
      <c r="AX4033" s="13" t="s">
        <v>73</v>
      </c>
      <c r="AY4033" s="258" t="s">
        <v>189</v>
      </c>
    </row>
    <row r="4034" s="14" customFormat="1">
      <c r="A4034" s="14"/>
      <c r="B4034" s="259"/>
      <c r="C4034" s="260"/>
      <c r="D4034" s="242" t="s">
        <v>200</v>
      </c>
      <c r="E4034" s="261" t="s">
        <v>1</v>
      </c>
      <c r="F4034" s="262" t="s">
        <v>2434</v>
      </c>
      <c r="G4034" s="260"/>
      <c r="H4034" s="263">
        <v>22.469999999999999</v>
      </c>
      <c r="I4034" s="264"/>
      <c r="J4034" s="260"/>
      <c r="K4034" s="260"/>
      <c r="L4034" s="265"/>
      <c r="M4034" s="266"/>
      <c r="N4034" s="267"/>
      <c r="O4034" s="267"/>
      <c r="P4034" s="267"/>
      <c r="Q4034" s="267"/>
      <c r="R4034" s="267"/>
      <c r="S4034" s="267"/>
      <c r="T4034" s="268"/>
      <c r="U4034" s="14"/>
      <c r="V4034" s="14"/>
      <c r="W4034" s="14"/>
      <c r="X4034" s="14"/>
      <c r="Y4034" s="14"/>
      <c r="Z4034" s="14"/>
      <c r="AA4034" s="14"/>
      <c r="AB4034" s="14"/>
      <c r="AC4034" s="14"/>
      <c r="AD4034" s="14"/>
      <c r="AE4034" s="14"/>
      <c r="AT4034" s="269" t="s">
        <v>200</v>
      </c>
      <c r="AU4034" s="269" t="s">
        <v>82</v>
      </c>
      <c r="AV4034" s="14" t="s">
        <v>82</v>
      </c>
      <c r="AW4034" s="14" t="s">
        <v>30</v>
      </c>
      <c r="AX4034" s="14" t="s">
        <v>73</v>
      </c>
      <c r="AY4034" s="269" t="s">
        <v>189</v>
      </c>
    </row>
    <row r="4035" s="15" customFormat="1">
      <c r="A4035" s="15"/>
      <c r="B4035" s="270"/>
      <c r="C4035" s="271"/>
      <c r="D4035" s="242" t="s">
        <v>200</v>
      </c>
      <c r="E4035" s="272" t="s">
        <v>1</v>
      </c>
      <c r="F4035" s="273" t="s">
        <v>207</v>
      </c>
      <c r="G4035" s="271"/>
      <c r="H4035" s="274">
        <v>52.579999999999998</v>
      </c>
      <c r="I4035" s="275"/>
      <c r="J4035" s="271"/>
      <c r="K4035" s="271"/>
      <c r="L4035" s="276"/>
      <c r="M4035" s="277"/>
      <c r="N4035" s="278"/>
      <c r="O4035" s="278"/>
      <c r="P4035" s="278"/>
      <c r="Q4035" s="278"/>
      <c r="R4035" s="278"/>
      <c r="S4035" s="278"/>
      <c r="T4035" s="279"/>
      <c r="U4035" s="15"/>
      <c r="V4035" s="15"/>
      <c r="W4035" s="15"/>
      <c r="X4035" s="15"/>
      <c r="Y4035" s="15"/>
      <c r="Z4035" s="15"/>
      <c r="AA4035" s="15"/>
      <c r="AB4035" s="15"/>
      <c r="AC4035" s="15"/>
      <c r="AD4035" s="15"/>
      <c r="AE4035" s="15"/>
      <c r="AT4035" s="280" t="s">
        <v>200</v>
      </c>
      <c r="AU4035" s="280" t="s">
        <v>82</v>
      </c>
      <c r="AV4035" s="15" t="s">
        <v>195</v>
      </c>
      <c r="AW4035" s="15" t="s">
        <v>30</v>
      </c>
      <c r="AX4035" s="15" t="s">
        <v>80</v>
      </c>
      <c r="AY4035" s="280" t="s">
        <v>189</v>
      </c>
    </row>
    <row r="4036" s="2" customFormat="1" ht="24.15" customHeight="1">
      <c r="A4036" s="39"/>
      <c r="B4036" s="40"/>
      <c r="C4036" s="228" t="s">
        <v>2436</v>
      </c>
      <c r="D4036" s="228" t="s">
        <v>191</v>
      </c>
      <c r="E4036" s="229" t="s">
        <v>2437</v>
      </c>
      <c r="F4036" s="230" t="s">
        <v>2438</v>
      </c>
      <c r="G4036" s="231" t="s">
        <v>466</v>
      </c>
      <c r="H4036" s="232">
        <v>11.24</v>
      </c>
      <c r="I4036" s="233"/>
      <c r="J4036" s="234">
        <f>ROUND(I4036*H4036,2)</f>
        <v>0</v>
      </c>
      <c r="K4036" s="235"/>
      <c r="L4036" s="45"/>
      <c r="M4036" s="236" t="s">
        <v>1</v>
      </c>
      <c r="N4036" s="237" t="s">
        <v>38</v>
      </c>
      <c r="O4036" s="92"/>
      <c r="P4036" s="238">
        <f>O4036*H4036</f>
        <v>0</v>
      </c>
      <c r="Q4036" s="238">
        <v>0</v>
      </c>
      <c r="R4036" s="238">
        <f>Q4036*H4036</f>
        <v>0</v>
      </c>
      <c r="S4036" s="238">
        <v>0.032000000000000001</v>
      </c>
      <c r="T4036" s="239">
        <f>S4036*H4036</f>
        <v>0.35968</v>
      </c>
      <c r="U4036" s="39"/>
      <c r="V4036" s="39"/>
      <c r="W4036" s="39"/>
      <c r="X4036" s="39"/>
      <c r="Y4036" s="39"/>
      <c r="Z4036" s="39"/>
      <c r="AA4036" s="39"/>
      <c r="AB4036" s="39"/>
      <c r="AC4036" s="39"/>
      <c r="AD4036" s="39"/>
      <c r="AE4036" s="39"/>
      <c r="AR4036" s="240" t="s">
        <v>306</v>
      </c>
      <c r="AT4036" s="240" t="s">
        <v>191</v>
      </c>
      <c r="AU4036" s="240" t="s">
        <v>82</v>
      </c>
      <c r="AY4036" s="18" t="s">
        <v>189</v>
      </c>
      <c r="BE4036" s="241">
        <f>IF(N4036="základní",J4036,0)</f>
        <v>0</v>
      </c>
      <c r="BF4036" s="241">
        <f>IF(N4036="snížená",J4036,0)</f>
        <v>0</v>
      </c>
      <c r="BG4036" s="241">
        <f>IF(N4036="zákl. přenesená",J4036,0)</f>
        <v>0</v>
      </c>
      <c r="BH4036" s="241">
        <f>IF(N4036="sníž. přenesená",J4036,0)</f>
        <v>0</v>
      </c>
      <c r="BI4036" s="241">
        <f>IF(N4036="nulová",J4036,0)</f>
        <v>0</v>
      </c>
      <c r="BJ4036" s="18" t="s">
        <v>80</v>
      </c>
      <c r="BK4036" s="241">
        <f>ROUND(I4036*H4036,2)</f>
        <v>0</v>
      </c>
      <c r="BL4036" s="18" t="s">
        <v>306</v>
      </c>
      <c r="BM4036" s="240" t="s">
        <v>2439</v>
      </c>
    </row>
    <row r="4037" s="2" customFormat="1">
      <c r="A4037" s="39"/>
      <c r="B4037" s="40"/>
      <c r="C4037" s="41"/>
      <c r="D4037" s="242" t="s">
        <v>197</v>
      </c>
      <c r="E4037" s="41"/>
      <c r="F4037" s="243" t="s">
        <v>2438</v>
      </c>
      <c r="G4037" s="41"/>
      <c r="H4037" s="41"/>
      <c r="I4037" s="244"/>
      <c r="J4037" s="41"/>
      <c r="K4037" s="41"/>
      <c r="L4037" s="45"/>
      <c r="M4037" s="245"/>
      <c r="N4037" s="246"/>
      <c r="O4037" s="92"/>
      <c r="P4037" s="92"/>
      <c r="Q4037" s="92"/>
      <c r="R4037" s="92"/>
      <c r="S4037" s="92"/>
      <c r="T4037" s="93"/>
      <c r="U4037" s="39"/>
      <c r="V4037" s="39"/>
      <c r="W4037" s="39"/>
      <c r="X4037" s="39"/>
      <c r="Y4037" s="39"/>
      <c r="Z4037" s="39"/>
      <c r="AA4037" s="39"/>
      <c r="AB4037" s="39"/>
      <c r="AC4037" s="39"/>
      <c r="AD4037" s="39"/>
      <c r="AE4037" s="39"/>
      <c r="AT4037" s="18" t="s">
        <v>197</v>
      </c>
      <c r="AU4037" s="18" t="s">
        <v>82</v>
      </c>
    </row>
    <row r="4038" s="2" customFormat="1">
      <c r="A4038" s="39"/>
      <c r="B4038" s="40"/>
      <c r="C4038" s="41"/>
      <c r="D4038" s="247" t="s">
        <v>198</v>
      </c>
      <c r="E4038" s="41"/>
      <c r="F4038" s="248" t="s">
        <v>2440</v>
      </c>
      <c r="G4038" s="41"/>
      <c r="H4038" s="41"/>
      <c r="I4038" s="244"/>
      <c r="J4038" s="41"/>
      <c r="K4038" s="41"/>
      <c r="L4038" s="45"/>
      <c r="M4038" s="245"/>
      <c r="N4038" s="246"/>
      <c r="O4038" s="92"/>
      <c r="P4038" s="92"/>
      <c r="Q4038" s="92"/>
      <c r="R4038" s="92"/>
      <c r="S4038" s="92"/>
      <c r="T4038" s="93"/>
      <c r="U4038" s="39"/>
      <c r="V4038" s="39"/>
      <c r="W4038" s="39"/>
      <c r="X4038" s="39"/>
      <c r="Y4038" s="39"/>
      <c r="Z4038" s="39"/>
      <c r="AA4038" s="39"/>
      <c r="AB4038" s="39"/>
      <c r="AC4038" s="39"/>
      <c r="AD4038" s="39"/>
      <c r="AE4038" s="39"/>
      <c r="AT4038" s="18" t="s">
        <v>198</v>
      </c>
      <c r="AU4038" s="18" t="s">
        <v>82</v>
      </c>
    </row>
    <row r="4039" s="13" customFormat="1">
      <c r="A4039" s="13"/>
      <c r="B4039" s="249"/>
      <c r="C4039" s="250"/>
      <c r="D4039" s="242" t="s">
        <v>200</v>
      </c>
      <c r="E4039" s="251" t="s">
        <v>1</v>
      </c>
      <c r="F4039" s="252" t="s">
        <v>1565</v>
      </c>
      <c r="G4039" s="250"/>
      <c r="H4039" s="251" t="s">
        <v>1</v>
      </c>
      <c r="I4039" s="253"/>
      <c r="J4039" s="250"/>
      <c r="K4039" s="250"/>
      <c r="L4039" s="254"/>
      <c r="M4039" s="255"/>
      <c r="N4039" s="256"/>
      <c r="O4039" s="256"/>
      <c r="P4039" s="256"/>
      <c r="Q4039" s="256"/>
      <c r="R4039" s="256"/>
      <c r="S4039" s="256"/>
      <c r="T4039" s="257"/>
      <c r="U4039" s="13"/>
      <c r="V4039" s="13"/>
      <c r="W4039" s="13"/>
      <c r="X4039" s="13"/>
      <c r="Y4039" s="13"/>
      <c r="Z4039" s="13"/>
      <c r="AA4039" s="13"/>
      <c r="AB4039" s="13"/>
      <c r="AC4039" s="13"/>
      <c r="AD4039" s="13"/>
      <c r="AE4039" s="13"/>
      <c r="AT4039" s="258" t="s">
        <v>200</v>
      </c>
      <c r="AU4039" s="258" t="s">
        <v>82</v>
      </c>
      <c r="AV4039" s="13" t="s">
        <v>80</v>
      </c>
      <c r="AW4039" s="13" t="s">
        <v>30</v>
      </c>
      <c r="AX4039" s="13" t="s">
        <v>73</v>
      </c>
      <c r="AY4039" s="258" t="s">
        <v>189</v>
      </c>
    </row>
    <row r="4040" s="14" customFormat="1">
      <c r="A4040" s="14"/>
      <c r="B4040" s="259"/>
      <c r="C4040" s="260"/>
      <c r="D4040" s="242" t="s">
        <v>200</v>
      </c>
      <c r="E4040" s="261" t="s">
        <v>1</v>
      </c>
      <c r="F4040" s="262" t="s">
        <v>2441</v>
      </c>
      <c r="G4040" s="260"/>
      <c r="H4040" s="263">
        <v>11.24</v>
      </c>
      <c r="I4040" s="264"/>
      <c r="J4040" s="260"/>
      <c r="K4040" s="260"/>
      <c r="L4040" s="265"/>
      <c r="M4040" s="266"/>
      <c r="N4040" s="267"/>
      <c r="O4040" s="267"/>
      <c r="P4040" s="267"/>
      <c r="Q4040" s="267"/>
      <c r="R4040" s="267"/>
      <c r="S4040" s="267"/>
      <c r="T4040" s="268"/>
      <c r="U4040" s="14"/>
      <c r="V4040" s="14"/>
      <c r="W4040" s="14"/>
      <c r="X4040" s="14"/>
      <c r="Y4040" s="14"/>
      <c r="Z4040" s="14"/>
      <c r="AA4040" s="14"/>
      <c r="AB4040" s="14"/>
      <c r="AC4040" s="14"/>
      <c r="AD4040" s="14"/>
      <c r="AE4040" s="14"/>
      <c r="AT4040" s="269" t="s">
        <v>200</v>
      </c>
      <c r="AU4040" s="269" t="s">
        <v>82</v>
      </c>
      <c r="AV4040" s="14" t="s">
        <v>82</v>
      </c>
      <c r="AW4040" s="14" t="s">
        <v>30</v>
      </c>
      <c r="AX4040" s="14" t="s">
        <v>73</v>
      </c>
      <c r="AY4040" s="269" t="s">
        <v>189</v>
      </c>
    </row>
    <row r="4041" s="15" customFormat="1">
      <c r="A4041" s="15"/>
      <c r="B4041" s="270"/>
      <c r="C4041" s="271"/>
      <c r="D4041" s="242" t="s">
        <v>200</v>
      </c>
      <c r="E4041" s="272" t="s">
        <v>1</v>
      </c>
      <c r="F4041" s="273" t="s">
        <v>207</v>
      </c>
      <c r="G4041" s="271"/>
      <c r="H4041" s="274">
        <v>11.24</v>
      </c>
      <c r="I4041" s="275"/>
      <c r="J4041" s="271"/>
      <c r="K4041" s="271"/>
      <c r="L4041" s="276"/>
      <c r="M4041" s="277"/>
      <c r="N4041" s="278"/>
      <c r="O4041" s="278"/>
      <c r="P4041" s="278"/>
      <c r="Q4041" s="278"/>
      <c r="R4041" s="278"/>
      <c r="S4041" s="278"/>
      <c r="T4041" s="279"/>
      <c r="U4041" s="15"/>
      <c r="V4041" s="15"/>
      <c r="W4041" s="15"/>
      <c r="X4041" s="15"/>
      <c r="Y4041" s="15"/>
      <c r="Z4041" s="15"/>
      <c r="AA4041" s="15"/>
      <c r="AB4041" s="15"/>
      <c r="AC4041" s="15"/>
      <c r="AD4041" s="15"/>
      <c r="AE4041" s="15"/>
      <c r="AT4041" s="280" t="s">
        <v>200</v>
      </c>
      <c r="AU4041" s="280" t="s">
        <v>82</v>
      </c>
      <c r="AV4041" s="15" t="s">
        <v>195</v>
      </c>
      <c r="AW4041" s="15" t="s">
        <v>30</v>
      </c>
      <c r="AX4041" s="15" t="s">
        <v>80</v>
      </c>
      <c r="AY4041" s="280" t="s">
        <v>189</v>
      </c>
    </row>
    <row r="4042" s="2" customFormat="1" ht="33" customHeight="1">
      <c r="A4042" s="39"/>
      <c r="B4042" s="40"/>
      <c r="C4042" s="228" t="s">
        <v>2442</v>
      </c>
      <c r="D4042" s="228" t="s">
        <v>191</v>
      </c>
      <c r="E4042" s="229" t="s">
        <v>2443</v>
      </c>
      <c r="F4042" s="230" t="s">
        <v>2444</v>
      </c>
      <c r="G4042" s="231" t="s">
        <v>466</v>
      </c>
      <c r="H4042" s="232">
        <v>143.41</v>
      </c>
      <c r="I4042" s="233"/>
      <c r="J4042" s="234">
        <f>ROUND(I4042*H4042,2)</f>
        <v>0</v>
      </c>
      <c r="K4042" s="235"/>
      <c r="L4042" s="45"/>
      <c r="M4042" s="236" t="s">
        <v>1</v>
      </c>
      <c r="N4042" s="237" t="s">
        <v>38</v>
      </c>
      <c r="O4042" s="92"/>
      <c r="P4042" s="238">
        <f>O4042*H4042</f>
        <v>0</v>
      </c>
      <c r="Q4042" s="238">
        <v>0</v>
      </c>
      <c r="R4042" s="238">
        <f>Q4042*H4042</f>
        <v>0</v>
      </c>
      <c r="S4042" s="238">
        <v>0</v>
      </c>
      <c r="T4042" s="239">
        <f>S4042*H4042</f>
        <v>0</v>
      </c>
      <c r="U4042" s="39"/>
      <c r="V4042" s="39"/>
      <c r="W4042" s="39"/>
      <c r="X4042" s="39"/>
      <c r="Y4042" s="39"/>
      <c r="Z4042" s="39"/>
      <c r="AA4042" s="39"/>
      <c r="AB4042" s="39"/>
      <c r="AC4042" s="39"/>
      <c r="AD4042" s="39"/>
      <c r="AE4042" s="39"/>
      <c r="AR4042" s="240" t="s">
        <v>306</v>
      </c>
      <c r="AT4042" s="240" t="s">
        <v>191</v>
      </c>
      <c r="AU4042" s="240" t="s">
        <v>82</v>
      </c>
      <c r="AY4042" s="18" t="s">
        <v>189</v>
      </c>
      <c r="BE4042" s="241">
        <f>IF(N4042="základní",J4042,0)</f>
        <v>0</v>
      </c>
      <c r="BF4042" s="241">
        <f>IF(N4042="snížená",J4042,0)</f>
        <v>0</v>
      </c>
      <c r="BG4042" s="241">
        <f>IF(N4042="zákl. přenesená",J4042,0)</f>
        <v>0</v>
      </c>
      <c r="BH4042" s="241">
        <f>IF(N4042="sníž. přenesená",J4042,0)</f>
        <v>0</v>
      </c>
      <c r="BI4042" s="241">
        <f>IF(N4042="nulová",J4042,0)</f>
        <v>0</v>
      </c>
      <c r="BJ4042" s="18" t="s">
        <v>80</v>
      </c>
      <c r="BK4042" s="241">
        <f>ROUND(I4042*H4042,2)</f>
        <v>0</v>
      </c>
      <c r="BL4042" s="18" t="s">
        <v>306</v>
      </c>
      <c r="BM4042" s="240" t="s">
        <v>2445</v>
      </c>
    </row>
    <row r="4043" s="2" customFormat="1">
      <c r="A4043" s="39"/>
      <c r="B4043" s="40"/>
      <c r="C4043" s="41"/>
      <c r="D4043" s="242" t="s">
        <v>197</v>
      </c>
      <c r="E4043" s="41"/>
      <c r="F4043" s="243" t="s">
        <v>2444</v>
      </c>
      <c r="G4043" s="41"/>
      <c r="H4043" s="41"/>
      <c r="I4043" s="244"/>
      <c r="J4043" s="41"/>
      <c r="K4043" s="41"/>
      <c r="L4043" s="45"/>
      <c r="M4043" s="245"/>
      <c r="N4043" s="246"/>
      <c r="O4043" s="92"/>
      <c r="P4043" s="92"/>
      <c r="Q4043" s="92"/>
      <c r="R4043" s="92"/>
      <c r="S4043" s="92"/>
      <c r="T4043" s="93"/>
      <c r="U4043" s="39"/>
      <c r="V4043" s="39"/>
      <c r="W4043" s="39"/>
      <c r="X4043" s="39"/>
      <c r="Y4043" s="39"/>
      <c r="Z4043" s="39"/>
      <c r="AA4043" s="39"/>
      <c r="AB4043" s="39"/>
      <c r="AC4043" s="39"/>
      <c r="AD4043" s="39"/>
      <c r="AE4043" s="39"/>
      <c r="AT4043" s="18" t="s">
        <v>197</v>
      </c>
      <c r="AU4043" s="18" t="s">
        <v>82</v>
      </c>
    </row>
    <row r="4044" s="2" customFormat="1">
      <c r="A4044" s="39"/>
      <c r="B4044" s="40"/>
      <c r="C4044" s="41"/>
      <c r="D4044" s="247" t="s">
        <v>198</v>
      </c>
      <c r="E4044" s="41"/>
      <c r="F4044" s="248" t="s">
        <v>2446</v>
      </c>
      <c r="G4044" s="41"/>
      <c r="H4044" s="41"/>
      <c r="I4044" s="244"/>
      <c r="J4044" s="41"/>
      <c r="K4044" s="41"/>
      <c r="L4044" s="45"/>
      <c r="M4044" s="245"/>
      <c r="N4044" s="246"/>
      <c r="O4044" s="92"/>
      <c r="P4044" s="92"/>
      <c r="Q4044" s="92"/>
      <c r="R4044" s="92"/>
      <c r="S4044" s="92"/>
      <c r="T4044" s="93"/>
      <c r="U4044" s="39"/>
      <c r="V4044" s="39"/>
      <c r="W4044" s="39"/>
      <c r="X4044" s="39"/>
      <c r="Y4044" s="39"/>
      <c r="Z4044" s="39"/>
      <c r="AA4044" s="39"/>
      <c r="AB4044" s="39"/>
      <c r="AC4044" s="39"/>
      <c r="AD4044" s="39"/>
      <c r="AE4044" s="39"/>
      <c r="AT4044" s="18" t="s">
        <v>198</v>
      </c>
      <c r="AU4044" s="18" t="s">
        <v>82</v>
      </c>
    </row>
    <row r="4045" s="13" customFormat="1">
      <c r="A4045" s="13"/>
      <c r="B4045" s="249"/>
      <c r="C4045" s="250"/>
      <c r="D4045" s="242" t="s">
        <v>200</v>
      </c>
      <c r="E4045" s="251" t="s">
        <v>1</v>
      </c>
      <c r="F4045" s="252" t="s">
        <v>2352</v>
      </c>
      <c r="G4045" s="250"/>
      <c r="H4045" s="251" t="s">
        <v>1</v>
      </c>
      <c r="I4045" s="253"/>
      <c r="J4045" s="250"/>
      <c r="K4045" s="250"/>
      <c r="L4045" s="254"/>
      <c r="M4045" s="255"/>
      <c r="N4045" s="256"/>
      <c r="O4045" s="256"/>
      <c r="P4045" s="256"/>
      <c r="Q4045" s="256"/>
      <c r="R4045" s="256"/>
      <c r="S4045" s="256"/>
      <c r="T4045" s="257"/>
      <c r="U4045" s="13"/>
      <c r="V4045" s="13"/>
      <c r="W4045" s="13"/>
      <c r="X4045" s="13"/>
      <c r="Y4045" s="13"/>
      <c r="Z4045" s="13"/>
      <c r="AA4045" s="13"/>
      <c r="AB4045" s="13"/>
      <c r="AC4045" s="13"/>
      <c r="AD4045" s="13"/>
      <c r="AE4045" s="13"/>
      <c r="AT4045" s="258" t="s">
        <v>200</v>
      </c>
      <c r="AU4045" s="258" t="s">
        <v>82</v>
      </c>
      <c r="AV4045" s="13" t="s">
        <v>80</v>
      </c>
      <c r="AW4045" s="13" t="s">
        <v>30</v>
      </c>
      <c r="AX4045" s="13" t="s">
        <v>73</v>
      </c>
      <c r="AY4045" s="258" t="s">
        <v>189</v>
      </c>
    </row>
    <row r="4046" s="13" customFormat="1">
      <c r="A4046" s="13"/>
      <c r="B4046" s="249"/>
      <c r="C4046" s="250"/>
      <c r="D4046" s="242" t="s">
        <v>200</v>
      </c>
      <c r="E4046" s="251" t="s">
        <v>1</v>
      </c>
      <c r="F4046" s="252" t="s">
        <v>2353</v>
      </c>
      <c r="G4046" s="250"/>
      <c r="H4046" s="251" t="s">
        <v>1</v>
      </c>
      <c r="I4046" s="253"/>
      <c r="J4046" s="250"/>
      <c r="K4046" s="250"/>
      <c r="L4046" s="254"/>
      <c r="M4046" s="255"/>
      <c r="N4046" s="256"/>
      <c r="O4046" s="256"/>
      <c r="P4046" s="256"/>
      <c r="Q4046" s="256"/>
      <c r="R4046" s="256"/>
      <c r="S4046" s="256"/>
      <c r="T4046" s="257"/>
      <c r="U4046" s="13"/>
      <c r="V4046" s="13"/>
      <c r="W4046" s="13"/>
      <c r="X4046" s="13"/>
      <c r="Y4046" s="13"/>
      <c r="Z4046" s="13"/>
      <c r="AA4046" s="13"/>
      <c r="AB4046" s="13"/>
      <c r="AC4046" s="13"/>
      <c r="AD4046" s="13"/>
      <c r="AE4046" s="13"/>
      <c r="AT4046" s="258" t="s">
        <v>200</v>
      </c>
      <c r="AU4046" s="258" t="s">
        <v>82</v>
      </c>
      <c r="AV4046" s="13" t="s">
        <v>80</v>
      </c>
      <c r="AW4046" s="13" t="s">
        <v>30</v>
      </c>
      <c r="AX4046" s="13" t="s">
        <v>73</v>
      </c>
      <c r="AY4046" s="258" t="s">
        <v>189</v>
      </c>
    </row>
    <row r="4047" s="14" customFormat="1">
      <c r="A4047" s="14"/>
      <c r="B4047" s="259"/>
      <c r="C4047" s="260"/>
      <c r="D4047" s="242" t="s">
        <v>200</v>
      </c>
      <c r="E4047" s="261" t="s">
        <v>1</v>
      </c>
      <c r="F4047" s="262" t="s">
        <v>2447</v>
      </c>
      <c r="G4047" s="260"/>
      <c r="H4047" s="263">
        <v>8.25</v>
      </c>
      <c r="I4047" s="264"/>
      <c r="J4047" s="260"/>
      <c r="K4047" s="260"/>
      <c r="L4047" s="265"/>
      <c r="M4047" s="266"/>
      <c r="N4047" s="267"/>
      <c r="O4047" s="267"/>
      <c r="P4047" s="267"/>
      <c r="Q4047" s="267"/>
      <c r="R4047" s="267"/>
      <c r="S4047" s="267"/>
      <c r="T4047" s="268"/>
      <c r="U4047" s="14"/>
      <c r="V4047" s="14"/>
      <c r="W4047" s="14"/>
      <c r="X4047" s="14"/>
      <c r="Y4047" s="14"/>
      <c r="Z4047" s="14"/>
      <c r="AA4047" s="14"/>
      <c r="AB4047" s="14"/>
      <c r="AC4047" s="14"/>
      <c r="AD4047" s="14"/>
      <c r="AE4047" s="14"/>
      <c r="AT4047" s="269" t="s">
        <v>200</v>
      </c>
      <c r="AU4047" s="269" t="s">
        <v>82</v>
      </c>
      <c r="AV4047" s="14" t="s">
        <v>82</v>
      </c>
      <c r="AW4047" s="14" t="s">
        <v>30</v>
      </c>
      <c r="AX4047" s="14" t="s">
        <v>73</v>
      </c>
      <c r="AY4047" s="269" t="s">
        <v>189</v>
      </c>
    </row>
    <row r="4048" s="13" customFormat="1">
      <c r="A4048" s="13"/>
      <c r="B4048" s="249"/>
      <c r="C4048" s="250"/>
      <c r="D4048" s="242" t="s">
        <v>200</v>
      </c>
      <c r="E4048" s="251" t="s">
        <v>1</v>
      </c>
      <c r="F4048" s="252" t="s">
        <v>2355</v>
      </c>
      <c r="G4048" s="250"/>
      <c r="H4048" s="251" t="s">
        <v>1</v>
      </c>
      <c r="I4048" s="253"/>
      <c r="J4048" s="250"/>
      <c r="K4048" s="250"/>
      <c r="L4048" s="254"/>
      <c r="M4048" s="255"/>
      <c r="N4048" s="256"/>
      <c r="O4048" s="256"/>
      <c r="P4048" s="256"/>
      <c r="Q4048" s="256"/>
      <c r="R4048" s="256"/>
      <c r="S4048" s="256"/>
      <c r="T4048" s="257"/>
      <c r="U4048" s="13"/>
      <c r="V4048" s="13"/>
      <c r="W4048" s="13"/>
      <c r="X4048" s="13"/>
      <c r="Y4048" s="13"/>
      <c r="Z4048" s="13"/>
      <c r="AA4048" s="13"/>
      <c r="AB4048" s="13"/>
      <c r="AC4048" s="13"/>
      <c r="AD4048" s="13"/>
      <c r="AE4048" s="13"/>
      <c r="AT4048" s="258" t="s">
        <v>200</v>
      </c>
      <c r="AU4048" s="258" t="s">
        <v>82</v>
      </c>
      <c r="AV4048" s="13" t="s">
        <v>80</v>
      </c>
      <c r="AW4048" s="13" t="s">
        <v>30</v>
      </c>
      <c r="AX4048" s="13" t="s">
        <v>73</v>
      </c>
      <c r="AY4048" s="258" t="s">
        <v>189</v>
      </c>
    </row>
    <row r="4049" s="14" customFormat="1">
      <c r="A4049" s="14"/>
      <c r="B4049" s="259"/>
      <c r="C4049" s="260"/>
      <c r="D4049" s="242" t="s">
        <v>200</v>
      </c>
      <c r="E4049" s="261" t="s">
        <v>1</v>
      </c>
      <c r="F4049" s="262" t="s">
        <v>2448</v>
      </c>
      <c r="G4049" s="260"/>
      <c r="H4049" s="263">
        <v>25.300000000000001</v>
      </c>
      <c r="I4049" s="264"/>
      <c r="J4049" s="260"/>
      <c r="K4049" s="260"/>
      <c r="L4049" s="265"/>
      <c r="M4049" s="266"/>
      <c r="N4049" s="267"/>
      <c r="O4049" s="267"/>
      <c r="P4049" s="267"/>
      <c r="Q4049" s="267"/>
      <c r="R4049" s="267"/>
      <c r="S4049" s="267"/>
      <c r="T4049" s="268"/>
      <c r="U4049" s="14"/>
      <c r="V4049" s="14"/>
      <c r="W4049" s="14"/>
      <c r="X4049" s="14"/>
      <c r="Y4049" s="14"/>
      <c r="Z4049" s="14"/>
      <c r="AA4049" s="14"/>
      <c r="AB4049" s="14"/>
      <c r="AC4049" s="14"/>
      <c r="AD4049" s="14"/>
      <c r="AE4049" s="14"/>
      <c r="AT4049" s="269" t="s">
        <v>200</v>
      </c>
      <c r="AU4049" s="269" t="s">
        <v>82</v>
      </c>
      <c r="AV4049" s="14" t="s">
        <v>82</v>
      </c>
      <c r="AW4049" s="14" t="s">
        <v>30</v>
      </c>
      <c r="AX4049" s="14" t="s">
        <v>73</v>
      </c>
      <c r="AY4049" s="269" t="s">
        <v>189</v>
      </c>
    </row>
    <row r="4050" s="13" customFormat="1">
      <c r="A4050" s="13"/>
      <c r="B4050" s="249"/>
      <c r="C4050" s="250"/>
      <c r="D4050" s="242" t="s">
        <v>200</v>
      </c>
      <c r="E4050" s="251" t="s">
        <v>1</v>
      </c>
      <c r="F4050" s="252" t="s">
        <v>2161</v>
      </c>
      <c r="G4050" s="250"/>
      <c r="H4050" s="251" t="s">
        <v>1</v>
      </c>
      <c r="I4050" s="253"/>
      <c r="J4050" s="250"/>
      <c r="K4050" s="250"/>
      <c r="L4050" s="254"/>
      <c r="M4050" s="255"/>
      <c r="N4050" s="256"/>
      <c r="O4050" s="256"/>
      <c r="P4050" s="256"/>
      <c r="Q4050" s="256"/>
      <c r="R4050" s="256"/>
      <c r="S4050" s="256"/>
      <c r="T4050" s="257"/>
      <c r="U4050" s="13"/>
      <c r="V4050" s="13"/>
      <c r="W4050" s="13"/>
      <c r="X4050" s="13"/>
      <c r="Y4050" s="13"/>
      <c r="Z4050" s="13"/>
      <c r="AA4050" s="13"/>
      <c r="AB4050" s="13"/>
      <c r="AC4050" s="13"/>
      <c r="AD4050" s="13"/>
      <c r="AE4050" s="13"/>
      <c r="AT4050" s="258" t="s">
        <v>200</v>
      </c>
      <c r="AU4050" s="258" t="s">
        <v>82</v>
      </c>
      <c r="AV4050" s="13" t="s">
        <v>80</v>
      </c>
      <c r="AW4050" s="13" t="s">
        <v>30</v>
      </c>
      <c r="AX4050" s="13" t="s">
        <v>73</v>
      </c>
      <c r="AY4050" s="258" t="s">
        <v>189</v>
      </c>
    </row>
    <row r="4051" s="13" customFormat="1">
      <c r="A4051" s="13"/>
      <c r="B4051" s="249"/>
      <c r="C4051" s="250"/>
      <c r="D4051" s="242" t="s">
        <v>200</v>
      </c>
      <c r="E4051" s="251" t="s">
        <v>1</v>
      </c>
      <c r="F4051" s="252" t="s">
        <v>2357</v>
      </c>
      <c r="G4051" s="250"/>
      <c r="H4051" s="251" t="s">
        <v>1</v>
      </c>
      <c r="I4051" s="253"/>
      <c r="J4051" s="250"/>
      <c r="K4051" s="250"/>
      <c r="L4051" s="254"/>
      <c r="M4051" s="255"/>
      <c r="N4051" s="256"/>
      <c r="O4051" s="256"/>
      <c r="P4051" s="256"/>
      <c r="Q4051" s="256"/>
      <c r="R4051" s="256"/>
      <c r="S4051" s="256"/>
      <c r="T4051" s="257"/>
      <c r="U4051" s="13"/>
      <c r="V4051" s="13"/>
      <c r="W4051" s="13"/>
      <c r="X4051" s="13"/>
      <c r="Y4051" s="13"/>
      <c r="Z4051" s="13"/>
      <c r="AA4051" s="13"/>
      <c r="AB4051" s="13"/>
      <c r="AC4051" s="13"/>
      <c r="AD4051" s="13"/>
      <c r="AE4051" s="13"/>
      <c r="AT4051" s="258" t="s">
        <v>200</v>
      </c>
      <c r="AU4051" s="258" t="s">
        <v>82</v>
      </c>
      <c r="AV4051" s="13" t="s">
        <v>80</v>
      </c>
      <c r="AW4051" s="13" t="s">
        <v>30</v>
      </c>
      <c r="AX4051" s="13" t="s">
        <v>73</v>
      </c>
      <c r="AY4051" s="258" t="s">
        <v>189</v>
      </c>
    </row>
    <row r="4052" s="14" customFormat="1">
      <c r="A4052" s="14"/>
      <c r="B4052" s="259"/>
      <c r="C4052" s="260"/>
      <c r="D4052" s="242" t="s">
        <v>200</v>
      </c>
      <c r="E4052" s="261" t="s">
        <v>1</v>
      </c>
      <c r="F4052" s="262" t="s">
        <v>2449</v>
      </c>
      <c r="G4052" s="260"/>
      <c r="H4052" s="263">
        <v>10.4</v>
      </c>
      <c r="I4052" s="264"/>
      <c r="J4052" s="260"/>
      <c r="K4052" s="260"/>
      <c r="L4052" s="265"/>
      <c r="M4052" s="266"/>
      <c r="N4052" s="267"/>
      <c r="O4052" s="267"/>
      <c r="P4052" s="267"/>
      <c r="Q4052" s="267"/>
      <c r="R4052" s="267"/>
      <c r="S4052" s="267"/>
      <c r="T4052" s="268"/>
      <c r="U4052" s="14"/>
      <c r="V4052" s="14"/>
      <c r="W4052" s="14"/>
      <c r="X4052" s="14"/>
      <c r="Y4052" s="14"/>
      <c r="Z4052" s="14"/>
      <c r="AA4052" s="14"/>
      <c r="AB4052" s="14"/>
      <c r="AC4052" s="14"/>
      <c r="AD4052" s="14"/>
      <c r="AE4052" s="14"/>
      <c r="AT4052" s="269" t="s">
        <v>200</v>
      </c>
      <c r="AU4052" s="269" t="s">
        <v>82</v>
      </c>
      <c r="AV4052" s="14" t="s">
        <v>82</v>
      </c>
      <c r="AW4052" s="14" t="s">
        <v>30</v>
      </c>
      <c r="AX4052" s="14" t="s">
        <v>73</v>
      </c>
      <c r="AY4052" s="269" t="s">
        <v>189</v>
      </c>
    </row>
    <row r="4053" s="13" customFormat="1">
      <c r="A4053" s="13"/>
      <c r="B4053" s="249"/>
      <c r="C4053" s="250"/>
      <c r="D4053" s="242" t="s">
        <v>200</v>
      </c>
      <c r="E4053" s="251" t="s">
        <v>1</v>
      </c>
      <c r="F4053" s="252" t="s">
        <v>2359</v>
      </c>
      <c r="G4053" s="250"/>
      <c r="H4053" s="251" t="s">
        <v>1</v>
      </c>
      <c r="I4053" s="253"/>
      <c r="J4053" s="250"/>
      <c r="K4053" s="250"/>
      <c r="L4053" s="254"/>
      <c r="M4053" s="255"/>
      <c r="N4053" s="256"/>
      <c r="O4053" s="256"/>
      <c r="P4053" s="256"/>
      <c r="Q4053" s="256"/>
      <c r="R4053" s="256"/>
      <c r="S4053" s="256"/>
      <c r="T4053" s="257"/>
      <c r="U4053" s="13"/>
      <c r="V4053" s="13"/>
      <c r="W4053" s="13"/>
      <c r="X4053" s="13"/>
      <c r="Y4053" s="13"/>
      <c r="Z4053" s="13"/>
      <c r="AA4053" s="13"/>
      <c r="AB4053" s="13"/>
      <c r="AC4053" s="13"/>
      <c r="AD4053" s="13"/>
      <c r="AE4053" s="13"/>
      <c r="AT4053" s="258" t="s">
        <v>200</v>
      </c>
      <c r="AU4053" s="258" t="s">
        <v>82</v>
      </c>
      <c r="AV4053" s="13" t="s">
        <v>80</v>
      </c>
      <c r="AW4053" s="13" t="s">
        <v>30</v>
      </c>
      <c r="AX4053" s="13" t="s">
        <v>73</v>
      </c>
      <c r="AY4053" s="258" t="s">
        <v>189</v>
      </c>
    </row>
    <row r="4054" s="14" customFormat="1">
      <c r="A4054" s="14"/>
      <c r="B4054" s="259"/>
      <c r="C4054" s="260"/>
      <c r="D4054" s="242" t="s">
        <v>200</v>
      </c>
      <c r="E4054" s="261" t="s">
        <v>1</v>
      </c>
      <c r="F4054" s="262" t="s">
        <v>2450</v>
      </c>
      <c r="G4054" s="260"/>
      <c r="H4054" s="263">
        <v>17.649999999999999</v>
      </c>
      <c r="I4054" s="264"/>
      <c r="J4054" s="260"/>
      <c r="K4054" s="260"/>
      <c r="L4054" s="265"/>
      <c r="M4054" s="266"/>
      <c r="N4054" s="267"/>
      <c r="O4054" s="267"/>
      <c r="P4054" s="267"/>
      <c r="Q4054" s="267"/>
      <c r="R4054" s="267"/>
      <c r="S4054" s="267"/>
      <c r="T4054" s="268"/>
      <c r="U4054" s="14"/>
      <c r="V4054" s="14"/>
      <c r="W4054" s="14"/>
      <c r="X4054" s="14"/>
      <c r="Y4054" s="14"/>
      <c r="Z4054" s="14"/>
      <c r="AA4054" s="14"/>
      <c r="AB4054" s="14"/>
      <c r="AC4054" s="14"/>
      <c r="AD4054" s="14"/>
      <c r="AE4054" s="14"/>
      <c r="AT4054" s="269" t="s">
        <v>200</v>
      </c>
      <c r="AU4054" s="269" t="s">
        <v>82</v>
      </c>
      <c r="AV4054" s="14" t="s">
        <v>82</v>
      </c>
      <c r="AW4054" s="14" t="s">
        <v>30</v>
      </c>
      <c r="AX4054" s="14" t="s">
        <v>73</v>
      </c>
      <c r="AY4054" s="269" t="s">
        <v>189</v>
      </c>
    </row>
    <row r="4055" s="13" customFormat="1">
      <c r="A4055" s="13"/>
      <c r="B4055" s="249"/>
      <c r="C4055" s="250"/>
      <c r="D4055" s="242" t="s">
        <v>200</v>
      </c>
      <c r="E4055" s="251" t="s">
        <v>1</v>
      </c>
      <c r="F4055" s="252" t="s">
        <v>2361</v>
      </c>
      <c r="G4055" s="250"/>
      <c r="H4055" s="251" t="s">
        <v>1</v>
      </c>
      <c r="I4055" s="253"/>
      <c r="J4055" s="250"/>
      <c r="K4055" s="250"/>
      <c r="L4055" s="254"/>
      <c r="M4055" s="255"/>
      <c r="N4055" s="256"/>
      <c r="O4055" s="256"/>
      <c r="P4055" s="256"/>
      <c r="Q4055" s="256"/>
      <c r="R4055" s="256"/>
      <c r="S4055" s="256"/>
      <c r="T4055" s="257"/>
      <c r="U4055" s="13"/>
      <c r="V4055" s="13"/>
      <c r="W4055" s="13"/>
      <c r="X4055" s="13"/>
      <c r="Y4055" s="13"/>
      <c r="Z4055" s="13"/>
      <c r="AA4055" s="13"/>
      <c r="AB4055" s="13"/>
      <c r="AC4055" s="13"/>
      <c r="AD4055" s="13"/>
      <c r="AE4055" s="13"/>
      <c r="AT4055" s="258" t="s">
        <v>200</v>
      </c>
      <c r="AU4055" s="258" t="s">
        <v>82</v>
      </c>
      <c r="AV4055" s="13" t="s">
        <v>80</v>
      </c>
      <c r="AW4055" s="13" t="s">
        <v>30</v>
      </c>
      <c r="AX4055" s="13" t="s">
        <v>73</v>
      </c>
      <c r="AY4055" s="258" t="s">
        <v>189</v>
      </c>
    </row>
    <row r="4056" s="14" customFormat="1">
      <c r="A4056" s="14"/>
      <c r="B4056" s="259"/>
      <c r="C4056" s="260"/>
      <c r="D4056" s="242" t="s">
        <v>200</v>
      </c>
      <c r="E4056" s="261" t="s">
        <v>1</v>
      </c>
      <c r="F4056" s="262" t="s">
        <v>2451</v>
      </c>
      <c r="G4056" s="260"/>
      <c r="H4056" s="263">
        <v>72.489999999999995</v>
      </c>
      <c r="I4056" s="264"/>
      <c r="J4056" s="260"/>
      <c r="K4056" s="260"/>
      <c r="L4056" s="265"/>
      <c r="M4056" s="266"/>
      <c r="N4056" s="267"/>
      <c r="O4056" s="267"/>
      <c r="P4056" s="267"/>
      <c r="Q4056" s="267"/>
      <c r="R4056" s="267"/>
      <c r="S4056" s="267"/>
      <c r="T4056" s="268"/>
      <c r="U4056" s="14"/>
      <c r="V4056" s="14"/>
      <c r="W4056" s="14"/>
      <c r="X4056" s="14"/>
      <c r="Y4056" s="14"/>
      <c r="Z4056" s="14"/>
      <c r="AA4056" s="14"/>
      <c r="AB4056" s="14"/>
      <c r="AC4056" s="14"/>
      <c r="AD4056" s="14"/>
      <c r="AE4056" s="14"/>
      <c r="AT4056" s="269" t="s">
        <v>200</v>
      </c>
      <c r="AU4056" s="269" t="s">
        <v>82</v>
      </c>
      <c r="AV4056" s="14" t="s">
        <v>82</v>
      </c>
      <c r="AW4056" s="14" t="s">
        <v>30</v>
      </c>
      <c r="AX4056" s="14" t="s">
        <v>73</v>
      </c>
      <c r="AY4056" s="269" t="s">
        <v>189</v>
      </c>
    </row>
    <row r="4057" s="13" customFormat="1">
      <c r="A4057" s="13"/>
      <c r="B4057" s="249"/>
      <c r="C4057" s="250"/>
      <c r="D4057" s="242" t="s">
        <v>200</v>
      </c>
      <c r="E4057" s="251" t="s">
        <v>1</v>
      </c>
      <c r="F4057" s="252" t="s">
        <v>2363</v>
      </c>
      <c r="G4057" s="250"/>
      <c r="H4057" s="251" t="s">
        <v>1</v>
      </c>
      <c r="I4057" s="253"/>
      <c r="J4057" s="250"/>
      <c r="K4057" s="250"/>
      <c r="L4057" s="254"/>
      <c r="M4057" s="255"/>
      <c r="N4057" s="256"/>
      <c r="O4057" s="256"/>
      <c r="P4057" s="256"/>
      <c r="Q4057" s="256"/>
      <c r="R4057" s="256"/>
      <c r="S4057" s="256"/>
      <c r="T4057" s="257"/>
      <c r="U4057" s="13"/>
      <c r="V4057" s="13"/>
      <c r="W4057" s="13"/>
      <c r="X4057" s="13"/>
      <c r="Y4057" s="13"/>
      <c r="Z4057" s="13"/>
      <c r="AA4057" s="13"/>
      <c r="AB4057" s="13"/>
      <c r="AC4057" s="13"/>
      <c r="AD4057" s="13"/>
      <c r="AE4057" s="13"/>
      <c r="AT4057" s="258" t="s">
        <v>200</v>
      </c>
      <c r="AU4057" s="258" t="s">
        <v>82</v>
      </c>
      <c r="AV4057" s="13" t="s">
        <v>80</v>
      </c>
      <c r="AW4057" s="13" t="s">
        <v>30</v>
      </c>
      <c r="AX4057" s="13" t="s">
        <v>73</v>
      </c>
      <c r="AY4057" s="258" t="s">
        <v>189</v>
      </c>
    </row>
    <row r="4058" s="13" customFormat="1">
      <c r="A4058" s="13"/>
      <c r="B4058" s="249"/>
      <c r="C4058" s="250"/>
      <c r="D4058" s="242" t="s">
        <v>200</v>
      </c>
      <c r="E4058" s="251" t="s">
        <v>1</v>
      </c>
      <c r="F4058" s="252" t="s">
        <v>2364</v>
      </c>
      <c r="G4058" s="250"/>
      <c r="H4058" s="251" t="s">
        <v>1</v>
      </c>
      <c r="I4058" s="253"/>
      <c r="J4058" s="250"/>
      <c r="K4058" s="250"/>
      <c r="L4058" s="254"/>
      <c r="M4058" s="255"/>
      <c r="N4058" s="256"/>
      <c r="O4058" s="256"/>
      <c r="P4058" s="256"/>
      <c r="Q4058" s="256"/>
      <c r="R4058" s="256"/>
      <c r="S4058" s="256"/>
      <c r="T4058" s="257"/>
      <c r="U4058" s="13"/>
      <c r="V4058" s="13"/>
      <c r="W4058" s="13"/>
      <c r="X4058" s="13"/>
      <c r="Y4058" s="13"/>
      <c r="Z4058" s="13"/>
      <c r="AA4058" s="13"/>
      <c r="AB4058" s="13"/>
      <c r="AC4058" s="13"/>
      <c r="AD4058" s="13"/>
      <c r="AE4058" s="13"/>
      <c r="AT4058" s="258" t="s">
        <v>200</v>
      </c>
      <c r="AU4058" s="258" t="s">
        <v>82</v>
      </c>
      <c r="AV4058" s="13" t="s">
        <v>80</v>
      </c>
      <c r="AW4058" s="13" t="s">
        <v>30</v>
      </c>
      <c r="AX4058" s="13" t="s">
        <v>73</v>
      </c>
      <c r="AY4058" s="258" t="s">
        <v>189</v>
      </c>
    </row>
    <row r="4059" s="14" customFormat="1">
      <c r="A4059" s="14"/>
      <c r="B4059" s="259"/>
      <c r="C4059" s="260"/>
      <c r="D4059" s="242" t="s">
        <v>200</v>
      </c>
      <c r="E4059" s="261" t="s">
        <v>1</v>
      </c>
      <c r="F4059" s="262" t="s">
        <v>2452</v>
      </c>
      <c r="G4059" s="260"/>
      <c r="H4059" s="263">
        <v>9.3200000000000003</v>
      </c>
      <c r="I4059" s="264"/>
      <c r="J4059" s="260"/>
      <c r="K4059" s="260"/>
      <c r="L4059" s="265"/>
      <c r="M4059" s="266"/>
      <c r="N4059" s="267"/>
      <c r="O4059" s="267"/>
      <c r="P4059" s="267"/>
      <c r="Q4059" s="267"/>
      <c r="R4059" s="267"/>
      <c r="S4059" s="267"/>
      <c r="T4059" s="268"/>
      <c r="U4059" s="14"/>
      <c r="V4059" s="14"/>
      <c r="W4059" s="14"/>
      <c r="X4059" s="14"/>
      <c r="Y4059" s="14"/>
      <c r="Z4059" s="14"/>
      <c r="AA4059" s="14"/>
      <c r="AB4059" s="14"/>
      <c r="AC4059" s="14"/>
      <c r="AD4059" s="14"/>
      <c r="AE4059" s="14"/>
      <c r="AT4059" s="269" t="s">
        <v>200</v>
      </c>
      <c r="AU4059" s="269" t="s">
        <v>82</v>
      </c>
      <c r="AV4059" s="14" t="s">
        <v>82</v>
      </c>
      <c r="AW4059" s="14" t="s">
        <v>30</v>
      </c>
      <c r="AX4059" s="14" t="s">
        <v>73</v>
      </c>
      <c r="AY4059" s="269" t="s">
        <v>189</v>
      </c>
    </row>
    <row r="4060" s="15" customFormat="1">
      <c r="A4060" s="15"/>
      <c r="B4060" s="270"/>
      <c r="C4060" s="271"/>
      <c r="D4060" s="242" t="s">
        <v>200</v>
      </c>
      <c r="E4060" s="272" t="s">
        <v>1</v>
      </c>
      <c r="F4060" s="273" t="s">
        <v>207</v>
      </c>
      <c r="G4060" s="271"/>
      <c r="H4060" s="274">
        <v>143.41</v>
      </c>
      <c r="I4060" s="275"/>
      <c r="J4060" s="271"/>
      <c r="K4060" s="271"/>
      <c r="L4060" s="276"/>
      <c r="M4060" s="277"/>
      <c r="N4060" s="278"/>
      <c r="O4060" s="278"/>
      <c r="P4060" s="278"/>
      <c r="Q4060" s="278"/>
      <c r="R4060" s="278"/>
      <c r="S4060" s="278"/>
      <c r="T4060" s="279"/>
      <c r="U4060" s="15"/>
      <c r="V4060" s="15"/>
      <c r="W4060" s="15"/>
      <c r="X4060" s="15"/>
      <c r="Y4060" s="15"/>
      <c r="Z4060" s="15"/>
      <c r="AA4060" s="15"/>
      <c r="AB4060" s="15"/>
      <c r="AC4060" s="15"/>
      <c r="AD4060" s="15"/>
      <c r="AE4060" s="15"/>
      <c r="AT4060" s="280" t="s">
        <v>200</v>
      </c>
      <c r="AU4060" s="280" t="s">
        <v>82</v>
      </c>
      <c r="AV4060" s="15" t="s">
        <v>195</v>
      </c>
      <c r="AW4060" s="15" t="s">
        <v>30</v>
      </c>
      <c r="AX4060" s="15" t="s">
        <v>80</v>
      </c>
      <c r="AY4060" s="280" t="s">
        <v>189</v>
      </c>
    </row>
    <row r="4061" s="2" customFormat="1" ht="21.75" customHeight="1">
      <c r="A4061" s="39"/>
      <c r="B4061" s="40"/>
      <c r="C4061" s="281" t="s">
        <v>2453</v>
      </c>
      <c r="D4061" s="281" t="s">
        <v>273</v>
      </c>
      <c r="E4061" s="282" t="s">
        <v>2454</v>
      </c>
      <c r="F4061" s="283" t="s">
        <v>2455</v>
      </c>
      <c r="G4061" s="284" t="s">
        <v>194</v>
      </c>
      <c r="H4061" s="285">
        <v>2.7589999999999999</v>
      </c>
      <c r="I4061" s="286"/>
      <c r="J4061" s="287">
        <f>ROUND(I4061*H4061,2)</f>
        <v>0</v>
      </c>
      <c r="K4061" s="288"/>
      <c r="L4061" s="289"/>
      <c r="M4061" s="290" t="s">
        <v>1</v>
      </c>
      <c r="N4061" s="291" t="s">
        <v>38</v>
      </c>
      <c r="O4061" s="92"/>
      <c r="P4061" s="238">
        <f>O4061*H4061</f>
        <v>0</v>
      </c>
      <c r="Q4061" s="238">
        <v>0.55000000000000004</v>
      </c>
      <c r="R4061" s="238">
        <f>Q4061*H4061</f>
        <v>1.51745</v>
      </c>
      <c r="S4061" s="238">
        <v>0</v>
      </c>
      <c r="T4061" s="239">
        <f>S4061*H4061</f>
        <v>0</v>
      </c>
      <c r="U4061" s="39"/>
      <c r="V4061" s="39"/>
      <c r="W4061" s="39"/>
      <c r="X4061" s="39"/>
      <c r="Y4061" s="39"/>
      <c r="Z4061" s="39"/>
      <c r="AA4061" s="39"/>
      <c r="AB4061" s="39"/>
      <c r="AC4061" s="39"/>
      <c r="AD4061" s="39"/>
      <c r="AE4061" s="39"/>
      <c r="AR4061" s="240" t="s">
        <v>471</v>
      </c>
      <c r="AT4061" s="240" t="s">
        <v>273</v>
      </c>
      <c r="AU4061" s="240" t="s">
        <v>82</v>
      </c>
      <c r="AY4061" s="18" t="s">
        <v>189</v>
      </c>
      <c r="BE4061" s="241">
        <f>IF(N4061="základní",J4061,0)</f>
        <v>0</v>
      </c>
      <c r="BF4061" s="241">
        <f>IF(N4061="snížená",J4061,0)</f>
        <v>0</v>
      </c>
      <c r="BG4061" s="241">
        <f>IF(N4061="zákl. přenesená",J4061,0)</f>
        <v>0</v>
      </c>
      <c r="BH4061" s="241">
        <f>IF(N4061="sníž. přenesená",J4061,0)</f>
        <v>0</v>
      </c>
      <c r="BI4061" s="241">
        <f>IF(N4061="nulová",J4061,0)</f>
        <v>0</v>
      </c>
      <c r="BJ4061" s="18" t="s">
        <v>80</v>
      </c>
      <c r="BK4061" s="241">
        <f>ROUND(I4061*H4061,2)</f>
        <v>0</v>
      </c>
      <c r="BL4061" s="18" t="s">
        <v>306</v>
      </c>
      <c r="BM4061" s="240" t="s">
        <v>2456</v>
      </c>
    </row>
    <row r="4062" s="2" customFormat="1">
      <c r="A4062" s="39"/>
      <c r="B4062" s="40"/>
      <c r="C4062" s="41"/>
      <c r="D4062" s="242" t="s">
        <v>197</v>
      </c>
      <c r="E4062" s="41"/>
      <c r="F4062" s="243" t="s">
        <v>2455</v>
      </c>
      <c r="G4062" s="41"/>
      <c r="H4062" s="41"/>
      <c r="I4062" s="244"/>
      <c r="J4062" s="41"/>
      <c r="K4062" s="41"/>
      <c r="L4062" s="45"/>
      <c r="M4062" s="245"/>
      <c r="N4062" s="246"/>
      <c r="O4062" s="92"/>
      <c r="P4062" s="92"/>
      <c r="Q4062" s="92"/>
      <c r="R4062" s="92"/>
      <c r="S4062" s="92"/>
      <c r="T4062" s="93"/>
      <c r="U4062" s="39"/>
      <c r="V4062" s="39"/>
      <c r="W4062" s="39"/>
      <c r="X4062" s="39"/>
      <c r="Y4062" s="39"/>
      <c r="Z4062" s="39"/>
      <c r="AA4062" s="39"/>
      <c r="AB4062" s="39"/>
      <c r="AC4062" s="39"/>
      <c r="AD4062" s="39"/>
      <c r="AE4062" s="39"/>
      <c r="AT4062" s="18" t="s">
        <v>197</v>
      </c>
      <c r="AU4062" s="18" t="s">
        <v>82</v>
      </c>
    </row>
    <row r="4063" s="13" customFormat="1">
      <c r="A4063" s="13"/>
      <c r="B4063" s="249"/>
      <c r="C4063" s="250"/>
      <c r="D4063" s="242" t="s">
        <v>200</v>
      </c>
      <c r="E4063" s="251" t="s">
        <v>1</v>
      </c>
      <c r="F4063" s="252" t="s">
        <v>2352</v>
      </c>
      <c r="G4063" s="250"/>
      <c r="H4063" s="251" t="s">
        <v>1</v>
      </c>
      <c r="I4063" s="253"/>
      <c r="J4063" s="250"/>
      <c r="K4063" s="250"/>
      <c r="L4063" s="254"/>
      <c r="M4063" s="255"/>
      <c r="N4063" s="256"/>
      <c r="O4063" s="256"/>
      <c r="P4063" s="256"/>
      <c r="Q4063" s="256"/>
      <c r="R4063" s="256"/>
      <c r="S4063" s="256"/>
      <c r="T4063" s="257"/>
      <c r="U4063" s="13"/>
      <c r="V4063" s="13"/>
      <c r="W4063" s="13"/>
      <c r="X4063" s="13"/>
      <c r="Y4063" s="13"/>
      <c r="Z4063" s="13"/>
      <c r="AA4063" s="13"/>
      <c r="AB4063" s="13"/>
      <c r="AC4063" s="13"/>
      <c r="AD4063" s="13"/>
      <c r="AE4063" s="13"/>
      <c r="AT4063" s="258" t="s">
        <v>200</v>
      </c>
      <c r="AU4063" s="258" t="s">
        <v>82</v>
      </c>
      <c r="AV4063" s="13" t="s">
        <v>80</v>
      </c>
      <c r="AW4063" s="13" t="s">
        <v>30</v>
      </c>
      <c r="AX4063" s="13" t="s">
        <v>73</v>
      </c>
      <c r="AY4063" s="258" t="s">
        <v>189</v>
      </c>
    </row>
    <row r="4064" s="13" customFormat="1">
      <c r="A4064" s="13"/>
      <c r="B4064" s="249"/>
      <c r="C4064" s="250"/>
      <c r="D4064" s="242" t="s">
        <v>200</v>
      </c>
      <c r="E4064" s="251" t="s">
        <v>1</v>
      </c>
      <c r="F4064" s="252" t="s">
        <v>2353</v>
      </c>
      <c r="G4064" s="250"/>
      <c r="H4064" s="251" t="s">
        <v>1</v>
      </c>
      <c r="I4064" s="253"/>
      <c r="J4064" s="250"/>
      <c r="K4064" s="250"/>
      <c r="L4064" s="254"/>
      <c r="M4064" s="255"/>
      <c r="N4064" s="256"/>
      <c r="O4064" s="256"/>
      <c r="P4064" s="256"/>
      <c r="Q4064" s="256"/>
      <c r="R4064" s="256"/>
      <c r="S4064" s="256"/>
      <c r="T4064" s="257"/>
      <c r="U4064" s="13"/>
      <c r="V4064" s="13"/>
      <c r="W4064" s="13"/>
      <c r="X4064" s="13"/>
      <c r="Y4064" s="13"/>
      <c r="Z4064" s="13"/>
      <c r="AA4064" s="13"/>
      <c r="AB4064" s="13"/>
      <c r="AC4064" s="13"/>
      <c r="AD4064" s="13"/>
      <c r="AE4064" s="13"/>
      <c r="AT4064" s="258" t="s">
        <v>200</v>
      </c>
      <c r="AU4064" s="258" t="s">
        <v>82</v>
      </c>
      <c r="AV4064" s="13" t="s">
        <v>80</v>
      </c>
      <c r="AW4064" s="13" t="s">
        <v>30</v>
      </c>
      <c r="AX4064" s="13" t="s">
        <v>73</v>
      </c>
      <c r="AY4064" s="258" t="s">
        <v>189</v>
      </c>
    </row>
    <row r="4065" s="14" customFormat="1">
      <c r="A4065" s="14"/>
      <c r="B4065" s="259"/>
      <c r="C4065" s="260"/>
      <c r="D4065" s="242" t="s">
        <v>200</v>
      </c>
      <c r="E4065" s="261" t="s">
        <v>1</v>
      </c>
      <c r="F4065" s="262" t="s">
        <v>2457</v>
      </c>
      <c r="G4065" s="260"/>
      <c r="H4065" s="263">
        <v>0.16500000000000001</v>
      </c>
      <c r="I4065" s="264"/>
      <c r="J4065" s="260"/>
      <c r="K4065" s="260"/>
      <c r="L4065" s="265"/>
      <c r="M4065" s="266"/>
      <c r="N4065" s="267"/>
      <c r="O4065" s="267"/>
      <c r="P4065" s="267"/>
      <c r="Q4065" s="267"/>
      <c r="R4065" s="267"/>
      <c r="S4065" s="267"/>
      <c r="T4065" s="268"/>
      <c r="U4065" s="14"/>
      <c r="V4065" s="14"/>
      <c r="W4065" s="14"/>
      <c r="X4065" s="14"/>
      <c r="Y4065" s="14"/>
      <c r="Z4065" s="14"/>
      <c r="AA4065" s="14"/>
      <c r="AB4065" s="14"/>
      <c r="AC4065" s="14"/>
      <c r="AD4065" s="14"/>
      <c r="AE4065" s="14"/>
      <c r="AT4065" s="269" t="s">
        <v>200</v>
      </c>
      <c r="AU4065" s="269" t="s">
        <v>82</v>
      </c>
      <c r="AV4065" s="14" t="s">
        <v>82</v>
      </c>
      <c r="AW4065" s="14" t="s">
        <v>30</v>
      </c>
      <c r="AX4065" s="14" t="s">
        <v>73</v>
      </c>
      <c r="AY4065" s="269" t="s">
        <v>189</v>
      </c>
    </row>
    <row r="4066" s="13" customFormat="1">
      <c r="A4066" s="13"/>
      <c r="B4066" s="249"/>
      <c r="C4066" s="250"/>
      <c r="D4066" s="242" t="s">
        <v>200</v>
      </c>
      <c r="E4066" s="251" t="s">
        <v>1</v>
      </c>
      <c r="F4066" s="252" t="s">
        <v>2355</v>
      </c>
      <c r="G4066" s="250"/>
      <c r="H4066" s="251" t="s">
        <v>1</v>
      </c>
      <c r="I4066" s="253"/>
      <c r="J4066" s="250"/>
      <c r="K4066" s="250"/>
      <c r="L4066" s="254"/>
      <c r="M4066" s="255"/>
      <c r="N4066" s="256"/>
      <c r="O4066" s="256"/>
      <c r="P4066" s="256"/>
      <c r="Q4066" s="256"/>
      <c r="R4066" s="256"/>
      <c r="S4066" s="256"/>
      <c r="T4066" s="257"/>
      <c r="U4066" s="13"/>
      <c r="V4066" s="13"/>
      <c r="W4066" s="13"/>
      <c r="X4066" s="13"/>
      <c r="Y4066" s="13"/>
      <c r="Z4066" s="13"/>
      <c r="AA4066" s="13"/>
      <c r="AB4066" s="13"/>
      <c r="AC4066" s="13"/>
      <c r="AD4066" s="13"/>
      <c r="AE4066" s="13"/>
      <c r="AT4066" s="258" t="s">
        <v>200</v>
      </c>
      <c r="AU4066" s="258" t="s">
        <v>82</v>
      </c>
      <c r="AV4066" s="13" t="s">
        <v>80</v>
      </c>
      <c r="AW4066" s="13" t="s">
        <v>30</v>
      </c>
      <c r="AX4066" s="13" t="s">
        <v>73</v>
      </c>
      <c r="AY4066" s="258" t="s">
        <v>189</v>
      </c>
    </row>
    <row r="4067" s="14" customFormat="1">
      <c r="A4067" s="14"/>
      <c r="B4067" s="259"/>
      <c r="C4067" s="260"/>
      <c r="D4067" s="242" t="s">
        <v>200</v>
      </c>
      <c r="E4067" s="261" t="s">
        <v>1</v>
      </c>
      <c r="F4067" s="262" t="s">
        <v>2458</v>
      </c>
      <c r="G4067" s="260"/>
      <c r="H4067" s="263">
        <v>0.50600000000000001</v>
      </c>
      <c r="I4067" s="264"/>
      <c r="J4067" s="260"/>
      <c r="K4067" s="260"/>
      <c r="L4067" s="265"/>
      <c r="M4067" s="266"/>
      <c r="N4067" s="267"/>
      <c r="O4067" s="267"/>
      <c r="P4067" s="267"/>
      <c r="Q4067" s="267"/>
      <c r="R4067" s="267"/>
      <c r="S4067" s="267"/>
      <c r="T4067" s="268"/>
      <c r="U4067" s="14"/>
      <c r="V4067" s="14"/>
      <c r="W4067" s="14"/>
      <c r="X4067" s="14"/>
      <c r="Y4067" s="14"/>
      <c r="Z4067" s="14"/>
      <c r="AA4067" s="14"/>
      <c r="AB4067" s="14"/>
      <c r="AC4067" s="14"/>
      <c r="AD4067" s="14"/>
      <c r="AE4067" s="14"/>
      <c r="AT4067" s="269" t="s">
        <v>200</v>
      </c>
      <c r="AU4067" s="269" t="s">
        <v>82</v>
      </c>
      <c r="AV4067" s="14" t="s">
        <v>82</v>
      </c>
      <c r="AW4067" s="14" t="s">
        <v>30</v>
      </c>
      <c r="AX4067" s="14" t="s">
        <v>73</v>
      </c>
      <c r="AY4067" s="269" t="s">
        <v>189</v>
      </c>
    </row>
    <row r="4068" s="13" customFormat="1">
      <c r="A4068" s="13"/>
      <c r="B4068" s="249"/>
      <c r="C4068" s="250"/>
      <c r="D4068" s="242" t="s">
        <v>200</v>
      </c>
      <c r="E4068" s="251" t="s">
        <v>1</v>
      </c>
      <c r="F4068" s="252" t="s">
        <v>2161</v>
      </c>
      <c r="G4068" s="250"/>
      <c r="H4068" s="251" t="s">
        <v>1</v>
      </c>
      <c r="I4068" s="253"/>
      <c r="J4068" s="250"/>
      <c r="K4068" s="250"/>
      <c r="L4068" s="254"/>
      <c r="M4068" s="255"/>
      <c r="N4068" s="256"/>
      <c r="O4068" s="256"/>
      <c r="P4068" s="256"/>
      <c r="Q4068" s="256"/>
      <c r="R4068" s="256"/>
      <c r="S4068" s="256"/>
      <c r="T4068" s="257"/>
      <c r="U4068" s="13"/>
      <c r="V4068" s="13"/>
      <c r="W4068" s="13"/>
      <c r="X4068" s="13"/>
      <c r="Y4068" s="13"/>
      <c r="Z4068" s="13"/>
      <c r="AA4068" s="13"/>
      <c r="AB4068" s="13"/>
      <c r="AC4068" s="13"/>
      <c r="AD4068" s="13"/>
      <c r="AE4068" s="13"/>
      <c r="AT4068" s="258" t="s">
        <v>200</v>
      </c>
      <c r="AU4068" s="258" t="s">
        <v>82</v>
      </c>
      <c r="AV4068" s="13" t="s">
        <v>80</v>
      </c>
      <c r="AW4068" s="13" t="s">
        <v>30</v>
      </c>
      <c r="AX4068" s="13" t="s">
        <v>73</v>
      </c>
      <c r="AY4068" s="258" t="s">
        <v>189</v>
      </c>
    </row>
    <row r="4069" s="13" customFormat="1">
      <c r="A4069" s="13"/>
      <c r="B4069" s="249"/>
      <c r="C4069" s="250"/>
      <c r="D4069" s="242" t="s">
        <v>200</v>
      </c>
      <c r="E4069" s="251" t="s">
        <v>1</v>
      </c>
      <c r="F4069" s="252" t="s">
        <v>2357</v>
      </c>
      <c r="G4069" s="250"/>
      <c r="H4069" s="251" t="s">
        <v>1</v>
      </c>
      <c r="I4069" s="253"/>
      <c r="J4069" s="250"/>
      <c r="K4069" s="250"/>
      <c r="L4069" s="254"/>
      <c r="M4069" s="255"/>
      <c r="N4069" s="256"/>
      <c r="O4069" s="256"/>
      <c r="P4069" s="256"/>
      <c r="Q4069" s="256"/>
      <c r="R4069" s="256"/>
      <c r="S4069" s="256"/>
      <c r="T4069" s="257"/>
      <c r="U4069" s="13"/>
      <c r="V4069" s="13"/>
      <c r="W4069" s="13"/>
      <c r="X4069" s="13"/>
      <c r="Y4069" s="13"/>
      <c r="Z4069" s="13"/>
      <c r="AA4069" s="13"/>
      <c r="AB4069" s="13"/>
      <c r="AC4069" s="13"/>
      <c r="AD4069" s="13"/>
      <c r="AE4069" s="13"/>
      <c r="AT4069" s="258" t="s">
        <v>200</v>
      </c>
      <c r="AU4069" s="258" t="s">
        <v>82</v>
      </c>
      <c r="AV4069" s="13" t="s">
        <v>80</v>
      </c>
      <c r="AW4069" s="13" t="s">
        <v>30</v>
      </c>
      <c r="AX4069" s="13" t="s">
        <v>73</v>
      </c>
      <c r="AY4069" s="258" t="s">
        <v>189</v>
      </c>
    </row>
    <row r="4070" s="14" customFormat="1">
      <c r="A4070" s="14"/>
      <c r="B4070" s="259"/>
      <c r="C4070" s="260"/>
      <c r="D4070" s="242" t="s">
        <v>200</v>
      </c>
      <c r="E4070" s="261" t="s">
        <v>1</v>
      </c>
      <c r="F4070" s="262" t="s">
        <v>2459</v>
      </c>
      <c r="G4070" s="260"/>
      <c r="H4070" s="263">
        <v>0.14899999999999999</v>
      </c>
      <c r="I4070" s="264"/>
      <c r="J4070" s="260"/>
      <c r="K4070" s="260"/>
      <c r="L4070" s="265"/>
      <c r="M4070" s="266"/>
      <c r="N4070" s="267"/>
      <c r="O4070" s="267"/>
      <c r="P4070" s="267"/>
      <c r="Q4070" s="267"/>
      <c r="R4070" s="267"/>
      <c r="S4070" s="267"/>
      <c r="T4070" s="268"/>
      <c r="U4070" s="14"/>
      <c r="V4070" s="14"/>
      <c r="W4070" s="14"/>
      <c r="X4070" s="14"/>
      <c r="Y4070" s="14"/>
      <c r="Z4070" s="14"/>
      <c r="AA4070" s="14"/>
      <c r="AB4070" s="14"/>
      <c r="AC4070" s="14"/>
      <c r="AD4070" s="14"/>
      <c r="AE4070" s="14"/>
      <c r="AT4070" s="269" t="s">
        <v>200</v>
      </c>
      <c r="AU4070" s="269" t="s">
        <v>82</v>
      </c>
      <c r="AV4070" s="14" t="s">
        <v>82</v>
      </c>
      <c r="AW4070" s="14" t="s">
        <v>30</v>
      </c>
      <c r="AX4070" s="14" t="s">
        <v>73</v>
      </c>
      <c r="AY4070" s="269" t="s">
        <v>189</v>
      </c>
    </row>
    <row r="4071" s="13" customFormat="1">
      <c r="A4071" s="13"/>
      <c r="B4071" s="249"/>
      <c r="C4071" s="250"/>
      <c r="D4071" s="242" t="s">
        <v>200</v>
      </c>
      <c r="E4071" s="251" t="s">
        <v>1</v>
      </c>
      <c r="F4071" s="252" t="s">
        <v>2359</v>
      </c>
      <c r="G4071" s="250"/>
      <c r="H4071" s="251" t="s">
        <v>1</v>
      </c>
      <c r="I4071" s="253"/>
      <c r="J4071" s="250"/>
      <c r="K4071" s="250"/>
      <c r="L4071" s="254"/>
      <c r="M4071" s="255"/>
      <c r="N4071" s="256"/>
      <c r="O4071" s="256"/>
      <c r="P4071" s="256"/>
      <c r="Q4071" s="256"/>
      <c r="R4071" s="256"/>
      <c r="S4071" s="256"/>
      <c r="T4071" s="257"/>
      <c r="U4071" s="13"/>
      <c r="V4071" s="13"/>
      <c r="W4071" s="13"/>
      <c r="X4071" s="13"/>
      <c r="Y4071" s="13"/>
      <c r="Z4071" s="13"/>
      <c r="AA4071" s="13"/>
      <c r="AB4071" s="13"/>
      <c r="AC4071" s="13"/>
      <c r="AD4071" s="13"/>
      <c r="AE4071" s="13"/>
      <c r="AT4071" s="258" t="s">
        <v>200</v>
      </c>
      <c r="AU4071" s="258" t="s">
        <v>82</v>
      </c>
      <c r="AV4071" s="13" t="s">
        <v>80</v>
      </c>
      <c r="AW4071" s="13" t="s">
        <v>30</v>
      </c>
      <c r="AX4071" s="13" t="s">
        <v>73</v>
      </c>
      <c r="AY4071" s="258" t="s">
        <v>189</v>
      </c>
    </row>
    <row r="4072" s="14" customFormat="1">
      <c r="A4072" s="14"/>
      <c r="B4072" s="259"/>
      <c r="C4072" s="260"/>
      <c r="D4072" s="242" t="s">
        <v>200</v>
      </c>
      <c r="E4072" s="261" t="s">
        <v>1</v>
      </c>
      <c r="F4072" s="262" t="s">
        <v>2460</v>
      </c>
      <c r="G4072" s="260"/>
      <c r="H4072" s="263">
        <v>0.34599999999999997</v>
      </c>
      <c r="I4072" s="264"/>
      <c r="J4072" s="260"/>
      <c r="K4072" s="260"/>
      <c r="L4072" s="265"/>
      <c r="M4072" s="266"/>
      <c r="N4072" s="267"/>
      <c r="O4072" s="267"/>
      <c r="P4072" s="267"/>
      <c r="Q4072" s="267"/>
      <c r="R4072" s="267"/>
      <c r="S4072" s="267"/>
      <c r="T4072" s="268"/>
      <c r="U4072" s="14"/>
      <c r="V4072" s="14"/>
      <c r="W4072" s="14"/>
      <c r="X4072" s="14"/>
      <c r="Y4072" s="14"/>
      <c r="Z4072" s="14"/>
      <c r="AA4072" s="14"/>
      <c r="AB4072" s="14"/>
      <c r="AC4072" s="14"/>
      <c r="AD4072" s="14"/>
      <c r="AE4072" s="14"/>
      <c r="AT4072" s="269" t="s">
        <v>200</v>
      </c>
      <c r="AU4072" s="269" t="s">
        <v>82</v>
      </c>
      <c r="AV4072" s="14" t="s">
        <v>82</v>
      </c>
      <c r="AW4072" s="14" t="s">
        <v>30</v>
      </c>
      <c r="AX4072" s="14" t="s">
        <v>73</v>
      </c>
      <c r="AY4072" s="269" t="s">
        <v>189</v>
      </c>
    </row>
    <row r="4073" s="13" customFormat="1">
      <c r="A4073" s="13"/>
      <c r="B4073" s="249"/>
      <c r="C4073" s="250"/>
      <c r="D4073" s="242" t="s">
        <v>200</v>
      </c>
      <c r="E4073" s="251" t="s">
        <v>1</v>
      </c>
      <c r="F4073" s="252" t="s">
        <v>2361</v>
      </c>
      <c r="G4073" s="250"/>
      <c r="H4073" s="251" t="s">
        <v>1</v>
      </c>
      <c r="I4073" s="253"/>
      <c r="J4073" s="250"/>
      <c r="K4073" s="250"/>
      <c r="L4073" s="254"/>
      <c r="M4073" s="255"/>
      <c r="N4073" s="256"/>
      <c r="O4073" s="256"/>
      <c r="P4073" s="256"/>
      <c r="Q4073" s="256"/>
      <c r="R4073" s="256"/>
      <c r="S4073" s="256"/>
      <c r="T4073" s="257"/>
      <c r="U4073" s="13"/>
      <c r="V4073" s="13"/>
      <c r="W4073" s="13"/>
      <c r="X4073" s="13"/>
      <c r="Y4073" s="13"/>
      <c r="Z4073" s="13"/>
      <c r="AA4073" s="13"/>
      <c r="AB4073" s="13"/>
      <c r="AC4073" s="13"/>
      <c r="AD4073" s="13"/>
      <c r="AE4073" s="13"/>
      <c r="AT4073" s="258" t="s">
        <v>200</v>
      </c>
      <c r="AU4073" s="258" t="s">
        <v>82</v>
      </c>
      <c r="AV4073" s="13" t="s">
        <v>80</v>
      </c>
      <c r="AW4073" s="13" t="s">
        <v>30</v>
      </c>
      <c r="AX4073" s="13" t="s">
        <v>73</v>
      </c>
      <c r="AY4073" s="258" t="s">
        <v>189</v>
      </c>
    </row>
    <row r="4074" s="14" customFormat="1">
      <c r="A4074" s="14"/>
      <c r="B4074" s="259"/>
      <c r="C4074" s="260"/>
      <c r="D4074" s="242" t="s">
        <v>200</v>
      </c>
      <c r="E4074" s="261" t="s">
        <v>1</v>
      </c>
      <c r="F4074" s="262" t="s">
        <v>2461</v>
      </c>
      <c r="G4074" s="260"/>
      <c r="H4074" s="263">
        <v>1.1599999999999999</v>
      </c>
      <c r="I4074" s="264"/>
      <c r="J4074" s="260"/>
      <c r="K4074" s="260"/>
      <c r="L4074" s="265"/>
      <c r="M4074" s="266"/>
      <c r="N4074" s="267"/>
      <c r="O4074" s="267"/>
      <c r="P4074" s="267"/>
      <c r="Q4074" s="267"/>
      <c r="R4074" s="267"/>
      <c r="S4074" s="267"/>
      <c r="T4074" s="268"/>
      <c r="U4074" s="14"/>
      <c r="V4074" s="14"/>
      <c r="W4074" s="14"/>
      <c r="X4074" s="14"/>
      <c r="Y4074" s="14"/>
      <c r="Z4074" s="14"/>
      <c r="AA4074" s="14"/>
      <c r="AB4074" s="14"/>
      <c r="AC4074" s="14"/>
      <c r="AD4074" s="14"/>
      <c r="AE4074" s="14"/>
      <c r="AT4074" s="269" t="s">
        <v>200</v>
      </c>
      <c r="AU4074" s="269" t="s">
        <v>82</v>
      </c>
      <c r="AV4074" s="14" t="s">
        <v>82</v>
      </c>
      <c r="AW4074" s="14" t="s">
        <v>30</v>
      </c>
      <c r="AX4074" s="14" t="s">
        <v>73</v>
      </c>
      <c r="AY4074" s="269" t="s">
        <v>189</v>
      </c>
    </row>
    <row r="4075" s="13" customFormat="1">
      <c r="A4075" s="13"/>
      <c r="B4075" s="249"/>
      <c r="C4075" s="250"/>
      <c r="D4075" s="242" t="s">
        <v>200</v>
      </c>
      <c r="E4075" s="251" t="s">
        <v>1</v>
      </c>
      <c r="F4075" s="252" t="s">
        <v>2363</v>
      </c>
      <c r="G4075" s="250"/>
      <c r="H4075" s="251" t="s">
        <v>1</v>
      </c>
      <c r="I4075" s="253"/>
      <c r="J4075" s="250"/>
      <c r="K4075" s="250"/>
      <c r="L4075" s="254"/>
      <c r="M4075" s="255"/>
      <c r="N4075" s="256"/>
      <c r="O4075" s="256"/>
      <c r="P4075" s="256"/>
      <c r="Q4075" s="256"/>
      <c r="R4075" s="256"/>
      <c r="S4075" s="256"/>
      <c r="T4075" s="257"/>
      <c r="U4075" s="13"/>
      <c r="V4075" s="13"/>
      <c r="W4075" s="13"/>
      <c r="X4075" s="13"/>
      <c r="Y4075" s="13"/>
      <c r="Z4075" s="13"/>
      <c r="AA4075" s="13"/>
      <c r="AB4075" s="13"/>
      <c r="AC4075" s="13"/>
      <c r="AD4075" s="13"/>
      <c r="AE4075" s="13"/>
      <c r="AT4075" s="258" t="s">
        <v>200</v>
      </c>
      <c r="AU4075" s="258" t="s">
        <v>82</v>
      </c>
      <c r="AV4075" s="13" t="s">
        <v>80</v>
      </c>
      <c r="AW4075" s="13" t="s">
        <v>30</v>
      </c>
      <c r="AX4075" s="13" t="s">
        <v>73</v>
      </c>
      <c r="AY4075" s="258" t="s">
        <v>189</v>
      </c>
    </row>
    <row r="4076" s="13" customFormat="1">
      <c r="A4076" s="13"/>
      <c r="B4076" s="249"/>
      <c r="C4076" s="250"/>
      <c r="D4076" s="242" t="s">
        <v>200</v>
      </c>
      <c r="E4076" s="251" t="s">
        <v>1</v>
      </c>
      <c r="F4076" s="252" t="s">
        <v>2364</v>
      </c>
      <c r="G4076" s="250"/>
      <c r="H4076" s="251" t="s">
        <v>1</v>
      </c>
      <c r="I4076" s="253"/>
      <c r="J4076" s="250"/>
      <c r="K4076" s="250"/>
      <c r="L4076" s="254"/>
      <c r="M4076" s="255"/>
      <c r="N4076" s="256"/>
      <c r="O4076" s="256"/>
      <c r="P4076" s="256"/>
      <c r="Q4076" s="256"/>
      <c r="R4076" s="256"/>
      <c r="S4076" s="256"/>
      <c r="T4076" s="257"/>
      <c r="U4076" s="13"/>
      <c r="V4076" s="13"/>
      <c r="W4076" s="13"/>
      <c r="X4076" s="13"/>
      <c r="Y4076" s="13"/>
      <c r="Z4076" s="13"/>
      <c r="AA4076" s="13"/>
      <c r="AB4076" s="13"/>
      <c r="AC4076" s="13"/>
      <c r="AD4076" s="13"/>
      <c r="AE4076" s="13"/>
      <c r="AT4076" s="258" t="s">
        <v>200</v>
      </c>
      <c r="AU4076" s="258" t="s">
        <v>82</v>
      </c>
      <c r="AV4076" s="13" t="s">
        <v>80</v>
      </c>
      <c r="AW4076" s="13" t="s">
        <v>30</v>
      </c>
      <c r="AX4076" s="13" t="s">
        <v>73</v>
      </c>
      <c r="AY4076" s="258" t="s">
        <v>189</v>
      </c>
    </row>
    <row r="4077" s="14" customFormat="1">
      <c r="A4077" s="14"/>
      <c r="B4077" s="259"/>
      <c r="C4077" s="260"/>
      <c r="D4077" s="242" t="s">
        <v>200</v>
      </c>
      <c r="E4077" s="261" t="s">
        <v>1</v>
      </c>
      <c r="F4077" s="262" t="s">
        <v>2462</v>
      </c>
      <c r="G4077" s="260"/>
      <c r="H4077" s="263">
        <v>0.182</v>
      </c>
      <c r="I4077" s="264"/>
      <c r="J4077" s="260"/>
      <c r="K4077" s="260"/>
      <c r="L4077" s="265"/>
      <c r="M4077" s="266"/>
      <c r="N4077" s="267"/>
      <c r="O4077" s="267"/>
      <c r="P4077" s="267"/>
      <c r="Q4077" s="267"/>
      <c r="R4077" s="267"/>
      <c r="S4077" s="267"/>
      <c r="T4077" s="268"/>
      <c r="U4077" s="14"/>
      <c r="V4077" s="14"/>
      <c r="W4077" s="14"/>
      <c r="X4077" s="14"/>
      <c r="Y4077" s="14"/>
      <c r="Z4077" s="14"/>
      <c r="AA4077" s="14"/>
      <c r="AB4077" s="14"/>
      <c r="AC4077" s="14"/>
      <c r="AD4077" s="14"/>
      <c r="AE4077" s="14"/>
      <c r="AT4077" s="269" t="s">
        <v>200</v>
      </c>
      <c r="AU4077" s="269" t="s">
        <v>82</v>
      </c>
      <c r="AV4077" s="14" t="s">
        <v>82</v>
      </c>
      <c r="AW4077" s="14" t="s">
        <v>30</v>
      </c>
      <c r="AX4077" s="14" t="s">
        <v>73</v>
      </c>
      <c r="AY4077" s="269" t="s">
        <v>189</v>
      </c>
    </row>
    <row r="4078" s="15" customFormat="1">
      <c r="A4078" s="15"/>
      <c r="B4078" s="270"/>
      <c r="C4078" s="271"/>
      <c r="D4078" s="242" t="s">
        <v>200</v>
      </c>
      <c r="E4078" s="272" t="s">
        <v>1</v>
      </c>
      <c r="F4078" s="273" t="s">
        <v>207</v>
      </c>
      <c r="G4078" s="271"/>
      <c r="H4078" s="274">
        <v>2.508</v>
      </c>
      <c r="I4078" s="275"/>
      <c r="J4078" s="271"/>
      <c r="K4078" s="271"/>
      <c r="L4078" s="276"/>
      <c r="M4078" s="277"/>
      <c r="N4078" s="278"/>
      <c r="O4078" s="278"/>
      <c r="P4078" s="278"/>
      <c r="Q4078" s="278"/>
      <c r="R4078" s="278"/>
      <c r="S4078" s="278"/>
      <c r="T4078" s="279"/>
      <c r="U4078" s="15"/>
      <c r="V4078" s="15"/>
      <c r="W4078" s="15"/>
      <c r="X4078" s="15"/>
      <c r="Y4078" s="15"/>
      <c r="Z4078" s="15"/>
      <c r="AA4078" s="15"/>
      <c r="AB4078" s="15"/>
      <c r="AC4078" s="15"/>
      <c r="AD4078" s="15"/>
      <c r="AE4078" s="15"/>
      <c r="AT4078" s="280" t="s">
        <v>200</v>
      </c>
      <c r="AU4078" s="280" t="s">
        <v>82</v>
      </c>
      <c r="AV4078" s="15" t="s">
        <v>195</v>
      </c>
      <c r="AW4078" s="15" t="s">
        <v>30</v>
      </c>
      <c r="AX4078" s="15" t="s">
        <v>73</v>
      </c>
      <c r="AY4078" s="280" t="s">
        <v>189</v>
      </c>
    </row>
    <row r="4079" s="14" customFormat="1">
      <c r="A4079" s="14"/>
      <c r="B4079" s="259"/>
      <c r="C4079" s="260"/>
      <c r="D4079" s="242" t="s">
        <v>200</v>
      </c>
      <c r="E4079" s="261" t="s">
        <v>1</v>
      </c>
      <c r="F4079" s="262" t="s">
        <v>2463</v>
      </c>
      <c r="G4079" s="260"/>
      <c r="H4079" s="263">
        <v>2.7589999999999999</v>
      </c>
      <c r="I4079" s="264"/>
      <c r="J4079" s="260"/>
      <c r="K4079" s="260"/>
      <c r="L4079" s="265"/>
      <c r="M4079" s="266"/>
      <c r="N4079" s="267"/>
      <c r="O4079" s="267"/>
      <c r="P4079" s="267"/>
      <c r="Q4079" s="267"/>
      <c r="R4079" s="267"/>
      <c r="S4079" s="267"/>
      <c r="T4079" s="268"/>
      <c r="U4079" s="14"/>
      <c r="V4079" s="14"/>
      <c r="W4079" s="14"/>
      <c r="X4079" s="14"/>
      <c r="Y4079" s="14"/>
      <c r="Z4079" s="14"/>
      <c r="AA4079" s="14"/>
      <c r="AB4079" s="14"/>
      <c r="AC4079" s="14"/>
      <c r="AD4079" s="14"/>
      <c r="AE4079" s="14"/>
      <c r="AT4079" s="269" t="s">
        <v>200</v>
      </c>
      <c r="AU4079" s="269" t="s">
        <v>82</v>
      </c>
      <c r="AV4079" s="14" t="s">
        <v>82</v>
      </c>
      <c r="AW4079" s="14" t="s">
        <v>30</v>
      </c>
      <c r="AX4079" s="14" t="s">
        <v>80</v>
      </c>
      <c r="AY4079" s="269" t="s">
        <v>189</v>
      </c>
    </row>
    <row r="4080" s="2" customFormat="1" ht="33" customHeight="1">
      <c r="A4080" s="39"/>
      <c r="B4080" s="40"/>
      <c r="C4080" s="228" t="s">
        <v>2464</v>
      </c>
      <c r="D4080" s="228" t="s">
        <v>191</v>
      </c>
      <c r="E4080" s="229" t="s">
        <v>2465</v>
      </c>
      <c r="F4080" s="230" t="s">
        <v>2466</v>
      </c>
      <c r="G4080" s="231" t="s">
        <v>466</v>
      </c>
      <c r="H4080" s="232">
        <v>96.730000000000004</v>
      </c>
      <c r="I4080" s="233"/>
      <c r="J4080" s="234">
        <f>ROUND(I4080*H4080,2)</f>
        <v>0</v>
      </c>
      <c r="K4080" s="235"/>
      <c r="L4080" s="45"/>
      <c r="M4080" s="236" t="s">
        <v>1</v>
      </c>
      <c r="N4080" s="237" t="s">
        <v>38</v>
      </c>
      <c r="O4080" s="92"/>
      <c r="P4080" s="238">
        <f>O4080*H4080</f>
        <v>0</v>
      </c>
      <c r="Q4080" s="238">
        <v>0</v>
      </c>
      <c r="R4080" s="238">
        <f>Q4080*H4080</f>
        <v>0</v>
      </c>
      <c r="S4080" s="238">
        <v>0</v>
      </c>
      <c r="T4080" s="239">
        <f>S4080*H4080</f>
        <v>0</v>
      </c>
      <c r="U4080" s="39"/>
      <c r="V4080" s="39"/>
      <c r="W4080" s="39"/>
      <c r="X4080" s="39"/>
      <c r="Y4080" s="39"/>
      <c r="Z4080" s="39"/>
      <c r="AA4080" s="39"/>
      <c r="AB4080" s="39"/>
      <c r="AC4080" s="39"/>
      <c r="AD4080" s="39"/>
      <c r="AE4080" s="39"/>
      <c r="AR4080" s="240" t="s">
        <v>306</v>
      </c>
      <c r="AT4080" s="240" t="s">
        <v>191</v>
      </c>
      <c r="AU4080" s="240" t="s">
        <v>82</v>
      </c>
      <c r="AY4080" s="18" t="s">
        <v>189</v>
      </c>
      <c r="BE4080" s="241">
        <f>IF(N4080="základní",J4080,0)</f>
        <v>0</v>
      </c>
      <c r="BF4080" s="241">
        <f>IF(N4080="snížená",J4080,0)</f>
        <v>0</v>
      </c>
      <c r="BG4080" s="241">
        <f>IF(N4080="zákl. přenesená",J4080,0)</f>
        <v>0</v>
      </c>
      <c r="BH4080" s="241">
        <f>IF(N4080="sníž. přenesená",J4080,0)</f>
        <v>0</v>
      </c>
      <c r="BI4080" s="241">
        <f>IF(N4080="nulová",J4080,0)</f>
        <v>0</v>
      </c>
      <c r="BJ4080" s="18" t="s">
        <v>80</v>
      </c>
      <c r="BK4080" s="241">
        <f>ROUND(I4080*H4080,2)</f>
        <v>0</v>
      </c>
      <c r="BL4080" s="18" t="s">
        <v>306</v>
      </c>
      <c r="BM4080" s="240" t="s">
        <v>2467</v>
      </c>
    </row>
    <row r="4081" s="2" customFormat="1">
      <c r="A4081" s="39"/>
      <c r="B4081" s="40"/>
      <c r="C4081" s="41"/>
      <c r="D4081" s="242" t="s">
        <v>197</v>
      </c>
      <c r="E4081" s="41"/>
      <c r="F4081" s="243" t="s">
        <v>2466</v>
      </c>
      <c r="G4081" s="41"/>
      <c r="H4081" s="41"/>
      <c r="I4081" s="244"/>
      <c r="J4081" s="41"/>
      <c r="K4081" s="41"/>
      <c r="L4081" s="45"/>
      <c r="M4081" s="245"/>
      <c r="N4081" s="246"/>
      <c r="O4081" s="92"/>
      <c r="P4081" s="92"/>
      <c r="Q4081" s="92"/>
      <c r="R4081" s="92"/>
      <c r="S4081" s="92"/>
      <c r="T4081" s="93"/>
      <c r="U4081" s="39"/>
      <c r="V4081" s="39"/>
      <c r="W4081" s="39"/>
      <c r="X4081" s="39"/>
      <c r="Y4081" s="39"/>
      <c r="Z4081" s="39"/>
      <c r="AA4081" s="39"/>
      <c r="AB4081" s="39"/>
      <c r="AC4081" s="39"/>
      <c r="AD4081" s="39"/>
      <c r="AE4081" s="39"/>
      <c r="AT4081" s="18" t="s">
        <v>197</v>
      </c>
      <c r="AU4081" s="18" t="s">
        <v>82</v>
      </c>
    </row>
    <row r="4082" s="2" customFormat="1">
      <c r="A4082" s="39"/>
      <c r="B4082" s="40"/>
      <c r="C4082" s="41"/>
      <c r="D4082" s="247" t="s">
        <v>198</v>
      </c>
      <c r="E4082" s="41"/>
      <c r="F4082" s="248" t="s">
        <v>2468</v>
      </c>
      <c r="G4082" s="41"/>
      <c r="H4082" s="41"/>
      <c r="I4082" s="244"/>
      <c r="J4082" s="41"/>
      <c r="K4082" s="41"/>
      <c r="L4082" s="45"/>
      <c r="M4082" s="245"/>
      <c r="N4082" s="246"/>
      <c r="O4082" s="92"/>
      <c r="P4082" s="92"/>
      <c r="Q4082" s="92"/>
      <c r="R4082" s="92"/>
      <c r="S4082" s="92"/>
      <c r="T4082" s="93"/>
      <c r="U4082" s="39"/>
      <c r="V4082" s="39"/>
      <c r="W4082" s="39"/>
      <c r="X4082" s="39"/>
      <c r="Y4082" s="39"/>
      <c r="Z4082" s="39"/>
      <c r="AA4082" s="39"/>
      <c r="AB4082" s="39"/>
      <c r="AC4082" s="39"/>
      <c r="AD4082" s="39"/>
      <c r="AE4082" s="39"/>
      <c r="AT4082" s="18" t="s">
        <v>198</v>
      </c>
      <c r="AU4082" s="18" t="s">
        <v>82</v>
      </c>
    </row>
    <row r="4083" s="13" customFormat="1">
      <c r="A4083" s="13"/>
      <c r="B4083" s="249"/>
      <c r="C4083" s="250"/>
      <c r="D4083" s="242" t="s">
        <v>200</v>
      </c>
      <c r="E4083" s="251" t="s">
        <v>1</v>
      </c>
      <c r="F4083" s="252" t="s">
        <v>2366</v>
      </c>
      <c r="G4083" s="250"/>
      <c r="H4083" s="251" t="s">
        <v>1</v>
      </c>
      <c r="I4083" s="253"/>
      <c r="J4083" s="250"/>
      <c r="K4083" s="250"/>
      <c r="L4083" s="254"/>
      <c r="M4083" s="255"/>
      <c r="N4083" s="256"/>
      <c r="O4083" s="256"/>
      <c r="P4083" s="256"/>
      <c r="Q4083" s="256"/>
      <c r="R4083" s="256"/>
      <c r="S4083" s="256"/>
      <c r="T4083" s="257"/>
      <c r="U4083" s="13"/>
      <c r="V4083" s="13"/>
      <c r="W4083" s="13"/>
      <c r="X4083" s="13"/>
      <c r="Y4083" s="13"/>
      <c r="Z4083" s="13"/>
      <c r="AA4083" s="13"/>
      <c r="AB4083" s="13"/>
      <c r="AC4083" s="13"/>
      <c r="AD4083" s="13"/>
      <c r="AE4083" s="13"/>
      <c r="AT4083" s="258" t="s">
        <v>200</v>
      </c>
      <c r="AU4083" s="258" t="s">
        <v>82</v>
      </c>
      <c r="AV4083" s="13" t="s">
        <v>80</v>
      </c>
      <c r="AW4083" s="13" t="s">
        <v>30</v>
      </c>
      <c r="AX4083" s="13" t="s">
        <v>73</v>
      </c>
      <c r="AY4083" s="258" t="s">
        <v>189</v>
      </c>
    </row>
    <row r="4084" s="13" customFormat="1">
      <c r="A4084" s="13"/>
      <c r="B4084" s="249"/>
      <c r="C4084" s="250"/>
      <c r="D4084" s="242" t="s">
        <v>200</v>
      </c>
      <c r="E4084" s="251" t="s">
        <v>1</v>
      </c>
      <c r="F4084" s="252" t="s">
        <v>2353</v>
      </c>
      <c r="G4084" s="250"/>
      <c r="H4084" s="251" t="s">
        <v>1</v>
      </c>
      <c r="I4084" s="253"/>
      <c r="J4084" s="250"/>
      <c r="K4084" s="250"/>
      <c r="L4084" s="254"/>
      <c r="M4084" s="255"/>
      <c r="N4084" s="256"/>
      <c r="O4084" s="256"/>
      <c r="P4084" s="256"/>
      <c r="Q4084" s="256"/>
      <c r="R4084" s="256"/>
      <c r="S4084" s="256"/>
      <c r="T4084" s="257"/>
      <c r="U4084" s="13"/>
      <c r="V4084" s="13"/>
      <c r="W4084" s="13"/>
      <c r="X4084" s="13"/>
      <c r="Y4084" s="13"/>
      <c r="Z4084" s="13"/>
      <c r="AA4084" s="13"/>
      <c r="AB4084" s="13"/>
      <c r="AC4084" s="13"/>
      <c r="AD4084" s="13"/>
      <c r="AE4084" s="13"/>
      <c r="AT4084" s="258" t="s">
        <v>200</v>
      </c>
      <c r="AU4084" s="258" t="s">
        <v>82</v>
      </c>
      <c r="AV4084" s="13" t="s">
        <v>80</v>
      </c>
      <c r="AW4084" s="13" t="s">
        <v>30</v>
      </c>
      <c r="AX4084" s="13" t="s">
        <v>73</v>
      </c>
      <c r="AY4084" s="258" t="s">
        <v>189</v>
      </c>
    </row>
    <row r="4085" s="14" customFormat="1">
      <c r="A4085" s="14"/>
      <c r="B4085" s="259"/>
      <c r="C4085" s="260"/>
      <c r="D4085" s="242" t="s">
        <v>200</v>
      </c>
      <c r="E4085" s="261" t="s">
        <v>1</v>
      </c>
      <c r="F4085" s="262" t="s">
        <v>2469</v>
      </c>
      <c r="G4085" s="260"/>
      <c r="H4085" s="263">
        <v>11.550000000000001</v>
      </c>
      <c r="I4085" s="264"/>
      <c r="J4085" s="260"/>
      <c r="K4085" s="260"/>
      <c r="L4085" s="265"/>
      <c r="M4085" s="266"/>
      <c r="N4085" s="267"/>
      <c r="O4085" s="267"/>
      <c r="P4085" s="267"/>
      <c r="Q4085" s="267"/>
      <c r="R4085" s="267"/>
      <c r="S4085" s="267"/>
      <c r="T4085" s="268"/>
      <c r="U4085" s="14"/>
      <c r="V4085" s="14"/>
      <c r="W4085" s="14"/>
      <c r="X4085" s="14"/>
      <c r="Y4085" s="14"/>
      <c r="Z4085" s="14"/>
      <c r="AA4085" s="14"/>
      <c r="AB4085" s="14"/>
      <c r="AC4085" s="14"/>
      <c r="AD4085" s="14"/>
      <c r="AE4085" s="14"/>
      <c r="AT4085" s="269" t="s">
        <v>200</v>
      </c>
      <c r="AU4085" s="269" t="s">
        <v>82</v>
      </c>
      <c r="AV4085" s="14" t="s">
        <v>82</v>
      </c>
      <c r="AW4085" s="14" t="s">
        <v>30</v>
      </c>
      <c r="AX4085" s="14" t="s">
        <v>73</v>
      </c>
      <c r="AY4085" s="269" t="s">
        <v>189</v>
      </c>
    </row>
    <row r="4086" s="13" customFormat="1">
      <c r="A4086" s="13"/>
      <c r="B4086" s="249"/>
      <c r="C4086" s="250"/>
      <c r="D4086" s="242" t="s">
        <v>200</v>
      </c>
      <c r="E4086" s="251" t="s">
        <v>1</v>
      </c>
      <c r="F4086" s="252" t="s">
        <v>2355</v>
      </c>
      <c r="G4086" s="250"/>
      <c r="H4086" s="251" t="s">
        <v>1</v>
      </c>
      <c r="I4086" s="253"/>
      <c r="J4086" s="250"/>
      <c r="K4086" s="250"/>
      <c r="L4086" s="254"/>
      <c r="M4086" s="255"/>
      <c r="N4086" s="256"/>
      <c r="O4086" s="256"/>
      <c r="P4086" s="256"/>
      <c r="Q4086" s="256"/>
      <c r="R4086" s="256"/>
      <c r="S4086" s="256"/>
      <c r="T4086" s="257"/>
      <c r="U4086" s="13"/>
      <c r="V4086" s="13"/>
      <c r="W4086" s="13"/>
      <c r="X4086" s="13"/>
      <c r="Y4086" s="13"/>
      <c r="Z4086" s="13"/>
      <c r="AA4086" s="13"/>
      <c r="AB4086" s="13"/>
      <c r="AC4086" s="13"/>
      <c r="AD4086" s="13"/>
      <c r="AE4086" s="13"/>
      <c r="AT4086" s="258" t="s">
        <v>200</v>
      </c>
      <c r="AU4086" s="258" t="s">
        <v>82</v>
      </c>
      <c r="AV4086" s="13" t="s">
        <v>80</v>
      </c>
      <c r="AW4086" s="13" t="s">
        <v>30</v>
      </c>
      <c r="AX4086" s="13" t="s">
        <v>73</v>
      </c>
      <c r="AY4086" s="258" t="s">
        <v>189</v>
      </c>
    </row>
    <row r="4087" s="14" customFormat="1">
      <c r="A4087" s="14"/>
      <c r="B4087" s="259"/>
      <c r="C4087" s="260"/>
      <c r="D4087" s="242" t="s">
        <v>200</v>
      </c>
      <c r="E4087" s="261" t="s">
        <v>1</v>
      </c>
      <c r="F4087" s="262" t="s">
        <v>2470</v>
      </c>
      <c r="G4087" s="260"/>
      <c r="H4087" s="263">
        <v>44</v>
      </c>
      <c r="I4087" s="264"/>
      <c r="J4087" s="260"/>
      <c r="K4087" s="260"/>
      <c r="L4087" s="265"/>
      <c r="M4087" s="266"/>
      <c r="N4087" s="267"/>
      <c r="O4087" s="267"/>
      <c r="P4087" s="267"/>
      <c r="Q4087" s="267"/>
      <c r="R4087" s="267"/>
      <c r="S4087" s="267"/>
      <c r="T4087" s="268"/>
      <c r="U4087" s="14"/>
      <c r="V4087" s="14"/>
      <c r="W4087" s="14"/>
      <c r="X4087" s="14"/>
      <c r="Y4087" s="14"/>
      <c r="Z4087" s="14"/>
      <c r="AA4087" s="14"/>
      <c r="AB4087" s="14"/>
      <c r="AC4087" s="14"/>
      <c r="AD4087" s="14"/>
      <c r="AE4087" s="14"/>
      <c r="AT4087" s="269" t="s">
        <v>200</v>
      </c>
      <c r="AU4087" s="269" t="s">
        <v>82</v>
      </c>
      <c r="AV4087" s="14" t="s">
        <v>82</v>
      </c>
      <c r="AW4087" s="14" t="s">
        <v>30</v>
      </c>
      <c r="AX4087" s="14" t="s">
        <v>73</v>
      </c>
      <c r="AY4087" s="269" t="s">
        <v>189</v>
      </c>
    </row>
    <row r="4088" s="13" customFormat="1">
      <c r="A4088" s="13"/>
      <c r="B4088" s="249"/>
      <c r="C4088" s="250"/>
      <c r="D4088" s="242" t="s">
        <v>200</v>
      </c>
      <c r="E4088" s="251" t="s">
        <v>1</v>
      </c>
      <c r="F4088" s="252" t="s">
        <v>2161</v>
      </c>
      <c r="G4088" s="250"/>
      <c r="H4088" s="251" t="s">
        <v>1</v>
      </c>
      <c r="I4088" s="253"/>
      <c r="J4088" s="250"/>
      <c r="K4088" s="250"/>
      <c r="L4088" s="254"/>
      <c r="M4088" s="255"/>
      <c r="N4088" s="256"/>
      <c r="O4088" s="256"/>
      <c r="P4088" s="256"/>
      <c r="Q4088" s="256"/>
      <c r="R4088" s="256"/>
      <c r="S4088" s="256"/>
      <c r="T4088" s="257"/>
      <c r="U4088" s="13"/>
      <c r="V4088" s="13"/>
      <c r="W4088" s="13"/>
      <c r="X4088" s="13"/>
      <c r="Y4088" s="13"/>
      <c r="Z4088" s="13"/>
      <c r="AA4088" s="13"/>
      <c r="AB4088" s="13"/>
      <c r="AC4088" s="13"/>
      <c r="AD4088" s="13"/>
      <c r="AE4088" s="13"/>
      <c r="AT4088" s="258" t="s">
        <v>200</v>
      </c>
      <c r="AU4088" s="258" t="s">
        <v>82</v>
      </c>
      <c r="AV4088" s="13" t="s">
        <v>80</v>
      </c>
      <c r="AW4088" s="13" t="s">
        <v>30</v>
      </c>
      <c r="AX4088" s="13" t="s">
        <v>73</v>
      </c>
      <c r="AY4088" s="258" t="s">
        <v>189</v>
      </c>
    </row>
    <row r="4089" s="13" customFormat="1">
      <c r="A4089" s="13"/>
      <c r="B4089" s="249"/>
      <c r="C4089" s="250"/>
      <c r="D4089" s="242" t="s">
        <v>200</v>
      </c>
      <c r="E4089" s="251" t="s">
        <v>1</v>
      </c>
      <c r="F4089" s="252" t="s">
        <v>2369</v>
      </c>
      <c r="G4089" s="250"/>
      <c r="H4089" s="251" t="s">
        <v>1</v>
      </c>
      <c r="I4089" s="253"/>
      <c r="J4089" s="250"/>
      <c r="K4089" s="250"/>
      <c r="L4089" s="254"/>
      <c r="M4089" s="255"/>
      <c r="N4089" s="256"/>
      <c r="O4089" s="256"/>
      <c r="P4089" s="256"/>
      <c r="Q4089" s="256"/>
      <c r="R4089" s="256"/>
      <c r="S4089" s="256"/>
      <c r="T4089" s="257"/>
      <c r="U4089" s="13"/>
      <c r="V4089" s="13"/>
      <c r="W4089" s="13"/>
      <c r="X4089" s="13"/>
      <c r="Y4089" s="13"/>
      <c r="Z4089" s="13"/>
      <c r="AA4089" s="13"/>
      <c r="AB4089" s="13"/>
      <c r="AC4089" s="13"/>
      <c r="AD4089" s="13"/>
      <c r="AE4089" s="13"/>
      <c r="AT4089" s="258" t="s">
        <v>200</v>
      </c>
      <c r="AU4089" s="258" t="s">
        <v>82</v>
      </c>
      <c r="AV4089" s="13" t="s">
        <v>80</v>
      </c>
      <c r="AW4089" s="13" t="s">
        <v>30</v>
      </c>
      <c r="AX4089" s="13" t="s">
        <v>73</v>
      </c>
      <c r="AY4089" s="258" t="s">
        <v>189</v>
      </c>
    </row>
    <row r="4090" s="14" customFormat="1">
      <c r="A4090" s="14"/>
      <c r="B4090" s="259"/>
      <c r="C4090" s="260"/>
      <c r="D4090" s="242" t="s">
        <v>200</v>
      </c>
      <c r="E4090" s="261" t="s">
        <v>1</v>
      </c>
      <c r="F4090" s="262" t="s">
        <v>2471</v>
      </c>
      <c r="G4090" s="260"/>
      <c r="H4090" s="263">
        <v>41.18</v>
      </c>
      <c r="I4090" s="264"/>
      <c r="J4090" s="260"/>
      <c r="K4090" s="260"/>
      <c r="L4090" s="265"/>
      <c r="M4090" s="266"/>
      <c r="N4090" s="267"/>
      <c r="O4090" s="267"/>
      <c r="P4090" s="267"/>
      <c r="Q4090" s="267"/>
      <c r="R4090" s="267"/>
      <c r="S4090" s="267"/>
      <c r="T4090" s="268"/>
      <c r="U4090" s="14"/>
      <c r="V4090" s="14"/>
      <c r="W4090" s="14"/>
      <c r="X4090" s="14"/>
      <c r="Y4090" s="14"/>
      <c r="Z4090" s="14"/>
      <c r="AA4090" s="14"/>
      <c r="AB4090" s="14"/>
      <c r="AC4090" s="14"/>
      <c r="AD4090" s="14"/>
      <c r="AE4090" s="14"/>
      <c r="AT4090" s="269" t="s">
        <v>200</v>
      </c>
      <c r="AU4090" s="269" t="s">
        <v>82</v>
      </c>
      <c r="AV4090" s="14" t="s">
        <v>82</v>
      </c>
      <c r="AW4090" s="14" t="s">
        <v>30</v>
      </c>
      <c r="AX4090" s="14" t="s">
        <v>73</v>
      </c>
      <c r="AY4090" s="269" t="s">
        <v>189</v>
      </c>
    </row>
    <row r="4091" s="15" customFormat="1">
      <c r="A4091" s="15"/>
      <c r="B4091" s="270"/>
      <c r="C4091" s="271"/>
      <c r="D4091" s="242" t="s">
        <v>200</v>
      </c>
      <c r="E4091" s="272" t="s">
        <v>1</v>
      </c>
      <c r="F4091" s="273" t="s">
        <v>207</v>
      </c>
      <c r="G4091" s="271"/>
      <c r="H4091" s="274">
        <v>96.730000000000004</v>
      </c>
      <c r="I4091" s="275"/>
      <c r="J4091" s="271"/>
      <c r="K4091" s="271"/>
      <c r="L4091" s="276"/>
      <c r="M4091" s="277"/>
      <c r="N4091" s="278"/>
      <c r="O4091" s="278"/>
      <c r="P4091" s="278"/>
      <c r="Q4091" s="278"/>
      <c r="R4091" s="278"/>
      <c r="S4091" s="278"/>
      <c r="T4091" s="279"/>
      <c r="U4091" s="15"/>
      <c r="V4091" s="15"/>
      <c r="W4091" s="15"/>
      <c r="X4091" s="15"/>
      <c r="Y4091" s="15"/>
      <c r="Z4091" s="15"/>
      <c r="AA4091" s="15"/>
      <c r="AB4091" s="15"/>
      <c r="AC4091" s="15"/>
      <c r="AD4091" s="15"/>
      <c r="AE4091" s="15"/>
      <c r="AT4091" s="280" t="s">
        <v>200</v>
      </c>
      <c r="AU4091" s="280" t="s">
        <v>82</v>
      </c>
      <c r="AV4091" s="15" t="s">
        <v>195</v>
      </c>
      <c r="AW4091" s="15" t="s">
        <v>30</v>
      </c>
      <c r="AX4091" s="15" t="s">
        <v>80</v>
      </c>
      <c r="AY4091" s="280" t="s">
        <v>189</v>
      </c>
    </row>
    <row r="4092" s="2" customFormat="1" ht="21.75" customHeight="1">
      <c r="A4092" s="39"/>
      <c r="B4092" s="40"/>
      <c r="C4092" s="281" t="s">
        <v>2472</v>
      </c>
      <c r="D4092" s="281" t="s">
        <v>273</v>
      </c>
      <c r="E4092" s="282" t="s">
        <v>2473</v>
      </c>
      <c r="F4092" s="283" t="s">
        <v>2474</v>
      </c>
      <c r="G4092" s="284" t="s">
        <v>194</v>
      </c>
      <c r="H4092" s="285">
        <v>2.8519999999999999</v>
      </c>
      <c r="I4092" s="286"/>
      <c r="J4092" s="287">
        <f>ROUND(I4092*H4092,2)</f>
        <v>0</v>
      </c>
      <c r="K4092" s="288"/>
      <c r="L4092" s="289"/>
      <c r="M4092" s="290" t="s">
        <v>1</v>
      </c>
      <c r="N4092" s="291" t="s">
        <v>38</v>
      </c>
      <c r="O4092" s="92"/>
      <c r="P4092" s="238">
        <f>O4092*H4092</f>
        <v>0</v>
      </c>
      <c r="Q4092" s="238">
        <v>0.55000000000000004</v>
      </c>
      <c r="R4092" s="238">
        <f>Q4092*H4092</f>
        <v>1.5686</v>
      </c>
      <c r="S4092" s="238">
        <v>0</v>
      </c>
      <c r="T4092" s="239">
        <f>S4092*H4092</f>
        <v>0</v>
      </c>
      <c r="U4092" s="39"/>
      <c r="V4092" s="39"/>
      <c r="W4092" s="39"/>
      <c r="X4092" s="39"/>
      <c r="Y4092" s="39"/>
      <c r="Z4092" s="39"/>
      <c r="AA4092" s="39"/>
      <c r="AB4092" s="39"/>
      <c r="AC4092" s="39"/>
      <c r="AD4092" s="39"/>
      <c r="AE4092" s="39"/>
      <c r="AR4092" s="240" t="s">
        <v>471</v>
      </c>
      <c r="AT4092" s="240" t="s">
        <v>273</v>
      </c>
      <c r="AU4092" s="240" t="s">
        <v>82</v>
      </c>
      <c r="AY4092" s="18" t="s">
        <v>189</v>
      </c>
      <c r="BE4092" s="241">
        <f>IF(N4092="základní",J4092,0)</f>
        <v>0</v>
      </c>
      <c r="BF4092" s="241">
        <f>IF(N4092="snížená",J4092,0)</f>
        <v>0</v>
      </c>
      <c r="BG4092" s="241">
        <f>IF(N4092="zákl. přenesená",J4092,0)</f>
        <v>0</v>
      </c>
      <c r="BH4092" s="241">
        <f>IF(N4092="sníž. přenesená",J4092,0)</f>
        <v>0</v>
      </c>
      <c r="BI4092" s="241">
        <f>IF(N4092="nulová",J4092,0)</f>
        <v>0</v>
      </c>
      <c r="BJ4092" s="18" t="s">
        <v>80</v>
      </c>
      <c r="BK4092" s="241">
        <f>ROUND(I4092*H4092,2)</f>
        <v>0</v>
      </c>
      <c r="BL4092" s="18" t="s">
        <v>306</v>
      </c>
      <c r="BM4092" s="240" t="s">
        <v>2475</v>
      </c>
    </row>
    <row r="4093" s="2" customFormat="1">
      <c r="A4093" s="39"/>
      <c r="B4093" s="40"/>
      <c r="C4093" s="41"/>
      <c r="D4093" s="242" t="s">
        <v>197</v>
      </c>
      <c r="E4093" s="41"/>
      <c r="F4093" s="243" t="s">
        <v>2474</v>
      </c>
      <c r="G4093" s="41"/>
      <c r="H4093" s="41"/>
      <c r="I4093" s="244"/>
      <c r="J4093" s="41"/>
      <c r="K4093" s="41"/>
      <c r="L4093" s="45"/>
      <c r="M4093" s="245"/>
      <c r="N4093" s="246"/>
      <c r="O4093" s="92"/>
      <c r="P4093" s="92"/>
      <c r="Q4093" s="92"/>
      <c r="R4093" s="92"/>
      <c r="S4093" s="92"/>
      <c r="T4093" s="93"/>
      <c r="U4093" s="39"/>
      <c r="V4093" s="39"/>
      <c r="W4093" s="39"/>
      <c r="X4093" s="39"/>
      <c r="Y4093" s="39"/>
      <c r="Z4093" s="39"/>
      <c r="AA4093" s="39"/>
      <c r="AB4093" s="39"/>
      <c r="AC4093" s="39"/>
      <c r="AD4093" s="39"/>
      <c r="AE4093" s="39"/>
      <c r="AT4093" s="18" t="s">
        <v>197</v>
      </c>
      <c r="AU4093" s="18" t="s">
        <v>82</v>
      </c>
    </row>
    <row r="4094" s="13" customFormat="1">
      <c r="A4094" s="13"/>
      <c r="B4094" s="249"/>
      <c r="C4094" s="250"/>
      <c r="D4094" s="242" t="s">
        <v>200</v>
      </c>
      <c r="E4094" s="251" t="s">
        <v>1</v>
      </c>
      <c r="F4094" s="252" t="s">
        <v>2366</v>
      </c>
      <c r="G4094" s="250"/>
      <c r="H4094" s="251" t="s">
        <v>1</v>
      </c>
      <c r="I4094" s="253"/>
      <c r="J4094" s="250"/>
      <c r="K4094" s="250"/>
      <c r="L4094" s="254"/>
      <c r="M4094" s="255"/>
      <c r="N4094" s="256"/>
      <c r="O4094" s="256"/>
      <c r="P4094" s="256"/>
      <c r="Q4094" s="256"/>
      <c r="R4094" s="256"/>
      <c r="S4094" s="256"/>
      <c r="T4094" s="257"/>
      <c r="U4094" s="13"/>
      <c r="V4094" s="13"/>
      <c r="W4094" s="13"/>
      <c r="X4094" s="13"/>
      <c r="Y4094" s="13"/>
      <c r="Z4094" s="13"/>
      <c r="AA4094" s="13"/>
      <c r="AB4094" s="13"/>
      <c r="AC4094" s="13"/>
      <c r="AD4094" s="13"/>
      <c r="AE4094" s="13"/>
      <c r="AT4094" s="258" t="s">
        <v>200</v>
      </c>
      <c r="AU4094" s="258" t="s">
        <v>82</v>
      </c>
      <c r="AV4094" s="13" t="s">
        <v>80</v>
      </c>
      <c r="AW4094" s="13" t="s">
        <v>30</v>
      </c>
      <c r="AX4094" s="13" t="s">
        <v>73</v>
      </c>
      <c r="AY4094" s="258" t="s">
        <v>189</v>
      </c>
    </row>
    <row r="4095" s="13" customFormat="1">
      <c r="A4095" s="13"/>
      <c r="B4095" s="249"/>
      <c r="C4095" s="250"/>
      <c r="D4095" s="242" t="s">
        <v>200</v>
      </c>
      <c r="E4095" s="251" t="s">
        <v>1</v>
      </c>
      <c r="F4095" s="252" t="s">
        <v>2353</v>
      </c>
      <c r="G4095" s="250"/>
      <c r="H4095" s="251" t="s">
        <v>1</v>
      </c>
      <c r="I4095" s="253"/>
      <c r="J4095" s="250"/>
      <c r="K4095" s="250"/>
      <c r="L4095" s="254"/>
      <c r="M4095" s="255"/>
      <c r="N4095" s="256"/>
      <c r="O4095" s="256"/>
      <c r="P4095" s="256"/>
      <c r="Q4095" s="256"/>
      <c r="R4095" s="256"/>
      <c r="S4095" s="256"/>
      <c r="T4095" s="257"/>
      <c r="U4095" s="13"/>
      <c r="V4095" s="13"/>
      <c r="W4095" s="13"/>
      <c r="X4095" s="13"/>
      <c r="Y4095" s="13"/>
      <c r="Z4095" s="13"/>
      <c r="AA4095" s="13"/>
      <c r="AB4095" s="13"/>
      <c r="AC4095" s="13"/>
      <c r="AD4095" s="13"/>
      <c r="AE4095" s="13"/>
      <c r="AT4095" s="258" t="s">
        <v>200</v>
      </c>
      <c r="AU4095" s="258" t="s">
        <v>82</v>
      </c>
      <c r="AV4095" s="13" t="s">
        <v>80</v>
      </c>
      <c r="AW4095" s="13" t="s">
        <v>30</v>
      </c>
      <c r="AX4095" s="13" t="s">
        <v>73</v>
      </c>
      <c r="AY4095" s="258" t="s">
        <v>189</v>
      </c>
    </row>
    <row r="4096" s="14" customFormat="1">
      <c r="A4096" s="14"/>
      <c r="B4096" s="259"/>
      <c r="C4096" s="260"/>
      <c r="D4096" s="242" t="s">
        <v>200</v>
      </c>
      <c r="E4096" s="261" t="s">
        <v>1</v>
      </c>
      <c r="F4096" s="262" t="s">
        <v>2476</v>
      </c>
      <c r="G4096" s="260"/>
      <c r="H4096" s="263">
        <v>0.32300000000000001</v>
      </c>
      <c r="I4096" s="264"/>
      <c r="J4096" s="260"/>
      <c r="K4096" s="260"/>
      <c r="L4096" s="265"/>
      <c r="M4096" s="266"/>
      <c r="N4096" s="267"/>
      <c r="O4096" s="267"/>
      <c r="P4096" s="267"/>
      <c r="Q4096" s="267"/>
      <c r="R4096" s="267"/>
      <c r="S4096" s="267"/>
      <c r="T4096" s="268"/>
      <c r="U4096" s="14"/>
      <c r="V4096" s="14"/>
      <c r="W4096" s="14"/>
      <c r="X4096" s="14"/>
      <c r="Y4096" s="14"/>
      <c r="Z4096" s="14"/>
      <c r="AA4096" s="14"/>
      <c r="AB4096" s="14"/>
      <c r="AC4096" s="14"/>
      <c r="AD4096" s="14"/>
      <c r="AE4096" s="14"/>
      <c r="AT4096" s="269" t="s">
        <v>200</v>
      </c>
      <c r="AU4096" s="269" t="s">
        <v>82</v>
      </c>
      <c r="AV4096" s="14" t="s">
        <v>82</v>
      </c>
      <c r="AW4096" s="14" t="s">
        <v>30</v>
      </c>
      <c r="AX4096" s="14" t="s">
        <v>73</v>
      </c>
      <c r="AY4096" s="269" t="s">
        <v>189</v>
      </c>
    </row>
    <row r="4097" s="13" customFormat="1">
      <c r="A4097" s="13"/>
      <c r="B4097" s="249"/>
      <c r="C4097" s="250"/>
      <c r="D4097" s="242" t="s">
        <v>200</v>
      </c>
      <c r="E4097" s="251" t="s">
        <v>1</v>
      </c>
      <c r="F4097" s="252" t="s">
        <v>2355</v>
      </c>
      <c r="G4097" s="250"/>
      <c r="H4097" s="251" t="s">
        <v>1</v>
      </c>
      <c r="I4097" s="253"/>
      <c r="J4097" s="250"/>
      <c r="K4097" s="250"/>
      <c r="L4097" s="254"/>
      <c r="M4097" s="255"/>
      <c r="N4097" s="256"/>
      <c r="O4097" s="256"/>
      <c r="P4097" s="256"/>
      <c r="Q4097" s="256"/>
      <c r="R4097" s="256"/>
      <c r="S4097" s="256"/>
      <c r="T4097" s="257"/>
      <c r="U4097" s="13"/>
      <c r="V4097" s="13"/>
      <c r="W4097" s="13"/>
      <c r="X4097" s="13"/>
      <c r="Y4097" s="13"/>
      <c r="Z4097" s="13"/>
      <c r="AA4097" s="13"/>
      <c r="AB4097" s="13"/>
      <c r="AC4097" s="13"/>
      <c r="AD4097" s="13"/>
      <c r="AE4097" s="13"/>
      <c r="AT4097" s="258" t="s">
        <v>200</v>
      </c>
      <c r="AU4097" s="258" t="s">
        <v>82</v>
      </c>
      <c r="AV4097" s="13" t="s">
        <v>80</v>
      </c>
      <c r="AW4097" s="13" t="s">
        <v>30</v>
      </c>
      <c r="AX4097" s="13" t="s">
        <v>73</v>
      </c>
      <c r="AY4097" s="258" t="s">
        <v>189</v>
      </c>
    </row>
    <row r="4098" s="14" customFormat="1">
      <c r="A4098" s="14"/>
      <c r="B4098" s="259"/>
      <c r="C4098" s="260"/>
      <c r="D4098" s="242" t="s">
        <v>200</v>
      </c>
      <c r="E4098" s="261" t="s">
        <v>1</v>
      </c>
      <c r="F4098" s="262" t="s">
        <v>2477</v>
      </c>
      <c r="G4098" s="260"/>
      <c r="H4098" s="263">
        <v>1.232</v>
      </c>
      <c r="I4098" s="264"/>
      <c r="J4098" s="260"/>
      <c r="K4098" s="260"/>
      <c r="L4098" s="265"/>
      <c r="M4098" s="266"/>
      <c r="N4098" s="267"/>
      <c r="O4098" s="267"/>
      <c r="P4098" s="267"/>
      <c r="Q4098" s="267"/>
      <c r="R4098" s="267"/>
      <c r="S4098" s="267"/>
      <c r="T4098" s="268"/>
      <c r="U4098" s="14"/>
      <c r="V4098" s="14"/>
      <c r="W4098" s="14"/>
      <c r="X4098" s="14"/>
      <c r="Y4098" s="14"/>
      <c r="Z4098" s="14"/>
      <c r="AA4098" s="14"/>
      <c r="AB4098" s="14"/>
      <c r="AC4098" s="14"/>
      <c r="AD4098" s="14"/>
      <c r="AE4098" s="14"/>
      <c r="AT4098" s="269" t="s">
        <v>200</v>
      </c>
      <c r="AU4098" s="269" t="s">
        <v>82</v>
      </c>
      <c r="AV4098" s="14" t="s">
        <v>82</v>
      </c>
      <c r="AW4098" s="14" t="s">
        <v>30</v>
      </c>
      <c r="AX4098" s="14" t="s">
        <v>73</v>
      </c>
      <c r="AY4098" s="269" t="s">
        <v>189</v>
      </c>
    </row>
    <row r="4099" s="13" customFormat="1">
      <c r="A4099" s="13"/>
      <c r="B4099" s="249"/>
      <c r="C4099" s="250"/>
      <c r="D4099" s="242" t="s">
        <v>200</v>
      </c>
      <c r="E4099" s="251" t="s">
        <v>1</v>
      </c>
      <c r="F4099" s="252" t="s">
        <v>2161</v>
      </c>
      <c r="G4099" s="250"/>
      <c r="H4099" s="251" t="s">
        <v>1</v>
      </c>
      <c r="I4099" s="253"/>
      <c r="J4099" s="250"/>
      <c r="K4099" s="250"/>
      <c r="L4099" s="254"/>
      <c r="M4099" s="255"/>
      <c r="N4099" s="256"/>
      <c r="O4099" s="256"/>
      <c r="P4099" s="256"/>
      <c r="Q4099" s="256"/>
      <c r="R4099" s="256"/>
      <c r="S4099" s="256"/>
      <c r="T4099" s="257"/>
      <c r="U4099" s="13"/>
      <c r="V4099" s="13"/>
      <c r="W4099" s="13"/>
      <c r="X4099" s="13"/>
      <c r="Y4099" s="13"/>
      <c r="Z4099" s="13"/>
      <c r="AA4099" s="13"/>
      <c r="AB4099" s="13"/>
      <c r="AC4099" s="13"/>
      <c r="AD4099" s="13"/>
      <c r="AE4099" s="13"/>
      <c r="AT4099" s="258" t="s">
        <v>200</v>
      </c>
      <c r="AU4099" s="258" t="s">
        <v>82</v>
      </c>
      <c r="AV4099" s="13" t="s">
        <v>80</v>
      </c>
      <c r="AW4099" s="13" t="s">
        <v>30</v>
      </c>
      <c r="AX4099" s="13" t="s">
        <v>73</v>
      </c>
      <c r="AY4099" s="258" t="s">
        <v>189</v>
      </c>
    </row>
    <row r="4100" s="13" customFormat="1">
      <c r="A4100" s="13"/>
      <c r="B4100" s="249"/>
      <c r="C4100" s="250"/>
      <c r="D4100" s="242" t="s">
        <v>200</v>
      </c>
      <c r="E4100" s="251" t="s">
        <v>1</v>
      </c>
      <c r="F4100" s="252" t="s">
        <v>2369</v>
      </c>
      <c r="G4100" s="250"/>
      <c r="H4100" s="251" t="s">
        <v>1</v>
      </c>
      <c r="I4100" s="253"/>
      <c r="J4100" s="250"/>
      <c r="K4100" s="250"/>
      <c r="L4100" s="254"/>
      <c r="M4100" s="255"/>
      <c r="N4100" s="256"/>
      <c r="O4100" s="256"/>
      <c r="P4100" s="256"/>
      <c r="Q4100" s="256"/>
      <c r="R4100" s="256"/>
      <c r="S4100" s="256"/>
      <c r="T4100" s="257"/>
      <c r="U4100" s="13"/>
      <c r="V4100" s="13"/>
      <c r="W4100" s="13"/>
      <c r="X4100" s="13"/>
      <c r="Y4100" s="13"/>
      <c r="Z4100" s="13"/>
      <c r="AA4100" s="13"/>
      <c r="AB4100" s="13"/>
      <c r="AC4100" s="13"/>
      <c r="AD4100" s="13"/>
      <c r="AE4100" s="13"/>
      <c r="AT4100" s="258" t="s">
        <v>200</v>
      </c>
      <c r="AU4100" s="258" t="s">
        <v>82</v>
      </c>
      <c r="AV4100" s="13" t="s">
        <v>80</v>
      </c>
      <c r="AW4100" s="13" t="s">
        <v>30</v>
      </c>
      <c r="AX4100" s="13" t="s">
        <v>73</v>
      </c>
      <c r="AY4100" s="258" t="s">
        <v>189</v>
      </c>
    </row>
    <row r="4101" s="14" customFormat="1">
      <c r="A4101" s="14"/>
      <c r="B4101" s="259"/>
      <c r="C4101" s="260"/>
      <c r="D4101" s="242" t="s">
        <v>200</v>
      </c>
      <c r="E4101" s="261" t="s">
        <v>1</v>
      </c>
      <c r="F4101" s="262" t="s">
        <v>2478</v>
      </c>
      <c r="G4101" s="260"/>
      <c r="H4101" s="263">
        <v>1.038</v>
      </c>
      <c r="I4101" s="264"/>
      <c r="J4101" s="260"/>
      <c r="K4101" s="260"/>
      <c r="L4101" s="265"/>
      <c r="M4101" s="266"/>
      <c r="N4101" s="267"/>
      <c r="O4101" s="267"/>
      <c r="P4101" s="267"/>
      <c r="Q4101" s="267"/>
      <c r="R4101" s="267"/>
      <c r="S4101" s="267"/>
      <c r="T4101" s="268"/>
      <c r="U4101" s="14"/>
      <c r="V4101" s="14"/>
      <c r="W4101" s="14"/>
      <c r="X4101" s="14"/>
      <c r="Y4101" s="14"/>
      <c r="Z4101" s="14"/>
      <c r="AA4101" s="14"/>
      <c r="AB4101" s="14"/>
      <c r="AC4101" s="14"/>
      <c r="AD4101" s="14"/>
      <c r="AE4101" s="14"/>
      <c r="AT4101" s="269" t="s">
        <v>200</v>
      </c>
      <c r="AU4101" s="269" t="s">
        <v>82</v>
      </c>
      <c r="AV4101" s="14" t="s">
        <v>82</v>
      </c>
      <c r="AW4101" s="14" t="s">
        <v>30</v>
      </c>
      <c r="AX4101" s="14" t="s">
        <v>73</v>
      </c>
      <c r="AY4101" s="269" t="s">
        <v>189</v>
      </c>
    </row>
    <row r="4102" s="15" customFormat="1">
      <c r="A4102" s="15"/>
      <c r="B4102" s="270"/>
      <c r="C4102" s="271"/>
      <c r="D4102" s="242" t="s">
        <v>200</v>
      </c>
      <c r="E4102" s="272" t="s">
        <v>1</v>
      </c>
      <c r="F4102" s="273" t="s">
        <v>207</v>
      </c>
      <c r="G4102" s="271"/>
      <c r="H4102" s="274">
        <v>2.593</v>
      </c>
      <c r="I4102" s="275"/>
      <c r="J4102" s="271"/>
      <c r="K4102" s="271"/>
      <c r="L4102" s="276"/>
      <c r="M4102" s="277"/>
      <c r="N4102" s="278"/>
      <c r="O4102" s="278"/>
      <c r="P4102" s="278"/>
      <c r="Q4102" s="278"/>
      <c r="R4102" s="278"/>
      <c r="S4102" s="278"/>
      <c r="T4102" s="279"/>
      <c r="U4102" s="15"/>
      <c r="V4102" s="15"/>
      <c r="W4102" s="15"/>
      <c r="X4102" s="15"/>
      <c r="Y4102" s="15"/>
      <c r="Z4102" s="15"/>
      <c r="AA4102" s="15"/>
      <c r="AB4102" s="15"/>
      <c r="AC4102" s="15"/>
      <c r="AD4102" s="15"/>
      <c r="AE4102" s="15"/>
      <c r="AT4102" s="280" t="s">
        <v>200</v>
      </c>
      <c r="AU4102" s="280" t="s">
        <v>82</v>
      </c>
      <c r="AV4102" s="15" t="s">
        <v>195</v>
      </c>
      <c r="AW4102" s="15" t="s">
        <v>30</v>
      </c>
      <c r="AX4102" s="15" t="s">
        <v>73</v>
      </c>
      <c r="AY4102" s="280" t="s">
        <v>189</v>
      </c>
    </row>
    <row r="4103" s="14" customFormat="1">
      <c r="A4103" s="14"/>
      <c r="B4103" s="259"/>
      <c r="C4103" s="260"/>
      <c r="D4103" s="242" t="s">
        <v>200</v>
      </c>
      <c r="E4103" s="261" t="s">
        <v>1</v>
      </c>
      <c r="F4103" s="262" t="s">
        <v>2479</v>
      </c>
      <c r="G4103" s="260"/>
      <c r="H4103" s="263">
        <v>2.8519999999999999</v>
      </c>
      <c r="I4103" s="264"/>
      <c r="J4103" s="260"/>
      <c r="K4103" s="260"/>
      <c r="L4103" s="265"/>
      <c r="M4103" s="266"/>
      <c r="N4103" s="267"/>
      <c r="O4103" s="267"/>
      <c r="P4103" s="267"/>
      <c r="Q4103" s="267"/>
      <c r="R4103" s="267"/>
      <c r="S4103" s="267"/>
      <c r="T4103" s="268"/>
      <c r="U4103" s="14"/>
      <c r="V4103" s="14"/>
      <c r="W4103" s="14"/>
      <c r="X4103" s="14"/>
      <c r="Y4103" s="14"/>
      <c r="Z4103" s="14"/>
      <c r="AA4103" s="14"/>
      <c r="AB4103" s="14"/>
      <c r="AC4103" s="14"/>
      <c r="AD4103" s="14"/>
      <c r="AE4103" s="14"/>
      <c r="AT4103" s="269" t="s">
        <v>200</v>
      </c>
      <c r="AU4103" s="269" t="s">
        <v>82</v>
      </c>
      <c r="AV4103" s="14" t="s">
        <v>82</v>
      </c>
      <c r="AW4103" s="14" t="s">
        <v>30</v>
      </c>
      <c r="AX4103" s="14" t="s">
        <v>80</v>
      </c>
      <c r="AY4103" s="269" t="s">
        <v>189</v>
      </c>
    </row>
    <row r="4104" s="2" customFormat="1" ht="24.15" customHeight="1">
      <c r="A4104" s="39"/>
      <c r="B4104" s="40"/>
      <c r="C4104" s="228" t="s">
        <v>2480</v>
      </c>
      <c r="D4104" s="228" t="s">
        <v>191</v>
      </c>
      <c r="E4104" s="229" t="s">
        <v>2481</v>
      </c>
      <c r="F4104" s="230" t="s">
        <v>2482</v>
      </c>
      <c r="G4104" s="231" t="s">
        <v>466</v>
      </c>
      <c r="H4104" s="232">
        <v>336.75</v>
      </c>
      <c r="I4104" s="233"/>
      <c r="J4104" s="234">
        <f>ROUND(I4104*H4104,2)</f>
        <v>0</v>
      </c>
      <c r="K4104" s="235"/>
      <c r="L4104" s="45"/>
      <c r="M4104" s="236" t="s">
        <v>1</v>
      </c>
      <c r="N4104" s="237" t="s">
        <v>38</v>
      </c>
      <c r="O4104" s="92"/>
      <c r="P4104" s="238">
        <f>O4104*H4104</f>
        <v>0</v>
      </c>
      <c r="Q4104" s="238">
        <v>0.02733</v>
      </c>
      <c r="R4104" s="238">
        <f>Q4104*H4104</f>
        <v>9.2033775000000002</v>
      </c>
      <c r="S4104" s="238">
        <v>0</v>
      </c>
      <c r="T4104" s="239">
        <f>S4104*H4104</f>
        <v>0</v>
      </c>
      <c r="U4104" s="39"/>
      <c r="V4104" s="39"/>
      <c r="W4104" s="39"/>
      <c r="X4104" s="39"/>
      <c r="Y4104" s="39"/>
      <c r="Z4104" s="39"/>
      <c r="AA4104" s="39"/>
      <c r="AB4104" s="39"/>
      <c r="AC4104" s="39"/>
      <c r="AD4104" s="39"/>
      <c r="AE4104" s="39"/>
      <c r="AR4104" s="240" t="s">
        <v>306</v>
      </c>
      <c r="AT4104" s="240" t="s">
        <v>191</v>
      </c>
      <c r="AU4104" s="240" t="s">
        <v>82</v>
      </c>
      <c r="AY4104" s="18" t="s">
        <v>189</v>
      </c>
      <c r="BE4104" s="241">
        <f>IF(N4104="základní",J4104,0)</f>
        <v>0</v>
      </c>
      <c r="BF4104" s="241">
        <f>IF(N4104="snížená",J4104,0)</f>
        <v>0</v>
      </c>
      <c r="BG4104" s="241">
        <f>IF(N4104="zákl. přenesená",J4104,0)</f>
        <v>0</v>
      </c>
      <c r="BH4104" s="241">
        <f>IF(N4104="sníž. přenesená",J4104,0)</f>
        <v>0</v>
      </c>
      <c r="BI4104" s="241">
        <f>IF(N4104="nulová",J4104,0)</f>
        <v>0</v>
      </c>
      <c r="BJ4104" s="18" t="s">
        <v>80</v>
      </c>
      <c r="BK4104" s="241">
        <f>ROUND(I4104*H4104,2)</f>
        <v>0</v>
      </c>
      <c r="BL4104" s="18" t="s">
        <v>306</v>
      </c>
      <c r="BM4104" s="240" t="s">
        <v>2483</v>
      </c>
    </row>
    <row r="4105" s="2" customFormat="1">
      <c r="A4105" s="39"/>
      <c r="B4105" s="40"/>
      <c r="C4105" s="41"/>
      <c r="D4105" s="242" t="s">
        <v>197</v>
      </c>
      <c r="E4105" s="41"/>
      <c r="F4105" s="243" t="s">
        <v>2482</v>
      </c>
      <c r="G4105" s="41"/>
      <c r="H4105" s="41"/>
      <c r="I4105" s="244"/>
      <c r="J4105" s="41"/>
      <c r="K4105" s="41"/>
      <c r="L4105" s="45"/>
      <c r="M4105" s="245"/>
      <c r="N4105" s="246"/>
      <c r="O4105" s="92"/>
      <c r="P4105" s="92"/>
      <c r="Q4105" s="92"/>
      <c r="R4105" s="92"/>
      <c r="S4105" s="92"/>
      <c r="T4105" s="93"/>
      <c r="U4105" s="39"/>
      <c r="V4105" s="39"/>
      <c r="W4105" s="39"/>
      <c r="X4105" s="39"/>
      <c r="Y4105" s="39"/>
      <c r="Z4105" s="39"/>
      <c r="AA4105" s="39"/>
      <c r="AB4105" s="39"/>
      <c r="AC4105" s="39"/>
      <c r="AD4105" s="39"/>
      <c r="AE4105" s="39"/>
      <c r="AT4105" s="18" t="s">
        <v>197</v>
      </c>
      <c r="AU4105" s="18" t="s">
        <v>82</v>
      </c>
    </row>
    <row r="4106" s="13" customFormat="1">
      <c r="A4106" s="13"/>
      <c r="B4106" s="249"/>
      <c r="C4106" s="250"/>
      <c r="D4106" s="242" t="s">
        <v>200</v>
      </c>
      <c r="E4106" s="251" t="s">
        <v>1</v>
      </c>
      <c r="F4106" s="252" t="s">
        <v>2484</v>
      </c>
      <c r="G4106" s="250"/>
      <c r="H4106" s="251" t="s">
        <v>1</v>
      </c>
      <c r="I4106" s="253"/>
      <c r="J4106" s="250"/>
      <c r="K4106" s="250"/>
      <c r="L4106" s="254"/>
      <c r="M4106" s="255"/>
      <c r="N4106" s="256"/>
      <c r="O4106" s="256"/>
      <c r="P4106" s="256"/>
      <c r="Q4106" s="256"/>
      <c r="R4106" s="256"/>
      <c r="S4106" s="256"/>
      <c r="T4106" s="257"/>
      <c r="U4106" s="13"/>
      <c r="V4106" s="13"/>
      <c r="W4106" s="13"/>
      <c r="X4106" s="13"/>
      <c r="Y4106" s="13"/>
      <c r="Z4106" s="13"/>
      <c r="AA4106" s="13"/>
      <c r="AB4106" s="13"/>
      <c r="AC4106" s="13"/>
      <c r="AD4106" s="13"/>
      <c r="AE4106" s="13"/>
      <c r="AT4106" s="258" t="s">
        <v>200</v>
      </c>
      <c r="AU4106" s="258" t="s">
        <v>82</v>
      </c>
      <c r="AV4106" s="13" t="s">
        <v>80</v>
      </c>
      <c r="AW4106" s="13" t="s">
        <v>30</v>
      </c>
      <c r="AX4106" s="13" t="s">
        <v>73</v>
      </c>
      <c r="AY4106" s="258" t="s">
        <v>189</v>
      </c>
    </row>
    <row r="4107" s="13" customFormat="1">
      <c r="A4107" s="13"/>
      <c r="B4107" s="249"/>
      <c r="C4107" s="250"/>
      <c r="D4107" s="242" t="s">
        <v>200</v>
      </c>
      <c r="E4107" s="251" t="s">
        <v>1</v>
      </c>
      <c r="F4107" s="252" t="s">
        <v>2485</v>
      </c>
      <c r="G4107" s="250"/>
      <c r="H4107" s="251" t="s">
        <v>1</v>
      </c>
      <c r="I4107" s="253"/>
      <c r="J4107" s="250"/>
      <c r="K4107" s="250"/>
      <c r="L4107" s="254"/>
      <c r="M4107" s="255"/>
      <c r="N4107" s="256"/>
      <c r="O4107" s="256"/>
      <c r="P4107" s="256"/>
      <c r="Q4107" s="256"/>
      <c r="R4107" s="256"/>
      <c r="S4107" s="256"/>
      <c r="T4107" s="257"/>
      <c r="U4107" s="13"/>
      <c r="V4107" s="13"/>
      <c r="W4107" s="13"/>
      <c r="X4107" s="13"/>
      <c r="Y4107" s="13"/>
      <c r="Z4107" s="13"/>
      <c r="AA4107" s="13"/>
      <c r="AB4107" s="13"/>
      <c r="AC4107" s="13"/>
      <c r="AD4107" s="13"/>
      <c r="AE4107" s="13"/>
      <c r="AT4107" s="258" t="s">
        <v>200</v>
      </c>
      <c r="AU4107" s="258" t="s">
        <v>82</v>
      </c>
      <c r="AV4107" s="13" t="s">
        <v>80</v>
      </c>
      <c r="AW4107" s="13" t="s">
        <v>30</v>
      </c>
      <c r="AX4107" s="13" t="s">
        <v>73</v>
      </c>
      <c r="AY4107" s="258" t="s">
        <v>189</v>
      </c>
    </row>
    <row r="4108" s="13" customFormat="1">
      <c r="A4108" s="13"/>
      <c r="B4108" s="249"/>
      <c r="C4108" s="250"/>
      <c r="D4108" s="242" t="s">
        <v>200</v>
      </c>
      <c r="E4108" s="251" t="s">
        <v>1</v>
      </c>
      <c r="F4108" s="252" t="s">
        <v>2486</v>
      </c>
      <c r="G4108" s="250"/>
      <c r="H4108" s="251" t="s">
        <v>1</v>
      </c>
      <c r="I4108" s="253"/>
      <c r="J4108" s="250"/>
      <c r="K4108" s="250"/>
      <c r="L4108" s="254"/>
      <c r="M4108" s="255"/>
      <c r="N4108" s="256"/>
      <c r="O4108" s="256"/>
      <c r="P4108" s="256"/>
      <c r="Q4108" s="256"/>
      <c r="R4108" s="256"/>
      <c r="S4108" s="256"/>
      <c r="T4108" s="257"/>
      <c r="U4108" s="13"/>
      <c r="V4108" s="13"/>
      <c r="W4108" s="13"/>
      <c r="X4108" s="13"/>
      <c r="Y4108" s="13"/>
      <c r="Z4108" s="13"/>
      <c r="AA4108" s="13"/>
      <c r="AB4108" s="13"/>
      <c r="AC4108" s="13"/>
      <c r="AD4108" s="13"/>
      <c r="AE4108" s="13"/>
      <c r="AT4108" s="258" t="s">
        <v>200</v>
      </c>
      <c r="AU4108" s="258" t="s">
        <v>82</v>
      </c>
      <c r="AV4108" s="13" t="s">
        <v>80</v>
      </c>
      <c r="AW4108" s="13" t="s">
        <v>30</v>
      </c>
      <c r="AX4108" s="13" t="s">
        <v>73</v>
      </c>
      <c r="AY4108" s="258" t="s">
        <v>189</v>
      </c>
    </row>
    <row r="4109" s="13" customFormat="1">
      <c r="A4109" s="13"/>
      <c r="B4109" s="249"/>
      <c r="C4109" s="250"/>
      <c r="D4109" s="242" t="s">
        <v>200</v>
      </c>
      <c r="E4109" s="251" t="s">
        <v>1</v>
      </c>
      <c r="F4109" s="252" t="s">
        <v>2487</v>
      </c>
      <c r="G4109" s="250"/>
      <c r="H4109" s="251" t="s">
        <v>1</v>
      </c>
      <c r="I4109" s="253"/>
      <c r="J4109" s="250"/>
      <c r="K4109" s="250"/>
      <c r="L4109" s="254"/>
      <c r="M4109" s="255"/>
      <c r="N4109" s="256"/>
      <c r="O4109" s="256"/>
      <c r="P4109" s="256"/>
      <c r="Q4109" s="256"/>
      <c r="R4109" s="256"/>
      <c r="S4109" s="256"/>
      <c r="T4109" s="257"/>
      <c r="U4109" s="13"/>
      <c r="V4109" s="13"/>
      <c r="W4109" s="13"/>
      <c r="X4109" s="13"/>
      <c r="Y4109" s="13"/>
      <c r="Z4109" s="13"/>
      <c r="AA4109" s="13"/>
      <c r="AB4109" s="13"/>
      <c r="AC4109" s="13"/>
      <c r="AD4109" s="13"/>
      <c r="AE4109" s="13"/>
      <c r="AT4109" s="258" t="s">
        <v>200</v>
      </c>
      <c r="AU4109" s="258" t="s">
        <v>82</v>
      </c>
      <c r="AV4109" s="13" t="s">
        <v>80</v>
      </c>
      <c r="AW4109" s="13" t="s">
        <v>30</v>
      </c>
      <c r="AX4109" s="13" t="s">
        <v>73</v>
      </c>
      <c r="AY4109" s="258" t="s">
        <v>189</v>
      </c>
    </row>
    <row r="4110" s="13" customFormat="1">
      <c r="A4110" s="13"/>
      <c r="B4110" s="249"/>
      <c r="C4110" s="250"/>
      <c r="D4110" s="242" t="s">
        <v>200</v>
      </c>
      <c r="E4110" s="251" t="s">
        <v>1</v>
      </c>
      <c r="F4110" s="252" t="s">
        <v>2485</v>
      </c>
      <c r="G4110" s="250"/>
      <c r="H4110" s="251" t="s">
        <v>1</v>
      </c>
      <c r="I4110" s="253"/>
      <c r="J4110" s="250"/>
      <c r="K4110" s="250"/>
      <c r="L4110" s="254"/>
      <c r="M4110" s="255"/>
      <c r="N4110" s="256"/>
      <c r="O4110" s="256"/>
      <c r="P4110" s="256"/>
      <c r="Q4110" s="256"/>
      <c r="R4110" s="256"/>
      <c r="S4110" s="256"/>
      <c r="T4110" s="257"/>
      <c r="U4110" s="13"/>
      <c r="V4110" s="13"/>
      <c r="W4110" s="13"/>
      <c r="X4110" s="13"/>
      <c r="Y4110" s="13"/>
      <c r="Z4110" s="13"/>
      <c r="AA4110" s="13"/>
      <c r="AB4110" s="13"/>
      <c r="AC4110" s="13"/>
      <c r="AD4110" s="13"/>
      <c r="AE4110" s="13"/>
      <c r="AT4110" s="258" t="s">
        <v>200</v>
      </c>
      <c r="AU4110" s="258" t="s">
        <v>82</v>
      </c>
      <c r="AV4110" s="13" t="s">
        <v>80</v>
      </c>
      <c r="AW4110" s="13" t="s">
        <v>30</v>
      </c>
      <c r="AX4110" s="13" t="s">
        <v>73</v>
      </c>
      <c r="AY4110" s="258" t="s">
        <v>189</v>
      </c>
    </row>
    <row r="4111" s="13" customFormat="1">
      <c r="A4111" s="13"/>
      <c r="B4111" s="249"/>
      <c r="C4111" s="250"/>
      <c r="D4111" s="242" t="s">
        <v>200</v>
      </c>
      <c r="E4111" s="251" t="s">
        <v>1</v>
      </c>
      <c r="F4111" s="252" t="s">
        <v>2488</v>
      </c>
      <c r="G4111" s="250"/>
      <c r="H4111" s="251" t="s">
        <v>1</v>
      </c>
      <c r="I4111" s="253"/>
      <c r="J4111" s="250"/>
      <c r="K4111" s="250"/>
      <c r="L4111" s="254"/>
      <c r="M4111" s="255"/>
      <c r="N4111" s="256"/>
      <c r="O4111" s="256"/>
      <c r="P4111" s="256"/>
      <c r="Q4111" s="256"/>
      <c r="R4111" s="256"/>
      <c r="S4111" s="256"/>
      <c r="T4111" s="257"/>
      <c r="U4111" s="13"/>
      <c r="V4111" s="13"/>
      <c r="W4111" s="13"/>
      <c r="X4111" s="13"/>
      <c r="Y4111" s="13"/>
      <c r="Z4111" s="13"/>
      <c r="AA4111" s="13"/>
      <c r="AB4111" s="13"/>
      <c r="AC4111" s="13"/>
      <c r="AD4111" s="13"/>
      <c r="AE4111" s="13"/>
      <c r="AT4111" s="258" t="s">
        <v>200</v>
      </c>
      <c r="AU4111" s="258" t="s">
        <v>82</v>
      </c>
      <c r="AV4111" s="13" t="s">
        <v>80</v>
      </c>
      <c r="AW4111" s="13" t="s">
        <v>30</v>
      </c>
      <c r="AX4111" s="13" t="s">
        <v>73</v>
      </c>
      <c r="AY4111" s="258" t="s">
        <v>189</v>
      </c>
    </row>
    <row r="4112" s="13" customFormat="1">
      <c r="A4112" s="13"/>
      <c r="B4112" s="249"/>
      <c r="C4112" s="250"/>
      <c r="D4112" s="242" t="s">
        <v>200</v>
      </c>
      <c r="E4112" s="251" t="s">
        <v>1</v>
      </c>
      <c r="F4112" s="252" t="s">
        <v>2489</v>
      </c>
      <c r="G4112" s="250"/>
      <c r="H4112" s="251" t="s">
        <v>1</v>
      </c>
      <c r="I4112" s="253"/>
      <c r="J4112" s="250"/>
      <c r="K4112" s="250"/>
      <c r="L4112" s="254"/>
      <c r="M4112" s="255"/>
      <c r="N4112" s="256"/>
      <c r="O4112" s="256"/>
      <c r="P4112" s="256"/>
      <c r="Q4112" s="256"/>
      <c r="R4112" s="256"/>
      <c r="S4112" s="256"/>
      <c r="T4112" s="257"/>
      <c r="U4112" s="13"/>
      <c r="V4112" s="13"/>
      <c r="W4112" s="13"/>
      <c r="X4112" s="13"/>
      <c r="Y4112" s="13"/>
      <c r="Z4112" s="13"/>
      <c r="AA4112" s="13"/>
      <c r="AB4112" s="13"/>
      <c r="AC4112" s="13"/>
      <c r="AD4112" s="13"/>
      <c r="AE4112" s="13"/>
      <c r="AT4112" s="258" t="s">
        <v>200</v>
      </c>
      <c r="AU4112" s="258" t="s">
        <v>82</v>
      </c>
      <c r="AV4112" s="13" t="s">
        <v>80</v>
      </c>
      <c r="AW4112" s="13" t="s">
        <v>30</v>
      </c>
      <c r="AX4112" s="13" t="s">
        <v>73</v>
      </c>
      <c r="AY4112" s="258" t="s">
        <v>189</v>
      </c>
    </row>
    <row r="4113" s="13" customFormat="1">
      <c r="A4113" s="13"/>
      <c r="B4113" s="249"/>
      <c r="C4113" s="250"/>
      <c r="D4113" s="242" t="s">
        <v>200</v>
      </c>
      <c r="E4113" s="251" t="s">
        <v>1</v>
      </c>
      <c r="F4113" s="252" t="s">
        <v>2485</v>
      </c>
      <c r="G4113" s="250"/>
      <c r="H4113" s="251" t="s">
        <v>1</v>
      </c>
      <c r="I4113" s="253"/>
      <c r="J4113" s="250"/>
      <c r="K4113" s="250"/>
      <c r="L4113" s="254"/>
      <c r="M4113" s="255"/>
      <c r="N4113" s="256"/>
      <c r="O4113" s="256"/>
      <c r="P4113" s="256"/>
      <c r="Q4113" s="256"/>
      <c r="R4113" s="256"/>
      <c r="S4113" s="256"/>
      <c r="T4113" s="257"/>
      <c r="U4113" s="13"/>
      <c r="V4113" s="13"/>
      <c r="W4113" s="13"/>
      <c r="X4113" s="13"/>
      <c r="Y4113" s="13"/>
      <c r="Z4113" s="13"/>
      <c r="AA4113" s="13"/>
      <c r="AB4113" s="13"/>
      <c r="AC4113" s="13"/>
      <c r="AD4113" s="13"/>
      <c r="AE4113" s="13"/>
      <c r="AT4113" s="258" t="s">
        <v>200</v>
      </c>
      <c r="AU4113" s="258" t="s">
        <v>82</v>
      </c>
      <c r="AV4113" s="13" t="s">
        <v>80</v>
      </c>
      <c r="AW4113" s="13" t="s">
        <v>30</v>
      </c>
      <c r="AX4113" s="13" t="s">
        <v>73</v>
      </c>
      <c r="AY4113" s="258" t="s">
        <v>189</v>
      </c>
    </row>
    <row r="4114" s="13" customFormat="1">
      <c r="A4114" s="13"/>
      <c r="B4114" s="249"/>
      <c r="C4114" s="250"/>
      <c r="D4114" s="242" t="s">
        <v>200</v>
      </c>
      <c r="E4114" s="251" t="s">
        <v>1</v>
      </c>
      <c r="F4114" s="252" t="s">
        <v>2490</v>
      </c>
      <c r="G4114" s="250"/>
      <c r="H4114" s="251" t="s">
        <v>1</v>
      </c>
      <c r="I4114" s="253"/>
      <c r="J4114" s="250"/>
      <c r="K4114" s="250"/>
      <c r="L4114" s="254"/>
      <c r="M4114" s="255"/>
      <c r="N4114" s="256"/>
      <c r="O4114" s="256"/>
      <c r="P4114" s="256"/>
      <c r="Q4114" s="256"/>
      <c r="R4114" s="256"/>
      <c r="S4114" s="256"/>
      <c r="T4114" s="257"/>
      <c r="U4114" s="13"/>
      <c r="V4114" s="13"/>
      <c r="W4114" s="13"/>
      <c r="X4114" s="13"/>
      <c r="Y4114" s="13"/>
      <c r="Z4114" s="13"/>
      <c r="AA4114" s="13"/>
      <c r="AB4114" s="13"/>
      <c r="AC4114" s="13"/>
      <c r="AD4114" s="13"/>
      <c r="AE4114" s="13"/>
      <c r="AT4114" s="258" t="s">
        <v>200</v>
      </c>
      <c r="AU4114" s="258" t="s">
        <v>82</v>
      </c>
      <c r="AV4114" s="13" t="s">
        <v>80</v>
      </c>
      <c r="AW4114" s="13" t="s">
        <v>30</v>
      </c>
      <c r="AX4114" s="13" t="s">
        <v>73</v>
      </c>
      <c r="AY4114" s="258" t="s">
        <v>189</v>
      </c>
    </row>
    <row r="4115" s="13" customFormat="1">
      <c r="A4115" s="13"/>
      <c r="B4115" s="249"/>
      <c r="C4115" s="250"/>
      <c r="D4115" s="242" t="s">
        <v>200</v>
      </c>
      <c r="E4115" s="251" t="s">
        <v>1</v>
      </c>
      <c r="F4115" s="252" t="s">
        <v>2491</v>
      </c>
      <c r="G4115" s="250"/>
      <c r="H4115" s="251" t="s">
        <v>1</v>
      </c>
      <c r="I4115" s="253"/>
      <c r="J4115" s="250"/>
      <c r="K4115" s="250"/>
      <c r="L4115" s="254"/>
      <c r="M4115" s="255"/>
      <c r="N4115" s="256"/>
      <c r="O4115" s="256"/>
      <c r="P4115" s="256"/>
      <c r="Q4115" s="256"/>
      <c r="R4115" s="256"/>
      <c r="S4115" s="256"/>
      <c r="T4115" s="257"/>
      <c r="U4115" s="13"/>
      <c r="V4115" s="13"/>
      <c r="W4115" s="13"/>
      <c r="X4115" s="13"/>
      <c r="Y4115" s="13"/>
      <c r="Z4115" s="13"/>
      <c r="AA4115" s="13"/>
      <c r="AB4115" s="13"/>
      <c r="AC4115" s="13"/>
      <c r="AD4115" s="13"/>
      <c r="AE4115" s="13"/>
      <c r="AT4115" s="258" t="s">
        <v>200</v>
      </c>
      <c r="AU4115" s="258" t="s">
        <v>82</v>
      </c>
      <c r="AV4115" s="13" t="s">
        <v>80</v>
      </c>
      <c r="AW4115" s="13" t="s">
        <v>30</v>
      </c>
      <c r="AX4115" s="13" t="s">
        <v>73</v>
      </c>
      <c r="AY4115" s="258" t="s">
        <v>189</v>
      </c>
    </row>
    <row r="4116" s="13" customFormat="1">
      <c r="A4116" s="13"/>
      <c r="B4116" s="249"/>
      <c r="C4116" s="250"/>
      <c r="D4116" s="242" t="s">
        <v>200</v>
      </c>
      <c r="E4116" s="251" t="s">
        <v>1</v>
      </c>
      <c r="F4116" s="252" t="s">
        <v>2492</v>
      </c>
      <c r="G4116" s="250"/>
      <c r="H4116" s="251" t="s">
        <v>1</v>
      </c>
      <c r="I4116" s="253"/>
      <c r="J4116" s="250"/>
      <c r="K4116" s="250"/>
      <c r="L4116" s="254"/>
      <c r="M4116" s="255"/>
      <c r="N4116" s="256"/>
      <c r="O4116" s="256"/>
      <c r="P4116" s="256"/>
      <c r="Q4116" s="256"/>
      <c r="R4116" s="256"/>
      <c r="S4116" s="256"/>
      <c r="T4116" s="257"/>
      <c r="U4116" s="13"/>
      <c r="V4116" s="13"/>
      <c r="W4116" s="13"/>
      <c r="X4116" s="13"/>
      <c r="Y4116" s="13"/>
      <c r="Z4116" s="13"/>
      <c r="AA4116" s="13"/>
      <c r="AB4116" s="13"/>
      <c r="AC4116" s="13"/>
      <c r="AD4116" s="13"/>
      <c r="AE4116" s="13"/>
      <c r="AT4116" s="258" t="s">
        <v>200</v>
      </c>
      <c r="AU4116" s="258" t="s">
        <v>82</v>
      </c>
      <c r="AV4116" s="13" t="s">
        <v>80</v>
      </c>
      <c r="AW4116" s="13" t="s">
        <v>30</v>
      </c>
      <c r="AX4116" s="13" t="s">
        <v>73</v>
      </c>
      <c r="AY4116" s="258" t="s">
        <v>189</v>
      </c>
    </row>
    <row r="4117" s="13" customFormat="1">
      <c r="A4117" s="13"/>
      <c r="B4117" s="249"/>
      <c r="C4117" s="250"/>
      <c r="D4117" s="242" t="s">
        <v>200</v>
      </c>
      <c r="E4117" s="251" t="s">
        <v>1</v>
      </c>
      <c r="F4117" s="252" t="s">
        <v>2493</v>
      </c>
      <c r="G4117" s="250"/>
      <c r="H4117" s="251" t="s">
        <v>1</v>
      </c>
      <c r="I4117" s="253"/>
      <c r="J4117" s="250"/>
      <c r="K4117" s="250"/>
      <c r="L4117" s="254"/>
      <c r="M4117" s="255"/>
      <c r="N4117" s="256"/>
      <c r="O4117" s="256"/>
      <c r="P4117" s="256"/>
      <c r="Q4117" s="256"/>
      <c r="R4117" s="256"/>
      <c r="S4117" s="256"/>
      <c r="T4117" s="257"/>
      <c r="U4117" s="13"/>
      <c r="V4117" s="13"/>
      <c r="W4117" s="13"/>
      <c r="X4117" s="13"/>
      <c r="Y4117" s="13"/>
      <c r="Z4117" s="13"/>
      <c r="AA4117" s="13"/>
      <c r="AB4117" s="13"/>
      <c r="AC4117" s="13"/>
      <c r="AD4117" s="13"/>
      <c r="AE4117" s="13"/>
      <c r="AT4117" s="258" t="s">
        <v>200</v>
      </c>
      <c r="AU4117" s="258" t="s">
        <v>82</v>
      </c>
      <c r="AV4117" s="13" t="s">
        <v>80</v>
      </c>
      <c r="AW4117" s="13" t="s">
        <v>30</v>
      </c>
      <c r="AX4117" s="13" t="s">
        <v>73</v>
      </c>
      <c r="AY4117" s="258" t="s">
        <v>189</v>
      </c>
    </row>
    <row r="4118" s="14" customFormat="1">
      <c r="A4118" s="14"/>
      <c r="B4118" s="259"/>
      <c r="C4118" s="260"/>
      <c r="D4118" s="242" t="s">
        <v>200</v>
      </c>
      <c r="E4118" s="261" t="s">
        <v>1</v>
      </c>
      <c r="F4118" s="262" t="s">
        <v>2494</v>
      </c>
      <c r="G4118" s="260"/>
      <c r="H4118" s="263">
        <v>148.23599999999999</v>
      </c>
      <c r="I4118" s="264"/>
      <c r="J4118" s="260"/>
      <c r="K4118" s="260"/>
      <c r="L4118" s="265"/>
      <c r="M4118" s="266"/>
      <c r="N4118" s="267"/>
      <c r="O4118" s="267"/>
      <c r="P4118" s="267"/>
      <c r="Q4118" s="267"/>
      <c r="R4118" s="267"/>
      <c r="S4118" s="267"/>
      <c r="T4118" s="268"/>
      <c r="U4118" s="14"/>
      <c r="V4118" s="14"/>
      <c r="W4118" s="14"/>
      <c r="X4118" s="14"/>
      <c r="Y4118" s="14"/>
      <c r="Z4118" s="14"/>
      <c r="AA4118" s="14"/>
      <c r="AB4118" s="14"/>
      <c r="AC4118" s="14"/>
      <c r="AD4118" s="14"/>
      <c r="AE4118" s="14"/>
      <c r="AT4118" s="269" t="s">
        <v>200</v>
      </c>
      <c r="AU4118" s="269" t="s">
        <v>82</v>
      </c>
      <c r="AV4118" s="14" t="s">
        <v>82</v>
      </c>
      <c r="AW4118" s="14" t="s">
        <v>30</v>
      </c>
      <c r="AX4118" s="14" t="s">
        <v>73</v>
      </c>
      <c r="AY4118" s="269" t="s">
        <v>189</v>
      </c>
    </row>
    <row r="4119" s="14" customFormat="1">
      <c r="A4119" s="14"/>
      <c r="B4119" s="259"/>
      <c r="C4119" s="260"/>
      <c r="D4119" s="242" t="s">
        <v>200</v>
      </c>
      <c r="E4119" s="261" t="s">
        <v>1</v>
      </c>
      <c r="F4119" s="262" t="s">
        <v>2495</v>
      </c>
      <c r="G4119" s="260"/>
      <c r="H4119" s="263">
        <v>66.359999999999999</v>
      </c>
      <c r="I4119" s="264"/>
      <c r="J4119" s="260"/>
      <c r="K4119" s="260"/>
      <c r="L4119" s="265"/>
      <c r="M4119" s="266"/>
      <c r="N4119" s="267"/>
      <c r="O4119" s="267"/>
      <c r="P4119" s="267"/>
      <c r="Q4119" s="267"/>
      <c r="R4119" s="267"/>
      <c r="S4119" s="267"/>
      <c r="T4119" s="268"/>
      <c r="U4119" s="14"/>
      <c r="V4119" s="14"/>
      <c r="W4119" s="14"/>
      <c r="X4119" s="14"/>
      <c r="Y4119" s="14"/>
      <c r="Z4119" s="14"/>
      <c r="AA4119" s="14"/>
      <c r="AB4119" s="14"/>
      <c r="AC4119" s="14"/>
      <c r="AD4119" s="14"/>
      <c r="AE4119" s="14"/>
      <c r="AT4119" s="269" t="s">
        <v>200</v>
      </c>
      <c r="AU4119" s="269" t="s">
        <v>82</v>
      </c>
      <c r="AV4119" s="14" t="s">
        <v>82</v>
      </c>
      <c r="AW4119" s="14" t="s">
        <v>30</v>
      </c>
      <c r="AX4119" s="14" t="s">
        <v>73</v>
      </c>
      <c r="AY4119" s="269" t="s">
        <v>189</v>
      </c>
    </row>
    <row r="4120" s="14" customFormat="1">
      <c r="A4120" s="14"/>
      <c r="B4120" s="259"/>
      <c r="C4120" s="260"/>
      <c r="D4120" s="242" t="s">
        <v>200</v>
      </c>
      <c r="E4120" s="261" t="s">
        <v>1</v>
      </c>
      <c r="F4120" s="262" t="s">
        <v>2496</v>
      </c>
      <c r="G4120" s="260"/>
      <c r="H4120" s="263">
        <v>65.060000000000002</v>
      </c>
      <c r="I4120" s="264"/>
      <c r="J4120" s="260"/>
      <c r="K4120" s="260"/>
      <c r="L4120" s="265"/>
      <c r="M4120" s="266"/>
      <c r="N4120" s="267"/>
      <c r="O4120" s="267"/>
      <c r="P4120" s="267"/>
      <c r="Q4120" s="267"/>
      <c r="R4120" s="267"/>
      <c r="S4120" s="267"/>
      <c r="T4120" s="268"/>
      <c r="U4120" s="14"/>
      <c r="V4120" s="14"/>
      <c r="W4120" s="14"/>
      <c r="X4120" s="14"/>
      <c r="Y4120" s="14"/>
      <c r="Z4120" s="14"/>
      <c r="AA4120" s="14"/>
      <c r="AB4120" s="14"/>
      <c r="AC4120" s="14"/>
      <c r="AD4120" s="14"/>
      <c r="AE4120" s="14"/>
      <c r="AT4120" s="269" t="s">
        <v>200</v>
      </c>
      <c r="AU4120" s="269" t="s">
        <v>82</v>
      </c>
      <c r="AV4120" s="14" t="s">
        <v>82</v>
      </c>
      <c r="AW4120" s="14" t="s">
        <v>30</v>
      </c>
      <c r="AX4120" s="14" t="s">
        <v>73</v>
      </c>
      <c r="AY4120" s="269" t="s">
        <v>189</v>
      </c>
    </row>
    <row r="4121" s="14" customFormat="1">
      <c r="A4121" s="14"/>
      <c r="B4121" s="259"/>
      <c r="C4121" s="260"/>
      <c r="D4121" s="242" t="s">
        <v>200</v>
      </c>
      <c r="E4121" s="261" t="s">
        <v>1</v>
      </c>
      <c r="F4121" s="262" t="s">
        <v>2497</v>
      </c>
      <c r="G4121" s="260"/>
      <c r="H4121" s="263">
        <v>7.2000000000000002</v>
      </c>
      <c r="I4121" s="264"/>
      <c r="J4121" s="260"/>
      <c r="K4121" s="260"/>
      <c r="L4121" s="265"/>
      <c r="M4121" s="266"/>
      <c r="N4121" s="267"/>
      <c r="O4121" s="267"/>
      <c r="P4121" s="267"/>
      <c r="Q4121" s="267"/>
      <c r="R4121" s="267"/>
      <c r="S4121" s="267"/>
      <c r="T4121" s="268"/>
      <c r="U4121" s="14"/>
      <c r="V4121" s="14"/>
      <c r="W4121" s="14"/>
      <c r="X4121" s="14"/>
      <c r="Y4121" s="14"/>
      <c r="Z4121" s="14"/>
      <c r="AA4121" s="14"/>
      <c r="AB4121" s="14"/>
      <c r="AC4121" s="14"/>
      <c r="AD4121" s="14"/>
      <c r="AE4121" s="14"/>
      <c r="AT4121" s="269" t="s">
        <v>200</v>
      </c>
      <c r="AU4121" s="269" t="s">
        <v>82</v>
      </c>
      <c r="AV4121" s="14" t="s">
        <v>82</v>
      </c>
      <c r="AW4121" s="14" t="s">
        <v>30</v>
      </c>
      <c r="AX4121" s="14" t="s">
        <v>73</v>
      </c>
      <c r="AY4121" s="269" t="s">
        <v>189</v>
      </c>
    </row>
    <row r="4122" s="13" customFormat="1">
      <c r="A4122" s="13"/>
      <c r="B4122" s="249"/>
      <c r="C4122" s="250"/>
      <c r="D4122" s="242" t="s">
        <v>200</v>
      </c>
      <c r="E4122" s="251" t="s">
        <v>1</v>
      </c>
      <c r="F4122" s="252" t="s">
        <v>2498</v>
      </c>
      <c r="G4122" s="250"/>
      <c r="H4122" s="251" t="s">
        <v>1</v>
      </c>
      <c r="I4122" s="253"/>
      <c r="J4122" s="250"/>
      <c r="K4122" s="250"/>
      <c r="L4122" s="254"/>
      <c r="M4122" s="255"/>
      <c r="N4122" s="256"/>
      <c r="O4122" s="256"/>
      <c r="P4122" s="256"/>
      <c r="Q4122" s="256"/>
      <c r="R4122" s="256"/>
      <c r="S4122" s="256"/>
      <c r="T4122" s="257"/>
      <c r="U4122" s="13"/>
      <c r="V4122" s="13"/>
      <c r="W4122" s="13"/>
      <c r="X4122" s="13"/>
      <c r="Y4122" s="13"/>
      <c r="Z4122" s="13"/>
      <c r="AA4122" s="13"/>
      <c r="AB4122" s="13"/>
      <c r="AC4122" s="13"/>
      <c r="AD4122" s="13"/>
      <c r="AE4122" s="13"/>
      <c r="AT4122" s="258" t="s">
        <v>200</v>
      </c>
      <c r="AU4122" s="258" t="s">
        <v>82</v>
      </c>
      <c r="AV4122" s="13" t="s">
        <v>80</v>
      </c>
      <c r="AW4122" s="13" t="s">
        <v>30</v>
      </c>
      <c r="AX4122" s="13" t="s">
        <v>73</v>
      </c>
      <c r="AY4122" s="258" t="s">
        <v>189</v>
      </c>
    </row>
    <row r="4123" s="14" customFormat="1">
      <c r="A4123" s="14"/>
      <c r="B4123" s="259"/>
      <c r="C4123" s="260"/>
      <c r="D4123" s="242" t="s">
        <v>200</v>
      </c>
      <c r="E4123" s="261" t="s">
        <v>1</v>
      </c>
      <c r="F4123" s="262" t="s">
        <v>2499</v>
      </c>
      <c r="G4123" s="260"/>
      <c r="H4123" s="263">
        <v>176.40000000000001</v>
      </c>
      <c r="I4123" s="264"/>
      <c r="J4123" s="260"/>
      <c r="K4123" s="260"/>
      <c r="L4123" s="265"/>
      <c r="M4123" s="266"/>
      <c r="N4123" s="267"/>
      <c r="O4123" s="267"/>
      <c r="P4123" s="267"/>
      <c r="Q4123" s="267"/>
      <c r="R4123" s="267"/>
      <c r="S4123" s="267"/>
      <c r="T4123" s="268"/>
      <c r="U4123" s="14"/>
      <c r="V4123" s="14"/>
      <c r="W4123" s="14"/>
      <c r="X4123" s="14"/>
      <c r="Y4123" s="14"/>
      <c r="Z4123" s="14"/>
      <c r="AA4123" s="14"/>
      <c r="AB4123" s="14"/>
      <c r="AC4123" s="14"/>
      <c r="AD4123" s="14"/>
      <c r="AE4123" s="14"/>
      <c r="AT4123" s="269" t="s">
        <v>200</v>
      </c>
      <c r="AU4123" s="269" t="s">
        <v>82</v>
      </c>
      <c r="AV4123" s="14" t="s">
        <v>82</v>
      </c>
      <c r="AW4123" s="14" t="s">
        <v>30</v>
      </c>
      <c r="AX4123" s="14" t="s">
        <v>73</v>
      </c>
      <c r="AY4123" s="269" t="s">
        <v>189</v>
      </c>
    </row>
    <row r="4124" s="14" customFormat="1">
      <c r="A4124" s="14"/>
      <c r="B4124" s="259"/>
      <c r="C4124" s="260"/>
      <c r="D4124" s="242" t="s">
        <v>200</v>
      </c>
      <c r="E4124" s="261" t="s">
        <v>1</v>
      </c>
      <c r="F4124" s="262" t="s">
        <v>2500</v>
      </c>
      <c r="G4124" s="260"/>
      <c r="H4124" s="263">
        <v>81.099999999999994</v>
      </c>
      <c r="I4124" s="264"/>
      <c r="J4124" s="260"/>
      <c r="K4124" s="260"/>
      <c r="L4124" s="265"/>
      <c r="M4124" s="266"/>
      <c r="N4124" s="267"/>
      <c r="O4124" s="267"/>
      <c r="P4124" s="267"/>
      <c r="Q4124" s="267"/>
      <c r="R4124" s="267"/>
      <c r="S4124" s="267"/>
      <c r="T4124" s="268"/>
      <c r="U4124" s="14"/>
      <c r="V4124" s="14"/>
      <c r="W4124" s="14"/>
      <c r="X4124" s="14"/>
      <c r="Y4124" s="14"/>
      <c r="Z4124" s="14"/>
      <c r="AA4124" s="14"/>
      <c r="AB4124" s="14"/>
      <c r="AC4124" s="14"/>
      <c r="AD4124" s="14"/>
      <c r="AE4124" s="14"/>
      <c r="AT4124" s="269" t="s">
        <v>200</v>
      </c>
      <c r="AU4124" s="269" t="s">
        <v>82</v>
      </c>
      <c r="AV4124" s="14" t="s">
        <v>82</v>
      </c>
      <c r="AW4124" s="14" t="s">
        <v>30</v>
      </c>
      <c r="AX4124" s="14" t="s">
        <v>73</v>
      </c>
      <c r="AY4124" s="269" t="s">
        <v>189</v>
      </c>
    </row>
    <row r="4125" s="14" customFormat="1">
      <c r="A4125" s="14"/>
      <c r="B4125" s="259"/>
      <c r="C4125" s="260"/>
      <c r="D4125" s="242" t="s">
        <v>200</v>
      </c>
      <c r="E4125" s="261" t="s">
        <v>1</v>
      </c>
      <c r="F4125" s="262" t="s">
        <v>2501</v>
      </c>
      <c r="G4125" s="260"/>
      <c r="H4125" s="263">
        <v>21.600000000000001</v>
      </c>
      <c r="I4125" s="264"/>
      <c r="J4125" s="260"/>
      <c r="K4125" s="260"/>
      <c r="L4125" s="265"/>
      <c r="M4125" s="266"/>
      <c r="N4125" s="267"/>
      <c r="O4125" s="267"/>
      <c r="P4125" s="267"/>
      <c r="Q4125" s="267"/>
      <c r="R4125" s="267"/>
      <c r="S4125" s="267"/>
      <c r="T4125" s="268"/>
      <c r="U4125" s="14"/>
      <c r="V4125" s="14"/>
      <c r="W4125" s="14"/>
      <c r="X4125" s="14"/>
      <c r="Y4125" s="14"/>
      <c r="Z4125" s="14"/>
      <c r="AA4125" s="14"/>
      <c r="AB4125" s="14"/>
      <c r="AC4125" s="14"/>
      <c r="AD4125" s="14"/>
      <c r="AE4125" s="14"/>
      <c r="AT4125" s="269" t="s">
        <v>200</v>
      </c>
      <c r="AU4125" s="269" t="s">
        <v>82</v>
      </c>
      <c r="AV4125" s="14" t="s">
        <v>82</v>
      </c>
      <c r="AW4125" s="14" t="s">
        <v>30</v>
      </c>
      <c r="AX4125" s="14" t="s">
        <v>73</v>
      </c>
      <c r="AY4125" s="269" t="s">
        <v>189</v>
      </c>
    </row>
    <row r="4126" s="16" customFormat="1">
      <c r="A4126" s="16"/>
      <c r="B4126" s="292"/>
      <c r="C4126" s="293"/>
      <c r="D4126" s="242" t="s">
        <v>200</v>
      </c>
      <c r="E4126" s="294" t="s">
        <v>1</v>
      </c>
      <c r="F4126" s="295" t="s">
        <v>290</v>
      </c>
      <c r="G4126" s="293"/>
      <c r="H4126" s="296">
        <v>565.95600000000002</v>
      </c>
      <c r="I4126" s="297"/>
      <c r="J4126" s="293"/>
      <c r="K4126" s="293"/>
      <c r="L4126" s="298"/>
      <c r="M4126" s="299"/>
      <c r="N4126" s="300"/>
      <c r="O4126" s="300"/>
      <c r="P4126" s="300"/>
      <c r="Q4126" s="300"/>
      <c r="R4126" s="300"/>
      <c r="S4126" s="300"/>
      <c r="T4126" s="301"/>
      <c r="U4126" s="16"/>
      <c r="V4126" s="16"/>
      <c r="W4126" s="16"/>
      <c r="X4126" s="16"/>
      <c r="Y4126" s="16"/>
      <c r="Z4126" s="16"/>
      <c r="AA4126" s="16"/>
      <c r="AB4126" s="16"/>
      <c r="AC4126" s="16"/>
      <c r="AD4126" s="16"/>
      <c r="AE4126" s="16"/>
      <c r="AT4126" s="302" t="s">
        <v>200</v>
      </c>
      <c r="AU4126" s="302" t="s">
        <v>82</v>
      </c>
      <c r="AV4126" s="16" t="s">
        <v>214</v>
      </c>
      <c r="AW4126" s="16" t="s">
        <v>30</v>
      </c>
      <c r="AX4126" s="16" t="s">
        <v>73</v>
      </c>
      <c r="AY4126" s="302" t="s">
        <v>189</v>
      </c>
    </row>
    <row r="4127" s="13" customFormat="1">
      <c r="A4127" s="13"/>
      <c r="B4127" s="249"/>
      <c r="C4127" s="250"/>
      <c r="D4127" s="242" t="s">
        <v>200</v>
      </c>
      <c r="E4127" s="251" t="s">
        <v>1</v>
      </c>
      <c r="F4127" s="252" t="s">
        <v>2502</v>
      </c>
      <c r="G4127" s="250"/>
      <c r="H4127" s="251" t="s">
        <v>1</v>
      </c>
      <c r="I4127" s="253"/>
      <c r="J4127" s="250"/>
      <c r="K4127" s="250"/>
      <c r="L4127" s="254"/>
      <c r="M4127" s="255"/>
      <c r="N4127" s="256"/>
      <c r="O4127" s="256"/>
      <c r="P4127" s="256"/>
      <c r="Q4127" s="256"/>
      <c r="R4127" s="256"/>
      <c r="S4127" s="256"/>
      <c r="T4127" s="257"/>
      <c r="U4127" s="13"/>
      <c r="V4127" s="13"/>
      <c r="W4127" s="13"/>
      <c r="X4127" s="13"/>
      <c r="Y4127" s="13"/>
      <c r="Z4127" s="13"/>
      <c r="AA4127" s="13"/>
      <c r="AB4127" s="13"/>
      <c r="AC4127" s="13"/>
      <c r="AD4127" s="13"/>
      <c r="AE4127" s="13"/>
      <c r="AT4127" s="258" t="s">
        <v>200</v>
      </c>
      <c r="AU4127" s="258" t="s">
        <v>82</v>
      </c>
      <c r="AV4127" s="13" t="s">
        <v>80</v>
      </c>
      <c r="AW4127" s="13" t="s">
        <v>30</v>
      </c>
      <c r="AX4127" s="13" t="s">
        <v>73</v>
      </c>
      <c r="AY4127" s="258" t="s">
        <v>189</v>
      </c>
    </row>
    <row r="4128" s="14" customFormat="1">
      <c r="A4128" s="14"/>
      <c r="B4128" s="259"/>
      <c r="C4128" s="260"/>
      <c r="D4128" s="242" t="s">
        <v>200</v>
      </c>
      <c r="E4128" s="261" t="s">
        <v>1</v>
      </c>
      <c r="F4128" s="262" t="s">
        <v>2503</v>
      </c>
      <c r="G4128" s="260"/>
      <c r="H4128" s="263">
        <v>71.724000000000004</v>
      </c>
      <c r="I4128" s="264"/>
      <c r="J4128" s="260"/>
      <c r="K4128" s="260"/>
      <c r="L4128" s="265"/>
      <c r="M4128" s="266"/>
      <c r="N4128" s="267"/>
      <c r="O4128" s="267"/>
      <c r="P4128" s="267"/>
      <c r="Q4128" s="267"/>
      <c r="R4128" s="267"/>
      <c r="S4128" s="267"/>
      <c r="T4128" s="268"/>
      <c r="U4128" s="14"/>
      <c r="V4128" s="14"/>
      <c r="W4128" s="14"/>
      <c r="X4128" s="14"/>
      <c r="Y4128" s="14"/>
      <c r="Z4128" s="14"/>
      <c r="AA4128" s="14"/>
      <c r="AB4128" s="14"/>
      <c r="AC4128" s="14"/>
      <c r="AD4128" s="14"/>
      <c r="AE4128" s="14"/>
      <c r="AT4128" s="269" t="s">
        <v>200</v>
      </c>
      <c r="AU4128" s="269" t="s">
        <v>82</v>
      </c>
      <c r="AV4128" s="14" t="s">
        <v>82</v>
      </c>
      <c r="AW4128" s="14" t="s">
        <v>30</v>
      </c>
      <c r="AX4128" s="14" t="s">
        <v>73</v>
      </c>
      <c r="AY4128" s="269" t="s">
        <v>189</v>
      </c>
    </row>
    <row r="4129" s="14" customFormat="1">
      <c r="A4129" s="14"/>
      <c r="B4129" s="259"/>
      <c r="C4129" s="260"/>
      <c r="D4129" s="242" t="s">
        <v>200</v>
      </c>
      <c r="E4129" s="261" t="s">
        <v>1</v>
      </c>
      <c r="F4129" s="262" t="s">
        <v>2504</v>
      </c>
      <c r="G4129" s="260"/>
      <c r="H4129" s="263">
        <v>32.439999999999998</v>
      </c>
      <c r="I4129" s="264"/>
      <c r="J4129" s="260"/>
      <c r="K4129" s="260"/>
      <c r="L4129" s="265"/>
      <c r="M4129" s="266"/>
      <c r="N4129" s="267"/>
      <c r="O4129" s="267"/>
      <c r="P4129" s="267"/>
      <c r="Q4129" s="267"/>
      <c r="R4129" s="267"/>
      <c r="S4129" s="267"/>
      <c r="T4129" s="268"/>
      <c r="U4129" s="14"/>
      <c r="V4129" s="14"/>
      <c r="W4129" s="14"/>
      <c r="X4129" s="14"/>
      <c r="Y4129" s="14"/>
      <c r="Z4129" s="14"/>
      <c r="AA4129" s="14"/>
      <c r="AB4129" s="14"/>
      <c r="AC4129" s="14"/>
      <c r="AD4129" s="14"/>
      <c r="AE4129" s="14"/>
      <c r="AT4129" s="269" t="s">
        <v>200</v>
      </c>
      <c r="AU4129" s="269" t="s">
        <v>82</v>
      </c>
      <c r="AV4129" s="14" t="s">
        <v>82</v>
      </c>
      <c r="AW4129" s="14" t="s">
        <v>30</v>
      </c>
      <c r="AX4129" s="14" t="s">
        <v>73</v>
      </c>
      <c r="AY4129" s="269" t="s">
        <v>189</v>
      </c>
    </row>
    <row r="4130" s="14" customFormat="1">
      <c r="A4130" s="14"/>
      <c r="B4130" s="259"/>
      <c r="C4130" s="260"/>
      <c r="D4130" s="242" t="s">
        <v>200</v>
      </c>
      <c r="E4130" s="261" t="s">
        <v>1</v>
      </c>
      <c r="F4130" s="262" t="s">
        <v>2505</v>
      </c>
      <c r="G4130" s="260"/>
      <c r="H4130" s="263">
        <v>9</v>
      </c>
      <c r="I4130" s="264"/>
      <c r="J4130" s="260"/>
      <c r="K4130" s="260"/>
      <c r="L4130" s="265"/>
      <c r="M4130" s="266"/>
      <c r="N4130" s="267"/>
      <c r="O4130" s="267"/>
      <c r="P4130" s="267"/>
      <c r="Q4130" s="267"/>
      <c r="R4130" s="267"/>
      <c r="S4130" s="267"/>
      <c r="T4130" s="268"/>
      <c r="U4130" s="14"/>
      <c r="V4130" s="14"/>
      <c r="W4130" s="14"/>
      <c r="X4130" s="14"/>
      <c r="Y4130" s="14"/>
      <c r="Z4130" s="14"/>
      <c r="AA4130" s="14"/>
      <c r="AB4130" s="14"/>
      <c r="AC4130" s="14"/>
      <c r="AD4130" s="14"/>
      <c r="AE4130" s="14"/>
      <c r="AT4130" s="269" t="s">
        <v>200</v>
      </c>
      <c r="AU4130" s="269" t="s">
        <v>82</v>
      </c>
      <c r="AV4130" s="14" t="s">
        <v>82</v>
      </c>
      <c r="AW4130" s="14" t="s">
        <v>30</v>
      </c>
      <c r="AX4130" s="14" t="s">
        <v>73</v>
      </c>
      <c r="AY4130" s="269" t="s">
        <v>189</v>
      </c>
    </row>
    <row r="4131" s="16" customFormat="1">
      <c r="A4131" s="16"/>
      <c r="B4131" s="292"/>
      <c r="C4131" s="293"/>
      <c r="D4131" s="242" t="s">
        <v>200</v>
      </c>
      <c r="E4131" s="294" t="s">
        <v>1</v>
      </c>
      <c r="F4131" s="295" t="s">
        <v>290</v>
      </c>
      <c r="G4131" s="293"/>
      <c r="H4131" s="296">
        <v>113.164</v>
      </c>
      <c r="I4131" s="297"/>
      <c r="J4131" s="293"/>
      <c r="K4131" s="293"/>
      <c r="L4131" s="298"/>
      <c r="M4131" s="299"/>
      <c r="N4131" s="300"/>
      <c r="O4131" s="300"/>
      <c r="P4131" s="300"/>
      <c r="Q4131" s="300"/>
      <c r="R4131" s="300"/>
      <c r="S4131" s="300"/>
      <c r="T4131" s="301"/>
      <c r="U4131" s="16"/>
      <c r="V4131" s="16"/>
      <c r="W4131" s="16"/>
      <c r="X4131" s="16"/>
      <c r="Y4131" s="16"/>
      <c r="Z4131" s="16"/>
      <c r="AA4131" s="16"/>
      <c r="AB4131" s="16"/>
      <c r="AC4131" s="16"/>
      <c r="AD4131" s="16"/>
      <c r="AE4131" s="16"/>
      <c r="AT4131" s="302" t="s">
        <v>200</v>
      </c>
      <c r="AU4131" s="302" t="s">
        <v>82</v>
      </c>
      <c r="AV4131" s="16" t="s">
        <v>214</v>
      </c>
      <c r="AW4131" s="16" t="s">
        <v>30</v>
      </c>
      <c r="AX4131" s="16" t="s">
        <v>73</v>
      </c>
      <c r="AY4131" s="302" t="s">
        <v>189</v>
      </c>
    </row>
    <row r="4132" s="14" customFormat="1">
      <c r="A4132" s="14"/>
      <c r="B4132" s="259"/>
      <c r="C4132" s="260"/>
      <c r="D4132" s="242" t="s">
        <v>200</v>
      </c>
      <c r="E4132" s="261" t="s">
        <v>1</v>
      </c>
      <c r="F4132" s="262" t="s">
        <v>2506</v>
      </c>
      <c r="G4132" s="260"/>
      <c r="H4132" s="263">
        <v>336.75</v>
      </c>
      <c r="I4132" s="264"/>
      <c r="J4132" s="260"/>
      <c r="K4132" s="260"/>
      <c r="L4132" s="265"/>
      <c r="M4132" s="266"/>
      <c r="N4132" s="267"/>
      <c r="O4132" s="267"/>
      <c r="P4132" s="267"/>
      <c r="Q4132" s="267"/>
      <c r="R4132" s="267"/>
      <c r="S4132" s="267"/>
      <c r="T4132" s="268"/>
      <c r="U4132" s="14"/>
      <c r="V4132" s="14"/>
      <c r="W4132" s="14"/>
      <c r="X4132" s="14"/>
      <c r="Y4132" s="14"/>
      <c r="Z4132" s="14"/>
      <c r="AA4132" s="14"/>
      <c r="AB4132" s="14"/>
      <c r="AC4132" s="14"/>
      <c r="AD4132" s="14"/>
      <c r="AE4132" s="14"/>
      <c r="AT4132" s="269" t="s">
        <v>200</v>
      </c>
      <c r="AU4132" s="269" t="s">
        <v>82</v>
      </c>
      <c r="AV4132" s="14" t="s">
        <v>82</v>
      </c>
      <c r="AW4132" s="14" t="s">
        <v>30</v>
      </c>
      <c r="AX4132" s="14" t="s">
        <v>80</v>
      </c>
      <c r="AY4132" s="269" t="s">
        <v>189</v>
      </c>
    </row>
    <row r="4133" s="2" customFormat="1" ht="24.15" customHeight="1">
      <c r="A4133" s="39"/>
      <c r="B4133" s="40"/>
      <c r="C4133" s="228" t="s">
        <v>2507</v>
      </c>
      <c r="D4133" s="228" t="s">
        <v>191</v>
      </c>
      <c r="E4133" s="229" t="s">
        <v>2508</v>
      </c>
      <c r="F4133" s="230" t="s">
        <v>2509</v>
      </c>
      <c r="G4133" s="231" t="s">
        <v>301</v>
      </c>
      <c r="H4133" s="232">
        <v>220.16</v>
      </c>
      <c r="I4133" s="233"/>
      <c r="J4133" s="234">
        <f>ROUND(I4133*H4133,2)</f>
        <v>0</v>
      </c>
      <c r="K4133" s="235"/>
      <c r="L4133" s="45"/>
      <c r="M4133" s="236" t="s">
        <v>1</v>
      </c>
      <c r="N4133" s="237" t="s">
        <v>38</v>
      </c>
      <c r="O4133" s="92"/>
      <c r="P4133" s="238">
        <f>O4133*H4133</f>
        <v>0</v>
      </c>
      <c r="Q4133" s="238">
        <v>0</v>
      </c>
      <c r="R4133" s="238">
        <f>Q4133*H4133</f>
        <v>0</v>
      </c>
      <c r="S4133" s="238">
        <v>0</v>
      </c>
      <c r="T4133" s="239">
        <f>S4133*H4133</f>
        <v>0</v>
      </c>
      <c r="U4133" s="39"/>
      <c r="V4133" s="39"/>
      <c r="W4133" s="39"/>
      <c r="X4133" s="39"/>
      <c r="Y4133" s="39"/>
      <c r="Z4133" s="39"/>
      <c r="AA4133" s="39"/>
      <c r="AB4133" s="39"/>
      <c r="AC4133" s="39"/>
      <c r="AD4133" s="39"/>
      <c r="AE4133" s="39"/>
      <c r="AR4133" s="240" t="s">
        <v>306</v>
      </c>
      <c r="AT4133" s="240" t="s">
        <v>191</v>
      </c>
      <c r="AU4133" s="240" t="s">
        <v>82</v>
      </c>
      <c r="AY4133" s="18" t="s">
        <v>189</v>
      </c>
      <c r="BE4133" s="241">
        <f>IF(N4133="základní",J4133,0)</f>
        <v>0</v>
      </c>
      <c r="BF4133" s="241">
        <f>IF(N4133="snížená",J4133,0)</f>
        <v>0</v>
      </c>
      <c r="BG4133" s="241">
        <f>IF(N4133="zákl. přenesená",J4133,0)</f>
        <v>0</v>
      </c>
      <c r="BH4133" s="241">
        <f>IF(N4133="sníž. přenesená",J4133,0)</f>
        <v>0</v>
      </c>
      <c r="BI4133" s="241">
        <f>IF(N4133="nulová",J4133,0)</f>
        <v>0</v>
      </c>
      <c r="BJ4133" s="18" t="s">
        <v>80</v>
      </c>
      <c r="BK4133" s="241">
        <f>ROUND(I4133*H4133,2)</f>
        <v>0</v>
      </c>
      <c r="BL4133" s="18" t="s">
        <v>306</v>
      </c>
      <c r="BM4133" s="240" t="s">
        <v>2510</v>
      </c>
    </row>
    <row r="4134" s="2" customFormat="1">
      <c r="A4134" s="39"/>
      <c r="B4134" s="40"/>
      <c r="C4134" s="41"/>
      <c r="D4134" s="242" t="s">
        <v>197</v>
      </c>
      <c r="E4134" s="41"/>
      <c r="F4134" s="243" t="s">
        <v>2509</v>
      </c>
      <c r="G4134" s="41"/>
      <c r="H4134" s="41"/>
      <c r="I4134" s="244"/>
      <c r="J4134" s="41"/>
      <c r="K4134" s="41"/>
      <c r="L4134" s="45"/>
      <c r="M4134" s="245"/>
      <c r="N4134" s="246"/>
      <c r="O4134" s="92"/>
      <c r="P4134" s="92"/>
      <c r="Q4134" s="92"/>
      <c r="R4134" s="92"/>
      <c r="S4134" s="92"/>
      <c r="T4134" s="93"/>
      <c r="U4134" s="39"/>
      <c r="V4134" s="39"/>
      <c r="W4134" s="39"/>
      <c r="X4134" s="39"/>
      <c r="Y4134" s="39"/>
      <c r="Z4134" s="39"/>
      <c r="AA4134" s="39"/>
      <c r="AB4134" s="39"/>
      <c r="AC4134" s="39"/>
      <c r="AD4134" s="39"/>
      <c r="AE4134" s="39"/>
      <c r="AT4134" s="18" t="s">
        <v>197</v>
      </c>
      <c r="AU4134" s="18" t="s">
        <v>82</v>
      </c>
    </row>
    <row r="4135" s="2" customFormat="1">
      <c r="A4135" s="39"/>
      <c r="B4135" s="40"/>
      <c r="C4135" s="41"/>
      <c r="D4135" s="247" t="s">
        <v>198</v>
      </c>
      <c r="E4135" s="41"/>
      <c r="F4135" s="248" t="s">
        <v>2511</v>
      </c>
      <c r="G4135" s="41"/>
      <c r="H4135" s="41"/>
      <c r="I4135" s="244"/>
      <c r="J4135" s="41"/>
      <c r="K4135" s="41"/>
      <c r="L4135" s="45"/>
      <c r="M4135" s="245"/>
      <c r="N4135" s="246"/>
      <c r="O4135" s="92"/>
      <c r="P4135" s="92"/>
      <c r="Q4135" s="92"/>
      <c r="R4135" s="92"/>
      <c r="S4135" s="92"/>
      <c r="T4135" s="93"/>
      <c r="U4135" s="39"/>
      <c r="V4135" s="39"/>
      <c r="W4135" s="39"/>
      <c r="X4135" s="39"/>
      <c r="Y4135" s="39"/>
      <c r="Z4135" s="39"/>
      <c r="AA4135" s="39"/>
      <c r="AB4135" s="39"/>
      <c r="AC4135" s="39"/>
      <c r="AD4135" s="39"/>
      <c r="AE4135" s="39"/>
      <c r="AT4135" s="18" t="s">
        <v>198</v>
      </c>
      <c r="AU4135" s="18" t="s">
        <v>82</v>
      </c>
    </row>
    <row r="4136" s="13" customFormat="1">
      <c r="A4136" s="13"/>
      <c r="B4136" s="249"/>
      <c r="C4136" s="250"/>
      <c r="D4136" s="242" t="s">
        <v>200</v>
      </c>
      <c r="E4136" s="251" t="s">
        <v>1</v>
      </c>
      <c r="F4136" s="252" t="s">
        <v>2373</v>
      </c>
      <c r="G4136" s="250"/>
      <c r="H4136" s="251" t="s">
        <v>1</v>
      </c>
      <c r="I4136" s="253"/>
      <c r="J4136" s="250"/>
      <c r="K4136" s="250"/>
      <c r="L4136" s="254"/>
      <c r="M4136" s="255"/>
      <c r="N4136" s="256"/>
      <c r="O4136" s="256"/>
      <c r="P4136" s="256"/>
      <c r="Q4136" s="256"/>
      <c r="R4136" s="256"/>
      <c r="S4136" s="256"/>
      <c r="T4136" s="257"/>
      <c r="U4136" s="13"/>
      <c r="V4136" s="13"/>
      <c r="W4136" s="13"/>
      <c r="X4136" s="13"/>
      <c r="Y4136" s="13"/>
      <c r="Z4136" s="13"/>
      <c r="AA4136" s="13"/>
      <c r="AB4136" s="13"/>
      <c r="AC4136" s="13"/>
      <c r="AD4136" s="13"/>
      <c r="AE4136" s="13"/>
      <c r="AT4136" s="258" t="s">
        <v>200</v>
      </c>
      <c r="AU4136" s="258" t="s">
        <v>82</v>
      </c>
      <c r="AV4136" s="13" t="s">
        <v>80</v>
      </c>
      <c r="AW4136" s="13" t="s">
        <v>30</v>
      </c>
      <c r="AX4136" s="13" t="s">
        <v>73</v>
      </c>
      <c r="AY4136" s="258" t="s">
        <v>189</v>
      </c>
    </row>
    <row r="4137" s="13" customFormat="1">
      <c r="A4137" s="13"/>
      <c r="B4137" s="249"/>
      <c r="C4137" s="250"/>
      <c r="D4137" s="242" t="s">
        <v>200</v>
      </c>
      <c r="E4137" s="251" t="s">
        <v>1</v>
      </c>
      <c r="F4137" s="252" t="s">
        <v>1565</v>
      </c>
      <c r="G4137" s="250"/>
      <c r="H4137" s="251" t="s">
        <v>1</v>
      </c>
      <c r="I4137" s="253"/>
      <c r="J4137" s="250"/>
      <c r="K4137" s="250"/>
      <c r="L4137" s="254"/>
      <c r="M4137" s="255"/>
      <c r="N4137" s="256"/>
      <c r="O4137" s="256"/>
      <c r="P4137" s="256"/>
      <c r="Q4137" s="256"/>
      <c r="R4137" s="256"/>
      <c r="S4137" s="256"/>
      <c r="T4137" s="257"/>
      <c r="U4137" s="13"/>
      <c r="V4137" s="13"/>
      <c r="W4137" s="13"/>
      <c r="X4137" s="13"/>
      <c r="Y4137" s="13"/>
      <c r="Z4137" s="13"/>
      <c r="AA4137" s="13"/>
      <c r="AB4137" s="13"/>
      <c r="AC4137" s="13"/>
      <c r="AD4137" s="13"/>
      <c r="AE4137" s="13"/>
      <c r="AT4137" s="258" t="s">
        <v>200</v>
      </c>
      <c r="AU4137" s="258" t="s">
        <v>82</v>
      </c>
      <c r="AV4137" s="13" t="s">
        <v>80</v>
      </c>
      <c r="AW4137" s="13" t="s">
        <v>30</v>
      </c>
      <c r="AX4137" s="13" t="s">
        <v>73</v>
      </c>
      <c r="AY4137" s="258" t="s">
        <v>189</v>
      </c>
    </row>
    <row r="4138" s="14" customFormat="1">
      <c r="A4138" s="14"/>
      <c r="B4138" s="259"/>
      <c r="C4138" s="260"/>
      <c r="D4138" s="242" t="s">
        <v>200</v>
      </c>
      <c r="E4138" s="261" t="s">
        <v>1</v>
      </c>
      <c r="F4138" s="262" t="s">
        <v>2512</v>
      </c>
      <c r="G4138" s="260"/>
      <c r="H4138" s="263">
        <v>48.988</v>
      </c>
      <c r="I4138" s="264"/>
      <c r="J4138" s="260"/>
      <c r="K4138" s="260"/>
      <c r="L4138" s="265"/>
      <c r="M4138" s="266"/>
      <c r="N4138" s="267"/>
      <c r="O4138" s="267"/>
      <c r="P4138" s="267"/>
      <c r="Q4138" s="267"/>
      <c r="R4138" s="267"/>
      <c r="S4138" s="267"/>
      <c r="T4138" s="268"/>
      <c r="U4138" s="14"/>
      <c r="V4138" s="14"/>
      <c r="W4138" s="14"/>
      <c r="X4138" s="14"/>
      <c r="Y4138" s="14"/>
      <c r="Z4138" s="14"/>
      <c r="AA4138" s="14"/>
      <c r="AB4138" s="14"/>
      <c r="AC4138" s="14"/>
      <c r="AD4138" s="14"/>
      <c r="AE4138" s="14"/>
      <c r="AT4138" s="269" t="s">
        <v>200</v>
      </c>
      <c r="AU4138" s="269" t="s">
        <v>82</v>
      </c>
      <c r="AV4138" s="14" t="s">
        <v>82</v>
      </c>
      <c r="AW4138" s="14" t="s">
        <v>30</v>
      </c>
      <c r="AX4138" s="14" t="s">
        <v>73</v>
      </c>
      <c r="AY4138" s="269" t="s">
        <v>189</v>
      </c>
    </row>
    <row r="4139" s="13" customFormat="1">
      <c r="A4139" s="13"/>
      <c r="B4139" s="249"/>
      <c r="C4139" s="250"/>
      <c r="D4139" s="242" t="s">
        <v>200</v>
      </c>
      <c r="E4139" s="251" t="s">
        <v>1</v>
      </c>
      <c r="F4139" s="252" t="s">
        <v>1567</v>
      </c>
      <c r="G4139" s="250"/>
      <c r="H4139" s="251" t="s">
        <v>1</v>
      </c>
      <c r="I4139" s="253"/>
      <c r="J4139" s="250"/>
      <c r="K4139" s="250"/>
      <c r="L4139" s="254"/>
      <c r="M4139" s="255"/>
      <c r="N4139" s="256"/>
      <c r="O4139" s="256"/>
      <c r="P4139" s="256"/>
      <c r="Q4139" s="256"/>
      <c r="R4139" s="256"/>
      <c r="S4139" s="256"/>
      <c r="T4139" s="257"/>
      <c r="U4139" s="13"/>
      <c r="V4139" s="13"/>
      <c r="W4139" s="13"/>
      <c r="X4139" s="13"/>
      <c r="Y4139" s="13"/>
      <c r="Z4139" s="13"/>
      <c r="AA4139" s="13"/>
      <c r="AB4139" s="13"/>
      <c r="AC4139" s="13"/>
      <c r="AD4139" s="13"/>
      <c r="AE4139" s="13"/>
      <c r="AT4139" s="258" t="s">
        <v>200</v>
      </c>
      <c r="AU4139" s="258" t="s">
        <v>82</v>
      </c>
      <c r="AV4139" s="13" t="s">
        <v>80</v>
      </c>
      <c r="AW4139" s="13" t="s">
        <v>30</v>
      </c>
      <c r="AX4139" s="13" t="s">
        <v>73</v>
      </c>
      <c r="AY4139" s="258" t="s">
        <v>189</v>
      </c>
    </row>
    <row r="4140" s="14" customFormat="1">
      <c r="A4140" s="14"/>
      <c r="B4140" s="259"/>
      <c r="C4140" s="260"/>
      <c r="D4140" s="242" t="s">
        <v>200</v>
      </c>
      <c r="E4140" s="261" t="s">
        <v>1</v>
      </c>
      <c r="F4140" s="262" t="s">
        <v>2513</v>
      </c>
      <c r="G4140" s="260"/>
      <c r="H4140" s="263">
        <v>94.367000000000004</v>
      </c>
      <c r="I4140" s="264"/>
      <c r="J4140" s="260"/>
      <c r="K4140" s="260"/>
      <c r="L4140" s="265"/>
      <c r="M4140" s="266"/>
      <c r="N4140" s="267"/>
      <c r="O4140" s="267"/>
      <c r="P4140" s="267"/>
      <c r="Q4140" s="267"/>
      <c r="R4140" s="267"/>
      <c r="S4140" s="267"/>
      <c r="T4140" s="268"/>
      <c r="U4140" s="14"/>
      <c r="V4140" s="14"/>
      <c r="W4140" s="14"/>
      <c r="X4140" s="14"/>
      <c r="Y4140" s="14"/>
      <c r="Z4140" s="14"/>
      <c r="AA4140" s="14"/>
      <c r="AB4140" s="14"/>
      <c r="AC4140" s="14"/>
      <c r="AD4140" s="14"/>
      <c r="AE4140" s="14"/>
      <c r="AT4140" s="269" t="s">
        <v>200</v>
      </c>
      <c r="AU4140" s="269" t="s">
        <v>82</v>
      </c>
      <c r="AV4140" s="14" t="s">
        <v>82</v>
      </c>
      <c r="AW4140" s="14" t="s">
        <v>30</v>
      </c>
      <c r="AX4140" s="14" t="s">
        <v>73</v>
      </c>
      <c r="AY4140" s="269" t="s">
        <v>189</v>
      </c>
    </row>
    <row r="4141" s="14" customFormat="1">
      <c r="A4141" s="14"/>
      <c r="B4141" s="259"/>
      <c r="C4141" s="260"/>
      <c r="D4141" s="242" t="s">
        <v>200</v>
      </c>
      <c r="E4141" s="261" t="s">
        <v>1</v>
      </c>
      <c r="F4141" s="262" t="s">
        <v>2514</v>
      </c>
      <c r="G4141" s="260"/>
      <c r="H4141" s="263">
        <v>78.381</v>
      </c>
      <c r="I4141" s="264"/>
      <c r="J4141" s="260"/>
      <c r="K4141" s="260"/>
      <c r="L4141" s="265"/>
      <c r="M4141" s="266"/>
      <c r="N4141" s="267"/>
      <c r="O4141" s="267"/>
      <c r="P4141" s="267"/>
      <c r="Q4141" s="267"/>
      <c r="R4141" s="267"/>
      <c r="S4141" s="267"/>
      <c r="T4141" s="268"/>
      <c r="U4141" s="14"/>
      <c r="V4141" s="14"/>
      <c r="W4141" s="14"/>
      <c r="X4141" s="14"/>
      <c r="Y4141" s="14"/>
      <c r="Z4141" s="14"/>
      <c r="AA4141" s="14"/>
      <c r="AB4141" s="14"/>
      <c r="AC4141" s="14"/>
      <c r="AD4141" s="14"/>
      <c r="AE4141" s="14"/>
      <c r="AT4141" s="269" t="s">
        <v>200</v>
      </c>
      <c r="AU4141" s="269" t="s">
        <v>82</v>
      </c>
      <c r="AV4141" s="14" t="s">
        <v>82</v>
      </c>
      <c r="AW4141" s="14" t="s">
        <v>30</v>
      </c>
      <c r="AX4141" s="14" t="s">
        <v>73</v>
      </c>
      <c r="AY4141" s="269" t="s">
        <v>189</v>
      </c>
    </row>
    <row r="4142" s="13" customFormat="1">
      <c r="A4142" s="13"/>
      <c r="B4142" s="249"/>
      <c r="C4142" s="250"/>
      <c r="D4142" s="242" t="s">
        <v>200</v>
      </c>
      <c r="E4142" s="251" t="s">
        <v>1</v>
      </c>
      <c r="F4142" s="252" t="s">
        <v>2515</v>
      </c>
      <c r="G4142" s="250"/>
      <c r="H4142" s="251" t="s">
        <v>1</v>
      </c>
      <c r="I4142" s="253"/>
      <c r="J4142" s="250"/>
      <c r="K4142" s="250"/>
      <c r="L4142" s="254"/>
      <c r="M4142" s="255"/>
      <c r="N4142" s="256"/>
      <c r="O4142" s="256"/>
      <c r="P4142" s="256"/>
      <c r="Q4142" s="256"/>
      <c r="R4142" s="256"/>
      <c r="S4142" s="256"/>
      <c r="T4142" s="257"/>
      <c r="U4142" s="13"/>
      <c r="V4142" s="13"/>
      <c r="W4142" s="13"/>
      <c r="X4142" s="13"/>
      <c r="Y4142" s="13"/>
      <c r="Z4142" s="13"/>
      <c r="AA4142" s="13"/>
      <c r="AB4142" s="13"/>
      <c r="AC4142" s="13"/>
      <c r="AD4142" s="13"/>
      <c r="AE4142" s="13"/>
      <c r="AT4142" s="258" t="s">
        <v>200</v>
      </c>
      <c r="AU4142" s="258" t="s">
        <v>82</v>
      </c>
      <c r="AV4142" s="13" t="s">
        <v>80</v>
      </c>
      <c r="AW4142" s="13" t="s">
        <v>30</v>
      </c>
      <c r="AX4142" s="13" t="s">
        <v>73</v>
      </c>
      <c r="AY4142" s="258" t="s">
        <v>189</v>
      </c>
    </row>
    <row r="4143" s="14" customFormat="1">
      <c r="A4143" s="14"/>
      <c r="B4143" s="259"/>
      <c r="C4143" s="260"/>
      <c r="D4143" s="242" t="s">
        <v>200</v>
      </c>
      <c r="E4143" s="261" t="s">
        <v>1</v>
      </c>
      <c r="F4143" s="262" t="s">
        <v>2516</v>
      </c>
      <c r="G4143" s="260"/>
      <c r="H4143" s="263">
        <v>-0.89900000000000002</v>
      </c>
      <c r="I4143" s="264"/>
      <c r="J4143" s="260"/>
      <c r="K4143" s="260"/>
      <c r="L4143" s="265"/>
      <c r="M4143" s="266"/>
      <c r="N4143" s="267"/>
      <c r="O4143" s="267"/>
      <c r="P4143" s="267"/>
      <c r="Q4143" s="267"/>
      <c r="R4143" s="267"/>
      <c r="S4143" s="267"/>
      <c r="T4143" s="268"/>
      <c r="U4143" s="14"/>
      <c r="V4143" s="14"/>
      <c r="W4143" s="14"/>
      <c r="X4143" s="14"/>
      <c r="Y4143" s="14"/>
      <c r="Z4143" s="14"/>
      <c r="AA4143" s="14"/>
      <c r="AB4143" s="14"/>
      <c r="AC4143" s="14"/>
      <c r="AD4143" s="14"/>
      <c r="AE4143" s="14"/>
      <c r="AT4143" s="269" t="s">
        <v>200</v>
      </c>
      <c r="AU4143" s="269" t="s">
        <v>82</v>
      </c>
      <c r="AV4143" s="14" t="s">
        <v>82</v>
      </c>
      <c r="AW4143" s="14" t="s">
        <v>30</v>
      </c>
      <c r="AX4143" s="14" t="s">
        <v>73</v>
      </c>
      <c r="AY4143" s="269" t="s">
        <v>189</v>
      </c>
    </row>
    <row r="4144" s="13" customFormat="1">
      <c r="A4144" s="13"/>
      <c r="B4144" s="249"/>
      <c r="C4144" s="250"/>
      <c r="D4144" s="242" t="s">
        <v>200</v>
      </c>
      <c r="E4144" s="251" t="s">
        <v>1</v>
      </c>
      <c r="F4144" s="252" t="s">
        <v>2517</v>
      </c>
      <c r="G4144" s="250"/>
      <c r="H4144" s="251" t="s">
        <v>1</v>
      </c>
      <c r="I4144" s="253"/>
      <c r="J4144" s="250"/>
      <c r="K4144" s="250"/>
      <c r="L4144" s="254"/>
      <c r="M4144" s="255"/>
      <c r="N4144" s="256"/>
      <c r="O4144" s="256"/>
      <c r="P4144" s="256"/>
      <c r="Q4144" s="256"/>
      <c r="R4144" s="256"/>
      <c r="S4144" s="256"/>
      <c r="T4144" s="257"/>
      <c r="U4144" s="13"/>
      <c r="V4144" s="13"/>
      <c r="W4144" s="13"/>
      <c r="X4144" s="13"/>
      <c r="Y4144" s="13"/>
      <c r="Z4144" s="13"/>
      <c r="AA4144" s="13"/>
      <c r="AB4144" s="13"/>
      <c r="AC4144" s="13"/>
      <c r="AD4144" s="13"/>
      <c r="AE4144" s="13"/>
      <c r="AT4144" s="258" t="s">
        <v>200</v>
      </c>
      <c r="AU4144" s="258" t="s">
        <v>82</v>
      </c>
      <c r="AV4144" s="13" t="s">
        <v>80</v>
      </c>
      <c r="AW4144" s="13" t="s">
        <v>30</v>
      </c>
      <c r="AX4144" s="13" t="s">
        <v>73</v>
      </c>
      <c r="AY4144" s="258" t="s">
        <v>189</v>
      </c>
    </row>
    <row r="4145" s="14" customFormat="1">
      <c r="A4145" s="14"/>
      <c r="B4145" s="259"/>
      <c r="C4145" s="260"/>
      <c r="D4145" s="242" t="s">
        <v>200</v>
      </c>
      <c r="E4145" s="261" t="s">
        <v>1</v>
      </c>
      <c r="F4145" s="262" t="s">
        <v>2518</v>
      </c>
      <c r="G4145" s="260"/>
      <c r="H4145" s="263">
        <v>-0.67700000000000005</v>
      </c>
      <c r="I4145" s="264"/>
      <c r="J4145" s="260"/>
      <c r="K4145" s="260"/>
      <c r="L4145" s="265"/>
      <c r="M4145" s="266"/>
      <c r="N4145" s="267"/>
      <c r="O4145" s="267"/>
      <c r="P4145" s="267"/>
      <c r="Q4145" s="267"/>
      <c r="R4145" s="267"/>
      <c r="S4145" s="267"/>
      <c r="T4145" s="268"/>
      <c r="U4145" s="14"/>
      <c r="V4145" s="14"/>
      <c r="W4145" s="14"/>
      <c r="X4145" s="14"/>
      <c r="Y4145" s="14"/>
      <c r="Z4145" s="14"/>
      <c r="AA4145" s="14"/>
      <c r="AB4145" s="14"/>
      <c r="AC4145" s="14"/>
      <c r="AD4145" s="14"/>
      <c r="AE4145" s="14"/>
      <c r="AT4145" s="269" t="s">
        <v>200</v>
      </c>
      <c r="AU4145" s="269" t="s">
        <v>82</v>
      </c>
      <c r="AV4145" s="14" t="s">
        <v>82</v>
      </c>
      <c r="AW4145" s="14" t="s">
        <v>30</v>
      </c>
      <c r="AX4145" s="14" t="s">
        <v>73</v>
      </c>
      <c r="AY4145" s="269" t="s">
        <v>189</v>
      </c>
    </row>
    <row r="4146" s="15" customFormat="1">
      <c r="A4146" s="15"/>
      <c r="B4146" s="270"/>
      <c r="C4146" s="271"/>
      <c r="D4146" s="242" t="s">
        <v>200</v>
      </c>
      <c r="E4146" s="272" t="s">
        <v>1</v>
      </c>
      <c r="F4146" s="273" t="s">
        <v>207</v>
      </c>
      <c r="G4146" s="271"/>
      <c r="H4146" s="274">
        <v>220.16</v>
      </c>
      <c r="I4146" s="275"/>
      <c r="J4146" s="271"/>
      <c r="K4146" s="271"/>
      <c r="L4146" s="276"/>
      <c r="M4146" s="277"/>
      <c r="N4146" s="278"/>
      <c r="O4146" s="278"/>
      <c r="P4146" s="278"/>
      <c r="Q4146" s="278"/>
      <c r="R4146" s="278"/>
      <c r="S4146" s="278"/>
      <c r="T4146" s="279"/>
      <c r="U4146" s="15"/>
      <c r="V4146" s="15"/>
      <c r="W4146" s="15"/>
      <c r="X4146" s="15"/>
      <c r="Y4146" s="15"/>
      <c r="Z4146" s="15"/>
      <c r="AA4146" s="15"/>
      <c r="AB4146" s="15"/>
      <c r="AC4146" s="15"/>
      <c r="AD4146" s="15"/>
      <c r="AE4146" s="15"/>
      <c r="AT4146" s="280" t="s">
        <v>200</v>
      </c>
      <c r="AU4146" s="280" t="s">
        <v>82</v>
      </c>
      <c r="AV4146" s="15" t="s">
        <v>195</v>
      </c>
      <c r="AW4146" s="15" t="s">
        <v>30</v>
      </c>
      <c r="AX4146" s="15" t="s">
        <v>80</v>
      </c>
      <c r="AY4146" s="280" t="s">
        <v>189</v>
      </c>
    </row>
    <row r="4147" s="2" customFormat="1" ht="16.5" customHeight="1">
      <c r="A4147" s="39"/>
      <c r="B4147" s="40"/>
      <c r="C4147" s="281" t="s">
        <v>2519</v>
      </c>
      <c r="D4147" s="281" t="s">
        <v>273</v>
      </c>
      <c r="E4147" s="282" t="s">
        <v>2520</v>
      </c>
      <c r="F4147" s="283" t="s">
        <v>2521</v>
      </c>
      <c r="G4147" s="284" t="s">
        <v>194</v>
      </c>
      <c r="H4147" s="285">
        <v>5.3280000000000003</v>
      </c>
      <c r="I4147" s="286"/>
      <c r="J4147" s="287">
        <f>ROUND(I4147*H4147,2)</f>
        <v>0</v>
      </c>
      <c r="K4147" s="288"/>
      <c r="L4147" s="289"/>
      <c r="M4147" s="290" t="s">
        <v>1</v>
      </c>
      <c r="N4147" s="291" t="s">
        <v>38</v>
      </c>
      <c r="O4147" s="92"/>
      <c r="P4147" s="238">
        <f>O4147*H4147</f>
        <v>0</v>
      </c>
      <c r="Q4147" s="238">
        <v>0.5</v>
      </c>
      <c r="R4147" s="238">
        <f>Q4147*H4147</f>
        <v>2.6640000000000001</v>
      </c>
      <c r="S4147" s="238">
        <v>0</v>
      </c>
      <c r="T4147" s="239">
        <f>S4147*H4147</f>
        <v>0</v>
      </c>
      <c r="U4147" s="39"/>
      <c r="V4147" s="39"/>
      <c r="W4147" s="39"/>
      <c r="X4147" s="39"/>
      <c r="Y4147" s="39"/>
      <c r="Z4147" s="39"/>
      <c r="AA4147" s="39"/>
      <c r="AB4147" s="39"/>
      <c r="AC4147" s="39"/>
      <c r="AD4147" s="39"/>
      <c r="AE4147" s="39"/>
      <c r="AR4147" s="240" t="s">
        <v>471</v>
      </c>
      <c r="AT4147" s="240" t="s">
        <v>273</v>
      </c>
      <c r="AU4147" s="240" t="s">
        <v>82</v>
      </c>
      <c r="AY4147" s="18" t="s">
        <v>189</v>
      </c>
      <c r="BE4147" s="241">
        <f>IF(N4147="základní",J4147,0)</f>
        <v>0</v>
      </c>
      <c r="BF4147" s="241">
        <f>IF(N4147="snížená",J4147,0)</f>
        <v>0</v>
      </c>
      <c r="BG4147" s="241">
        <f>IF(N4147="zákl. přenesená",J4147,0)</f>
        <v>0</v>
      </c>
      <c r="BH4147" s="241">
        <f>IF(N4147="sníž. přenesená",J4147,0)</f>
        <v>0</v>
      </c>
      <c r="BI4147" s="241">
        <f>IF(N4147="nulová",J4147,0)</f>
        <v>0</v>
      </c>
      <c r="BJ4147" s="18" t="s">
        <v>80</v>
      </c>
      <c r="BK4147" s="241">
        <f>ROUND(I4147*H4147,2)</f>
        <v>0</v>
      </c>
      <c r="BL4147" s="18" t="s">
        <v>306</v>
      </c>
      <c r="BM4147" s="240" t="s">
        <v>2522</v>
      </c>
    </row>
    <row r="4148" s="2" customFormat="1">
      <c r="A4148" s="39"/>
      <c r="B4148" s="40"/>
      <c r="C4148" s="41"/>
      <c r="D4148" s="242" t="s">
        <v>197</v>
      </c>
      <c r="E4148" s="41"/>
      <c r="F4148" s="243" t="s">
        <v>2521</v>
      </c>
      <c r="G4148" s="41"/>
      <c r="H4148" s="41"/>
      <c r="I4148" s="244"/>
      <c r="J4148" s="41"/>
      <c r="K4148" s="41"/>
      <c r="L4148" s="45"/>
      <c r="M4148" s="245"/>
      <c r="N4148" s="246"/>
      <c r="O4148" s="92"/>
      <c r="P4148" s="92"/>
      <c r="Q4148" s="92"/>
      <c r="R4148" s="92"/>
      <c r="S4148" s="92"/>
      <c r="T4148" s="93"/>
      <c r="U4148" s="39"/>
      <c r="V4148" s="39"/>
      <c r="W4148" s="39"/>
      <c r="X4148" s="39"/>
      <c r="Y4148" s="39"/>
      <c r="Z4148" s="39"/>
      <c r="AA4148" s="39"/>
      <c r="AB4148" s="39"/>
      <c r="AC4148" s="39"/>
      <c r="AD4148" s="39"/>
      <c r="AE4148" s="39"/>
      <c r="AT4148" s="18" t="s">
        <v>197</v>
      </c>
      <c r="AU4148" s="18" t="s">
        <v>82</v>
      </c>
    </row>
    <row r="4149" s="13" customFormat="1">
      <c r="A4149" s="13"/>
      <c r="B4149" s="249"/>
      <c r="C4149" s="250"/>
      <c r="D4149" s="242" t="s">
        <v>200</v>
      </c>
      <c r="E4149" s="251" t="s">
        <v>1</v>
      </c>
      <c r="F4149" s="252" t="s">
        <v>2371</v>
      </c>
      <c r="G4149" s="250"/>
      <c r="H4149" s="251" t="s">
        <v>1</v>
      </c>
      <c r="I4149" s="253"/>
      <c r="J4149" s="250"/>
      <c r="K4149" s="250"/>
      <c r="L4149" s="254"/>
      <c r="M4149" s="255"/>
      <c r="N4149" s="256"/>
      <c r="O4149" s="256"/>
      <c r="P4149" s="256"/>
      <c r="Q4149" s="256"/>
      <c r="R4149" s="256"/>
      <c r="S4149" s="256"/>
      <c r="T4149" s="257"/>
      <c r="U4149" s="13"/>
      <c r="V4149" s="13"/>
      <c r="W4149" s="13"/>
      <c r="X4149" s="13"/>
      <c r="Y4149" s="13"/>
      <c r="Z4149" s="13"/>
      <c r="AA4149" s="13"/>
      <c r="AB4149" s="13"/>
      <c r="AC4149" s="13"/>
      <c r="AD4149" s="13"/>
      <c r="AE4149" s="13"/>
      <c r="AT4149" s="258" t="s">
        <v>200</v>
      </c>
      <c r="AU4149" s="258" t="s">
        <v>82</v>
      </c>
      <c r="AV4149" s="13" t="s">
        <v>80</v>
      </c>
      <c r="AW4149" s="13" t="s">
        <v>30</v>
      </c>
      <c r="AX4149" s="13" t="s">
        <v>73</v>
      </c>
      <c r="AY4149" s="258" t="s">
        <v>189</v>
      </c>
    </row>
    <row r="4150" s="14" customFormat="1">
      <c r="A4150" s="14"/>
      <c r="B4150" s="259"/>
      <c r="C4150" s="260"/>
      <c r="D4150" s="242" t="s">
        <v>200</v>
      </c>
      <c r="E4150" s="261" t="s">
        <v>1</v>
      </c>
      <c r="F4150" s="262" t="s">
        <v>2523</v>
      </c>
      <c r="G4150" s="260"/>
      <c r="H4150" s="263">
        <v>4.8440000000000003</v>
      </c>
      <c r="I4150" s="264"/>
      <c r="J4150" s="260"/>
      <c r="K4150" s="260"/>
      <c r="L4150" s="265"/>
      <c r="M4150" s="266"/>
      <c r="N4150" s="267"/>
      <c r="O4150" s="267"/>
      <c r="P4150" s="267"/>
      <c r="Q4150" s="267"/>
      <c r="R4150" s="267"/>
      <c r="S4150" s="267"/>
      <c r="T4150" s="268"/>
      <c r="U4150" s="14"/>
      <c r="V4150" s="14"/>
      <c r="W4150" s="14"/>
      <c r="X4150" s="14"/>
      <c r="Y4150" s="14"/>
      <c r="Z4150" s="14"/>
      <c r="AA4150" s="14"/>
      <c r="AB4150" s="14"/>
      <c r="AC4150" s="14"/>
      <c r="AD4150" s="14"/>
      <c r="AE4150" s="14"/>
      <c r="AT4150" s="269" t="s">
        <v>200</v>
      </c>
      <c r="AU4150" s="269" t="s">
        <v>82</v>
      </c>
      <c r="AV4150" s="14" t="s">
        <v>82</v>
      </c>
      <c r="AW4150" s="14" t="s">
        <v>30</v>
      </c>
      <c r="AX4150" s="14" t="s">
        <v>73</v>
      </c>
      <c r="AY4150" s="269" t="s">
        <v>189</v>
      </c>
    </row>
    <row r="4151" s="14" customFormat="1">
      <c r="A4151" s="14"/>
      <c r="B4151" s="259"/>
      <c r="C4151" s="260"/>
      <c r="D4151" s="242" t="s">
        <v>200</v>
      </c>
      <c r="E4151" s="261" t="s">
        <v>1</v>
      </c>
      <c r="F4151" s="262" t="s">
        <v>2524</v>
      </c>
      <c r="G4151" s="260"/>
      <c r="H4151" s="263">
        <v>5.3280000000000003</v>
      </c>
      <c r="I4151" s="264"/>
      <c r="J4151" s="260"/>
      <c r="K4151" s="260"/>
      <c r="L4151" s="265"/>
      <c r="M4151" s="266"/>
      <c r="N4151" s="267"/>
      <c r="O4151" s="267"/>
      <c r="P4151" s="267"/>
      <c r="Q4151" s="267"/>
      <c r="R4151" s="267"/>
      <c r="S4151" s="267"/>
      <c r="T4151" s="268"/>
      <c r="U4151" s="14"/>
      <c r="V4151" s="14"/>
      <c r="W4151" s="14"/>
      <c r="X4151" s="14"/>
      <c r="Y4151" s="14"/>
      <c r="Z4151" s="14"/>
      <c r="AA4151" s="14"/>
      <c r="AB4151" s="14"/>
      <c r="AC4151" s="14"/>
      <c r="AD4151" s="14"/>
      <c r="AE4151" s="14"/>
      <c r="AT4151" s="269" t="s">
        <v>200</v>
      </c>
      <c r="AU4151" s="269" t="s">
        <v>82</v>
      </c>
      <c r="AV4151" s="14" t="s">
        <v>82</v>
      </c>
      <c r="AW4151" s="14" t="s">
        <v>30</v>
      </c>
      <c r="AX4151" s="14" t="s">
        <v>80</v>
      </c>
      <c r="AY4151" s="269" t="s">
        <v>189</v>
      </c>
    </row>
    <row r="4152" s="2" customFormat="1" ht="24.15" customHeight="1">
      <c r="A4152" s="39"/>
      <c r="B4152" s="40"/>
      <c r="C4152" s="228" t="s">
        <v>2525</v>
      </c>
      <c r="D4152" s="228" t="s">
        <v>191</v>
      </c>
      <c r="E4152" s="229" t="s">
        <v>2526</v>
      </c>
      <c r="F4152" s="230" t="s">
        <v>2527</v>
      </c>
      <c r="G4152" s="231" t="s">
        <v>301</v>
      </c>
      <c r="H4152" s="232">
        <v>58.002000000000002</v>
      </c>
      <c r="I4152" s="233"/>
      <c r="J4152" s="234">
        <f>ROUND(I4152*H4152,2)</f>
        <v>0</v>
      </c>
      <c r="K4152" s="235"/>
      <c r="L4152" s="45"/>
      <c r="M4152" s="236" t="s">
        <v>1</v>
      </c>
      <c r="N4152" s="237" t="s">
        <v>38</v>
      </c>
      <c r="O4152" s="92"/>
      <c r="P4152" s="238">
        <f>O4152*H4152</f>
        <v>0</v>
      </c>
      <c r="Q4152" s="238">
        <v>0</v>
      </c>
      <c r="R4152" s="238">
        <f>Q4152*H4152</f>
        <v>0</v>
      </c>
      <c r="S4152" s="238">
        <v>0</v>
      </c>
      <c r="T4152" s="239">
        <f>S4152*H4152</f>
        <v>0</v>
      </c>
      <c r="U4152" s="39"/>
      <c r="V4152" s="39"/>
      <c r="W4152" s="39"/>
      <c r="X4152" s="39"/>
      <c r="Y4152" s="39"/>
      <c r="Z4152" s="39"/>
      <c r="AA4152" s="39"/>
      <c r="AB4152" s="39"/>
      <c r="AC4152" s="39"/>
      <c r="AD4152" s="39"/>
      <c r="AE4152" s="39"/>
      <c r="AR4152" s="240" t="s">
        <v>306</v>
      </c>
      <c r="AT4152" s="240" t="s">
        <v>191</v>
      </c>
      <c r="AU4152" s="240" t="s">
        <v>82</v>
      </c>
      <c r="AY4152" s="18" t="s">
        <v>189</v>
      </c>
      <c r="BE4152" s="241">
        <f>IF(N4152="základní",J4152,0)</f>
        <v>0</v>
      </c>
      <c r="BF4152" s="241">
        <f>IF(N4152="snížená",J4152,0)</f>
        <v>0</v>
      </c>
      <c r="BG4152" s="241">
        <f>IF(N4152="zákl. přenesená",J4152,0)</f>
        <v>0</v>
      </c>
      <c r="BH4152" s="241">
        <f>IF(N4152="sníž. přenesená",J4152,0)</f>
        <v>0</v>
      </c>
      <c r="BI4152" s="241">
        <f>IF(N4152="nulová",J4152,0)</f>
        <v>0</v>
      </c>
      <c r="BJ4152" s="18" t="s">
        <v>80</v>
      </c>
      <c r="BK4152" s="241">
        <f>ROUND(I4152*H4152,2)</f>
        <v>0</v>
      </c>
      <c r="BL4152" s="18" t="s">
        <v>306</v>
      </c>
      <c r="BM4152" s="240" t="s">
        <v>2528</v>
      </c>
    </row>
    <row r="4153" s="2" customFormat="1">
      <c r="A4153" s="39"/>
      <c r="B4153" s="40"/>
      <c r="C4153" s="41"/>
      <c r="D4153" s="242" t="s">
        <v>197</v>
      </c>
      <c r="E4153" s="41"/>
      <c r="F4153" s="243" t="s">
        <v>2527</v>
      </c>
      <c r="G4153" s="41"/>
      <c r="H4153" s="41"/>
      <c r="I4153" s="244"/>
      <c r="J4153" s="41"/>
      <c r="K4153" s="41"/>
      <c r="L4153" s="45"/>
      <c r="M4153" s="245"/>
      <c r="N4153" s="246"/>
      <c r="O4153" s="92"/>
      <c r="P4153" s="92"/>
      <c r="Q4153" s="92"/>
      <c r="R4153" s="92"/>
      <c r="S4153" s="92"/>
      <c r="T4153" s="93"/>
      <c r="U4153" s="39"/>
      <c r="V4153" s="39"/>
      <c r="W4153" s="39"/>
      <c r="X4153" s="39"/>
      <c r="Y4153" s="39"/>
      <c r="Z4153" s="39"/>
      <c r="AA4153" s="39"/>
      <c r="AB4153" s="39"/>
      <c r="AC4153" s="39"/>
      <c r="AD4153" s="39"/>
      <c r="AE4153" s="39"/>
      <c r="AT4153" s="18" t="s">
        <v>197</v>
      </c>
      <c r="AU4153" s="18" t="s">
        <v>82</v>
      </c>
    </row>
    <row r="4154" s="2" customFormat="1">
      <c r="A4154" s="39"/>
      <c r="B4154" s="40"/>
      <c r="C4154" s="41"/>
      <c r="D4154" s="247" t="s">
        <v>198</v>
      </c>
      <c r="E4154" s="41"/>
      <c r="F4154" s="248" t="s">
        <v>2529</v>
      </c>
      <c r="G4154" s="41"/>
      <c r="H4154" s="41"/>
      <c r="I4154" s="244"/>
      <c r="J4154" s="41"/>
      <c r="K4154" s="41"/>
      <c r="L4154" s="45"/>
      <c r="M4154" s="245"/>
      <c r="N4154" s="246"/>
      <c r="O4154" s="92"/>
      <c r="P4154" s="92"/>
      <c r="Q4154" s="92"/>
      <c r="R4154" s="92"/>
      <c r="S4154" s="92"/>
      <c r="T4154" s="93"/>
      <c r="U4154" s="39"/>
      <c r="V4154" s="39"/>
      <c r="W4154" s="39"/>
      <c r="X4154" s="39"/>
      <c r="Y4154" s="39"/>
      <c r="Z4154" s="39"/>
      <c r="AA4154" s="39"/>
      <c r="AB4154" s="39"/>
      <c r="AC4154" s="39"/>
      <c r="AD4154" s="39"/>
      <c r="AE4154" s="39"/>
      <c r="AT4154" s="18" t="s">
        <v>198</v>
      </c>
      <c r="AU4154" s="18" t="s">
        <v>82</v>
      </c>
    </row>
    <row r="4155" s="13" customFormat="1">
      <c r="A4155" s="13"/>
      <c r="B4155" s="249"/>
      <c r="C4155" s="250"/>
      <c r="D4155" s="242" t="s">
        <v>200</v>
      </c>
      <c r="E4155" s="251" t="s">
        <v>1</v>
      </c>
      <c r="F4155" s="252" t="s">
        <v>2161</v>
      </c>
      <c r="G4155" s="250"/>
      <c r="H4155" s="251" t="s">
        <v>1</v>
      </c>
      <c r="I4155" s="253"/>
      <c r="J4155" s="250"/>
      <c r="K4155" s="250"/>
      <c r="L4155" s="254"/>
      <c r="M4155" s="255"/>
      <c r="N4155" s="256"/>
      <c r="O4155" s="256"/>
      <c r="P4155" s="256"/>
      <c r="Q4155" s="256"/>
      <c r="R4155" s="256"/>
      <c r="S4155" s="256"/>
      <c r="T4155" s="257"/>
      <c r="U4155" s="13"/>
      <c r="V4155" s="13"/>
      <c r="W4155" s="13"/>
      <c r="X4155" s="13"/>
      <c r="Y4155" s="13"/>
      <c r="Z4155" s="13"/>
      <c r="AA4155" s="13"/>
      <c r="AB4155" s="13"/>
      <c r="AC4155" s="13"/>
      <c r="AD4155" s="13"/>
      <c r="AE4155" s="13"/>
      <c r="AT4155" s="258" t="s">
        <v>200</v>
      </c>
      <c r="AU4155" s="258" t="s">
        <v>82</v>
      </c>
      <c r="AV4155" s="13" t="s">
        <v>80</v>
      </c>
      <c r="AW4155" s="13" t="s">
        <v>30</v>
      </c>
      <c r="AX4155" s="13" t="s">
        <v>73</v>
      </c>
      <c r="AY4155" s="258" t="s">
        <v>189</v>
      </c>
    </row>
    <row r="4156" s="14" customFormat="1">
      <c r="A4156" s="14"/>
      <c r="B4156" s="259"/>
      <c r="C4156" s="260"/>
      <c r="D4156" s="242" t="s">
        <v>200</v>
      </c>
      <c r="E4156" s="261" t="s">
        <v>1</v>
      </c>
      <c r="F4156" s="262" t="s">
        <v>2530</v>
      </c>
      <c r="G4156" s="260"/>
      <c r="H4156" s="263">
        <v>24.289000000000001</v>
      </c>
      <c r="I4156" s="264"/>
      <c r="J4156" s="260"/>
      <c r="K4156" s="260"/>
      <c r="L4156" s="265"/>
      <c r="M4156" s="266"/>
      <c r="N4156" s="267"/>
      <c r="O4156" s="267"/>
      <c r="P4156" s="267"/>
      <c r="Q4156" s="267"/>
      <c r="R4156" s="267"/>
      <c r="S4156" s="267"/>
      <c r="T4156" s="268"/>
      <c r="U4156" s="14"/>
      <c r="V4156" s="14"/>
      <c r="W4156" s="14"/>
      <c r="X4156" s="14"/>
      <c r="Y4156" s="14"/>
      <c r="Z4156" s="14"/>
      <c r="AA4156" s="14"/>
      <c r="AB4156" s="14"/>
      <c r="AC4156" s="14"/>
      <c r="AD4156" s="14"/>
      <c r="AE4156" s="14"/>
      <c r="AT4156" s="269" t="s">
        <v>200</v>
      </c>
      <c r="AU4156" s="269" t="s">
        <v>82</v>
      </c>
      <c r="AV4156" s="14" t="s">
        <v>82</v>
      </c>
      <c r="AW4156" s="14" t="s">
        <v>30</v>
      </c>
      <c r="AX4156" s="14" t="s">
        <v>73</v>
      </c>
      <c r="AY4156" s="269" t="s">
        <v>189</v>
      </c>
    </row>
    <row r="4157" s="14" customFormat="1">
      <c r="A4157" s="14"/>
      <c r="B4157" s="259"/>
      <c r="C4157" s="260"/>
      <c r="D4157" s="242" t="s">
        <v>200</v>
      </c>
      <c r="E4157" s="261" t="s">
        <v>1</v>
      </c>
      <c r="F4157" s="262" t="s">
        <v>2531</v>
      </c>
      <c r="G4157" s="260"/>
      <c r="H4157" s="263">
        <v>14.141</v>
      </c>
      <c r="I4157" s="264"/>
      <c r="J4157" s="260"/>
      <c r="K4157" s="260"/>
      <c r="L4157" s="265"/>
      <c r="M4157" s="266"/>
      <c r="N4157" s="267"/>
      <c r="O4157" s="267"/>
      <c r="P4157" s="267"/>
      <c r="Q4157" s="267"/>
      <c r="R4157" s="267"/>
      <c r="S4157" s="267"/>
      <c r="T4157" s="268"/>
      <c r="U4157" s="14"/>
      <c r="V4157" s="14"/>
      <c r="W4157" s="14"/>
      <c r="X4157" s="14"/>
      <c r="Y4157" s="14"/>
      <c r="Z4157" s="14"/>
      <c r="AA4157" s="14"/>
      <c r="AB4157" s="14"/>
      <c r="AC4157" s="14"/>
      <c r="AD4157" s="14"/>
      <c r="AE4157" s="14"/>
      <c r="AT4157" s="269" t="s">
        <v>200</v>
      </c>
      <c r="AU4157" s="269" t="s">
        <v>82</v>
      </c>
      <c r="AV4157" s="14" t="s">
        <v>82</v>
      </c>
      <c r="AW4157" s="14" t="s">
        <v>30</v>
      </c>
      <c r="AX4157" s="14" t="s">
        <v>73</v>
      </c>
      <c r="AY4157" s="269" t="s">
        <v>189</v>
      </c>
    </row>
    <row r="4158" s="14" customFormat="1">
      <c r="A4158" s="14"/>
      <c r="B4158" s="259"/>
      <c r="C4158" s="260"/>
      <c r="D4158" s="242" t="s">
        <v>200</v>
      </c>
      <c r="E4158" s="261" t="s">
        <v>1</v>
      </c>
      <c r="F4158" s="262" t="s">
        <v>2532</v>
      </c>
      <c r="G4158" s="260"/>
      <c r="H4158" s="263">
        <v>19.571999999999999</v>
      </c>
      <c r="I4158" s="264"/>
      <c r="J4158" s="260"/>
      <c r="K4158" s="260"/>
      <c r="L4158" s="265"/>
      <c r="M4158" s="266"/>
      <c r="N4158" s="267"/>
      <c r="O4158" s="267"/>
      <c r="P4158" s="267"/>
      <c r="Q4158" s="267"/>
      <c r="R4158" s="267"/>
      <c r="S4158" s="267"/>
      <c r="T4158" s="268"/>
      <c r="U4158" s="14"/>
      <c r="V4158" s="14"/>
      <c r="W4158" s="14"/>
      <c r="X4158" s="14"/>
      <c r="Y4158" s="14"/>
      <c r="Z4158" s="14"/>
      <c r="AA4158" s="14"/>
      <c r="AB4158" s="14"/>
      <c r="AC4158" s="14"/>
      <c r="AD4158" s="14"/>
      <c r="AE4158" s="14"/>
      <c r="AT4158" s="269" t="s">
        <v>200</v>
      </c>
      <c r="AU4158" s="269" t="s">
        <v>82</v>
      </c>
      <c r="AV4158" s="14" t="s">
        <v>82</v>
      </c>
      <c r="AW4158" s="14" t="s">
        <v>30</v>
      </c>
      <c r="AX4158" s="14" t="s">
        <v>73</v>
      </c>
      <c r="AY4158" s="269" t="s">
        <v>189</v>
      </c>
    </row>
    <row r="4159" s="15" customFormat="1">
      <c r="A4159" s="15"/>
      <c r="B4159" s="270"/>
      <c r="C4159" s="271"/>
      <c r="D4159" s="242" t="s">
        <v>200</v>
      </c>
      <c r="E4159" s="272" t="s">
        <v>1</v>
      </c>
      <c r="F4159" s="273" t="s">
        <v>207</v>
      </c>
      <c r="G4159" s="271"/>
      <c r="H4159" s="274">
        <v>58.002000000000002</v>
      </c>
      <c r="I4159" s="275"/>
      <c r="J4159" s="271"/>
      <c r="K4159" s="271"/>
      <c r="L4159" s="276"/>
      <c r="M4159" s="277"/>
      <c r="N4159" s="278"/>
      <c r="O4159" s="278"/>
      <c r="P4159" s="278"/>
      <c r="Q4159" s="278"/>
      <c r="R4159" s="278"/>
      <c r="S4159" s="278"/>
      <c r="T4159" s="279"/>
      <c r="U4159" s="15"/>
      <c r="V4159" s="15"/>
      <c r="W4159" s="15"/>
      <c r="X4159" s="15"/>
      <c r="Y4159" s="15"/>
      <c r="Z4159" s="15"/>
      <c r="AA4159" s="15"/>
      <c r="AB4159" s="15"/>
      <c r="AC4159" s="15"/>
      <c r="AD4159" s="15"/>
      <c r="AE4159" s="15"/>
      <c r="AT4159" s="280" t="s">
        <v>200</v>
      </c>
      <c r="AU4159" s="280" t="s">
        <v>82</v>
      </c>
      <c r="AV4159" s="15" t="s">
        <v>195</v>
      </c>
      <c r="AW4159" s="15" t="s">
        <v>30</v>
      </c>
      <c r="AX4159" s="15" t="s">
        <v>80</v>
      </c>
      <c r="AY4159" s="280" t="s">
        <v>189</v>
      </c>
    </row>
    <row r="4160" s="2" customFormat="1" ht="16.5" customHeight="1">
      <c r="A4160" s="39"/>
      <c r="B4160" s="40"/>
      <c r="C4160" s="281" t="s">
        <v>2533</v>
      </c>
      <c r="D4160" s="281" t="s">
        <v>273</v>
      </c>
      <c r="E4160" s="282" t="s">
        <v>2520</v>
      </c>
      <c r="F4160" s="283" t="s">
        <v>2521</v>
      </c>
      <c r="G4160" s="284" t="s">
        <v>194</v>
      </c>
      <c r="H4160" s="285">
        <v>1.595</v>
      </c>
      <c r="I4160" s="286"/>
      <c r="J4160" s="287">
        <f>ROUND(I4160*H4160,2)</f>
        <v>0</v>
      </c>
      <c r="K4160" s="288"/>
      <c r="L4160" s="289"/>
      <c r="M4160" s="290" t="s">
        <v>1</v>
      </c>
      <c r="N4160" s="291" t="s">
        <v>38</v>
      </c>
      <c r="O4160" s="92"/>
      <c r="P4160" s="238">
        <f>O4160*H4160</f>
        <v>0</v>
      </c>
      <c r="Q4160" s="238">
        <v>0.5</v>
      </c>
      <c r="R4160" s="238">
        <f>Q4160*H4160</f>
        <v>0.79749999999999999</v>
      </c>
      <c r="S4160" s="238">
        <v>0</v>
      </c>
      <c r="T4160" s="239">
        <f>S4160*H4160</f>
        <v>0</v>
      </c>
      <c r="U4160" s="39"/>
      <c r="V4160" s="39"/>
      <c r="W4160" s="39"/>
      <c r="X4160" s="39"/>
      <c r="Y4160" s="39"/>
      <c r="Z4160" s="39"/>
      <c r="AA4160" s="39"/>
      <c r="AB4160" s="39"/>
      <c r="AC4160" s="39"/>
      <c r="AD4160" s="39"/>
      <c r="AE4160" s="39"/>
      <c r="AR4160" s="240" t="s">
        <v>471</v>
      </c>
      <c r="AT4160" s="240" t="s">
        <v>273</v>
      </c>
      <c r="AU4160" s="240" t="s">
        <v>82</v>
      </c>
      <c r="AY4160" s="18" t="s">
        <v>189</v>
      </c>
      <c r="BE4160" s="241">
        <f>IF(N4160="základní",J4160,0)</f>
        <v>0</v>
      </c>
      <c r="BF4160" s="241">
        <f>IF(N4160="snížená",J4160,0)</f>
        <v>0</v>
      </c>
      <c r="BG4160" s="241">
        <f>IF(N4160="zákl. přenesená",J4160,0)</f>
        <v>0</v>
      </c>
      <c r="BH4160" s="241">
        <f>IF(N4160="sníž. přenesená",J4160,0)</f>
        <v>0</v>
      </c>
      <c r="BI4160" s="241">
        <f>IF(N4160="nulová",J4160,0)</f>
        <v>0</v>
      </c>
      <c r="BJ4160" s="18" t="s">
        <v>80</v>
      </c>
      <c r="BK4160" s="241">
        <f>ROUND(I4160*H4160,2)</f>
        <v>0</v>
      </c>
      <c r="BL4160" s="18" t="s">
        <v>306</v>
      </c>
      <c r="BM4160" s="240" t="s">
        <v>2534</v>
      </c>
    </row>
    <row r="4161" s="2" customFormat="1">
      <c r="A4161" s="39"/>
      <c r="B4161" s="40"/>
      <c r="C4161" s="41"/>
      <c r="D4161" s="242" t="s">
        <v>197</v>
      </c>
      <c r="E4161" s="41"/>
      <c r="F4161" s="243" t="s">
        <v>2521</v>
      </c>
      <c r="G4161" s="41"/>
      <c r="H4161" s="41"/>
      <c r="I4161" s="244"/>
      <c r="J4161" s="41"/>
      <c r="K4161" s="41"/>
      <c r="L4161" s="45"/>
      <c r="M4161" s="245"/>
      <c r="N4161" s="246"/>
      <c r="O4161" s="92"/>
      <c r="P4161" s="92"/>
      <c r="Q4161" s="92"/>
      <c r="R4161" s="92"/>
      <c r="S4161" s="92"/>
      <c r="T4161" s="93"/>
      <c r="U4161" s="39"/>
      <c r="V4161" s="39"/>
      <c r="W4161" s="39"/>
      <c r="X4161" s="39"/>
      <c r="Y4161" s="39"/>
      <c r="Z4161" s="39"/>
      <c r="AA4161" s="39"/>
      <c r="AB4161" s="39"/>
      <c r="AC4161" s="39"/>
      <c r="AD4161" s="39"/>
      <c r="AE4161" s="39"/>
      <c r="AT4161" s="18" t="s">
        <v>197</v>
      </c>
      <c r="AU4161" s="18" t="s">
        <v>82</v>
      </c>
    </row>
    <row r="4162" s="13" customFormat="1">
      <c r="A4162" s="13"/>
      <c r="B4162" s="249"/>
      <c r="C4162" s="250"/>
      <c r="D4162" s="242" t="s">
        <v>200</v>
      </c>
      <c r="E4162" s="251" t="s">
        <v>1</v>
      </c>
      <c r="F4162" s="252" t="s">
        <v>2161</v>
      </c>
      <c r="G4162" s="250"/>
      <c r="H4162" s="251" t="s">
        <v>1</v>
      </c>
      <c r="I4162" s="253"/>
      <c r="J4162" s="250"/>
      <c r="K4162" s="250"/>
      <c r="L4162" s="254"/>
      <c r="M4162" s="255"/>
      <c r="N4162" s="256"/>
      <c r="O4162" s="256"/>
      <c r="P4162" s="256"/>
      <c r="Q4162" s="256"/>
      <c r="R4162" s="256"/>
      <c r="S4162" s="256"/>
      <c r="T4162" s="257"/>
      <c r="U4162" s="13"/>
      <c r="V4162" s="13"/>
      <c r="W4162" s="13"/>
      <c r="X4162" s="13"/>
      <c r="Y4162" s="13"/>
      <c r="Z4162" s="13"/>
      <c r="AA4162" s="13"/>
      <c r="AB4162" s="13"/>
      <c r="AC4162" s="13"/>
      <c r="AD4162" s="13"/>
      <c r="AE4162" s="13"/>
      <c r="AT4162" s="258" t="s">
        <v>200</v>
      </c>
      <c r="AU4162" s="258" t="s">
        <v>82</v>
      </c>
      <c r="AV4162" s="13" t="s">
        <v>80</v>
      </c>
      <c r="AW4162" s="13" t="s">
        <v>30</v>
      </c>
      <c r="AX4162" s="13" t="s">
        <v>73</v>
      </c>
      <c r="AY4162" s="258" t="s">
        <v>189</v>
      </c>
    </row>
    <row r="4163" s="13" customFormat="1">
      <c r="A4163" s="13"/>
      <c r="B4163" s="249"/>
      <c r="C4163" s="250"/>
      <c r="D4163" s="242" t="s">
        <v>200</v>
      </c>
      <c r="E4163" s="251" t="s">
        <v>1</v>
      </c>
      <c r="F4163" s="252" t="s">
        <v>2535</v>
      </c>
      <c r="G4163" s="250"/>
      <c r="H4163" s="251" t="s">
        <v>1</v>
      </c>
      <c r="I4163" s="253"/>
      <c r="J4163" s="250"/>
      <c r="K4163" s="250"/>
      <c r="L4163" s="254"/>
      <c r="M4163" s="255"/>
      <c r="N4163" s="256"/>
      <c r="O4163" s="256"/>
      <c r="P4163" s="256"/>
      <c r="Q4163" s="256"/>
      <c r="R4163" s="256"/>
      <c r="S4163" s="256"/>
      <c r="T4163" s="257"/>
      <c r="U4163" s="13"/>
      <c r="V4163" s="13"/>
      <c r="W4163" s="13"/>
      <c r="X4163" s="13"/>
      <c r="Y4163" s="13"/>
      <c r="Z4163" s="13"/>
      <c r="AA4163" s="13"/>
      <c r="AB4163" s="13"/>
      <c r="AC4163" s="13"/>
      <c r="AD4163" s="13"/>
      <c r="AE4163" s="13"/>
      <c r="AT4163" s="258" t="s">
        <v>200</v>
      </c>
      <c r="AU4163" s="258" t="s">
        <v>82</v>
      </c>
      <c r="AV4163" s="13" t="s">
        <v>80</v>
      </c>
      <c r="AW4163" s="13" t="s">
        <v>30</v>
      </c>
      <c r="AX4163" s="13" t="s">
        <v>73</v>
      </c>
      <c r="AY4163" s="258" t="s">
        <v>189</v>
      </c>
    </row>
    <row r="4164" s="14" customFormat="1">
      <c r="A4164" s="14"/>
      <c r="B4164" s="259"/>
      <c r="C4164" s="260"/>
      <c r="D4164" s="242" t="s">
        <v>200</v>
      </c>
      <c r="E4164" s="261" t="s">
        <v>1</v>
      </c>
      <c r="F4164" s="262" t="s">
        <v>2536</v>
      </c>
      <c r="G4164" s="260"/>
      <c r="H4164" s="263">
        <v>0.60699999999999998</v>
      </c>
      <c r="I4164" s="264"/>
      <c r="J4164" s="260"/>
      <c r="K4164" s="260"/>
      <c r="L4164" s="265"/>
      <c r="M4164" s="266"/>
      <c r="N4164" s="267"/>
      <c r="O4164" s="267"/>
      <c r="P4164" s="267"/>
      <c r="Q4164" s="267"/>
      <c r="R4164" s="267"/>
      <c r="S4164" s="267"/>
      <c r="T4164" s="268"/>
      <c r="U4164" s="14"/>
      <c r="V4164" s="14"/>
      <c r="W4164" s="14"/>
      <c r="X4164" s="14"/>
      <c r="Y4164" s="14"/>
      <c r="Z4164" s="14"/>
      <c r="AA4164" s="14"/>
      <c r="AB4164" s="14"/>
      <c r="AC4164" s="14"/>
      <c r="AD4164" s="14"/>
      <c r="AE4164" s="14"/>
      <c r="AT4164" s="269" t="s">
        <v>200</v>
      </c>
      <c r="AU4164" s="269" t="s">
        <v>82</v>
      </c>
      <c r="AV4164" s="14" t="s">
        <v>82</v>
      </c>
      <c r="AW4164" s="14" t="s">
        <v>30</v>
      </c>
      <c r="AX4164" s="14" t="s">
        <v>73</v>
      </c>
      <c r="AY4164" s="269" t="s">
        <v>189</v>
      </c>
    </row>
    <row r="4165" s="14" customFormat="1">
      <c r="A4165" s="14"/>
      <c r="B4165" s="259"/>
      <c r="C4165" s="260"/>
      <c r="D4165" s="242" t="s">
        <v>200</v>
      </c>
      <c r="E4165" s="261" t="s">
        <v>1</v>
      </c>
      <c r="F4165" s="262" t="s">
        <v>2537</v>
      </c>
      <c r="G4165" s="260"/>
      <c r="H4165" s="263">
        <v>0.35399999999999998</v>
      </c>
      <c r="I4165" s="264"/>
      <c r="J4165" s="260"/>
      <c r="K4165" s="260"/>
      <c r="L4165" s="265"/>
      <c r="M4165" s="266"/>
      <c r="N4165" s="267"/>
      <c r="O4165" s="267"/>
      <c r="P4165" s="267"/>
      <c r="Q4165" s="267"/>
      <c r="R4165" s="267"/>
      <c r="S4165" s="267"/>
      <c r="T4165" s="268"/>
      <c r="U4165" s="14"/>
      <c r="V4165" s="14"/>
      <c r="W4165" s="14"/>
      <c r="X4165" s="14"/>
      <c r="Y4165" s="14"/>
      <c r="Z4165" s="14"/>
      <c r="AA4165" s="14"/>
      <c r="AB4165" s="14"/>
      <c r="AC4165" s="14"/>
      <c r="AD4165" s="14"/>
      <c r="AE4165" s="14"/>
      <c r="AT4165" s="269" t="s">
        <v>200</v>
      </c>
      <c r="AU4165" s="269" t="s">
        <v>82</v>
      </c>
      <c r="AV4165" s="14" t="s">
        <v>82</v>
      </c>
      <c r="AW4165" s="14" t="s">
        <v>30</v>
      </c>
      <c r="AX4165" s="14" t="s">
        <v>73</v>
      </c>
      <c r="AY4165" s="269" t="s">
        <v>189</v>
      </c>
    </row>
    <row r="4166" s="14" customFormat="1">
      <c r="A4166" s="14"/>
      <c r="B4166" s="259"/>
      <c r="C4166" s="260"/>
      <c r="D4166" s="242" t="s">
        <v>200</v>
      </c>
      <c r="E4166" s="261" t="s">
        <v>1</v>
      </c>
      <c r="F4166" s="262" t="s">
        <v>2538</v>
      </c>
      <c r="G4166" s="260"/>
      <c r="H4166" s="263">
        <v>0.48899999999999999</v>
      </c>
      <c r="I4166" s="264"/>
      <c r="J4166" s="260"/>
      <c r="K4166" s="260"/>
      <c r="L4166" s="265"/>
      <c r="M4166" s="266"/>
      <c r="N4166" s="267"/>
      <c r="O4166" s="267"/>
      <c r="P4166" s="267"/>
      <c r="Q4166" s="267"/>
      <c r="R4166" s="267"/>
      <c r="S4166" s="267"/>
      <c r="T4166" s="268"/>
      <c r="U4166" s="14"/>
      <c r="V4166" s="14"/>
      <c r="W4166" s="14"/>
      <c r="X4166" s="14"/>
      <c r="Y4166" s="14"/>
      <c r="Z4166" s="14"/>
      <c r="AA4166" s="14"/>
      <c r="AB4166" s="14"/>
      <c r="AC4166" s="14"/>
      <c r="AD4166" s="14"/>
      <c r="AE4166" s="14"/>
      <c r="AT4166" s="269" t="s">
        <v>200</v>
      </c>
      <c r="AU4166" s="269" t="s">
        <v>82</v>
      </c>
      <c r="AV4166" s="14" t="s">
        <v>82</v>
      </c>
      <c r="AW4166" s="14" t="s">
        <v>30</v>
      </c>
      <c r="AX4166" s="14" t="s">
        <v>73</v>
      </c>
      <c r="AY4166" s="269" t="s">
        <v>189</v>
      </c>
    </row>
    <row r="4167" s="15" customFormat="1">
      <c r="A4167" s="15"/>
      <c r="B4167" s="270"/>
      <c r="C4167" s="271"/>
      <c r="D4167" s="242" t="s">
        <v>200</v>
      </c>
      <c r="E4167" s="272" t="s">
        <v>1</v>
      </c>
      <c r="F4167" s="273" t="s">
        <v>207</v>
      </c>
      <c r="G4167" s="271"/>
      <c r="H4167" s="274">
        <v>1.45</v>
      </c>
      <c r="I4167" s="275"/>
      <c r="J4167" s="271"/>
      <c r="K4167" s="271"/>
      <c r="L4167" s="276"/>
      <c r="M4167" s="277"/>
      <c r="N4167" s="278"/>
      <c r="O4167" s="278"/>
      <c r="P4167" s="278"/>
      <c r="Q4167" s="278"/>
      <c r="R4167" s="278"/>
      <c r="S4167" s="278"/>
      <c r="T4167" s="279"/>
      <c r="U4167" s="15"/>
      <c r="V4167" s="15"/>
      <c r="W4167" s="15"/>
      <c r="X4167" s="15"/>
      <c r="Y4167" s="15"/>
      <c r="Z4167" s="15"/>
      <c r="AA4167" s="15"/>
      <c r="AB4167" s="15"/>
      <c r="AC4167" s="15"/>
      <c r="AD4167" s="15"/>
      <c r="AE4167" s="15"/>
      <c r="AT4167" s="280" t="s">
        <v>200</v>
      </c>
      <c r="AU4167" s="280" t="s">
        <v>82</v>
      </c>
      <c r="AV4167" s="15" t="s">
        <v>195</v>
      </c>
      <c r="AW4167" s="15" t="s">
        <v>30</v>
      </c>
      <c r="AX4167" s="15" t="s">
        <v>73</v>
      </c>
      <c r="AY4167" s="280" t="s">
        <v>189</v>
      </c>
    </row>
    <row r="4168" s="14" customFormat="1">
      <c r="A4168" s="14"/>
      <c r="B4168" s="259"/>
      <c r="C4168" s="260"/>
      <c r="D4168" s="242" t="s">
        <v>200</v>
      </c>
      <c r="E4168" s="261" t="s">
        <v>1</v>
      </c>
      <c r="F4168" s="262" t="s">
        <v>2539</v>
      </c>
      <c r="G4168" s="260"/>
      <c r="H4168" s="263">
        <v>1.595</v>
      </c>
      <c r="I4168" s="264"/>
      <c r="J4168" s="260"/>
      <c r="K4168" s="260"/>
      <c r="L4168" s="265"/>
      <c r="M4168" s="266"/>
      <c r="N4168" s="267"/>
      <c r="O4168" s="267"/>
      <c r="P4168" s="267"/>
      <c r="Q4168" s="267"/>
      <c r="R4168" s="267"/>
      <c r="S4168" s="267"/>
      <c r="T4168" s="268"/>
      <c r="U4168" s="14"/>
      <c r="V4168" s="14"/>
      <c r="W4168" s="14"/>
      <c r="X4168" s="14"/>
      <c r="Y4168" s="14"/>
      <c r="Z4168" s="14"/>
      <c r="AA4168" s="14"/>
      <c r="AB4168" s="14"/>
      <c r="AC4168" s="14"/>
      <c r="AD4168" s="14"/>
      <c r="AE4168" s="14"/>
      <c r="AT4168" s="269" t="s">
        <v>200</v>
      </c>
      <c r="AU4168" s="269" t="s">
        <v>82</v>
      </c>
      <c r="AV4168" s="14" t="s">
        <v>82</v>
      </c>
      <c r="AW4168" s="14" t="s">
        <v>30</v>
      </c>
      <c r="AX4168" s="14" t="s">
        <v>80</v>
      </c>
      <c r="AY4168" s="269" t="s">
        <v>189</v>
      </c>
    </row>
    <row r="4169" s="2" customFormat="1" ht="16.5" customHeight="1">
      <c r="A4169" s="39"/>
      <c r="B4169" s="40"/>
      <c r="C4169" s="228" t="s">
        <v>2540</v>
      </c>
      <c r="D4169" s="228" t="s">
        <v>191</v>
      </c>
      <c r="E4169" s="229" t="s">
        <v>2541</v>
      </c>
      <c r="F4169" s="230" t="s">
        <v>2542</v>
      </c>
      <c r="G4169" s="231" t="s">
        <v>301</v>
      </c>
      <c r="H4169" s="232">
        <v>473.36000000000001</v>
      </c>
      <c r="I4169" s="233"/>
      <c r="J4169" s="234">
        <f>ROUND(I4169*H4169,2)</f>
        <v>0</v>
      </c>
      <c r="K4169" s="235"/>
      <c r="L4169" s="45"/>
      <c r="M4169" s="236" t="s">
        <v>1</v>
      </c>
      <c r="N4169" s="237" t="s">
        <v>38</v>
      </c>
      <c r="O4169" s="92"/>
      <c r="P4169" s="238">
        <f>O4169*H4169</f>
        <v>0</v>
      </c>
      <c r="Q4169" s="238">
        <v>0</v>
      </c>
      <c r="R4169" s="238">
        <f>Q4169*H4169</f>
        <v>0</v>
      </c>
      <c r="S4169" s="238">
        <v>0.017000000000000001</v>
      </c>
      <c r="T4169" s="239">
        <f>S4169*H4169</f>
        <v>8.0471200000000014</v>
      </c>
      <c r="U4169" s="39"/>
      <c r="V4169" s="39"/>
      <c r="W4169" s="39"/>
      <c r="X4169" s="39"/>
      <c r="Y4169" s="39"/>
      <c r="Z4169" s="39"/>
      <c r="AA4169" s="39"/>
      <c r="AB4169" s="39"/>
      <c r="AC4169" s="39"/>
      <c r="AD4169" s="39"/>
      <c r="AE4169" s="39"/>
      <c r="AR4169" s="240" t="s">
        <v>306</v>
      </c>
      <c r="AT4169" s="240" t="s">
        <v>191</v>
      </c>
      <c r="AU4169" s="240" t="s">
        <v>82</v>
      </c>
      <c r="AY4169" s="18" t="s">
        <v>189</v>
      </c>
      <c r="BE4169" s="241">
        <f>IF(N4169="základní",J4169,0)</f>
        <v>0</v>
      </c>
      <c r="BF4169" s="241">
        <f>IF(N4169="snížená",J4169,0)</f>
        <v>0</v>
      </c>
      <c r="BG4169" s="241">
        <f>IF(N4169="zákl. přenesená",J4169,0)</f>
        <v>0</v>
      </c>
      <c r="BH4169" s="241">
        <f>IF(N4169="sníž. přenesená",J4169,0)</f>
        <v>0</v>
      </c>
      <c r="BI4169" s="241">
        <f>IF(N4169="nulová",J4169,0)</f>
        <v>0</v>
      </c>
      <c r="BJ4169" s="18" t="s">
        <v>80</v>
      </c>
      <c r="BK4169" s="241">
        <f>ROUND(I4169*H4169,2)</f>
        <v>0</v>
      </c>
      <c r="BL4169" s="18" t="s">
        <v>306</v>
      </c>
      <c r="BM4169" s="240" t="s">
        <v>2543</v>
      </c>
    </row>
    <row r="4170" s="2" customFormat="1">
      <c r="A4170" s="39"/>
      <c r="B4170" s="40"/>
      <c r="C4170" s="41"/>
      <c r="D4170" s="242" t="s">
        <v>197</v>
      </c>
      <c r="E4170" s="41"/>
      <c r="F4170" s="243" t="s">
        <v>2542</v>
      </c>
      <c r="G4170" s="41"/>
      <c r="H4170" s="41"/>
      <c r="I4170" s="244"/>
      <c r="J4170" s="41"/>
      <c r="K4170" s="41"/>
      <c r="L4170" s="45"/>
      <c r="M4170" s="245"/>
      <c r="N4170" s="246"/>
      <c r="O4170" s="92"/>
      <c r="P4170" s="92"/>
      <c r="Q4170" s="92"/>
      <c r="R4170" s="92"/>
      <c r="S4170" s="92"/>
      <c r="T4170" s="93"/>
      <c r="U4170" s="39"/>
      <c r="V4170" s="39"/>
      <c r="W4170" s="39"/>
      <c r="X4170" s="39"/>
      <c r="Y4170" s="39"/>
      <c r="Z4170" s="39"/>
      <c r="AA4170" s="39"/>
      <c r="AB4170" s="39"/>
      <c r="AC4170" s="39"/>
      <c r="AD4170" s="39"/>
      <c r="AE4170" s="39"/>
      <c r="AT4170" s="18" t="s">
        <v>197</v>
      </c>
      <c r="AU4170" s="18" t="s">
        <v>82</v>
      </c>
    </row>
    <row r="4171" s="2" customFormat="1">
      <c r="A4171" s="39"/>
      <c r="B4171" s="40"/>
      <c r="C4171" s="41"/>
      <c r="D4171" s="247" t="s">
        <v>198</v>
      </c>
      <c r="E4171" s="41"/>
      <c r="F4171" s="248" t="s">
        <v>2544</v>
      </c>
      <c r="G4171" s="41"/>
      <c r="H4171" s="41"/>
      <c r="I4171" s="244"/>
      <c r="J4171" s="41"/>
      <c r="K4171" s="41"/>
      <c r="L4171" s="45"/>
      <c r="M4171" s="245"/>
      <c r="N4171" s="246"/>
      <c r="O4171" s="92"/>
      <c r="P4171" s="92"/>
      <c r="Q4171" s="92"/>
      <c r="R4171" s="92"/>
      <c r="S4171" s="92"/>
      <c r="T4171" s="93"/>
      <c r="U4171" s="39"/>
      <c r="V4171" s="39"/>
      <c r="W4171" s="39"/>
      <c r="X4171" s="39"/>
      <c r="Y4171" s="39"/>
      <c r="Z4171" s="39"/>
      <c r="AA4171" s="39"/>
      <c r="AB4171" s="39"/>
      <c r="AC4171" s="39"/>
      <c r="AD4171" s="39"/>
      <c r="AE4171" s="39"/>
      <c r="AT4171" s="18" t="s">
        <v>198</v>
      </c>
      <c r="AU4171" s="18" t="s">
        <v>82</v>
      </c>
    </row>
    <row r="4172" s="13" customFormat="1">
      <c r="A4172" s="13"/>
      <c r="B4172" s="249"/>
      <c r="C4172" s="250"/>
      <c r="D4172" s="242" t="s">
        <v>200</v>
      </c>
      <c r="E4172" s="251" t="s">
        <v>1</v>
      </c>
      <c r="F4172" s="252" t="s">
        <v>2545</v>
      </c>
      <c r="G4172" s="250"/>
      <c r="H4172" s="251" t="s">
        <v>1</v>
      </c>
      <c r="I4172" s="253"/>
      <c r="J4172" s="250"/>
      <c r="K4172" s="250"/>
      <c r="L4172" s="254"/>
      <c r="M4172" s="255"/>
      <c r="N4172" s="256"/>
      <c r="O4172" s="256"/>
      <c r="P4172" s="256"/>
      <c r="Q4172" s="256"/>
      <c r="R4172" s="256"/>
      <c r="S4172" s="256"/>
      <c r="T4172" s="257"/>
      <c r="U4172" s="13"/>
      <c r="V4172" s="13"/>
      <c r="W4172" s="13"/>
      <c r="X4172" s="13"/>
      <c r="Y4172" s="13"/>
      <c r="Z4172" s="13"/>
      <c r="AA4172" s="13"/>
      <c r="AB4172" s="13"/>
      <c r="AC4172" s="13"/>
      <c r="AD4172" s="13"/>
      <c r="AE4172" s="13"/>
      <c r="AT4172" s="258" t="s">
        <v>200</v>
      </c>
      <c r="AU4172" s="258" t="s">
        <v>82</v>
      </c>
      <c r="AV4172" s="13" t="s">
        <v>80</v>
      </c>
      <c r="AW4172" s="13" t="s">
        <v>30</v>
      </c>
      <c r="AX4172" s="13" t="s">
        <v>73</v>
      </c>
      <c r="AY4172" s="258" t="s">
        <v>189</v>
      </c>
    </row>
    <row r="4173" s="14" customFormat="1">
      <c r="A4173" s="14"/>
      <c r="B4173" s="259"/>
      <c r="C4173" s="260"/>
      <c r="D4173" s="242" t="s">
        <v>200</v>
      </c>
      <c r="E4173" s="261" t="s">
        <v>1</v>
      </c>
      <c r="F4173" s="262" t="s">
        <v>2546</v>
      </c>
      <c r="G4173" s="260"/>
      <c r="H4173" s="263">
        <v>94.021000000000001</v>
      </c>
      <c r="I4173" s="264"/>
      <c r="J4173" s="260"/>
      <c r="K4173" s="260"/>
      <c r="L4173" s="265"/>
      <c r="M4173" s="266"/>
      <c r="N4173" s="267"/>
      <c r="O4173" s="267"/>
      <c r="P4173" s="267"/>
      <c r="Q4173" s="267"/>
      <c r="R4173" s="267"/>
      <c r="S4173" s="267"/>
      <c r="T4173" s="268"/>
      <c r="U4173" s="14"/>
      <c r="V4173" s="14"/>
      <c r="W4173" s="14"/>
      <c r="X4173" s="14"/>
      <c r="Y4173" s="14"/>
      <c r="Z4173" s="14"/>
      <c r="AA4173" s="14"/>
      <c r="AB4173" s="14"/>
      <c r="AC4173" s="14"/>
      <c r="AD4173" s="14"/>
      <c r="AE4173" s="14"/>
      <c r="AT4173" s="269" t="s">
        <v>200</v>
      </c>
      <c r="AU4173" s="269" t="s">
        <v>82</v>
      </c>
      <c r="AV4173" s="14" t="s">
        <v>82</v>
      </c>
      <c r="AW4173" s="14" t="s">
        <v>30</v>
      </c>
      <c r="AX4173" s="14" t="s">
        <v>73</v>
      </c>
      <c r="AY4173" s="269" t="s">
        <v>189</v>
      </c>
    </row>
    <row r="4174" s="13" customFormat="1">
      <c r="A4174" s="13"/>
      <c r="B4174" s="249"/>
      <c r="C4174" s="250"/>
      <c r="D4174" s="242" t="s">
        <v>200</v>
      </c>
      <c r="E4174" s="251" t="s">
        <v>1</v>
      </c>
      <c r="F4174" s="252" t="s">
        <v>2161</v>
      </c>
      <c r="G4174" s="250"/>
      <c r="H4174" s="251" t="s">
        <v>1</v>
      </c>
      <c r="I4174" s="253"/>
      <c r="J4174" s="250"/>
      <c r="K4174" s="250"/>
      <c r="L4174" s="254"/>
      <c r="M4174" s="255"/>
      <c r="N4174" s="256"/>
      <c r="O4174" s="256"/>
      <c r="P4174" s="256"/>
      <c r="Q4174" s="256"/>
      <c r="R4174" s="256"/>
      <c r="S4174" s="256"/>
      <c r="T4174" s="257"/>
      <c r="U4174" s="13"/>
      <c r="V4174" s="13"/>
      <c r="W4174" s="13"/>
      <c r="X4174" s="13"/>
      <c r="Y4174" s="13"/>
      <c r="Z4174" s="13"/>
      <c r="AA4174" s="13"/>
      <c r="AB4174" s="13"/>
      <c r="AC4174" s="13"/>
      <c r="AD4174" s="13"/>
      <c r="AE4174" s="13"/>
      <c r="AT4174" s="258" t="s">
        <v>200</v>
      </c>
      <c r="AU4174" s="258" t="s">
        <v>82</v>
      </c>
      <c r="AV4174" s="13" t="s">
        <v>80</v>
      </c>
      <c r="AW4174" s="13" t="s">
        <v>30</v>
      </c>
      <c r="AX4174" s="13" t="s">
        <v>73</v>
      </c>
      <c r="AY4174" s="258" t="s">
        <v>189</v>
      </c>
    </row>
    <row r="4175" s="14" customFormat="1">
      <c r="A4175" s="14"/>
      <c r="B4175" s="259"/>
      <c r="C4175" s="260"/>
      <c r="D4175" s="242" t="s">
        <v>200</v>
      </c>
      <c r="E4175" s="261" t="s">
        <v>1</v>
      </c>
      <c r="F4175" s="262" t="s">
        <v>2162</v>
      </c>
      <c r="G4175" s="260"/>
      <c r="H4175" s="263">
        <v>64.497</v>
      </c>
      <c r="I4175" s="264"/>
      <c r="J4175" s="260"/>
      <c r="K4175" s="260"/>
      <c r="L4175" s="265"/>
      <c r="M4175" s="266"/>
      <c r="N4175" s="267"/>
      <c r="O4175" s="267"/>
      <c r="P4175" s="267"/>
      <c r="Q4175" s="267"/>
      <c r="R4175" s="267"/>
      <c r="S4175" s="267"/>
      <c r="T4175" s="268"/>
      <c r="U4175" s="14"/>
      <c r="V4175" s="14"/>
      <c r="W4175" s="14"/>
      <c r="X4175" s="14"/>
      <c r="Y4175" s="14"/>
      <c r="Z4175" s="14"/>
      <c r="AA4175" s="14"/>
      <c r="AB4175" s="14"/>
      <c r="AC4175" s="14"/>
      <c r="AD4175" s="14"/>
      <c r="AE4175" s="14"/>
      <c r="AT4175" s="269" t="s">
        <v>200</v>
      </c>
      <c r="AU4175" s="269" t="s">
        <v>82</v>
      </c>
      <c r="AV4175" s="14" t="s">
        <v>82</v>
      </c>
      <c r="AW4175" s="14" t="s">
        <v>30</v>
      </c>
      <c r="AX4175" s="14" t="s">
        <v>73</v>
      </c>
      <c r="AY4175" s="269" t="s">
        <v>189</v>
      </c>
    </row>
    <row r="4176" s="16" customFormat="1">
      <c r="A4176" s="16"/>
      <c r="B4176" s="292"/>
      <c r="C4176" s="293"/>
      <c r="D4176" s="242" t="s">
        <v>200</v>
      </c>
      <c r="E4176" s="294" t="s">
        <v>1</v>
      </c>
      <c r="F4176" s="295" t="s">
        <v>290</v>
      </c>
      <c r="G4176" s="293"/>
      <c r="H4176" s="296">
        <v>158.518</v>
      </c>
      <c r="I4176" s="297"/>
      <c r="J4176" s="293"/>
      <c r="K4176" s="293"/>
      <c r="L4176" s="298"/>
      <c r="M4176" s="299"/>
      <c r="N4176" s="300"/>
      <c r="O4176" s="300"/>
      <c r="P4176" s="300"/>
      <c r="Q4176" s="300"/>
      <c r="R4176" s="300"/>
      <c r="S4176" s="300"/>
      <c r="T4176" s="301"/>
      <c r="U4176" s="16"/>
      <c r="V4176" s="16"/>
      <c r="W4176" s="16"/>
      <c r="X4176" s="16"/>
      <c r="Y4176" s="16"/>
      <c r="Z4176" s="16"/>
      <c r="AA4176" s="16"/>
      <c r="AB4176" s="16"/>
      <c r="AC4176" s="16"/>
      <c r="AD4176" s="16"/>
      <c r="AE4176" s="16"/>
      <c r="AT4176" s="302" t="s">
        <v>200</v>
      </c>
      <c r="AU4176" s="302" t="s">
        <v>82</v>
      </c>
      <c r="AV4176" s="16" t="s">
        <v>214</v>
      </c>
      <c r="AW4176" s="16" t="s">
        <v>30</v>
      </c>
      <c r="AX4176" s="16" t="s">
        <v>73</v>
      </c>
      <c r="AY4176" s="302" t="s">
        <v>189</v>
      </c>
    </row>
    <row r="4177" s="13" customFormat="1">
      <c r="A4177" s="13"/>
      <c r="B4177" s="249"/>
      <c r="C4177" s="250"/>
      <c r="D4177" s="242" t="s">
        <v>200</v>
      </c>
      <c r="E4177" s="251" t="s">
        <v>1</v>
      </c>
      <c r="F4177" s="252" t="s">
        <v>1565</v>
      </c>
      <c r="G4177" s="250"/>
      <c r="H4177" s="251" t="s">
        <v>1</v>
      </c>
      <c r="I4177" s="253"/>
      <c r="J4177" s="250"/>
      <c r="K4177" s="250"/>
      <c r="L4177" s="254"/>
      <c r="M4177" s="255"/>
      <c r="N4177" s="256"/>
      <c r="O4177" s="256"/>
      <c r="P4177" s="256"/>
      <c r="Q4177" s="256"/>
      <c r="R4177" s="256"/>
      <c r="S4177" s="256"/>
      <c r="T4177" s="257"/>
      <c r="U4177" s="13"/>
      <c r="V4177" s="13"/>
      <c r="W4177" s="13"/>
      <c r="X4177" s="13"/>
      <c r="Y4177" s="13"/>
      <c r="Z4177" s="13"/>
      <c r="AA4177" s="13"/>
      <c r="AB4177" s="13"/>
      <c r="AC4177" s="13"/>
      <c r="AD4177" s="13"/>
      <c r="AE4177" s="13"/>
      <c r="AT4177" s="258" t="s">
        <v>200</v>
      </c>
      <c r="AU4177" s="258" t="s">
        <v>82</v>
      </c>
      <c r="AV4177" s="13" t="s">
        <v>80</v>
      </c>
      <c r="AW4177" s="13" t="s">
        <v>30</v>
      </c>
      <c r="AX4177" s="13" t="s">
        <v>73</v>
      </c>
      <c r="AY4177" s="258" t="s">
        <v>189</v>
      </c>
    </row>
    <row r="4178" s="14" customFormat="1">
      <c r="A4178" s="14"/>
      <c r="B4178" s="259"/>
      <c r="C4178" s="260"/>
      <c r="D4178" s="242" t="s">
        <v>200</v>
      </c>
      <c r="E4178" s="261" t="s">
        <v>1</v>
      </c>
      <c r="F4178" s="262" t="s">
        <v>2547</v>
      </c>
      <c r="G4178" s="260"/>
      <c r="H4178" s="263">
        <v>104.261</v>
      </c>
      <c r="I4178" s="264"/>
      <c r="J4178" s="260"/>
      <c r="K4178" s="260"/>
      <c r="L4178" s="265"/>
      <c r="M4178" s="266"/>
      <c r="N4178" s="267"/>
      <c r="O4178" s="267"/>
      <c r="P4178" s="267"/>
      <c r="Q4178" s="267"/>
      <c r="R4178" s="267"/>
      <c r="S4178" s="267"/>
      <c r="T4178" s="268"/>
      <c r="U4178" s="14"/>
      <c r="V4178" s="14"/>
      <c r="W4178" s="14"/>
      <c r="X4178" s="14"/>
      <c r="Y4178" s="14"/>
      <c r="Z4178" s="14"/>
      <c r="AA4178" s="14"/>
      <c r="AB4178" s="14"/>
      <c r="AC4178" s="14"/>
      <c r="AD4178" s="14"/>
      <c r="AE4178" s="14"/>
      <c r="AT4178" s="269" t="s">
        <v>200</v>
      </c>
      <c r="AU4178" s="269" t="s">
        <v>82</v>
      </c>
      <c r="AV4178" s="14" t="s">
        <v>82</v>
      </c>
      <c r="AW4178" s="14" t="s">
        <v>30</v>
      </c>
      <c r="AX4178" s="14" t="s">
        <v>73</v>
      </c>
      <c r="AY4178" s="269" t="s">
        <v>189</v>
      </c>
    </row>
    <row r="4179" s="16" customFormat="1">
      <c r="A4179" s="16"/>
      <c r="B4179" s="292"/>
      <c r="C4179" s="293"/>
      <c r="D4179" s="242" t="s">
        <v>200</v>
      </c>
      <c r="E4179" s="294" t="s">
        <v>1</v>
      </c>
      <c r="F4179" s="295" t="s">
        <v>290</v>
      </c>
      <c r="G4179" s="293"/>
      <c r="H4179" s="296">
        <v>104.261</v>
      </c>
      <c r="I4179" s="297"/>
      <c r="J4179" s="293"/>
      <c r="K4179" s="293"/>
      <c r="L4179" s="298"/>
      <c r="M4179" s="299"/>
      <c r="N4179" s="300"/>
      <c r="O4179" s="300"/>
      <c r="P4179" s="300"/>
      <c r="Q4179" s="300"/>
      <c r="R4179" s="300"/>
      <c r="S4179" s="300"/>
      <c r="T4179" s="301"/>
      <c r="U4179" s="16"/>
      <c r="V4179" s="16"/>
      <c r="W4179" s="16"/>
      <c r="X4179" s="16"/>
      <c r="Y4179" s="16"/>
      <c r="Z4179" s="16"/>
      <c r="AA4179" s="16"/>
      <c r="AB4179" s="16"/>
      <c r="AC4179" s="16"/>
      <c r="AD4179" s="16"/>
      <c r="AE4179" s="16"/>
      <c r="AT4179" s="302" t="s">
        <v>200</v>
      </c>
      <c r="AU4179" s="302" t="s">
        <v>82</v>
      </c>
      <c r="AV4179" s="16" t="s">
        <v>214</v>
      </c>
      <c r="AW4179" s="16" t="s">
        <v>30</v>
      </c>
      <c r="AX4179" s="16" t="s">
        <v>73</v>
      </c>
      <c r="AY4179" s="302" t="s">
        <v>189</v>
      </c>
    </row>
    <row r="4180" s="13" customFormat="1">
      <c r="A4180" s="13"/>
      <c r="B4180" s="249"/>
      <c r="C4180" s="250"/>
      <c r="D4180" s="242" t="s">
        <v>200</v>
      </c>
      <c r="E4180" s="251" t="s">
        <v>1</v>
      </c>
      <c r="F4180" s="252" t="s">
        <v>1567</v>
      </c>
      <c r="G4180" s="250"/>
      <c r="H4180" s="251" t="s">
        <v>1</v>
      </c>
      <c r="I4180" s="253"/>
      <c r="J4180" s="250"/>
      <c r="K4180" s="250"/>
      <c r="L4180" s="254"/>
      <c r="M4180" s="255"/>
      <c r="N4180" s="256"/>
      <c r="O4180" s="256"/>
      <c r="P4180" s="256"/>
      <c r="Q4180" s="256"/>
      <c r="R4180" s="256"/>
      <c r="S4180" s="256"/>
      <c r="T4180" s="257"/>
      <c r="U4180" s="13"/>
      <c r="V4180" s="13"/>
      <c r="W4180" s="13"/>
      <c r="X4180" s="13"/>
      <c r="Y4180" s="13"/>
      <c r="Z4180" s="13"/>
      <c r="AA4180" s="13"/>
      <c r="AB4180" s="13"/>
      <c r="AC4180" s="13"/>
      <c r="AD4180" s="13"/>
      <c r="AE4180" s="13"/>
      <c r="AT4180" s="258" t="s">
        <v>200</v>
      </c>
      <c r="AU4180" s="258" t="s">
        <v>82</v>
      </c>
      <c r="AV4180" s="13" t="s">
        <v>80</v>
      </c>
      <c r="AW4180" s="13" t="s">
        <v>30</v>
      </c>
      <c r="AX4180" s="13" t="s">
        <v>73</v>
      </c>
      <c r="AY4180" s="258" t="s">
        <v>189</v>
      </c>
    </row>
    <row r="4181" s="14" customFormat="1">
      <c r="A4181" s="14"/>
      <c r="B4181" s="259"/>
      <c r="C4181" s="260"/>
      <c r="D4181" s="242" t="s">
        <v>200</v>
      </c>
      <c r="E4181" s="261" t="s">
        <v>1</v>
      </c>
      <c r="F4181" s="262" t="s">
        <v>2548</v>
      </c>
      <c r="G4181" s="260"/>
      <c r="H4181" s="263">
        <v>94.581000000000003</v>
      </c>
      <c r="I4181" s="264"/>
      <c r="J4181" s="260"/>
      <c r="K4181" s="260"/>
      <c r="L4181" s="265"/>
      <c r="M4181" s="266"/>
      <c r="N4181" s="267"/>
      <c r="O4181" s="267"/>
      <c r="P4181" s="267"/>
      <c r="Q4181" s="267"/>
      <c r="R4181" s="267"/>
      <c r="S4181" s="267"/>
      <c r="T4181" s="268"/>
      <c r="U4181" s="14"/>
      <c r="V4181" s="14"/>
      <c r="W4181" s="14"/>
      <c r="X4181" s="14"/>
      <c r="Y4181" s="14"/>
      <c r="Z4181" s="14"/>
      <c r="AA4181" s="14"/>
      <c r="AB4181" s="14"/>
      <c r="AC4181" s="14"/>
      <c r="AD4181" s="14"/>
      <c r="AE4181" s="14"/>
      <c r="AT4181" s="269" t="s">
        <v>200</v>
      </c>
      <c r="AU4181" s="269" t="s">
        <v>82</v>
      </c>
      <c r="AV4181" s="14" t="s">
        <v>82</v>
      </c>
      <c r="AW4181" s="14" t="s">
        <v>30</v>
      </c>
      <c r="AX4181" s="14" t="s">
        <v>73</v>
      </c>
      <c r="AY4181" s="269" t="s">
        <v>189</v>
      </c>
    </row>
    <row r="4182" s="14" customFormat="1">
      <c r="A4182" s="14"/>
      <c r="B4182" s="259"/>
      <c r="C4182" s="260"/>
      <c r="D4182" s="242" t="s">
        <v>200</v>
      </c>
      <c r="E4182" s="261" t="s">
        <v>1</v>
      </c>
      <c r="F4182" s="262" t="s">
        <v>2549</v>
      </c>
      <c r="G4182" s="260"/>
      <c r="H4182" s="263">
        <v>116</v>
      </c>
      <c r="I4182" s="264"/>
      <c r="J4182" s="260"/>
      <c r="K4182" s="260"/>
      <c r="L4182" s="265"/>
      <c r="M4182" s="266"/>
      <c r="N4182" s="267"/>
      <c r="O4182" s="267"/>
      <c r="P4182" s="267"/>
      <c r="Q4182" s="267"/>
      <c r="R4182" s="267"/>
      <c r="S4182" s="267"/>
      <c r="T4182" s="268"/>
      <c r="U4182" s="14"/>
      <c r="V4182" s="14"/>
      <c r="W4182" s="14"/>
      <c r="X4182" s="14"/>
      <c r="Y4182" s="14"/>
      <c r="Z4182" s="14"/>
      <c r="AA4182" s="14"/>
      <c r="AB4182" s="14"/>
      <c r="AC4182" s="14"/>
      <c r="AD4182" s="14"/>
      <c r="AE4182" s="14"/>
      <c r="AT4182" s="269" t="s">
        <v>200</v>
      </c>
      <c r="AU4182" s="269" t="s">
        <v>82</v>
      </c>
      <c r="AV4182" s="14" t="s">
        <v>82</v>
      </c>
      <c r="AW4182" s="14" t="s">
        <v>30</v>
      </c>
      <c r="AX4182" s="14" t="s">
        <v>73</v>
      </c>
      <c r="AY4182" s="269" t="s">
        <v>189</v>
      </c>
    </row>
    <row r="4183" s="16" customFormat="1">
      <c r="A4183" s="16"/>
      <c r="B4183" s="292"/>
      <c r="C4183" s="293"/>
      <c r="D4183" s="242" t="s">
        <v>200</v>
      </c>
      <c r="E4183" s="294" t="s">
        <v>1</v>
      </c>
      <c r="F4183" s="295" t="s">
        <v>290</v>
      </c>
      <c r="G4183" s="293"/>
      <c r="H4183" s="296">
        <v>210.58099999999999</v>
      </c>
      <c r="I4183" s="297"/>
      <c r="J4183" s="293"/>
      <c r="K4183" s="293"/>
      <c r="L4183" s="298"/>
      <c r="M4183" s="299"/>
      <c r="N4183" s="300"/>
      <c r="O4183" s="300"/>
      <c r="P4183" s="300"/>
      <c r="Q4183" s="300"/>
      <c r="R4183" s="300"/>
      <c r="S4183" s="300"/>
      <c r="T4183" s="301"/>
      <c r="U4183" s="16"/>
      <c r="V4183" s="16"/>
      <c r="W4183" s="16"/>
      <c r="X4183" s="16"/>
      <c r="Y4183" s="16"/>
      <c r="Z4183" s="16"/>
      <c r="AA4183" s="16"/>
      <c r="AB4183" s="16"/>
      <c r="AC4183" s="16"/>
      <c r="AD4183" s="16"/>
      <c r="AE4183" s="16"/>
      <c r="AT4183" s="302" t="s">
        <v>200</v>
      </c>
      <c r="AU4183" s="302" t="s">
        <v>82</v>
      </c>
      <c r="AV4183" s="16" t="s">
        <v>214</v>
      </c>
      <c r="AW4183" s="16" t="s">
        <v>30</v>
      </c>
      <c r="AX4183" s="16" t="s">
        <v>73</v>
      </c>
      <c r="AY4183" s="302" t="s">
        <v>189</v>
      </c>
    </row>
    <row r="4184" s="15" customFormat="1">
      <c r="A4184" s="15"/>
      <c r="B4184" s="270"/>
      <c r="C4184" s="271"/>
      <c r="D4184" s="242" t="s">
        <v>200</v>
      </c>
      <c r="E4184" s="272" t="s">
        <v>1</v>
      </c>
      <c r="F4184" s="273" t="s">
        <v>207</v>
      </c>
      <c r="G4184" s="271"/>
      <c r="H4184" s="274">
        <v>473.36000000000001</v>
      </c>
      <c r="I4184" s="275"/>
      <c r="J4184" s="271"/>
      <c r="K4184" s="271"/>
      <c r="L4184" s="276"/>
      <c r="M4184" s="277"/>
      <c r="N4184" s="278"/>
      <c r="O4184" s="278"/>
      <c r="P4184" s="278"/>
      <c r="Q4184" s="278"/>
      <c r="R4184" s="278"/>
      <c r="S4184" s="278"/>
      <c r="T4184" s="279"/>
      <c r="U4184" s="15"/>
      <c r="V4184" s="15"/>
      <c r="W4184" s="15"/>
      <c r="X4184" s="15"/>
      <c r="Y4184" s="15"/>
      <c r="Z4184" s="15"/>
      <c r="AA4184" s="15"/>
      <c r="AB4184" s="15"/>
      <c r="AC4184" s="15"/>
      <c r="AD4184" s="15"/>
      <c r="AE4184" s="15"/>
      <c r="AT4184" s="280" t="s">
        <v>200</v>
      </c>
      <c r="AU4184" s="280" t="s">
        <v>82</v>
      </c>
      <c r="AV4184" s="15" t="s">
        <v>195</v>
      </c>
      <c r="AW4184" s="15" t="s">
        <v>30</v>
      </c>
      <c r="AX4184" s="15" t="s">
        <v>80</v>
      </c>
      <c r="AY4184" s="280" t="s">
        <v>189</v>
      </c>
    </row>
    <row r="4185" s="2" customFormat="1" ht="24.15" customHeight="1">
      <c r="A4185" s="39"/>
      <c r="B4185" s="40"/>
      <c r="C4185" s="228" t="s">
        <v>2550</v>
      </c>
      <c r="D4185" s="228" t="s">
        <v>191</v>
      </c>
      <c r="E4185" s="229" t="s">
        <v>2551</v>
      </c>
      <c r="F4185" s="230" t="s">
        <v>2552</v>
      </c>
      <c r="G4185" s="231" t="s">
        <v>301</v>
      </c>
      <c r="H4185" s="232">
        <v>220.16</v>
      </c>
      <c r="I4185" s="233"/>
      <c r="J4185" s="234">
        <f>ROUND(I4185*H4185,2)</f>
        <v>0</v>
      </c>
      <c r="K4185" s="235"/>
      <c r="L4185" s="45"/>
      <c r="M4185" s="236" t="s">
        <v>1</v>
      </c>
      <c r="N4185" s="237" t="s">
        <v>38</v>
      </c>
      <c r="O4185" s="92"/>
      <c r="P4185" s="238">
        <f>O4185*H4185</f>
        <v>0</v>
      </c>
      <c r="Q4185" s="238">
        <v>0</v>
      </c>
      <c r="R4185" s="238">
        <f>Q4185*H4185</f>
        <v>0</v>
      </c>
      <c r="S4185" s="238">
        <v>0</v>
      </c>
      <c r="T4185" s="239">
        <f>S4185*H4185</f>
        <v>0</v>
      </c>
      <c r="U4185" s="39"/>
      <c r="V4185" s="39"/>
      <c r="W4185" s="39"/>
      <c r="X4185" s="39"/>
      <c r="Y4185" s="39"/>
      <c r="Z4185" s="39"/>
      <c r="AA4185" s="39"/>
      <c r="AB4185" s="39"/>
      <c r="AC4185" s="39"/>
      <c r="AD4185" s="39"/>
      <c r="AE4185" s="39"/>
      <c r="AR4185" s="240" t="s">
        <v>306</v>
      </c>
      <c r="AT4185" s="240" t="s">
        <v>191</v>
      </c>
      <c r="AU4185" s="240" t="s">
        <v>82</v>
      </c>
      <c r="AY4185" s="18" t="s">
        <v>189</v>
      </c>
      <c r="BE4185" s="241">
        <f>IF(N4185="základní",J4185,0)</f>
        <v>0</v>
      </c>
      <c r="BF4185" s="241">
        <f>IF(N4185="snížená",J4185,0)</f>
        <v>0</v>
      </c>
      <c r="BG4185" s="241">
        <f>IF(N4185="zákl. přenesená",J4185,0)</f>
        <v>0</v>
      </c>
      <c r="BH4185" s="241">
        <f>IF(N4185="sníž. přenesená",J4185,0)</f>
        <v>0</v>
      </c>
      <c r="BI4185" s="241">
        <f>IF(N4185="nulová",J4185,0)</f>
        <v>0</v>
      </c>
      <c r="BJ4185" s="18" t="s">
        <v>80</v>
      </c>
      <c r="BK4185" s="241">
        <f>ROUND(I4185*H4185,2)</f>
        <v>0</v>
      </c>
      <c r="BL4185" s="18" t="s">
        <v>306</v>
      </c>
      <c r="BM4185" s="240" t="s">
        <v>2553</v>
      </c>
    </row>
    <row r="4186" s="2" customFormat="1">
      <c r="A4186" s="39"/>
      <c r="B4186" s="40"/>
      <c r="C4186" s="41"/>
      <c r="D4186" s="242" t="s">
        <v>197</v>
      </c>
      <c r="E4186" s="41"/>
      <c r="F4186" s="243" t="s">
        <v>2552</v>
      </c>
      <c r="G4186" s="41"/>
      <c r="H4186" s="41"/>
      <c r="I4186" s="244"/>
      <c r="J4186" s="41"/>
      <c r="K4186" s="41"/>
      <c r="L4186" s="45"/>
      <c r="M4186" s="245"/>
      <c r="N4186" s="246"/>
      <c r="O4186" s="92"/>
      <c r="P4186" s="92"/>
      <c r="Q4186" s="92"/>
      <c r="R4186" s="92"/>
      <c r="S4186" s="92"/>
      <c r="T4186" s="93"/>
      <c r="U4186" s="39"/>
      <c r="V4186" s="39"/>
      <c r="W4186" s="39"/>
      <c r="X4186" s="39"/>
      <c r="Y4186" s="39"/>
      <c r="Z4186" s="39"/>
      <c r="AA4186" s="39"/>
      <c r="AB4186" s="39"/>
      <c r="AC4186" s="39"/>
      <c r="AD4186" s="39"/>
      <c r="AE4186" s="39"/>
      <c r="AT4186" s="18" t="s">
        <v>197</v>
      </c>
      <c r="AU4186" s="18" t="s">
        <v>82</v>
      </c>
    </row>
    <row r="4187" s="2" customFormat="1">
      <c r="A4187" s="39"/>
      <c r="B4187" s="40"/>
      <c r="C4187" s="41"/>
      <c r="D4187" s="247" t="s">
        <v>198</v>
      </c>
      <c r="E4187" s="41"/>
      <c r="F4187" s="248" t="s">
        <v>2554</v>
      </c>
      <c r="G4187" s="41"/>
      <c r="H4187" s="41"/>
      <c r="I4187" s="244"/>
      <c r="J4187" s="41"/>
      <c r="K4187" s="41"/>
      <c r="L4187" s="45"/>
      <c r="M4187" s="245"/>
      <c r="N4187" s="246"/>
      <c r="O4187" s="92"/>
      <c r="P4187" s="92"/>
      <c r="Q4187" s="92"/>
      <c r="R4187" s="92"/>
      <c r="S4187" s="92"/>
      <c r="T4187" s="93"/>
      <c r="U4187" s="39"/>
      <c r="V4187" s="39"/>
      <c r="W4187" s="39"/>
      <c r="X4187" s="39"/>
      <c r="Y4187" s="39"/>
      <c r="Z4187" s="39"/>
      <c r="AA4187" s="39"/>
      <c r="AB4187" s="39"/>
      <c r="AC4187" s="39"/>
      <c r="AD4187" s="39"/>
      <c r="AE4187" s="39"/>
      <c r="AT4187" s="18" t="s">
        <v>198</v>
      </c>
      <c r="AU4187" s="18" t="s">
        <v>82</v>
      </c>
    </row>
    <row r="4188" s="13" customFormat="1">
      <c r="A4188" s="13"/>
      <c r="B4188" s="249"/>
      <c r="C4188" s="250"/>
      <c r="D4188" s="242" t="s">
        <v>200</v>
      </c>
      <c r="E4188" s="251" t="s">
        <v>1</v>
      </c>
      <c r="F4188" s="252" t="s">
        <v>2373</v>
      </c>
      <c r="G4188" s="250"/>
      <c r="H4188" s="251" t="s">
        <v>1</v>
      </c>
      <c r="I4188" s="253"/>
      <c r="J4188" s="250"/>
      <c r="K4188" s="250"/>
      <c r="L4188" s="254"/>
      <c r="M4188" s="255"/>
      <c r="N4188" s="256"/>
      <c r="O4188" s="256"/>
      <c r="P4188" s="256"/>
      <c r="Q4188" s="256"/>
      <c r="R4188" s="256"/>
      <c r="S4188" s="256"/>
      <c r="T4188" s="257"/>
      <c r="U4188" s="13"/>
      <c r="V4188" s="13"/>
      <c r="W4188" s="13"/>
      <c r="X4188" s="13"/>
      <c r="Y4188" s="13"/>
      <c r="Z4188" s="13"/>
      <c r="AA4188" s="13"/>
      <c r="AB4188" s="13"/>
      <c r="AC4188" s="13"/>
      <c r="AD4188" s="13"/>
      <c r="AE4188" s="13"/>
      <c r="AT4188" s="258" t="s">
        <v>200</v>
      </c>
      <c r="AU4188" s="258" t="s">
        <v>82</v>
      </c>
      <c r="AV4188" s="13" t="s">
        <v>80</v>
      </c>
      <c r="AW4188" s="13" t="s">
        <v>30</v>
      </c>
      <c r="AX4188" s="13" t="s">
        <v>73</v>
      </c>
      <c r="AY4188" s="258" t="s">
        <v>189</v>
      </c>
    </row>
    <row r="4189" s="13" customFormat="1">
      <c r="A4189" s="13"/>
      <c r="B4189" s="249"/>
      <c r="C4189" s="250"/>
      <c r="D4189" s="242" t="s">
        <v>200</v>
      </c>
      <c r="E4189" s="251" t="s">
        <v>1</v>
      </c>
      <c r="F4189" s="252" t="s">
        <v>1565</v>
      </c>
      <c r="G4189" s="250"/>
      <c r="H4189" s="251" t="s">
        <v>1</v>
      </c>
      <c r="I4189" s="253"/>
      <c r="J4189" s="250"/>
      <c r="K4189" s="250"/>
      <c r="L4189" s="254"/>
      <c r="M4189" s="255"/>
      <c r="N4189" s="256"/>
      <c r="O4189" s="256"/>
      <c r="P4189" s="256"/>
      <c r="Q4189" s="256"/>
      <c r="R4189" s="256"/>
      <c r="S4189" s="256"/>
      <c r="T4189" s="257"/>
      <c r="U4189" s="13"/>
      <c r="V4189" s="13"/>
      <c r="W4189" s="13"/>
      <c r="X4189" s="13"/>
      <c r="Y4189" s="13"/>
      <c r="Z4189" s="13"/>
      <c r="AA4189" s="13"/>
      <c r="AB4189" s="13"/>
      <c r="AC4189" s="13"/>
      <c r="AD4189" s="13"/>
      <c r="AE4189" s="13"/>
      <c r="AT4189" s="258" t="s">
        <v>200</v>
      </c>
      <c r="AU4189" s="258" t="s">
        <v>82</v>
      </c>
      <c r="AV4189" s="13" t="s">
        <v>80</v>
      </c>
      <c r="AW4189" s="13" t="s">
        <v>30</v>
      </c>
      <c r="AX4189" s="13" t="s">
        <v>73</v>
      </c>
      <c r="AY4189" s="258" t="s">
        <v>189</v>
      </c>
    </row>
    <row r="4190" s="14" customFormat="1">
      <c r="A4190" s="14"/>
      <c r="B4190" s="259"/>
      <c r="C4190" s="260"/>
      <c r="D4190" s="242" t="s">
        <v>200</v>
      </c>
      <c r="E4190" s="261" t="s">
        <v>1</v>
      </c>
      <c r="F4190" s="262" t="s">
        <v>2512</v>
      </c>
      <c r="G4190" s="260"/>
      <c r="H4190" s="263">
        <v>48.988</v>
      </c>
      <c r="I4190" s="264"/>
      <c r="J4190" s="260"/>
      <c r="K4190" s="260"/>
      <c r="L4190" s="265"/>
      <c r="M4190" s="266"/>
      <c r="N4190" s="267"/>
      <c r="O4190" s="267"/>
      <c r="P4190" s="267"/>
      <c r="Q4190" s="267"/>
      <c r="R4190" s="267"/>
      <c r="S4190" s="267"/>
      <c r="T4190" s="268"/>
      <c r="U4190" s="14"/>
      <c r="V4190" s="14"/>
      <c r="W4190" s="14"/>
      <c r="X4190" s="14"/>
      <c r="Y4190" s="14"/>
      <c r="Z4190" s="14"/>
      <c r="AA4190" s="14"/>
      <c r="AB4190" s="14"/>
      <c r="AC4190" s="14"/>
      <c r="AD4190" s="14"/>
      <c r="AE4190" s="14"/>
      <c r="AT4190" s="269" t="s">
        <v>200</v>
      </c>
      <c r="AU4190" s="269" t="s">
        <v>82</v>
      </c>
      <c r="AV4190" s="14" t="s">
        <v>82</v>
      </c>
      <c r="AW4190" s="14" t="s">
        <v>30</v>
      </c>
      <c r="AX4190" s="14" t="s">
        <v>73</v>
      </c>
      <c r="AY4190" s="269" t="s">
        <v>189</v>
      </c>
    </row>
    <row r="4191" s="13" customFormat="1">
      <c r="A4191" s="13"/>
      <c r="B4191" s="249"/>
      <c r="C4191" s="250"/>
      <c r="D4191" s="242" t="s">
        <v>200</v>
      </c>
      <c r="E4191" s="251" t="s">
        <v>1</v>
      </c>
      <c r="F4191" s="252" t="s">
        <v>1567</v>
      </c>
      <c r="G4191" s="250"/>
      <c r="H4191" s="251" t="s">
        <v>1</v>
      </c>
      <c r="I4191" s="253"/>
      <c r="J4191" s="250"/>
      <c r="K4191" s="250"/>
      <c r="L4191" s="254"/>
      <c r="M4191" s="255"/>
      <c r="N4191" s="256"/>
      <c r="O4191" s="256"/>
      <c r="P4191" s="256"/>
      <c r="Q4191" s="256"/>
      <c r="R4191" s="256"/>
      <c r="S4191" s="256"/>
      <c r="T4191" s="257"/>
      <c r="U4191" s="13"/>
      <c r="V4191" s="13"/>
      <c r="W4191" s="13"/>
      <c r="X4191" s="13"/>
      <c r="Y4191" s="13"/>
      <c r="Z4191" s="13"/>
      <c r="AA4191" s="13"/>
      <c r="AB4191" s="13"/>
      <c r="AC4191" s="13"/>
      <c r="AD4191" s="13"/>
      <c r="AE4191" s="13"/>
      <c r="AT4191" s="258" t="s">
        <v>200</v>
      </c>
      <c r="AU4191" s="258" t="s">
        <v>82</v>
      </c>
      <c r="AV4191" s="13" t="s">
        <v>80</v>
      </c>
      <c r="AW4191" s="13" t="s">
        <v>30</v>
      </c>
      <c r="AX4191" s="13" t="s">
        <v>73</v>
      </c>
      <c r="AY4191" s="258" t="s">
        <v>189</v>
      </c>
    </row>
    <row r="4192" s="14" customFormat="1">
      <c r="A4192" s="14"/>
      <c r="B4192" s="259"/>
      <c r="C4192" s="260"/>
      <c r="D4192" s="242" t="s">
        <v>200</v>
      </c>
      <c r="E4192" s="261" t="s">
        <v>1</v>
      </c>
      <c r="F4192" s="262" t="s">
        <v>2513</v>
      </c>
      <c r="G4192" s="260"/>
      <c r="H4192" s="263">
        <v>94.367000000000004</v>
      </c>
      <c r="I4192" s="264"/>
      <c r="J4192" s="260"/>
      <c r="K4192" s="260"/>
      <c r="L4192" s="265"/>
      <c r="M4192" s="266"/>
      <c r="N4192" s="267"/>
      <c r="O4192" s="267"/>
      <c r="P4192" s="267"/>
      <c r="Q4192" s="267"/>
      <c r="R4192" s="267"/>
      <c r="S4192" s="267"/>
      <c r="T4192" s="268"/>
      <c r="U4192" s="14"/>
      <c r="V4192" s="14"/>
      <c r="W4192" s="14"/>
      <c r="X4192" s="14"/>
      <c r="Y4192" s="14"/>
      <c r="Z4192" s="14"/>
      <c r="AA4192" s="14"/>
      <c r="AB4192" s="14"/>
      <c r="AC4192" s="14"/>
      <c r="AD4192" s="14"/>
      <c r="AE4192" s="14"/>
      <c r="AT4192" s="269" t="s">
        <v>200</v>
      </c>
      <c r="AU4192" s="269" t="s">
        <v>82</v>
      </c>
      <c r="AV4192" s="14" t="s">
        <v>82</v>
      </c>
      <c r="AW4192" s="14" t="s">
        <v>30</v>
      </c>
      <c r="AX4192" s="14" t="s">
        <v>73</v>
      </c>
      <c r="AY4192" s="269" t="s">
        <v>189</v>
      </c>
    </row>
    <row r="4193" s="14" customFormat="1">
      <c r="A4193" s="14"/>
      <c r="B4193" s="259"/>
      <c r="C4193" s="260"/>
      <c r="D4193" s="242" t="s">
        <v>200</v>
      </c>
      <c r="E4193" s="261" t="s">
        <v>1</v>
      </c>
      <c r="F4193" s="262" t="s">
        <v>2514</v>
      </c>
      <c r="G4193" s="260"/>
      <c r="H4193" s="263">
        <v>78.381</v>
      </c>
      <c r="I4193" s="264"/>
      <c r="J4193" s="260"/>
      <c r="K4193" s="260"/>
      <c r="L4193" s="265"/>
      <c r="M4193" s="266"/>
      <c r="N4193" s="267"/>
      <c r="O4193" s="267"/>
      <c r="P4193" s="267"/>
      <c r="Q4193" s="267"/>
      <c r="R4193" s="267"/>
      <c r="S4193" s="267"/>
      <c r="T4193" s="268"/>
      <c r="U4193" s="14"/>
      <c r="V4193" s="14"/>
      <c r="W4193" s="14"/>
      <c r="X4193" s="14"/>
      <c r="Y4193" s="14"/>
      <c r="Z4193" s="14"/>
      <c r="AA4193" s="14"/>
      <c r="AB4193" s="14"/>
      <c r="AC4193" s="14"/>
      <c r="AD4193" s="14"/>
      <c r="AE4193" s="14"/>
      <c r="AT4193" s="269" t="s">
        <v>200</v>
      </c>
      <c r="AU4193" s="269" t="s">
        <v>82</v>
      </c>
      <c r="AV4193" s="14" t="s">
        <v>82</v>
      </c>
      <c r="AW4193" s="14" t="s">
        <v>30</v>
      </c>
      <c r="AX4193" s="14" t="s">
        <v>73</v>
      </c>
      <c r="AY4193" s="269" t="s">
        <v>189</v>
      </c>
    </row>
    <row r="4194" s="13" customFormat="1">
      <c r="A4194" s="13"/>
      <c r="B4194" s="249"/>
      <c r="C4194" s="250"/>
      <c r="D4194" s="242" t="s">
        <v>200</v>
      </c>
      <c r="E4194" s="251" t="s">
        <v>1</v>
      </c>
      <c r="F4194" s="252" t="s">
        <v>2515</v>
      </c>
      <c r="G4194" s="250"/>
      <c r="H4194" s="251" t="s">
        <v>1</v>
      </c>
      <c r="I4194" s="253"/>
      <c r="J4194" s="250"/>
      <c r="K4194" s="250"/>
      <c r="L4194" s="254"/>
      <c r="M4194" s="255"/>
      <c r="N4194" s="256"/>
      <c r="O4194" s="256"/>
      <c r="P4194" s="256"/>
      <c r="Q4194" s="256"/>
      <c r="R4194" s="256"/>
      <c r="S4194" s="256"/>
      <c r="T4194" s="257"/>
      <c r="U4194" s="13"/>
      <c r="V4194" s="13"/>
      <c r="W4194" s="13"/>
      <c r="X4194" s="13"/>
      <c r="Y4194" s="13"/>
      <c r="Z4194" s="13"/>
      <c r="AA4194" s="13"/>
      <c r="AB4194" s="13"/>
      <c r="AC4194" s="13"/>
      <c r="AD4194" s="13"/>
      <c r="AE4194" s="13"/>
      <c r="AT4194" s="258" t="s">
        <v>200</v>
      </c>
      <c r="AU4194" s="258" t="s">
        <v>82</v>
      </c>
      <c r="AV4194" s="13" t="s">
        <v>80</v>
      </c>
      <c r="AW4194" s="13" t="s">
        <v>30</v>
      </c>
      <c r="AX4194" s="13" t="s">
        <v>73</v>
      </c>
      <c r="AY4194" s="258" t="s">
        <v>189</v>
      </c>
    </row>
    <row r="4195" s="14" customFormat="1">
      <c r="A4195" s="14"/>
      <c r="B4195" s="259"/>
      <c r="C4195" s="260"/>
      <c r="D4195" s="242" t="s">
        <v>200</v>
      </c>
      <c r="E4195" s="261" t="s">
        <v>1</v>
      </c>
      <c r="F4195" s="262" t="s">
        <v>2516</v>
      </c>
      <c r="G4195" s="260"/>
      <c r="H4195" s="263">
        <v>-0.89900000000000002</v>
      </c>
      <c r="I4195" s="264"/>
      <c r="J4195" s="260"/>
      <c r="K4195" s="260"/>
      <c r="L4195" s="265"/>
      <c r="M4195" s="266"/>
      <c r="N4195" s="267"/>
      <c r="O4195" s="267"/>
      <c r="P4195" s="267"/>
      <c r="Q4195" s="267"/>
      <c r="R4195" s="267"/>
      <c r="S4195" s="267"/>
      <c r="T4195" s="268"/>
      <c r="U4195" s="14"/>
      <c r="V4195" s="14"/>
      <c r="W4195" s="14"/>
      <c r="X4195" s="14"/>
      <c r="Y4195" s="14"/>
      <c r="Z4195" s="14"/>
      <c r="AA4195" s="14"/>
      <c r="AB4195" s="14"/>
      <c r="AC4195" s="14"/>
      <c r="AD4195" s="14"/>
      <c r="AE4195" s="14"/>
      <c r="AT4195" s="269" t="s">
        <v>200</v>
      </c>
      <c r="AU4195" s="269" t="s">
        <v>82</v>
      </c>
      <c r="AV4195" s="14" t="s">
        <v>82</v>
      </c>
      <c r="AW4195" s="14" t="s">
        <v>30</v>
      </c>
      <c r="AX4195" s="14" t="s">
        <v>73</v>
      </c>
      <c r="AY4195" s="269" t="s">
        <v>189</v>
      </c>
    </row>
    <row r="4196" s="13" customFormat="1">
      <c r="A4196" s="13"/>
      <c r="B4196" s="249"/>
      <c r="C4196" s="250"/>
      <c r="D4196" s="242" t="s">
        <v>200</v>
      </c>
      <c r="E4196" s="251" t="s">
        <v>1</v>
      </c>
      <c r="F4196" s="252" t="s">
        <v>2517</v>
      </c>
      <c r="G4196" s="250"/>
      <c r="H4196" s="251" t="s">
        <v>1</v>
      </c>
      <c r="I4196" s="253"/>
      <c r="J4196" s="250"/>
      <c r="K4196" s="250"/>
      <c r="L4196" s="254"/>
      <c r="M4196" s="255"/>
      <c r="N4196" s="256"/>
      <c r="O4196" s="256"/>
      <c r="P4196" s="256"/>
      <c r="Q4196" s="256"/>
      <c r="R4196" s="256"/>
      <c r="S4196" s="256"/>
      <c r="T4196" s="257"/>
      <c r="U4196" s="13"/>
      <c r="V4196" s="13"/>
      <c r="W4196" s="13"/>
      <c r="X4196" s="13"/>
      <c r="Y4196" s="13"/>
      <c r="Z4196" s="13"/>
      <c r="AA4196" s="13"/>
      <c r="AB4196" s="13"/>
      <c r="AC4196" s="13"/>
      <c r="AD4196" s="13"/>
      <c r="AE4196" s="13"/>
      <c r="AT4196" s="258" t="s">
        <v>200</v>
      </c>
      <c r="AU4196" s="258" t="s">
        <v>82</v>
      </c>
      <c r="AV4196" s="13" t="s">
        <v>80</v>
      </c>
      <c r="AW4196" s="13" t="s">
        <v>30</v>
      </c>
      <c r="AX4196" s="13" t="s">
        <v>73</v>
      </c>
      <c r="AY4196" s="258" t="s">
        <v>189</v>
      </c>
    </row>
    <row r="4197" s="14" customFormat="1">
      <c r="A4197" s="14"/>
      <c r="B4197" s="259"/>
      <c r="C4197" s="260"/>
      <c r="D4197" s="242" t="s">
        <v>200</v>
      </c>
      <c r="E4197" s="261" t="s">
        <v>1</v>
      </c>
      <c r="F4197" s="262" t="s">
        <v>2518</v>
      </c>
      <c r="G4197" s="260"/>
      <c r="H4197" s="263">
        <v>-0.67700000000000005</v>
      </c>
      <c r="I4197" s="264"/>
      <c r="J4197" s="260"/>
      <c r="K4197" s="260"/>
      <c r="L4197" s="265"/>
      <c r="M4197" s="266"/>
      <c r="N4197" s="267"/>
      <c r="O4197" s="267"/>
      <c r="P4197" s="267"/>
      <c r="Q4197" s="267"/>
      <c r="R4197" s="267"/>
      <c r="S4197" s="267"/>
      <c r="T4197" s="268"/>
      <c r="U4197" s="14"/>
      <c r="V4197" s="14"/>
      <c r="W4197" s="14"/>
      <c r="X4197" s="14"/>
      <c r="Y4197" s="14"/>
      <c r="Z4197" s="14"/>
      <c r="AA4197" s="14"/>
      <c r="AB4197" s="14"/>
      <c r="AC4197" s="14"/>
      <c r="AD4197" s="14"/>
      <c r="AE4197" s="14"/>
      <c r="AT4197" s="269" t="s">
        <v>200</v>
      </c>
      <c r="AU4197" s="269" t="s">
        <v>82</v>
      </c>
      <c r="AV4197" s="14" t="s">
        <v>82</v>
      </c>
      <c r="AW4197" s="14" t="s">
        <v>30</v>
      </c>
      <c r="AX4197" s="14" t="s">
        <v>73</v>
      </c>
      <c r="AY4197" s="269" t="s">
        <v>189</v>
      </c>
    </row>
    <row r="4198" s="15" customFormat="1">
      <c r="A4198" s="15"/>
      <c r="B4198" s="270"/>
      <c r="C4198" s="271"/>
      <c r="D4198" s="242" t="s">
        <v>200</v>
      </c>
      <c r="E4198" s="272" t="s">
        <v>1</v>
      </c>
      <c r="F4198" s="273" t="s">
        <v>207</v>
      </c>
      <c r="G4198" s="271"/>
      <c r="H4198" s="274">
        <v>220.16</v>
      </c>
      <c r="I4198" s="275"/>
      <c r="J4198" s="271"/>
      <c r="K4198" s="271"/>
      <c r="L4198" s="276"/>
      <c r="M4198" s="277"/>
      <c r="N4198" s="278"/>
      <c r="O4198" s="278"/>
      <c r="P4198" s="278"/>
      <c r="Q4198" s="278"/>
      <c r="R4198" s="278"/>
      <c r="S4198" s="278"/>
      <c r="T4198" s="279"/>
      <c r="U4198" s="15"/>
      <c r="V4198" s="15"/>
      <c r="W4198" s="15"/>
      <c r="X4198" s="15"/>
      <c r="Y4198" s="15"/>
      <c r="Z4198" s="15"/>
      <c r="AA4198" s="15"/>
      <c r="AB4198" s="15"/>
      <c r="AC4198" s="15"/>
      <c r="AD4198" s="15"/>
      <c r="AE4198" s="15"/>
      <c r="AT4198" s="280" t="s">
        <v>200</v>
      </c>
      <c r="AU4198" s="280" t="s">
        <v>82</v>
      </c>
      <c r="AV4198" s="15" t="s">
        <v>195</v>
      </c>
      <c r="AW4198" s="15" t="s">
        <v>30</v>
      </c>
      <c r="AX4198" s="15" t="s">
        <v>80</v>
      </c>
      <c r="AY4198" s="280" t="s">
        <v>189</v>
      </c>
    </row>
    <row r="4199" s="2" customFormat="1" ht="16.5" customHeight="1">
      <c r="A4199" s="39"/>
      <c r="B4199" s="40"/>
      <c r="C4199" s="281" t="s">
        <v>2555</v>
      </c>
      <c r="D4199" s="281" t="s">
        <v>273</v>
      </c>
      <c r="E4199" s="282" t="s">
        <v>2556</v>
      </c>
      <c r="F4199" s="283" t="s">
        <v>2557</v>
      </c>
      <c r="G4199" s="284" t="s">
        <v>194</v>
      </c>
      <c r="H4199" s="285">
        <v>2.8159999999999998</v>
      </c>
      <c r="I4199" s="286"/>
      <c r="J4199" s="287">
        <f>ROUND(I4199*H4199,2)</f>
        <v>0</v>
      </c>
      <c r="K4199" s="288"/>
      <c r="L4199" s="289"/>
      <c r="M4199" s="290" t="s">
        <v>1</v>
      </c>
      <c r="N4199" s="291" t="s">
        <v>38</v>
      </c>
      <c r="O4199" s="92"/>
      <c r="P4199" s="238">
        <f>O4199*H4199</f>
        <v>0</v>
      </c>
      <c r="Q4199" s="238">
        <v>0.55000000000000004</v>
      </c>
      <c r="R4199" s="238">
        <f>Q4199*H4199</f>
        <v>1.5488</v>
      </c>
      <c r="S4199" s="238">
        <v>0</v>
      </c>
      <c r="T4199" s="239">
        <f>S4199*H4199</f>
        <v>0</v>
      </c>
      <c r="U4199" s="39"/>
      <c r="V4199" s="39"/>
      <c r="W4199" s="39"/>
      <c r="X4199" s="39"/>
      <c r="Y4199" s="39"/>
      <c r="Z4199" s="39"/>
      <c r="AA4199" s="39"/>
      <c r="AB4199" s="39"/>
      <c r="AC4199" s="39"/>
      <c r="AD4199" s="39"/>
      <c r="AE4199" s="39"/>
      <c r="AR4199" s="240" t="s">
        <v>471</v>
      </c>
      <c r="AT4199" s="240" t="s">
        <v>273</v>
      </c>
      <c r="AU4199" s="240" t="s">
        <v>82</v>
      </c>
      <c r="AY4199" s="18" t="s">
        <v>189</v>
      </c>
      <c r="BE4199" s="241">
        <f>IF(N4199="základní",J4199,0)</f>
        <v>0</v>
      </c>
      <c r="BF4199" s="241">
        <f>IF(N4199="snížená",J4199,0)</f>
        <v>0</v>
      </c>
      <c r="BG4199" s="241">
        <f>IF(N4199="zákl. přenesená",J4199,0)</f>
        <v>0</v>
      </c>
      <c r="BH4199" s="241">
        <f>IF(N4199="sníž. přenesená",J4199,0)</f>
        <v>0</v>
      </c>
      <c r="BI4199" s="241">
        <f>IF(N4199="nulová",J4199,0)</f>
        <v>0</v>
      </c>
      <c r="BJ4199" s="18" t="s">
        <v>80</v>
      </c>
      <c r="BK4199" s="241">
        <f>ROUND(I4199*H4199,2)</f>
        <v>0</v>
      </c>
      <c r="BL4199" s="18" t="s">
        <v>306</v>
      </c>
      <c r="BM4199" s="240" t="s">
        <v>2558</v>
      </c>
    </row>
    <row r="4200" s="2" customFormat="1">
      <c r="A4200" s="39"/>
      <c r="B4200" s="40"/>
      <c r="C4200" s="41"/>
      <c r="D4200" s="242" t="s">
        <v>197</v>
      </c>
      <c r="E4200" s="41"/>
      <c r="F4200" s="243" t="s">
        <v>2557</v>
      </c>
      <c r="G4200" s="41"/>
      <c r="H4200" s="41"/>
      <c r="I4200" s="244"/>
      <c r="J4200" s="41"/>
      <c r="K4200" s="41"/>
      <c r="L4200" s="45"/>
      <c r="M4200" s="245"/>
      <c r="N4200" s="246"/>
      <c r="O4200" s="92"/>
      <c r="P4200" s="92"/>
      <c r="Q4200" s="92"/>
      <c r="R4200" s="92"/>
      <c r="S4200" s="92"/>
      <c r="T4200" s="93"/>
      <c r="U4200" s="39"/>
      <c r="V4200" s="39"/>
      <c r="W4200" s="39"/>
      <c r="X4200" s="39"/>
      <c r="Y4200" s="39"/>
      <c r="Z4200" s="39"/>
      <c r="AA4200" s="39"/>
      <c r="AB4200" s="39"/>
      <c r="AC4200" s="39"/>
      <c r="AD4200" s="39"/>
      <c r="AE4200" s="39"/>
      <c r="AT4200" s="18" t="s">
        <v>197</v>
      </c>
      <c r="AU4200" s="18" t="s">
        <v>82</v>
      </c>
    </row>
    <row r="4201" s="13" customFormat="1">
      <c r="A4201" s="13"/>
      <c r="B4201" s="249"/>
      <c r="C4201" s="250"/>
      <c r="D4201" s="242" t="s">
        <v>200</v>
      </c>
      <c r="E4201" s="251" t="s">
        <v>1</v>
      </c>
      <c r="F4201" s="252" t="s">
        <v>2373</v>
      </c>
      <c r="G4201" s="250"/>
      <c r="H4201" s="251" t="s">
        <v>1</v>
      </c>
      <c r="I4201" s="253"/>
      <c r="J4201" s="250"/>
      <c r="K4201" s="250"/>
      <c r="L4201" s="254"/>
      <c r="M4201" s="255"/>
      <c r="N4201" s="256"/>
      <c r="O4201" s="256"/>
      <c r="P4201" s="256"/>
      <c r="Q4201" s="256"/>
      <c r="R4201" s="256"/>
      <c r="S4201" s="256"/>
      <c r="T4201" s="257"/>
      <c r="U4201" s="13"/>
      <c r="V4201" s="13"/>
      <c r="W4201" s="13"/>
      <c r="X4201" s="13"/>
      <c r="Y4201" s="13"/>
      <c r="Z4201" s="13"/>
      <c r="AA4201" s="13"/>
      <c r="AB4201" s="13"/>
      <c r="AC4201" s="13"/>
      <c r="AD4201" s="13"/>
      <c r="AE4201" s="13"/>
      <c r="AT4201" s="258" t="s">
        <v>200</v>
      </c>
      <c r="AU4201" s="258" t="s">
        <v>82</v>
      </c>
      <c r="AV4201" s="13" t="s">
        <v>80</v>
      </c>
      <c r="AW4201" s="13" t="s">
        <v>30</v>
      </c>
      <c r="AX4201" s="13" t="s">
        <v>73</v>
      </c>
      <c r="AY4201" s="258" t="s">
        <v>189</v>
      </c>
    </row>
    <row r="4202" s="13" customFormat="1">
      <c r="A4202" s="13"/>
      <c r="B4202" s="249"/>
      <c r="C4202" s="250"/>
      <c r="D4202" s="242" t="s">
        <v>200</v>
      </c>
      <c r="E4202" s="251" t="s">
        <v>1</v>
      </c>
      <c r="F4202" s="252" t="s">
        <v>1565</v>
      </c>
      <c r="G4202" s="250"/>
      <c r="H4202" s="251" t="s">
        <v>1</v>
      </c>
      <c r="I4202" s="253"/>
      <c r="J4202" s="250"/>
      <c r="K4202" s="250"/>
      <c r="L4202" s="254"/>
      <c r="M4202" s="255"/>
      <c r="N4202" s="256"/>
      <c r="O4202" s="256"/>
      <c r="P4202" s="256"/>
      <c r="Q4202" s="256"/>
      <c r="R4202" s="256"/>
      <c r="S4202" s="256"/>
      <c r="T4202" s="257"/>
      <c r="U4202" s="13"/>
      <c r="V4202" s="13"/>
      <c r="W4202" s="13"/>
      <c r="X4202" s="13"/>
      <c r="Y4202" s="13"/>
      <c r="Z4202" s="13"/>
      <c r="AA4202" s="13"/>
      <c r="AB4202" s="13"/>
      <c r="AC4202" s="13"/>
      <c r="AD4202" s="13"/>
      <c r="AE4202" s="13"/>
      <c r="AT4202" s="258" t="s">
        <v>200</v>
      </c>
      <c r="AU4202" s="258" t="s">
        <v>82</v>
      </c>
      <c r="AV4202" s="13" t="s">
        <v>80</v>
      </c>
      <c r="AW4202" s="13" t="s">
        <v>30</v>
      </c>
      <c r="AX4202" s="13" t="s">
        <v>73</v>
      </c>
      <c r="AY4202" s="258" t="s">
        <v>189</v>
      </c>
    </row>
    <row r="4203" s="14" customFormat="1">
      <c r="A4203" s="14"/>
      <c r="B4203" s="259"/>
      <c r="C4203" s="260"/>
      <c r="D4203" s="242" t="s">
        <v>200</v>
      </c>
      <c r="E4203" s="261" t="s">
        <v>1</v>
      </c>
      <c r="F4203" s="262" t="s">
        <v>2512</v>
      </c>
      <c r="G4203" s="260"/>
      <c r="H4203" s="263">
        <v>48.988</v>
      </c>
      <c r="I4203" s="264"/>
      <c r="J4203" s="260"/>
      <c r="K4203" s="260"/>
      <c r="L4203" s="265"/>
      <c r="M4203" s="266"/>
      <c r="N4203" s="267"/>
      <c r="O4203" s="267"/>
      <c r="P4203" s="267"/>
      <c r="Q4203" s="267"/>
      <c r="R4203" s="267"/>
      <c r="S4203" s="267"/>
      <c r="T4203" s="268"/>
      <c r="U4203" s="14"/>
      <c r="V4203" s="14"/>
      <c r="W4203" s="14"/>
      <c r="X4203" s="14"/>
      <c r="Y4203" s="14"/>
      <c r="Z4203" s="14"/>
      <c r="AA4203" s="14"/>
      <c r="AB4203" s="14"/>
      <c r="AC4203" s="14"/>
      <c r="AD4203" s="14"/>
      <c r="AE4203" s="14"/>
      <c r="AT4203" s="269" t="s">
        <v>200</v>
      </c>
      <c r="AU4203" s="269" t="s">
        <v>82</v>
      </c>
      <c r="AV4203" s="14" t="s">
        <v>82</v>
      </c>
      <c r="AW4203" s="14" t="s">
        <v>30</v>
      </c>
      <c r="AX4203" s="14" t="s">
        <v>73</v>
      </c>
      <c r="AY4203" s="269" t="s">
        <v>189</v>
      </c>
    </row>
    <row r="4204" s="13" customFormat="1">
      <c r="A4204" s="13"/>
      <c r="B4204" s="249"/>
      <c r="C4204" s="250"/>
      <c r="D4204" s="242" t="s">
        <v>200</v>
      </c>
      <c r="E4204" s="251" t="s">
        <v>1</v>
      </c>
      <c r="F4204" s="252" t="s">
        <v>1567</v>
      </c>
      <c r="G4204" s="250"/>
      <c r="H4204" s="251" t="s">
        <v>1</v>
      </c>
      <c r="I4204" s="253"/>
      <c r="J4204" s="250"/>
      <c r="K4204" s="250"/>
      <c r="L4204" s="254"/>
      <c r="M4204" s="255"/>
      <c r="N4204" s="256"/>
      <c r="O4204" s="256"/>
      <c r="P4204" s="256"/>
      <c r="Q4204" s="256"/>
      <c r="R4204" s="256"/>
      <c r="S4204" s="256"/>
      <c r="T4204" s="257"/>
      <c r="U4204" s="13"/>
      <c r="V4204" s="13"/>
      <c r="W4204" s="13"/>
      <c r="X4204" s="13"/>
      <c r="Y4204" s="13"/>
      <c r="Z4204" s="13"/>
      <c r="AA4204" s="13"/>
      <c r="AB4204" s="13"/>
      <c r="AC4204" s="13"/>
      <c r="AD4204" s="13"/>
      <c r="AE4204" s="13"/>
      <c r="AT4204" s="258" t="s">
        <v>200</v>
      </c>
      <c r="AU4204" s="258" t="s">
        <v>82</v>
      </c>
      <c r="AV4204" s="13" t="s">
        <v>80</v>
      </c>
      <c r="AW4204" s="13" t="s">
        <v>30</v>
      </c>
      <c r="AX4204" s="13" t="s">
        <v>73</v>
      </c>
      <c r="AY4204" s="258" t="s">
        <v>189</v>
      </c>
    </row>
    <row r="4205" s="14" customFormat="1">
      <c r="A4205" s="14"/>
      <c r="B4205" s="259"/>
      <c r="C4205" s="260"/>
      <c r="D4205" s="242" t="s">
        <v>200</v>
      </c>
      <c r="E4205" s="261" t="s">
        <v>1</v>
      </c>
      <c r="F4205" s="262" t="s">
        <v>2513</v>
      </c>
      <c r="G4205" s="260"/>
      <c r="H4205" s="263">
        <v>94.367000000000004</v>
      </c>
      <c r="I4205" s="264"/>
      <c r="J4205" s="260"/>
      <c r="K4205" s="260"/>
      <c r="L4205" s="265"/>
      <c r="M4205" s="266"/>
      <c r="N4205" s="267"/>
      <c r="O4205" s="267"/>
      <c r="P4205" s="267"/>
      <c r="Q4205" s="267"/>
      <c r="R4205" s="267"/>
      <c r="S4205" s="267"/>
      <c r="T4205" s="268"/>
      <c r="U4205" s="14"/>
      <c r="V4205" s="14"/>
      <c r="W4205" s="14"/>
      <c r="X4205" s="14"/>
      <c r="Y4205" s="14"/>
      <c r="Z4205" s="14"/>
      <c r="AA4205" s="14"/>
      <c r="AB4205" s="14"/>
      <c r="AC4205" s="14"/>
      <c r="AD4205" s="14"/>
      <c r="AE4205" s="14"/>
      <c r="AT4205" s="269" t="s">
        <v>200</v>
      </c>
      <c r="AU4205" s="269" t="s">
        <v>82</v>
      </c>
      <c r="AV4205" s="14" t="s">
        <v>82</v>
      </c>
      <c r="AW4205" s="14" t="s">
        <v>30</v>
      </c>
      <c r="AX4205" s="14" t="s">
        <v>73</v>
      </c>
      <c r="AY4205" s="269" t="s">
        <v>189</v>
      </c>
    </row>
    <row r="4206" s="14" customFormat="1">
      <c r="A4206" s="14"/>
      <c r="B4206" s="259"/>
      <c r="C4206" s="260"/>
      <c r="D4206" s="242" t="s">
        <v>200</v>
      </c>
      <c r="E4206" s="261" t="s">
        <v>1</v>
      </c>
      <c r="F4206" s="262" t="s">
        <v>2514</v>
      </c>
      <c r="G4206" s="260"/>
      <c r="H4206" s="263">
        <v>78.381</v>
      </c>
      <c r="I4206" s="264"/>
      <c r="J4206" s="260"/>
      <c r="K4206" s="260"/>
      <c r="L4206" s="265"/>
      <c r="M4206" s="266"/>
      <c r="N4206" s="267"/>
      <c r="O4206" s="267"/>
      <c r="P4206" s="267"/>
      <c r="Q4206" s="267"/>
      <c r="R4206" s="267"/>
      <c r="S4206" s="267"/>
      <c r="T4206" s="268"/>
      <c r="U4206" s="14"/>
      <c r="V4206" s="14"/>
      <c r="W4206" s="14"/>
      <c r="X4206" s="14"/>
      <c r="Y4206" s="14"/>
      <c r="Z4206" s="14"/>
      <c r="AA4206" s="14"/>
      <c r="AB4206" s="14"/>
      <c r="AC4206" s="14"/>
      <c r="AD4206" s="14"/>
      <c r="AE4206" s="14"/>
      <c r="AT4206" s="269" t="s">
        <v>200</v>
      </c>
      <c r="AU4206" s="269" t="s">
        <v>82</v>
      </c>
      <c r="AV4206" s="14" t="s">
        <v>82</v>
      </c>
      <c r="AW4206" s="14" t="s">
        <v>30</v>
      </c>
      <c r="AX4206" s="14" t="s">
        <v>73</v>
      </c>
      <c r="AY4206" s="269" t="s">
        <v>189</v>
      </c>
    </row>
    <row r="4207" s="13" customFormat="1">
      <c r="A4207" s="13"/>
      <c r="B4207" s="249"/>
      <c r="C4207" s="250"/>
      <c r="D4207" s="242" t="s">
        <v>200</v>
      </c>
      <c r="E4207" s="251" t="s">
        <v>1</v>
      </c>
      <c r="F4207" s="252" t="s">
        <v>2515</v>
      </c>
      <c r="G4207" s="250"/>
      <c r="H4207" s="251" t="s">
        <v>1</v>
      </c>
      <c r="I4207" s="253"/>
      <c r="J4207" s="250"/>
      <c r="K4207" s="250"/>
      <c r="L4207" s="254"/>
      <c r="M4207" s="255"/>
      <c r="N4207" s="256"/>
      <c r="O4207" s="256"/>
      <c r="P4207" s="256"/>
      <c r="Q4207" s="256"/>
      <c r="R4207" s="256"/>
      <c r="S4207" s="256"/>
      <c r="T4207" s="257"/>
      <c r="U4207" s="13"/>
      <c r="V4207" s="13"/>
      <c r="W4207" s="13"/>
      <c r="X4207" s="13"/>
      <c r="Y4207" s="13"/>
      <c r="Z4207" s="13"/>
      <c r="AA4207" s="13"/>
      <c r="AB4207" s="13"/>
      <c r="AC4207" s="13"/>
      <c r="AD4207" s="13"/>
      <c r="AE4207" s="13"/>
      <c r="AT4207" s="258" t="s">
        <v>200</v>
      </c>
      <c r="AU4207" s="258" t="s">
        <v>82</v>
      </c>
      <c r="AV4207" s="13" t="s">
        <v>80</v>
      </c>
      <c r="AW4207" s="13" t="s">
        <v>30</v>
      </c>
      <c r="AX4207" s="13" t="s">
        <v>73</v>
      </c>
      <c r="AY4207" s="258" t="s">
        <v>189</v>
      </c>
    </row>
    <row r="4208" s="14" customFormat="1">
      <c r="A4208" s="14"/>
      <c r="B4208" s="259"/>
      <c r="C4208" s="260"/>
      <c r="D4208" s="242" t="s">
        <v>200</v>
      </c>
      <c r="E4208" s="261" t="s">
        <v>1</v>
      </c>
      <c r="F4208" s="262" t="s">
        <v>2516</v>
      </c>
      <c r="G4208" s="260"/>
      <c r="H4208" s="263">
        <v>-0.89900000000000002</v>
      </c>
      <c r="I4208" s="264"/>
      <c r="J4208" s="260"/>
      <c r="K4208" s="260"/>
      <c r="L4208" s="265"/>
      <c r="M4208" s="266"/>
      <c r="N4208" s="267"/>
      <c r="O4208" s="267"/>
      <c r="P4208" s="267"/>
      <c r="Q4208" s="267"/>
      <c r="R4208" s="267"/>
      <c r="S4208" s="267"/>
      <c r="T4208" s="268"/>
      <c r="U4208" s="14"/>
      <c r="V4208" s="14"/>
      <c r="W4208" s="14"/>
      <c r="X4208" s="14"/>
      <c r="Y4208" s="14"/>
      <c r="Z4208" s="14"/>
      <c r="AA4208" s="14"/>
      <c r="AB4208" s="14"/>
      <c r="AC4208" s="14"/>
      <c r="AD4208" s="14"/>
      <c r="AE4208" s="14"/>
      <c r="AT4208" s="269" t="s">
        <v>200</v>
      </c>
      <c r="AU4208" s="269" t="s">
        <v>82</v>
      </c>
      <c r="AV4208" s="14" t="s">
        <v>82</v>
      </c>
      <c r="AW4208" s="14" t="s">
        <v>30</v>
      </c>
      <c r="AX4208" s="14" t="s">
        <v>73</v>
      </c>
      <c r="AY4208" s="269" t="s">
        <v>189</v>
      </c>
    </row>
    <row r="4209" s="13" customFormat="1">
      <c r="A4209" s="13"/>
      <c r="B4209" s="249"/>
      <c r="C4209" s="250"/>
      <c r="D4209" s="242" t="s">
        <v>200</v>
      </c>
      <c r="E4209" s="251" t="s">
        <v>1</v>
      </c>
      <c r="F4209" s="252" t="s">
        <v>2517</v>
      </c>
      <c r="G4209" s="250"/>
      <c r="H4209" s="251" t="s">
        <v>1</v>
      </c>
      <c r="I4209" s="253"/>
      <c r="J4209" s="250"/>
      <c r="K4209" s="250"/>
      <c r="L4209" s="254"/>
      <c r="M4209" s="255"/>
      <c r="N4209" s="256"/>
      <c r="O4209" s="256"/>
      <c r="P4209" s="256"/>
      <c r="Q4209" s="256"/>
      <c r="R4209" s="256"/>
      <c r="S4209" s="256"/>
      <c r="T4209" s="257"/>
      <c r="U4209" s="13"/>
      <c r="V4209" s="13"/>
      <c r="W4209" s="13"/>
      <c r="X4209" s="13"/>
      <c r="Y4209" s="13"/>
      <c r="Z4209" s="13"/>
      <c r="AA4209" s="13"/>
      <c r="AB4209" s="13"/>
      <c r="AC4209" s="13"/>
      <c r="AD4209" s="13"/>
      <c r="AE4209" s="13"/>
      <c r="AT4209" s="258" t="s">
        <v>200</v>
      </c>
      <c r="AU4209" s="258" t="s">
        <v>82</v>
      </c>
      <c r="AV4209" s="13" t="s">
        <v>80</v>
      </c>
      <c r="AW4209" s="13" t="s">
        <v>30</v>
      </c>
      <c r="AX4209" s="13" t="s">
        <v>73</v>
      </c>
      <c r="AY4209" s="258" t="s">
        <v>189</v>
      </c>
    </row>
    <row r="4210" s="14" customFormat="1">
      <c r="A4210" s="14"/>
      <c r="B4210" s="259"/>
      <c r="C4210" s="260"/>
      <c r="D4210" s="242" t="s">
        <v>200</v>
      </c>
      <c r="E4210" s="261" t="s">
        <v>1</v>
      </c>
      <c r="F4210" s="262" t="s">
        <v>2518</v>
      </c>
      <c r="G4210" s="260"/>
      <c r="H4210" s="263">
        <v>-0.67700000000000005</v>
      </c>
      <c r="I4210" s="264"/>
      <c r="J4210" s="260"/>
      <c r="K4210" s="260"/>
      <c r="L4210" s="265"/>
      <c r="M4210" s="266"/>
      <c r="N4210" s="267"/>
      <c r="O4210" s="267"/>
      <c r="P4210" s="267"/>
      <c r="Q4210" s="267"/>
      <c r="R4210" s="267"/>
      <c r="S4210" s="267"/>
      <c r="T4210" s="268"/>
      <c r="U4210" s="14"/>
      <c r="V4210" s="14"/>
      <c r="W4210" s="14"/>
      <c r="X4210" s="14"/>
      <c r="Y4210" s="14"/>
      <c r="Z4210" s="14"/>
      <c r="AA4210" s="14"/>
      <c r="AB4210" s="14"/>
      <c r="AC4210" s="14"/>
      <c r="AD4210" s="14"/>
      <c r="AE4210" s="14"/>
      <c r="AT4210" s="269" t="s">
        <v>200</v>
      </c>
      <c r="AU4210" s="269" t="s">
        <v>82</v>
      </c>
      <c r="AV4210" s="14" t="s">
        <v>82</v>
      </c>
      <c r="AW4210" s="14" t="s">
        <v>30</v>
      </c>
      <c r="AX4210" s="14" t="s">
        <v>73</v>
      </c>
      <c r="AY4210" s="269" t="s">
        <v>189</v>
      </c>
    </row>
    <row r="4211" s="16" customFormat="1">
      <c r="A4211" s="16"/>
      <c r="B4211" s="292"/>
      <c r="C4211" s="293"/>
      <c r="D4211" s="242" t="s">
        <v>200</v>
      </c>
      <c r="E4211" s="294" t="s">
        <v>1</v>
      </c>
      <c r="F4211" s="295" t="s">
        <v>290</v>
      </c>
      <c r="G4211" s="293"/>
      <c r="H4211" s="296">
        <v>220.16</v>
      </c>
      <c r="I4211" s="297"/>
      <c r="J4211" s="293"/>
      <c r="K4211" s="293"/>
      <c r="L4211" s="298"/>
      <c r="M4211" s="299"/>
      <c r="N4211" s="300"/>
      <c r="O4211" s="300"/>
      <c r="P4211" s="300"/>
      <c r="Q4211" s="300"/>
      <c r="R4211" s="300"/>
      <c r="S4211" s="300"/>
      <c r="T4211" s="301"/>
      <c r="U4211" s="16"/>
      <c r="V4211" s="16"/>
      <c r="W4211" s="16"/>
      <c r="X4211" s="16"/>
      <c r="Y4211" s="16"/>
      <c r="Z4211" s="16"/>
      <c r="AA4211" s="16"/>
      <c r="AB4211" s="16"/>
      <c r="AC4211" s="16"/>
      <c r="AD4211" s="16"/>
      <c r="AE4211" s="16"/>
      <c r="AT4211" s="302" t="s">
        <v>200</v>
      </c>
      <c r="AU4211" s="302" t="s">
        <v>82</v>
      </c>
      <c r="AV4211" s="16" t="s">
        <v>214</v>
      </c>
      <c r="AW4211" s="16" t="s">
        <v>30</v>
      </c>
      <c r="AX4211" s="16" t="s">
        <v>73</v>
      </c>
      <c r="AY4211" s="302" t="s">
        <v>189</v>
      </c>
    </row>
    <row r="4212" s="13" customFormat="1">
      <c r="A4212" s="13"/>
      <c r="B4212" s="249"/>
      <c r="C4212" s="250"/>
      <c r="D4212" s="242" t="s">
        <v>200</v>
      </c>
      <c r="E4212" s="251" t="s">
        <v>1</v>
      </c>
      <c r="F4212" s="252" t="s">
        <v>2559</v>
      </c>
      <c r="G4212" s="250"/>
      <c r="H4212" s="251" t="s">
        <v>1</v>
      </c>
      <c r="I4212" s="253"/>
      <c r="J4212" s="250"/>
      <c r="K4212" s="250"/>
      <c r="L4212" s="254"/>
      <c r="M4212" s="255"/>
      <c r="N4212" s="256"/>
      <c r="O4212" s="256"/>
      <c r="P4212" s="256"/>
      <c r="Q4212" s="256"/>
      <c r="R4212" s="256"/>
      <c r="S4212" s="256"/>
      <c r="T4212" s="257"/>
      <c r="U4212" s="13"/>
      <c r="V4212" s="13"/>
      <c r="W4212" s="13"/>
      <c r="X4212" s="13"/>
      <c r="Y4212" s="13"/>
      <c r="Z4212" s="13"/>
      <c r="AA4212" s="13"/>
      <c r="AB4212" s="13"/>
      <c r="AC4212" s="13"/>
      <c r="AD4212" s="13"/>
      <c r="AE4212" s="13"/>
      <c r="AT4212" s="258" t="s">
        <v>200</v>
      </c>
      <c r="AU4212" s="258" t="s">
        <v>82</v>
      </c>
      <c r="AV4212" s="13" t="s">
        <v>80</v>
      </c>
      <c r="AW4212" s="13" t="s">
        <v>30</v>
      </c>
      <c r="AX4212" s="13" t="s">
        <v>73</v>
      </c>
      <c r="AY4212" s="258" t="s">
        <v>189</v>
      </c>
    </row>
    <row r="4213" s="14" customFormat="1">
      <c r="A4213" s="14"/>
      <c r="B4213" s="259"/>
      <c r="C4213" s="260"/>
      <c r="D4213" s="242" t="s">
        <v>200</v>
      </c>
      <c r="E4213" s="261" t="s">
        <v>1</v>
      </c>
      <c r="F4213" s="262" t="s">
        <v>2560</v>
      </c>
      <c r="G4213" s="260"/>
      <c r="H4213" s="263">
        <v>2.5600000000000001</v>
      </c>
      <c r="I4213" s="264"/>
      <c r="J4213" s="260"/>
      <c r="K4213" s="260"/>
      <c r="L4213" s="265"/>
      <c r="M4213" s="266"/>
      <c r="N4213" s="267"/>
      <c r="O4213" s="267"/>
      <c r="P4213" s="267"/>
      <c r="Q4213" s="267"/>
      <c r="R4213" s="267"/>
      <c r="S4213" s="267"/>
      <c r="T4213" s="268"/>
      <c r="U4213" s="14"/>
      <c r="V4213" s="14"/>
      <c r="W4213" s="14"/>
      <c r="X4213" s="14"/>
      <c r="Y4213" s="14"/>
      <c r="Z4213" s="14"/>
      <c r="AA4213" s="14"/>
      <c r="AB4213" s="14"/>
      <c r="AC4213" s="14"/>
      <c r="AD4213" s="14"/>
      <c r="AE4213" s="14"/>
      <c r="AT4213" s="269" t="s">
        <v>200</v>
      </c>
      <c r="AU4213" s="269" t="s">
        <v>82</v>
      </c>
      <c r="AV4213" s="14" t="s">
        <v>82</v>
      </c>
      <c r="AW4213" s="14" t="s">
        <v>30</v>
      </c>
      <c r="AX4213" s="14" t="s">
        <v>73</v>
      </c>
      <c r="AY4213" s="269" t="s">
        <v>189</v>
      </c>
    </row>
    <row r="4214" s="14" customFormat="1">
      <c r="A4214" s="14"/>
      <c r="B4214" s="259"/>
      <c r="C4214" s="260"/>
      <c r="D4214" s="242" t="s">
        <v>200</v>
      </c>
      <c r="E4214" s="261" t="s">
        <v>1</v>
      </c>
      <c r="F4214" s="262" t="s">
        <v>2561</v>
      </c>
      <c r="G4214" s="260"/>
      <c r="H4214" s="263">
        <v>2.8159999999999998</v>
      </c>
      <c r="I4214" s="264"/>
      <c r="J4214" s="260"/>
      <c r="K4214" s="260"/>
      <c r="L4214" s="265"/>
      <c r="M4214" s="266"/>
      <c r="N4214" s="267"/>
      <c r="O4214" s="267"/>
      <c r="P4214" s="267"/>
      <c r="Q4214" s="267"/>
      <c r="R4214" s="267"/>
      <c r="S4214" s="267"/>
      <c r="T4214" s="268"/>
      <c r="U4214" s="14"/>
      <c r="V4214" s="14"/>
      <c r="W4214" s="14"/>
      <c r="X4214" s="14"/>
      <c r="Y4214" s="14"/>
      <c r="Z4214" s="14"/>
      <c r="AA4214" s="14"/>
      <c r="AB4214" s="14"/>
      <c r="AC4214" s="14"/>
      <c r="AD4214" s="14"/>
      <c r="AE4214" s="14"/>
      <c r="AT4214" s="269" t="s">
        <v>200</v>
      </c>
      <c r="AU4214" s="269" t="s">
        <v>82</v>
      </c>
      <c r="AV4214" s="14" t="s">
        <v>82</v>
      </c>
      <c r="AW4214" s="14" t="s">
        <v>30</v>
      </c>
      <c r="AX4214" s="14" t="s">
        <v>80</v>
      </c>
      <c r="AY4214" s="269" t="s">
        <v>189</v>
      </c>
    </row>
    <row r="4215" s="2" customFormat="1" ht="24.15" customHeight="1">
      <c r="A4215" s="39"/>
      <c r="B4215" s="40"/>
      <c r="C4215" s="228" t="s">
        <v>2562</v>
      </c>
      <c r="D4215" s="228" t="s">
        <v>191</v>
      </c>
      <c r="E4215" s="229" t="s">
        <v>2563</v>
      </c>
      <c r="F4215" s="230" t="s">
        <v>2564</v>
      </c>
      <c r="G4215" s="231" t="s">
        <v>466</v>
      </c>
      <c r="H4215" s="232">
        <v>248.28399999999999</v>
      </c>
      <c r="I4215" s="233"/>
      <c r="J4215" s="234">
        <f>ROUND(I4215*H4215,2)</f>
        <v>0</v>
      </c>
      <c r="K4215" s="235"/>
      <c r="L4215" s="45"/>
      <c r="M4215" s="236" t="s">
        <v>1</v>
      </c>
      <c r="N4215" s="237" t="s">
        <v>38</v>
      </c>
      <c r="O4215" s="92"/>
      <c r="P4215" s="238">
        <f>O4215*H4215</f>
        <v>0</v>
      </c>
      <c r="Q4215" s="238">
        <v>0</v>
      </c>
      <c r="R4215" s="238">
        <f>Q4215*H4215</f>
        <v>0</v>
      </c>
      <c r="S4215" s="238">
        <v>0</v>
      </c>
      <c r="T4215" s="239">
        <f>S4215*H4215</f>
        <v>0</v>
      </c>
      <c r="U4215" s="39"/>
      <c r="V4215" s="39"/>
      <c r="W4215" s="39"/>
      <c r="X4215" s="39"/>
      <c r="Y4215" s="39"/>
      <c r="Z4215" s="39"/>
      <c r="AA4215" s="39"/>
      <c r="AB4215" s="39"/>
      <c r="AC4215" s="39"/>
      <c r="AD4215" s="39"/>
      <c r="AE4215" s="39"/>
      <c r="AR4215" s="240" t="s">
        <v>306</v>
      </c>
      <c r="AT4215" s="240" t="s">
        <v>191</v>
      </c>
      <c r="AU4215" s="240" t="s">
        <v>82</v>
      </c>
      <c r="AY4215" s="18" t="s">
        <v>189</v>
      </c>
      <c r="BE4215" s="241">
        <f>IF(N4215="základní",J4215,0)</f>
        <v>0</v>
      </c>
      <c r="BF4215" s="241">
        <f>IF(N4215="snížená",J4215,0)</f>
        <v>0</v>
      </c>
      <c r="BG4215" s="241">
        <f>IF(N4215="zákl. přenesená",J4215,0)</f>
        <v>0</v>
      </c>
      <c r="BH4215" s="241">
        <f>IF(N4215="sníž. přenesená",J4215,0)</f>
        <v>0</v>
      </c>
      <c r="BI4215" s="241">
        <f>IF(N4215="nulová",J4215,0)</f>
        <v>0</v>
      </c>
      <c r="BJ4215" s="18" t="s">
        <v>80</v>
      </c>
      <c r="BK4215" s="241">
        <f>ROUND(I4215*H4215,2)</f>
        <v>0</v>
      </c>
      <c r="BL4215" s="18" t="s">
        <v>306</v>
      </c>
      <c r="BM4215" s="240" t="s">
        <v>2565</v>
      </c>
    </row>
    <row r="4216" s="2" customFormat="1">
      <c r="A4216" s="39"/>
      <c r="B4216" s="40"/>
      <c r="C4216" s="41"/>
      <c r="D4216" s="242" t="s">
        <v>197</v>
      </c>
      <c r="E4216" s="41"/>
      <c r="F4216" s="243" t="s">
        <v>2564</v>
      </c>
      <c r="G4216" s="41"/>
      <c r="H4216" s="41"/>
      <c r="I4216" s="244"/>
      <c r="J4216" s="41"/>
      <c r="K4216" s="41"/>
      <c r="L4216" s="45"/>
      <c r="M4216" s="245"/>
      <c r="N4216" s="246"/>
      <c r="O4216" s="92"/>
      <c r="P4216" s="92"/>
      <c r="Q4216" s="92"/>
      <c r="R4216" s="92"/>
      <c r="S4216" s="92"/>
      <c r="T4216" s="93"/>
      <c r="U4216" s="39"/>
      <c r="V4216" s="39"/>
      <c r="W4216" s="39"/>
      <c r="X4216" s="39"/>
      <c r="Y4216" s="39"/>
      <c r="Z4216" s="39"/>
      <c r="AA4216" s="39"/>
      <c r="AB4216" s="39"/>
      <c r="AC4216" s="39"/>
      <c r="AD4216" s="39"/>
      <c r="AE4216" s="39"/>
      <c r="AT4216" s="18" t="s">
        <v>197</v>
      </c>
      <c r="AU4216" s="18" t="s">
        <v>82</v>
      </c>
    </row>
    <row r="4217" s="2" customFormat="1">
      <c r="A4217" s="39"/>
      <c r="B4217" s="40"/>
      <c r="C4217" s="41"/>
      <c r="D4217" s="247" t="s">
        <v>198</v>
      </c>
      <c r="E4217" s="41"/>
      <c r="F4217" s="248" t="s">
        <v>2566</v>
      </c>
      <c r="G4217" s="41"/>
      <c r="H4217" s="41"/>
      <c r="I4217" s="244"/>
      <c r="J4217" s="41"/>
      <c r="K4217" s="41"/>
      <c r="L4217" s="45"/>
      <c r="M4217" s="245"/>
      <c r="N4217" s="246"/>
      <c r="O4217" s="92"/>
      <c r="P4217" s="92"/>
      <c r="Q4217" s="92"/>
      <c r="R4217" s="92"/>
      <c r="S4217" s="92"/>
      <c r="T4217" s="93"/>
      <c r="U4217" s="39"/>
      <c r="V4217" s="39"/>
      <c r="W4217" s="39"/>
      <c r="X4217" s="39"/>
      <c r="Y4217" s="39"/>
      <c r="Z4217" s="39"/>
      <c r="AA4217" s="39"/>
      <c r="AB4217" s="39"/>
      <c r="AC4217" s="39"/>
      <c r="AD4217" s="39"/>
      <c r="AE4217" s="39"/>
      <c r="AT4217" s="18" t="s">
        <v>198</v>
      </c>
      <c r="AU4217" s="18" t="s">
        <v>82</v>
      </c>
    </row>
    <row r="4218" s="13" customFormat="1">
      <c r="A4218" s="13"/>
      <c r="B4218" s="249"/>
      <c r="C4218" s="250"/>
      <c r="D4218" s="242" t="s">
        <v>200</v>
      </c>
      <c r="E4218" s="251" t="s">
        <v>1</v>
      </c>
      <c r="F4218" s="252" t="s">
        <v>2373</v>
      </c>
      <c r="G4218" s="250"/>
      <c r="H4218" s="251" t="s">
        <v>1</v>
      </c>
      <c r="I4218" s="253"/>
      <c r="J4218" s="250"/>
      <c r="K4218" s="250"/>
      <c r="L4218" s="254"/>
      <c r="M4218" s="255"/>
      <c r="N4218" s="256"/>
      <c r="O4218" s="256"/>
      <c r="P4218" s="256"/>
      <c r="Q4218" s="256"/>
      <c r="R4218" s="256"/>
      <c r="S4218" s="256"/>
      <c r="T4218" s="257"/>
      <c r="U4218" s="13"/>
      <c r="V4218" s="13"/>
      <c r="W4218" s="13"/>
      <c r="X4218" s="13"/>
      <c r="Y4218" s="13"/>
      <c r="Z4218" s="13"/>
      <c r="AA4218" s="13"/>
      <c r="AB4218" s="13"/>
      <c r="AC4218" s="13"/>
      <c r="AD4218" s="13"/>
      <c r="AE4218" s="13"/>
      <c r="AT4218" s="258" t="s">
        <v>200</v>
      </c>
      <c r="AU4218" s="258" t="s">
        <v>82</v>
      </c>
      <c r="AV4218" s="13" t="s">
        <v>80</v>
      </c>
      <c r="AW4218" s="13" t="s">
        <v>30</v>
      </c>
      <c r="AX4218" s="13" t="s">
        <v>73</v>
      </c>
      <c r="AY4218" s="258" t="s">
        <v>189</v>
      </c>
    </row>
    <row r="4219" s="13" customFormat="1">
      <c r="A4219" s="13"/>
      <c r="B4219" s="249"/>
      <c r="C4219" s="250"/>
      <c r="D4219" s="242" t="s">
        <v>200</v>
      </c>
      <c r="E4219" s="251" t="s">
        <v>1</v>
      </c>
      <c r="F4219" s="252" t="s">
        <v>1565</v>
      </c>
      <c r="G4219" s="250"/>
      <c r="H4219" s="251" t="s">
        <v>1</v>
      </c>
      <c r="I4219" s="253"/>
      <c r="J4219" s="250"/>
      <c r="K4219" s="250"/>
      <c r="L4219" s="254"/>
      <c r="M4219" s="255"/>
      <c r="N4219" s="256"/>
      <c r="O4219" s="256"/>
      <c r="P4219" s="256"/>
      <c r="Q4219" s="256"/>
      <c r="R4219" s="256"/>
      <c r="S4219" s="256"/>
      <c r="T4219" s="257"/>
      <c r="U4219" s="13"/>
      <c r="V4219" s="13"/>
      <c r="W4219" s="13"/>
      <c r="X4219" s="13"/>
      <c r="Y4219" s="13"/>
      <c r="Z4219" s="13"/>
      <c r="AA4219" s="13"/>
      <c r="AB4219" s="13"/>
      <c r="AC4219" s="13"/>
      <c r="AD4219" s="13"/>
      <c r="AE4219" s="13"/>
      <c r="AT4219" s="258" t="s">
        <v>200</v>
      </c>
      <c r="AU4219" s="258" t="s">
        <v>82</v>
      </c>
      <c r="AV4219" s="13" t="s">
        <v>80</v>
      </c>
      <c r="AW4219" s="13" t="s">
        <v>30</v>
      </c>
      <c r="AX4219" s="13" t="s">
        <v>73</v>
      </c>
      <c r="AY4219" s="258" t="s">
        <v>189</v>
      </c>
    </row>
    <row r="4220" s="14" customFormat="1">
      <c r="A4220" s="14"/>
      <c r="B4220" s="259"/>
      <c r="C4220" s="260"/>
      <c r="D4220" s="242" t="s">
        <v>200</v>
      </c>
      <c r="E4220" s="261" t="s">
        <v>1</v>
      </c>
      <c r="F4220" s="262" t="s">
        <v>2567</v>
      </c>
      <c r="G4220" s="260"/>
      <c r="H4220" s="263">
        <v>56.039999999999999</v>
      </c>
      <c r="I4220" s="264"/>
      <c r="J4220" s="260"/>
      <c r="K4220" s="260"/>
      <c r="L4220" s="265"/>
      <c r="M4220" s="266"/>
      <c r="N4220" s="267"/>
      <c r="O4220" s="267"/>
      <c r="P4220" s="267"/>
      <c r="Q4220" s="267"/>
      <c r="R4220" s="267"/>
      <c r="S4220" s="267"/>
      <c r="T4220" s="268"/>
      <c r="U4220" s="14"/>
      <c r="V4220" s="14"/>
      <c r="W4220" s="14"/>
      <c r="X4220" s="14"/>
      <c r="Y4220" s="14"/>
      <c r="Z4220" s="14"/>
      <c r="AA4220" s="14"/>
      <c r="AB4220" s="14"/>
      <c r="AC4220" s="14"/>
      <c r="AD4220" s="14"/>
      <c r="AE4220" s="14"/>
      <c r="AT4220" s="269" t="s">
        <v>200</v>
      </c>
      <c r="AU4220" s="269" t="s">
        <v>82</v>
      </c>
      <c r="AV4220" s="14" t="s">
        <v>82</v>
      </c>
      <c r="AW4220" s="14" t="s">
        <v>30</v>
      </c>
      <c r="AX4220" s="14" t="s">
        <v>73</v>
      </c>
      <c r="AY4220" s="269" t="s">
        <v>189</v>
      </c>
    </row>
    <row r="4221" s="13" customFormat="1">
      <c r="A4221" s="13"/>
      <c r="B4221" s="249"/>
      <c r="C4221" s="250"/>
      <c r="D4221" s="242" t="s">
        <v>200</v>
      </c>
      <c r="E4221" s="251" t="s">
        <v>1</v>
      </c>
      <c r="F4221" s="252" t="s">
        <v>1567</v>
      </c>
      <c r="G4221" s="250"/>
      <c r="H4221" s="251" t="s">
        <v>1</v>
      </c>
      <c r="I4221" s="253"/>
      <c r="J4221" s="250"/>
      <c r="K4221" s="250"/>
      <c r="L4221" s="254"/>
      <c r="M4221" s="255"/>
      <c r="N4221" s="256"/>
      <c r="O4221" s="256"/>
      <c r="P4221" s="256"/>
      <c r="Q4221" s="256"/>
      <c r="R4221" s="256"/>
      <c r="S4221" s="256"/>
      <c r="T4221" s="257"/>
      <c r="U4221" s="13"/>
      <c r="V4221" s="13"/>
      <c r="W4221" s="13"/>
      <c r="X4221" s="13"/>
      <c r="Y4221" s="13"/>
      <c r="Z4221" s="13"/>
      <c r="AA4221" s="13"/>
      <c r="AB4221" s="13"/>
      <c r="AC4221" s="13"/>
      <c r="AD4221" s="13"/>
      <c r="AE4221" s="13"/>
      <c r="AT4221" s="258" t="s">
        <v>200</v>
      </c>
      <c r="AU4221" s="258" t="s">
        <v>82</v>
      </c>
      <c r="AV4221" s="13" t="s">
        <v>80</v>
      </c>
      <c r="AW4221" s="13" t="s">
        <v>30</v>
      </c>
      <c r="AX4221" s="13" t="s">
        <v>73</v>
      </c>
      <c r="AY4221" s="258" t="s">
        <v>189</v>
      </c>
    </row>
    <row r="4222" s="14" customFormat="1">
      <c r="A4222" s="14"/>
      <c r="B4222" s="259"/>
      <c r="C4222" s="260"/>
      <c r="D4222" s="242" t="s">
        <v>200</v>
      </c>
      <c r="E4222" s="261" t="s">
        <v>1</v>
      </c>
      <c r="F4222" s="262" t="s">
        <v>2568</v>
      </c>
      <c r="G4222" s="260"/>
      <c r="H4222" s="263">
        <v>96.959999999999994</v>
      </c>
      <c r="I4222" s="264"/>
      <c r="J4222" s="260"/>
      <c r="K4222" s="260"/>
      <c r="L4222" s="265"/>
      <c r="M4222" s="266"/>
      <c r="N4222" s="267"/>
      <c r="O4222" s="267"/>
      <c r="P4222" s="267"/>
      <c r="Q4222" s="267"/>
      <c r="R4222" s="267"/>
      <c r="S4222" s="267"/>
      <c r="T4222" s="268"/>
      <c r="U4222" s="14"/>
      <c r="V4222" s="14"/>
      <c r="W4222" s="14"/>
      <c r="X4222" s="14"/>
      <c r="Y4222" s="14"/>
      <c r="Z4222" s="14"/>
      <c r="AA4222" s="14"/>
      <c r="AB4222" s="14"/>
      <c r="AC4222" s="14"/>
      <c r="AD4222" s="14"/>
      <c r="AE4222" s="14"/>
      <c r="AT4222" s="269" t="s">
        <v>200</v>
      </c>
      <c r="AU4222" s="269" t="s">
        <v>82</v>
      </c>
      <c r="AV4222" s="14" t="s">
        <v>82</v>
      </c>
      <c r="AW4222" s="14" t="s">
        <v>30</v>
      </c>
      <c r="AX4222" s="14" t="s">
        <v>73</v>
      </c>
      <c r="AY4222" s="269" t="s">
        <v>189</v>
      </c>
    </row>
    <row r="4223" s="14" customFormat="1">
      <c r="A4223" s="14"/>
      <c r="B4223" s="259"/>
      <c r="C4223" s="260"/>
      <c r="D4223" s="242" t="s">
        <v>200</v>
      </c>
      <c r="E4223" s="261" t="s">
        <v>1</v>
      </c>
      <c r="F4223" s="262" t="s">
        <v>2569</v>
      </c>
      <c r="G4223" s="260"/>
      <c r="H4223" s="263">
        <v>95.284000000000006</v>
      </c>
      <c r="I4223" s="264"/>
      <c r="J4223" s="260"/>
      <c r="K4223" s="260"/>
      <c r="L4223" s="265"/>
      <c r="M4223" s="266"/>
      <c r="N4223" s="267"/>
      <c r="O4223" s="267"/>
      <c r="P4223" s="267"/>
      <c r="Q4223" s="267"/>
      <c r="R4223" s="267"/>
      <c r="S4223" s="267"/>
      <c r="T4223" s="268"/>
      <c r="U4223" s="14"/>
      <c r="V4223" s="14"/>
      <c r="W4223" s="14"/>
      <c r="X4223" s="14"/>
      <c r="Y4223" s="14"/>
      <c r="Z4223" s="14"/>
      <c r="AA4223" s="14"/>
      <c r="AB4223" s="14"/>
      <c r="AC4223" s="14"/>
      <c r="AD4223" s="14"/>
      <c r="AE4223" s="14"/>
      <c r="AT4223" s="269" t="s">
        <v>200</v>
      </c>
      <c r="AU4223" s="269" t="s">
        <v>82</v>
      </c>
      <c r="AV4223" s="14" t="s">
        <v>82</v>
      </c>
      <c r="AW4223" s="14" t="s">
        <v>30</v>
      </c>
      <c r="AX4223" s="14" t="s">
        <v>73</v>
      </c>
      <c r="AY4223" s="269" t="s">
        <v>189</v>
      </c>
    </row>
    <row r="4224" s="15" customFormat="1">
      <c r="A4224" s="15"/>
      <c r="B4224" s="270"/>
      <c r="C4224" s="271"/>
      <c r="D4224" s="242" t="s">
        <v>200</v>
      </c>
      <c r="E4224" s="272" t="s">
        <v>1</v>
      </c>
      <c r="F4224" s="273" t="s">
        <v>207</v>
      </c>
      <c r="G4224" s="271"/>
      <c r="H4224" s="274">
        <v>248.28399999999999</v>
      </c>
      <c r="I4224" s="275"/>
      <c r="J4224" s="271"/>
      <c r="K4224" s="271"/>
      <c r="L4224" s="276"/>
      <c r="M4224" s="277"/>
      <c r="N4224" s="278"/>
      <c r="O4224" s="278"/>
      <c r="P4224" s="278"/>
      <c r="Q4224" s="278"/>
      <c r="R4224" s="278"/>
      <c r="S4224" s="278"/>
      <c r="T4224" s="279"/>
      <c r="U4224" s="15"/>
      <c r="V4224" s="15"/>
      <c r="W4224" s="15"/>
      <c r="X4224" s="15"/>
      <c r="Y4224" s="15"/>
      <c r="Z4224" s="15"/>
      <c r="AA4224" s="15"/>
      <c r="AB4224" s="15"/>
      <c r="AC4224" s="15"/>
      <c r="AD4224" s="15"/>
      <c r="AE4224" s="15"/>
      <c r="AT4224" s="280" t="s">
        <v>200</v>
      </c>
      <c r="AU4224" s="280" t="s">
        <v>82</v>
      </c>
      <c r="AV4224" s="15" t="s">
        <v>195</v>
      </c>
      <c r="AW4224" s="15" t="s">
        <v>30</v>
      </c>
      <c r="AX4224" s="15" t="s">
        <v>80</v>
      </c>
      <c r="AY4224" s="280" t="s">
        <v>189</v>
      </c>
    </row>
    <row r="4225" s="2" customFormat="1" ht="16.5" customHeight="1">
      <c r="A4225" s="39"/>
      <c r="B4225" s="40"/>
      <c r="C4225" s="281" t="s">
        <v>2570</v>
      </c>
      <c r="D4225" s="281" t="s">
        <v>273</v>
      </c>
      <c r="E4225" s="282" t="s">
        <v>2556</v>
      </c>
      <c r="F4225" s="283" t="s">
        <v>2557</v>
      </c>
      <c r="G4225" s="284" t="s">
        <v>194</v>
      </c>
      <c r="H4225" s="285">
        <v>0.68200000000000005</v>
      </c>
      <c r="I4225" s="286"/>
      <c r="J4225" s="287">
        <f>ROUND(I4225*H4225,2)</f>
        <v>0</v>
      </c>
      <c r="K4225" s="288"/>
      <c r="L4225" s="289"/>
      <c r="M4225" s="290" t="s">
        <v>1</v>
      </c>
      <c r="N4225" s="291" t="s">
        <v>38</v>
      </c>
      <c r="O4225" s="92"/>
      <c r="P4225" s="238">
        <f>O4225*H4225</f>
        <v>0</v>
      </c>
      <c r="Q4225" s="238">
        <v>0.55000000000000004</v>
      </c>
      <c r="R4225" s="238">
        <f>Q4225*H4225</f>
        <v>0.37510000000000004</v>
      </c>
      <c r="S4225" s="238">
        <v>0</v>
      </c>
      <c r="T4225" s="239">
        <f>S4225*H4225</f>
        <v>0</v>
      </c>
      <c r="U4225" s="39"/>
      <c r="V4225" s="39"/>
      <c r="W4225" s="39"/>
      <c r="X4225" s="39"/>
      <c r="Y4225" s="39"/>
      <c r="Z4225" s="39"/>
      <c r="AA4225" s="39"/>
      <c r="AB4225" s="39"/>
      <c r="AC4225" s="39"/>
      <c r="AD4225" s="39"/>
      <c r="AE4225" s="39"/>
      <c r="AR4225" s="240" t="s">
        <v>471</v>
      </c>
      <c r="AT4225" s="240" t="s">
        <v>273</v>
      </c>
      <c r="AU4225" s="240" t="s">
        <v>82</v>
      </c>
      <c r="AY4225" s="18" t="s">
        <v>189</v>
      </c>
      <c r="BE4225" s="241">
        <f>IF(N4225="základní",J4225,0)</f>
        <v>0</v>
      </c>
      <c r="BF4225" s="241">
        <f>IF(N4225="snížená",J4225,0)</f>
        <v>0</v>
      </c>
      <c r="BG4225" s="241">
        <f>IF(N4225="zákl. přenesená",J4225,0)</f>
        <v>0</v>
      </c>
      <c r="BH4225" s="241">
        <f>IF(N4225="sníž. přenesená",J4225,0)</f>
        <v>0</v>
      </c>
      <c r="BI4225" s="241">
        <f>IF(N4225="nulová",J4225,0)</f>
        <v>0</v>
      </c>
      <c r="BJ4225" s="18" t="s">
        <v>80</v>
      </c>
      <c r="BK4225" s="241">
        <f>ROUND(I4225*H4225,2)</f>
        <v>0</v>
      </c>
      <c r="BL4225" s="18" t="s">
        <v>306</v>
      </c>
      <c r="BM4225" s="240" t="s">
        <v>2571</v>
      </c>
    </row>
    <row r="4226" s="2" customFormat="1">
      <c r="A4226" s="39"/>
      <c r="B4226" s="40"/>
      <c r="C4226" s="41"/>
      <c r="D4226" s="242" t="s">
        <v>197</v>
      </c>
      <c r="E4226" s="41"/>
      <c r="F4226" s="243" t="s">
        <v>2557</v>
      </c>
      <c r="G4226" s="41"/>
      <c r="H4226" s="41"/>
      <c r="I4226" s="244"/>
      <c r="J4226" s="41"/>
      <c r="K4226" s="41"/>
      <c r="L4226" s="45"/>
      <c r="M4226" s="245"/>
      <c r="N4226" s="246"/>
      <c r="O4226" s="92"/>
      <c r="P4226" s="92"/>
      <c r="Q4226" s="92"/>
      <c r="R4226" s="92"/>
      <c r="S4226" s="92"/>
      <c r="T4226" s="93"/>
      <c r="U4226" s="39"/>
      <c r="V4226" s="39"/>
      <c r="W4226" s="39"/>
      <c r="X4226" s="39"/>
      <c r="Y4226" s="39"/>
      <c r="Z4226" s="39"/>
      <c r="AA4226" s="39"/>
      <c r="AB4226" s="39"/>
      <c r="AC4226" s="39"/>
      <c r="AD4226" s="39"/>
      <c r="AE4226" s="39"/>
      <c r="AT4226" s="18" t="s">
        <v>197</v>
      </c>
      <c r="AU4226" s="18" t="s">
        <v>82</v>
      </c>
    </row>
    <row r="4227" s="13" customFormat="1">
      <c r="A4227" s="13"/>
      <c r="B4227" s="249"/>
      <c r="C4227" s="250"/>
      <c r="D4227" s="242" t="s">
        <v>200</v>
      </c>
      <c r="E4227" s="251" t="s">
        <v>1</v>
      </c>
      <c r="F4227" s="252" t="s">
        <v>2373</v>
      </c>
      <c r="G4227" s="250"/>
      <c r="H4227" s="251" t="s">
        <v>1</v>
      </c>
      <c r="I4227" s="253"/>
      <c r="J4227" s="250"/>
      <c r="K4227" s="250"/>
      <c r="L4227" s="254"/>
      <c r="M4227" s="255"/>
      <c r="N4227" s="256"/>
      <c r="O4227" s="256"/>
      <c r="P4227" s="256"/>
      <c r="Q4227" s="256"/>
      <c r="R4227" s="256"/>
      <c r="S4227" s="256"/>
      <c r="T4227" s="257"/>
      <c r="U4227" s="13"/>
      <c r="V4227" s="13"/>
      <c r="W4227" s="13"/>
      <c r="X4227" s="13"/>
      <c r="Y4227" s="13"/>
      <c r="Z4227" s="13"/>
      <c r="AA4227" s="13"/>
      <c r="AB4227" s="13"/>
      <c r="AC4227" s="13"/>
      <c r="AD4227" s="13"/>
      <c r="AE4227" s="13"/>
      <c r="AT4227" s="258" t="s">
        <v>200</v>
      </c>
      <c r="AU4227" s="258" t="s">
        <v>82</v>
      </c>
      <c r="AV4227" s="13" t="s">
        <v>80</v>
      </c>
      <c r="AW4227" s="13" t="s">
        <v>30</v>
      </c>
      <c r="AX4227" s="13" t="s">
        <v>73</v>
      </c>
      <c r="AY4227" s="258" t="s">
        <v>189</v>
      </c>
    </row>
    <row r="4228" s="13" customFormat="1">
      <c r="A4228" s="13"/>
      <c r="B4228" s="249"/>
      <c r="C4228" s="250"/>
      <c r="D4228" s="242" t="s">
        <v>200</v>
      </c>
      <c r="E4228" s="251" t="s">
        <v>1</v>
      </c>
      <c r="F4228" s="252" t="s">
        <v>2374</v>
      </c>
      <c r="G4228" s="250"/>
      <c r="H4228" s="251" t="s">
        <v>1</v>
      </c>
      <c r="I4228" s="253"/>
      <c r="J4228" s="250"/>
      <c r="K4228" s="250"/>
      <c r="L4228" s="254"/>
      <c r="M4228" s="255"/>
      <c r="N4228" s="256"/>
      <c r="O4228" s="256"/>
      <c r="P4228" s="256"/>
      <c r="Q4228" s="256"/>
      <c r="R4228" s="256"/>
      <c r="S4228" s="256"/>
      <c r="T4228" s="257"/>
      <c r="U4228" s="13"/>
      <c r="V4228" s="13"/>
      <c r="W4228" s="13"/>
      <c r="X4228" s="13"/>
      <c r="Y4228" s="13"/>
      <c r="Z4228" s="13"/>
      <c r="AA4228" s="13"/>
      <c r="AB4228" s="13"/>
      <c r="AC4228" s="13"/>
      <c r="AD4228" s="13"/>
      <c r="AE4228" s="13"/>
      <c r="AT4228" s="258" t="s">
        <v>200</v>
      </c>
      <c r="AU4228" s="258" t="s">
        <v>82</v>
      </c>
      <c r="AV4228" s="13" t="s">
        <v>80</v>
      </c>
      <c r="AW4228" s="13" t="s">
        <v>30</v>
      </c>
      <c r="AX4228" s="13" t="s">
        <v>73</v>
      </c>
      <c r="AY4228" s="258" t="s">
        <v>189</v>
      </c>
    </row>
    <row r="4229" s="13" customFormat="1">
      <c r="A4229" s="13"/>
      <c r="B4229" s="249"/>
      <c r="C4229" s="250"/>
      <c r="D4229" s="242" t="s">
        <v>200</v>
      </c>
      <c r="E4229" s="251" t="s">
        <v>1</v>
      </c>
      <c r="F4229" s="252" t="s">
        <v>1565</v>
      </c>
      <c r="G4229" s="250"/>
      <c r="H4229" s="251" t="s">
        <v>1</v>
      </c>
      <c r="I4229" s="253"/>
      <c r="J4229" s="250"/>
      <c r="K4229" s="250"/>
      <c r="L4229" s="254"/>
      <c r="M4229" s="255"/>
      <c r="N4229" s="256"/>
      <c r="O4229" s="256"/>
      <c r="P4229" s="256"/>
      <c r="Q4229" s="256"/>
      <c r="R4229" s="256"/>
      <c r="S4229" s="256"/>
      <c r="T4229" s="257"/>
      <c r="U4229" s="13"/>
      <c r="V4229" s="13"/>
      <c r="W4229" s="13"/>
      <c r="X4229" s="13"/>
      <c r="Y4229" s="13"/>
      <c r="Z4229" s="13"/>
      <c r="AA4229" s="13"/>
      <c r="AB4229" s="13"/>
      <c r="AC4229" s="13"/>
      <c r="AD4229" s="13"/>
      <c r="AE4229" s="13"/>
      <c r="AT4229" s="258" t="s">
        <v>200</v>
      </c>
      <c r="AU4229" s="258" t="s">
        <v>82</v>
      </c>
      <c r="AV4229" s="13" t="s">
        <v>80</v>
      </c>
      <c r="AW4229" s="13" t="s">
        <v>30</v>
      </c>
      <c r="AX4229" s="13" t="s">
        <v>73</v>
      </c>
      <c r="AY4229" s="258" t="s">
        <v>189</v>
      </c>
    </row>
    <row r="4230" s="14" customFormat="1">
      <c r="A4230" s="14"/>
      <c r="B4230" s="259"/>
      <c r="C4230" s="260"/>
      <c r="D4230" s="242" t="s">
        <v>200</v>
      </c>
      <c r="E4230" s="261" t="s">
        <v>1</v>
      </c>
      <c r="F4230" s="262" t="s">
        <v>2572</v>
      </c>
      <c r="G4230" s="260"/>
      <c r="H4230" s="263">
        <v>0.14000000000000001</v>
      </c>
      <c r="I4230" s="264"/>
      <c r="J4230" s="260"/>
      <c r="K4230" s="260"/>
      <c r="L4230" s="265"/>
      <c r="M4230" s="266"/>
      <c r="N4230" s="267"/>
      <c r="O4230" s="267"/>
      <c r="P4230" s="267"/>
      <c r="Q4230" s="267"/>
      <c r="R4230" s="267"/>
      <c r="S4230" s="267"/>
      <c r="T4230" s="268"/>
      <c r="U4230" s="14"/>
      <c r="V4230" s="14"/>
      <c r="W4230" s="14"/>
      <c r="X4230" s="14"/>
      <c r="Y4230" s="14"/>
      <c r="Z4230" s="14"/>
      <c r="AA4230" s="14"/>
      <c r="AB4230" s="14"/>
      <c r="AC4230" s="14"/>
      <c r="AD4230" s="14"/>
      <c r="AE4230" s="14"/>
      <c r="AT4230" s="269" t="s">
        <v>200</v>
      </c>
      <c r="AU4230" s="269" t="s">
        <v>82</v>
      </c>
      <c r="AV4230" s="14" t="s">
        <v>82</v>
      </c>
      <c r="AW4230" s="14" t="s">
        <v>30</v>
      </c>
      <c r="AX4230" s="14" t="s">
        <v>73</v>
      </c>
      <c r="AY4230" s="269" t="s">
        <v>189</v>
      </c>
    </row>
    <row r="4231" s="13" customFormat="1">
      <c r="A4231" s="13"/>
      <c r="B4231" s="249"/>
      <c r="C4231" s="250"/>
      <c r="D4231" s="242" t="s">
        <v>200</v>
      </c>
      <c r="E4231" s="251" t="s">
        <v>1</v>
      </c>
      <c r="F4231" s="252" t="s">
        <v>1567</v>
      </c>
      <c r="G4231" s="250"/>
      <c r="H4231" s="251" t="s">
        <v>1</v>
      </c>
      <c r="I4231" s="253"/>
      <c r="J4231" s="250"/>
      <c r="K4231" s="250"/>
      <c r="L4231" s="254"/>
      <c r="M4231" s="255"/>
      <c r="N4231" s="256"/>
      <c r="O4231" s="256"/>
      <c r="P4231" s="256"/>
      <c r="Q4231" s="256"/>
      <c r="R4231" s="256"/>
      <c r="S4231" s="256"/>
      <c r="T4231" s="257"/>
      <c r="U4231" s="13"/>
      <c r="V4231" s="13"/>
      <c r="W4231" s="13"/>
      <c r="X4231" s="13"/>
      <c r="Y4231" s="13"/>
      <c r="Z4231" s="13"/>
      <c r="AA4231" s="13"/>
      <c r="AB4231" s="13"/>
      <c r="AC4231" s="13"/>
      <c r="AD4231" s="13"/>
      <c r="AE4231" s="13"/>
      <c r="AT4231" s="258" t="s">
        <v>200</v>
      </c>
      <c r="AU4231" s="258" t="s">
        <v>82</v>
      </c>
      <c r="AV4231" s="13" t="s">
        <v>80</v>
      </c>
      <c r="AW4231" s="13" t="s">
        <v>30</v>
      </c>
      <c r="AX4231" s="13" t="s">
        <v>73</v>
      </c>
      <c r="AY4231" s="258" t="s">
        <v>189</v>
      </c>
    </row>
    <row r="4232" s="14" customFormat="1">
      <c r="A4232" s="14"/>
      <c r="B4232" s="259"/>
      <c r="C4232" s="260"/>
      <c r="D4232" s="242" t="s">
        <v>200</v>
      </c>
      <c r="E4232" s="261" t="s">
        <v>1</v>
      </c>
      <c r="F4232" s="262" t="s">
        <v>2573</v>
      </c>
      <c r="G4232" s="260"/>
      <c r="H4232" s="263">
        <v>0.24199999999999999</v>
      </c>
      <c r="I4232" s="264"/>
      <c r="J4232" s="260"/>
      <c r="K4232" s="260"/>
      <c r="L4232" s="265"/>
      <c r="M4232" s="266"/>
      <c r="N4232" s="267"/>
      <c r="O4232" s="267"/>
      <c r="P4232" s="267"/>
      <c r="Q4232" s="267"/>
      <c r="R4232" s="267"/>
      <c r="S4232" s="267"/>
      <c r="T4232" s="268"/>
      <c r="U4232" s="14"/>
      <c r="V4232" s="14"/>
      <c r="W4232" s="14"/>
      <c r="X4232" s="14"/>
      <c r="Y4232" s="14"/>
      <c r="Z4232" s="14"/>
      <c r="AA4232" s="14"/>
      <c r="AB4232" s="14"/>
      <c r="AC4232" s="14"/>
      <c r="AD4232" s="14"/>
      <c r="AE4232" s="14"/>
      <c r="AT4232" s="269" t="s">
        <v>200</v>
      </c>
      <c r="AU4232" s="269" t="s">
        <v>82</v>
      </c>
      <c r="AV4232" s="14" t="s">
        <v>82</v>
      </c>
      <c r="AW4232" s="14" t="s">
        <v>30</v>
      </c>
      <c r="AX4232" s="14" t="s">
        <v>73</v>
      </c>
      <c r="AY4232" s="269" t="s">
        <v>189</v>
      </c>
    </row>
    <row r="4233" s="14" customFormat="1">
      <c r="A4233" s="14"/>
      <c r="B4233" s="259"/>
      <c r="C4233" s="260"/>
      <c r="D4233" s="242" t="s">
        <v>200</v>
      </c>
      <c r="E4233" s="261" t="s">
        <v>1</v>
      </c>
      <c r="F4233" s="262" t="s">
        <v>2574</v>
      </c>
      <c r="G4233" s="260"/>
      <c r="H4233" s="263">
        <v>0.23799999999999999</v>
      </c>
      <c r="I4233" s="264"/>
      <c r="J4233" s="260"/>
      <c r="K4233" s="260"/>
      <c r="L4233" s="265"/>
      <c r="M4233" s="266"/>
      <c r="N4233" s="267"/>
      <c r="O4233" s="267"/>
      <c r="P4233" s="267"/>
      <c r="Q4233" s="267"/>
      <c r="R4233" s="267"/>
      <c r="S4233" s="267"/>
      <c r="T4233" s="268"/>
      <c r="U4233" s="14"/>
      <c r="V4233" s="14"/>
      <c r="W4233" s="14"/>
      <c r="X4233" s="14"/>
      <c r="Y4233" s="14"/>
      <c r="Z4233" s="14"/>
      <c r="AA4233" s="14"/>
      <c r="AB4233" s="14"/>
      <c r="AC4233" s="14"/>
      <c r="AD4233" s="14"/>
      <c r="AE4233" s="14"/>
      <c r="AT4233" s="269" t="s">
        <v>200</v>
      </c>
      <c r="AU4233" s="269" t="s">
        <v>82</v>
      </c>
      <c r="AV4233" s="14" t="s">
        <v>82</v>
      </c>
      <c r="AW4233" s="14" t="s">
        <v>30</v>
      </c>
      <c r="AX4233" s="14" t="s">
        <v>73</v>
      </c>
      <c r="AY4233" s="269" t="s">
        <v>189</v>
      </c>
    </row>
    <row r="4234" s="15" customFormat="1">
      <c r="A4234" s="15"/>
      <c r="B4234" s="270"/>
      <c r="C4234" s="271"/>
      <c r="D4234" s="242" t="s">
        <v>200</v>
      </c>
      <c r="E4234" s="272" t="s">
        <v>1</v>
      </c>
      <c r="F4234" s="273" t="s">
        <v>207</v>
      </c>
      <c r="G4234" s="271"/>
      <c r="H4234" s="274">
        <v>0.62</v>
      </c>
      <c r="I4234" s="275"/>
      <c r="J4234" s="271"/>
      <c r="K4234" s="271"/>
      <c r="L4234" s="276"/>
      <c r="M4234" s="277"/>
      <c r="N4234" s="278"/>
      <c r="O4234" s="278"/>
      <c r="P4234" s="278"/>
      <c r="Q4234" s="278"/>
      <c r="R4234" s="278"/>
      <c r="S4234" s="278"/>
      <c r="T4234" s="279"/>
      <c r="U4234" s="15"/>
      <c r="V4234" s="15"/>
      <c r="W4234" s="15"/>
      <c r="X4234" s="15"/>
      <c r="Y4234" s="15"/>
      <c r="Z4234" s="15"/>
      <c r="AA4234" s="15"/>
      <c r="AB4234" s="15"/>
      <c r="AC4234" s="15"/>
      <c r="AD4234" s="15"/>
      <c r="AE4234" s="15"/>
      <c r="AT4234" s="280" t="s">
        <v>200</v>
      </c>
      <c r="AU4234" s="280" t="s">
        <v>82</v>
      </c>
      <c r="AV4234" s="15" t="s">
        <v>195</v>
      </c>
      <c r="AW4234" s="15" t="s">
        <v>30</v>
      </c>
      <c r="AX4234" s="15" t="s">
        <v>73</v>
      </c>
      <c r="AY4234" s="280" t="s">
        <v>189</v>
      </c>
    </row>
    <row r="4235" s="14" customFormat="1">
      <c r="A4235" s="14"/>
      <c r="B4235" s="259"/>
      <c r="C4235" s="260"/>
      <c r="D4235" s="242" t="s">
        <v>200</v>
      </c>
      <c r="E4235" s="261" t="s">
        <v>1</v>
      </c>
      <c r="F4235" s="262" t="s">
        <v>2575</v>
      </c>
      <c r="G4235" s="260"/>
      <c r="H4235" s="263">
        <v>0.68200000000000005</v>
      </c>
      <c r="I4235" s="264"/>
      <c r="J4235" s="260"/>
      <c r="K4235" s="260"/>
      <c r="L4235" s="265"/>
      <c r="M4235" s="266"/>
      <c r="N4235" s="267"/>
      <c r="O4235" s="267"/>
      <c r="P4235" s="267"/>
      <c r="Q4235" s="267"/>
      <c r="R4235" s="267"/>
      <c r="S4235" s="267"/>
      <c r="T4235" s="268"/>
      <c r="U4235" s="14"/>
      <c r="V4235" s="14"/>
      <c r="W4235" s="14"/>
      <c r="X4235" s="14"/>
      <c r="Y4235" s="14"/>
      <c r="Z4235" s="14"/>
      <c r="AA4235" s="14"/>
      <c r="AB4235" s="14"/>
      <c r="AC4235" s="14"/>
      <c r="AD4235" s="14"/>
      <c r="AE4235" s="14"/>
      <c r="AT4235" s="269" t="s">
        <v>200</v>
      </c>
      <c r="AU4235" s="269" t="s">
        <v>82</v>
      </c>
      <c r="AV4235" s="14" t="s">
        <v>82</v>
      </c>
      <c r="AW4235" s="14" t="s">
        <v>30</v>
      </c>
      <c r="AX4235" s="14" t="s">
        <v>80</v>
      </c>
      <c r="AY4235" s="269" t="s">
        <v>189</v>
      </c>
    </row>
    <row r="4236" s="2" customFormat="1" ht="24.15" customHeight="1">
      <c r="A4236" s="39"/>
      <c r="B4236" s="40"/>
      <c r="C4236" s="228" t="s">
        <v>2576</v>
      </c>
      <c r="D4236" s="228" t="s">
        <v>191</v>
      </c>
      <c r="E4236" s="229" t="s">
        <v>2577</v>
      </c>
      <c r="F4236" s="230" t="s">
        <v>2578</v>
      </c>
      <c r="G4236" s="231" t="s">
        <v>194</v>
      </c>
      <c r="H4236" s="232">
        <v>14.574999999999999</v>
      </c>
      <c r="I4236" s="233"/>
      <c r="J4236" s="234">
        <f>ROUND(I4236*H4236,2)</f>
        <v>0</v>
      </c>
      <c r="K4236" s="235"/>
      <c r="L4236" s="45"/>
      <c r="M4236" s="236" t="s">
        <v>1</v>
      </c>
      <c r="N4236" s="237" t="s">
        <v>38</v>
      </c>
      <c r="O4236" s="92"/>
      <c r="P4236" s="238">
        <f>O4236*H4236</f>
        <v>0</v>
      </c>
      <c r="Q4236" s="238">
        <v>0.023367804999999998</v>
      </c>
      <c r="R4236" s="238">
        <f>Q4236*H4236</f>
        <v>0.34058575787499995</v>
      </c>
      <c r="S4236" s="238">
        <v>0</v>
      </c>
      <c r="T4236" s="239">
        <f>S4236*H4236</f>
        <v>0</v>
      </c>
      <c r="U4236" s="39"/>
      <c r="V4236" s="39"/>
      <c r="W4236" s="39"/>
      <c r="X4236" s="39"/>
      <c r="Y4236" s="39"/>
      <c r="Z4236" s="39"/>
      <c r="AA4236" s="39"/>
      <c r="AB4236" s="39"/>
      <c r="AC4236" s="39"/>
      <c r="AD4236" s="39"/>
      <c r="AE4236" s="39"/>
      <c r="AR4236" s="240" t="s">
        <v>306</v>
      </c>
      <c r="AT4236" s="240" t="s">
        <v>191</v>
      </c>
      <c r="AU4236" s="240" t="s">
        <v>82</v>
      </c>
      <c r="AY4236" s="18" t="s">
        <v>189</v>
      </c>
      <c r="BE4236" s="241">
        <f>IF(N4236="základní",J4236,0)</f>
        <v>0</v>
      </c>
      <c r="BF4236" s="241">
        <f>IF(N4236="snížená",J4236,0)</f>
        <v>0</v>
      </c>
      <c r="BG4236" s="241">
        <f>IF(N4236="zákl. přenesená",J4236,0)</f>
        <v>0</v>
      </c>
      <c r="BH4236" s="241">
        <f>IF(N4236="sníž. přenesená",J4236,0)</f>
        <v>0</v>
      </c>
      <c r="BI4236" s="241">
        <f>IF(N4236="nulová",J4236,0)</f>
        <v>0</v>
      </c>
      <c r="BJ4236" s="18" t="s">
        <v>80</v>
      </c>
      <c r="BK4236" s="241">
        <f>ROUND(I4236*H4236,2)</f>
        <v>0</v>
      </c>
      <c r="BL4236" s="18" t="s">
        <v>306</v>
      </c>
      <c r="BM4236" s="240" t="s">
        <v>2579</v>
      </c>
    </row>
    <row r="4237" s="2" customFormat="1">
      <c r="A4237" s="39"/>
      <c r="B4237" s="40"/>
      <c r="C4237" s="41"/>
      <c r="D4237" s="242" t="s">
        <v>197</v>
      </c>
      <c r="E4237" s="41"/>
      <c r="F4237" s="243" t="s">
        <v>2578</v>
      </c>
      <c r="G4237" s="41"/>
      <c r="H4237" s="41"/>
      <c r="I4237" s="244"/>
      <c r="J4237" s="41"/>
      <c r="K4237" s="41"/>
      <c r="L4237" s="45"/>
      <c r="M4237" s="245"/>
      <c r="N4237" s="246"/>
      <c r="O4237" s="92"/>
      <c r="P4237" s="92"/>
      <c r="Q4237" s="92"/>
      <c r="R4237" s="92"/>
      <c r="S4237" s="92"/>
      <c r="T4237" s="93"/>
      <c r="U4237" s="39"/>
      <c r="V4237" s="39"/>
      <c r="W4237" s="39"/>
      <c r="X4237" s="39"/>
      <c r="Y4237" s="39"/>
      <c r="Z4237" s="39"/>
      <c r="AA4237" s="39"/>
      <c r="AB4237" s="39"/>
      <c r="AC4237" s="39"/>
      <c r="AD4237" s="39"/>
      <c r="AE4237" s="39"/>
      <c r="AT4237" s="18" t="s">
        <v>197</v>
      </c>
      <c r="AU4237" s="18" t="s">
        <v>82</v>
      </c>
    </row>
    <row r="4238" s="2" customFormat="1">
      <c r="A4238" s="39"/>
      <c r="B4238" s="40"/>
      <c r="C4238" s="41"/>
      <c r="D4238" s="247" t="s">
        <v>198</v>
      </c>
      <c r="E4238" s="41"/>
      <c r="F4238" s="248" t="s">
        <v>2580</v>
      </c>
      <c r="G4238" s="41"/>
      <c r="H4238" s="41"/>
      <c r="I4238" s="244"/>
      <c r="J4238" s="41"/>
      <c r="K4238" s="41"/>
      <c r="L4238" s="45"/>
      <c r="M4238" s="245"/>
      <c r="N4238" s="246"/>
      <c r="O4238" s="92"/>
      <c r="P4238" s="92"/>
      <c r="Q4238" s="92"/>
      <c r="R4238" s="92"/>
      <c r="S4238" s="92"/>
      <c r="T4238" s="93"/>
      <c r="U4238" s="39"/>
      <c r="V4238" s="39"/>
      <c r="W4238" s="39"/>
      <c r="X4238" s="39"/>
      <c r="Y4238" s="39"/>
      <c r="Z4238" s="39"/>
      <c r="AA4238" s="39"/>
      <c r="AB4238" s="39"/>
      <c r="AC4238" s="39"/>
      <c r="AD4238" s="39"/>
      <c r="AE4238" s="39"/>
      <c r="AT4238" s="18" t="s">
        <v>198</v>
      </c>
      <c r="AU4238" s="18" t="s">
        <v>82</v>
      </c>
    </row>
    <row r="4239" s="2" customFormat="1" ht="24.15" customHeight="1">
      <c r="A4239" s="39"/>
      <c r="B4239" s="40"/>
      <c r="C4239" s="228" t="s">
        <v>2581</v>
      </c>
      <c r="D4239" s="228" t="s">
        <v>191</v>
      </c>
      <c r="E4239" s="229" t="s">
        <v>2582</v>
      </c>
      <c r="F4239" s="230" t="s">
        <v>2583</v>
      </c>
      <c r="G4239" s="231" t="s">
        <v>301</v>
      </c>
      <c r="H4239" s="232">
        <v>62</v>
      </c>
      <c r="I4239" s="233"/>
      <c r="J4239" s="234">
        <f>ROUND(I4239*H4239,2)</f>
        <v>0</v>
      </c>
      <c r="K4239" s="235"/>
      <c r="L4239" s="45"/>
      <c r="M4239" s="236" t="s">
        <v>1</v>
      </c>
      <c r="N4239" s="237" t="s">
        <v>38</v>
      </c>
      <c r="O4239" s="92"/>
      <c r="P4239" s="238">
        <f>O4239*H4239</f>
        <v>0</v>
      </c>
      <c r="Q4239" s="238">
        <v>0.0139014</v>
      </c>
      <c r="R4239" s="238">
        <f>Q4239*H4239</f>
        <v>0.86188679999999995</v>
      </c>
      <c r="S4239" s="238">
        <v>0</v>
      </c>
      <c r="T4239" s="239">
        <f>S4239*H4239</f>
        <v>0</v>
      </c>
      <c r="U4239" s="39"/>
      <c r="V4239" s="39"/>
      <c r="W4239" s="39"/>
      <c r="X4239" s="39"/>
      <c r="Y4239" s="39"/>
      <c r="Z4239" s="39"/>
      <c r="AA4239" s="39"/>
      <c r="AB4239" s="39"/>
      <c r="AC4239" s="39"/>
      <c r="AD4239" s="39"/>
      <c r="AE4239" s="39"/>
      <c r="AR4239" s="240" t="s">
        <v>306</v>
      </c>
      <c r="AT4239" s="240" t="s">
        <v>191</v>
      </c>
      <c r="AU4239" s="240" t="s">
        <v>82</v>
      </c>
      <c r="AY4239" s="18" t="s">
        <v>189</v>
      </c>
      <c r="BE4239" s="241">
        <f>IF(N4239="základní",J4239,0)</f>
        <v>0</v>
      </c>
      <c r="BF4239" s="241">
        <f>IF(N4239="snížená",J4239,0)</f>
        <v>0</v>
      </c>
      <c r="BG4239" s="241">
        <f>IF(N4239="zákl. přenesená",J4239,0)</f>
        <v>0</v>
      </c>
      <c r="BH4239" s="241">
        <f>IF(N4239="sníž. přenesená",J4239,0)</f>
        <v>0</v>
      </c>
      <c r="BI4239" s="241">
        <f>IF(N4239="nulová",J4239,0)</f>
        <v>0</v>
      </c>
      <c r="BJ4239" s="18" t="s">
        <v>80</v>
      </c>
      <c r="BK4239" s="241">
        <f>ROUND(I4239*H4239,2)</f>
        <v>0</v>
      </c>
      <c r="BL4239" s="18" t="s">
        <v>306</v>
      </c>
      <c r="BM4239" s="240" t="s">
        <v>2584</v>
      </c>
    </row>
    <row r="4240" s="2" customFormat="1">
      <c r="A4240" s="39"/>
      <c r="B4240" s="40"/>
      <c r="C4240" s="41"/>
      <c r="D4240" s="242" t="s">
        <v>197</v>
      </c>
      <c r="E4240" s="41"/>
      <c r="F4240" s="243" t="s">
        <v>2583</v>
      </c>
      <c r="G4240" s="41"/>
      <c r="H4240" s="41"/>
      <c r="I4240" s="244"/>
      <c r="J4240" s="41"/>
      <c r="K4240" s="41"/>
      <c r="L4240" s="45"/>
      <c r="M4240" s="245"/>
      <c r="N4240" s="246"/>
      <c r="O4240" s="92"/>
      <c r="P4240" s="92"/>
      <c r="Q4240" s="92"/>
      <c r="R4240" s="92"/>
      <c r="S4240" s="92"/>
      <c r="T4240" s="93"/>
      <c r="U4240" s="39"/>
      <c r="V4240" s="39"/>
      <c r="W4240" s="39"/>
      <c r="X4240" s="39"/>
      <c r="Y4240" s="39"/>
      <c r="Z4240" s="39"/>
      <c r="AA4240" s="39"/>
      <c r="AB4240" s="39"/>
      <c r="AC4240" s="39"/>
      <c r="AD4240" s="39"/>
      <c r="AE4240" s="39"/>
      <c r="AT4240" s="18" t="s">
        <v>197</v>
      </c>
      <c r="AU4240" s="18" t="s">
        <v>82</v>
      </c>
    </row>
    <row r="4241" s="2" customFormat="1">
      <c r="A4241" s="39"/>
      <c r="B4241" s="40"/>
      <c r="C4241" s="41"/>
      <c r="D4241" s="247" t="s">
        <v>198</v>
      </c>
      <c r="E4241" s="41"/>
      <c r="F4241" s="248" t="s">
        <v>2585</v>
      </c>
      <c r="G4241" s="41"/>
      <c r="H4241" s="41"/>
      <c r="I4241" s="244"/>
      <c r="J4241" s="41"/>
      <c r="K4241" s="41"/>
      <c r="L4241" s="45"/>
      <c r="M4241" s="245"/>
      <c r="N4241" s="246"/>
      <c r="O4241" s="92"/>
      <c r="P4241" s="92"/>
      <c r="Q4241" s="92"/>
      <c r="R4241" s="92"/>
      <c r="S4241" s="92"/>
      <c r="T4241" s="93"/>
      <c r="U4241" s="39"/>
      <c r="V4241" s="39"/>
      <c r="W4241" s="39"/>
      <c r="X4241" s="39"/>
      <c r="Y4241" s="39"/>
      <c r="Z4241" s="39"/>
      <c r="AA4241" s="39"/>
      <c r="AB4241" s="39"/>
      <c r="AC4241" s="39"/>
      <c r="AD4241" s="39"/>
      <c r="AE4241" s="39"/>
      <c r="AT4241" s="18" t="s">
        <v>198</v>
      </c>
      <c r="AU4241" s="18" t="s">
        <v>82</v>
      </c>
    </row>
    <row r="4242" s="13" customFormat="1">
      <c r="A4242" s="13"/>
      <c r="B4242" s="249"/>
      <c r="C4242" s="250"/>
      <c r="D4242" s="242" t="s">
        <v>200</v>
      </c>
      <c r="E4242" s="251" t="s">
        <v>1</v>
      </c>
      <c r="F4242" s="252" t="s">
        <v>2586</v>
      </c>
      <c r="G4242" s="250"/>
      <c r="H4242" s="251" t="s">
        <v>1</v>
      </c>
      <c r="I4242" s="253"/>
      <c r="J4242" s="250"/>
      <c r="K4242" s="250"/>
      <c r="L4242" s="254"/>
      <c r="M4242" s="255"/>
      <c r="N4242" s="256"/>
      <c r="O4242" s="256"/>
      <c r="P4242" s="256"/>
      <c r="Q4242" s="256"/>
      <c r="R4242" s="256"/>
      <c r="S4242" s="256"/>
      <c r="T4242" s="257"/>
      <c r="U4242" s="13"/>
      <c r="V4242" s="13"/>
      <c r="W4242" s="13"/>
      <c r="X4242" s="13"/>
      <c r="Y4242" s="13"/>
      <c r="Z4242" s="13"/>
      <c r="AA4242" s="13"/>
      <c r="AB4242" s="13"/>
      <c r="AC4242" s="13"/>
      <c r="AD4242" s="13"/>
      <c r="AE4242" s="13"/>
      <c r="AT4242" s="258" t="s">
        <v>200</v>
      </c>
      <c r="AU4242" s="258" t="s">
        <v>82</v>
      </c>
      <c r="AV4242" s="13" t="s">
        <v>80</v>
      </c>
      <c r="AW4242" s="13" t="s">
        <v>30</v>
      </c>
      <c r="AX4242" s="13" t="s">
        <v>73</v>
      </c>
      <c r="AY4242" s="258" t="s">
        <v>189</v>
      </c>
    </row>
    <row r="4243" s="13" customFormat="1">
      <c r="A4243" s="13"/>
      <c r="B4243" s="249"/>
      <c r="C4243" s="250"/>
      <c r="D4243" s="242" t="s">
        <v>200</v>
      </c>
      <c r="E4243" s="251" t="s">
        <v>1</v>
      </c>
      <c r="F4243" s="252" t="s">
        <v>2353</v>
      </c>
      <c r="G4243" s="250"/>
      <c r="H4243" s="251" t="s">
        <v>1</v>
      </c>
      <c r="I4243" s="253"/>
      <c r="J4243" s="250"/>
      <c r="K4243" s="250"/>
      <c r="L4243" s="254"/>
      <c r="M4243" s="255"/>
      <c r="N4243" s="256"/>
      <c r="O4243" s="256"/>
      <c r="P4243" s="256"/>
      <c r="Q4243" s="256"/>
      <c r="R4243" s="256"/>
      <c r="S4243" s="256"/>
      <c r="T4243" s="257"/>
      <c r="U4243" s="13"/>
      <c r="V4243" s="13"/>
      <c r="W4243" s="13"/>
      <c r="X4243" s="13"/>
      <c r="Y4243" s="13"/>
      <c r="Z4243" s="13"/>
      <c r="AA4243" s="13"/>
      <c r="AB4243" s="13"/>
      <c r="AC4243" s="13"/>
      <c r="AD4243" s="13"/>
      <c r="AE4243" s="13"/>
      <c r="AT4243" s="258" t="s">
        <v>200</v>
      </c>
      <c r="AU4243" s="258" t="s">
        <v>82</v>
      </c>
      <c r="AV4243" s="13" t="s">
        <v>80</v>
      </c>
      <c r="AW4243" s="13" t="s">
        <v>30</v>
      </c>
      <c r="AX4243" s="13" t="s">
        <v>73</v>
      </c>
      <c r="AY4243" s="258" t="s">
        <v>189</v>
      </c>
    </row>
    <row r="4244" s="14" customFormat="1">
      <c r="A4244" s="14"/>
      <c r="B4244" s="259"/>
      <c r="C4244" s="260"/>
      <c r="D4244" s="242" t="s">
        <v>200</v>
      </c>
      <c r="E4244" s="261" t="s">
        <v>1</v>
      </c>
      <c r="F4244" s="262" t="s">
        <v>2587</v>
      </c>
      <c r="G4244" s="260"/>
      <c r="H4244" s="263">
        <v>12</v>
      </c>
      <c r="I4244" s="264"/>
      <c r="J4244" s="260"/>
      <c r="K4244" s="260"/>
      <c r="L4244" s="265"/>
      <c r="M4244" s="266"/>
      <c r="N4244" s="267"/>
      <c r="O4244" s="267"/>
      <c r="P4244" s="267"/>
      <c r="Q4244" s="267"/>
      <c r="R4244" s="267"/>
      <c r="S4244" s="267"/>
      <c r="T4244" s="268"/>
      <c r="U4244" s="14"/>
      <c r="V4244" s="14"/>
      <c r="W4244" s="14"/>
      <c r="X4244" s="14"/>
      <c r="Y4244" s="14"/>
      <c r="Z4244" s="14"/>
      <c r="AA4244" s="14"/>
      <c r="AB4244" s="14"/>
      <c r="AC4244" s="14"/>
      <c r="AD4244" s="14"/>
      <c r="AE4244" s="14"/>
      <c r="AT4244" s="269" t="s">
        <v>200</v>
      </c>
      <c r="AU4244" s="269" t="s">
        <v>82</v>
      </c>
      <c r="AV4244" s="14" t="s">
        <v>82</v>
      </c>
      <c r="AW4244" s="14" t="s">
        <v>30</v>
      </c>
      <c r="AX4244" s="14" t="s">
        <v>73</v>
      </c>
      <c r="AY4244" s="269" t="s">
        <v>189</v>
      </c>
    </row>
    <row r="4245" s="13" customFormat="1">
      <c r="A4245" s="13"/>
      <c r="B4245" s="249"/>
      <c r="C4245" s="250"/>
      <c r="D4245" s="242" t="s">
        <v>200</v>
      </c>
      <c r="E4245" s="251" t="s">
        <v>1</v>
      </c>
      <c r="F4245" s="252" t="s">
        <v>2355</v>
      </c>
      <c r="G4245" s="250"/>
      <c r="H4245" s="251" t="s">
        <v>1</v>
      </c>
      <c r="I4245" s="253"/>
      <c r="J4245" s="250"/>
      <c r="K4245" s="250"/>
      <c r="L4245" s="254"/>
      <c r="M4245" s="255"/>
      <c r="N4245" s="256"/>
      <c r="O4245" s="256"/>
      <c r="P4245" s="256"/>
      <c r="Q4245" s="256"/>
      <c r="R4245" s="256"/>
      <c r="S4245" s="256"/>
      <c r="T4245" s="257"/>
      <c r="U4245" s="13"/>
      <c r="V4245" s="13"/>
      <c r="W4245" s="13"/>
      <c r="X4245" s="13"/>
      <c r="Y4245" s="13"/>
      <c r="Z4245" s="13"/>
      <c r="AA4245" s="13"/>
      <c r="AB4245" s="13"/>
      <c r="AC4245" s="13"/>
      <c r="AD4245" s="13"/>
      <c r="AE4245" s="13"/>
      <c r="AT4245" s="258" t="s">
        <v>200</v>
      </c>
      <c r="AU4245" s="258" t="s">
        <v>82</v>
      </c>
      <c r="AV4245" s="13" t="s">
        <v>80</v>
      </c>
      <c r="AW4245" s="13" t="s">
        <v>30</v>
      </c>
      <c r="AX4245" s="13" t="s">
        <v>73</v>
      </c>
      <c r="AY4245" s="258" t="s">
        <v>189</v>
      </c>
    </row>
    <row r="4246" s="14" customFormat="1">
      <c r="A4246" s="14"/>
      <c r="B4246" s="259"/>
      <c r="C4246" s="260"/>
      <c r="D4246" s="242" t="s">
        <v>200</v>
      </c>
      <c r="E4246" s="261" t="s">
        <v>1</v>
      </c>
      <c r="F4246" s="262" t="s">
        <v>2588</v>
      </c>
      <c r="G4246" s="260"/>
      <c r="H4246" s="263">
        <v>50</v>
      </c>
      <c r="I4246" s="264"/>
      <c r="J4246" s="260"/>
      <c r="K4246" s="260"/>
      <c r="L4246" s="265"/>
      <c r="M4246" s="266"/>
      <c r="N4246" s="267"/>
      <c r="O4246" s="267"/>
      <c r="P4246" s="267"/>
      <c r="Q4246" s="267"/>
      <c r="R4246" s="267"/>
      <c r="S4246" s="267"/>
      <c r="T4246" s="268"/>
      <c r="U4246" s="14"/>
      <c r="V4246" s="14"/>
      <c r="W4246" s="14"/>
      <c r="X4246" s="14"/>
      <c r="Y4246" s="14"/>
      <c r="Z4246" s="14"/>
      <c r="AA4246" s="14"/>
      <c r="AB4246" s="14"/>
      <c r="AC4246" s="14"/>
      <c r="AD4246" s="14"/>
      <c r="AE4246" s="14"/>
      <c r="AT4246" s="269" t="s">
        <v>200</v>
      </c>
      <c r="AU4246" s="269" t="s">
        <v>82</v>
      </c>
      <c r="AV4246" s="14" t="s">
        <v>82</v>
      </c>
      <c r="AW4246" s="14" t="s">
        <v>30</v>
      </c>
      <c r="AX4246" s="14" t="s">
        <v>73</v>
      </c>
      <c r="AY4246" s="269" t="s">
        <v>189</v>
      </c>
    </row>
    <row r="4247" s="15" customFormat="1">
      <c r="A4247" s="15"/>
      <c r="B4247" s="270"/>
      <c r="C4247" s="271"/>
      <c r="D4247" s="242" t="s">
        <v>200</v>
      </c>
      <c r="E4247" s="272" t="s">
        <v>1</v>
      </c>
      <c r="F4247" s="273" t="s">
        <v>207</v>
      </c>
      <c r="G4247" s="271"/>
      <c r="H4247" s="274">
        <v>62</v>
      </c>
      <c r="I4247" s="275"/>
      <c r="J4247" s="271"/>
      <c r="K4247" s="271"/>
      <c r="L4247" s="276"/>
      <c r="M4247" s="277"/>
      <c r="N4247" s="278"/>
      <c r="O4247" s="278"/>
      <c r="P4247" s="278"/>
      <c r="Q4247" s="278"/>
      <c r="R4247" s="278"/>
      <c r="S4247" s="278"/>
      <c r="T4247" s="279"/>
      <c r="U4247" s="15"/>
      <c r="V4247" s="15"/>
      <c r="W4247" s="15"/>
      <c r="X4247" s="15"/>
      <c r="Y4247" s="15"/>
      <c r="Z4247" s="15"/>
      <c r="AA4247" s="15"/>
      <c r="AB4247" s="15"/>
      <c r="AC4247" s="15"/>
      <c r="AD4247" s="15"/>
      <c r="AE4247" s="15"/>
      <c r="AT4247" s="280" t="s">
        <v>200</v>
      </c>
      <c r="AU4247" s="280" t="s">
        <v>82</v>
      </c>
      <c r="AV4247" s="15" t="s">
        <v>195</v>
      </c>
      <c r="AW4247" s="15" t="s">
        <v>30</v>
      </c>
      <c r="AX4247" s="15" t="s">
        <v>80</v>
      </c>
      <c r="AY4247" s="280" t="s">
        <v>189</v>
      </c>
    </row>
    <row r="4248" s="2" customFormat="1" ht="24.15" customHeight="1">
      <c r="A4248" s="39"/>
      <c r="B4248" s="40"/>
      <c r="C4248" s="228" t="s">
        <v>2589</v>
      </c>
      <c r="D4248" s="228" t="s">
        <v>191</v>
      </c>
      <c r="E4248" s="229" t="s">
        <v>2590</v>
      </c>
      <c r="F4248" s="230" t="s">
        <v>2591</v>
      </c>
      <c r="G4248" s="231" t="s">
        <v>466</v>
      </c>
      <c r="H4248" s="232">
        <v>94.924999999999997</v>
      </c>
      <c r="I4248" s="233"/>
      <c r="J4248" s="234">
        <f>ROUND(I4248*H4248,2)</f>
        <v>0</v>
      </c>
      <c r="K4248" s="235"/>
      <c r="L4248" s="45"/>
      <c r="M4248" s="236" t="s">
        <v>1</v>
      </c>
      <c r="N4248" s="237" t="s">
        <v>38</v>
      </c>
      <c r="O4248" s="92"/>
      <c r="P4248" s="238">
        <f>O4248*H4248</f>
        <v>0</v>
      </c>
      <c r="Q4248" s="238">
        <v>0</v>
      </c>
      <c r="R4248" s="238">
        <f>Q4248*H4248</f>
        <v>0</v>
      </c>
      <c r="S4248" s="238">
        <v>0.023</v>
      </c>
      <c r="T4248" s="239">
        <f>S4248*H4248</f>
        <v>2.1832750000000001</v>
      </c>
      <c r="U4248" s="39"/>
      <c r="V4248" s="39"/>
      <c r="W4248" s="39"/>
      <c r="X4248" s="39"/>
      <c r="Y4248" s="39"/>
      <c r="Z4248" s="39"/>
      <c r="AA4248" s="39"/>
      <c r="AB4248" s="39"/>
      <c r="AC4248" s="39"/>
      <c r="AD4248" s="39"/>
      <c r="AE4248" s="39"/>
      <c r="AR4248" s="240" t="s">
        <v>306</v>
      </c>
      <c r="AT4248" s="240" t="s">
        <v>191</v>
      </c>
      <c r="AU4248" s="240" t="s">
        <v>82</v>
      </c>
      <c r="AY4248" s="18" t="s">
        <v>189</v>
      </c>
      <c r="BE4248" s="241">
        <f>IF(N4248="základní",J4248,0)</f>
        <v>0</v>
      </c>
      <c r="BF4248" s="241">
        <f>IF(N4248="snížená",J4248,0)</f>
        <v>0</v>
      </c>
      <c r="BG4248" s="241">
        <f>IF(N4248="zákl. přenesená",J4248,0)</f>
        <v>0</v>
      </c>
      <c r="BH4248" s="241">
        <f>IF(N4248="sníž. přenesená",J4248,0)</f>
        <v>0</v>
      </c>
      <c r="BI4248" s="241">
        <f>IF(N4248="nulová",J4248,0)</f>
        <v>0</v>
      </c>
      <c r="BJ4248" s="18" t="s">
        <v>80</v>
      </c>
      <c r="BK4248" s="241">
        <f>ROUND(I4248*H4248,2)</f>
        <v>0</v>
      </c>
      <c r="BL4248" s="18" t="s">
        <v>306</v>
      </c>
      <c r="BM4248" s="240" t="s">
        <v>2592</v>
      </c>
    </row>
    <row r="4249" s="2" customFormat="1">
      <c r="A4249" s="39"/>
      <c r="B4249" s="40"/>
      <c r="C4249" s="41"/>
      <c r="D4249" s="242" t="s">
        <v>197</v>
      </c>
      <c r="E4249" s="41"/>
      <c r="F4249" s="243" t="s">
        <v>2591</v>
      </c>
      <c r="G4249" s="41"/>
      <c r="H4249" s="41"/>
      <c r="I4249" s="244"/>
      <c r="J4249" s="41"/>
      <c r="K4249" s="41"/>
      <c r="L4249" s="45"/>
      <c r="M4249" s="245"/>
      <c r="N4249" s="246"/>
      <c r="O4249" s="92"/>
      <c r="P4249" s="92"/>
      <c r="Q4249" s="92"/>
      <c r="R4249" s="92"/>
      <c r="S4249" s="92"/>
      <c r="T4249" s="93"/>
      <c r="U4249" s="39"/>
      <c r="V4249" s="39"/>
      <c r="W4249" s="39"/>
      <c r="X4249" s="39"/>
      <c r="Y4249" s="39"/>
      <c r="Z4249" s="39"/>
      <c r="AA4249" s="39"/>
      <c r="AB4249" s="39"/>
      <c r="AC4249" s="39"/>
      <c r="AD4249" s="39"/>
      <c r="AE4249" s="39"/>
      <c r="AT4249" s="18" t="s">
        <v>197</v>
      </c>
      <c r="AU4249" s="18" t="s">
        <v>82</v>
      </c>
    </row>
    <row r="4250" s="2" customFormat="1">
      <c r="A4250" s="39"/>
      <c r="B4250" s="40"/>
      <c r="C4250" s="41"/>
      <c r="D4250" s="247" t="s">
        <v>198</v>
      </c>
      <c r="E4250" s="41"/>
      <c r="F4250" s="248" t="s">
        <v>2593</v>
      </c>
      <c r="G4250" s="41"/>
      <c r="H4250" s="41"/>
      <c r="I4250" s="244"/>
      <c r="J4250" s="41"/>
      <c r="K4250" s="41"/>
      <c r="L4250" s="45"/>
      <c r="M4250" s="245"/>
      <c r="N4250" s="246"/>
      <c r="O4250" s="92"/>
      <c r="P4250" s="92"/>
      <c r="Q4250" s="92"/>
      <c r="R4250" s="92"/>
      <c r="S4250" s="92"/>
      <c r="T4250" s="93"/>
      <c r="U4250" s="39"/>
      <c r="V4250" s="39"/>
      <c r="W4250" s="39"/>
      <c r="X4250" s="39"/>
      <c r="Y4250" s="39"/>
      <c r="Z4250" s="39"/>
      <c r="AA4250" s="39"/>
      <c r="AB4250" s="39"/>
      <c r="AC4250" s="39"/>
      <c r="AD4250" s="39"/>
      <c r="AE4250" s="39"/>
      <c r="AT4250" s="18" t="s">
        <v>198</v>
      </c>
      <c r="AU4250" s="18" t="s">
        <v>82</v>
      </c>
    </row>
    <row r="4251" s="13" customFormat="1">
      <c r="A4251" s="13"/>
      <c r="B4251" s="249"/>
      <c r="C4251" s="250"/>
      <c r="D4251" s="242" t="s">
        <v>200</v>
      </c>
      <c r="E4251" s="251" t="s">
        <v>1</v>
      </c>
      <c r="F4251" s="252" t="s">
        <v>2594</v>
      </c>
      <c r="G4251" s="250"/>
      <c r="H4251" s="251" t="s">
        <v>1</v>
      </c>
      <c r="I4251" s="253"/>
      <c r="J4251" s="250"/>
      <c r="K4251" s="250"/>
      <c r="L4251" s="254"/>
      <c r="M4251" s="255"/>
      <c r="N4251" s="256"/>
      <c r="O4251" s="256"/>
      <c r="P4251" s="256"/>
      <c r="Q4251" s="256"/>
      <c r="R4251" s="256"/>
      <c r="S4251" s="256"/>
      <c r="T4251" s="257"/>
      <c r="U4251" s="13"/>
      <c r="V4251" s="13"/>
      <c r="W4251" s="13"/>
      <c r="X4251" s="13"/>
      <c r="Y4251" s="13"/>
      <c r="Z4251" s="13"/>
      <c r="AA4251" s="13"/>
      <c r="AB4251" s="13"/>
      <c r="AC4251" s="13"/>
      <c r="AD4251" s="13"/>
      <c r="AE4251" s="13"/>
      <c r="AT4251" s="258" t="s">
        <v>200</v>
      </c>
      <c r="AU4251" s="258" t="s">
        <v>82</v>
      </c>
      <c r="AV4251" s="13" t="s">
        <v>80</v>
      </c>
      <c r="AW4251" s="13" t="s">
        <v>30</v>
      </c>
      <c r="AX4251" s="13" t="s">
        <v>73</v>
      </c>
      <c r="AY4251" s="258" t="s">
        <v>189</v>
      </c>
    </row>
    <row r="4252" s="13" customFormat="1">
      <c r="A4252" s="13"/>
      <c r="B4252" s="249"/>
      <c r="C4252" s="250"/>
      <c r="D4252" s="242" t="s">
        <v>200</v>
      </c>
      <c r="E4252" s="251" t="s">
        <v>1</v>
      </c>
      <c r="F4252" s="252" t="s">
        <v>2595</v>
      </c>
      <c r="G4252" s="250"/>
      <c r="H4252" s="251" t="s">
        <v>1</v>
      </c>
      <c r="I4252" s="253"/>
      <c r="J4252" s="250"/>
      <c r="K4252" s="250"/>
      <c r="L4252" s="254"/>
      <c r="M4252" s="255"/>
      <c r="N4252" s="256"/>
      <c r="O4252" s="256"/>
      <c r="P4252" s="256"/>
      <c r="Q4252" s="256"/>
      <c r="R4252" s="256"/>
      <c r="S4252" s="256"/>
      <c r="T4252" s="257"/>
      <c r="U4252" s="13"/>
      <c r="V4252" s="13"/>
      <c r="W4252" s="13"/>
      <c r="X4252" s="13"/>
      <c r="Y4252" s="13"/>
      <c r="Z4252" s="13"/>
      <c r="AA4252" s="13"/>
      <c r="AB4252" s="13"/>
      <c r="AC4252" s="13"/>
      <c r="AD4252" s="13"/>
      <c r="AE4252" s="13"/>
      <c r="AT4252" s="258" t="s">
        <v>200</v>
      </c>
      <c r="AU4252" s="258" t="s">
        <v>82</v>
      </c>
      <c r="AV4252" s="13" t="s">
        <v>80</v>
      </c>
      <c r="AW4252" s="13" t="s">
        <v>30</v>
      </c>
      <c r="AX4252" s="13" t="s">
        <v>73</v>
      </c>
      <c r="AY4252" s="258" t="s">
        <v>189</v>
      </c>
    </row>
    <row r="4253" s="14" customFormat="1">
      <c r="A4253" s="14"/>
      <c r="B4253" s="259"/>
      <c r="C4253" s="260"/>
      <c r="D4253" s="242" t="s">
        <v>200</v>
      </c>
      <c r="E4253" s="261" t="s">
        <v>1</v>
      </c>
      <c r="F4253" s="262" t="s">
        <v>2596</v>
      </c>
      <c r="G4253" s="260"/>
      <c r="H4253" s="263">
        <v>35.149999999999999</v>
      </c>
      <c r="I4253" s="264"/>
      <c r="J4253" s="260"/>
      <c r="K4253" s="260"/>
      <c r="L4253" s="265"/>
      <c r="M4253" s="266"/>
      <c r="N4253" s="267"/>
      <c r="O4253" s="267"/>
      <c r="P4253" s="267"/>
      <c r="Q4253" s="267"/>
      <c r="R4253" s="267"/>
      <c r="S4253" s="267"/>
      <c r="T4253" s="268"/>
      <c r="U4253" s="14"/>
      <c r="V4253" s="14"/>
      <c r="W4253" s="14"/>
      <c r="X4253" s="14"/>
      <c r="Y4253" s="14"/>
      <c r="Z4253" s="14"/>
      <c r="AA4253" s="14"/>
      <c r="AB4253" s="14"/>
      <c r="AC4253" s="14"/>
      <c r="AD4253" s="14"/>
      <c r="AE4253" s="14"/>
      <c r="AT4253" s="269" t="s">
        <v>200</v>
      </c>
      <c r="AU4253" s="269" t="s">
        <v>82</v>
      </c>
      <c r="AV4253" s="14" t="s">
        <v>82</v>
      </c>
      <c r="AW4253" s="14" t="s">
        <v>30</v>
      </c>
      <c r="AX4253" s="14" t="s">
        <v>73</v>
      </c>
      <c r="AY4253" s="269" t="s">
        <v>189</v>
      </c>
    </row>
    <row r="4254" s="13" customFormat="1">
      <c r="A4254" s="13"/>
      <c r="B4254" s="249"/>
      <c r="C4254" s="250"/>
      <c r="D4254" s="242" t="s">
        <v>200</v>
      </c>
      <c r="E4254" s="251" t="s">
        <v>1</v>
      </c>
      <c r="F4254" s="252" t="s">
        <v>2597</v>
      </c>
      <c r="G4254" s="250"/>
      <c r="H4254" s="251" t="s">
        <v>1</v>
      </c>
      <c r="I4254" s="253"/>
      <c r="J4254" s="250"/>
      <c r="K4254" s="250"/>
      <c r="L4254" s="254"/>
      <c r="M4254" s="255"/>
      <c r="N4254" s="256"/>
      <c r="O4254" s="256"/>
      <c r="P4254" s="256"/>
      <c r="Q4254" s="256"/>
      <c r="R4254" s="256"/>
      <c r="S4254" s="256"/>
      <c r="T4254" s="257"/>
      <c r="U4254" s="13"/>
      <c r="V4254" s="13"/>
      <c r="W4254" s="13"/>
      <c r="X4254" s="13"/>
      <c r="Y4254" s="13"/>
      <c r="Z4254" s="13"/>
      <c r="AA4254" s="13"/>
      <c r="AB4254" s="13"/>
      <c r="AC4254" s="13"/>
      <c r="AD4254" s="13"/>
      <c r="AE4254" s="13"/>
      <c r="AT4254" s="258" t="s">
        <v>200</v>
      </c>
      <c r="AU4254" s="258" t="s">
        <v>82</v>
      </c>
      <c r="AV4254" s="13" t="s">
        <v>80</v>
      </c>
      <c r="AW4254" s="13" t="s">
        <v>30</v>
      </c>
      <c r="AX4254" s="13" t="s">
        <v>73</v>
      </c>
      <c r="AY4254" s="258" t="s">
        <v>189</v>
      </c>
    </row>
    <row r="4255" s="14" customFormat="1">
      <c r="A4255" s="14"/>
      <c r="B4255" s="259"/>
      <c r="C4255" s="260"/>
      <c r="D4255" s="242" t="s">
        <v>200</v>
      </c>
      <c r="E4255" s="261" t="s">
        <v>1</v>
      </c>
      <c r="F4255" s="262" t="s">
        <v>2598</v>
      </c>
      <c r="G4255" s="260"/>
      <c r="H4255" s="263">
        <v>31.460000000000001</v>
      </c>
      <c r="I4255" s="264"/>
      <c r="J4255" s="260"/>
      <c r="K4255" s="260"/>
      <c r="L4255" s="265"/>
      <c r="M4255" s="266"/>
      <c r="N4255" s="267"/>
      <c r="O4255" s="267"/>
      <c r="P4255" s="267"/>
      <c r="Q4255" s="267"/>
      <c r="R4255" s="267"/>
      <c r="S4255" s="267"/>
      <c r="T4255" s="268"/>
      <c r="U4255" s="14"/>
      <c r="V4255" s="14"/>
      <c r="W4255" s="14"/>
      <c r="X4255" s="14"/>
      <c r="Y4255" s="14"/>
      <c r="Z4255" s="14"/>
      <c r="AA4255" s="14"/>
      <c r="AB4255" s="14"/>
      <c r="AC4255" s="14"/>
      <c r="AD4255" s="14"/>
      <c r="AE4255" s="14"/>
      <c r="AT4255" s="269" t="s">
        <v>200</v>
      </c>
      <c r="AU4255" s="269" t="s">
        <v>82</v>
      </c>
      <c r="AV4255" s="14" t="s">
        <v>82</v>
      </c>
      <c r="AW4255" s="14" t="s">
        <v>30</v>
      </c>
      <c r="AX4255" s="14" t="s">
        <v>73</v>
      </c>
      <c r="AY4255" s="269" t="s">
        <v>189</v>
      </c>
    </row>
    <row r="4256" s="13" customFormat="1">
      <c r="A4256" s="13"/>
      <c r="B4256" s="249"/>
      <c r="C4256" s="250"/>
      <c r="D4256" s="242" t="s">
        <v>200</v>
      </c>
      <c r="E4256" s="251" t="s">
        <v>1</v>
      </c>
      <c r="F4256" s="252" t="s">
        <v>2599</v>
      </c>
      <c r="G4256" s="250"/>
      <c r="H4256" s="251" t="s">
        <v>1</v>
      </c>
      <c r="I4256" s="253"/>
      <c r="J4256" s="250"/>
      <c r="K4256" s="250"/>
      <c r="L4256" s="254"/>
      <c r="M4256" s="255"/>
      <c r="N4256" s="256"/>
      <c r="O4256" s="256"/>
      <c r="P4256" s="256"/>
      <c r="Q4256" s="256"/>
      <c r="R4256" s="256"/>
      <c r="S4256" s="256"/>
      <c r="T4256" s="257"/>
      <c r="U4256" s="13"/>
      <c r="V4256" s="13"/>
      <c r="W4256" s="13"/>
      <c r="X4256" s="13"/>
      <c r="Y4256" s="13"/>
      <c r="Z4256" s="13"/>
      <c r="AA4256" s="13"/>
      <c r="AB4256" s="13"/>
      <c r="AC4256" s="13"/>
      <c r="AD4256" s="13"/>
      <c r="AE4256" s="13"/>
      <c r="AT4256" s="258" t="s">
        <v>200</v>
      </c>
      <c r="AU4256" s="258" t="s">
        <v>82</v>
      </c>
      <c r="AV4256" s="13" t="s">
        <v>80</v>
      </c>
      <c r="AW4256" s="13" t="s">
        <v>30</v>
      </c>
      <c r="AX4256" s="13" t="s">
        <v>73</v>
      </c>
      <c r="AY4256" s="258" t="s">
        <v>189</v>
      </c>
    </row>
    <row r="4257" s="14" customFormat="1">
      <c r="A4257" s="14"/>
      <c r="B4257" s="259"/>
      <c r="C4257" s="260"/>
      <c r="D4257" s="242" t="s">
        <v>200</v>
      </c>
      <c r="E4257" s="261" t="s">
        <v>1</v>
      </c>
      <c r="F4257" s="262" t="s">
        <v>2600</v>
      </c>
      <c r="G4257" s="260"/>
      <c r="H4257" s="263">
        <v>17.875</v>
      </c>
      <c r="I4257" s="264"/>
      <c r="J4257" s="260"/>
      <c r="K4257" s="260"/>
      <c r="L4257" s="265"/>
      <c r="M4257" s="266"/>
      <c r="N4257" s="267"/>
      <c r="O4257" s="267"/>
      <c r="P4257" s="267"/>
      <c r="Q4257" s="267"/>
      <c r="R4257" s="267"/>
      <c r="S4257" s="267"/>
      <c r="T4257" s="268"/>
      <c r="U4257" s="14"/>
      <c r="V4257" s="14"/>
      <c r="W4257" s="14"/>
      <c r="X4257" s="14"/>
      <c r="Y4257" s="14"/>
      <c r="Z4257" s="14"/>
      <c r="AA4257" s="14"/>
      <c r="AB4257" s="14"/>
      <c r="AC4257" s="14"/>
      <c r="AD4257" s="14"/>
      <c r="AE4257" s="14"/>
      <c r="AT4257" s="269" t="s">
        <v>200</v>
      </c>
      <c r="AU4257" s="269" t="s">
        <v>82</v>
      </c>
      <c r="AV4257" s="14" t="s">
        <v>82</v>
      </c>
      <c r="AW4257" s="14" t="s">
        <v>30</v>
      </c>
      <c r="AX4257" s="14" t="s">
        <v>73</v>
      </c>
      <c r="AY4257" s="269" t="s">
        <v>189</v>
      </c>
    </row>
    <row r="4258" s="13" customFormat="1">
      <c r="A4258" s="13"/>
      <c r="B4258" s="249"/>
      <c r="C4258" s="250"/>
      <c r="D4258" s="242" t="s">
        <v>200</v>
      </c>
      <c r="E4258" s="251" t="s">
        <v>1</v>
      </c>
      <c r="F4258" s="252" t="s">
        <v>2601</v>
      </c>
      <c r="G4258" s="250"/>
      <c r="H4258" s="251" t="s">
        <v>1</v>
      </c>
      <c r="I4258" s="253"/>
      <c r="J4258" s="250"/>
      <c r="K4258" s="250"/>
      <c r="L4258" s="254"/>
      <c r="M4258" s="255"/>
      <c r="N4258" s="256"/>
      <c r="O4258" s="256"/>
      <c r="P4258" s="256"/>
      <c r="Q4258" s="256"/>
      <c r="R4258" s="256"/>
      <c r="S4258" s="256"/>
      <c r="T4258" s="257"/>
      <c r="U4258" s="13"/>
      <c r="V4258" s="13"/>
      <c r="W4258" s="13"/>
      <c r="X4258" s="13"/>
      <c r="Y4258" s="13"/>
      <c r="Z4258" s="13"/>
      <c r="AA4258" s="13"/>
      <c r="AB4258" s="13"/>
      <c r="AC4258" s="13"/>
      <c r="AD4258" s="13"/>
      <c r="AE4258" s="13"/>
      <c r="AT4258" s="258" t="s">
        <v>200</v>
      </c>
      <c r="AU4258" s="258" t="s">
        <v>82</v>
      </c>
      <c r="AV4258" s="13" t="s">
        <v>80</v>
      </c>
      <c r="AW4258" s="13" t="s">
        <v>30</v>
      </c>
      <c r="AX4258" s="13" t="s">
        <v>73</v>
      </c>
      <c r="AY4258" s="258" t="s">
        <v>189</v>
      </c>
    </row>
    <row r="4259" s="14" customFormat="1">
      <c r="A4259" s="14"/>
      <c r="B4259" s="259"/>
      <c r="C4259" s="260"/>
      <c r="D4259" s="242" t="s">
        <v>200</v>
      </c>
      <c r="E4259" s="261" t="s">
        <v>1</v>
      </c>
      <c r="F4259" s="262" t="s">
        <v>2602</v>
      </c>
      <c r="G4259" s="260"/>
      <c r="H4259" s="263">
        <v>10.44</v>
      </c>
      <c r="I4259" s="264"/>
      <c r="J4259" s="260"/>
      <c r="K4259" s="260"/>
      <c r="L4259" s="265"/>
      <c r="M4259" s="266"/>
      <c r="N4259" s="267"/>
      <c r="O4259" s="267"/>
      <c r="P4259" s="267"/>
      <c r="Q4259" s="267"/>
      <c r="R4259" s="267"/>
      <c r="S4259" s="267"/>
      <c r="T4259" s="268"/>
      <c r="U4259" s="14"/>
      <c r="V4259" s="14"/>
      <c r="W4259" s="14"/>
      <c r="X4259" s="14"/>
      <c r="Y4259" s="14"/>
      <c r="Z4259" s="14"/>
      <c r="AA4259" s="14"/>
      <c r="AB4259" s="14"/>
      <c r="AC4259" s="14"/>
      <c r="AD4259" s="14"/>
      <c r="AE4259" s="14"/>
      <c r="AT4259" s="269" t="s">
        <v>200</v>
      </c>
      <c r="AU4259" s="269" t="s">
        <v>82</v>
      </c>
      <c r="AV4259" s="14" t="s">
        <v>82</v>
      </c>
      <c r="AW4259" s="14" t="s">
        <v>30</v>
      </c>
      <c r="AX4259" s="14" t="s">
        <v>73</v>
      </c>
      <c r="AY4259" s="269" t="s">
        <v>189</v>
      </c>
    </row>
    <row r="4260" s="15" customFormat="1">
      <c r="A4260" s="15"/>
      <c r="B4260" s="270"/>
      <c r="C4260" s="271"/>
      <c r="D4260" s="242" t="s">
        <v>200</v>
      </c>
      <c r="E4260" s="272" t="s">
        <v>1</v>
      </c>
      <c r="F4260" s="273" t="s">
        <v>207</v>
      </c>
      <c r="G4260" s="271"/>
      <c r="H4260" s="274">
        <v>94.924999999999997</v>
      </c>
      <c r="I4260" s="275"/>
      <c r="J4260" s="271"/>
      <c r="K4260" s="271"/>
      <c r="L4260" s="276"/>
      <c r="M4260" s="277"/>
      <c r="N4260" s="278"/>
      <c r="O4260" s="278"/>
      <c r="P4260" s="278"/>
      <c r="Q4260" s="278"/>
      <c r="R4260" s="278"/>
      <c r="S4260" s="278"/>
      <c r="T4260" s="279"/>
      <c r="U4260" s="15"/>
      <c r="V4260" s="15"/>
      <c r="W4260" s="15"/>
      <c r="X4260" s="15"/>
      <c r="Y4260" s="15"/>
      <c r="Z4260" s="15"/>
      <c r="AA4260" s="15"/>
      <c r="AB4260" s="15"/>
      <c r="AC4260" s="15"/>
      <c r="AD4260" s="15"/>
      <c r="AE4260" s="15"/>
      <c r="AT4260" s="280" t="s">
        <v>200</v>
      </c>
      <c r="AU4260" s="280" t="s">
        <v>82</v>
      </c>
      <c r="AV4260" s="15" t="s">
        <v>195</v>
      </c>
      <c r="AW4260" s="15" t="s">
        <v>30</v>
      </c>
      <c r="AX4260" s="15" t="s">
        <v>80</v>
      </c>
      <c r="AY4260" s="280" t="s">
        <v>189</v>
      </c>
    </row>
    <row r="4261" s="2" customFormat="1" ht="24.15" customHeight="1">
      <c r="A4261" s="39"/>
      <c r="B4261" s="40"/>
      <c r="C4261" s="228" t="s">
        <v>2603</v>
      </c>
      <c r="D4261" s="228" t="s">
        <v>191</v>
      </c>
      <c r="E4261" s="229" t="s">
        <v>2604</v>
      </c>
      <c r="F4261" s="230" t="s">
        <v>2605</v>
      </c>
      <c r="G4261" s="231" t="s">
        <v>301</v>
      </c>
      <c r="H4261" s="232">
        <v>67.400000000000006</v>
      </c>
      <c r="I4261" s="233"/>
      <c r="J4261" s="234">
        <f>ROUND(I4261*H4261,2)</f>
        <v>0</v>
      </c>
      <c r="K4261" s="235"/>
      <c r="L4261" s="45"/>
      <c r="M4261" s="236" t="s">
        <v>1</v>
      </c>
      <c r="N4261" s="237" t="s">
        <v>38</v>
      </c>
      <c r="O4261" s="92"/>
      <c r="P4261" s="238">
        <f>O4261*H4261</f>
        <v>0</v>
      </c>
      <c r="Q4261" s="238">
        <v>0.0138885</v>
      </c>
      <c r="R4261" s="238">
        <f>Q4261*H4261</f>
        <v>0.93608490000000011</v>
      </c>
      <c r="S4261" s="238">
        <v>0</v>
      </c>
      <c r="T4261" s="239">
        <f>S4261*H4261</f>
        <v>0</v>
      </c>
      <c r="U4261" s="39"/>
      <c r="V4261" s="39"/>
      <c r="W4261" s="39"/>
      <c r="X4261" s="39"/>
      <c r="Y4261" s="39"/>
      <c r="Z4261" s="39"/>
      <c r="AA4261" s="39"/>
      <c r="AB4261" s="39"/>
      <c r="AC4261" s="39"/>
      <c r="AD4261" s="39"/>
      <c r="AE4261" s="39"/>
      <c r="AR4261" s="240" t="s">
        <v>306</v>
      </c>
      <c r="AT4261" s="240" t="s">
        <v>191</v>
      </c>
      <c r="AU4261" s="240" t="s">
        <v>82</v>
      </c>
      <c r="AY4261" s="18" t="s">
        <v>189</v>
      </c>
      <c r="BE4261" s="241">
        <f>IF(N4261="základní",J4261,0)</f>
        <v>0</v>
      </c>
      <c r="BF4261" s="241">
        <f>IF(N4261="snížená",J4261,0)</f>
        <v>0</v>
      </c>
      <c r="BG4261" s="241">
        <f>IF(N4261="zákl. přenesená",J4261,0)</f>
        <v>0</v>
      </c>
      <c r="BH4261" s="241">
        <f>IF(N4261="sníž. přenesená",J4261,0)</f>
        <v>0</v>
      </c>
      <c r="BI4261" s="241">
        <f>IF(N4261="nulová",J4261,0)</f>
        <v>0</v>
      </c>
      <c r="BJ4261" s="18" t="s">
        <v>80</v>
      </c>
      <c r="BK4261" s="241">
        <f>ROUND(I4261*H4261,2)</f>
        <v>0</v>
      </c>
      <c r="BL4261" s="18" t="s">
        <v>306</v>
      </c>
      <c r="BM4261" s="240" t="s">
        <v>2606</v>
      </c>
    </row>
    <row r="4262" s="2" customFormat="1">
      <c r="A4262" s="39"/>
      <c r="B4262" s="40"/>
      <c r="C4262" s="41"/>
      <c r="D4262" s="242" t="s">
        <v>197</v>
      </c>
      <c r="E4262" s="41"/>
      <c r="F4262" s="243" t="s">
        <v>2605</v>
      </c>
      <c r="G4262" s="41"/>
      <c r="H4262" s="41"/>
      <c r="I4262" s="244"/>
      <c r="J4262" s="41"/>
      <c r="K4262" s="41"/>
      <c r="L4262" s="45"/>
      <c r="M4262" s="245"/>
      <c r="N4262" s="246"/>
      <c r="O4262" s="92"/>
      <c r="P4262" s="92"/>
      <c r="Q4262" s="92"/>
      <c r="R4262" s="92"/>
      <c r="S4262" s="92"/>
      <c r="T4262" s="93"/>
      <c r="U4262" s="39"/>
      <c r="V4262" s="39"/>
      <c r="W4262" s="39"/>
      <c r="X4262" s="39"/>
      <c r="Y4262" s="39"/>
      <c r="Z4262" s="39"/>
      <c r="AA4262" s="39"/>
      <c r="AB4262" s="39"/>
      <c r="AC4262" s="39"/>
      <c r="AD4262" s="39"/>
      <c r="AE4262" s="39"/>
      <c r="AT4262" s="18" t="s">
        <v>197</v>
      </c>
      <c r="AU4262" s="18" t="s">
        <v>82</v>
      </c>
    </row>
    <row r="4263" s="2" customFormat="1">
      <c r="A4263" s="39"/>
      <c r="B4263" s="40"/>
      <c r="C4263" s="41"/>
      <c r="D4263" s="247" t="s">
        <v>198</v>
      </c>
      <c r="E4263" s="41"/>
      <c r="F4263" s="248" t="s">
        <v>2607</v>
      </c>
      <c r="G4263" s="41"/>
      <c r="H4263" s="41"/>
      <c r="I4263" s="244"/>
      <c r="J4263" s="41"/>
      <c r="K4263" s="41"/>
      <c r="L4263" s="45"/>
      <c r="M4263" s="245"/>
      <c r="N4263" s="246"/>
      <c r="O4263" s="92"/>
      <c r="P4263" s="92"/>
      <c r="Q4263" s="92"/>
      <c r="R4263" s="92"/>
      <c r="S4263" s="92"/>
      <c r="T4263" s="93"/>
      <c r="U4263" s="39"/>
      <c r="V4263" s="39"/>
      <c r="W4263" s="39"/>
      <c r="X4263" s="39"/>
      <c r="Y4263" s="39"/>
      <c r="Z4263" s="39"/>
      <c r="AA4263" s="39"/>
      <c r="AB4263" s="39"/>
      <c r="AC4263" s="39"/>
      <c r="AD4263" s="39"/>
      <c r="AE4263" s="39"/>
      <c r="AT4263" s="18" t="s">
        <v>198</v>
      </c>
      <c r="AU4263" s="18" t="s">
        <v>82</v>
      </c>
    </row>
    <row r="4264" s="13" customFormat="1">
      <c r="A4264" s="13"/>
      <c r="B4264" s="249"/>
      <c r="C4264" s="250"/>
      <c r="D4264" s="242" t="s">
        <v>200</v>
      </c>
      <c r="E4264" s="251" t="s">
        <v>1</v>
      </c>
      <c r="F4264" s="252" t="s">
        <v>352</v>
      </c>
      <c r="G4264" s="250"/>
      <c r="H4264" s="251" t="s">
        <v>1</v>
      </c>
      <c r="I4264" s="253"/>
      <c r="J4264" s="250"/>
      <c r="K4264" s="250"/>
      <c r="L4264" s="254"/>
      <c r="M4264" s="255"/>
      <c r="N4264" s="256"/>
      <c r="O4264" s="256"/>
      <c r="P4264" s="256"/>
      <c r="Q4264" s="256"/>
      <c r="R4264" s="256"/>
      <c r="S4264" s="256"/>
      <c r="T4264" s="257"/>
      <c r="U4264" s="13"/>
      <c r="V4264" s="13"/>
      <c r="W4264" s="13"/>
      <c r="X4264" s="13"/>
      <c r="Y4264" s="13"/>
      <c r="Z4264" s="13"/>
      <c r="AA4264" s="13"/>
      <c r="AB4264" s="13"/>
      <c r="AC4264" s="13"/>
      <c r="AD4264" s="13"/>
      <c r="AE4264" s="13"/>
      <c r="AT4264" s="258" t="s">
        <v>200</v>
      </c>
      <c r="AU4264" s="258" t="s">
        <v>82</v>
      </c>
      <c r="AV4264" s="13" t="s">
        <v>80</v>
      </c>
      <c r="AW4264" s="13" t="s">
        <v>30</v>
      </c>
      <c r="AX4264" s="13" t="s">
        <v>73</v>
      </c>
      <c r="AY4264" s="258" t="s">
        <v>189</v>
      </c>
    </row>
    <row r="4265" s="13" customFormat="1">
      <c r="A4265" s="13"/>
      <c r="B4265" s="249"/>
      <c r="C4265" s="250"/>
      <c r="D4265" s="242" t="s">
        <v>200</v>
      </c>
      <c r="E4265" s="251" t="s">
        <v>1</v>
      </c>
      <c r="F4265" s="252" t="s">
        <v>2608</v>
      </c>
      <c r="G4265" s="250"/>
      <c r="H4265" s="251" t="s">
        <v>1</v>
      </c>
      <c r="I4265" s="253"/>
      <c r="J4265" s="250"/>
      <c r="K4265" s="250"/>
      <c r="L4265" s="254"/>
      <c r="M4265" s="255"/>
      <c r="N4265" s="256"/>
      <c r="O4265" s="256"/>
      <c r="P4265" s="256"/>
      <c r="Q4265" s="256"/>
      <c r="R4265" s="256"/>
      <c r="S4265" s="256"/>
      <c r="T4265" s="257"/>
      <c r="U4265" s="13"/>
      <c r="V4265" s="13"/>
      <c r="W4265" s="13"/>
      <c r="X4265" s="13"/>
      <c r="Y4265" s="13"/>
      <c r="Z4265" s="13"/>
      <c r="AA4265" s="13"/>
      <c r="AB4265" s="13"/>
      <c r="AC4265" s="13"/>
      <c r="AD4265" s="13"/>
      <c r="AE4265" s="13"/>
      <c r="AT4265" s="258" t="s">
        <v>200</v>
      </c>
      <c r="AU4265" s="258" t="s">
        <v>82</v>
      </c>
      <c r="AV4265" s="13" t="s">
        <v>80</v>
      </c>
      <c r="AW4265" s="13" t="s">
        <v>30</v>
      </c>
      <c r="AX4265" s="13" t="s">
        <v>73</v>
      </c>
      <c r="AY4265" s="258" t="s">
        <v>189</v>
      </c>
    </row>
    <row r="4266" s="13" customFormat="1">
      <c r="A4266" s="13"/>
      <c r="B4266" s="249"/>
      <c r="C4266" s="250"/>
      <c r="D4266" s="242" t="s">
        <v>200</v>
      </c>
      <c r="E4266" s="251" t="s">
        <v>1</v>
      </c>
      <c r="F4266" s="252" t="s">
        <v>2192</v>
      </c>
      <c r="G4266" s="250"/>
      <c r="H4266" s="251" t="s">
        <v>1</v>
      </c>
      <c r="I4266" s="253"/>
      <c r="J4266" s="250"/>
      <c r="K4266" s="250"/>
      <c r="L4266" s="254"/>
      <c r="M4266" s="255"/>
      <c r="N4266" s="256"/>
      <c r="O4266" s="256"/>
      <c r="P4266" s="256"/>
      <c r="Q4266" s="256"/>
      <c r="R4266" s="256"/>
      <c r="S4266" s="256"/>
      <c r="T4266" s="257"/>
      <c r="U4266" s="13"/>
      <c r="V4266" s="13"/>
      <c r="W4266" s="13"/>
      <c r="X4266" s="13"/>
      <c r="Y4266" s="13"/>
      <c r="Z4266" s="13"/>
      <c r="AA4266" s="13"/>
      <c r="AB4266" s="13"/>
      <c r="AC4266" s="13"/>
      <c r="AD4266" s="13"/>
      <c r="AE4266" s="13"/>
      <c r="AT4266" s="258" t="s">
        <v>200</v>
      </c>
      <c r="AU4266" s="258" t="s">
        <v>82</v>
      </c>
      <c r="AV4266" s="13" t="s">
        <v>80</v>
      </c>
      <c r="AW4266" s="13" t="s">
        <v>30</v>
      </c>
      <c r="AX4266" s="13" t="s">
        <v>73</v>
      </c>
      <c r="AY4266" s="258" t="s">
        <v>189</v>
      </c>
    </row>
    <row r="4267" s="14" customFormat="1">
      <c r="A4267" s="14"/>
      <c r="B4267" s="259"/>
      <c r="C4267" s="260"/>
      <c r="D4267" s="242" t="s">
        <v>200</v>
      </c>
      <c r="E4267" s="261" t="s">
        <v>1</v>
      </c>
      <c r="F4267" s="262" t="s">
        <v>2204</v>
      </c>
      <c r="G4267" s="260"/>
      <c r="H4267" s="263">
        <v>67.400000000000006</v>
      </c>
      <c r="I4267" s="264"/>
      <c r="J4267" s="260"/>
      <c r="K4267" s="260"/>
      <c r="L4267" s="265"/>
      <c r="M4267" s="266"/>
      <c r="N4267" s="267"/>
      <c r="O4267" s="267"/>
      <c r="P4267" s="267"/>
      <c r="Q4267" s="267"/>
      <c r="R4267" s="267"/>
      <c r="S4267" s="267"/>
      <c r="T4267" s="268"/>
      <c r="U4267" s="14"/>
      <c r="V4267" s="14"/>
      <c r="W4267" s="14"/>
      <c r="X4267" s="14"/>
      <c r="Y4267" s="14"/>
      <c r="Z4267" s="14"/>
      <c r="AA4267" s="14"/>
      <c r="AB4267" s="14"/>
      <c r="AC4267" s="14"/>
      <c r="AD4267" s="14"/>
      <c r="AE4267" s="14"/>
      <c r="AT4267" s="269" t="s">
        <v>200</v>
      </c>
      <c r="AU4267" s="269" t="s">
        <v>82</v>
      </c>
      <c r="AV4267" s="14" t="s">
        <v>82</v>
      </c>
      <c r="AW4267" s="14" t="s">
        <v>30</v>
      </c>
      <c r="AX4267" s="14" t="s">
        <v>73</v>
      </c>
      <c r="AY4267" s="269" t="s">
        <v>189</v>
      </c>
    </row>
    <row r="4268" s="15" customFormat="1">
      <c r="A4268" s="15"/>
      <c r="B4268" s="270"/>
      <c r="C4268" s="271"/>
      <c r="D4268" s="242" t="s">
        <v>200</v>
      </c>
      <c r="E4268" s="272" t="s">
        <v>1</v>
      </c>
      <c r="F4268" s="273" t="s">
        <v>207</v>
      </c>
      <c r="G4268" s="271"/>
      <c r="H4268" s="274">
        <v>67.400000000000006</v>
      </c>
      <c r="I4268" s="275"/>
      <c r="J4268" s="271"/>
      <c r="K4268" s="271"/>
      <c r="L4268" s="276"/>
      <c r="M4268" s="277"/>
      <c r="N4268" s="278"/>
      <c r="O4268" s="278"/>
      <c r="P4268" s="278"/>
      <c r="Q4268" s="278"/>
      <c r="R4268" s="278"/>
      <c r="S4268" s="278"/>
      <c r="T4268" s="279"/>
      <c r="U4268" s="15"/>
      <c r="V4268" s="15"/>
      <c r="W4268" s="15"/>
      <c r="X4268" s="15"/>
      <c r="Y4268" s="15"/>
      <c r="Z4268" s="15"/>
      <c r="AA4268" s="15"/>
      <c r="AB4268" s="15"/>
      <c r="AC4268" s="15"/>
      <c r="AD4268" s="15"/>
      <c r="AE4268" s="15"/>
      <c r="AT4268" s="280" t="s">
        <v>200</v>
      </c>
      <c r="AU4268" s="280" t="s">
        <v>82</v>
      </c>
      <c r="AV4268" s="15" t="s">
        <v>195</v>
      </c>
      <c r="AW4268" s="15" t="s">
        <v>30</v>
      </c>
      <c r="AX4268" s="15" t="s">
        <v>80</v>
      </c>
      <c r="AY4268" s="280" t="s">
        <v>189</v>
      </c>
    </row>
    <row r="4269" s="2" customFormat="1" ht="21.75" customHeight="1">
      <c r="A4269" s="39"/>
      <c r="B4269" s="40"/>
      <c r="C4269" s="228" t="s">
        <v>2609</v>
      </c>
      <c r="D4269" s="228" t="s">
        <v>191</v>
      </c>
      <c r="E4269" s="229" t="s">
        <v>2610</v>
      </c>
      <c r="F4269" s="230" t="s">
        <v>2611</v>
      </c>
      <c r="G4269" s="231" t="s">
        <v>301</v>
      </c>
      <c r="H4269" s="232">
        <v>860.17100000000005</v>
      </c>
      <c r="I4269" s="233"/>
      <c r="J4269" s="234">
        <f>ROUND(I4269*H4269,2)</f>
        <v>0</v>
      </c>
      <c r="K4269" s="235"/>
      <c r="L4269" s="45"/>
      <c r="M4269" s="236" t="s">
        <v>1</v>
      </c>
      <c r="N4269" s="237" t="s">
        <v>38</v>
      </c>
      <c r="O4269" s="92"/>
      <c r="P4269" s="238">
        <f>O4269*H4269</f>
        <v>0</v>
      </c>
      <c r="Q4269" s="238">
        <v>0</v>
      </c>
      <c r="R4269" s="238">
        <f>Q4269*H4269</f>
        <v>0</v>
      </c>
      <c r="S4269" s="238">
        <v>0.014</v>
      </c>
      <c r="T4269" s="239">
        <f>S4269*H4269</f>
        <v>12.042394000000002</v>
      </c>
      <c r="U4269" s="39"/>
      <c r="V4269" s="39"/>
      <c r="W4269" s="39"/>
      <c r="X4269" s="39"/>
      <c r="Y4269" s="39"/>
      <c r="Z4269" s="39"/>
      <c r="AA4269" s="39"/>
      <c r="AB4269" s="39"/>
      <c r="AC4269" s="39"/>
      <c r="AD4269" s="39"/>
      <c r="AE4269" s="39"/>
      <c r="AR4269" s="240" t="s">
        <v>306</v>
      </c>
      <c r="AT4269" s="240" t="s">
        <v>191</v>
      </c>
      <c r="AU4269" s="240" t="s">
        <v>82</v>
      </c>
      <c r="AY4269" s="18" t="s">
        <v>189</v>
      </c>
      <c r="BE4269" s="241">
        <f>IF(N4269="základní",J4269,0)</f>
        <v>0</v>
      </c>
      <c r="BF4269" s="241">
        <f>IF(N4269="snížená",J4269,0)</f>
        <v>0</v>
      </c>
      <c r="BG4269" s="241">
        <f>IF(N4269="zákl. přenesená",J4269,0)</f>
        <v>0</v>
      </c>
      <c r="BH4269" s="241">
        <f>IF(N4269="sníž. přenesená",J4269,0)</f>
        <v>0</v>
      </c>
      <c r="BI4269" s="241">
        <f>IF(N4269="nulová",J4269,0)</f>
        <v>0</v>
      </c>
      <c r="BJ4269" s="18" t="s">
        <v>80</v>
      </c>
      <c r="BK4269" s="241">
        <f>ROUND(I4269*H4269,2)</f>
        <v>0</v>
      </c>
      <c r="BL4269" s="18" t="s">
        <v>306</v>
      </c>
      <c r="BM4269" s="240" t="s">
        <v>2612</v>
      </c>
    </row>
    <row r="4270" s="2" customFormat="1">
      <c r="A4270" s="39"/>
      <c r="B4270" s="40"/>
      <c r="C4270" s="41"/>
      <c r="D4270" s="242" t="s">
        <v>197</v>
      </c>
      <c r="E4270" s="41"/>
      <c r="F4270" s="243" t="s">
        <v>2611</v>
      </c>
      <c r="G4270" s="41"/>
      <c r="H4270" s="41"/>
      <c r="I4270" s="244"/>
      <c r="J4270" s="41"/>
      <c r="K4270" s="41"/>
      <c r="L4270" s="45"/>
      <c r="M4270" s="245"/>
      <c r="N4270" s="246"/>
      <c r="O4270" s="92"/>
      <c r="P4270" s="92"/>
      <c r="Q4270" s="92"/>
      <c r="R4270" s="92"/>
      <c r="S4270" s="92"/>
      <c r="T4270" s="93"/>
      <c r="U4270" s="39"/>
      <c r="V4270" s="39"/>
      <c r="W4270" s="39"/>
      <c r="X4270" s="39"/>
      <c r="Y4270" s="39"/>
      <c r="Z4270" s="39"/>
      <c r="AA4270" s="39"/>
      <c r="AB4270" s="39"/>
      <c r="AC4270" s="39"/>
      <c r="AD4270" s="39"/>
      <c r="AE4270" s="39"/>
      <c r="AT4270" s="18" t="s">
        <v>197</v>
      </c>
      <c r="AU4270" s="18" t="s">
        <v>82</v>
      </c>
    </row>
    <row r="4271" s="2" customFormat="1">
      <c r="A4271" s="39"/>
      <c r="B4271" s="40"/>
      <c r="C4271" s="41"/>
      <c r="D4271" s="247" t="s">
        <v>198</v>
      </c>
      <c r="E4271" s="41"/>
      <c r="F4271" s="248" t="s">
        <v>2613</v>
      </c>
      <c r="G4271" s="41"/>
      <c r="H4271" s="41"/>
      <c r="I4271" s="244"/>
      <c r="J4271" s="41"/>
      <c r="K4271" s="41"/>
      <c r="L4271" s="45"/>
      <c r="M4271" s="245"/>
      <c r="N4271" s="246"/>
      <c r="O4271" s="92"/>
      <c r="P4271" s="92"/>
      <c r="Q4271" s="92"/>
      <c r="R4271" s="92"/>
      <c r="S4271" s="92"/>
      <c r="T4271" s="93"/>
      <c r="U4271" s="39"/>
      <c r="V4271" s="39"/>
      <c r="W4271" s="39"/>
      <c r="X4271" s="39"/>
      <c r="Y4271" s="39"/>
      <c r="Z4271" s="39"/>
      <c r="AA4271" s="39"/>
      <c r="AB4271" s="39"/>
      <c r="AC4271" s="39"/>
      <c r="AD4271" s="39"/>
      <c r="AE4271" s="39"/>
      <c r="AT4271" s="18" t="s">
        <v>198</v>
      </c>
      <c r="AU4271" s="18" t="s">
        <v>82</v>
      </c>
    </row>
    <row r="4272" s="13" customFormat="1">
      <c r="A4272" s="13"/>
      <c r="B4272" s="249"/>
      <c r="C4272" s="250"/>
      <c r="D4272" s="242" t="s">
        <v>200</v>
      </c>
      <c r="E4272" s="251" t="s">
        <v>1</v>
      </c>
      <c r="F4272" s="252" t="s">
        <v>2614</v>
      </c>
      <c r="G4272" s="250"/>
      <c r="H4272" s="251" t="s">
        <v>1</v>
      </c>
      <c r="I4272" s="253"/>
      <c r="J4272" s="250"/>
      <c r="K4272" s="250"/>
      <c r="L4272" s="254"/>
      <c r="M4272" s="255"/>
      <c r="N4272" s="256"/>
      <c r="O4272" s="256"/>
      <c r="P4272" s="256"/>
      <c r="Q4272" s="256"/>
      <c r="R4272" s="256"/>
      <c r="S4272" s="256"/>
      <c r="T4272" s="257"/>
      <c r="U4272" s="13"/>
      <c r="V4272" s="13"/>
      <c r="W4272" s="13"/>
      <c r="X4272" s="13"/>
      <c r="Y4272" s="13"/>
      <c r="Z4272" s="13"/>
      <c r="AA4272" s="13"/>
      <c r="AB4272" s="13"/>
      <c r="AC4272" s="13"/>
      <c r="AD4272" s="13"/>
      <c r="AE4272" s="13"/>
      <c r="AT4272" s="258" t="s">
        <v>200</v>
      </c>
      <c r="AU4272" s="258" t="s">
        <v>82</v>
      </c>
      <c r="AV4272" s="13" t="s">
        <v>80</v>
      </c>
      <c r="AW4272" s="13" t="s">
        <v>30</v>
      </c>
      <c r="AX4272" s="13" t="s">
        <v>73</v>
      </c>
      <c r="AY4272" s="258" t="s">
        <v>189</v>
      </c>
    </row>
    <row r="4273" s="14" customFormat="1">
      <c r="A4273" s="14"/>
      <c r="B4273" s="259"/>
      <c r="C4273" s="260"/>
      <c r="D4273" s="242" t="s">
        <v>200</v>
      </c>
      <c r="E4273" s="261" t="s">
        <v>1</v>
      </c>
      <c r="F4273" s="262" t="s">
        <v>2615</v>
      </c>
      <c r="G4273" s="260"/>
      <c r="H4273" s="263">
        <v>261.375</v>
      </c>
      <c r="I4273" s="264"/>
      <c r="J4273" s="260"/>
      <c r="K4273" s="260"/>
      <c r="L4273" s="265"/>
      <c r="M4273" s="266"/>
      <c r="N4273" s="267"/>
      <c r="O4273" s="267"/>
      <c r="P4273" s="267"/>
      <c r="Q4273" s="267"/>
      <c r="R4273" s="267"/>
      <c r="S4273" s="267"/>
      <c r="T4273" s="268"/>
      <c r="U4273" s="14"/>
      <c r="V4273" s="14"/>
      <c r="W4273" s="14"/>
      <c r="X4273" s="14"/>
      <c r="Y4273" s="14"/>
      <c r="Z4273" s="14"/>
      <c r="AA4273" s="14"/>
      <c r="AB4273" s="14"/>
      <c r="AC4273" s="14"/>
      <c r="AD4273" s="14"/>
      <c r="AE4273" s="14"/>
      <c r="AT4273" s="269" t="s">
        <v>200</v>
      </c>
      <c r="AU4273" s="269" t="s">
        <v>82</v>
      </c>
      <c r="AV4273" s="14" t="s">
        <v>82</v>
      </c>
      <c r="AW4273" s="14" t="s">
        <v>30</v>
      </c>
      <c r="AX4273" s="14" t="s">
        <v>73</v>
      </c>
      <c r="AY4273" s="269" t="s">
        <v>189</v>
      </c>
    </row>
    <row r="4274" s="13" customFormat="1">
      <c r="A4274" s="13"/>
      <c r="B4274" s="249"/>
      <c r="C4274" s="250"/>
      <c r="D4274" s="242" t="s">
        <v>200</v>
      </c>
      <c r="E4274" s="251" t="s">
        <v>1</v>
      </c>
      <c r="F4274" s="252" t="s">
        <v>2616</v>
      </c>
      <c r="G4274" s="250"/>
      <c r="H4274" s="251" t="s">
        <v>1</v>
      </c>
      <c r="I4274" s="253"/>
      <c r="J4274" s="250"/>
      <c r="K4274" s="250"/>
      <c r="L4274" s="254"/>
      <c r="M4274" s="255"/>
      <c r="N4274" s="256"/>
      <c r="O4274" s="256"/>
      <c r="P4274" s="256"/>
      <c r="Q4274" s="256"/>
      <c r="R4274" s="256"/>
      <c r="S4274" s="256"/>
      <c r="T4274" s="257"/>
      <c r="U4274" s="13"/>
      <c r="V4274" s="13"/>
      <c r="W4274" s="13"/>
      <c r="X4274" s="13"/>
      <c r="Y4274" s="13"/>
      <c r="Z4274" s="13"/>
      <c r="AA4274" s="13"/>
      <c r="AB4274" s="13"/>
      <c r="AC4274" s="13"/>
      <c r="AD4274" s="13"/>
      <c r="AE4274" s="13"/>
      <c r="AT4274" s="258" t="s">
        <v>200</v>
      </c>
      <c r="AU4274" s="258" t="s">
        <v>82</v>
      </c>
      <c r="AV4274" s="13" t="s">
        <v>80</v>
      </c>
      <c r="AW4274" s="13" t="s">
        <v>30</v>
      </c>
      <c r="AX4274" s="13" t="s">
        <v>73</v>
      </c>
      <c r="AY4274" s="258" t="s">
        <v>189</v>
      </c>
    </row>
    <row r="4275" s="14" customFormat="1">
      <c r="A4275" s="14"/>
      <c r="B4275" s="259"/>
      <c r="C4275" s="260"/>
      <c r="D4275" s="242" t="s">
        <v>200</v>
      </c>
      <c r="E4275" s="261" t="s">
        <v>1</v>
      </c>
      <c r="F4275" s="262" t="s">
        <v>2617</v>
      </c>
      <c r="G4275" s="260"/>
      <c r="H4275" s="263">
        <v>130.68799999999999</v>
      </c>
      <c r="I4275" s="264"/>
      <c r="J4275" s="260"/>
      <c r="K4275" s="260"/>
      <c r="L4275" s="265"/>
      <c r="M4275" s="266"/>
      <c r="N4275" s="267"/>
      <c r="O4275" s="267"/>
      <c r="P4275" s="267"/>
      <c r="Q4275" s="267"/>
      <c r="R4275" s="267"/>
      <c r="S4275" s="267"/>
      <c r="T4275" s="268"/>
      <c r="U4275" s="14"/>
      <c r="V4275" s="14"/>
      <c r="W4275" s="14"/>
      <c r="X4275" s="14"/>
      <c r="Y4275" s="14"/>
      <c r="Z4275" s="14"/>
      <c r="AA4275" s="14"/>
      <c r="AB4275" s="14"/>
      <c r="AC4275" s="14"/>
      <c r="AD4275" s="14"/>
      <c r="AE4275" s="14"/>
      <c r="AT4275" s="269" t="s">
        <v>200</v>
      </c>
      <c r="AU4275" s="269" t="s">
        <v>82</v>
      </c>
      <c r="AV4275" s="14" t="s">
        <v>82</v>
      </c>
      <c r="AW4275" s="14" t="s">
        <v>30</v>
      </c>
      <c r="AX4275" s="14" t="s">
        <v>73</v>
      </c>
      <c r="AY4275" s="269" t="s">
        <v>189</v>
      </c>
    </row>
    <row r="4276" s="16" customFormat="1">
      <c r="A4276" s="16"/>
      <c r="B4276" s="292"/>
      <c r="C4276" s="293"/>
      <c r="D4276" s="242" t="s">
        <v>200</v>
      </c>
      <c r="E4276" s="294" t="s">
        <v>1</v>
      </c>
      <c r="F4276" s="295" t="s">
        <v>290</v>
      </c>
      <c r="G4276" s="293"/>
      <c r="H4276" s="296">
        <v>392.06299999999999</v>
      </c>
      <c r="I4276" s="297"/>
      <c r="J4276" s="293"/>
      <c r="K4276" s="293"/>
      <c r="L4276" s="298"/>
      <c r="M4276" s="299"/>
      <c r="N4276" s="300"/>
      <c r="O4276" s="300"/>
      <c r="P4276" s="300"/>
      <c r="Q4276" s="300"/>
      <c r="R4276" s="300"/>
      <c r="S4276" s="300"/>
      <c r="T4276" s="301"/>
      <c r="U4276" s="16"/>
      <c r="V4276" s="16"/>
      <c r="W4276" s="16"/>
      <c r="X4276" s="16"/>
      <c r="Y4276" s="16"/>
      <c r="Z4276" s="16"/>
      <c r="AA4276" s="16"/>
      <c r="AB4276" s="16"/>
      <c r="AC4276" s="16"/>
      <c r="AD4276" s="16"/>
      <c r="AE4276" s="16"/>
      <c r="AT4276" s="302" t="s">
        <v>200</v>
      </c>
      <c r="AU4276" s="302" t="s">
        <v>82</v>
      </c>
      <c r="AV4276" s="16" t="s">
        <v>214</v>
      </c>
      <c r="AW4276" s="16" t="s">
        <v>30</v>
      </c>
      <c r="AX4276" s="16" t="s">
        <v>73</v>
      </c>
      <c r="AY4276" s="302" t="s">
        <v>189</v>
      </c>
    </row>
    <row r="4277" s="13" customFormat="1">
      <c r="A4277" s="13"/>
      <c r="B4277" s="249"/>
      <c r="C4277" s="250"/>
      <c r="D4277" s="242" t="s">
        <v>200</v>
      </c>
      <c r="E4277" s="251" t="s">
        <v>1</v>
      </c>
      <c r="F4277" s="252" t="s">
        <v>2618</v>
      </c>
      <c r="G4277" s="250"/>
      <c r="H4277" s="251" t="s">
        <v>1</v>
      </c>
      <c r="I4277" s="253"/>
      <c r="J4277" s="250"/>
      <c r="K4277" s="250"/>
      <c r="L4277" s="254"/>
      <c r="M4277" s="255"/>
      <c r="N4277" s="256"/>
      <c r="O4277" s="256"/>
      <c r="P4277" s="256"/>
      <c r="Q4277" s="256"/>
      <c r="R4277" s="256"/>
      <c r="S4277" s="256"/>
      <c r="T4277" s="257"/>
      <c r="U4277" s="13"/>
      <c r="V4277" s="13"/>
      <c r="W4277" s="13"/>
      <c r="X4277" s="13"/>
      <c r="Y4277" s="13"/>
      <c r="Z4277" s="13"/>
      <c r="AA4277" s="13"/>
      <c r="AB4277" s="13"/>
      <c r="AC4277" s="13"/>
      <c r="AD4277" s="13"/>
      <c r="AE4277" s="13"/>
      <c r="AT4277" s="258" t="s">
        <v>200</v>
      </c>
      <c r="AU4277" s="258" t="s">
        <v>82</v>
      </c>
      <c r="AV4277" s="13" t="s">
        <v>80</v>
      </c>
      <c r="AW4277" s="13" t="s">
        <v>30</v>
      </c>
      <c r="AX4277" s="13" t="s">
        <v>73</v>
      </c>
      <c r="AY4277" s="258" t="s">
        <v>189</v>
      </c>
    </row>
    <row r="4278" s="14" customFormat="1">
      <c r="A4278" s="14"/>
      <c r="B4278" s="259"/>
      <c r="C4278" s="260"/>
      <c r="D4278" s="242" t="s">
        <v>200</v>
      </c>
      <c r="E4278" s="261" t="s">
        <v>1</v>
      </c>
      <c r="F4278" s="262" t="s">
        <v>2619</v>
      </c>
      <c r="G4278" s="260"/>
      <c r="H4278" s="263">
        <v>175.608</v>
      </c>
      <c r="I4278" s="264"/>
      <c r="J4278" s="260"/>
      <c r="K4278" s="260"/>
      <c r="L4278" s="265"/>
      <c r="M4278" s="266"/>
      <c r="N4278" s="267"/>
      <c r="O4278" s="267"/>
      <c r="P4278" s="267"/>
      <c r="Q4278" s="267"/>
      <c r="R4278" s="267"/>
      <c r="S4278" s="267"/>
      <c r="T4278" s="268"/>
      <c r="U4278" s="14"/>
      <c r="V4278" s="14"/>
      <c r="W4278" s="14"/>
      <c r="X4278" s="14"/>
      <c r="Y4278" s="14"/>
      <c r="Z4278" s="14"/>
      <c r="AA4278" s="14"/>
      <c r="AB4278" s="14"/>
      <c r="AC4278" s="14"/>
      <c r="AD4278" s="14"/>
      <c r="AE4278" s="14"/>
      <c r="AT4278" s="269" t="s">
        <v>200</v>
      </c>
      <c r="AU4278" s="269" t="s">
        <v>82</v>
      </c>
      <c r="AV4278" s="14" t="s">
        <v>82</v>
      </c>
      <c r="AW4278" s="14" t="s">
        <v>30</v>
      </c>
      <c r="AX4278" s="14" t="s">
        <v>73</v>
      </c>
      <c r="AY4278" s="269" t="s">
        <v>189</v>
      </c>
    </row>
    <row r="4279" s="16" customFormat="1">
      <c r="A4279" s="16"/>
      <c r="B4279" s="292"/>
      <c r="C4279" s="293"/>
      <c r="D4279" s="242" t="s">
        <v>200</v>
      </c>
      <c r="E4279" s="294" t="s">
        <v>1</v>
      </c>
      <c r="F4279" s="295" t="s">
        <v>290</v>
      </c>
      <c r="G4279" s="293"/>
      <c r="H4279" s="296">
        <v>175.608</v>
      </c>
      <c r="I4279" s="297"/>
      <c r="J4279" s="293"/>
      <c r="K4279" s="293"/>
      <c r="L4279" s="298"/>
      <c r="M4279" s="299"/>
      <c r="N4279" s="300"/>
      <c r="O4279" s="300"/>
      <c r="P4279" s="300"/>
      <c r="Q4279" s="300"/>
      <c r="R4279" s="300"/>
      <c r="S4279" s="300"/>
      <c r="T4279" s="301"/>
      <c r="U4279" s="16"/>
      <c r="V4279" s="16"/>
      <c r="W4279" s="16"/>
      <c r="X4279" s="16"/>
      <c r="Y4279" s="16"/>
      <c r="Z4279" s="16"/>
      <c r="AA4279" s="16"/>
      <c r="AB4279" s="16"/>
      <c r="AC4279" s="16"/>
      <c r="AD4279" s="16"/>
      <c r="AE4279" s="16"/>
      <c r="AT4279" s="302" t="s">
        <v>200</v>
      </c>
      <c r="AU4279" s="302" t="s">
        <v>82</v>
      </c>
      <c r="AV4279" s="16" t="s">
        <v>214</v>
      </c>
      <c r="AW4279" s="16" t="s">
        <v>30</v>
      </c>
      <c r="AX4279" s="16" t="s">
        <v>73</v>
      </c>
      <c r="AY4279" s="302" t="s">
        <v>189</v>
      </c>
    </row>
    <row r="4280" s="13" customFormat="1">
      <c r="A4280" s="13"/>
      <c r="B4280" s="249"/>
      <c r="C4280" s="250"/>
      <c r="D4280" s="242" t="s">
        <v>200</v>
      </c>
      <c r="E4280" s="251" t="s">
        <v>1</v>
      </c>
      <c r="F4280" s="252" t="s">
        <v>2620</v>
      </c>
      <c r="G4280" s="250"/>
      <c r="H4280" s="251" t="s">
        <v>1</v>
      </c>
      <c r="I4280" s="253"/>
      <c r="J4280" s="250"/>
      <c r="K4280" s="250"/>
      <c r="L4280" s="254"/>
      <c r="M4280" s="255"/>
      <c r="N4280" s="256"/>
      <c r="O4280" s="256"/>
      <c r="P4280" s="256"/>
      <c r="Q4280" s="256"/>
      <c r="R4280" s="256"/>
      <c r="S4280" s="256"/>
      <c r="T4280" s="257"/>
      <c r="U4280" s="13"/>
      <c r="V4280" s="13"/>
      <c r="W4280" s="13"/>
      <c r="X4280" s="13"/>
      <c r="Y4280" s="13"/>
      <c r="Z4280" s="13"/>
      <c r="AA4280" s="13"/>
      <c r="AB4280" s="13"/>
      <c r="AC4280" s="13"/>
      <c r="AD4280" s="13"/>
      <c r="AE4280" s="13"/>
      <c r="AT4280" s="258" t="s">
        <v>200</v>
      </c>
      <c r="AU4280" s="258" t="s">
        <v>82</v>
      </c>
      <c r="AV4280" s="13" t="s">
        <v>80</v>
      </c>
      <c r="AW4280" s="13" t="s">
        <v>30</v>
      </c>
      <c r="AX4280" s="13" t="s">
        <v>73</v>
      </c>
      <c r="AY4280" s="258" t="s">
        <v>189</v>
      </c>
    </row>
    <row r="4281" s="14" customFormat="1">
      <c r="A4281" s="14"/>
      <c r="B4281" s="259"/>
      <c r="C4281" s="260"/>
      <c r="D4281" s="242" t="s">
        <v>200</v>
      </c>
      <c r="E4281" s="261" t="s">
        <v>1</v>
      </c>
      <c r="F4281" s="262" t="s">
        <v>2621</v>
      </c>
      <c r="G4281" s="260"/>
      <c r="H4281" s="263">
        <v>117</v>
      </c>
      <c r="I4281" s="264"/>
      <c r="J4281" s="260"/>
      <c r="K4281" s="260"/>
      <c r="L4281" s="265"/>
      <c r="M4281" s="266"/>
      <c r="N4281" s="267"/>
      <c r="O4281" s="267"/>
      <c r="P4281" s="267"/>
      <c r="Q4281" s="267"/>
      <c r="R4281" s="267"/>
      <c r="S4281" s="267"/>
      <c r="T4281" s="268"/>
      <c r="U4281" s="14"/>
      <c r="V4281" s="14"/>
      <c r="W4281" s="14"/>
      <c r="X4281" s="14"/>
      <c r="Y4281" s="14"/>
      <c r="Z4281" s="14"/>
      <c r="AA4281" s="14"/>
      <c r="AB4281" s="14"/>
      <c r="AC4281" s="14"/>
      <c r="AD4281" s="14"/>
      <c r="AE4281" s="14"/>
      <c r="AT4281" s="269" t="s">
        <v>200</v>
      </c>
      <c r="AU4281" s="269" t="s">
        <v>82</v>
      </c>
      <c r="AV4281" s="14" t="s">
        <v>82</v>
      </c>
      <c r="AW4281" s="14" t="s">
        <v>30</v>
      </c>
      <c r="AX4281" s="14" t="s">
        <v>73</v>
      </c>
      <c r="AY4281" s="269" t="s">
        <v>189</v>
      </c>
    </row>
    <row r="4282" s="16" customFormat="1">
      <c r="A4282" s="16"/>
      <c r="B4282" s="292"/>
      <c r="C4282" s="293"/>
      <c r="D4282" s="242" t="s">
        <v>200</v>
      </c>
      <c r="E4282" s="294" t="s">
        <v>1</v>
      </c>
      <c r="F4282" s="295" t="s">
        <v>290</v>
      </c>
      <c r="G4282" s="293"/>
      <c r="H4282" s="296">
        <v>117</v>
      </c>
      <c r="I4282" s="297"/>
      <c r="J4282" s="293"/>
      <c r="K4282" s="293"/>
      <c r="L4282" s="298"/>
      <c r="M4282" s="299"/>
      <c r="N4282" s="300"/>
      <c r="O4282" s="300"/>
      <c r="P4282" s="300"/>
      <c r="Q4282" s="300"/>
      <c r="R4282" s="300"/>
      <c r="S4282" s="300"/>
      <c r="T4282" s="301"/>
      <c r="U4282" s="16"/>
      <c r="V4282" s="16"/>
      <c r="W4282" s="16"/>
      <c r="X4282" s="16"/>
      <c r="Y4282" s="16"/>
      <c r="Z4282" s="16"/>
      <c r="AA4282" s="16"/>
      <c r="AB4282" s="16"/>
      <c r="AC4282" s="16"/>
      <c r="AD4282" s="16"/>
      <c r="AE4282" s="16"/>
      <c r="AT4282" s="302" t="s">
        <v>200</v>
      </c>
      <c r="AU4282" s="302" t="s">
        <v>82</v>
      </c>
      <c r="AV4282" s="16" t="s">
        <v>214</v>
      </c>
      <c r="AW4282" s="16" t="s">
        <v>30</v>
      </c>
      <c r="AX4282" s="16" t="s">
        <v>73</v>
      </c>
      <c r="AY4282" s="302" t="s">
        <v>189</v>
      </c>
    </row>
    <row r="4283" s="13" customFormat="1">
      <c r="A4283" s="13"/>
      <c r="B4283" s="249"/>
      <c r="C4283" s="250"/>
      <c r="D4283" s="242" t="s">
        <v>200</v>
      </c>
      <c r="E4283" s="251" t="s">
        <v>1</v>
      </c>
      <c r="F4283" s="252" t="s">
        <v>2622</v>
      </c>
      <c r="G4283" s="250"/>
      <c r="H4283" s="251" t="s">
        <v>1</v>
      </c>
      <c r="I4283" s="253"/>
      <c r="J4283" s="250"/>
      <c r="K4283" s="250"/>
      <c r="L4283" s="254"/>
      <c r="M4283" s="255"/>
      <c r="N4283" s="256"/>
      <c r="O4283" s="256"/>
      <c r="P4283" s="256"/>
      <c r="Q4283" s="256"/>
      <c r="R4283" s="256"/>
      <c r="S4283" s="256"/>
      <c r="T4283" s="257"/>
      <c r="U4283" s="13"/>
      <c r="V4283" s="13"/>
      <c r="W4283" s="13"/>
      <c r="X4283" s="13"/>
      <c r="Y4283" s="13"/>
      <c r="Z4283" s="13"/>
      <c r="AA4283" s="13"/>
      <c r="AB4283" s="13"/>
      <c r="AC4283" s="13"/>
      <c r="AD4283" s="13"/>
      <c r="AE4283" s="13"/>
      <c r="AT4283" s="258" t="s">
        <v>200</v>
      </c>
      <c r="AU4283" s="258" t="s">
        <v>82</v>
      </c>
      <c r="AV4283" s="13" t="s">
        <v>80</v>
      </c>
      <c r="AW4283" s="13" t="s">
        <v>30</v>
      </c>
      <c r="AX4283" s="13" t="s">
        <v>73</v>
      </c>
      <c r="AY4283" s="258" t="s">
        <v>189</v>
      </c>
    </row>
    <row r="4284" s="14" customFormat="1">
      <c r="A4284" s="14"/>
      <c r="B4284" s="259"/>
      <c r="C4284" s="260"/>
      <c r="D4284" s="242" t="s">
        <v>200</v>
      </c>
      <c r="E4284" s="261" t="s">
        <v>1</v>
      </c>
      <c r="F4284" s="262" t="s">
        <v>2199</v>
      </c>
      <c r="G4284" s="260"/>
      <c r="H4284" s="263">
        <v>175.5</v>
      </c>
      <c r="I4284" s="264"/>
      <c r="J4284" s="260"/>
      <c r="K4284" s="260"/>
      <c r="L4284" s="265"/>
      <c r="M4284" s="266"/>
      <c r="N4284" s="267"/>
      <c r="O4284" s="267"/>
      <c r="P4284" s="267"/>
      <c r="Q4284" s="267"/>
      <c r="R4284" s="267"/>
      <c r="S4284" s="267"/>
      <c r="T4284" s="268"/>
      <c r="U4284" s="14"/>
      <c r="V4284" s="14"/>
      <c r="W4284" s="14"/>
      <c r="X4284" s="14"/>
      <c r="Y4284" s="14"/>
      <c r="Z4284" s="14"/>
      <c r="AA4284" s="14"/>
      <c r="AB4284" s="14"/>
      <c r="AC4284" s="14"/>
      <c r="AD4284" s="14"/>
      <c r="AE4284" s="14"/>
      <c r="AT4284" s="269" t="s">
        <v>200</v>
      </c>
      <c r="AU4284" s="269" t="s">
        <v>82</v>
      </c>
      <c r="AV4284" s="14" t="s">
        <v>82</v>
      </c>
      <c r="AW4284" s="14" t="s">
        <v>30</v>
      </c>
      <c r="AX4284" s="14" t="s">
        <v>73</v>
      </c>
      <c r="AY4284" s="269" t="s">
        <v>189</v>
      </c>
    </row>
    <row r="4285" s="16" customFormat="1">
      <c r="A4285" s="16"/>
      <c r="B4285" s="292"/>
      <c r="C4285" s="293"/>
      <c r="D4285" s="242" t="s">
        <v>200</v>
      </c>
      <c r="E4285" s="294" t="s">
        <v>1</v>
      </c>
      <c r="F4285" s="295" t="s">
        <v>290</v>
      </c>
      <c r="G4285" s="293"/>
      <c r="H4285" s="296">
        <v>175.5</v>
      </c>
      <c r="I4285" s="297"/>
      <c r="J4285" s="293"/>
      <c r="K4285" s="293"/>
      <c r="L4285" s="298"/>
      <c r="M4285" s="299"/>
      <c r="N4285" s="300"/>
      <c r="O4285" s="300"/>
      <c r="P4285" s="300"/>
      <c r="Q4285" s="300"/>
      <c r="R4285" s="300"/>
      <c r="S4285" s="300"/>
      <c r="T4285" s="301"/>
      <c r="U4285" s="16"/>
      <c r="V4285" s="16"/>
      <c r="W4285" s="16"/>
      <c r="X4285" s="16"/>
      <c r="Y4285" s="16"/>
      <c r="Z4285" s="16"/>
      <c r="AA4285" s="16"/>
      <c r="AB4285" s="16"/>
      <c r="AC4285" s="16"/>
      <c r="AD4285" s="16"/>
      <c r="AE4285" s="16"/>
      <c r="AT4285" s="302" t="s">
        <v>200</v>
      </c>
      <c r="AU4285" s="302" t="s">
        <v>82</v>
      </c>
      <c r="AV4285" s="16" t="s">
        <v>214</v>
      </c>
      <c r="AW4285" s="16" t="s">
        <v>30</v>
      </c>
      <c r="AX4285" s="16" t="s">
        <v>73</v>
      </c>
      <c r="AY4285" s="302" t="s">
        <v>189</v>
      </c>
    </row>
    <row r="4286" s="15" customFormat="1">
      <c r="A4286" s="15"/>
      <c r="B4286" s="270"/>
      <c r="C4286" s="271"/>
      <c r="D4286" s="242" t="s">
        <v>200</v>
      </c>
      <c r="E4286" s="272" t="s">
        <v>1</v>
      </c>
      <c r="F4286" s="273" t="s">
        <v>207</v>
      </c>
      <c r="G4286" s="271"/>
      <c r="H4286" s="274">
        <v>860.17100000000005</v>
      </c>
      <c r="I4286" s="275"/>
      <c r="J4286" s="271"/>
      <c r="K4286" s="271"/>
      <c r="L4286" s="276"/>
      <c r="M4286" s="277"/>
      <c r="N4286" s="278"/>
      <c r="O4286" s="278"/>
      <c r="P4286" s="278"/>
      <c r="Q4286" s="278"/>
      <c r="R4286" s="278"/>
      <c r="S4286" s="278"/>
      <c r="T4286" s="279"/>
      <c r="U4286" s="15"/>
      <c r="V4286" s="15"/>
      <c r="W4286" s="15"/>
      <c r="X4286" s="15"/>
      <c r="Y4286" s="15"/>
      <c r="Z4286" s="15"/>
      <c r="AA4286" s="15"/>
      <c r="AB4286" s="15"/>
      <c r="AC4286" s="15"/>
      <c r="AD4286" s="15"/>
      <c r="AE4286" s="15"/>
      <c r="AT4286" s="280" t="s">
        <v>200</v>
      </c>
      <c r="AU4286" s="280" t="s">
        <v>82</v>
      </c>
      <c r="AV4286" s="15" t="s">
        <v>195</v>
      </c>
      <c r="AW4286" s="15" t="s">
        <v>30</v>
      </c>
      <c r="AX4286" s="15" t="s">
        <v>80</v>
      </c>
      <c r="AY4286" s="280" t="s">
        <v>189</v>
      </c>
    </row>
    <row r="4287" s="2" customFormat="1" ht="16.5" customHeight="1">
      <c r="A4287" s="39"/>
      <c r="B4287" s="40"/>
      <c r="C4287" s="228" t="s">
        <v>2623</v>
      </c>
      <c r="D4287" s="228" t="s">
        <v>191</v>
      </c>
      <c r="E4287" s="229" t="s">
        <v>2624</v>
      </c>
      <c r="F4287" s="230" t="s">
        <v>2625</v>
      </c>
      <c r="G4287" s="231" t="s">
        <v>466</v>
      </c>
      <c r="H4287" s="232">
        <v>87.804000000000002</v>
      </c>
      <c r="I4287" s="233"/>
      <c r="J4287" s="234">
        <f>ROUND(I4287*H4287,2)</f>
        <v>0</v>
      </c>
      <c r="K4287" s="235"/>
      <c r="L4287" s="45"/>
      <c r="M4287" s="236" t="s">
        <v>1</v>
      </c>
      <c r="N4287" s="237" t="s">
        <v>38</v>
      </c>
      <c r="O4287" s="92"/>
      <c r="P4287" s="238">
        <f>O4287*H4287</f>
        <v>0</v>
      </c>
      <c r="Q4287" s="238">
        <v>0</v>
      </c>
      <c r="R4287" s="238">
        <f>Q4287*H4287</f>
        <v>0</v>
      </c>
      <c r="S4287" s="238">
        <v>0.014</v>
      </c>
      <c r="T4287" s="239">
        <f>S4287*H4287</f>
        <v>1.2292560000000001</v>
      </c>
      <c r="U4287" s="39"/>
      <c r="V4287" s="39"/>
      <c r="W4287" s="39"/>
      <c r="X4287" s="39"/>
      <c r="Y4287" s="39"/>
      <c r="Z4287" s="39"/>
      <c r="AA4287" s="39"/>
      <c r="AB4287" s="39"/>
      <c r="AC4287" s="39"/>
      <c r="AD4287" s="39"/>
      <c r="AE4287" s="39"/>
      <c r="AR4287" s="240" t="s">
        <v>306</v>
      </c>
      <c r="AT4287" s="240" t="s">
        <v>191</v>
      </c>
      <c r="AU4287" s="240" t="s">
        <v>82</v>
      </c>
      <c r="AY4287" s="18" t="s">
        <v>189</v>
      </c>
      <c r="BE4287" s="241">
        <f>IF(N4287="základní",J4287,0)</f>
        <v>0</v>
      </c>
      <c r="BF4287" s="241">
        <f>IF(N4287="snížená",J4287,0)</f>
        <v>0</v>
      </c>
      <c r="BG4287" s="241">
        <f>IF(N4287="zákl. přenesená",J4287,0)</f>
        <v>0</v>
      </c>
      <c r="BH4287" s="241">
        <f>IF(N4287="sníž. přenesená",J4287,0)</f>
        <v>0</v>
      </c>
      <c r="BI4287" s="241">
        <f>IF(N4287="nulová",J4287,0)</f>
        <v>0</v>
      </c>
      <c r="BJ4287" s="18" t="s">
        <v>80</v>
      </c>
      <c r="BK4287" s="241">
        <f>ROUND(I4287*H4287,2)</f>
        <v>0</v>
      </c>
      <c r="BL4287" s="18" t="s">
        <v>306</v>
      </c>
      <c r="BM4287" s="240" t="s">
        <v>2626</v>
      </c>
    </row>
    <row r="4288" s="2" customFormat="1">
      <c r="A4288" s="39"/>
      <c r="B4288" s="40"/>
      <c r="C4288" s="41"/>
      <c r="D4288" s="242" t="s">
        <v>197</v>
      </c>
      <c r="E4288" s="41"/>
      <c r="F4288" s="243" t="s">
        <v>2625</v>
      </c>
      <c r="G4288" s="41"/>
      <c r="H4288" s="41"/>
      <c r="I4288" s="244"/>
      <c r="J4288" s="41"/>
      <c r="K4288" s="41"/>
      <c r="L4288" s="45"/>
      <c r="M4288" s="245"/>
      <c r="N4288" s="246"/>
      <c r="O4288" s="92"/>
      <c r="P4288" s="92"/>
      <c r="Q4288" s="92"/>
      <c r="R4288" s="92"/>
      <c r="S4288" s="92"/>
      <c r="T4288" s="93"/>
      <c r="U4288" s="39"/>
      <c r="V4288" s="39"/>
      <c r="W4288" s="39"/>
      <c r="X4288" s="39"/>
      <c r="Y4288" s="39"/>
      <c r="Z4288" s="39"/>
      <c r="AA4288" s="39"/>
      <c r="AB4288" s="39"/>
      <c r="AC4288" s="39"/>
      <c r="AD4288" s="39"/>
      <c r="AE4288" s="39"/>
      <c r="AT4288" s="18" t="s">
        <v>197</v>
      </c>
      <c r="AU4288" s="18" t="s">
        <v>82</v>
      </c>
    </row>
    <row r="4289" s="13" customFormat="1">
      <c r="A4289" s="13"/>
      <c r="B4289" s="249"/>
      <c r="C4289" s="250"/>
      <c r="D4289" s="242" t="s">
        <v>200</v>
      </c>
      <c r="E4289" s="251" t="s">
        <v>1</v>
      </c>
      <c r="F4289" s="252" t="s">
        <v>1523</v>
      </c>
      <c r="G4289" s="250"/>
      <c r="H4289" s="251" t="s">
        <v>1</v>
      </c>
      <c r="I4289" s="253"/>
      <c r="J4289" s="250"/>
      <c r="K4289" s="250"/>
      <c r="L4289" s="254"/>
      <c r="M4289" s="255"/>
      <c r="N4289" s="256"/>
      <c r="O4289" s="256"/>
      <c r="P4289" s="256"/>
      <c r="Q4289" s="256"/>
      <c r="R4289" s="256"/>
      <c r="S4289" s="256"/>
      <c r="T4289" s="257"/>
      <c r="U4289" s="13"/>
      <c r="V4289" s="13"/>
      <c r="W4289" s="13"/>
      <c r="X4289" s="13"/>
      <c r="Y4289" s="13"/>
      <c r="Z4289" s="13"/>
      <c r="AA4289" s="13"/>
      <c r="AB4289" s="13"/>
      <c r="AC4289" s="13"/>
      <c r="AD4289" s="13"/>
      <c r="AE4289" s="13"/>
      <c r="AT4289" s="258" t="s">
        <v>200</v>
      </c>
      <c r="AU4289" s="258" t="s">
        <v>82</v>
      </c>
      <c r="AV4289" s="13" t="s">
        <v>80</v>
      </c>
      <c r="AW4289" s="13" t="s">
        <v>30</v>
      </c>
      <c r="AX4289" s="13" t="s">
        <v>73</v>
      </c>
      <c r="AY4289" s="258" t="s">
        <v>189</v>
      </c>
    </row>
    <row r="4290" s="13" customFormat="1">
      <c r="A4290" s="13"/>
      <c r="B4290" s="249"/>
      <c r="C4290" s="250"/>
      <c r="D4290" s="242" t="s">
        <v>200</v>
      </c>
      <c r="E4290" s="251" t="s">
        <v>1</v>
      </c>
      <c r="F4290" s="252" t="s">
        <v>2627</v>
      </c>
      <c r="G4290" s="250"/>
      <c r="H4290" s="251" t="s">
        <v>1</v>
      </c>
      <c r="I4290" s="253"/>
      <c r="J4290" s="250"/>
      <c r="K4290" s="250"/>
      <c r="L4290" s="254"/>
      <c r="M4290" s="255"/>
      <c r="N4290" s="256"/>
      <c r="O4290" s="256"/>
      <c r="P4290" s="256"/>
      <c r="Q4290" s="256"/>
      <c r="R4290" s="256"/>
      <c r="S4290" s="256"/>
      <c r="T4290" s="257"/>
      <c r="U4290" s="13"/>
      <c r="V4290" s="13"/>
      <c r="W4290" s="13"/>
      <c r="X4290" s="13"/>
      <c r="Y4290" s="13"/>
      <c r="Z4290" s="13"/>
      <c r="AA4290" s="13"/>
      <c r="AB4290" s="13"/>
      <c r="AC4290" s="13"/>
      <c r="AD4290" s="13"/>
      <c r="AE4290" s="13"/>
      <c r="AT4290" s="258" t="s">
        <v>200</v>
      </c>
      <c r="AU4290" s="258" t="s">
        <v>82</v>
      </c>
      <c r="AV4290" s="13" t="s">
        <v>80</v>
      </c>
      <c r="AW4290" s="13" t="s">
        <v>30</v>
      </c>
      <c r="AX4290" s="13" t="s">
        <v>73</v>
      </c>
      <c r="AY4290" s="258" t="s">
        <v>189</v>
      </c>
    </row>
    <row r="4291" s="14" customFormat="1">
      <c r="A4291" s="14"/>
      <c r="B4291" s="259"/>
      <c r="C4291" s="260"/>
      <c r="D4291" s="242" t="s">
        <v>200</v>
      </c>
      <c r="E4291" s="261" t="s">
        <v>1</v>
      </c>
      <c r="F4291" s="262" t="s">
        <v>2628</v>
      </c>
      <c r="G4291" s="260"/>
      <c r="H4291" s="263">
        <v>87.804000000000002</v>
      </c>
      <c r="I4291" s="264"/>
      <c r="J4291" s="260"/>
      <c r="K4291" s="260"/>
      <c r="L4291" s="265"/>
      <c r="M4291" s="266"/>
      <c r="N4291" s="267"/>
      <c r="O4291" s="267"/>
      <c r="P4291" s="267"/>
      <c r="Q4291" s="267"/>
      <c r="R4291" s="267"/>
      <c r="S4291" s="267"/>
      <c r="T4291" s="268"/>
      <c r="U4291" s="14"/>
      <c r="V4291" s="14"/>
      <c r="W4291" s="14"/>
      <c r="X4291" s="14"/>
      <c r="Y4291" s="14"/>
      <c r="Z4291" s="14"/>
      <c r="AA4291" s="14"/>
      <c r="AB4291" s="14"/>
      <c r="AC4291" s="14"/>
      <c r="AD4291" s="14"/>
      <c r="AE4291" s="14"/>
      <c r="AT4291" s="269" t="s">
        <v>200</v>
      </c>
      <c r="AU4291" s="269" t="s">
        <v>82</v>
      </c>
      <c r="AV4291" s="14" t="s">
        <v>82</v>
      </c>
      <c r="AW4291" s="14" t="s">
        <v>30</v>
      </c>
      <c r="AX4291" s="14" t="s">
        <v>73</v>
      </c>
      <c r="AY4291" s="269" t="s">
        <v>189</v>
      </c>
    </row>
    <row r="4292" s="16" customFormat="1">
      <c r="A4292" s="16"/>
      <c r="B4292" s="292"/>
      <c r="C4292" s="293"/>
      <c r="D4292" s="242" t="s">
        <v>200</v>
      </c>
      <c r="E4292" s="294" t="s">
        <v>1</v>
      </c>
      <c r="F4292" s="295" t="s">
        <v>290</v>
      </c>
      <c r="G4292" s="293"/>
      <c r="H4292" s="296">
        <v>87.804000000000002</v>
      </c>
      <c r="I4292" s="297"/>
      <c r="J4292" s="293"/>
      <c r="K4292" s="293"/>
      <c r="L4292" s="298"/>
      <c r="M4292" s="299"/>
      <c r="N4292" s="300"/>
      <c r="O4292" s="300"/>
      <c r="P4292" s="300"/>
      <c r="Q4292" s="300"/>
      <c r="R4292" s="300"/>
      <c r="S4292" s="300"/>
      <c r="T4292" s="301"/>
      <c r="U4292" s="16"/>
      <c r="V4292" s="16"/>
      <c r="W4292" s="16"/>
      <c r="X4292" s="16"/>
      <c r="Y4292" s="16"/>
      <c r="Z4292" s="16"/>
      <c r="AA4292" s="16"/>
      <c r="AB4292" s="16"/>
      <c r="AC4292" s="16"/>
      <c r="AD4292" s="16"/>
      <c r="AE4292" s="16"/>
      <c r="AT4292" s="302" t="s">
        <v>200</v>
      </c>
      <c r="AU4292" s="302" t="s">
        <v>82</v>
      </c>
      <c r="AV4292" s="16" t="s">
        <v>214</v>
      </c>
      <c r="AW4292" s="16" t="s">
        <v>30</v>
      </c>
      <c r="AX4292" s="16" t="s">
        <v>73</v>
      </c>
      <c r="AY4292" s="302" t="s">
        <v>189</v>
      </c>
    </row>
    <row r="4293" s="15" customFormat="1">
      <c r="A4293" s="15"/>
      <c r="B4293" s="270"/>
      <c r="C4293" s="271"/>
      <c r="D4293" s="242" t="s">
        <v>200</v>
      </c>
      <c r="E4293" s="272" t="s">
        <v>1</v>
      </c>
      <c r="F4293" s="273" t="s">
        <v>207</v>
      </c>
      <c r="G4293" s="271"/>
      <c r="H4293" s="274">
        <v>87.804000000000002</v>
      </c>
      <c r="I4293" s="275"/>
      <c r="J4293" s="271"/>
      <c r="K4293" s="271"/>
      <c r="L4293" s="276"/>
      <c r="M4293" s="277"/>
      <c r="N4293" s="278"/>
      <c r="O4293" s="278"/>
      <c r="P4293" s="278"/>
      <c r="Q4293" s="278"/>
      <c r="R4293" s="278"/>
      <c r="S4293" s="278"/>
      <c r="T4293" s="279"/>
      <c r="U4293" s="15"/>
      <c r="V4293" s="15"/>
      <c r="W4293" s="15"/>
      <c r="X4293" s="15"/>
      <c r="Y4293" s="15"/>
      <c r="Z4293" s="15"/>
      <c r="AA4293" s="15"/>
      <c r="AB4293" s="15"/>
      <c r="AC4293" s="15"/>
      <c r="AD4293" s="15"/>
      <c r="AE4293" s="15"/>
      <c r="AT4293" s="280" t="s">
        <v>200</v>
      </c>
      <c r="AU4293" s="280" t="s">
        <v>82</v>
      </c>
      <c r="AV4293" s="15" t="s">
        <v>195</v>
      </c>
      <c r="AW4293" s="15" t="s">
        <v>30</v>
      </c>
      <c r="AX4293" s="15" t="s">
        <v>80</v>
      </c>
      <c r="AY4293" s="280" t="s">
        <v>189</v>
      </c>
    </row>
    <row r="4294" s="2" customFormat="1" ht="24.15" customHeight="1">
      <c r="A4294" s="39"/>
      <c r="B4294" s="40"/>
      <c r="C4294" s="228" t="s">
        <v>2629</v>
      </c>
      <c r="D4294" s="228" t="s">
        <v>191</v>
      </c>
      <c r="E4294" s="229" t="s">
        <v>2630</v>
      </c>
      <c r="F4294" s="230" t="s">
        <v>2631</v>
      </c>
      <c r="G4294" s="231" t="s">
        <v>301</v>
      </c>
      <c r="H4294" s="232">
        <v>361.5</v>
      </c>
      <c r="I4294" s="233"/>
      <c r="J4294" s="234">
        <f>ROUND(I4294*H4294,2)</f>
        <v>0</v>
      </c>
      <c r="K4294" s="235"/>
      <c r="L4294" s="45"/>
      <c r="M4294" s="236" t="s">
        <v>1</v>
      </c>
      <c r="N4294" s="237" t="s">
        <v>38</v>
      </c>
      <c r="O4294" s="92"/>
      <c r="P4294" s="238">
        <f>O4294*H4294</f>
        <v>0</v>
      </c>
      <c r="Q4294" s="238">
        <v>0</v>
      </c>
      <c r="R4294" s="238">
        <f>Q4294*H4294</f>
        <v>0</v>
      </c>
      <c r="S4294" s="238">
        <v>0</v>
      </c>
      <c r="T4294" s="239">
        <f>S4294*H4294</f>
        <v>0</v>
      </c>
      <c r="U4294" s="39"/>
      <c r="V4294" s="39"/>
      <c r="W4294" s="39"/>
      <c r="X4294" s="39"/>
      <c r="Y4294" s="39"/>
      <c r="Z4294" s="39"/>
      <c r="AA4294" s="39"/>
      <c r="AB4294" s="39"/>
      <c r="AC4294" s="39"/>
      <c r="AD4294" s="39"/>
      <c r="AE4294" s="39"/>
      <c r="AR4294" s="240" t="s">
        <v>306</v>
      </c>
      <c r="AT4294" s="240" t="s">
        <v>191</v>
      </c>
      <c r="AU4294" s="240" t="s">
        <v>82</v>
      </c>
      <c r="AY4294" s="18" t="s">
        <v>189</v>
      </c>
      <c r="BE4294" s="241">
        <f>IF(N4294="základní",J4294,0)</f>
        <v>0</v>
      </c>
      <c r="BF4294" s="241">
        <f>IF(N4294="snížená",J4294,0)</f>
        <v>0</v>
      </c>
      <c r="BG4294" s="241">
        <f>IF(N4294="zákl. přenesená",J4294,0)</f>
        <v>0</v>
      </c>
      <c r="BH4294" s="241">
        <f>IF(N4294="sníž. přenesená",J4294,0)</f>
        <v>0</v>
      </c>
      <c r="BI4294" s="241">
        <f>IF(N4294="nulová",J4294,0)</f>
        <v>0</v>
      </c>
      <c r="BJ4294" s="18" t="s">
        <v>80</v>
      </c>
      <c r="BK4294" s="241">
        <f>ROUND(I4294*H4294,2)</f>
        <v>0</v>
      </c>
      <c r="BL4294" s="18" t="s">
        <v>306</v>
      </c>
      <c r="BM4294" s="240" t="s">
        <v>2632</v>
      </c>
    </row>
    <row r="4295" s="2" customFormat="1">
      <c r="A4295" s="39"/>
      <c r="B4295" s="40"/>
      <c r="C4295" s="41"/>
      <c r="D4295" s="242" t="s">
        <v>197</v>
      </c>
      <c r="E4295" s="41"/>
      <c r="F4295" s="243" t="s">
        <v>2631</v>
      </c>
      <c r="G4295" s="41"/>
      <c r="H4295" s="41"/>
      <c r="I4295" s="244"/>
      <c r="J4295" s="41"/>
      <c r="K4295" s="41"/>
      <c r="L4295" s="45"/>
      <c r="M4295" s="245"/>
      <c r="N4295" s="246"/>
      <c r="O4295" s="92"/>
      <c r="P4295" s="92"/>
      <c r="Q4295" s="92"/>
      <c r="R4295" s="92"/>
      <c r="S4295" s="92"/>
      <c r="T4295" s="93"/>
      <c r="U4295" s="39"/>
      <c r="V4295" s="39"/>
      <c r="W4295" s="39"/>
      <c r="X4295" s="39"/>
      <c r="Y4295" s="39"/>
      <c r="Z4295" s="39"/>
      <c r="AA4295" s="39"/>
      <c r="AB4295" s="39"/>
      <c r="AC4295" s="39"/>
      <c r="AD4295" s="39"/>
      <c r="AE4295" s="39"/>
      <c r="AT4295" s="18" t="s">
        <v>197</v>
      </c>
      <c r="AU4295" s="18" t="s">
        <v>82</v>
      </c>
    </row>
    <row r="4296" s="2" customFormat="1">
      <c r="A4296" s="39"/>
      <c r="B4296" s="40"/>
      <c r="C4296" s="41"/>
      <c r="D4296" s="247" t="s">
        <v>198</v>
      </c>
      <c r="E4296" s="41"/>
      <c r="F4296" s="248" t="s">
        <v>2633</v>
      </c>
      <c r="G4296" s="41"/>
      <c r="H4296" s="41"/>
      <c r="I4296" s="244"/>
      <c r="J4296" s="41"/>
      <c r="K4296" s="41"/>
      <c r="L4296" s="45"/>
      <c r="M4296" s="245"/>
      <c r="N4296" s="246"/>
      <c r="O4296" s="92"/>
      <c r="P4296" s="92"/>
      <c r="Q4296" s="92"/>
      <c r="R4296" s="92"/>
      <c r="S4296" s="92"/>
      <c r="T4296" s="93"/>
      <c r="U4296" s="39"/>
      <c r="V4296" s="39"/>
      <c r="W4296" s="39"/>
      <c r="X4296" s="39"/>
      <c r="Y4296" s="39"/>
      <c r="Z4296" s="39"/>
      <c r="AA4296" s="39"/>
      <c r="AB4296" s="39"/>
      <c r="AC4296" s="39"/>
      <c r="AD4296" s="39"/>
      <c r="AE4296" s="39"/>
      <c r="AT4296" s="18" t="s">
        <v>198</v>
      </c>
      <c r="AU4296" s="18" t="s">
        <v>82</v>
      </c>
    </row>
    <row r="4297" s="13" customFormat="1">
      <c r="A4297" s="13"/>
      <c r="B4297" s="249"/>
      <c r="C4297" s="250"/>
      <c r="D4297" s="242" t="s">
        <v>200</v>
      </c>
      <c r="E4297" s="251" t="s">
        <v>1</v>
      </c>
      <c r="F4297" s="252" t="s">
        <v>352</v>
      </c>
      <c r="G4297" s="250"/>
      <c r="H4297" s="251" t="s">
        <v>1</v>
      </c>
      <c r="I4297" s="253"/>
      <c r="J4297" s="250"/>
      <c r="K4297" s="250"/>
      <c r="L4297" s="254"/>
      <c r="M4297" s="255"/>
      <c r="N4297" s="256"/>
      <c r="O4297" s="256"/>
      <c r="P4297" s="256"/>
      <c r="Q4297" s="256"/>
      <c r="R4297" s="256"/>
      <c r="S4297" s="256"/>
      <c r="T4297" s="257"/>
      <c r="U4297" s="13"/>
      <c r="V4297" s="13"/>
      <c r="W4297" s="13"/>
      <c r="X4297" s="13"/>
      <c r="Y4297" s="13"/>
      <c r="Z4297" s="13"/>
      <c r="AA4297" s="13"/>
      <c r="AB4297" s="13"/>
      <c r="AC4297" s="13"/>
      <c r="AD4297" s="13"/>
      <c r="AE4297" s="13"/>
      <c r="AT4297" s="258" t="s">
        <v>200</v>
      </c>
      <c r="AU4297" s="258" t="s">
        <v>82</v>
      </c>
      <c r="AV4297" s="13" t="s">
        <v>80</v>
      </c>
      <c r="AW4297" s="13" t="s">
        <v>30</v>
      </c>
      <c r="AX4297" s="13" t="s">
        <v>73</v>
      </c>
      <c r="AY4297" s="258" t="s">
        <v>189</v>
      </c>
    </row>
    <row r="4298" s="13" customFormat="1">
      <c r="A4298" s="13"/>
      <c r="B4298" s="249"/>
      <c r="C4298" s="250"/>
      <c r="D4298" s="242" t="s">
        <v>200</v>
      </c>
      <c r="E4298" s="251" t="s">
        <v>1</v>
      </c>
      <c r="F4298" s="252" t="s">
        <v>2379</v>
      </c>
      <c r="G4298" s="250"/>
      <c r="H4298" s="251" t="s">
        <v>1</v>
      </c>
      <c r="I4298" s="253"/>
      <c r="J4298" s="250"/>
      <c r="K4298" s="250"/>
      <c r="L4298" s="254"/>
      <c r="M4298" s="255"/>
      <c r="N4298" s="256"/>
      <c r="O4298" s="256"/>
      <c r="P4298" s="256"/>
      <c r="Q4298" s="256"/>
      <c r="R4298" s="256"/>
      <c r="S4298" s="256"/>
      <c r="T4298" s="257"/>
      <c r="U4298" s="13"/>
      <c r="V4298" s="13"/>
      <c r="W4298" s="13"/>
      <c r="X4298" s="13"/>
      <c r="Y4298" s="13"/>
      <c r="Z4298" s="13"/>
      <c r="AA4298" s="13"/>
      <c r="AB4298" s="13"/>
      <c r="AC4298" s="13"/>
      <c r="AD4298" s="13"/>
      <c r="AE4298" s="13"/>
      <c r="AT4298" s="258" t="s">
        <v>200</v>
      </c>
      <c r="AU4298" s="258" t="s">
        <v>82</v>
      </c>
      <c r="AV4298" s="13" t="s">
        <v>80</v>
      </c>
      <c r="AW4298" s="13" t="s">
        <v>30</v>
      </c>
      <c r="AX4298" s="13" t="s">
        <v>73</v>
      </c>
      <c r="AY4298" s="258" t="s">
        <v>189</v>
      </c>
    </row>
    <row r="4299" s="13" customFormat="1">
      <c r="A4299" s="13"/>
      <c r="B4299" s="249"/>
      <c r="C4299" s="250"/>
      <c r="D4299" s="242" t="s">
        <v>200</v>
      </c>
      <c r="E4299" s="251" t="s">
        <v>1</v>
      </c>
      <c r="F4299" s="252" t="s">
        <v>2192</v>
      </c>
      <c r="G4299" s="250"/>
      <c r="H4299" s="251" t="s">
        <v>1</v>
      </c>
      <c r="I4299" s="253"/>
      <c r="J4299" s="250"/>
      <c r="K4299" s="250"/>
      <c r="L4299" s="254"/>
      <c r="M4299" s="255"/>
      <c r="N4299" s="256"/>
      <c r="O4299" s="256"/>
      <c r="P4299" s="256"/>
      <c r="Q4299" s="256"/>
      <c r="R4299" s="256"/>
      <c r="S4299" s="256"/>
      <c r="T4299" s="257"/>
      <c r="U4299" s="13"/>
      <c r="V4299" s="13"/>
      <c r="W4299" s="13"/>
      <c r="X4299" s="13"/>
      <c r="Y4299" s="13"/>
      <c r="Z4299" s="13"/>
      <c r="AA4299" s="13"/>
      <c r="AB4299" s="13"/>
      <c r="AC4299" s="13"/>
      <c r="AD4299" s="13"/>
      <c r="AE4299" s="13"/>
      <c r="AT4299" s="258" t="s">
        <v>200</v>
      </c>
      <c r="AU4299" s="258" t="s">
        <v>82</v>
      </c>
      <c r="AV4299" s="13" t="s">
        <v>80</v>
      </c>
      <c r="AW4299" s="13" t="s">
        <v>30</v>
      </c>
      <c r="AX4299" s="13" t="s">
        <v>73</v>
      </c>
      <c r="AY4299" s="258" t="s">
        <v>189</v>
      </c>
    </row>
    <row r="4300" s="14" customFormat="1">
      <c r="A4300" s="14"/>
      <c r="B4300" s="259"/>
      <c r="C4300" s="260"/>
      <c r="D4300" s="242" t="s">
        <v>200</v>
      </c>
      <c r="E4300" s="261" t="s">
        <v>1</v>
      </c>
      <c r="F4300" s="262" t="s">
        <v>2193</v>
      </c>
      <c r="G4300" s="260"/>
      <c r="H4300" s="263">
        <v>134.80000000000001</v>
      </c>
      <c r="I4300" s="264"/>
      <c r="J4300" s="260"/>
      <c r="K4300" s="260"/>
      <c r="L4300" s="265"/>
      <c r="M4300" s="266"/>
      <c r="N4300" s="267"/>
      <c r="O4300" s="267"/>
      <c r="P4300" s="267"/>
      <c r="Q4300" s="267"/>
      <c r="R4300" s="267"/>
      <c r="S4300" s="267"/>
      <c r="T4300" s="268"/>
      <c r="U4300" s="14"/>
      <c r="V4300" s="14"/>
      <c r="W4300" s="14"/>
      <c r="X4300" s="14"/>
      <c r="Y4300" s="14"/>
      <c r="Z4300" s="14"/>
      <c r="AA4300" s="14"/>
      <c r="AB4300" s="14"/>
      <c r="AC4300" s="14"/>
      <c r="AD4300" s="14"/>
      <c r="AE4300" s="14"/>
      <c r="AT4300" s="269" t="s">
        <v>200</v>
      </c>
      <c r="AU4300" s="269" t="s">
        <v>82</v>
      </c>
      <c r="AV4300" s="14" t="s">
        <v>82</v>
      </c>
      <c r="AW4300" s="14" t="s">
        <v>30</v>
      </c>
      <c r="AX4300" s="14" t="s">
        <v>73</v>
      </c>
      <c r="AY4300" s="269" t="s">
        <v>189</v>
      </c>
    </row>
    <row r="4301" s="13" customFormat="1">
      <c r="A4301" s="13"/>
      <c r="B4301" s="249"/>
      <c r="C4301" s="250"/>
      <c r="D4301" s="242" t="s">
        <v>200</v>
      </c>
      <c r="E4301" s="251" t="s">
        <v>1</v>
      </c>
      <c r="F4301" s="252" t="s">
        <v>2194</v>
      </c>
      <c r="G4301" s="250"/>
      <c r="H4301" s="251" t="s">
        <v>1</v>
      </c>
      <c r="I4301" s="253"/>
      <c r="J4301" s="250"/>
      <c r="K4301" s="250"/>
      <c r="L4301" s="254"/>
      <c r="M4301" s="255"/>
      <c r="N4301" s="256"/>
      <c r="O4301" s="256"/>
      <c r="P4301" s="256"/>
      <c r="Q4301" s="256"/>
      <c r="R4301" s="256"/>
      <c r="S4301" s="256"/>
      <c r="T4301" s="257"/>
      <c r="U4301" s="13"/>
      <c r="V4301" s="13"/>
      <c r="W4301" s="13"/>
      <c r="X4301" s="13"/>
      <c r="Y4301" s="13"/>
      <c r="Z4301" s="13"/>
      <c r="AA4301" s="13"/>
      <c r="AB4301" s="13"/>
      <c r="AC4301" s="13"/>
      <c r="AD4301" s="13"/>
      <c r="AE4301" s="13"/>
      <c r="AT4301" s="258" t="s">
        <v>200</v>
      </c>
      <c r="AU4301" s="258" t="s">
        <v>82</v>
      </c>
      <c r="AV4301" s="13" t="s">
        <v>80</v>
      </c>
      <c r="AW4301" s="13" t="s">
        <v>30</v>
      </c>
      <c r="AX4301" s="13" t="s">
        <v>73</v>
      </c>
      <c r="AY4301" s="258" t="s">
        <v>189</v>
      </c>
    </row>
    <row r="4302" s="13" customFormat="1">
      <c r="A4302" s="13"/>
      <c r="B4302" s="249"/>
      <c r="C4302" s="250"/>
      <c r="D4302" s="242" t="s">
        <v>200</v>
      </c>
      <c r="E4302" s="251" t="s">
        <v>1</v>
      </c>
      <c r="F4302" s="252" t="s">
        <v>352</v>
      </c>
      <c r="G4302" s="250"/>
      <c r="H4302" s="251" t="s">
        <v>1</v>
      </c>
      <c r="I4302" s="253"/>
      <c r="J4302" s="250"/>
      <c r="K4302" s="250"/>
      <c r="L4302" s="254"/>
      <c r="M4302" s="255"/>
      <c r="N4302" s="256"/>
      <c r="O4302" s="256"/>
      <c r="P4302" s="256"/>
      <c r="Q4302" s="256"/>
      <c r="R4302" s="256"/>
      <c r="S4302" s="256"/>
      <c r="T4302" s="257"/>
      <c r="U4302" s="13"/>
      <c r="V4302" s="13"/>
      <c r="W4302" s="13"/>
      <c r="X4302" s="13"/>
      <c r="Y4302" s="13"/>
      <c r="Z4302" s="13"/>
      <c r="AA4302" s="13"/>
      <c r="AB4302" s="13"/>
      <c r="AC4302" s="13"/>
      <c r="AD4302" s="13"/>
      <c r="AE4302" s="13"/>
      <c r="AT4302" s="258" t="s">
        <v>200</v>
      </c>
      <c r="AU4302" s="258" t="s">
        <v>82</v>
      </c>
      <c r="AV4302" s="13" t="s">
        <v>80</v>
      </c>
      <c r="AW4302" s="13" t="s">
        <v>30</v>
      </c>
      <c r="AX4302" s="13" t="s">
        <v>73</v>
      </c>
      <c r="AY4302" s="258" t="s">
        <v>189</v>
      </c>
    </row>
    <row r="4303" s="13" customFormat="1">
      <c r="A4303" s="13"/>
      <c r="B4303" s="249"/>
      <c r="C4303" s="250"/>
      <c r="D4303" s="242" t="s">
        <v>200</v>
      </c>
      <c r="E4303" s="251" t="s">
        <v>1</v>
      </c>
      <c r="F4303" s="252" t="s">
        <v>2195</v>
      </c>
      <c r="G4303" s="250"/>
      <c r="H4303" s="251" t="s">
        <v>1</v>
      </c>
      <c r="I4303" s="253"/>
      <c r="J4303" s="250"/>
      <c r="K4303" s="250"/>
      <c r="L4303" s="254"/>
      <c r="M4303" s="255"/>
      <c r="N4303" s="256"/>
      <c r="O4303" s="256"/>
      <c r="P4303" s="256"/>
      <c r="Q4303" s="256"/>
      <c r="R4303" s="256"/>
      <c r="S4303" s="256"/>
      <c r="T4303" s="257"/>
      <c r="U4303" s="13"/>
      <c r="V4303" s="13"/>
      <c r="W4303" s="13"/>
      <c r="X4303" s="13"/>
      <c r="Y4303" s="13"/>
      <c r="Z4303" s="13"/>
      <c r="AA4303" s="13"/>
      <c r="AB4303" s="13"/>
      <c r="AC4303" s="13"/>
      <c r="AD4303" s="13"/>
      <c r="AE4303" s="13"/>
      <c r="AT4303" s="258" t="s">
        <v>200</v>
      </c>
      <c r="AU4303" s="258" t="s">
        <v>82</v>
      </c>
      <c r="AV4303" s="13" t="s">
        <v>80</v>
      </c>
      <c r="AW4303" s="13" t="s">
        <v>30</v>
      </c>
      <c r="AX4303" s="13" t="s">
        <v>73</v>
      </c>
      <c r="AY4303" s="258" t="s">
        <v>189</v>
      </c>
    </row>
    <row r="4304" s="14" customFormat="1">
      <c r="A4304" s="14"/>
      <c r="B4304" s="259"/>
      <c r="C4304" s="260"/>
      <c r="D4304" s="242" t="s">
        <v>200</v>
      </c>
      <c r="E4304" s="261" t="s">
        <v>1</v>
      </c>
      <c r="F4304" s="262" t="s">
        <v>2196</v>
      </c>
      <c r="G4304" s="260"/>
      <c r="H4304" s="263">
        <v>51.200000000000003</v>
      </c>
      <c r="I4304" s="264"/>
      <c r="J4304" s="260"/>
      <c r="K4304" s="260"/>
      <c r="L4304" s="265"/>
      <c r="M4304" s="266"/>
      <c r="N4304" s="267"/>
      <c r="O4304" s="267"/>
      <c r="P4304" s="267"/>
      <c r="Q4304" s="267"/>
      <c r="R4304" s="267"/>
      <c r="S4304" s="267"/>
      <c r="T4304" s="268"/>
      <c r="U4304" s="14"/>
      <c r="V4304" s="14"/>
      <c r="W4304" s="14"/>
      <c r="X4304" s="14"/>
      <c r="Y4304" s="14"/>
      <c r="Z4304" s="14"/>
      <c r="AA4304" s="14"/>
      <c r="AB4304" s="14"/>
      <c r="AC4304" s="14"/>
      <c r="AD4304" s="14"/>
      <c r="AE4304" s="14"/>
      <c r="AT4304" s="269" t="s">
        <v>200</v>
      </c>
      <c r="AU4304" s="269" t="s">
        <v>82</v>
      </c>
      <c r="AV4304" s="14" t="s">
        <v>82</v>
      </c>
      <c r="AW4304" s="14" t="s">
        <v>30</v>
      </c>
      <c r="AX4304" s="14" t="s">
        <v>73</v>
      </c>
      <c r="AY4304" s="269" t="s">
        <v>189</v>
      </c>
    </row>
    <row r="4305" s="13" customFormat="1">
      <c r="A4305" s="13"/>
      <c r="B4305" s="249"/>
      <c r="C4305" s="250"/>
      <c r="D4305" s="242" t="s">
        <v>200</v>
      </c>
      <c r="E4305" s="251" t="s">
        <v>1</v>
      </c>
      <c r="F4305" s="252" t="s">
        <v>2197</v>
      </c>
      <c r="G4305" s="250"/>
      <c r="H4305" s="251" t="s">
        <v>1</v>
      </c>
      <c r="I4305" s="253"/>
      <c r="J4305" s="250"/>
      <c r="K4305" s="250"/>
      <c r="L4305" s="254"/>
      <c r="M4305" s="255"/>
      <c r="N4305" s="256"/>
      <c r="O4305" s="256"/>
      <c r="P4305" s="256"/>
      <c r="Q4305" s="256"/>
      <c r="R4305" s="256"/>
      <c r="S4305" s="256"/>
      <c r="T4305" s="257"/>
      <c r="U4305" s="13"/>
      <c r="V4305" s="13"/>
      <c r="W4305" s="13"/>
      <c r="X4305" s="13"/>
      <c r="Y4305" s="13"/>
      <c r="Z4305" s="13"/>
      <c r="AA4305" s="13"/>
      <c r="AB4305" s="13"/>
      <c r="AC4305" s="13"/>
      <c r="AD4305" s="13"/>
      <c r="AE4305" s="13"/>
      <c r="AT4305" s="258" t="s">
        <v>200</v>
      </c>
      <c r="AU4305" s="258" t="s">
        <v>82</v>
      </c>
      <c r="AV4305" s="13" t="s">
        <v>80</v>
      </c>
      <c r="AW4305" s="13" t="s">
        <v>30</v>
      </c>
      <c r="AX4305" s="13" t="s">
        <v>73</v>
      </c>
      <c r="AY4305" s="258" t="s">
        <v>189</v>
      </c>
    </row>
    <row r="4306" s="13" customFormat="1">
      <c r="A4306" s="13"/>
      <c r="B4306" s="249"/>
      <c r="C4306" s="250"/>
      <c r="D4306" s="242" t="s">
        <v>200</v>
      </c>
      <c r="E4306" s="251" t="s">
        <v>1</v>
      </c>
      <c r="F4306" s="252" t="s">
        <v>2198</v>
      </c>
      <c r="G4306" s="250"/>
      <c r="H4306" s="251" t="s">
        <v>1</v>
      </c>
      <c r="I4306" s="253"/>
      <c r="J4306" s="250"/>
      <c r="K4306" s="250"/>
      <c r="L4306" s="254"/>
      <c r="M4306" s="255"/>
      <c r="N4306" s="256"/>
      <c r="O4306" s="256"/>
      <c r="P4306" s="256"/>
      <c r="Q4306" s="256"/>
      <c r="R4306" s="256"/>
      <c r="S4306" s="256"/>
      <c r="T4306" s="257"/>
      <c r="U4306" s="13"/>
      <c r="V4306" s="13"/>
      <c r="W4306" s="13"/>
      <c r="X4306" s="13"/>
      <c r="Y4306" s="13"/>
      <c r="Z4306" s="13"/>
      <c r="AA4306" s="13"/>
      <c r="AB4306" s="13"/>
      <c r="AC4306" s="13"/>
      <c r="AD4306" s="13"/>
      <c r="AE4306" s="13"/>
      <c r="AT4306" s="258" t="s">
        <v>200</v>
      </c>
      <c r="AU4306" s="258" t="s">
        <v>82</v>
      </c>
      <c r="AV4306" s="13" t="s">
        <v>80</v>
      </c>
      <c r="AW4306" s="13" t="s">
        <v>30</v>
      </c>
      <c r="AX4306" s="13" t="s">
        <v>73</v>
      </c>
      <c r="AY4306" s="258" t="s">
        <v>189</v>
      </c>
    </row>
    <row r="4307" s="14" customFormat="1">
      <c r="A4307" s="14"/>
      <c r="B4307" s="259"/>
      <c r="C4307" s="260"/>
      <c r="D4307" s="242" t="s">
        <v>200</v>
      </c>
      <c r="E4307" s="261" t="s">
        <v>1</v>
      </c>
      <c r="F4307" s="262" t="s">
        <v>2199</v>
      </c>
      <c r="G4307" s="260"/>
      <c r="H4307" s="263">
        <v>175.5</v>
      </c>
      <c r="I4307" s="264"/>
      <c r="J4307" s="260"/>
      <c r="K4307" s="260"/>
      <c r="L4307" s="265"/>
      <c r="M4307" s="266"/>
      <c r="N4307" s="267"/>
      <c r="O4307" s="267"/>
      <c r="P4307" s="267"/>
      <c r="Q4307" s="267"/>
      <c r="R4307" s="267"/>
      <c r="S4307" s="267"/>
      <c r="T4307" s="268"/>
      <c r="U4307" s="14"/>
      <c r="V4307" s="14"/>
      <c r="W4307" s="14"/>
      <c r="X4307" s="14"/>
      <c r="Y4307" s="14"/>
      <c r="Z4307" s="14"/>
      <c r="AA4307" s="14"/>
      <c r="AB4307" s="14"/>
      <c r="AC4307" s="14"/>
      <c r="AD4307" s="14"/>
      <c r="AE4307" s="14"/>
      <c r="AT4307" s="269" t="s">
        <v>200</v>
      </c>
      <c r="AU4307" s="269" t="s">
        <v>82</v>
      </c>
      <c r="AV4307" s="14" t="s">
        <v>82</v>
      </c>
      <c r="AW4307" s="14" t="s">
        <v>30</v>
      </c>
      <c r="AX4307" s="14" t="s">
        <v>73</v>
      </c>
      <c r="AY4307" s="269" t="s">
        <v>189</v>
      </c>
    </row>
    <row r="4308" s="15" customFormat="1">
      <c r="A4308" s="15"/>
      <c r="B4308" s="270"/>
      <c r="C4308" s="271"/>
      <c r="D4308" s="242" t="s">
        <v>200</v>
      </c>
      <c r="E4308" s="272" t="s">
        <v>1</v>
      </c>
      <c r="F4308" s="273" t="s">
        <v>207</v>
      </c>
      <c r="G4308" s="271"/>
      <c r="H4308" s="274">
        <v>361.5</v>
      </c>
      <c r="I4308" s="275"/>
      <c r="J4308" s="271"/>
      <c r="K4308" s="271"/>
      <c r="L4308" s="276"/>
      <c r="M4308" s="277"/>
      <c r="N4308" s="278"/>
      <c r="O4308" s="278"/>
      <c r="P4308" s="278"/>
      <c r="Q4308" s="278"/>
      <c r="R4308" s="278"/>
      <c r="S4308" s="278"/>
      <c r="T4308" s="279"/>
      <c r="U4308" s="15"/>
      <c r="V4308" s="15"/>
      <c r="W4308" s="15"/>
      <c r="X4308" s="15"/>
      <c r="Y4308" s="15"/>
      <c r="Z4308" s="15"/>
      <c r="AA4308" s="15"/>
      <c r="AB4308" s="15"/>
      <c r="AC4308" s="15"/>
      <c r="AD4308" s="15"/>
      <c r="AE4308" s="15"/>
      <c r="AT4308" s="280" t="s">
        <v>200</v>
      </c>
      <c r="AU4308" s="280" t="s">
        <v>82</v>
      </c>
      <c r="AV4308" s="15" t="s">
        <v>195</v>
      </c>
      <c r="AW4308" s="15" t="s">
        <v>30</v>
      </c>
      <c r="AX4308" s="15" t="s">
        <v>80</v>
      </c>
      <c r="AY4308" s="280" t="s">
        <v>189</v>
      </c>
    </row>
    <row r="4309" s="2" customFormat="1" ht="21.75" customHeight="1">
      <c r="A4309" s="39"/>
      <c r="B4309" s="40"/>
      <c r="C4309" s="281" t="s">
        <v>2634</v>
      </c>
      <c r="D4309" s="281" t="s">
        <v>273</v>
      </c>
      <c r="E4309" s="282" t="s">
        <v>2635</v>
      </c>
      <c r="F4309" s="283" t="s">
        <v>2636</v>
      </c>
      <c r="G4309" s="284" t="s">
        <v>194</v>
      </c>
      <c r="H4309" s="285">
        <v>11.93</v>
      </c>
      <c r="I4309" s="286"/>
      <c r="J4309" s="287">
        <f>ROUND(I4309*H4309,2)</f>
        <v>0</v>
      </c>
      <c r="K4309" s="288"/>
      <c r="L4309" s="289"/>
      <c r="M4309" s="290" t="s">
        <v>1</v>
      </c>
      <c r="N4309" s="291" t="s">
        <v>38</v>
      </c>
      <c r="O4309" s="92"/>
      <c r="P4309" s="238">
        <f>O4309*H4309</f>
        <v>0</v>
      </c>
      <c r="Q4309" s="238">
        <v>0.55000000000000004</v>
      </c>
      <c r="R4309" s="238">
        <f>Q4309*H4309</f>
        <v>6.5615000000000006</v>
      </c>
      <c r="S4309" s="238">
        <v>0</v>
      </c>
      <c r="T4309" s="239">
        <f>S4309*H4309</f>
        <v>0</v>
      </c>
      <c r="U4309" s="39"/>
      <c r="V4309" s="39"/>
      <c r="W4309" s="39"/>
      <c r="X4309" s="39"/>
      <c r="Y4309" s="39"/>
      <c r="Z4309" s="39"/>
      <c r="AA4309" s="39"/>
      <c r="AB4309" s="39"/>
      <c r="AC4309" s="39"/>
      <c r="AD4309" s="39"/>
      <c r="AE4309" s="39"/>
      <c r="AR4309" s="240" t="s">
        <v>471</v>
      </c>
      <c r="AT4309" s="240" t="s">
        <v>273</v>
      </c>
      <c r="AU4309" s="240" t="s">
        <v>82</v>
      </c>
      <c r="AY4309" s="18" t="s">
        <v>189</v>
      </c>
      <c r="BE4309" s="241">
        <f>IF(N4309="základní",J4309,0)</f>
        <v>0</v>
      </c>
      <c r="BF4309" s="241">
        <f>IF(N4309="snížená",J4309,0)</f>
        <v>0</v>
      </c>
      <c r="BG4309" s="241">
        <f>IF(N4309="zákl. přenesená",J4309,0)</f>
        <v>0</v>
      </c>
      <c r="BH4309" s="241">
        <f>IF(N4309="sníž. přenesená",J4309,0)</f>
        <v>0</v>
      </c>
      <c r="BI4309" s="241">
        <f>IF(N4309="nulová",J4309,0)</f>
        <v>0</v>
      </c>
      <c r="BJ4309" s="18" t="s">
        <v>80</v>
      </c>
      <c r="BK4309" s="241">
        <f>ROUND(I4309*H4309,2)</f>
        <v>0</v>
      </c>
      <c r="BL4309" s="18" t="s">
        <v>306</v>
      </c>
      <c r="BM4309" s="240" t="s">
        <v>2637</v>
      </c>
    </row>
    <row r="4310" s="2" customFormat="1">
      <c r="A4310" s="39"/>
      <c r="B4310" s="40"/>
      <c r="C4310" s="41"/>
      <c r="D4310" s="242" t="s">
        <v>197</v>
      </c>
      <c r="E4310" s="41"/>
      <c r="F4310" s="243" t="s">
        <v>2636</v>
      </c>
      <c r="G4310" s="41"/>
      <c r="H4310" s="41"/>
      <c r="I4310" s="244"/>
      <c r="J4310" s="41"/>
      <c r="K4310" s="41"/>
      <c r="L4310" s="45"/>
      <c r="M4310" s="245"/>
      <c r="N4310" s="246"/>
      <c r="O4310" s="92"/>
      <c r="P4310" s="92"/>
      <c r="Q4310" s="92"/>
      <c r="R4310" s="92"/>
      <c r="S4310" s="92"/>
      <c r="T4310" s="93"/>
      <c r="U4310" s="39"/>
      <c r="V4310" s="39"/>
      <c r="W4310" s="39"/>
      <c r="X4310" s="39"/>
      <c r="Y4310" s="39"/>
      <c r="Z4310" s="39"/>
      <c r="AA4310" s="39"/>
      <c r="AB4310" s="39"/>
      <c r="AC4310" s="39"/>
      <c r="AD4310" s="39"/>
      <c r="AE4310" s="39"/>
      <c r="AT4310" s="18" t="s">
        <v>197</v>
      </c>
      <c r="AU4310" s="18" t="s">
        <v>82</v>
      </c>
    </row>
    <row r="4311" s="13" customFormat="1">
      <c r="A4311" s="13"/>
      <c r="B4311" s="249"/>
      <c r="C4311" s="250"/>
      <c r="D4311" s="242" t="s">
        <v>200</v>
      </c>
      <c r="E4311" s="251" t="s">
        <v>1</v>
      </c>
      <c r="F4311" s="252" t="s">
        <v>352</v>
      </c>
      <c r="G4311" s="250"/>
      <c r="H4311" s="251" t="s">
        <v>1</v>
      </c>
      <c r="I4311" s="253"/>
      <c r="J4311" s="250"/>
      <c r="K4311" s="250"/>
      <c r="L4311" s="254"/>
      <c r="M4311" s="255"/>
      <c r="N4311" s="256"/>
      <c r="O4311" s="256"/>
      <c r="P4311" s="256"/>
      <c r="Q4311" s="256"/>
      <c r="R4311" s="256"/>
      <c r="S4311" s="256"/>
      <c r="T4311" s="257"/>
      <c r="U4311" s="13"/>
      <c r="V4311" s="13"/>
      <c r="W4311" s="13"/>
      <c r="X4311" s="13"/>
      <c r="Y4311" s="13"/>
      <c r="Z4311" s="13"/>
      <c r="AA4311" s="13"/>
      <c r="AB4311" s="13"/>
      <c r="AC4311" s="13"/>
      <c r="AD4311" s="13"/>
      <c r="AE4311" s="13"/>
      <c r="AT4311" s="258" t="s">
        <v>200</v>
      </c>
      <c r="AU4311" s="258" t="s">
        <v>82</v>
      </c>
      <c r="AV4311" s="13" t="s">
        <v>80</v>
      </c>
      <c r="AW4311" s="13" t="s">
        <v>30</v>
      </c>
      <c r="AX4311" s="13" t="s">
        <v>73</v>
      </c>
      <c r="AY4311" s="258" t="s">
        <v>189</v>
      </c>
    </row>
    <row r="4312" s="13" customFormat="1">
      <c r="A4312" s="13"/>
      <c r="B4312" s="249"/>
      <c r="C4312" s="250"/>
      <c r="D4312" s="242" t="s">
        <v>200</v>
      </c>
      <c r="E4312" s="251" t="s">
        <v>1</v>
      </c>
      <c r="F4312" s="252" t="s">
        <v>2379</v>
      </c>
      <c r="G4312" s="250"/>
      <c r="H4312" s="251" t="s">
        <v>1</v>
      </c>
      <c r="I4312" s="253"/>
      <c r="J4312" s="250"/>
      <c r="K4312" s="250"/>
      <c r="L4312" s="254"/>
      <c r="M4312" s="255"/>
      <c r="N4312" s="256"/>
      <c r="O4312" s="256"/>
      <c r="P4312" s="256"/>
      <c r="Q4312" s="256"/>
      <c r="R4312" s="256"/>
      <c r="S4312" s="256"/>
      <c r="T4312" s="257"/>
      <c r="U4312" s="13"/>
      <c r="V4312" s="13"/>
      <c r="W4312" s="13"/>
      <c r="X4312" s="13"/>
      <c r="Y4312" s="13"/>
      <c r="Z4312" s="13"/>
      <c r="AA4312" s="13"/>
      <c r="AB4312" s="13"/>
      <c r="AC4312" s="13"/>
      <c r="AD4312" s="13"/>
      <c r="AE4312" s="13"/>
      <c r="AT4312" s="258" t="s">
        <v>200</v>
      </c>
      <c r="AU4312" s="258" t="s">
        <v>82</v>
      </c>
      <c r="AV4312" s="13" t="s">
        <v>80</v>
      </c>
      <c r="AW4312" s="13" t="s">
        <v>30</v>
      </c>
      <c r="AX4312" s="13" t="s">
        <v>73</v>
      </c>
      <c r="AY4312" s="258" t="s">
        <v>189</v>
      </c>
    </row>
    <row r="4313" s="13" customFormat="1">
      <c r="A4313" s="13"/>
      <c r="B4313" s="249"/>
      <c r="C4313" s="250"/>
      <c r="D4313" s="242" t="s">
        <v>200</v>
      </c>
      <c r="E4313" s="251" t="s">
        <v>1</v>
      </c>
      <c r="F4313" s="252" t="s">
        <v>2192</v>
      </c>
      <c r="G4313" s="250"/>
      <c r="H4313" s="251" t="s">
        <v>1</v>
      </c>
      <c r="I4313" s="253"/>
      <c r="J4313" s="250"/>
      <c r="K4313" s="250"/>
      <c r="L4313" s="254"/>
      <c r="M4313" s="255"/>
      <c r="N4313" s="256"/>
      <c r="O4313" s="256"/>
      <c r="P4313" s="256"/>
      <c r="Q4313" s="256"/>
      <c r="R4313" s="256"/>
      <c r="S4313" s="256"/>
      <c r="T4313" s="257"/>
      <c r="U4313" s="13"/>
      <c r="V4313" s="13"/>
      <c r="W4313" s="13"/>
      <c r="X4313" s="13"/>
      <c r="Y4313" s="13"/>
      <c r="Z4313" s="13"/>
      <c r="AA4313" s="13"/>
      <c r="AB4313" s="13"/>
      <c r="AC4313" s="13"/>
      <c r="AD4313" s="13"/>
      <c r="AE4313" s="13"/>
      <c r="AT4313" s="258" t="s">
        <v>200</v>
      </c>
      <c r="AU4313" s="258" t="s">
        <v>82</v>
      </c>
      <c r="AV4313" s="13" t="s">
        <v>80</v>
      </c>
      <c r="AW4313" s="13" t="s">
        <v>30</v>
      </c>
      <c r="AX4313" s="13" t="s">
        <v>73</v>
      </c>
      <c r="AY4313" s="258" t="s">
        <v>189</v>
      </c>
    </row>
    <row r="4314" s="14" customFormat="1">
      <c r="A4314" s="14"/>
      <c r="B4314" s="259"/>
      <c r="C4314" s="260"/>
      <c r="D4314" s="242" t="s">
        <v>200</v>
      </c>
      <c r="E4314" s="261" t="s">
        <v>1</v>
      </c>
      <c r="F4314" s="262" t="s">
        <v>2638</v>
      </c>
      <c r="G4314" s="260"/>
      <c r="H4314" s="263">
        <v>4.0439999999999996</v>
      </c>
      <c r="I4314" s="264"/>
      <c r="J4314" s="260"/>
      <c r="K4314" s="260"/>
      <c r="L4314" s="265"/>
      <c r="M4314" s="266"/>
      <c r="N4314" s="267"/>
      <c r="O4314" s="267"/>
      <c r="P4314" s="267"/>
      <c r="Q4314" s="267"/>
      <c r="R4314" s="267"/>
      <c r="S4314" s="267"/>
      <c r="T4314" s="268"/>
      <c r="U4314" s="14"/>
      <c r="V4314" s="14"/>
      <c r="W4314" s="14"/>
      <c r="X4314" s="14"/>
      <c r="Y4314" s="14"/>
      <c r="Z4314" s="14"/>
      <c r="AA4314" s="14"/>
      <c r="AB4314" s="14"/>
      <c r="AC4314" s="14"/>
      <c r="AD4314" s="14"/>
      <c r="AE4314" s="14"/>
      <c r="AT4314" s="269" t="s">
        <v>200</v>
      </c>
      <c r="AU4314" s="269" t="s">
        <v>82</v>
      </c>
      <c r="AV4314" s="14" t="s">
        <v>82</v>
      </c>
      <c r="AW4314" s="14" t="s">
        <v>30</v>
      </c>
      <c r="AX4314" s="14" t="s">
        <v>73</v>
      </c>
      <c r="AY4314" s="269" t="s">
        <v>189</v>
      </c>
    </row>
    <row r="4315" s="13" customFormat="1">
      <c r="A4315" s="13"/>
      <c r="B4315" s="249"/>
      <c r="C4315" s="250"/>
      <c r="D4315" s="242" t="s">
        <v>200</v>
      </c>
      <c r="E4315" s="251" t="s">
        <v>1</v>
      </c>
      <c r="F4315" s="252" t="s">
        <v>2194</v>
      </c>
      <c r="G4315" s="250"/>
      <c r="H4315" s="251" t="s">
        <v>1</v>
      </c>
      <c r="I4315" s="253"/>
      <c r="J4315" s="250"/>
      <c r="K4315" s="250"/>
      <c r="L4315" s="254"/>
      <c r="M4315" s="255"/>
      <c r="N4315" s="256"/>
      <c r="O4315" s="256"/>
      <c r="P4315" s="256"/>
      <c r="Q4315" s="256"/>
      <c r="R4315" s="256"/>
      <c r="S4315" s="256"/>
      <c r="T4315" s="257"/>
      <c r="U4315" s="13"/>
      <c r="V4315" s="13"/>
      <c r="W4315" s="13"/>
      <c r="X4315" s="13"/>
      <c r="Y4315" s="13"/>
      <c r="Z4315" s="13"/>
      <c r="AA4315" s="13"/>
      <c r="AB4315" s="13"/>
      <c r="AC4315" s="13"/>
      <c r="AD4315" s="13"/>
      <c r="AE4315" s="13"/>
      <c r="AT4315" s="258" t="s">
        <v>200</v>
      </c>
      <c r="AU4315" s="258" t="s">
        <v>82</v>
      </c>
      <c r="AV4315" s="13" t="s">
        <v>80</v>
      </c>
      <c r="AW4315" s="13" t="s">
        <v>30</v>
      </c>
      <c r="AX4315" s="13" t="s">
        <v>73</v>
      </c>
      <c r="AY4315" s="258" t="s">
        <v>189</v>
      </c>
    </row>
    <row r="4316" s="13" customFormat="1">
      <c r="A4316" s="13"/>
      <c r="B4316" s="249"/>
      <c r="C4316" s="250"/>
      <c r="D4316" s="242" t="s">
        <v>200</v>
      </c>
      <c r="E4316" s="251" t="s">
        <v>1</v>
      </c>
      <c r="F4316" s="252" t="s">
        <v>352</v>
      </c>
      <c r="G4316" s="250"/>
      <c r="H4316" s="251" t="s">
        <v>1</v>
      </c>
      <c r="I4316" s="253"/>
      <c r="J4316" s="250"/>
      <c r="K4316" s="250"/>
      <c r="L4316" s="254"/>
      <c r="M4316" s="255"/>
      <c r="N4316" s="256"/>
      <c r="O4316" s="256"/>
      <c r="P4316" s="256"/>
      <c r="Q4316" s="256"/>
      <c r="R4316" s="256"/>
      <c r="S4316" s="256"/>
      <c r="T4316" s="257"/>
      <c r="U4316" s="13"/>
      <c r="V4316" s="13"/>
      <c r="W4316" s="13"/>
      <c r="X4316" s="13"/>
      <c r="Y4316" s="13"/>
      <c r="Z4316" s="13"/>
      <c r="AA4316" s="13"/>
      <c r="AB4316" s="13"/>
      <c r="AC4316" s="13"/>
      <c r="AD4316" s="13"/>
      <c r="AE4316" s="13"/>
      <c r="AT4316" s="258" t="s">
        <v>200</v>
      </c>
      <c r="AU4316" s="258" t="s">
        <v>82</v>
      </c>
      <c r="AV4316" s="13" t="s">
        <v>80</v>
      </c>
      <c r="AW4316" s="13" t="s">
        <v>30</v>
      </c>
      <c r="AX4316" s="13" t="s">
        <v>73</v>
      </c>
      <c r="AY4316" s="258" t="s">
        <v>189</v>
      </c>
    </row>
    <row r="4317" s="13" customFormat="1">
      <c r="A4317" s="13"/>
      <c r="B4317" s="249"/>
      <c r="C4317" s="250"/>
      <c r="D4317" s="242" t="s">
        <v>200</v>
      </c>
      <c r="E4317" s="251" t="s">
        <v>1</v>
      </c>
      <c r="F4317" s="252" t="s">
        <v>2195</v>
      </c>
      <c r="G4317" s="250"/>
      <c r="H4317" s="251" t="s">
        <v>1</v>
      </c>
      <c r="I4317" s="253"/>
      <c r="J4317" s="250"/>
      <c r="K4317" s="250"/>
      <c r="L4317" s="254"/>
      <c r="M4317" s="255"/>
      <c r="N4317" s="256"/>
      <c r="O4317" s="256"/>
      <c r="P4317" s="256"/>
      <c r="Q4317" s="256"/>
      <c r="R4317" s="256"/>
      <c r="S4317" s="256"/>
      <c r="T4317" s="257"/>
      <c r="U4317" s="13"/>
      <c r="V4317" s="13"/>
      <c r="W4317" s="13"/>
      <c r="X4317" s="13"/>
      <c r="Y4317" s="13"/>
      <c r="Z4317" s="13"/>
      <c r="AA4317" s="13"/>
      <c r="AB4317" s="13"/>
      <c r="AC4317" s="13"/>
      <c r="AD4317" s="13"/>
      <c r="AE4317" s="13"/>
      <c r="AT4317" s="258" t="s">
        <v>200</v>
      </c>
      <c r="AU4317" s="258" t="s">
        <v>82</v>
      </c>
      <c r="AV4317" s="13" t="s">
        <v>80</v>
      </c>
      <c r="AW4317" s="13" t="s">
        <v>30</v>
      </c>
      <c r="AX4317" s="13" t="s">
        <v>73</v>
      </c>
      <c r="AY4317" s="258" t="s">
        <v>189</v>
      </c>
    </row>
    <row r="4318" s="14" customFormat="1">
      <c r="A4318" s="14"/>
      <c r="B4318" s="259"/>
      <c r="C4318" s="260"/>
      <c r="D4318" s="242" t="s">
        <v>200</v>
      </c>
      <c r="E4318" s="261" t="s">
        <v>1</v>
      </c>
      <c r="F4318" s="262" t="s">
        <v>2639</v>
      </c>
      <c r="G4318" s="260"/>
      <c r="H4318" s="263">
        <v>1.536</v>
      </c>
      <c r="I4318" s="264"/>
      <c r="J4318" s="260"/>
      <c r="K4318" s="260"/>
      <c r="L4318" s="265"/>
      <c r="M4318" s="266"/>
      <c r="N4318" s="267"/>
      <c r="O4318" s="267"/>
      <c r="P4318" s="267"/>
      <c r="Q4318" s="267"/>
      <c r="R4318" s="267"/>
      <c r="S4318" s="267"/>
      <c r="T4318" s="268"/>
      <c r="U4318" s="14"/>
      <c r="V4318" s="14"/>
      <c r="W4318" s="14"/>
      <c r="X4318" s="14"/>
      <c r="Y4318" s="14"/>
      <c r="Z4318" s="14"/>
      <c r="AA4318" s="14"/>
      <c r="AB4318" s="14"/>
      <c r="AC4318" s="14"/>
      <c r="AD4318" s="14"/>
      <c r="AE4318" s="14"/>
      <c r="AT4318" s="269" t="s">
        <v>200</v>
      </c>
      <c r="AU4318" s="269" t="s">
        <v>82</v>
      </c>
      <c r="AV4318" s="14" t="s">
        <v>82</v>
      </c>
      <c r="AW4318" s="14" t="s">
        <v>30</v>
      </c>
      <c r="AX4318" s="14" t="s">
        <v>73</v>
      </c>
      <c r="AY4318" s="269" t="s">
        <v>189</v>
      </c>
    </row>
    <row r="4319" s="13" customFormat="1">
      <c r="A4319" s="13"/>
      <c r="B4319" s="249"/>
      <c r="C4319" s="250"/>
      <c r="D4319" s="242" t="s">
        <v>200</v>
      </c>
      <c r="E4319" s="251" t="s">
        <v>1</v>
      </c>
      <c r="F4319" s="252" t="s">
        <v>2197</v>
      </c>
      <c r="G4319" s="250"/>
      <c r="H4319" s="251" t="s">
        <v>1</v>
      </c>
      <c r="I4319" s="253"/>
      <c r="J4319" s="250"/>
      <c r="K4319" s="250"/>
      <c r="L4319" s="254"/>
      <c r="M4319" s="255"/>
      <c r="N4319" s="256"/>
      <c r="O4319" s="256"/>
      <c r="P4319" s="256"/>
      <c r="Q4319" s="256"/>
      <c r="R4319" s="256"/>
      <c r="S4319" s="256"/>
      <c r="T4319" s="257"/>
      <c r="U4319" s="13"/>
      <c r="V4319" s="13"/>
      <c r="W4319" s="13"/>
      <c r="X4319" s="13"/>
      <c r="Y4319" s="13"/>
      <c r="Z4319" s="13"/>
      <c r="AA4319" s="13"/>
      <c r="AB4319" s="13"/>
      <c r="AC4319" s="13"/>
      <c r="AD4319" s="13"/>
      <c r="AE4319" s="13"/>
      <c r="AT4319" s="258" t="s">
        <v>200</v>
      </c>
      <c r="AU4319" s="258" t="s">
        <v>82</v>
      </c>
      <c r="AV4319" s="13" t="s">
        <v>80</v>
      </c>
      <c r="AW4319" s="13" t="s">
        <v>30</v>
      </c>
      <c r="AX4319" s="13" t="s">
        <v>73</v>
      </c>
      <c r="AY4319" s="258" t="s">
        <v>189</v>
      </c>
    </row>
    <row r="4320" s="13" customFormat="1">
      <c r="A4320" s="13"/>
      <c r="B4320" s="249"/>
      <c r="C4320" s="250"/>
      <c r="D4320" s="242" t="s">
        <v>200</v>
      </c>
      <c r="E4320" s="251" t="s">
        <v>1</v>
      </c>
      <c r="F4320" s="252" t="s">
        <v>2198</v>
      </c>
      <c r="G4320" s="250"/>
      <c r="H4320" s="251" t="s">
        <v>1</v>
      </c>
      <c r="I4320" s="253"/>
      <c r="J4320" s="250"/>
      <c r="K4320" s="250"/>
      <c r="L4320" s="254"/>
      <c r="M4320" s="255"/>
      <c r="N4320" s="256"/>
      <c r="O4320" s="256"/>
      <c r="P4320" s="256"/>
      <c r="Q4320" s="256"/>
      <c r="R4320" s="256"/>
      <c r="S4320" s="256"/>
      <c r="T4320" s="257"/>
      <c r="U4320" s="13"/>
      <c r="V4320" s="13"/>
      <c r="W4320" s="13"/>
      <c r="X4320" s="13"/>
      <c r="Y4320" s="13"/>
      <c r="Z4320" s="13"/>
      <c r="AA4320" s="13"/>
      <c r="AB4320" s="13"/>
      <c r="AC4320" s="13"/>
      <c r="AD4320" s="13"/>
      <c r="AE4320" s="13"/>
      <c r="AT4320" s="258" t="s">
        <v>200</v>
      </c>
      <c r="AU4320" s="258" t="s">
        <v>82</v>
      </c>
      <c r="AV4320" s="13" t="s">
        <v>80</v>
      </c>
      <c r="AW4320" s="13" t="s">
        <v>30</v>
      </c>
      <c r="AX4320" s="13" t="s">
        <v>73</v>
      </c>
      <c r="AY4320" s="258" t="s">
        <v>189</v>
      </c>
    </row>
    <row r="4321" s="14" customFormat="1">
      <c r="A4321" s="14"/>
      <c r="B4321" s="259"/>
      <c r="C4321" s="260"/>
      <c r="D4321" s="242" t="s">
        <v>200</v>
      </c>
      <c r="E4321" s="261" t="s">
        <v>1</v>
      </c>
      <c r="F4321" s="262" t="s">
        <v>2640</v>
      </c>
      <c r="G4321" s="260"/>
      <c r="H4321" s="263">
        <v>5.2649999999999997</v>
      </c>
      <c r="I4321" s="264"/>
      <c r="J4321" s="260"/>
      <c r="K4321" s="260"/>
      <c r="L4321" s="265"/>
      <c r="M4321" s="266"/>
      <c r="N4321" s="267"/>
      <c r="O4321" s="267"/>
      <c r="P4321" s="267"/>
      <c r="Q4321" s="267"/>
      <c r="R4321" s="267"/>
      <c r="S4321" s="267"/>
      <c r="T4321" s="268"/>
      <c r="U4321" s="14"/>
      <c r="V4321" s="14"/>
      <c r="W4321" s="14"/>
      <c r="X4321" s="14"/>
      <c r="Y4321" s="14"/>
      <c r="Z4321" s="14"/>
      <c r="AA4321" s="14"/>
      <c r="AB4321" s="14"/>
      <c r="AC4321" s="14"/>
      <c r="AD4321" s="14"/>
      <c r="AE4321" s="14"/>
      <c r="AT4321" s="269" t="s">
        <v>200</v>
      </c>
      <c r="AU4321" s="269" t="s">
        <v>82</v>
      </c>
      <c r="AV4321" s="14" t="s">
        <v>82</v>
      </c>
      <c r="AW4321" s="14" t="s">
        <v>30</v>
      </c>
      <c r="AX4321" s="14" t="s">
        <v>73</v>
      </c>
      <c r="AY4321" s="269" t="s">
        <v>189</v>
      </c>
    </row>
    <row r="4322" s="15" customFormat="1">
      <c r="A4322" s="15"/>
      <c r="B4322" s="270"/>
      <c r="C4322" s="271"/>
      <c r="D4322" s="242" t="s">
        <v>200</v>
      </c>
      <c r="E4322" s="272" t="s">
        <v>1</v>
      </c>
      <c r="F4322" s="273" t="s">
        <v>207</v>
      </c>
      <c r="G4322" s="271"/>
      <c r="H4322" s="274">
        <v>10.845000000000001</v>
      </c>
      <c r="I4322" s="275"/>
      <c r="J4322" s="271"/>
      <c r="K4322" s="271"/>
      <c r="L4322" s="276"/>
      <c r="M4322" s="277"/>
      <c r="N4322" s="278"/>
      <c r="O4322" s="278"/>
      <c r="P4322" s="278"/>
      <c r="Q4322" s="278"/>
      <c r="R4322" s="278"/>
      <c r="S4322" s="278"/>
      <c r="T4322" s="279"/>
      <c r="U4322" s="15"/>
      <c r="V4322" s="15"/>
      <c r="W4322" s="15"/>
      <c r="X4322" s="15"/>
      <c r="Y4322" s="15"/>
      <c r="Z4322" s="15"/>
      <c r="AA4322" s="15"/>
      <c r="AB4322" s="15"/>
      <c r="AC4322" s="15"/>
      <c r="AD4322" s="15"/>
      <c r="AE4322" s="15"/>
      <c r="AT4322" s="280" t="s">
        <v>200</v>
      </c>
      <c r="AU4322" s="280" t="s">
        <v>82</v>
      </c>
      <c r="AV4322" s="15" t="s">
        <v>195</v>
      </c>
      <c r="AW4322" s="15" t="s">
        <v>30</v>
      </c>
      <c r="AX4322" s="15" t="s">
        <v>73</v>
      </c>
      <c r="AY4322" s="280" t="s">
        <v>189</v>
      </c>
    </row>
    <row r="4323" s="14" customFormat="1">
      <c r="A4323" s="14"/>
      <c r="B4323" s="259"/>
      <c r="C4323" s="260"/>
      <c r="D4323" s="242" t="s">
        <v>200</v>
      </c>
      <c r="E4323" s="261" t="s">
        <v>1</v>
      </c>
      <c r="F4323" s="262" t="s">
        <v>2641</v>
      </c>
      <c r="G4323" s="260"/>
      <c r="H4323" s="263">
        <v>11.93</v>
      </c>
      <c r="I4323" s="264"/>
      <c r="J4323" s="260"/>
      <c r="K4323" s="260"/>
      <c r="L4323" s="265"/>
      <c r="M4323" s="266"/>
      <c r="N4323" s="267"/>
      <c r="O4323" s="267"/>
      <c r="P4323" s="267"/>
      <c r="Q4323" s="267"/>
      <c r="R4323" s="267"/>
      <c r="S4323" s="267"/>
      <c r="T4323" s="268"/>
      <c r="U4323" s="14"/>
      <c r="V4323" s="14"/>
      <c r="W4323" s="14"/>
      <c r="X4323" s="14"/>
      <c r="Y4323" s="14"/>
      <c r="Z4323" s="14"/>
      <c r="AA4323" s="14"/>
      <c r="AB4323" s="14"/>
      <c r="AC4323" s="14"/>
      <c r="AD4323" s="14"/>
      <c r="AE4323" s="14"/>
      <c r="AT4323" s="269" t="s">
        <v>200</v>
      </c>
      <c r="AU4323" s="269" t="s">
        <v>82</v>
      </c>
      <c r="AV4323" s="14" t="s">
        <v>82</v>
      </c>
      <c r="AW4323" s="14" t="s">
        <v>30</v>
      </c>
      <c r="AX4323" s="14" t="s">
        <v>80</v>
      </c>
      <c r="AY4323" s="269" t="s">
        <v>189</v>
      </c>
    </row>
    <row r="4324" s="2" customFormat="1" ht="24.15" customHeight="1">
      <c r="A4324" s="39"/>
      <c r="B4324" s="40"/>
      <c r="C4324" s="228" t="s">
        <v>2642</v>
      </c>
      <c r="D4324" s="228" t="s">
        <v>191</v>
      </c>
      <c r="E4324" s="229" t="s">
        <v>2643</v>
      </c>
      <c r="F4324" s="230" t="s">
        <v>2644</v>
      </c>
      <c r="G4324" s="231" t="s">
        <v>466</v>
      </c>
      <c r="H4324" s="232">
        <v>47</v>
      </c>
      <c r="I4324" s="233"/>
      <c r="J4324" s="234">
        <f>ROUND(I4324*H4324,2)</f>
        <v>0</v>
      </c>
      <c r="K4324" s="235"/>
      <c r="L4324" s="45"/>
      <c r="M4324" s="236" t="s">
        <v>1</v>
      </c>
      <c r="N4324" s="237" t="s">
        <v>38</v>
      </c>
      <c r="O4324" s="92"/>
      <c r="P4324" s="238">
        <f>O4324*H4324</f>
        <v>0</v>
      </c>
      <c r="Q4324" s="238">
        <v>0</v>
      </c>
      <c r="R4324" s="238">
        <f>Q4324*H4324</f>
        <v>0</v>
      </c>
      <c r="S4324" s="238">
        <v>0.033000000000000002</v>
      </c>
      <c r="T4324" s="239">
        <f>S4324*H4324</f>
        <v>1.5510000000000002</v>
      </c>
      <c r="U4324" s="39"/>
      <c r="V4324" s="39"/>
      <c r="W4324" s="39"/>
      <c r="X4324" s="39"/>
      <c r="Y4324" s="39"/>
      <c r="Z4324" s="39"/>
      <c r="AA4324" s="39"/>
      <c r="AB4324" s="39"/>
      <c r="AC4324" s="39"/>
      <c r="AD4324" s="39"/>
      <c r="AE4324" s="39"/>
      <c r="AR4324" s="240" t="s">
        <v>306</v>
      </c>
      <c r="AT4324" s="240" t="s">
        <v>191</v>
      </c>
      <c r="AU4324" s="240" t="s">
        <v>82</v>
      </c>
      <c r="AY4324" s="18" t="s">
        <v>189</v>
      </c>
      <c r="BE4324" s="241">
        <f>IF(N4324="základní",J4324,0)</f>
        <v>0</v>
      </c>
      <c r="BF4324" s="241">
        <f>IF(N4324="snížená",J4324,0)</f>
        <v>0</v>
      </c>
      <c r="BG4324" s="241">
        <f>IF(N4324="zákl. přenesená",J4324,0)</f>
        <v>0</v>
      </c>
      <c r="BH4324" s="241">
        <f>IF(N4324="sníž. přenesená",J4324,0)</f>
        <v>0</v>
      </c>
      <c r="BI4324" s="241">
        <f>IF(N4324="nulová",J4324,0)</f>
        <v>0</v>
      </c>
      <c r="BJ4324" s="18" t="s">
        <v>80</v>
      </c>
      <c r="BK4324" s="241">
        <f>ROUND(I4324*H4324,2)</f>
        <v>0</v>
      </c>
      <c r="BL4324" s="18" t="s">
        <v>306</v>
      </c>
      <c r="BM4324" s="240" t="s">
        <v>2645</v>
      </c>
    </row>
    <row r="4325" s="2" customFormat="1">
      <c r="A4325" s="39"/>
      <c r="B4325" s="40"/>
      <c r="C4325" s="41"/>
      <c r="D4325" s="242" t="s">
        <v>197</v>
      </c>
      <c r="E4325" s="41"/>
      <c r="F4325" s="243" t="s">
        <v>2644</v>
      </c>
      <c r="G4325" s="41"/>
      <c r="H4325" s="41"/>
      <c r="I4325" s="244"/>
      <c r="J4325" s="41"/>
      <c r="K4325" s="41"/>
      <c r="L4325" s="45"/>
      <c r="M4325" s="245"/>
      <c r="N4325" s="246"/>
      <c r="O4325" s="92"/>
      <c r="P4325" s="92"/>
      <c r="Q4325" s="92"/>
      <c r="R4325" s="92"/>
      <c r="S4325" s="92"/>
      <c r="T4325" s="93"/>
      <c r="U4325" s="39"/>
      <c r="V4325" s="39"/>
      <c r="W4325" s="39"/>
      <c r="X4325" s="39"/>
      <c r="Y4325" s="39"/>
      <c r="Z4325" s="39"/>
      <c r="AA4325" s="39"/>
      <c r="AB4325" s="39"/>
      <c r="AC4325" s="39"/>
      <c r="AD4325" s="39"/>
      <c r="AE4325" s="39"/>
      <c r="AT4325" s="18" t="s">
        <v>197</v>
      </c>
      <c r="AU4325" s="18" t="s">
        <v>82</v>
      </c>
    </row>
    <row r="4326" s="2" customFormat="1">
      <c r="A4326" s="39"/>
      <c r="B4326" s="40"/>
      <c r="C4326" s="41"/>
      <c r="D4326" s="247" t="s">
        <v>198</v>
      </c>
      <c r="E4326" s="41"/>
      <c r="F4326" s="248" t="s">
        <v>2646</v>
      </c>
      <c r="G4326" s="41"/>
      <c r="H4326" s="41"/>
      <c r="I4326" s="244"/>
      <c r="J4326" s="41"/>
      <c r="K4326" s="41"/>
      <c r="L4326" s="45"/>
      <c r="M4326" s="245"/>
      <c r="N4326" s="246"/>
      <c r="O4326" s="92"/>
      <c r="P4326" s="92"/>
      <c r="Q4326" s="92"/>
      <c r="R4326" s="92"/>
      <c r="S4326" s="92"/>
      <c r="T4326" s="93"/>
      <c r="U4326" s="39"/>
      <c r="V4326" s="39"/>
      <c r="W4326" s="39"/>
      <c r="X4326" s="39"/>
      <c r="Y4326" s="39"/>
      <c r="Z4326" s="39"/>
      <c r="AA4326" s="39"/>
      <c r="AB4326" s="39"/>
      <c r="AC4326" s="39"/>
      <c r="AD4326" s="39"/>
      <c r="AE4326" s="39"/>
      <c r="AT4326" s="18" t="s">
        <v>198</v>
      </c>
      <c r="AU4326" s="18" t="s">
        <v>82</v>
      </c>
    </row>
    <row r="4327" s="13" customFormat="1">
      <c r="A4327" s="13"/>
      <c r="B4327" s="249"/>
      <c r="C4327" s="250"/>
      <c r="D4327" s="242" t="s">
        <v>200</v>
      </c>
      <c r="E4327" s="251" t="s">
        <v>1</v>
      </c>
      <c r="F4327" s="252" t="s">
        <v>2647</v>
      </c>
      <c r="G4327" s="250"/>
      <c r="H4327" s="251" t="s">
        <v>1</v>
      </c>
      <c r="I4327" s="253"/>
      <c r="J4327" s="250"/>
      <c r="K4327" s="250"/>
      <c r="L4327" s="254"/>
      <c r="M4327" s="255"/>
      <c r="N4327" s="256"/>
      <c r="O4327" s="256"/>
      <c r="P4327" s="256"/>
      <c r="Q4327" s="256"/>
      <c r="R4327" s="256"/>
      <c r="S4327" s="256"/>
      <c r="T4327" s="257"/>
      <c r="U4327" s="13"/>
      <c r="V4327" s="13"/>
      <c r="W4327" s="13"/>
      <c r="X4327" s="13"/>
      <c r="Y4327" s="13"/>
      <c r="Z4327" s="13"/>
      <c r="AA4327" s="13"/>
      <c r="AB4327" s="13"/>
      <c r="AC4327" s="13"/>
      <c r="AD4327" s="13"/>
      <c r="AE4327" s="13"/>
      <c r="AT4327" s="258" t="s">
        <v>200</v>
      </c>
      <c r="AU4327" s="258" t="s">
        <v>82</v>
      </c>
      <c r="AV4327" s="13" t="s">
        <v>80</v>
      </c>
      <c r="AW4327" s="13" t="s">
        <v>30</v>
      </c>
      <c r="AX4327" s="13" t="s">
        <v>73</v>
      </c>
      <c r="AY4327" s="258" t="s">
        <v>189</v>
      </c>
    </row>
    <row r="4328" s="13" customFormat="1">
      <c r="A4328" s="13"/>
      <c r="B4328" s="249"/>
      <c r="C4328" s="250"/>
      <c r="D4328" s="242" t="s">
        <v>200</v>
      </c>
      <c r="E4328" s="251" t="s">
        <v>1</v>
      </c>
      <c r="F4328" s="252" t="s">
        <v>2648</v>
      </c>
      <c r="G4328" s="250"/>
      <c r="H4328" s="251" t="s">
        <v>1</v>
      </c>
      <c r="I4328" s="253"/>
      <c r="J4328" s="250"/>
      <c r="K4328" s="250"/>
      <c r="L4328" s="254"/>
      <c r="M4328" s="255"/>
      <c r="N4328" s="256"/>
      <c r="O4328" s="256"/>
      <c r="P4328" s="256"/>
      <c r="Q4328" s="256"/>
      <c r="R4328" s="256"/>
      <c r="S4328" s="256"/>
      <c r="T4328" s="257"/>
      <c r="U4328" s="13"/>
      <c r="V4328" s="13"/>
      <c r="W4328" s="13"/>
      <c r="X4328" s="13"/>
      <c r="Y4328" s="13"/>
      <c r="Z4328" s="13"/>
      <c r="AA4328" s="13"/>
      <c r="AB4328" s="13"/>
      <c r="AC4328" s="13"/>
      <c r="AD4328" s="13"/>
      <c r="AE4328" s="13"/>
      <c r="AT4328" s="258" t="s">
        <v>200</v>
      </c>
      <c r="AU4328" s="258" t="s">
        <v>82</v>
      </c>
      <c r="AV4328" s="13" t="s">
        <v>80</v>
      </c>
      <c r="AW4328" s="13" t="s">
        <v>30</v>
      </c>
      <c r="AX4328" s="13" t="s">
        <v>73</v>
      </c>
      <c r="AY4328" s="258" t="s">
        <v>189</v>
      </c>
    </row>
    <row r="4329" s="13" customFormat="1">
      <c r="A4329" s="13"/>
      <c r="B4329" s="249"/>
      <c r="C4329" s="250"/>
      <c r="D4329" s="242" t="s">
        <v>200</v>
      </c>
      <c r="E4329" s="251" t="s">
        <v>1</v>
      </c>
      <c r="F4329" s="252" t="s">
        <v>653</v>
      </c>
      <c r="G4329" s="250"/>
      <c r="H4329" s="251" t="s">
        <v>1</v>
      </c>
      <c r="I4329" s="253"/>
      <c r="J4329" s="250"/>
      <c r="K4329" s="250"/>
      <c r="L4329" s="254"/>
      <c r="M4329" s="255"/>
      <c r="N4329" s="256"/>
      <c r="O4329" s="256"/>
      <c r="P4329" s="256"/>
      <c r="Q4329" s="256"/>
      <c r="R4329" s="256"/>
      <c r="S4329" s="256"/>
      <c r="T4329" s="257"/>
      <c r="U4329" s="13"/>
      <c r="V4329" s="13"/>
      <c r="W4329" s="13"/>
      <c r="X4329" s="13"/>
      <c r="Y4329" s="13"/>
      <c r="Z4329" s="13"/>
      <c r="AA4329" s="13"/>
      <c r="AB4329" s="13"/>
      <c r="AC4329" s="13"/>
      <c r="AD4329" s="13"/>
      <c r="AE4329" s="13"/>
      <c r="AT4329" s="258" t="s">
        <v>200</v>
      </c>
      <c r="AU4329" s="258" t="s">
        <v>82</v>
      </c>
      <c r="AV4329" s="13" t="s">
        <v>80</v>
      </c>
      <c r="AW4329" s="13" t="s">
        <v>30</v>
      </c>
      <c r="AX4329" s="13" t="s">
        <v>73</v>
      </c>
      <c r="AY4329" s="258" t="s">
        <v>189</v>
      </c>
    </row>
    <row r="4330" s="14" customFormat="1">
      <c r="A4330" s="14"/>
      <c r="B4330" s="259"/>
      <c r="C4330" s="260"/>
      <c r="D4330" s="242" t="s">
        <v>200</v>
      </c>
      <c r="E4330" s="261" t="s">
        <v>1</v>
      </c>
      <c r="F4330" s="262" t="s">
        <v>2649</v>
      </c>
      <c r="G4330" s="260"/>
      <c r="H4330" s="263">
        <v>9</v>
      </c>
      <c r="I4330" s="264"/>
      <c r="J4330" s="260"/>
      <c r="K4330" s="260"/>
      <c r="L4330" s="265"/>
      <c r="M4330" s="266"/>
      <c r="N4330" s="267"/>
      <c r="O4330" s="267"/>
      <c r="P4330" s="267"/>
      <c r="Q4330" s="267"/>
      <c r="R4330" s="267"/>
      <c r="S4330" s="267"/>
      <c r="T4330" s="268"/>
      <c r="U4330" s="14"/>
      <c r="V4330" s="14"/>
      <c r="W4330" s="14"/>
      <c r="X4330" s="14"/>
      <c r="Y4330" s="14"/>
      <c r="Z4330" s="14"/>
      <c r="AA4330" s="14"/>
      <c r="AB4330" s="14"/>
      <c r="AC4330" s="14"/>
      <c r="AD4330" s="14"/>
      <c r="AE4330" s="14"/>
      <c r="AT4330" s="269" t="s">
        <v>200</v>
      </c>
      <c r="AU4330" s="269" t="s">
        <v>82</v>
      </c>
      <c r="AV4330" s="14" t="s">
        <v>82</v>
      </c>
      <c r="AW4330" s="14" t="s">
        <v>30</v>
      </c>
      <c r="AX4330" s="14" t="s">
        <v>73</v>
      </c>
      <c r="AY4330" s="269" t="s">
        <v>189</v>
      </c>
    </row>
    <row r="4331" s="13" customFormat="1">
      <c r="A4331" s="13"/>
      <c r="B4331" s="249"/>
      <c r="C4331" s="250"/>
      <c r="D4331" s="242" t="s">
        <v>200</v>
      </c>
      <c r="E4331" s="251" t="s">
        <v>1</v>
      </c>
      <c r="F4331" s="252" t="s">
        <v>655</v>
      </c>
      <c r="G4331" s="250"/>
      <c r="H4331" s="251" t="s">
        <v>1</v>
      </c>
      <c r="I4331" s="253"/>
      <c r="J4331" s="250"/>
      <c r="K4331" s="250"/>
      <c r="L4331" s="254"/>
      <c r="M4331" s="255"/>
      <c r="N4331" s="256"/>
      <c r="O4331" s="256"/>
      <c r="P4331" s="256"/>
      <c r="Q4331" s="256"/>
      <c r="R4331" s="256"/>
      <c r="S4331" s="256"/>
      <c r="T4331" s="257"/>
      <c r="U4331" s="13"/>
      <c r="V4331" s="13"/>
      <c r="W4331" s="13"/>
      <c r="X4331" s="13"/>
      <c r="Y4331" s="13"/>
      <c r="Z4331" s="13"/>
      <c r="AA4331" s="13"/>
      <c r="AB4331" s="13"/>
      <c r="AC4331" s="13"/>
      <c r="AD4331" s="13"/>
      <c r="AE4331" s="13"/>
      <c r="AT4331" s="258" t="s">
        <v>200</v>
      </c>
      <c r="AU4331" s="258" t="s">
        <v>82</v>
      </c>
      <c r="AV4331" s="13" t="s">
        <v>80</v>
      </c>
      <c r="AW4331" s="13" t="s">
        <v>30</v>
      </c>
      <c r="AX4331" s="13" t="s">
        <v>73</v>
      </c>
      <c r="AY4331" s="258" t="s">
        <v>189</v>
      </c>
    </row>
    <row r="4332" s="14" customFormat="1">
      <c r="A4332" s="14"/>
      <c r="B4332" s="259"/>
      <c r="C4332" s="260"/>
      <c r="D4332" s="242" t="s">
        <v>200</v>
      </c>
      <c r="E4332" s="261" t="s">
        <v>1</v>
      </c>
      <c r="F4332" s="262" t="s">
        <v>2650</v>
      </c>
      <c r="G4332" s="260"/>
      <c r="H4332" s="263">
        <v>18</v>
      </c>
      <c r="I4332" s="264"/>
      <c r="J4332" s="260"/>
      <c r="K4332" s="260"/>
      <c r="L4332" s="265"/>
      <c r="M4332" s="266"/>
      <c r="N4332" s="267"/>
      <c r="O4332" s="267"/>
      <c r="P4332" s="267"/>
      <c r="Q4332" s="267"/>
      <c r="R4332" s="267"/>
      <c r="S4332" s="267"/>
      <c r="T4332" s="268"/>
      <c r="U4332" s="14"/>
      <c r="V4332" s="14"/>
      <c r="W4332" s="14"/>
      <c r="X4332" s="14"/>
      <c r="Y4332" s="14"/>
      <c r="Z4332" s="14"/>
      <c r="AA4332" s="14"/>
      <c r="AB4332" s="14"/>
      <c r="AC4332" s="14"/>
      <c r="AD4332" s="14"/>
      <c r="AE4332" s="14"/>
      <c r="AT4332" s="269" t="s">
        <v>200</v>
      </c>
      <c r="AU4332" s="269" t="s">
        <v>82</v>
      </c>
      <c r="AV4332" s="14" t="s">
        <v>82</v>
      </c>
      <c r="AW4332" s="14" t="s">
        <v>30</v>
      </c>
      <c r="AX4332" s="14" t="s">
        <v>73</v>
      </c>
      <c r="AY4332" s="269" t="s">
        <v>189</v>
      </c>
    </row>
    <row r="4333" s="13" customFormat="1">
      <c r="A4333" s="13"/>
      <c r="B4333" s="249"/>
      <c r="C4333" s="250"/>
      <c r="D4333" s="242" t="s">
        <v>200</v>
      </c>
      <c r="E4333" s="251" t="s">
        <v>1</v>
      </c>
      <c r="F4333" s="252" t="s">
        <v>657</v>
      </c>
      <c r="G4333" s="250"/>
      <c r="H4333" s="251" t="s">
        <v>1</v>
      </c>
      <c r="I4333" s="253"/>
      <c r="J4333" s="250"/>
      <c r="K4333" s="250"/>
      <c r="L4333" s="254"/>
      <c r="M4333" s="255"/>
      <c r="N4333" s="256"/>
      <c r="O4333" s="256"/>
      <c r="P4333" s="256"/>
      <c r="Q4333" s="256"/>
      <c r="R4333" s="256"/>
      <c r="S4333" s="256"/>
      <c r="T4333" s="257"/>
      <c r="U4333" s="13"/>
      <c r="V4333" s="13"/>
      <c r="W4333" s="13"/>
      <c r="X4333" s="13"/>
      <c r="Y4333" s="13"/>
      <c r="Z4333" s="13"/>
      <c r="AA4333" s="13"/>
      <c r="AB4333" s="13"/>
      <c r="AC4333" s="13"/>
      <c r="AD4333" s="13"/>
      <c r="AE4333" s="13"/>
      <c r="AT4333" s="258" t="s">
        <v>200</v>
      </c>
      <c r="AU4333" s="258" t="s">
        <v>82</v>
      </c>
      <c r="AV4333" s="13" t="s">
        <v>80</v>
      </c>
      <c r="AW4333" s="13" t="s">
        <v>30</v>
      </c>
      <c r="AX4333" s="13" t="s">
        <v>73</v>
      </c>
      <c r="AY4333" s="258" t="s">
        <v>189</v>
      </c>
    </row>
    <row r="4334" s="14" customFormat="1">
      <c r="A4334" s="14"/>
      <c r="B4334" s="259"/>
      <c r="C4334" s="260"/>
      <c r="D4334" s="242" t="s">
        <v>200</v>
      </c>
      <c r="E4334" s="261" t="s">
        <v>1</v>
      </c>
      <c r="F4334" s="262" t="s">
        <v>2651</v>
      </c>
      <c r="G4334" s="260"/>
      <c r="H4334" s="263">
        <v>20</v>
      </c>
      <c r="I4334" s="264"/>
      <c r="J4334" s="260"/>
      <c r="K4334" s="260"/>
      <c r="L4334" s="265"/>
      <c r="M4334" s="266"/>
      <c r="N4334" s="267"/>
      <c r="O4334" s="267"/>
      <c r="P4334" s="267"/>
      <c r="Q4334" s="267"/>
      <c r="R4334" s="267"/>
      <c r="S4334" s="267"/>
      <c r="T4334" s="268"/>
      <c r="U4334" s="14"/>
      <c r="V4334" s="14"/>
      <c r="W4334" s="14"/>
      <c r="X4334" s="14"/>
      <c r="Y4334" s="14"/>
      <c r="Z4334" s="14"/>
      <c r="AA4334" s="14"/>
      <c r="AB4334" s="14"/>
      <c r="AC4334" s="14"/>
      <c r="AD4334" s="14"/>
      <c r="AE4334" s="14"/>
      <c r="AT4334" s="269" t="s">
        <v>200</v>
      </c>
      <c r="AU4334" s="269" t="s">
        <v>82</v>
      </c>
      <c r="AV4334" s="14" t="s">
        <v>82</v>
      </c>
      <c r="AW4334" s="14" t="s">
        <v>30</v>
      </c>
      <c r="AX4334" s="14" t="s">
        <v>73</v>
      </c>
      <c r="AY4334" s="269" t="s">
        <v>189</v>
      </c>
    </row>
    <row r="4335" s="15" customFormat="1">
      <c r="A4335" s="15"/>
      <c r="B4335" s="270"/>
      <c r="C4335" s="271"/>
      <c r="D4335" s="242" t="s">
        <v>200</v>
      </c>
      <c r="E4335" s="272" t="s">
        <v>1</v>
      </c>
      <c r="F4335" s="273" t="s">
        <v>207</v>
      </c>
      <c r="G4335" s="271"/>
      <c r="H4335" s="274">
        <v>47</v>
      </c>
      <c r="I4335" s="275"/>
      <c r="J4335" s="271"/>
      <c r="K4335" s="271"/>
      <c r="L4335" s="276"/>
      <c r="M4335" s="277"/>
      <c r="N4335" s="278"/>
      <c r="O4335" s="278"/>
      <c r="P4335" s="278"/>
      <c r="Q4335" s="278"/>
      <c r="R4335" s="278"/>
      <c r="S4335" s="278"/>
      <c r="T4335" s="279"/>
      <c r="U4335" s="15"/>
      <c r="V4335" s="15"/>
      <c r="W4335" s="15"/>
      <c r="X4335" s="15"/>
      <c r="Y4335" s="15"/>
      <c r="Z4335" s="15"/>
      <c r="AA4335" s="15"/>
      <c r="AB4335" s="15"/>
      <c r="AC4335" s="15"/>
      <c r="AD4335" s="15"/>
      <c r="AE4335" s="15"/>
      <c r="AT4335" s="280" t="s">
        <v>200</v>
      </c>
      <c r="AU4335" s="280" t="s">
        <v>82</v>
      </c>
      <c r="AV4335" s="15" t="s">
        <v>195</v>
      </c>
      <c r="AW4335" s="15" t="s">
        <v>30</v>
      </c>
      <c r="AX4335" s="15" t="s">
        <v>80</v>
      </c>
      <c r="AY4335" s="280" t="s">
        <v>189</v>
      </c>
    </row>
    <row r="4336" s="2" customFormat="1" ht="24.15" customHeight="1">
      <c r="A4336" s="39"/>
      <c r="B4336" s="40"/>
      <c r="C4336" s="228" t="s">
        <v>2652</v>
      </c>
      <c r="D4336" s="228" t="s">
        <v>191</v>
      </c>
      <c r="E4336" s="229" t="s">
        <v>2653</v>
      </c>
      <c r="F4336" s="230" t="s">
        <v>2654</v>
      </c>
      <c r="G4336" s="231" t="s">
        <v>466</v>
      </c>
      <c r="H4336" s="232">
        <v>114</v>
      </c>
      <c r="I4336" s="233"/>
      <c r="J4336" s="234">
        <f>ROUND(I4336*H4336,2)</f>
        <v>0</v>
      </c>
      <c r="K4336" s="235"/>
      <c r="L4336" s="45"/>
      <c r="M4336" s="236" t="s">
        <v>1</v>
      </c>
      <c r="N4336" s="237" t="s">
        <v>38</v>
      </c>
      <c r="O4336" s="92"/>
      <c r="P4336" s="238">
        <f>O4336*H4336</f>
        <v>0</v>
      </c>
      <c r="Q4336" s="238">
        <v>0</v>
      </c>
      <c r="R4336" s="238">
        <f>Q4336*H4336</f>
        <v>0</v>
      </c>
      <c r="S4336" s="238">
        <v>0.025000000000000001</v>
      </c>
      <c r="T4336" s="239">
        <f>S4336*H4336</f>
        <v>2.8500000000000001</v>
      </c>
      <c r="U4336" s="39"/>
      <c r="V4336" s="39"/>
      <c r="W4336" s="39"/>
      <c r="X4336" s="39"/>
      <c r="Y4336" s="39"/>
      <c r="Z4336" s="39"/>
      <c r="AA4336" s="39"/>
      <c r="AB4336" s="39"/>
      <c r="AC4336" s="39"/>
      <c r="AD4336" s="39"/>
      <c r="AE4336" s="39"/>
      <c r="AR4336" s="240" t="s">
        <v>306</v>
      </c>
      <c r="AT4336" s="240" t="s">
        <v>191</v>
      </c>
      <c r="AU4336" s="240" t="s">
        <v>82</v>
      </c>
      <c r="AY4336" s="18" t="s">
        <v>189</v>
      </c>
      <c r="BE4336" s="241">
        <f>IF(N4336="základní",J4336,0)</f>
        <v>0</v>
      </c>
      <c r="BF4336" s="241">
        <f>IF(N4336="snížená",J4336,0)</f>
        <v>0</v>
      </c>
      <c r="BG4336" s="241">
        <f>IF(N4336="zákl. přenesená",J4336,0)</f>
        <v>0</v>
      </c>
      <c r="BH4336" s="241">
        <f>IF(N4336="sníž. přenesená",J4336,0)</f>
        <v>0</v>
      </c>
      <c r="BI4336" s="241">
        <f>IF(N4336="nulová",J4336,0)</f>
        <v>0</v>
      </c>
      <c r="BJ4336" s="18" t="s">
        <v>80</v>
      </c>
      <c r="BK4336" s="241">
        <f>ROUND(I4336*H4336,2)</f>
        <v>0</v>
      </c>
      <c r="BL4336" s="18" t="s">
        <v>306</v>
      </c>
      <c r="BM4336" s="240" t="s">
        <v>2655</v>
      </c>
    </row>
    <row r="4337" s="2" customFormat="1">
      <c r="A4337" s="39"/>
      <c r="B4337" s="40"/>
      <c r="C4337" s="41"/>
      <c r="D4337" s="242" t="s">
        <v>197</v>
      </c>
      <c r="E4337" s="41"/>
      <c r="F4337" s="243" t="s">
        <v>2654</v>
      </c>
      <c r="G4337" s="41"/>
      <c r="H4337" s="41"/>
      <c r="I4337" s="244"/>
      <c r="J4337" s="41"/>
      <c r="K4337" s="41"/>
      <c r="L4337" s="45"/>
      <c r="M4337" s="245"/>
      <c r="N4337" s="246"/>
      <c r="O4337" s="92"/>
      <c r="P4337" s="92"/>
      <c r="Q4337" s="92"/>
      <c r="R4337" s="92"/>
      <c r="S4337" s="92"/>
      <c r="T4337" s="93"/>
      <c r="U4337" s="39"/>
      <c r="V4337" s="39"/>
      <c r="W4337" s="39"/>
      <c r="X4337" s="39"/>
      <c r="Y4337" s="39"/>
      <c r="Z4337" s="39"/>
      <c r="AA4337" s="39"/>
      <c r="AB4337" s="39"/>
      <c r="AC4337" s="39"/>
      <c r="AD4337" s="39"/>
      <c r="AE4337" s="39"/>
      <c r="AT4337" s="18" t="s">
        <v>197</v>
      </c>
      <c r="AU4337" s="18" t="s">
        <v>82</v>
      </c>
    </row>
    <row r="4338" s="2" customFormat="1">
      <c r="A4338" s="39"/>
      <c r="B4338" s="40"/>
      <c r="C4338" s="41"/>
      <c r="D4338" s="247" t="s">
        <v>198</v>
      </c>
      <c r="E4338" s="41"/>
      <c r="F4338" s="248" t="s">
        <v>2656</v>
      </c>
      <c r="G4338" s="41"/>
      <c r="H4338" s="41"/>
      <c r="I4338" s="244"/>
      <c r="J4338" s="41"/>
      <c r="K4338" s="41"/>
      <c r="L4338" s="45"/>
      <c r="M4338" s="245"/>
      <c r="N4338" s="246"/>
      <c r="O4338" s="92"/>
      <c r="P4338" s="92"/>
      <c r="Q4338" s="92"/>
      <c r="R4338" s="92"/>
      <c r="S4338" s="92"/>
      <c r="T4338" s="93"/>
      <c r="U4338" s="39"/>
      <c r="V4338" s="39"/>
      <c r="W4338" s="39"/>
      <c r="X4338" s="39"/>
      <c r="Y4338" s="39"/>
      <c r="Z4338" s="39"/>
      <c r="AA4338" s="39"/>
      <c r="AB4338" s="39"/>
      <c r="AC4338" s="39"/>
      <c r="AD4338" s="39"/>
      <c r="AE4338" s="39"/>
      <c r="AT4338" s="18" t="s">
        <v>198</v>
      </c>
      <c r="AU4338" s="18" t="s">
        <v>82</v>
      </c>
    </row>
    <row r="4339" s="13" customFormat="1">
      <c r="A4339" s="13"/>
      <c r="B4339" s="249"/>
      <c r="C4339" s="250"/>
      <c r="D4339" s="242" t="s">
        <v>200</v>
      </c>
      <c r="E4339" s="251" t="s">
        <v>1</v>
      </c>
      <c r="F4339" s="252" t="s">
        <v>2657</v>
      </c>
      <c r="G4339" s="250"/>
      <c r="H4339" s="251" t="s">
        <v>1</v>
      </c>
      <c r="I4339" s="253"/>
      <c r="J4339" s="250"/>
      <c r="K4339" s="250"/>
      <c r="L4339" s="254"/>
      <c r="M4339" s="255"/>
      <c r="N4339" s="256"/>
      <c r="O4339" s="256"/>
      <c r="P4339" s="256"/>
      <c r="Q4339" s="256"/>
      <c r="R4339" s="256"/>
      <c r="S4339" s="256"/>
      <c r="T4339" s="257"/>
      <c r="U4339" s="13"/>
      <c r="V4339" s="13"/>
      <c r="W4339" s="13"/>
      <c r="X4339" s="13"/>
      <c r="Y4339" s="13"/>
      <c r="Z4339" s="13"/>
      <c r="AA4339" s="13"/>
      <c r="AB4339" s="13"/>
      <c r="AC4339" s="13"/>
      <c r="AD4339" s="13"/>
      <c r="AE4339" s="13"/>
      <c r="AT4339" s="258" t="s">
        <v>200</v>
      </c>
      <c r="AU4339" s="258" t="s">
        <v>82</v>
      </c>
      <c r="AV4339" s="13" t="s">
        <v>80</v>
      </c>
      <c r="AW4339" s="13" t="s">
        <v>30</v>
      </c>
      <c r="AX4339" s="13" t="s">
        <v>73</v>
      </c>
      <c r="AY4339" s="258" t="s">
        <v>189</v>
      </c>
    </row>
    <row r="4340" s="13" customFormat="1">
      <c r="A4340" s="13"/>
      <c r="B4340" s="249"/>
      <c r="C4340" s="250"/>
      <c r="D4340" s="242" t="s">
        <v>200</v>
      </c>
      <c r="E4340" s="251" t="s">
        <v>1</v>
      </c>
      <c r="F4340" s="252" t="s">
        <v>2658</v>
      </c>
      <c r="G4340" s="250"/>
      <c r="H4340" s="251" t="s">
        <v>1</v>
      </c>
      <c r="I4340" s="253"/>
      <c r="J4340" s="250"/>
      <c r="K4340" s="250"/>
      <c r="L4340" s="254"/>
      <c r="M4340" s="255"/>
      <c r="N4340" s="256"/>
      <c r="O4340" s="256"/>
      <c r="P4340" s="256"/>
      <c r="Q4340" s="256"/>
      <c r="R4340" s="256"/>
      <c r="S4340" s="256"/>
      <c r="T4340" s="257"/>
      <c r="U4340" s="13"/>
      <c r="V4340" s="13"/>
      <c r="W4340" s="13"/>
      <c r="X4340" s="13"/>
      <c r="Y4340" s="13"/>
      <c r="Z4340" s="13"/>
      <c r="AA4340" s="13"/>
      <c r="AB4340" s="13"/>
      <c r="AC4340" s="13"/>
      <c r="AD4340" s="13"/>
      <c r="AE4340" s="13"/>
      <c r="AT4340" s="258" t="s">
        <v>200</v>
      </c>
      <c r="AU4340" s="258" t="s">
        <v>82</v>
      </c>
      <c r="AV4340" s="13" t="s">
        <v>80</v>
      </c>
      <c r="AW4340" s="13" t="s">
        <v>30</v>
      </c>
      <c r="AX4340" s="13" t="s">
        <v>73</v>
      </c>
      <c r="AY4340" s="258" t="s">
        <v>189</v>
      </c>
    </row>
    <row r="4341" s="14" customFormat="1">
      <c r="A4341" s="14"/>
      <c r="B4341" s="259"/>
      <c r="C4341" s="260"/>
      <c r="D4341" s="242" t="s">
        <v>200</v>
      </c>
      <c r="E4341" s="261" t="s">
        <v>1</v>
      </c>
      <c r="F4341" s="262" t="s">
        <v>2659</v>
      </c>
      <c r="G4341" s="260"/>
      <c r="H4341" s="263">
        <v>114</v>
      </c>
      <c r="I4341" s="264"/>
      <c r="J4341" s="260"/>
      <c r="K4341" s="260"/>
      <c r="L4341" s="265"/>
      <c r="M4341" s="266"/>
      <c r="N4341" s="267"/>
      <c r="O4341" s="267"/>
      <c r="P4341" s="267"/>
      <c r="Q4341" s="267"/>
      <c r="R4341" s="267"/>
      <c r="S4341" s="267"/>
      <c r="T4341" s="268"/>
      <c r="U4341" s="14"/>
      <c r="V4341" s="14"/>
      <c r="W4341" s="14"/>
      <c r="X4341" s="14"/>
      <c r="Y4341" s="14"/>
      <c r="Z4341" s="14"/>
      <c r="AA4341" s="14"/>
      <c r="AB4341" s="14"/>
      <c r="AC4341" s="14"/>
      <c r="AD4341" s="14"/>
      <c r="AE4341" s="14"/>
      <c r="AT4341" s="269" t="s">
        <v>200</v>
      </c>
      <c r="AU4341" s="269" t="s">
        <v>82</v>
      </c>
      <c r="AV4341" s="14" t="s">
        <v>82</v>
      </c>
      <c r="AW4341" s="14" t="s">
        <v>30</v>
      </c>
      <c r="AX4341" s="14" t="s">
        <v>73</v>
      </c>
      <c r="AY4341" s="269" t="s">
        <v>189</v>
      </c>
    </row>
    <row r="4342" s="16" customFormat="1">
      <c r="A4342" s="16"/>
      <c r="B4342" s="292"/>
      <c r="C4342" s="293"/>
      <c r="D4342" s="242" t="s">
        <v>200</v>
      </c>
      <c r="E4342" s="294" t="s">
        <v>1</v>
      </c>
      <c r="F4342" s="295" t="s">
        <v>290</v>
      </c>
      <c r="G4342" s="293"/>
      <c r="H4342" s="296">
        <v>114</v>
      </c>
      <c r="I4342" s="297"/>
      <c r="J4342" s="293"/>
      <c r="K4342" s="293"/>
      <c r="L4342" s="298"/>
      <c r="M4342" s="299"/>
      <c r="N4342" s="300"/>
      <c r="O4342" s="300"/>
      <c r="P4342" s="300"/>
      <c r="Q4342" s="300"/>
      <c r="R4342" s="300"/>
      <c r="S4342" s="300"/>
      <c r="T4342" s="301"/>
      <c r="U4342" s="16"/>
      <c r="V4342" s="16"/>
      <c r="W4342" s="16"/>
      <c r="X4342" s="16"/>
      <c r="Y4342" s="16"/>
      <c r="Z4342" s="16"/>
      <c r="AA4342" s="16"/>
      <c r="AB4342" s="16"/>
      <c r="AC4342" s="16"/>
      <c r="AD4342" s="16"/>
      <c r="AE4342" s="16"/>
      <c r="AT4342" s="302" t="s">
        <v>200</v>
      </c>
      <c r="AU4342" s="302" t="s">
        <v>82</v>
      </c>
      <c r="AV4342" s="16" t="s">
        <v>214</v>
      </c>
      <c r="AW4342" s="16" t="s">
        <v>30</v>
      </c>
      <c r="AX4342" s="16" t="s">
        <v>73</v>
      </c>
      <c r="AY4342" s="302" t="s">
        <v>189</v>
      </c>
    </row>
    <row r="4343" s="15" customFormat="1">
      <c r="A4343" s="15"/>
      <c r="B4343" s="270"/>
      <c r="C4343" s="271"/>
      <c r="D4343" s="242" t="s">
        <v>200</v>
      </c>
      <c r="E4343" s="272" t="s">
        <v>1</v>
      </c>
      <c r="F4343" s="273" t="s">
        <v>207</v>
      </c>
      <c r="G4343" s="271"/>
      <c r="H4343" s="274">
        <v>114</v>
      </c>
      <c r="I4343" s="275"/>
      <c r="J4343" s="271"/>
      <c r="K4343" s="271"/>
      <c r="L4343" s="276"/>
      <c r="M4343" s="277"/>
      <c r="N4343" s="278"/>
      <c r="O4343" s="278"/>
      <c r="P4343" s="278"/>
      <c r="Q4343" s="278"/>
      <c r="R4343" s="278"/>
      <c r="S4343" s="278"/>
      <c r="T4343" s="279"/>
      <c r="U4343" s="15"/>
      <c r="V4343" s="15"/>
      <c r="W4343" s="15"/>
      <c r="X4343" s="15"/>
      <c r="Y4343" s="15"/>
      <c r="Z4343" s="15"/>
      <c r="AA4343" s="15"/>
      <c r="AB4343" s="15"/>
      <c r="AC4343" s="15"/>
      <c r="AD4343" s="15"/>
      <c r="AE4343" s="15"/>
      <c r="AT4343" s="280" t="s">
        <v>200</v>
      </c>
      <c r="AU4343" s="280" t="s">
        <v>82</v>
      </c>
      <c r="AV4343" s="15" t="s">
        <v>195</v>
      </c>
      <c r="AW4343" s="15" t="s">
        <v>30</v>
      </c>
      <c r="AX4343" s="15" t="s">
        <v>80</v>
      </c>
      <c r="AY4343" s="280" t="s">
        <v>189</v>
      </c>
    </row>
    <row r="4344" s="2" customFormat="1" ht="24.15" customHeight="1">
      <c r="A4344" s="39"/>
      <c r="B4344" s="40"/>
      <c r="C4344" s="228" t="s">
        <v>2660</v>
      </c>
      <c r="D4344" s="228" t="s">
        <v>191</v>
      </c>
      <c r="E4344" s="229" t="s">
        <v>2661</v>
      </c>
      <c r="F4344" s="230" t="s">
        <v>2662</v>
      </c>
      <c r="G4344" s="231" t="s">
        <v>466</v>
      </c>
      <c r="H4344" s="232">
        <v>47</v>
      </c>
      <c r="I4344" s="233"/>
      <c r="J4344" s="234">
        <f>ROUND(I4344*H4344,2)</f>
        <v>0</v>
      </c>
      <c r="K4344" s="235"/>
      <c r="L4344" s="45"/>
      <c r="M4344" s="236" t="s">
        <v>1</v>
      </c>
      <c r="N4344" s="237" t="s">
        <v>38</v>
      </c>
      <c r="O4344" s="92"/>
      <c r="P4344" s="238">
        <f>O4344*H4344</f>
        <v>0</v>
      </c>
      <c r="Q4344" s="238">
        <v>0.013634</v>
      </c>
      <c r="R4344" s="238">
        <f>Q4344*H4344</f>
        <v>0.64079799999999998</v>
      </c>
      <c r="S4344" s="238">
        <v>0</v>
      </c>
      <c r="T4344" s="239">
        <f>S4344*H4344</f>
        <v>0</v>
      </c>
      <c r="U4344" s="39"/>
      <c r="V4344" s="39"/>
      <c r="W4344" s="39"/>
      <c r="X4344" s="39"/>
      <c r="Y4344" s="39"/>
      <c r="Z4344" s="39"/>
      <c r="AA4344" s="39"/>
      <c r="AB4344" s="39"/>
      <c r="AC4344" s="39"/>
      <c r="AD4344" s="39"/>
      <c r="AE4344" s="39"/>
      <c r="AR4344" s="240" t="s">
        <v>306</v>
      </c>
      <c r="AT4344" s="240" t="s">
        <v>191</v>
      </c>
      <c r="AU4344" s="240" t="s">
        <v>82</v>
      </c>
      <c r="AY4344" s="18" t="s">
        <v>189</v>
      </c>
      <c r="BE4344" s="241">
        <f>IF(N4344="základní",J4344,0)</f>
        <v>0</v>
      </c>
      <c r="BF4344" s="241">
        <f>IF(N4344="snížená",J4344,0)</f>
        <v>0</v>
      </c>
      <c r="BG4344" s="241">
        <f>IF(N4344="zákl. přenesená",J4344,0)</f>
        <v>0</v>
      </c>
      <c r="BH4344" s="241">
        <f>IF(N4344="sníž. přenesená",J4344,0)</f>
        <v>0</v>
      </c>
      <c r="BI4344" s="241">
        <f>IF(N4344="nulová",J4344,0)</f>
        <v>0</v>
      </c>
      <c r="BJ4344" s="18" t="s">
        <v>80</v>
      </c>
      <c r="BK4344" s="241">
        <f>ROUND(I4344*H4344,2)</f>
        <v>0</v>
      </c>
      <c r="BL4344" s="18" t="s">
        <v>306</v>
      </c>
      <c r="BM4344" s="240" t="s">
        <v>2663</v>
      </c>
    </row>
    <row r="4345" s="2" customFormat="1">
      <c r="A4345" s="39"/>
      <c r="B4345" s="40"/>
      <c r="C4345" s="41"/>
      <c r="D4345" s="242" t="s">
        <v>197</v>
      </c>
      <c r="E4345" s="41"/>
      <c r="F4345" s="243" t="s">
        <v>2662</v>
      </c>
      <c r="G4345" s="41"/>
      <c r="H4345" s="41"/>
      <c r="I4345" s="244"/>
      <c r="J4345" s="41"/>
      <c r="K4345" s="41"/>
      <c r="L4345" s="45"/>
      <c r="M4345" s="245"/>
      <c r="N4345" s="246"/>
      <c r="O4345" s="92"/>
      <c r="P4345" s="92"/>
      <c r="Q4345" s="92"/>
      <c r="R4345" s="92"/>
      <c r="S4345" s="92"/>
      <c r="T4345" s="93"/>
      <c r="U4345" s="39"/>
      <c r="V4345" s="39"/>
      <c r="W4345" s="39"/>
      <c r="X4345" s="39"/>
      <c r="Y4345" s="39"/>
      <c r="Z4345" s="39"/>
      <c r="AA4345" s="39"/>
      <c r="AB4345" s="39"/>
      <c r="AC4345" s="39"/>
      <c r="AD4345" s="39"/>
      <c r="AE4345" s="39"/>
      <c r="AT4345" s="18" t="s">
        <v>197</v>
      </c>
      <c r="AU4345" s="18" t="s">
        <v>82</v>
      </c>
    </row>
    <row r="4346" s="2" customFormat="1">
      <c r="A4346" s="39"/>
      <c r="B4346" s="40"/>
      <c r="C4346" s="41"/>
      <c r="D4346" s="247" t="s">
        <v>198</v>
      </c>
      <c r="E4346" s="41"/>
      <c r="F4346" s="248" t="s">
        <v>2664</v>
      </c>
      <c r="G4346" s="41"/>
      <c r="H4346" s="41"/>
      <c r="I4346" s="244"/>
      <c r="J4346" s="41"/>
      <c r="K4346" s="41"/>
      <c r="L4346" s="45"/>
      <c r="M4346" s="245"/>
      <c r="N4346" s="246"/>
      <c r="O4346" s="92"/>
      <c r="P4346" s="92"/>
      <c r="Q4346" s="92"/>
      <c r="R4346" s="92"/>
      <c r="S4346" s="92"/>
      <c r="T4346" s="93"/>
      <c r="U4346" s="39"/>
      <c r="V4346" s="39"/>
      <c r="W4346" s="39"/>
      <c r="X4346" s="39"/>
      <c r="Y4346" s="39"/>
      <c r="Z4346" s="39"/>
      <c r="AA4346" s="39"/>
      <c r="AB4346" s="39"/>
      <c r="AC4346" s="39"/>
      <c r="AD4346" s="39"/>
      <c r="AE4346" s="39"/>
      <c r="AT4346" s="18" t="s">
        <v>198</v>
      </c>
      <c r="AU4346" s="18" t="s">
        <v>82</v>
      </c>
    </row>
    <row r="4347" s="13" customFormat="1">
      <c r="A4347" s="13"/>
      <c r="B4347" s="249"/>
      <c r="C4347" s="250"/>
      <c r="D4347" s="242" t="s">
        <v>200</v>
      </c>
      <c r="E4347" s="251" t="s">
        <v>1</v>
      </c>
      <c r="F4347" s="252" t="s">
        <v>2665</v>
      </c>
      <c r="G4347" s="250"/>
      <c r="H4347" s="251" t="s">
        <v>1</v>
      </c>
      <c r="I4347" s="253"/>
      <c r="J4347" s="250"/>
      <c r="K4347" s="250"/>
      <c r="L4347" s="254"/>
      <c r="M4347" s="255"/>
      <c r="N4347" s="256"/>
      <c r="O4347" s="256"/>
      <c r="P4347" s="256"/>
      <c r="Q4347" s="256"/>
      <c r="R4347" s="256"/>
      <c r="S4347" s="256"/>
      <c r="T4347" s="257"/>
      <c r="U4347" s="13"/>
      <c r="V4347" s="13"/>
      <c r="W4347" s="13"/>
      <c r="X4347" s="13"/>
      <c r="Y4347" s="13"/>
      <c r="Z4347" s="13"/>
      <c r="AA4347" s="13"/>
      <c r="AB4347" s="13"/>
      <c r="AC4347" s="13"/>
      <c r="AD4347" s="13"/>
      <c r="AE4347" s="13"/>
      <c r="AT4347" s="258" t="s">
        <v>200</v>
      </c>
      <c r="AU4347" s="258" t="s">
        <v>82</v>
      </c>
      <c r="AV4347" s="13" t="s">
        <v>80</v>
      </c>
      <c r="AW4347" s="13" t="s">
        <v>30</v>
      </c>
      <c r="AX4347" s="13" t="s">
        <v>73</v>
      </c>
      <c r="AY4347" s="258" t="s">
        <v>189</v>
      </c>
    </row>
    <row r="4348" s="13" customFormat="1">
      <c r="A4348" s="13"/>
      <c r="B4348" s="249"/>
      <c r="C4348" s="250"/>
      <c r="D4348" s="242" t="s">
        <v>200</v>
      </c>
      <c r="E4348" s="251" t="s">
        <v>1</v>
      </c>
      <c r="F4348" s="252" t="s">
        <v>652</v>
      </c>
      <c r="G4348" s="250"/>
      <c r="H4348" s="251" t="s">
        <v>1</v>
      </c>
      <c r="I4348" s="253"/>
      <c r="J4348" s="250"/>
      <c r="K4348" s="250"/>
      <c r="L4348" s="254"/>
      <c r="M4348" s="255"/>
      <c r="N4348" s="256"/>
      <c r="O4348" s="256"/>
      <c r="P4348" s="256"/>
      <c r="Q4348" s="256"/>
      <c r="R4348" s="256"/>
      <c r="S4348" s="256"/>
      <c r="T4348" s="257"/>
      <c r="U4348" s="13"/>
      <c r="V4348" s="13"/>
      <c r="W4348" s="13"/>
      <c r="X4348" s="13"/>
      <c r="Y4348" s="13"/>
      <c r="Z4348" s="13"/>
      <c r="AA4348" s="13"/>
      <c r="AB4348" s="13"/>
      <c r="AC4348" s="13"/>
      <c r="AD4348" s="13"/>
      <c r="AE4348" s="13"/>
      <c r="AT4348" s="258" t="s">
        <v>200</v>
      </c>
      <c r="AU4348" s="258" t="s">
        <v>82</v>
      </c>
      <c r="AV4348" s="13" t="s">
        <v>80</v>
      </c>
      <c r="AW4348" s="13" t="s">
        <v>30</v>
      </c>
      <c r="AX4348" s="13" t="s">
        <v>73</v>
      </c>
      <c r="AY4348" s="258" t="s">
        <v>189</v>
      </c>
    </row>
    <row r="4349" s="13" customFormat="1">
      <c r="A4349" s="13"/>
      <c r="B4349" s="249"/>
      <c r="C4349" s="250"/>
      <c r="D4349" s="242" t="s">
        <v>200</v>
      </c>
      <c r="E4349" s="251" t="s">
        <v>1</v>
      </c>
      <c r="F4349" s="252" t="s">
        <v>653</v>
      </c>
      <c r="G4349" s="250"/>
      <c r="H4349" s="251" t="s">
        <v>1</v>
      </c>
      <c r="I4349" s="253"/>
      <c r="J4349" s="250"/>
      <c r="K4349" s="250"/>
      <c r="L4349" s="254"/>
      <c r="M4349" s="255"/>
      <c r="N4349" s="256"/>
      <c r="O4349" s="256"/>
      <c r="P4349" s="256"/>
      <c r="Q4349" s="256"/>
      <c r="R4349" s="256"/>
      <c r="S4349" s="256"/>
      <c r="T4349" s="257"/>
      <c r="U4349" s="13"/>
      <c r="V4349" s="13"/>
      <c r="W4349" s="13"/>
      <c r="X4349" s="13"/>
      <c r="Y4349" s="13"/>
      <c r="Z4349" s="13"/>
      <c r="AA4349" s="13"/>
      <c r="AB4349" s="13"/>
      <c r="AC4349" s="13"/>
      <c r="AD4349" s="13"/>
      <c r="AE4349" s="13"/>
      <c r="AT4349" s="258" t="s">
        <v>200</v>
      </c>
      <c r="AU4349" s="258" t="s">
        <v>82</v>
      </c>
      <c r="AV4349" s="13" t="s">
        <v>80</v>
      </c>
      <c r="AW4349" s="13" t="s">
        <v>30</v>
      </c>
      <c r="AX4349" s="13" t="s">
        <v>73</v>
      </c>
      <c r="AY4349" s="258" t="s">
        <v>189</v>
      </c>
    </row>
    <row r="4350" s="14" customFormat="1">
      <c r="A4350" s="14"/>
      <c r="B4350" s="259"/>
      <c r="C4350" s="260"/>
      <c r="D4350" s="242" t="s">
        <v>200</v>
      </c>
      <c r="E4350" s="261" t="s">
        <v>1</v>
      </c>
      <c r="F4350" s="262" t="s">
        <v>2649</v>
      </c>
      <c r="G4350" s="260"/>
      <c r="H4350" s="263">
        <v>9</v>
      </c>
      <c r="I4350" s="264"/>
      <c r="J4350" s="260"/>
      <c r="K4350" s="260"/>
      <c r="L4350" s="265"/>
      <c r="M4350" s="266"/>
      <c r="N4350" s="267"/>
      <c r="O4350" s="267"/>
      <c r="P4350" s="267"/>
      <c r="Q4350" s="267"/>
      <c r="R4350" s="267"/>
      <c r="S4350" s="267"/>
      <c r="T4350" s="268"/>
      <c r="U4350" s="14"/>
      <c r="V4350" s="14"/>
      <c r="W4350" s="14"/>
      <c r="X4350" s="14"/>
      <c r="Y4350" s="14"/>
      <c r="Z4350" s="14"/>
      <c r="AA4350" s="14"/>
      <c r="AB4350" s="14"/>
      <c r="AC4350" s="14"/>
      <c r="AD4350" s="14"/>
      <c r="AE4350" s="14"/>
      <c r="AT4350" s="269" t="s">
        <v>200</v>
      </c>
      <c r="AU4350" s="269" t="s">
        <v>82</v>
      </c>
      <c r="AV4350" s="14" t="s">
        <v>82</v>
      </c>
      <c r="AW4350" s="14" t="s">
        <v>30</v>
      </c>
      <c r="AX4350" s="14" t="s">
        <v>73</v>
      </c>
      <c r="AY4350" s="269" t="s">
        <v>189</v>
      </c>
    </row>
    <row r="4351" s="13" customFormat="1">
      <c r="A4351" s="13"/>
      <c r="B4351" s="249"/>
      <c r="C4351" s="250"/>
      <c r="D4351" s="242" t="s">
        <v>200</v>
      </c>
      <c r="E4351" s="251" t="s">
        <v>1</v>
      </c>
      <c r="F4351" s="252" t="s">
        <v>655</v>
      </c>
      <c r="G4351" s="250"/>
      <c r="H4351" s="251" t="s">
        <v>1</v>
      </c>
      <c r="I4351" s="253"/>
      <c r="J4351" s="250"/>
      <c r="K4351" s="250"/>
      <c r="L4351" s="254"/>
      <c r="M4351" s="255"/>
      <c r="N4351" s="256"/>
      <c r="O4351" s="256"/>
      <c r="P4351" s="256"/>
      <c r="Q4351" s="256"/>
      <c r="R4351" s="256"/>
      <c r="S4351" s="256"/>
      <c r="T4351" s="257"/>
      <c r="U4351" s="13"/>
      <c r="V4351" s="13"/>
      <c r="W4351" s="13"/>
      <c r="X4351" s="13"/>
      <c r="Y4351" s="13"/>
      <c r="Z4351" s="13"/>
      <c r="AA4351" s="13"/>
      <c r="AB4351" s="13"/>
      <c r="AC4351" s="13"/>
      <c r="AD4351" s="13"/>
      <c r="AE4351" s="13"/>
      <c r="AT4351" s="258" t="s">
        <v>200</v>
      </c>
      <c r="AU4351" s="258" t="s">
        <v>82</v>
      </c>
      <c r="AV4351" s="13" t="s">
        <v>80</v>
      </c>
      <c r="AW4351" s="13" t="s">
        <v>30</v>
      </c>
      <c r="AX4351" s="13" t="s">
        <v>73</v>
      </c>
      <c r="AY4351" s="258" t="s">
        <v>189</v>
      </c>
    </row>
    <row r="4352" s="14" customFormat="1">
      <c r="A4352" s="14"/>
      <c r="B4352" s="259"/>
      <c r="C4352" s="260"/>
      <c r="D4352" s="242" t="s">
        <v>200</v>
      </c>
      <c r="E4352" s="261" t="s">
        <v>1</v>
      </c>
      <c r="F4352" s="262" t="s">
        <v>2650</v>
      </c>
      <c r="G4352" s="260"/>
      <c r="H4352" s="263">
        <v>18</v>
      </c>
      <c r="I4352" s="264"/>
      <c r="J4352" s="260"/>
      <c r="K4352" s="260"/>
      <c r="L4352" s="265"/>
      <c r="M4352" s="266"/>
      <c r="N4352" s="267"/>
      <c r="O4352" s="267"/>
      <c r="P4352" s="267"/>
      <c r="Q4352" s="267"/>
      <c r="R4352" s="267"/>
      <c r="S4352" s="267"/>
      <c r="T4352" s="268"/>
      <c r="U4352" s="14"/>
      <c r="V4352" s="14"/>
      <c r="W4352" s="14"/>
      <c r="X4352" s="14"/>
      <c r="Y4352" s="14"/>
      <c r="Z4352" s="14"/>
      <c r="AA4352" s="14"/>
      <c r="AB4352" s="14"/>
      <c r="AC4352" s="14"/>
      <c r="AD4352" s="14"/>
      <c r="AE4352" s="14"/>
      <c r="AT4352" s="269" t="s">
        <v>200</v>
      </c>
      <c r="AU4352" s="269" t="s">
        <v>82</v>
      </c>
      <c r="AV4352" s="14" t="s">
        <v>82</v>
      </c>
      <c r="AW4352" s="14" t="s">
        <v>30</v>
      </c>
      <c r="AX4352" s="14" t="s">
        <v>73</v>
      </c>
      <c r="AY4352" s="269" t="s">
        <v>189</v>
      </c>
    </row>
    <row r="4353" s="13" customFormat="1">
      <c r="A4353" s="13"/>
      <c r="B4353" s="249"/>
      <c r="C4353" s="250"/>
      <c r="D4353" s="242" t="s">
        <v>200</v>
      </c>
      <c r="E4353" s="251" t="s">
        <v>1</v>
      </c>
      <c r="F4353" s="252" t="s">
        <v>657</v>
      </c>
      <c r="G4353" s="250"/>
      <c r="H4353" s="251" t="s">
        <v>1</v>
      </c>
      <c r="I4353" s="253"/>
      <c r="J4353" s="250"/>
      <c r="K4353" s="250"/>
      <c r="L4353" s="254"/>
      <c r="M4353" s="255"/>
      <c r="N4353" s="256"/>
      <c r="O4353" s="256"/>
      <c r="P4353" s="256"/>
      <c r="Q4353" s="256"/>
      <c r="R4353" s="256"/>
      <c r="S4353" s="256"/>
      <c r="T4353" s="257"/>
      <c r="U4353" s="13"/>
      <c r="V4353" s="13"/>
      <c r="W4353" s="13"/>
      <c r="X4353" s="13"/>
      <c r="Y4353" s="13"/>
      <c r="Z4353" s="13"/>
      <c r="AA4353" s="13"/>
      <c r="AB4353" s="13"/>
      <c r="AC4353" s="13"/>
      <c r="AD4353" s="13"/>
      <c r="AE4353" s="13"/>
      <c r="AT4353" s="258" t="s">
        <v>200</v>
      </c>
      <c r="AU4353" s="258" t="s">
        <v>82</v>
      </c>
      <c r="AV4353" s="13" t="s">
        <v>80</v>
      </c>
      <c r="AW4353" s="13" t="s">
        <v>30</v>
      </c>
      <c r="AX4353" s="13" t="s">
        <v>73</v>
      </c>
      <c r="AY4353" s="258" t="s">
        <v>189</v>
      </c>
    </row>
    <row r="4354" s="14" customFormat="1">
      <c r="A4354" s="14"/>
      <c r="B4354" s="259"/>
      <c r="C4354" s="260"/>
      <c r="D4354" s="242" t="s">
        <v>200</v>
      </c>
      <c r="E4354" s="261" t="s">
        <v>1</v>
      </c>
      <c r="F4354" s="262" t="s">
        <v>2651</v>
      </c>
      <c r="G4354" s="260"/>
      <c r="H4354" s="263">
        <v>20</v>
      </c>
      <c r="I4354" s="264"/>
      <c r="J4354" s="260"/>
      <c r="K4354" s="260"/>
      <c r="L4354" s="265"/>
      <c r="M4354" s="266"/>
      <c r="N4354" s="267"/>
      <c r="O4354" s="267"/>
      <c r="P4354" s="267"/>
      <c r="Q4354" s="267"/>
      <c r="R4354" s="267"/>
      <c r="S4354" s="267"/>
      <c r="T4354" s="268"/>
      <c r="U4354" s="14"/>
      <c r="V4354" s="14"/>
      <c r="W4354" s="14"/>
      <c r="X4354" s="14"/>
      <c r="Y4354" s="14"/>
      <c r="Z4354" s="14"/>
      <c r="AA4354" s="14"/>
      <c r="AB4354" s="14"/>
      <c r="AC4354" s="14"/>
      <c r="AD4354" s="14"/>
      <c r="AE4354" s="14"/>
      <c r="AT4354" s="269" t="s">
        <v>200</v>
      </c>
      <c r="AU4354" s="269" t="s">
        <v>82</v>
      </c>
      <c r="AV4354" s="14" t="s">
        <v>82</v>
      </c>
      <c r="AW4354" s="14" t="s">
        <v>30</v>
      </c>
      <c r="AX4354" s="14" t="s">
        <v>73</v>
      </c>
      <c r="AY4354" s="269" t="s">
        <v>189</v>
      </c>
    </row>
    <row r="4355" s="15" customFormat="1">
      <c r="A4355" s="15"/>
      <c r="B4355" s="270"/>
      <c r="C4355" s="271"/>
      <c r="D4355" s="242" t="s">
        <v>200</v>
      </c>
      <c r="E4355" s="272" t="s">
        <v>1</v>
      </c>
      <c r="F4355" s="273" t="s">
        <v>207</v>
      </c>
      <c r="G4355" s="271"/>
      <c r="H4355" s="274">
        <v>47</v>
      </c>
      <c r="I4355" s="275"/>
      <c r="J4355" s="271"/>
      <c r="K4355" s="271"/>
      <c r="L4355" s="276"/>
      <c r="M4355" s="277"/>
      <c r="N4355" s="278"/>
      <c r="O4355" s="278"/>
      <c r="P4355" s="278"/>
      <c r="Q4355" s="278"/>
      <c r="R4355" s="278"/>
      <c r="S4355" s="278"/>
      <c r="T4355" s="279"/>
      <c r="U4355" s="15"/>
      <c r="V4355" s="15"/>
      <c r="W4355" s="15"/>
      <c r="X4355" s="15"/>
      <c r="Y4355" s="15"/>
      <c r="Z4355" s="15"/>
      <c r="AA4355" s="15"/>
      <c r="AB4355" s="15"/>
      <c r="AC4355" s="15"/>
      <c r="AD4355" s="15"/>
      <c r="AE4355" s="15"/>
      <c r="AT4355" s="280" t="s">
        <v>200</v>
      </c>
      <c r="AU4355" s="280" t="s">
        <v>82</v>
      </c>
      <c r="AV4355" s="15" t="s">
        <v>195</v>
      </c>
      <c r="AW4355" s="15" t="s">
        <v>30</v>
      </c>
      <c r="AX4355" s="15" t="s">
        <v>80</v>
      </c>
      <c r="AY4355" s="280" t="s">
        <v>189</v>
      </c>
    </row>
    <row r="4356" s="2" customFormat="1" ht="24.15" customHeight="1">
      <c r="A4356" s="39"/>
      <c r="B4356" s="40"/>
      <c r="C4356" s="228" t="s">
        <v>2666</v>
      </c>
      <c r="D4356" s="228" t="s">
        <v>191</v>
      </c>
      <c r="E4356" s="229" t="s">
        <v>2667</v>
      </c>
      <c r="F4356" s="230" t="s">
        <v>2668</v>
      </c>
      <c r="G4356" s="231" t="s">
        <v>194</v>
      </c>
      <c r="H4356" s="232">
        <v>12.327999999999999</v>
      </c>
      <c r="I4356" s="233"/>
      <c r="J4356" s="234">
        <f>ROUND(I4356*H4356,2)</f>
        <v>0</v>
      </c>
      <c r="K4356" s="235"/>
      <c r="L4356" s="45"/>
      <c r="M4356" s="236" t="s">
        <v>1</v>
      </c>
      <c r="N4356" s="237" t="s">
        <v>38</v>
      </c>
      <c r="O4356" s="92"/>
      <c r="P4356" s="238">
        <f>O4356*H4356</f>
        <v>0</v>
      </c>
      <c r="Q4356" s="238">
        <v>0.0028080000000000002</v>
      </c>
      <c r="R4356" s="238">
        <f>Q4356*H4356</f>
        <v>0.034617024000000003</v>
      </c>
      <c r="S4356" s="238">
        <v>0</v>
      </c>
      <c r="T4356" s="239">
        <f>S4356*H4356</f>
        <v>0</v>
      </c>
      <c r="U4356" s="39"/>
      <c r="V4356" s="39"/>
      <c r="W4356" s="39"/>
      <c r="X4356" s="39"/>
      <c r="Y4356" s="39"/>
      <c r="Z4356" s="39"/>
      <c r="AA4356" s="39"/>
      <c r="AB4356" s="39"/>
      <c r="AC4356" s="39"/>
      <c r="AD4356" s="39"/>
      <c r="AE4356" s="39"/>
      <c r="AR4356" s="240" t="s">
        <v>306</v>
      </c>
      <c r="AT4356" s="240" t="s">
        <v>191</v>
      </c>
      <c r="AU4356" s="240" t="s">
        <v>82</v>
      </c>
      <c r="AY4356" s="18" t="s">
        <v>189</v>
      </c>
      <c r="BE4356" s="241">
        <f>IF(N4356="základní",J4356,0)</f>
        <v>0</v>
      </c>
      <c r="BF4356" s="241">
        <f>IF(N4356="snížená",J4356,0)</f>
        <v>0</v>
      </c>
      <c r="BG4356" s="241">
        <f>IF(N4356="zákl. přenesená",J4356,0)</f>
        <v>0</v>
      </c>
      <c r="BH4356" s="241">
        <f>IF(N4356="sníž. přenesená",J4356,0)</f>
        <v>0</v>
      </c>
      <c r="BI4356" s="241">
        <f>IF(N4356="nulová",J4356,0)</f>
        <v>0</v>
      </c>
      <c r="BJ4356" s="18" t="s">
        <v>80</v>
      </c>
      <c r="BK4356" s="241">
        <f>ROUND(I4356*H4356,2)</f>
        <v>0</v>
      </c>
      <c r="BL4356" s="18" t="s">
        <v>306</v>
      </c>
      <c r="BM4356" s="240" t="s">
        <v>2669</v>
      </c>
    </row>
    <row r="4357" s="2" customFormat="1">
      <c r="A4357" s="39"/>
      <c r="B4357" s="40"/>
      <c r="C4357" s="41"/>
      <c r="D4357" s="242" t="s">
        <v>197</v>
      </c>
      <c r="E4357" s="41"/>
      <c r="F4357" s="243" t="s">
        <v>2668</v>
      </c>
      <c r="G4357" s="41"/>
      <c r="H4357" s="41"/>
      <c r="I4357" s="244"/>
      <c r="J4357" s="41"/>
      <c r="K4357" s="41"/>
      <c r="L4357" s="45"/>
      <c r="M4357" s="245"/>
      <c r="N4357" s="246"/>
      <c r="O4357" s="92"/>
      <c r="P4357" s="92"/>
      <c r="Q4357" s="92"/>
      <c r="R4357" s="92"/>
      <c r="S4357" s="92"/>
      <c r="T4357" s="93"/>
      <c r="U4357" s="39"/>
      <c r="V4357" s="39"/>
      <c r="W4357" s="39"/>
      <c r="X4357" s="39"/>
      <c r="Y4357" s="39"/>
      <c r="Z4357" s="39"/>
      <c r="AA4357" s="39"/>
      <c r="AB4357" s="39"/>
      <c r="AC4357" s="39"/>
      <c r="AD4357" s="39"/>
      <c r="AE4357" s="39"/>
      <c r="AT4357" s="18" t="s">
        <v>197</v>
      </c>
      <c r="AU4357" s="18" t="s">
        <v>82</v>
      </c>
    </row>
    <row r="4358" s="2" customFormat="1">
      <c r="A4358" s="39"/>
      <c r="B4358" s="40"/>
      <c r="C4358" s="41"/>
      <c r="D4358" s="247" t="s">
        <v>198</v>
      </c>
      <c r="E4358" s="41"/>
      <c r="F4358" s="248" t="s">
        <v>2670</v>
      </c>
      <c r="G4358" s="41"/>
      <c r="H4358" s="41"/>
      <c r="I4358" s="244"/>
      <c r="J4358" s="41"/>
      <c r="K4358" s="41"/>
      <c r="L4358" s="45"/>
      <c r="M4358" s="245"/>
      <c r="N4358" s="246"/>
      <c r="O4358" s="92"/>
      <c r="P4358" s="92"/>
      <c r="Q4358" s="92"/>
      <c r="R4358" s="92"/>
      <c r="S4358" s="92"/>
      <c r="T4358" s="93"/>
      <c r="U4358" s="39"/>
      <c r="V4358" s="39"/>
      <c r="W4358" s="39"/>
      <c r="X4358" s="39"/>
      <c r="Y4358" s="39"/>
      <c r="Z4358" s="39"/>
      <c r="AA4358" s="39"/>
      <c r="AB4358" s="39"/>
      <c r="AC4358" s="39"/>
      <c r="AD4358" s="39"/>
      <c r="AE4358" s="39"/>
      <c r="AT4358" s="18" t="s">
        <v>198</v>
      </c>
      <c r="AU4358" s="18" t="s">
        <v>82</v>
      </c>
    </row>
    <row r="4359" s="13" customFormat="1">
      <c r="A4359" s="13"/>
      <c r="B4359" s="249"/>
      <c r="C4359" s="250"/>
      <c r="D4359" s="242" t="s">
        <v>200</v>
      </c>
      <c r="E4359" s="251" t="s">
        <v>1</v>
      </c>
      <c r="F4359" s="252" t="s">
        <v>2671</v>
      </c>
      <c r="G4359" s="250"/>
      <c r="H4359" s="251" t="s">
        <v>1</v>
      </c>
      <c r="I4359" s="253"/>
      <c r="J4359" s="250"/>
      <c r="K4359" s="250"/>
      <c r="L4359" s="254"/>
      <c r="M4359" s="255"/>
      <c r="N4359" s="256"/>
      <c r="O4359" s="256"/>
      <c r="P4359" s="256"/>
      <c r="Q4359" s="256"/>
      <c r="R4359" s="256"/>
      <c r="S4359" s="256"/>
      <c r="T4359" s="257"/>
      <c r="U4359" s="13"/>
      <c r="V4359" s="13"/>
      <c r="W4359" s="13"/>
      <c r="X4359" s="13"/>
      <c r="Y4359" s="13"/>
      <c r="Z4359" s="13"/>
      <c r="AA4359" s="13"/>
      <c r="AB4359" s="13"/>
      <c r="AC4359" s="13"/>
      <c r="AD4359" s="13"/>
      <c r="AE4359" s="13"/>
      <c r="AT4359" s="258" t="s">
        <v>200</v>
      </c>
      <c r="AU4359" s="258" t="s">
        <v>82</v>
      </c>
      <c r="AV4359" s="13" t="s">
        <v>80</v>
      </c>
      <c r="AW4359" s="13" t="s">
        <v>30</v>
      </c>
      <c r="AX4359" s="13" t="s">
        <v>73</v>
      </c>
      <c r="AY4359" s="258" t="s">
        <v>189</v>
      </c>
    </row>
    <row r="4360" s="14" customFormat="1">
      <c r="A4360" s="14"/>
      <c r="B4360" s="259"/>
      <c r="C4360" s="260"/>
      <c r="D4360" s="242" t="s">
        <v>200</v>
      </c>
      <c r="E4360" s="261" t="s">
        <v>1</v>
      </c>
      <c r="F4360" s="262" t="s">
        <v>2672</v>
      </c>
      <c r="G4360" s="260"/>
      <c r="H4360" s="263">
        <v>1.4830000000000001</v>
      </c>
      <c r="I4360" s="264"/>
      <c r="J4360" s="260"/>
      <c r="K4360" s="260"/>
      <c r="L4360" s="265"/>
      <c r="M4360" s="266"/>
      <c r="N4360" s="267"/>
      <c r="O4360" s="267"/>
      <c r="P4360" s="267"/>
      <c r="Q4360" s="267"/>
      <c r="R4360" s="267"/>
      <c r="S4360" s="267"/>
      <c r="T4360" s="268"/>
      <c r="U4360" s="14"/>
      <c r="V4360" s="14"/>
      <c r="W4360" s="14"/>
      <c r="X4360" s="14"/>
      <c r="Y4360" s="14"/>
      <c r="Z4360" s="14"/>
      <c r="AA4360" s="14"/>
      <c r="AB4360" s="14"/>
      <c r="AC4360" s="14"/>
      <c r="AD4360" s="14"/>
      <c r="AE4360" s="14"/>
      <c r="AT4360" s="269" t="s">
        <v>200</v>
      </c>
      <c r="AU4360" s="269" t="s">
        <v>82</v>
      </c>
      <c r="AV4360" s="14" t="s">
        <v>82</v>
      </c>
      <c r="AW4360" s="14" t="s">
        <v>30</v>
      </c>
      <c r="AX4360" s="14" t="s">
        <v>73</v>
      </c>
      <c r="AY4360" s="269" t="s">
        <v>189</v>
      </c>
    </row>
    <row r="4361" s="13" customFormat="1">
      <c r="A4361" s="13"/>
      <c r="B4361" s="249"/>
      <c r="C4361" s="250"/>
      <c r="D4361" s="242" t="s">
        <v>200</v>
      </c>
      <c r="E4361" s="251" t="s">
        <v>1</v>
      </c>
      <c r="F4361" s="252" t="s">
        <v>2673</v>
      </c>
      <c r="G4361" s="250"/>
      <c r="H4361" s="251" t="s">
        <v>1</v>
      </c>
      <c r="I4361" s="253"/>
      <c r="J4361" s="250"/>
      <c r="K4361" s="250"/>
      <c r="L4361" s="254"/>
      <c r="M4361" s="255"/>
      <c r="N4361" s="256"/>
      <c r="O4361" s="256"/>
      <c r="P4361" s="256"/>
      <c r="Q4361" s="256"/>
      <c r="R4361" s="256"/>
      <c r="S4361" s="256"/>
      <c r="T4361" s="257"/>
      <c r="U4361" s="13"/>
      <c r="V4361" s="13"/>
      <c r="W4361" s="13"/>
      <c r="X4361" s="13"/>
      <c r="Y4361" s="13"/>
      <c r="Z4361" s="13"/>
      <c r="AA4361" s="13"/>
      <c r="AB4361" s="13"/>
      <c r="AC4361" s="13"/>
      <c r="AD4361" s="13"/>
      <c r="AE4361" s="13"/>
      <c r="AT4361" s="258" t="s">
        <v>200</v>
      </c>
      <c r="AU4361" s="258" t="s">
        <v>82</v>
      </c>
      <c r="AV4361" s="13" t="s">
        <v>80</v>
      </c>
      <c r="AW4361" s="13" t="s">
        <v>30</v>
      </c>
      <c r="AX4361" s="13" t="s">
        <v>73</v>
      </c>
      <c r="AY4361" s="258" t="s">
        <v>189</v>
      </c>
    </row>
    <row r="4362" s="14" customFormat="1">
      <c r="A4362" s="14"/>
      <c r="B4362" s="259"/>
      <c r="C4362" s="260"/>
      <c r="D4362" s="242" t="s">
        <v>200</v>
      </c>
      <c r="E4362" s="261" t="s">
        <v>1</v>
      </c>
      <c r="F4362" s="262" t="s">
        <v>2674</v>
      </c>
      <c r="G4362" s="260"/>
      <c r="H4362" s="263">
        <v>10.845000000000001</v>
      </c>
      <c r="I4362" s="264"/>
      <c r="J4362" s="260"/>
      <c r="K4362" s="260"/>
      <c r="L4362" s="265"/>
      <c r="M4362" s="266"/>
      <c r="N4362" s="267"/>
      <c r="O4362" s="267"/>
      <c r="P4362" s="267"/>
      <c r="Q4362" s="267"/>
      <c r="R4362" s="267"/>
      <c r="S4362" s="267"/>
      <c r="T4362" s="268"/>
      <c r="U4362" s="14"/>
      <c r="V4362" s="14"/>
      <c r="W4362" s="14"/>
      <c r="X4362" s="14"/>
      <c r="Y4362" s="14"/>
      <c r="Z4362" s="14"/>
      <c r="AA4362" s="14"/>
      <c r="AB4362" s="14"/>
      <c r="AC4362" s="14"/>
      <c r="AD4362" s="14"/>
      <c r="AE4362" s="14"/>
      <c r="AT4362" s="269" t="s">
        <v>200</v>
      </c>
      <c r="AU4362" s="269" t="s">
        <v>82</v>
      </c>
      <c r="AV4362" s="14" t="s">
        <v>82</v>
      </c>
      <c r="AW4362" s="14" t="s">
        <v>30</v>
      </c>
      <c r="AX4362" s="14" t="s">
        <v>73</v>
      </c>
      <c r="AY4362" s="269" t="s">
        <v>189</v>
      </c>
    </row>
    <row r="4363" s="15" customFormat="1">
      <c r="A4363" s="15"/>
      <c r="B4363" s="270"/>
      <c r="C4363" s="271"/>
      <c r="D4363" s="242" t="s">
        <v>200</v>
      </c>
      <c r="E4363" s="272" t="s">
        <v>1</v>
      </c>
      <c r="F4363" s="273" t="s">
        <v>207</v>
      </c>
      <c r="G4363" s="271"/>
      <c r="H4363" s="274">
        <v>12.327999999999999</v>
      </c>
      <c r="I4363" s="275"/>
      <c r="J4363" s="271"/>
      <c r="K4363" s="271"/>
      <c r="L4363" s="276"/>
      <c r="M4363" s="277"/>
      <c r="N4363" s="278"/>
      <c r="O4363" s="278"/>
      <c r="P4363" s="278"/>
      <c r="Q4363" s="278"/>
      <c r="R4363" s="278"/>
      <c r="S4363" s="278"/>
      <c r="T4363" s="279"/>
      <c r="U4363" s="15"/>
      <c r="V4363" s="15"/>
      <c r="W4363" s="15"/>
      <c r="X4363" s="15"/>
      <c r="Y4363" s="15"/>
      <c r="Z4363" s="15"/>
      <c r="AA4363" s="15"/>
      <c r="AB4363" s="15"/>
      <c r="AC4363" s="15"/>
      <c r="AD4363" s="15"/>
      <c r="AE4363" s="15"/>
      <c r="AT4363" s="280" t="s">
        <v>200</v>
      </c>
      <c r="AU4363" s="280" t="s">
        <v>82</v>
      </c>
      <c r="AV4363" s="15" t="s">
        <v>195</v>
      </c>
      <c r="AW4363" s="15" t="s">
        <v>30</v>
      </c>
      <c r="AX4363" s="15" t="s">
        <v>80</v>
      </c>
      <c r="AY4363" s="280" t="s">
        <v>189</v>
      </c>
    </row>
    <row r="4364" s="2" customFormat="1" ht="24.15" customHeight="1">
      <c r="A4364" s="39"/>
      <c r="B4364" s="40"/>
      <c r="C4364" s="228" t="s">
        <v>2675</v>
      </c>
      <c r="D4364" s="228" t="s">
        <v>191</v>
      </c>
      <c r="E4364" s="229" t="s">
        <v>2676</v>
      </c>
      <c r="F4364" s="230" t="s">
        <v>2677</v>
      </c>
      <c r="G4364" s="231" t="s">
        <v>256</v>
      </c>
      <c r="H4364" s="232">
        <v>27.254000000000001</v>
      </c>
      <c r="I4364" s="233"/>
      <c r="J4364" s="234">
        <f>ROUND(I4364*H4364,2)</f>
        <v>0</v>
      </c>
      <c r="K4364" s="235"/>
      <c r="L4364" s="45"/>
      <c r="M4364" s="236" t="s">
        <v>1</v>
      </c>
      <c r="N4364" s="237" t="s">
        <v>38</v>
      </c>
      <c r="O4364" s="92"/>
      <c r="P4364" s="238">
        <f>O4364*H4364</f>
        <v>0</v>
      </c>
      <c r="Q4364" s="238">
        <v>0</v>
      </c>
      <c r="R4364" s="238">
        <f>Q4364*H4364</f>
        <v>0</v>
      </c>
      <c r="S4364" s="238">
        <v>0</v>
      </c>
      <c r="T4364" s="239">
        <f>S4364*H4364</f>
        <v>0</v>
      </c>
      <c r="U4364" s="39"/>
      <c r="V4364" s="39"/>
      <c r="W4364" s="39"/>
      <c r="X4364" s="39"/>
      <c r="Y4364" s="39"/>
      <c r="Z4364" s="39"/>
      <c r="AA4364" s="39"/>
      <c r="AB4364" s="39"/>
      <c r="AC4364" s="39"/>
      <c r="AD4364" s="39"/>
      <c r="AE4364" s="39"/>
      <c r="AR4364" s="240" t="s">
        <v>306</v>
      </c>
      <c r="AT4364" s="240" t="s">
        <v>191</v>
      </c>
      <c r="AU4364" s="240" t="s">
        <v>82</v>
      </c>
      <c r="AY4364" s="18" t="s">
        <v>189</v>
      </c>
      <c r="BE4364" s="241">
        <f>IF(N4364="základní",J4364,0)</f>
        <v>0</v>
      </c>
      <c r="BF4364" s="241">
        <f>IF(N4364="snížená",J4364,0)</f>
        <v>0</v>
      </c>
      <c r="BG4364" s="241">
        <f>IF(N4364="zákl. přenesená",J4364,0)</f>
        <v>0</v>
      </c>
      <c r="BH4364" s="241">
        <f>IF(N4364="sníž. přenesená",J4364,0)</f>
        <v>0</v>
      </c>
      <c r="BI4364" s="241">
        <f>IF(N4364="nulová",J4364,0)</f>
        <v>0</v>
      </c>
      <c r="BJ4364" s="18" t="s">
        <v>80</v>
      </c>
      <c r="BK4364" s="241">
        <f>ROUND(I4364*H4364,2)</f>
        <v>0</v>
      </c>
      <c r="BL4364" s="18" t="s">
        <v>306</v>
      </c>
      <c r="BM4364" s="240" t="s">
        <v>2678</v>
      </c>
    </row>
    <row r="4365" s="2" customFormat="1">
      <c r="A4365" s="39"/>
      <c r="B4365" s="40"/>
      <c r="C4365" s="41"/>
      <c r="D4365" s="242" t="s">
        <v>197</v>
      </c>
      <c r="E4365" s="41"/>
      <c r="F4365" s="243" t="s">
        <v>2679</v>
      </c>
      <c r="G4365" s="41"/>
      <c r="H4365" s="41"/>
      <c r="I4365" s="244"/>
      <c r="J4365" s="41"/>
      <c r="K4365" s="41"/>
      <c r="L4365" s="45"/>
      <c r="M4365" s="245"/>
      <c r="N4365" s="246"/>
      <c r="O4365" s="92"/>
      <c r="P4365" s="92"/>
      <c r="Q4365" s="92"/>
      <c r="R4365" s="92"/>
      <c r="S4365" s="92"/>
      <c r="T4365" s="93"/>
      <c r="U4365" s="39"/>
      <c r="V4365" s="39"/>
      <c r="W4365" s="39"/>
      <c r="X4365" s="39"/>
      <c r="Y4365" s="39"/>
      <c r="Z4365" s="39"/>
      <c r="AA4365" s="39"/>
      <c r="AB4365" s="39"/>
      <c r="AC4365" s="39"/>
      <c r="AD4365" s="39"/>
      <c r="AE4365" s="39"/>
      <c r="AT4365" s="18" t="s">
        <v>197</v>
      </c>
      <c r="AU4365" s="18" t="s">
        <v>82</v>
      </c>
    </row>
    <row r="4366" s="2" customFormat="1">
      <c r="A4366" s="39"/>
      <c r="B4366" s="40"/>
      <c r="C4366" s="41"/>
      <c r="D4366" s="247" t="s">
        <v>198</v>
      </c>
      <c r="E4366" s="41"/>
      <c r="F4366" s="248" t="s">
        <v>2680</v>
      </c>
      <c r="G4366" s="41"/>
      <c r="H4366" s="41"/>
      <c r="I4366" s="244"/>
      <c r="J4366" s="41"/>
      <c r="K4366" s="41"/>
      <c r="L4366" s="45"/>
      <c r="M4366" s="245"/>
      <c r="N4366" s="246"/>
      <c r="O4366" s="92"/>
      <c r="P4366" s="92"/>
      <c r="Q4366" s="92"/>
      <c r="R4366" s="92"/>
      <c r="S4366" s="92"/>
      <c r="T4366" s="93"/>
      <c r="U4366" s="39"/>
      <c r="V4366" s="39"/>
      <c r="W4366" s="39"/>
      <c r="X4366" s="39"/>
      <c r="Y4366" s="39"/>
      <c r="Z4366" s="39"/>
      <c r="AA4366" s="39"/>
      <c r="AB4366" s="39"/>
      <c r="AC4366" s="39"/>
      <c r="AD4366" s="39"/>
      <c r="AE4366" s="39"/>
      <c r="AT4366" s="18" t="s">
        <v>198</v>
      </c>
      <c r="AU4366" s="18" t="s">
        <v>82</v>
      </c>
    </row>
    <row r="4367" s="12" customFormat="1" ht="22.8" customHeight="1">
      <c r="A4367" s="12"/>
      <c r="B4367" s="212"/>
      <c r="C4367" s="213"/>
      <c r="D4367" s="214" t="s">
        <v>72</v>
      </c>
      <c r="E4367" s="226" t="s">
        <v>2681</v>
      </c>
      <c r="F4367" s="226" t="s">
        <v>2682</v>
      </c>
      <c r="G4367" s="213"/>
      <c r="H4367" s="213"/>
      <c r="I4367" s="216"/>
      <c r="J4367" s="227">
        <f>BK4367</f>
        <v>0</v>
      </c>
      <c r="K4367" s="213"/>
      <c r="L4367" s="218"/>
      <c r="M4367" s="219"/>
      <c r="N4367" s="220"/>
      <c r="O4367" s="220"/>
      <c r="P4367" s="221">
        <f>SUM(P4368:P4455)</f>
        <v>0</v>
      </c>
      <c r="Q4367" s="220"/>
      <c r="R4367" s="221">
        <f>SUM(R4368:R4455)</f>
        <v>1.6422852591671999</v>
      </c>
      <c r="S4367" s="220"/>
      <c r="T4367" s="222">
        <f>SUM(T4368:T4455)</f>
        <v>0</v>
      </c>
      <c r="U4367" s="12"/>
      <c r="V4367" s="12"/>
      <c r="W4367" s="12"/>
      <c r="X4367" s="12"/>
      <c r="Y4367" s="12"/>
      <c r="Z4367" s="12"/>
      <c r="AA4367" s="12"/>
      <c r="AB4367" s="12"/>
      <c r="AC4367" s="12"/>
      <c r="AD4367" s="12"/>
      <c r="AE4367" s="12"/>
      <c r="AR4367" s="223" t="s">
        <v>82</v>
      </c>
      <c r="AT4367" s="224" t="s">
        <v>72</v>
      </c>
      <c r="AU4367" s="224" t="s">
        <v>80</v>
      </c>
      <c r="AY4367" s="223" t="s">
        <v>189</v>
      </c>
      <c r="BK4367" s="225">
        <f>SUM(BK4368:BK4455)</f>
        <v>0</v>
      </c>
    </row>
    <row r="4368" s="2" customFormat="1" ht="24.15" customHeight="1">
      <c r="A4368" s="39"/>
      <c r="B4368" s="40"/>
      <c r="C4368" s="228" t="s">
        <v>2683</v>
      </c>
      <c r="D4368" s="228" t="s">
        <v>191</v>
      </c>
      <c r="E4368" s="229" t="s">
        <v>2684</v>
      </c>
      <c r="F4368" s="230" t="s">
        <v>2685</v>
      </c>
      <c r="G4368" s="231" t="s">
        <v>301</v>
      </c>
      <c r="H4368" s="232">
        <v>1.0800000000000001</v>
      </c>
      <c r="I4368" s="233"/>
      <c r="J4368" s="234">
        <f>ROUND(I4368*H4368,2)</f>
        <v>0</v>
      </c>
      <c r="K4368" s="235"/>
      <c r="L4368" s="45"/>
      <c r="M4368" s="236" t="s">
        <v>1</v>
      </c>
      <c r="N4368" s="237" t="s">
        <v>38</v>
      </c>
      <c r="O4368" s="92"/>
      <c r="P4368" s="238">
        <f>O4368*H4368</f>
        <v>0</v>
      </c>
      <c r="Q4368" s="238">
        <v>0.01324</v>
      </c>
      <c r="R4368" s="238">
        <f>Q4368*H4368</f>
        <v>0.014299200000000002</v>
      </c>
      <c r="S4368" s="238">
        <v>0</v>
      </c>
      <c r="T4368" s="239">
        <f>S4368*H4368</f>
        <v>0</v>
      </c>
      <c r="U4368" s="39"/>
      <c r="V4368" s="39"/>
      <c r="W4368" s="39"/>
      <c r="X4368" s="39"/>
      <c r="Y4368" s="39"/>
      <c r="Z4368" s="39"/>
      <c r="AA4368" s="39"/>
      <c r="AB4368" s="39"/>
      <c r="AC4368" s="39"/>
      <c r="AD4368" s="39"/>
      <c r="AE4368" s="39"/>
      <c r="AR4368" s="240" t="s">
        <v>306</v>
      </c>
      <c r="AT4368" s="240" t="s">
        <v>191</v>
      </c>
      <c r="AU4368" s="240" t="s">
        <v>82</v>
      </c>
      <c r="AY4368" s="18" t="s">
        <v>189</v>
      </c>
      <c r="BE4368" s="241">
        <f>IF(N4368="základní",J4368,0)</f>
        <v>0</v>
      </c>
      <c r="BF4368" s="241">
        <f>IF(N4368="snížená",J4368,0)</f>
        <v>0</v>
      </c>
      <c r="BG4368" s="241">
        <f>IF(N4368="zákl. přenesená",J4368,0)</f>
        <v>0</v>
      </c>
      <c r="BH4368" s="241">
        <f>IF(N4368="sníž. přenesená",J4368,0)</f>
        <v>0</v>
      </c>
      <c r="BI4368" s="241">
        <f>IF(N4368="nulová",J4368,0)</f>
        <v>0</v>
      </c>
      <c r="BJ4368" s="18" t="s">
        <v>80</v>
      </c>
      <c r="BK4368" s="241">
        <f>ROUND(I4368*H4368,2)</f>
        <v>0</v>
      </c>
      <c r="BL4368" s="18" t="s">
        <v>306</v>
      </c>
      <c r="BM4368" s="240" t="s">
        <v>2686</v>
      </c>
    </row>
    <row r="4369" s="2" customFormat="1">
      <c r="A4369" s="39"/>
      <c r="B4369" s="40"/>
      <c r="C4369" s="41"/>
      <c r="D4369" s="242" t="s">
        <v>197</v>
      </c>
      <c r="E4369" s="41"/>
      <c r="F4369" s="243" t="s">
        <v>2685</v>
      </c>
      <c r="G4369" s="41"/>
      <c r="H4369" s="41"/>
      <c r="I4369" s="244"/>
      <c r="J4369" s="41"/>
      <c r="K4369" s="41"/>
      <c r="L4369" s="45"/>
      <c r="M4369" s="245"/>
      <c r="N4369" s="246"/>
      <c r="O4369" s="92"/>
      <c r="P4369" s="92"/>
      <c r="Q4369" s="92"/>
      <c r="R4369" s="92"/>
      <c r="S4369" s="92"/>
      <c r="T4369" s="93"/>
      <c r="U4369" s="39"/>
      <c r="V4369" s="39"/>
      <c r="W4369" s="39"/>
      <c r="X4369" s="39"/>
      <c r="Y4369" s="39"/>
      <c r="Z4369" s="39"/>
      <c r="AA4369" s="39"/>
      <c r="AB4369" s="39"/>
      <c r="AC4369" s="39"/>
      <c r="AD4369" s="39"/>
      <c r="AE4369" s="39"/>
      <c r="AT4369" s="18" t="s">
        <v>197</v>
      </c>
      <c r="AU4369" s="18" t="s">
        <v>82</v>
      </c>
    </row>
    <row r="4370" s="13" customFormat="1">
      <c r="A4370" s="13"/>
      <c r="B4370" s="249"/>
      <c r="C4370" s="250"/>
      <c r="D4370" s="242" t="s">
        <v>200</v>
      </c>
      <c r="E4370" s="251" t="s">
        <v>1</v>
      </c>
      <c r="F4370" s="252" t="s">
        <v>338</v>
      </c>
      <c r="G4370" s="250"/>
      <c r="H4370" s="251" t="s">
        <v>1</v>
      </c>
      <c r="I4370" s="253"/>
      <c r="J4370" s="250"/>
      <c r="K4370" s="250"/>
      <c r="L4370" s="254"/>
      <c r="M4370" s="255"/>
      <c r="N4370" s="256"/>
      <c r="O4370" s="256"/>
      <c r="P4370" s="256"/>
      <c r="Q4370" s="256"/>
      <c r="R4370" s="256"/>
      <c r="S4370" s="256"/>
      <c r="T4370" s="257"/>
      <c r="U4370" s="13"/>
      <c r="V4370" s="13"/>
      <c r="W4370" s="13"/>
      <c r="X4370" s="13"/>
      <c r="Y4370" s="13"/>
      <c r="Z4370" s="13"/>
      <c r="AA4370" s="13"/>
      <c r="AB4370" s="13"/>
      <c r="AC4370" s="13"/>
      <c r="AD4370" s="13"/>
      <c r="AE4370" s="13"/>
      <c r="AT4370" s="258" t="s">
        <v>200</v>
      </c>
      <c r="AU4370" s="258" t="s">
        <v>82</v>
      </c>
      <c r="AV4370" s="13" t="s">
        <v>80</v>
      </c>
      <c r="AW4370" s="13" t="s">
        <v>30</v>
      </c>
      <c r="AX4370" s="13" t="s">
        <v>73</v>
      </c>
      <c r="AY4370" s="258" t="s">
        <v>189</v>
      </c>
    </row>
    <row r="4371" s="13" customFormat="1">
      <c r="A4371" s="13"/>
      <c r="B4371" s="249"/>
      <c r="C4371" s="250"/>
      <c r="D4371" s="242" t="s">
        <v>200</v>
      </c>
      <c r="E4371" s="251" t="s">
        <v>1</v>
      </c>
      <c r="F4371" s="252" t="s">
        <v>851</v>
      </c>
      <c r="G4371" s="250"/>
      <c r="H4371" s="251" t="s">
        <v>1</v>
      </c>
      <c r="I4371" s="253"/>
      <c r="J4371" s="250"/>
      <c r="K4371" s="250"/>
      <c r="L4371" s="254"/>
      <c r="M4371" s="255"/>
      <c r="N4371" s="256"/>
      <c r="O4371" s="256"/>
      <c r="P4371" s="256"/>
      <c r="Q4371" s="256"/>
      <c r="R4371" s="256"/>
      <c r="S4371" s="256"/>
      <c r="T4371" s="257"/>
      <c r="U4371" s="13"/>
      <c r="V4371" s="13"/>
      <c r="W4371" s="13"/>
      <c r="X4371" s="13"/>
      <c r="Y4371" s="13"/>
      <c r="Z4371" s="13"/>
      <c r="AA4371" s="13"/>
      <c r="AB4371" s="13"/>
      <c r="AC4371" s="13"/>
      <c r="AD4371" s="13"/>
      <c r="AE4371" s="13"/>
      <c r="AT4371" s="258" t="s">
        <v>200</v>
      </c>
      <c r="AU4371" s="258" t="s">
        <v>82</v>
      </c>
      <c r="AV4371" s="13" t="s">
        <v>80</v>
      </c>
      <c r="AW4371" s="13" t="s">
        <v>30</v>
      </c>
      <c r="AX4371" s="13" t="s">
        <v>73</v>
      </c>
      <c r="AY4371" s="258" t="s">
        <v>189</v>
      </c>
    </row>
    <row r="4372" s="14" customFormat="1">
      <c r="A4372" s="14"/>
      <c r="B4372" s="259"/>
      <c r="C4372" s="260"/>
      <c r="D4372" s="242" t="s">
        <v>200</v>
      </c>
      <c r="E4372" s="261" t="s">
        <v>1</v>
      </c>
      <c r="F4372" s="262" t="s">
        <v>2687</v>
      </c>
      <c r="G4372" s="260"/>
      <c r="H4372" s="263">
        <v>1.0800000000000001</v>
      </c>
      <c r="I4372" s="264"/>
      <c r="J4372" s="260"/>
      <c r="K4372" s="260"/>
      <c r="L4372" s="265"/>
      <c r="M4372" s="266"/>
      <c r="N4372" s="267"/>
      <c r="O4372" s="267"/>
      <c r="P4372" s="267"/>
      <c r="Q4372" s="267"/>
      <c r="R4372" s="267"/>
      <c r="S4372" s="267"/>
      <c r="T4372" s="268"/>
      <c r="U4372" s="14"/>
      <c r="V4372" s="14"/>
      <c r="W4372" s="14"/>
      <c r="X4372" s="14"/>
      <c r="Y4372" s="14"/>
      <c r="Z4372" s="14"/>
      <c r="AA4372" s="14"/>
      <c r="AB4372" s="14"/>
      <c r="AC4372" s="14"/>
      <c r="AD4372" s="14"/>
      <c r="AE4372" s="14"/>
      <c r="AT4372" s="269" t="s">
        <v>200</v>
      </c>
      <c r="AU4372" s="269" t="s">
        <v>82</v>
      </c>
      <c r="AV4372" s="14" t="s">
        <v>82</v>
      </c>
      <c r="AW4372" s="14" t="s">
        <v>30</v>
      </c>
      <c r="AX4372" s="14" t="s">
        <v>73</v>
      </c>
      <c r="AY4372" s="269" t="s">
        <v>189</v>
      </c>
    </row>
    <row r="4373" s="15" customFormat="1">
      <c r="A4373" s="15"/>
      <c r="B4373" s="270"/>
      <c r="C4373" s="271"/>
      <c r="D4373" s="242" t="s">
        <v>200</v>
      </c>
      <c r="E4373" s="272" t="s">
        <v>1</v>
      </c>
      <c r="F4373" s="273" t="s">
        <v>207</v>
      </c>
      <c r="G4373" s="271"/>
      <c r="H4373" s="274">
        <v>1.0800000000000001</v>
      </c>
      <c r="I4373" s="275"/>
      <c r="J4373" s="271"/>
      <c r="K4373" s="271"/>
      <c r="L4373" s="276"/>
      <c r="M4373" s="277"/>
      <c r="N4373" s="278"/>
      <c r="O4373" s="278"/>
      <c r="P4373" s="278"/>
      <c r="Q4373" s="278"/>
      <c r="R4373" s="278"/>
      <c r="S4373" s="278"/>
      <c r="T4373" s="279"/>
      <c r="U4373" s="15"/>
      <c r="V4373" s="15"/>
      <c r="W4373" s="15"/>
      <c r="X4373" s="15"/>
      <c r="Y4373" s="15"/>
      <c r="Z4373" s="15"/>
      <c r="AA4373" s="15"/>
      <c r="AB4373" s="15"/>
      <c r="AC4373" s="15"/>
      <c r="AD4373" s="15"/>
      <c r="AE4373" s="15"/>
      <c r="AT4373" s="280" t="s">
        <v>200</v>
      </c>
      <c r="AU4373" s="280" t="s">
        <v>82</v>
      </c>
      <c r="AV4373" s="15" t="s">
        <v>195</v>
      </c>
      <c r="AW4373" s="15" t="s">
        <v>30</v>
      </c>
      <c r="AX4373" s="15" t="s">
        <v>80</v>
      </c>
      <c r="AY4373" s="280" t="s">
        <v>189</v>
      </c>
    </row>
    <row r="4374" s="2" customFormat="1" ht="33" customHeight="1">
      <c r="A4374" s="39"/>
      <c r="B4374" s="40"/>
      <c r="C4374" s="228" t="s">
        <v>2688</v>
      </c>
      <c r="D4374" s="228" t="s">
        <v>191</v>
      </c>
      <c r="E4374" s="229" t="s">
        <v>2689</v>
      </c>
      <c r="F4374" s="230" t="s">
        <v>2690</v>
      </c>
      <c r="G4374" s="231" t="s">
        <v>301</v>
      </c>
      <c r="H4374" s="232">
        <v>12.408</v>
      </c>
      <c r="I4374" s="233"/>
      <c r="J4374" s="234">
        <f>ROUND(I4374*H4374,2)</f>
        <v>0</v>
      </c>
      <c r="K4374" s="235"/>
      <c r="L4374" s="45"/>
      <c r="M4374" s="236" t="s">
        <v>1</v>
      </c>
      <c r="N4374" s="237" t="s">
        <v>38</v>
      </c>
      <c r="O4374" s="92"/>
      <c r="P4374" s="238">
        <f>O4374*H4374</f>
        <v>0</v>
      </c>
      <c r="Q4374" s="238">
        <v>0.017346490900000001</v>
      </c>
      <c r="R4374" s="238">
        <f>Q4374*H4374</f>
        <v>0.21523525908720001</v>
      </c>
      <c r="S4374" s="238">
        <v>0</v>
      </c>
      <c r="T4374" s="239">
        <f>S4374*H4374</f>
        <v>0</v>
      </c>
      <c r="U4374" s="39"/>
      <c r="V4374" s="39"/>
      <c r="W4374" s="39"/>
      <c r="X4374" s="39"/>
      <c r="Y4374" s="39"/>
      <c r="Z4374" s="39"/>
      <c r="AA4374" s="39"/>
      <c r="AB4374" s="39"/>
      <c r="AC4374" s="39"/>
      <c r="AD4374" s="39"/>
      <c r="AE4374" s="39"/>
      <c r="AR4374" s="240" t="s">
        <v>306</v>
      </c>
      <c r="AT4374" s="240" t="s">
        <v>191</v>
      </c>
      <c r="AU4374" s="240" t="s">
        <v>82</v>
      </c>
      <c r="AY4374" s="18" t="s">
        <v>189</v>
      </c>
      <c r="BE4374" s="241">
        <f>IF(N4374="základní",J4374,0)</f>
        <v>0</v>
      </c>
      <c r="BF4374" s="241">
        <f>IF(N4374="snížená",J4374,0)</f>
        <v>0</v>
      </c>
      <c r="BG4374" s="241">
        <f>IF(N4374="zákl. přenesená",J4374,0)</f>
        <v>0</v>
      </c>
      <c r="BH4374" s="241">
        <f>IF(N4374="sníž. přenesená",J4374,0)</f>
        <v>0</v>
      </c>
      <c r="BI4374" s="241">
        <f>IF(N4374="nulová",J4374,0)</f>
        <v>0</v>
      </c>
      <c r="BJ4374" s="18" t="s">
        <v>80</v>
      </c>
      <c r="BK4374" s="241">
        <f>ROUND(I4374*H4374,2)</f>
        <v>0</v>
      </c>
      <c r="BL4374" s="18" t="s">
        <v>306</v>
      </c>
      <c r="BM4374" s="240" t="s">
        <v>2691</v>
      </c>
    </row>
    <row r="4375" s="2" customFormat="1">
      <c r="A4375" s="39"/>
      <c r="B4375" s="40"/>
      <c r="C4375" s="41"/>
      <c r="D4375" s="242" t="s">
        <v>197</v>
      </c>
      <c r="E4375" s="41"/>
      <c r="F4375" s="243" t="s">
        <v>2690</v>
      </c>
      <c r="G4375" s="41"/>
      <c r="H4375" s="41"/>
      <c r="I4375" s="244"/>
      <c r="J4375" s="41"/>
      <c r="K4375" s="41"/>
      <c r="L4375" s="45"/>
      <c r="M4375" s="245"/>
      <c r="N4375" s="246"/>
      <c r="O4375" s="92"/>
      <c r="P4375" s="92"/>
      <c r="Q4375" s="92"/>
      <c r="R4375" s="92"/>
      <c r="S4375" s="92"/>
      <c r="T4375" s="93"/>
      <c r="U4375" s="39"/>
      <c r="V4375" s="39"/>
      <c r="W4375" s="39"/>
      <c r="X4375" s="39"/>
      <c r="Y4375" s="39"/>
      <c r="Z4375" s="39"/>
      <c r="AA4375" s="39"/>
      <c r="AB4375" s="39"/>
      <c r="AC4375" s="39"/>
      <c r="AD4375" s="39"/>
      <c r="AE4375" s="39"/>
      <c r="AT4375" s="18" t="s">
        <v>197</v>
      </c>
      <c r="AU4375" s="18" t="s">
        <v>82</v>
      </c>
    </row>
    <row r="4376" s="13" customFormat="1">
      <c r="A4376" s="13"/>
      <c r="B4376" s="249"/>
      <c r="C4376" s="250"/>
      <c r="D4376" s="242" t="s">
        <v>200</v>
      </c>
      <c r="E4376" s="251" t="s">
        <v>1</v>
      </c>
      <c r="F4376" s="252" t="s">
        <v>2692</v>
      </c>
      <c r="G4376" s="250"/>
      <c r="H4376" s="251" t="s">
        <v>1</v>
      </c>
      <c r="I4376" s="253"/>
      <c r="J4376" s="250"/>
      <c r="K4376" s="250"/>
      <c r="L4376" s="254"/>
      <c r="M4376" s="255"/>
      <c r="N4376" s="256"/>
      <c r="O4376" s="256"/>
      <c r="P4376" s="256"/>
      <c r="Q4376" s="256"/>
      <c r="R4376" s="256"/>
      <c r="S4376" s="256"/>
      <c r="T4376" s="257"/>
      <c r="U4376" s="13"/>
      <c r="V4376" s="13"/>
      <c r="W4376" s="13"/>
      <c r="X4376" s="13"/>
      <c r="Y4376" s="13"/>
      <c r="Z4376" s="13"/>
      <c r="AA4376" s="13"/>
      <c r="AB4376" s="13"/>
      <c r="AC4376" s="13"/>
      <c r="AD4376" s="13"/>
      <c r="AE4376" s="13"/>
      <c r="AT4376" s="258" t="s">
        <v>200</v>
      </c>
      <c r="AU4376" s="258" t="s">
        <v>82</v>
      </c>
      <c r="AV4376" s="13" t="s">
        <v>80</v>
      </c>
      <c r="AW4376" s="13" t="s">
        <v>30</v>
      </c>
      <c r="AX4376" s="13" t="s">
        <v>73</v>
      </c>
      <c r="AY4376" s="258" t="s">
        <v>189</v>
      </c>
    </row>
    <row r="4377" s="13" customFormat="1">
      <c r="A4377" s="13"/>
      <c r="B4377" s="249"/>
      <c r="C4377" s="250"/>
      <c r="D4377" s="242" t="s">
        <v>200</v>
      </c>
      <c r="E4377" s="251" t="s">
        <v>1</v>
      </c>
      <c r="F4377" s="252" t="s">
        <v>338</v>
      </c>
      <c r="G4377" s="250"/>
      <c r="H4377" s="251" t="s">
        <v>1</v>
      </c>
      <c r="I4377" s="253"/>
      <c r="J4377" s="250"/>
      <c r="K4377" s="250"/>
      <c r="L4377" s="254"/>
      <c r="M4377" s="255"/>
      <c r="N4377" s="256"/>
      <c r="O4377" s="256"/>
      <c r="P4377" s="256"/>
      <c r="Q4377" s="256"/>
      <c r="R4377" s="256"/>
      <c r="S4377" s="256"/>
      <c r="T4377" s="257"/>
      <c r="U4377" s="13"/>
      <c r="V4377" s="13"/>
      <c r="W4377" s="13"/>
      <c r="X4377" s="13"/>
      <c r="Y4377" s="13"/>
      <c r="Z4377" s="13"/>
      <c r="AA4377" s="13"/>
      <c r="AB4377" s="13"/>
      <c r="AC4377" s="13"/>
      <c r="AD4377" s="13"/>
      <c r="AE4377" s="13"/>
      <c r="AT4377" s="258" t="s">
        <v>200</v>
      </c>
      <c r="AU4377" s="258" t="s">
        <v>82</v>
      </c>
      <c r="AV4377" s="13" t="s">
        <v>80</v>
      </c>
      <c r="AW4377" s="13" t="s">
        <v>30</v>
      </c>
      <c r="AX4377" s="13" t="s">
        <v>73</v>
      </c>
      <c r="AY4377" s="258" t="s">
        <v>189</v>
      </c>
    </row>
    <row r="4378" s="13" customFormat="1">
      <c r="A4378" s="13"/>
      <c r="B4378" s="249"/>
      <c r="C4378" s="250"/>
      <c r="D4378" s="242" t="s">
        <v>200</v>
      </c>
      <c r="E4378" s="251" t="s">
        <v>1</v>
      </c>
      <c r="F4378" s="252" t="s">
        <v>2693</v>
      </c>
      <c r="G4378" s="250"/>
      <c r="H4378" s="251" t="s">
        <v>1</v>
      </c>
      <c r="I4378" s="253"/>
      <c r="J4378" s="250"/>
      <c r="K4378" s="250"/>
      <c r="L4378" s="254"/>
      <c r="M4378" s="255"/>
      <c r="N4378" s="256"/>
      <c r="O4378" s="256"/>
      <c r="P4378" s="256"/>
      <c r="Q4378" s="256"/>
      <c r="R4378" s="256"/>
      <c r="S4378" s="256"/>
      <c r="T4378" s="257"/>
      <c r="U4378" s="13"/>
      <c r="V4378" s="13"/>
      <c r="W4378" s="13"/>
      <c r="X4378" s="13"/>
      <c r="Y4378" s="13"/>
      <c r="Z4378" s="13"/>
      <c r="AA4378" s="13"/>
      <c r="AB4378" s="13"/>
      <c r="AC4378" s="13"/>
      <c r="AD4378" s="13"/>
      <c r="AE4378" s="13"/>
      <c r="AT4378" s="258" t="s">
        <v>200</v>
      </c>
      <c r="AU4378" s="258" t="s">
        <v>82</v>
      </c>
      <c r="AV4378" s="13" t="s">
        <v>80</v>
      </c>
      <c r="AW4378" s="13" t="s">
        <v>30</v>
      </c>
      <c r="AX4378" s="13" t="s">
        <v>73</v>
      </c>
      <c r="AY4378" s="258" t="s">
        <v>189</v>
      </c>
    </row>
    <row r="4379" s="14" customFormat="1">
      <c r="A4379" s="14"/>
      <c r="B4379" s="259"/>
      <c r="C4379" s="260"/>
      <c r="D4379" s="242" t="s">
        <v>200</v>
      </c>
      <c r="E4379" s="261" t="s">
        <v>1</v>
      </c>
      <c r="F4379" s="262" t="s">
        <v>2694</v>
      </c>
      <c r="G4379" s="260"/>
      <c r="H4379" s="263">
        <v>8.3000000000000007</v>
      </c>
      <c r="I4379" s="264"/>
      <c r="J4379" s="260"/>
      <c r="K4379" s="260"/>
      <c r="L4379" s="265"/>
      <c r="M4379" s="266"/>
      <c r="N4379" s="267"/>
      <c r="O4379" s="267"/>
      <c r="P4379" s="267"/>
      <c r="Q4379" s="267"/>
      <c r="R4379" s="267"/>
      <c r="S4379" s="267"/>
      <c r="T4379" s="268"/>
      <c r="U4379" s="14"/>
      <c r="V4379" s="14"/>
      <c r="W4379" s="14"/>
      <c r="X4379" s="14"/>
      <c r="Y4379" s="14"/>
      <c r="Z4379" s="14"/>
      <c r="AA4379" s="14"/>
      <c r="AB4379" s="14"/>
      <c r="AC4379" s="14"/>
      <c r="AD4379" s="14"/>
      <c r="AE4379" s="14"/>
      <c r="AT4379" s="269" t="s">
        <v>200</v>
      </c>
      <c r="AU4379" s="269" t="s">
        <v>82</v>
      </c>
      <c r="AV4379" s="14" t="s">
        <v>82</v>
      </c>
      <c r="AW4379" s="14" t="s">
        <v>30</v>
      </c>
      <c r="AX4379" s="14" t="s">
        <v>73</v>
      </c>
      <c r="AY4379" s="269" t="s">
        <v>189</v>
      </c>
    </row>
    <row r="4380" s="13" customFormat="1">
      <c r="A4380" s="13"/>
      <c r="B4380" s="249"/>
      <c r="C4380" s="250"/>
      <c r="D4380" s="242" t="s">
        <v>200</v>
      </c>
      <c r="E4380" s="251" t="s">
        <v>1</v>
      </c>
      <c r="F4380" s="252" t="s">
        <v>1898</v>
      </c>
      <c r="G4380" s="250"/>
      <c r="H4380" s="251" t="s">
        <v>1</v>
      </c>
      <c r="I4380" s="253"/>
      <c r="J4380" s="250"/>
      <c r="K4380" s="250"/>
      <c r="L4380" s="254"/>
      <c r="M4380" s="255"/>
      <c r="N4380" s="256"/>
      <c r="O4380" s="256"/>
      <c r="P4380" s="256"/>
      <c r="Q4380" s="256"/>
      <c r="R4380" s="256"/>
      <c r="S4380" s="256"/>
      <c r="T4380" s="257"/>
      <c r="U4380" s="13"/>
      <c r="V4380" s="13"/>
      <c r="W4380" s="13"/>
      <c r="X4380" s="13"/>
      <c r="Y4380" s="13"/>
      <c r="Z4380" s="13"/>
      <c r="AA4380" s="13"/>
      <c r="AB4380" s="13"/>
      <c r="AC4380" s="13"/>
      <c r="AD4380" s="13"/>
      <c r="AE4380" s="13"/>
      <c r="AT4380" s="258" t="s">
        <v>200</v>
      </c>
      <c r="AU4380" s="258" t="s">
        <v>82</v>
      </c>
      <c r="AV4380" s="13" t="s">
        <v>80</v>
      </c>
      <c r="AW4380" s="13" t="s">
        <v>30</v>
      </c>
      <c r="AX4380" s="13" t="s">
        <v>73</v>
      </c>
      <c r="AY4380" s="258" t="s">
        <v>189</v>
      </c>
    </row>
    <row r="4381" s="14" customFormat="1">
      <c r="A4381" s="14"/>
      <c r="B4381" s="259"/>
      <c r="C4381" s="260"/>
      <c r="D4381" s="242" t="s">
        <v>200</v>
      </c>
      <c r="E4381" s="261" t="s">
        <v>1</v>
      </c>
      <c r="F4381" s="262" t="s">
        <v>2695</v>
      </c>
      <c r="G4381" s="260"/>
      <c r="H4381" s="263">
        <v>4.1079999999999997</v>
      </c>
      <c r="I4381" s="264"/>
      <c r="J4381" s="260"/>
      <c r="K4381" s="260"/>
      <c r="L4381" s="265"/>
      <c r="M4381" s="266"/>
      <c r="N4381" s="267"/>
      <c r="O4381" s="267"/>
      <c r="P4381" s="267"/>
      <c r="Q4381" s="267"/>
      <c r="R4381" s="267"/>
      <c r="S4381" s="267"/>
      <c r="T4381" s="268"/>
      <c r="U4381" s="14"/>
      <c r="V4381" s="14"/>
      <c r="W4381" s="14"/>
      <c r="X4381" s="14"/>
      <c r="Y4381" s="14"/>
      <c r="Z4381" s="14"/>
      <c r="AA4381" s="14"/>
      <c r="AB4381" s="14"/>
      <c r="AC4381" s="14"/>
      <c r="AD4381" s="14"/>
      <c r="AE4381" s="14"/>
      <c r="AT4381" s="269" t="s">
        <v>200</v>
      </c>
      <c r="AU4381" s="269" t="s">
        <v>82</v>
      </c>
      <c r="AV4381" s="14" t="s">
        <v>82</v>
      </c>
      <c r="AW4381" s="14" t="s">
        <v>30</v>
      </c>
      <c r="AX4381" s="14" t="s">
        <v>73</v>
      </c>
      <c r="AY4381" s="269" t="s">
        <v>189</v>
      </c>
    </row>
    <row r="4382" s="15" customFormat="1">
      <c r="A4382" s="15"/>
      <c r="B4382" s="270"/>
      <c r="C4382" s="271"/>
      <c r="D4382" s="242" t="s">
        <v>200</v>
      </c>
      <c r="E4382" s="272" t="s">
        <v>1</v>
      </c>
      <c r="F4382" s="273" t="s">
        <v>207</v>
      </c>
      <c r="G4382" s="271"/>
      <c r="H4382" s="274">
        <v>12.408</v>
      </c>
      <c r="I4382" s="275"/>
      <c r="J4382" s="271"/>
      <c r="K4382" s="271"/>
      <c r="L4382" s="276"/>
      <c r="M4382" s="277"/>
      <c r="N4382" s="278"/>
      <c r="O4382" s="278"/>
      <c r="P4382" s="278"/>
      <c r="Q4382" s="278"/>
      <c r="R4382" s="278"/>
      <c r="S4382" s="278"/>
      <c r="T4382" s="279"/>
      <c r="U4382" s="15"/>
      <c r="V4382" s="15"/>
      <c r="W4382" s="15"/>
      <c r="X4382" s="15"/>
      <c r="Y4382" s="15"/>
      <c r="Z4382" s="15"/>
      <c r="AA4382" s="15"/>
      <c r="AB4382" s="15"/>
      <c r="AC4382" s="15"/>
      <c r="AD4382" s="15"/>
      <c r="AE4382" s="15"/>
      <c r="AT4382" s="280" t="s">
        <v>200</v>
      </c>
      <c r="AU4382" s="280" t="s">
        <v>82</v>
      </c>
      <c r="AV4382" s="15" t="s">
        <v>195</v>
      </c>
      <c r="AW4382" s="15" t="s">
        <v>30</v>
      </c>
      <c r="AX4382" s="15" t="s">
        <v>80</v>
      </c>
      <c r="AY4382" s="280" t="s">
        <v>189</v>
      </c>
    </row>
    <row r="4383" s="2" customFormat="1" ht="37.8" customHeight="1">
      <c r="A4383" s="39"/>
      <c r="B4383" s="40"/>
      <c r="C4383" s="228" t="s">
        <v>2696</v>
      </c>
      <c r="D4383" s="228" t="s">
        <v>191</v>
      </c>
      <c r="E4383" s="229" t="s">
        <v>2697</v>
      </c>
      <c r="F4383" s="230" t="s">
        <v>2698</v>
      </c>
      <c r="G4383" s="231" t="s">
        <v>301</v>
      </c>
      <c r="H4383" s="232">
        <v>52.564</v>
      </c>
      <c r="I4383" s="233"/>
      <c r="J4383" s="234">
        <f>ROUND(I4383*H4383,2)</f>
        <v>0</v>
      </c>
      <c r="K4383" s="235"/>
      <c r="L4383" s="45"/>
      <c r="M4383" s="236" t="s">
        <v>1</v>
      </c>
      <c r="N4383" s="237" t="s">
        <v>38</v>
      </c>
      <c r="O4383" s="92"/>
      <c r="P4383" s="238">
        <f>O4383*H4383</f>
        <v>0</v>
      </c>
      <c r="Q4383" s="238">
        <v>0.01384872</v>
      </c>
      <c r="R4383" s="238">
        <f>Q4383*H4383</f>
        <v>0.72794411808000004</v>
      </c>
      <c r="S4383" s="238">
        <v>0</v>
      </c>
      <c r="T4383" s="239">
        <f>S4383*H4383</f>
        <v>0</v>
      </c>
      <c r="U4383" s="39"/>
      <c r="V4383" s="39"/>
      <c r="W4383" s="39"/>
      <c r="X4383" s="39"/>
      <c r="Y4383" s="39"/>
      <c r="Z4383" s="39"/>
      <c r="AA4383" s="39"/>
      <c r="AB4383" s="39"/>
      <c r="AC4383" s="39"/>
      <c r="AD4383" s="39"/>
      <c r="AE4383" s="39"/>
      <c r="AR4383" s="240" t="s">
        <v>306</v>
      </c>
      <c r="AT4383" s="240" t="s">
        <v>191</v>
      </c>
      <c r="AU4383" s="240" t="s">
        <v>82</v>
      </c>
      <c r="AY4383" s="18" t="s">
        <v>189</v>
      </c>
      <c r="BE4383" s="241">
        <f>IF(N4383="základní",J4383,0)</f>
        <v>0</v>
      </c>
      <c r="BF4383" s="241">
        <f>IF(N4383="snížená",J4383,0)</f>
        <v>0</v>
      </c>
      <c r="BG4383" s="241">
        <f>IF(N4383="zákl. přenesená",J4383,0)</f>
        <v>0</v>
      </c>
      <c r="BH4383" s="241">
        <f>IF(N4383="sníž. přenesená",J4383,0)</f>
        <v>0</v>
      </c>
      <c r="BI4383" s="241">
        <f>IF(N4383="nulová",J4383,0)</f>
        <v>0</v>
      </c>
      <c r="BJ4383" s="18" t="s">
        <v>80</v>
      </c>
      <c r="BK4383" s="241">
        <f>ROUND(I4383*H4383,2)</f>
        <v>0</v>
      </c>
      <c r="BL4383" s="18" t="s">
        <v>306</v>
      </c>
      <c r="BM4383" s="240" t="s">
        <v>2699</v>
      </c>
    </row>
    <row r="4384" s="2" customFormat="1">
      <c r="A4384" s="39"/>
      <c r="B4384" s="40"/>
      <c r="C4384" s="41"/>
      <c r="D4384" s="242" t="s">
        <v>197</v>
      </c>
      <c r="E4384" s="41"/>
      <c r="F4384" s="243" t="s">
        <v>2698</v>
      </c>
      <c r="G4384" s="41"/>
      <c r="H4384" s="41"/>
      <c r="I4384" s="244"/>
      <c r="J4384" s="41"/>
      <c r="K4384" s="41"/>
      <c r="L4384" s="45"/>
      <c r="M4384" s="245"/>
      <c r="N4384" s="246"/>
      <c r="O4384" s="92"/>
      <c r="P4384" s="92"/>
      <c r="Q4384" s="92"/>
      <c r="R4384" s="92"/>
      <c r="S4384" s="92"/>
      <c r="T4384" s="93"/>
      <c r="U4384" s="39"/>
      <c r="V4384" s="39"/>
      <c r="W4384" s="39"/>
      <c r="X4384" s="39"/>
      <c r="Y4384" s="39"/>
      <c r="Z4384" s="39"/>
      <c r="AA4384" s="39"/>
      <c r="AB4384" s="39"/>
      <c r="AC4384" s="39"/>
      <c r="AD4384" s="39"/>
      <c r="AE4384" s="39"/>
      <c r="AT4384" s="18" t="s">
        <v>197</v>
      </c>
      <c r="AU4384" s="18" t="s">
        <v>82</v>
      </c>
    </row>
    <row r="4385" s="2" customFormat="1">
      <c r="A4385" s="39"/>
      <c r="B4385" s="40"/>
      <c r="C4385" s="41"/>
      <c r="D4385" s="247" t="s">
        <v>198</v>
      </c>
      <c r="E4385" s="41"/>
      <c r="F4385" s="248" t="s">
        <v>2700</v>
      </c>
      <c r="G4385" s="41"/>
      <c r="H4385" s="41"/>
      <c r="I4385" s="244"/>
      <c r="J4385" s="41"/>
      <c r="K4385" s="41"/>
      <c r="L4385" s="45"/>
      <c r="M4385" s="245"/>
      <c r="N4385" s="246"/>
      <c r="O4385" s="92"/>
      <c r="P4385" s="92"/>
      <c r="Q4385" s="92"/>
      <c r="R4385" s="92"/>
      <c r="S4385" s="92"/>
      <c r="T4385" s="93"/>
      <c r="U4385" s="39"/>
      <c r="V4385" s="39"/>
      <c r="W4385" s="39"/>
      <c r="X4385" s="39"/>
      <c r="Y4385" s="39"/>
      <c r="Z4385" s="39"/>
      <c r="AA4385" s="39"/>
      <c r="AB4385" s="39"/>
      <c r="AC4385" s="39"/>
      <c r="AD4385" s="39"/>
      <c r="AE4385" s="39"/>
      <c r="AT4385" s="18" t="s">
        <v>198</v>
      </c>
      <c r="AU4385" s="18" t="s">
        <v>82</v>
      </c>
    </row>
    <row r="4386" s="13" customFormat="1">
      <c r="A4386" s="13"/>
      <c r="B4386" s="249"/>
      <c r="C4386" s="250"/>
      <c r="D4386" s="242" t="s">
        <v>200</v>
      </c>
      <c r="E4386" s="251" t="s">
        <v>1</v>
      </c>
      <c r="F4386" s="252" t="s">
        <v>2701</v>
      </c>
      <c r="G4386" s="250"/>
      <c r="H4386" s="251" t="s">
        <v>1</v>
      </c>
      <c r="I4386" s="253"/>
      <c r="J4386" s="250"/>
      <c r="K4386" s="250"/>
      <c r="L4386" s="254"/>
      <c r="M4386" s="255"/>
      <c r="N4386" s="256"/>
      <c r="O4386" s="256"/>
      <c r="P4386" s="256"/>
      <c r="Q4386" s="256"/>
      <c r="R4386" s="256"/>
      <c r="S4386" s="256"/>
      <c r="T4386" s="257"/>
      <c r="U4386" s="13"/>
      <c r="V4386" s="13"/>
      <c r="W4386" s="13"/>
      <c r="X4386" s="13"/>
      <c r="Y4386" s="13"/>
      <c r="Z4386" s="13"/>
      <c r="AA4386" s="13"/>
      <c r="AB4386" s="13"/>
      <c r="AC4386" s="13"/>
      <c r="AD4386" s="13"/>
      <c r="AE4386" s="13"/>
      <c r="AT4386" s="258" t="s">
        <v>200</v>
      </c>
      <c r="AU4386" s="258" t="s">
        <v>82</v>
      </c>
      <c r="AV4386" s="13" t="s">
        <v>80</v>
      </c>
      <c r="AW4386" s="13" t="s">
        <v>30</v>
      </c>
      <c r="AX4386" s="13" t="s">
        <v>73</v>
      </c>
      <c r="AY4386" s="258" t="s">
        <v>189</v>
      </c>
    </row>
    <row r="4387" s="13" customFormat="1">
      <c r="A4387" s="13"/>
      <c r="B4387" s="249"/>
      <c r="C4387" s="250"/>
      <c r="D4387" s="242" t="s">
        <v>200</v>
      </c>
      <c r="E4387" s="251" t="s">
        <v>1</v>
      </c>
      <c r="F4387" s="252" t="s">
        <v>338</v>
      </c>
      <c r="G4387" s="250"/>
      <c r="H4387" s="251" t="s">
        <v>1</v>
      </c>
      <c r="I4387" s="253"/>
      <c r="J4387" s="250"/>
      <c r="K4387" s="250"/>
      <c r="L4387" s="254"/>
      <c r="M4387" s="255"/>
      <c r="N4387" s="256"/>
      <c r="O4387" s="256"/>
      <c r="P4387" s="256"/>
      <c r="Q4387" s="256"/>
      <c r="R4387" s="256"/>
      <c r="S4387" s="256"/>
      <c r="T4387" s="257"/>
      <c r="U4387" s="13"/>
      <c r="V4387" s="13"/>
      <c r="W4387" s="13"/>
      <c r="X4387" s="13"/>
      <c r="Y4387" s="13"/>
      <c r="Z4387" s="13"/>
      <c r="AA4387" s="13"/>
      <c r="AB4387" s="13"/>
      <c r="AC4387" s="13"/>
      <c r="AD4387" s="13"/>
      <c r="AE4387" s="13"/>
      <c r="AT4387" s="258" t="s">
        <v>200</v>
      </c>
      <c r="AU4387" s="258" t="s">
        <v>82</v>
      </c>
      <c r="AV4387" s="13" t="s">
        <v>80</v>
      </c>
      <c r="AW4387" s="13" t="s">
        <v>30</v>
      </c>
      <c r="AX4387" s="13" t="s">
        <v>73</v>
      </c>
      <c r="AY4387" s="258" t="s">
        <v>189</v>
      </c>
    </row>
    <row r="4388" s="13" customFormat="1">
      <c r="A4388" s="13"/>
      <c r="B4388" s="249"/>
      <c r="C4388" s="250"/>
      <c r="D4388" s="242" t="s">
        <v>200</v>
      </c>
      <c r="E4388" s="251" t="s">
        <v>1</v>
      </c>
      <c r="F4388" s="252" t="s">
        <v>2702</v>
      </c>
      <c r="G4388" s="250"/>
      <c r="H4388" s="251" t="s">
        <v>1</v>
      </c>
      <c r="I4388" s="253"/>
      <c r="J4388" s="250"/>
      <c r="K4388" s="250"/>
      <c r="L4388" s="254"/>
      <c r="M4388" s="255"/>
      <c r="N4388" s="256"/>
      <c r="O4388" s="256"/>
      <c r="P4388" s="256"/>
      <c r="Q4388" s="256"/>
      <c r="R4388" s="256"/>
      <c r="S4388" s="256"/>
      <c r="T4388" s="257"/>
      <c r="U4388" s="13"/>
      <c r="V4388" s="13"/>
      <c r="W4388" s="13"/>
      <c r="X4388" s="13"/>
      <c r="Y4388" s="13"/>
      <c r="Z4388" s="13"/>
      <c r="AA4388" s="13"/>
      <c r="AB4388" s="13"/>
      <c r="AC4388" s="13"/>
      <c r="AD4388" s="13"/>
      <c r="AE4388" s="13"/>
      <c r="AT4388" s="258" t="s">
        <v>200</v>
      </c>
      <c r="AU4388" s="258" t="s">
        <v>82</v>
      </c>
      <c r="AV4388" s="13" t="s">
        <v>80</v>
      </c>
      <c r="AW4388" s="13" t="s">
        <v>30</v>
      </c>
      <c r="AX4388" s="13" t="s">
        <v>73</v>
      </c>
      <c r="AY4388" s="258" t="s">
        <v>189</v>
      </c>
    </row>
    <row r="4389" s="14" customFormat="1">
      <c r="A4389" s="14"/>
      <c r="B4389" s="259"/>
      <c r="C4389" s="260"/>
      <c r="D4389" s="242" t="s">
        <v>200</v>
      </c>
      <c r="E4389" s="261" t="s">
        <v>1</v>
      </c>
      <c r="F4389" s="262" t="s">
        <v>2703</v>
      </c>
      <c r="G4389" s="260"/>
      <c r="H4389" s="263">
        <v>46.32</v>
      </c>
      <c r="I4389" s="264"/>
      <c r="J4389" s="260"/>
      <c r="K4389" s="260"/>
      <c r="L4389" s="265"/>
      <c r="M4389" s="266"/>
      <c r="N4389" s="267"/>
      <c r="O4389" s="267"/>
      <c r="P4389" s="267"/>
      <c r="Q4389" s="267"/>
      <c r="R4389" s="267"/>
      <c r="S4389" s="267"/>
      <c r="T4389" s="268"/>
      <c r="U4389" s="14"/>
      <c r="V4389" s="14"/>
      <c r="W4389" s="14"/>
      <c r="X4389" s="14"/>
      <c r="Y4389" s="14"/>
      <c r="Z4389" s="14"/>
      <c r="AA4389" s="14"/>
      <c r="AB4389" s="14"/>
      <c r="AC4389" s="14"/>
      <c r="AD4389" s="14"/>
      <c r="AE4389" s="14"/>
      <c r="AT4389" s="269" t="s">
        <v>200</v>
      </c>
      <c r="AU4389" s="269" t="s">
        <v>82</v>
      </c>
      <c r="AV4389" s="14" t="s">
        <v>82</v>
      </c>
      <c r="AW4389" s="14" t="s">
        <v>30</v>
      </c>
      <c r="AX4389" s="14" t="s">
        <v>73</v>
      </c>
      <c r="AY4389" s="269" t="s">
        <v>189</v>
      </c>
    </row>
    <row r="4390" s="13" customFormat="1">
      <c r="A4390" s="13"/>
      <c r="B4390" s="249"/>
      <c r="C4390" s="250"/>
      <c r="D4390" s="242" t="s">
        <v>200</v>
      </c>
      <c r="E4390" s="251" t="s">
        <v>1</v>
      </c>
      <c r="F4390" s="252" t="s">
        <v>382</v>
      </c>
      <c r="G4390" s="250"/>
      <c r="H4390" s="251" t="s">
        <v>1</v>
      </c>
      <c r="I4390" s="253"/>
      <c r="J4390" s="250"/>
      <c r="K4390" s="250"/>
      <c r="L4390" s="254"/>
      <c r="M4390" s="255"/>
      <c r="N4390" s="256"/>
      <c r="O4390" s="256"/>
      <c r="P4390" s="256"/>
      <c r="Q4390" s="256"/>
      <c r="R4390" s="256"/>
      <c r="S4390" s="256"/>
      <c r="T4390" s="257"/>
      <c r="U4390" s="13"/>
      <c r="V4390" s="13"/>
      <c r="W4390" s="13"/>
      <c r="X4390" s="13"/>
      <c r="Y4390" s="13"/>
      <c r="Z4390" s="13"/>
      <c r="AA4390" s="13"/>
      <c r="AB4390" s="13"/>
      <c r="AC4390" s="13"/>
      <c r="AD4390" s="13"/>
      <c r="AE4390" s="13"/>
      <c r="AT4390" s="258" t="s">
        <v>200</v>
      </c>
      <c r="AU4390" s="258" t="s">
        <v>82</v>
      </c>
      <c r="AV4390" s="13" t="s">
        <v>80</v>
      </c>
      <c r="AW4390" s="13" t="s">
        <v>30</v>
      </c>
      <c r="AX4390" s="13" t="s">
        <v>73</v>
      </c>
      <c r="AY4390" s="258" t="s">
        <v>189</v>
      </c>
    </row>
    <row r="4391" s="14" customFormat="1">
      <c r="A4391" s="14"/>
      <c r="B4391" s="259"/>
      <c r="C4391" s="260"/>
      <c r="D4391" s="242" t="s">
        <v>200</v>
      </c>
      <c r="E4391" s="261" t="s">
        <v>1</v>
      </c>
      <c r="F4391" s="262" t="s">
        <v>2704</v>
      </c>
      <c r="G4391" s="260"/>
      <c r="H4391" s="263">
        <v>6.2439999999999998</v>
      </c>
      <c r="I4391" s="264"/>
      <c r="J4391" s="260"/>
      <c r="K4391" s="260"/>
      <c r="L4391" s="265"/>
      <c r="M4391" s="266"/>
      <c r="N4391" s="267"/>
      <c r="O4391" s="267"/>
      <c r="P4391" s="267"/>
      <c r="Q4391" s="267"/>
      <c r="R4391" s="267"/>
      <c r="S4391" s="267"/>
      <c r="T4391" s="268"/>
      <c r="U4391" s="14"/>
      <c r="V4391" s="14"/>
      <c r="W4391" s="14"/>
      <c r="X4391" s="14"/>
      <c r="Y4391" s="14"/>
      <c r="Z4391" s="14"/>
      <c r="AA4391" s="14"/>
      <c r="AB4391" s="14"/>
      <c r="AC4391" s="14"/>
      <c r="AD4391" s="14"/>
      <c r="AE4391" s="14"/>
      <c r="AT4391" s="269" t="s">
        <v>200</v>
      </c>
      <c r="AU4391" s="269" t="s">
        <v>82</v>
      </c>
      <c r="AV4391" s="14" t="s">
        <v>82</v>
      </c>
      <c r="AW4391" s="14" t="s">
        <v>30</v>
      </c>
      <c r="AX4391" s="14" t="s">
        <v>73</v>
      </c>
      <c r="AY4391" s="269" t="s">
        <v>189</v>
      </c>
    </row>
    <row r="4392" s="15" customFormat="1">
      <c r="A4392" s="15"/>
      <c r="B4392" s="270"/>
      <c r="C4392" s="271"/>
      <c r="D4392" s="242" t="s">
        <v>200</v>
      </c>
      <c r="E4392" s="272" t="s">
        <v>1</v>
      </c>
      <c r="F4392" s="273" t="s">
        <v>207</v>
      </c>
      <c r="G4392" s="271"/>
      <c r="H4392" s="274">
        <v>52.564</v>
      </c>
      <c r="I4392" s="275"/>
      <c r="J4392" s="271"/>
      <c r="K4392" s="271"/>
      <c r="L4392" s="276"/>
      <c r="M4392" s="277"/>
      <c r="N4392" s="278"/>
      <c r="O4392" s="278"/>
      <c r="P4392" s="278"/>
      <c r="Q4392" s="278"/>
      <c r="R4392" s="278"/>
      <c r="S4392" s="278"/>
      <c r="T4392" s="279"/>
      <c r="U4392" s="15"/>
      <c r="V4392" s="15"/>
      <c r="W4392" s="15"/>
      <c r="X4392" s="15"/>
      <c r="Y4392" s="15"/>
      <c r="Z4392" s="15"/>
      <c r="AA4392" s="15"/>
      <c r="AB4392" s="15"/>
      <c r="AC4392" s="15"/>
      <c r="AD4392" s="15"/>
      <c r="AE4392" s="15"/>
      <c r="AT4392" s="280" t="s">
        <v>200</v>
      </c>
      <c r="AU4392" s="280" t="s">
        <v>82</v>
      </c>
      <c r="AV4392" s="15" t="s">
        <v>195</v>
      </c>
      <c r="AW4392" s="15" t="s">
        <v>30</v>
      </c>
      <c r="AX4392" s="15" t="s">
        <v>80</v>
      </c>
      <c r="AY4392" s="280" t="s">
        <v>189</v>
      </c>
    </row>
    <row r="4393" s="2" customFormat="1" ht="24.15" customHeight="1">
      <c r="A4393" s="39"/>
      <c r="B4393" s="40"/>
      <c r="C4393" s="228" t="s">
        <v>2705</v>
      </c>
      <c r="D4393" s="228" t="s">
        <v>191</v>
      </c>
      <c r="E4393" s="229" t="s">
        <v>2706</v>
      </c>
      <c r="F4393" s="230" t="s">
        <v>2707</v>
      </c>
      <c r="G4393" s="231" t="s">
        <v>301</v>
      </c>
      <c r="H4393" s="232">
        <v>22.753</v>
      </c>
      <c r="I4393" s="233"/>
      <c r="J4393" s="234">
        <f>ROUND(I4393*H4393,2)</f>
        <v>0</v>
      </c>
      <c r="K4393" s="235"/>
      <c r="L4393" s="45"/>
      <c r="M4393" s="236" t="s">
        <v>1</v>
      </c>
      <c r="N4393" s="237" t="s">
        <v>38</v>
      </c>
      <c r="O4393" s="92"/>
      <c r="P4393" s="238">
        <f>O4393*H4393</f>
        <v>0</v>
      </c>
      <c r="Q4393" s="238">
        <v>0.01385</v>
      </c>
      <c r="R4393" s="238">
        <f>Q4393*H4393</f>
        <v>0.31512904999999997</v>
      </c>
      <c r="S4393" s="238">
        <v>0</v>
      </c>
      <c r="T4393" s="239">
        <f>S4393*H4393</f>
        <v>0</v>
      </c>
      <c r="U4393" s="39"/>
      <c r="V4393" s="39"/>
      <c r="W4393" s="39"/>
      <c r="X4393" s="39"/>
      <c r="Y4393" s="39"/>
      <c r="Z4393" s="39"/>
      <c r="AA4393" s="39"/>
      <c r="AB4393" s="39"/>
      <c r="AC4393" s="39"/>
      <c r="AD4393" s="39"/>
      <c r="AE4393" s="39"/>
      <c r="AR4393" s="240" t="s">
        <v>306</v>
      </c>
      <c r="AT4393" s="240" t="s">
        <v>191</v>
      </c>
      <c r="AU4393" s="240" t="s">
        <v>82</v>
      </c>
      <c r="AY4393" s="18" t="s">
        <v>189</v>
      </c>
      <c r="BE4393" s="241">
        <f>IF(N4393="základní",J4393,0)</f>
        <v>0</v>
      </c>
      <c r="BF4393" s="241">
        <f>IF(N4393="snížená",J4393,0)</f>
        <v>0</v>
      </c>
      <c r="BG4393" s="241">
        <f>IF(N4393="zákl. přenesená",J4393,0)</f>
        <v>0</v>
      </c>
      <c r="BH4393" s="241">
        <f>IF(N4393="sníž. přenesená",J4393,0)</f>
        <v>0</v>
      </c>
      <c r="BI4393" s="241">
        <f>IF(N4393="nulová",J4393,0)</f>
        <v>0</v>
      </c>
      <c r="BJ4393" s="18" t="s">
        <v>80</v>
      </c>
      <c r="BK4393" s="241">
        <f>ROUND(I4393*H4393,2)</f>
        <v>0</v>
      </c>
      <c r="BL4393" s="18" t="s">
        <v>306</v>
      </c>
      <c r="BM4393" s="240" t="s">
        <v>2708</v>
      </c>
    </row>
    <row r="4394" s="2" customFormat="1">
      <c r="A4394" s="39"/>
      <c r="B4394" s="40"/>
      <c r="C4394" s="41"/>
      <c r="D4394" s="242" t="s">
        <v>197</v>
      </c>
      <c r="E4394" s="41"/>
      <c r="F4394" s="243" t="s">
        <v>2707</v>
      </c>
      <c r="G4394" s="41"/>
      <c r="H4394" s="41"/>
      <c r="I4394" s="244"/>
      <c r="J4394" s="41"/>
      <c r="K4394" s="41"/>
      <c r="L4394" s="45"/>
      <c r="M4394" s="245"/>
      <c r="N4394" s="246"/>
      <c r="O4394" s="92"/>
      <c r="P4394" s="92"/>
      <c r="Q4394" s="92"/>
      <c r="R4394" s="92"/>
      <c r="S4394" s="92"/>
      <c r="T4394" s="93"/>
      <c r="U4394" s="39"/>
      <c r="V4394" s="39"/>
      <c r="W4394" s="39"/>
      <c r="X4394" s="39"/>
      <c r="Y4394" s="39"/>
      <c r="Z4394" s="39"/>
      <c r="AA4394" s="39"/>
      <c r="AB4394" s="39"/>
      <c r="AC4394" s="39"/>
      <c r="AD4394" s="39"/>
      <c r="AE4394" s="39"/>
      <c r="AT4394" s="18" t="s">
        <v>197</v>
      </c>
      <c r="AU4394" s="18" t="s">
        <v>82</v>
      </c>
    </row>
    <row r="4395" s="13" customFormat="1">
      <c r="A4395" s="13"/>
      <c r="B4395" s="249"/>
      <c r="C4395" s="250"/>
      <c r="D4395" s="242" t="s">
        <v>200</v>
      </c>
      <c r="E4395" s="251" t="s">
        <v>1</v>
      </c>
      <c r="F4395" s="252" t="s">
        <v>2709</v>
      </c>
      <c r="G4395" s="250"/>
      <c r="H4395" s="251" t="s">
        <v>1</v>
      </c>
      <c r="I4395" s="253"/>
      <c r="J4395" s="250"/>
      <c r="K4395" s="250"/>
      <c r="L4395" s="254"/>
      <c r="M4395" s="255"/>
      <c r="N4395" s="256"/>
      <c r="O4395" s="256"/>
      <c r="P4395" s="256"/>
      <c r="Q4395" s="256"/>
      <c r="R4395" s="256"/>
      <c r="S4395" s="256"/>
      <c r="T4395" s="257"/>
      <c r="U4395" s="13"/>
      <c r="V4395" s="13"/>
      <c r="W4395" s="13"/>
      <c r="X4395" s="13"/>
      <c r="Y4395" s="13"/>
      <c r="Z4395" s="13"/>
      <c r="AA4395" s="13"/>
      <c r="AB4395" s="13"/>
      <c r="AC4395" s="13"/>
      <c r="AD4395" s="13"/>
      <c r="AE4395" s="13"/>
      <c r="AT4395" s="258" t="s">
        <v>200</v>
      </c>
      <c r="AU4395" s="258" t="s">
        <v>82</v>
      </c>
      <c r="AV4395" s="13" t="s">
        <v>80</v>
      </c>
      <c r="AW4395" s="13" t="s">
        <v>30</v>
      </c>
      <c r="AX4395" s="13" t="s">
        <v>73</v>
      </c>
      <c r="AY4395" s="258" t="s">
        <v>189</v>
      </c>
    </row>
    <row r="4396" s="13" customFormat="1">
      <c r="A4396" s="13"/>
      <c r="B4396" s="249"/>
      <c r="C4396" s="250"/>
      <c r="D4396" s="242" t="s">
        <v>200</v>
      </c>
      <c r="E4396" s="251" t="s">
        <v>1</v>
      </c>
      <c r="F4396" s="252" t="s">
        <v>338</v>
      </c>
      <c r="G4396" s="250"/>
      <c r="H4396" s="251" t="s">
        <v>1</v>
      </c>
      <c r="I4396" s="253"/>
      <c r="J4396" s="250"/>
      <c r="K4396" s="250"/>
      <c r="L4396" s="254"/>
      <c r="M4396" s="255"/>
      <c r="N4396" s="256"/>
      <c r="O4396" s="256"/>
      <c r="P4396" s="256"/>
      <c r="Q4396" s="256"/>
      <c r="R4396" s="256"/>
      <c r="S4396" s="256"/>
      <c r="T4396" s="257"/>
      <c r="U4396" s="13"/>
      <c r="V4396" s="13"/>
      <c r="W4396" s="13"/>
      <c r="X4396" s="13"/>
      <c r="Y4396" s="13"/>
      <c r="Z4396" s="13"/>
      <c r="AA4396" s="13"/>
      <c r="AB4396" s="13"/>
      <c r="AC4396" s="13"/>
      <c r="AD4396" s="13"/>
      <c r="AE4396" s="13"/>
      <c r="AT4396" s="258" t="s">
        <v>200</v>
      </c>
      <c r="AU4396" s="258" t="s">
        <v>82</v>
      </c>
      <c r="AV4396" s="13" t="s">
        <v>80</v>
      </c>
      <c r="AW4396" s="13" t="s">
        <v>30</v>
      </c>
      <c r="AX4396" s="13" t="s">
        <v>73</v>
      </c>
      <c r="AY4396" s="258" t="s">
        <v>189</v>
      </c>
    </row>
    <row r="4397" s="13" customFormat="1">
      <c r="A4397" s="13"/>
      <c r="B4397" s="249"/>
      <c r="C4397" s="250"/>
      <c r="D4397" s="242" t="s">
        <v>200</v>
      </c>
      <c r="E4397" s="251" t="s">
        <v>1</v>
      </c>
      <c r="F4397" s="252" t="s">
        <v>1898</v>
      </c>
      <c r="G4397" s="250"/>
      <c r="H4397" s="251" t="s">
        <v>1</v>
      </c>
      <c r="I4397" s="253"/>
      <c r="J4397" s="250"/>
      <c r="K4397" s="250"/>
      <c r="L4397" s="254"/>
      <c r="M4397" s="255"/>
      <c r="N4397" s="256"/>
      <c r="O4397" s="256"/>
      <c r="P4397" s="256"/>
      <c r="Q4397" s="256"/>
      <c r="R4397" s="256"/>
      <c r="S4397" s="256"/>
      <c r="T4397" s="257"/>
      <c r="U4397" s="13"/>
      <c r="V4397" s="13"/>
      <c r="W4397" s="13"/>
      <c r="X4397" s="13"/>
      <c r="Y4397" s="13"/>
      <c r="Z4397" s="13"/>
      <c r="AA4397" s="13"/>
      <c r="AB4397" s="13"/>
      <c r="AC4397" s="13"/>
      <c r="AD4397" s="13"/>
      <c r="AE4397" s="13"/>
      <c r="AT4397" s="258" t="s">
        <v>200</v>
      </c>
      <c r="AU4397" s="258" t="s">
        <v>82</v>
      </c>
      <c r="AV4397" s="13" t="s">
        <v>80</v>
      </c>
      <c r="AW4397" s="13" t="s">
        <v>30</v>
      </c>
      <c r="AX4397" s="13" t="s">
        <v>73</v>
      </c>
      <c r="AY4397" s="258" t="s">
        <v>189</v>
      </c>
    </row>
    <row r="4398" s="14" customFormat="1">
      <c r="A4398" s="14"/>
      <c r="B4398" s="259"/>
      <c r="C4398" s="260"/>
      <c r="D4398" s="242" t="s">
        <v>200</v>
      </c>
      <c r="E4398" s="261" t="s">
        <v>1</v>
      </c>
      <c r="F4398" s="262" t="s">
        <v>2710</v>
      </c>
      <c r="G4398" s="260"/>
      <c r="H4398" s="263">
        <v>14.403000000000001</v>
      </c>
      <c r="I4398" s="264"/>
      <c r="J4398" s="260"/>
      <c r="K4398" s="260"/>
      <c r="L4398" s="265"/>
      <c r="M4398" s="266"/>
      <c r="N4398" s="267"/>
      <c r="O4398" s="267"/>
      <c r="P4398" s="267"/>
      <c r="Q4398" s="267"/>
      <c r="R4398" s="267"/>
      <c r="S4398" s="267"/>
      <c r="T4398" s="268"/>
      <c r="U4398" s="14"/>
      <c r="V4398" s="14"/>
      <c r="W4398" s="14"/>
      <c r="X4398" s="14"/>
      <c r="Y4398" s="14"/>
      <c r="Z4398" s="14"/>
      <c r="AA4398" s="14"/>
      <c r="AB4398" s="14"/>
      <c r="AC4398" s="14"/>
      <c r="AD4398" s="14"/>
      <c r="AE4398" s="14"/>
      <c r="AT4398" s="269" t="s">
        <v>200</v>
      </c>
      <c r="AU4398" s="269" t="s">
        <v>82</v>
      </c>
      <c r="AV4398" s="14" t="s">
        <v>82</v>
      </c>
      <c r="AW4398" s="14" t="s">
        <v>30</v>
      </c>
      <c r="AX4398" s="14" t="s">
        <v>73</v>
      </c>
      <c r="AY4398" s="269" t="s">
        <v>189</v>
      </c>
    </row>
    <row r="4399" s="13" customFormat="1">
      <c r="A4399" s="13"/>
      <c r="B4399" s="249"/>
      <c r="C4399" s="250"/>
      <c r="D4399" s="242" t="s">
        <v>200</v>
      </c>
      <c r="E4399" s="251" t="s">
        <v>1</v>
      </c>
      <c r="F4399" s="252" t="s">
        <v>382</v>
      </c>
      <c r="G4399" s="250"/>
      <c r="H4399" s="251" t="s">
        <v>1</v>
      </c>
      <c r="I4399" s="253"/>
      <c r="J4399" s="250"/>
      <c r="K4399" s="250"/>
      <c r="L4399" s="254"/>
      <c r="M4399" s="255"/>
      <c r="N4399" s="256"/>
      <c r="O4399" s="256"/>
      <c r="P4399" s="256"/>
      <c r="Q4399" s="256"/>
      <c r="R4399" s="256"/>
      <c r="S4399" s="256"/>
      <c r="T4399" s="257"/>
      <c r="U4399" s="13"/>
      <c r="V4399" s="13"/>
      <c r="W4399" s="13"/>
      <c r="X4399" s="13"/>
      <c r="Y4399" s="13"/>
      <c r="Z4399" s="13"/>
      <c r="AA4399" s="13"/>
      <c r="AB4399" s="13"/>
      <c r="AC4399" s="13"/>
      <c r="AD4399" s="13"/>
      <c r="AE4399" s="13"/>
      <c r="AT4399" s="258" t="s">
        <v>200</v>
      </c>
      <c r="AU4399" s="258" t="s">
        <v>82</v>
      </c>
      <c r="AV4399" s="13" t="s">
        <v>80</v>
      </c>
      <c r="AW4399" s="13" t="s">
        <v>30</v>
      </c>
      <c r="AX4399" s="13" t="s">
        <v>73</v>
      </c>
      <c r="AY4399" s="258" t="s">
        <v>189</v>
      </c>
    </row>
    <row r="4400" s="14" customFormat="1">
      <c r="A4400" s="14"/>
      <c r="B4400" s="259"/>
      <c r="C4400" s="260"/>
      <c r="D4400" s="242" t="s">
        <v>200</v>
      </c>
      <c r="E4400" s="261" t="s">
        <v>1</v>
      </c>
      <c r="F4400" s="262" t="s">
        <v>2000</v>
      </c>
      <c r="G4400" s="260"/>
      <c r="H4400" s="263">
        <v>8.3499999999999996</v>
      </c>
      <c r="I4400" s="264"/>
      <c r="J4400" s="260"/>
      <c r="K4400" s="260"/>
      <c r="L4400" s="265"/>
      <c r="M4400" s="266"/>
      <c r="N4400" s="267"/>
      <c r="O4400" s="267"/>
      <c r="P4400" s="267"/>
      <c r="Q4400" s="267"/>
      <c r="R4400" s="267"/>
      <c r="S4400" s="267"/>
      <c r="T4400" s="268"/>
      <c r="U4400" s="14"/>
      <c r="V4400" s="14"/>
      <c r="W4400" s="14"/>
      <c r="X4400" s="14"/>
      <c r="Y4400" s="14"/>
      <c r="Z4400" s="14"/>
      <c r="AA4400" s="14"/>
      <c r="AB4400" s="14"/>
      <c r="AC4400" s="14"/>
      <c r="AD4400" s="14"/>
      <c r="AE4400" s="14"/>
      <c r="AT4400" s="269" t="s">
        <v>200</v>
      </c>
      <c r="AU4400" s="269" t="s">
        <v>82</v>
      </c>
      <c r="AV4400" s="14" t="s">
        <v>82</v>
      </c>
      <c r="AW4400" s="14" t="s">
        <v>30</v>
      </c>
      <c r="AX4400" s="14" t="s">
        <v>73</v>
      </c>
      <c r="AY4400" s="269" t="s">
        <v>189</v>
      </c>
    </row>
    <row r="4401" s="15" customFormat="1">
      <c r="A4401" s="15"/>
      <c r="B4401" s="270"/>
      <c r="C4401" s="271"/>
      <c r="D4401" s="242" t="s">
        <v>200</v>
      </c>
      <c r="E4401" s="272" t="s">
        <v>1</v>
      </c>
      <c r="F4401" s="273" t="s">
        <v>207</v>
      </c>
      <c r="G4401" s="271"/>
      <c r="H4401" s="274">
        <v>22.753</v>
      </c>
      <c r="I4401" s="275"/>
      <c r="J4401" s="271"/>
      <c r="K4401" s="271"/>
      <c r="L4401" s="276"/>
      <c r="M4401" s="277"/>
      <c r="N4401" s="278"/>
      <c r="O4401" s="278"/>
      <c r="P4401" s="278"/>
      <c r="Q4401" s="278"/>
      <c r="R4401" s="278"/>
      <c r="S4401" s="278"/>
      <c r="T4401" s="279"/>
      <c r="U4401" s="15"/>
      <c r="V4401" s="15"/>
      <c r="W4401" s="15"/>
      <c r="X4401" s="15"/>
      <c r="Y4401" s="15"/>
      <c r="Z4401" s="15"/>
      <c r="AA4401" s="15"/>
      <c r="AB4401" s="15"/>
      <c r="AC4401" s="15"/>
      <c r="AD4401" s="15"/>
      <c r="AE4401" s="15"/>
      <c r="AT4401" s="280" t="s">
        <v>200</v>
      </c>
      <c r="AU4401" s="280" t="s">
        <v>82</v>
      </c>
      <c r="AV4401" s="15" t="s">
        <v>195</v>
      </c>
      <c r="AW4401" s="15" t="s">
        <v>30</v>
      </c>
      <c r="AX4401" s="15" t="s">
        <v>80</v>
      </c>
      <c r="AY4401" s="280" t="s">
        <v>189</v>
      </c>
    </row>
    <row r="4402" s="2" customFormat="1" ht="16.5" customHeight="1">
      <c r="A4402" s="39"/>
      <c r="B4402" s="40"/>
      <c r="C4402" s="228" t="s">
        <v>2711</v>
      </c>
      <c r="D4402" s="228" t="s">
        <v>191</v>
      </c>
      <c r="E4402" s="229" t="s">
        <v>2712</v>
      </c>
      <c r="F4402" s="230" t="s">
        <v>2713</v>
      </c>
      <c r="G4402" s="231" t="s">
        <v>466</v>
      </c>
      <c r="H4402" s="232">
        <v>6.0119999999999996</v>
      </c>
      <c r="I4402" s="233"/>
      <c r="J4402" s="234">
        <f>ROUND(I4402*H4402,2)</f>
        <v>0</v>
      </c>
      <c r="K4402" s="235"/>
      <c r="L4402" s="45"/>
      <c r="M4402" s="236" t="s">
        <v>1</v>
      </c>
      <c r="N4402" s="237" t="s">
        <v>38</v>
      </c>
      <c r="O4402" s="92"/>
      <c r="P4402" s="238">
        <f>O4402*H4402</f>
        <v>0</v>
      </c>
      <c r="Q4402" s="238">
        <v>0.0043759999999999997</v>
      </c>
      <c r="R4402" s="238">
        <f>Q4402*H4402</f>
        <v>0.026308511999999996</v>
      </c>
      <c r="S4402" s="238">
        <v>0</v>
      </c>
      <c r="T4402" s="239">
        <f>S4402*H4402</f>
        <v>0</v>
      </c>
      <c r="U4402" s="39"/>
      <c r="V4402" s="39"/>
      <c r="W4402" s="39"/>
      <c r="X4402" s="39"/>
      <c r="Y4402" s="39"/>
      <c r="Z4402" s="39"/>
      <c r="AA4402" s="39"/>
      <c r="AB4402" s="39"/>
      <c r="AC4402" s="39"/>
      <c r="AD4402" s="39"/>
      <c r="AE4402" s="39"/>
      <c r="AR4402" s="240" t="s">
        <v>306</v>
      </c>
      <c r="AT4402" s="240" t="s">
        <v>191</v>
      </c>
      <c r="AU4402" s="240" t="s">
        <v>82</v>
      </c>
      <c r="AY4402" s="18" t="s">
        <v>189</v>
      </c>
      <c r="BE4402" s="241">
        <f>IF(N4402="základní",J4402,0)</f>
        <v>0</v>
      </c>
      <c r="BF4402" s="241">
        <f>IF(N4402="snížená",J4402,0)</f>
        <v>0</v>
      </c>
      <c r="BG4402" s="241">
        <f>IF(N4402="zákl. přenesená",J4402,0)</f>
        <v>0</v>
      </c>
      <c r="BH4402" s="241">
        <f>IF(N4402="sníž. přenesená",J4402,0)</f>
        <v>0</v>
      </c>
      <c r="BI4402" s="241">
        <f>IF(N4402="nulová",J4402,0)</f>
        <v>0</v>
      </c>
      <c r="BJ4402" s="18" t="s">
        <v>80</v>
      </c>
      <c r="BK4402" s="241">
        <f>ROUND(I4402*H4402,2)</f>
        <v>0</v>
      </c>
      <c r="BL4402" s="18" t="s">
        <v>306</v>
      </c>
      <c r="BM4402" s="240" t="s">
        <v>2714</v>
      </c>
    </row>
    <row r="4403" s="2" customFormat="1">
      <c r="A4403" s="39"/>
      <c r="B4403" s="40"/>
      <c r="C4403" s="41"/>
      <c r="D4403" s="242" t="s">
        <v>197</v>
      </c>
      <c r="E4403" s="41"/>
      <c r="F4403" s="243" t="s">
        <v>2713</v>
      </c>
      <c r="G4403" s="41"/>
      <c r="H4403" s="41"/>
      <c r="I4403" s="244"/>
      <c r="J4403" s="41"/>
      <c r="K4403" s="41"/>
      <c r="L4403" s="45"/>
      <c r="M4403" s="245"/>
      <c r="N4403" s="246"/>
      <c r="O4403" s="92"/>
      <c r="P4403" s="92"/>
      <c r="Q4403" s="92"/>
      <c r="R4403" s="92"/>
      <c r="S4403" s="92"/>
      <c r="T4403" s="93"/>
      <c r="U4403" s="39"/>
      <c r="V4403" s="39"/>
      <c r="W4403" s="39"/>
      <c r="X4403" s="39"/>
      <c r="Y4403" s="39"/>
      <c r="Z4403" s="39"/>
      <c r="AA4403" s="39"/>
      <c r="AB4403" s="39"/>
      <c r="AC4403" s="39"/>
      <c r="AD4403" s="39"/>
      <c r="AE4403" s="39"/>
      <c r="AT4403" s="18" t="s">
        <v>197</v>
      </c>
      <c r="AU4403" s="18" t="s">
        <v>82</v>
      </c>
    </row>
    <row r="4404" s="2" customFormat="1">
      <c r="A4404" s="39"/>
      <c r="B4404" s="40"/>
      <c r="C4404" s="41"/>
      <c r="D4404" s="247" t="s">
        <v>198</v>
      </c>
      <c r="E4404" s="41"/>
      <c r="F4404" s="248" t="s">
        <v>2715</v>
      </c>
      <c r="G4404" s="41"/>
      <c r="H4404" s="41"/>
      <c r="I4404" s="244"/>
      <c r="J4404" s="41"/>
      <c r="K4404" s="41"/>
      <c r="L4404" s="45"/>
      <c r="M4404" s="245"/>
      <c r="N4404" s="246"/>
      <c r="O4404" s="92"/>
      <c r="P4404" s="92"/>
      <c r="Q4404" s="92"/>
      <c r="R4404" s="92"/>
      <c r="S4404" s="92"/>
      <c r="T4404" s="93"/>
      <c r="U4404" s="39"/>
      <c r="V4404" s="39"/>
      <c r="W4404" s="39"/>
      <c r="X4404" s="39"/>
      <c r="Y4404" s="39"/>
      <c r="Z4404" s="39"/>
      <c r="AA4404" s="39"/>
      <c r="AB4404" s="39"/>
      <c r="AC4404" s="39"/>
      <c r="AD4404" s="39"/>
      <c r="AE4404" s="39"/>
      <c r="AT4404" s="18" t="s">
        <v>198</v>
      </c>
      <c r="AU4404" s="18" t="s">
        <v>82</v>
      </c>
    </row>
    <row r="4405" s="13" customFormat="1">
      <c r="A4405" s="13"/>
      <c r="B4405" s="249"/>
      <c r="C4405" s="250"/>
      <c r="D4405" s="242" t="s">
        <v>200</v>
      </c>
      <c r="E4405" s="251" t="s">
        <v>1</v>
      </c>
      <c r="F4405" s="252" t="s">
        <v>338</v>
      </c>
      <c r="G4405" s="250"/>
      <c r="H4405" s="251" t="s">
        <v>1</v>
      </c>
      <c r="I4405" s="253"/>
      <c r="J4405" s="250"/>
      <c r="K4405" s="250"/>
      <c r="L4405" s="254"/>
      <c r="M4405" s="255"/>
      <c r="N4405" s="256"/>
      <c r="O4405" s="256"/>
      <c r="P4405" s="256"/>
      <c r="Q4405" s="256"/>
      <c r="R4405" s="256"/>
      <c r="S4405" s="256"/>
      <c r="T4405" s="257"/>
      <c r="U4405" s="13"/>
      <c r="V4405" s="13"/>
      <c r="W4405" s="13"/>
      <c r="X4405" s="13"/>
      <c r="Y4405" s="13"/>
      <c r="Z4405" s="13"/>
      <c r="AA4405" s="13"/>
      <c r="AB4405" s="13"/>
      <c r="AC4405" s="13"/>
      <c r="AD4405" s="13"/>
      <c r="AE4405" s="13"/>
      <c r="AT4405" s="258" t="s">
        <v>200</v>
      </c>
      <c r="AU4405" s="258" t="s">
        <v>82</v>
      </c>
      <c r="AV4405" s="13" t="s">
        <v>80</v>
      </c>
      <c r="AW4405" s="13" t="s">
        <v>30</v>
      </c>
      <c r="AX4405" s="13" t="s">
        <v>73</v>
      </c>
      <c r="AY4405" s="258" t="s">
        <v>189</v>
      </c>
    </row>
    <row r="4406" s="13" customFormat="1">
      <c r="A4406" s="13"/>
      <c r="B4406" s="249"/>
      <c r="C4406" s="250"/>
      <c r="D4406" s="242" t="s">
        <v>200</v>
      </c>
      <c r="E4406" s="251" t="s">
        <v>1</v>
      </c>
      <c r="F4406" s="252" t="s">
        <v>846</v>
      </c>
      <c r="G4406" s="250"/>
      <c r="H4406" s="251" t="s">
        <v>1</v>
      </c>
      <c r="I4406" s="253"/>
      <c r="J4406" s="250"/>
      <c r="K4406" s="250"/>
      <c r="L4406" s="254"/>
      <c r="M4406" s="255"/>
      <c r="N4406" s="256"/>
      <c r="O4406" s="256"/>
      <c r="P4406" s="256"/>
      <c r="Q4406" s="256"/>
      <c r="R4406" s="256"/>
      <c r="S4406" s="256"/>
      <c r="T4406" s="257"/>
      <c r="U4406" s="13"/>
      <c r="V4406" s="13"/>
      <c r="W4406" s="13"/>
      <c r="X4406" s="13"/>
      <c r="Y4406" s="13"/>
      <c r="Z4406" s="13"/>
      <c r="AA4406" s="13"/>
      <c r="AB4406" s="13"/>
      <c r="AC4406" s="13"/>
      <c r="AD4406" s="13"/>
      <c r="AE4406" s="13"/>
      <c r="AT4406" s="258" t="s">
        <v>200</v>
      </c>
      <c r="AU4406" s="258" t="s">
        <v>82</v>
      </c>
      <c r="AV4406" s="13" t="s">
        <v>80</v>
      </c>
      <c r="AW4406" s="13" t="s">
        <v>30</v>
      </c>
      <c r="AX4406" s="13" t="s">
        <v>73</v>
      </c>
      <c r="AY4406" s="258" t="s">
        <v>189</v>
      </c>
    </row>
    <row r="4407" s="13" customFormat="1">
      <c r="A4407" s="13"/>
      <c r="B4407" s="249"/>
      <c r="C4407" s="250"/>
      <c r="D4407" s="242" t="s">
        <v>200</v>
      </c>
      <c r="E4407" s="251" t="s">
        <v>1</v>
      </c>
      <c r="F4407" s="252" t="s">
        <v>2716</v>
      </c>
      <c r="G4407" s="250"/>
      <c r="H4407" s="251" t="s">
        <v>1</v>
      </c>
      <c r="I4407" s="253"/>
      <c r="J4407" s="250"/>
      <c r="K4407" s="250"/>
      <c r="L4407" s="254"/>
      <c r="M4407" s="255"/>
      <c r="N4407" s="256"/>
      <c r="O4407" s="256"/>
      <c r="P4407" s="256"/>
      <c r="Q4407" s="256"/>
      <c r="R4407" s="256"/>
      <c r="S4407" s="256"/>
      <c r="T4407" s="257"/>
      <c r="U4407" s="13"/>
      <c r="V4407" s="13"/>
      <c r="W4407" s="13"/>
      <c r="X4407" s="13"/>
      <c r="Y4407" s="13"/>
      <c r="Z4407" s="13"/>
      <c r="AA4407" s="13"/>
      <c r="AB4407" s="13"/>
      <c r="AC4407" s="13"/>
      <c r="AD4407" s="13"/>
      <c r="AE4407" s="13"/>
      <c r="AT4407" s="258" t="s">
        <v>200</v>
      </c>
      <c r="AU4407" s="258" t="s">
        <v>82</v>
      </c>
      <c r="AV4407" s="13" t="s">
        <v>80</v>
      </c>
      <c r="AW4407" s="13" t="s">
        <v>30</v>
      </c>
      <c r="AX4407" s="13" t="s">
        <v>73</v>
      </c>
      <c r="AY4407" s="258" t="s">
        <v>189</v>
      </c>
    </row>
    <row r="4408" s="14" customFormat="1">
      <c r="A4408" s="14"/>
      <c r="B4408" s="259"/>
      <c r="C4408" s="260"/>
      <c r="D4408" s="242" t="s">
        <v>200</v>
      </c>
      <c r="E4408" s="261" t="s">
        <v>1</v>
      </c>
      <c r="F4408" s="262" t="s">
        <v>2717</v>
      </c>
      <c r="G4408" s="260"/>
      <c r="H4408" s="263">
        <v>4.8719999999999999</v>
      </c>
      <c r="I4408" s="264"/>
      <c r="J4408" s="260"/>
      <c r="K4408" s="260"/>
      <c r="L4408" s="265"/>
      <c r="M4408" s="266"/>
      <c r="N4408" s="267"/>
      <c r="O4408" s="267"/>
      <c r="P4408" s="267"/>
      <c r="Q4408" s="267"/>
      <c r="R4408" s="267"/>
      <c r="S4408" s="267"/>
      <c r="T4408" s="268"/>
      <c r="U4408" s="14"/>
      <c r="V4408" s="14"/>
      <c r="W4408" s="14"/>
      <c r="X4408" s="14"/>
      <c r="Y4408" s="14"/>
      <c r="Z4408" s="14"/>
      <c r="AA4408" s="14"/>
      <c r="AB4408" s="14"/>
      <c r="AC4408" s="14"/>
      <c r="AD4408" s="14"/>
      <c r="AE4408" s="14"/>
      <c r="AT4408" s="269" t="s">
        <v>200</v>
      </c>
      <c r="AU4408" s="269" t="s">
        <v>82</v>
      </c>
      <c r="AV4408" s="14" t="s">
        <v>82</v>
      </c>
      <c r="AW4408" s="14" t="s">
        <v>30</v>
      </c>
      <c r="AX4408" s="14" t="s">
        <v>73</v>
      </c>
      <c r="AY4408" s="269" t="s">
        <v>189</v>
      </c>
    </row>
    <row r="4409" s="13" customFormat="1">
      <c r="A4409" s="13"/>
      <c r="B4409" s="249"/>
      <c r="C4409" s="250"/>
      <c r="D4409" s="242" t="s">
        <v>200</v>
      </c>
      <c r="E4409" s="251" t="s">
        <v>1</v>
      </c>
      <c r="F4409" s="252" t="s">
        <v>2718</v>
      </c>
      <c r="G4409" s="250"/>
      <c r="H4409" s="251" t="s">
        <v>1</v>
      </c>
      <c r="I4409" s="253"/>
      <c r="J4409" s="250"/>
      <c r="K4409" s="250"/>
      <c r="L4409" s="254"/>
      <c r="M4409" s="255"/>
      <c r="N4409" s="256"/>
      <c r="O4409" s="256"/>
      <c r="P4409" s="256"/>
      <c r="Q4409" s="256"/>
      <c r="R4409" s="256"/>
      <c r="S4409" s="256"/>
      <c r="T4409" s="257"/>
      <c r="U4409" s="13"/>
      <c r="V4409" s="13"/>
      <c r="W4409" s="13"/>
      <c r="X4409" s="13"/>
      <c r="Y4409" s="13"/>
      <c r="Z4409" s="13"/>
      <c r="AA4409" s="13"/>
      <c r="AB4409" s="13"/>
      <c r="AC4409" s="13"/>
      <c r="AD4409" s="13"/>
      <c r="AE4409" s="13"/>
      <c r="AT4409" s="258" t="s">
        <v>200</v>
      </c>
      <c r="AU4409" s="258" t="s">
        <v>82</v>
      </c>
      <c r="AV4409" s="13" t="s">
        <v>80</v>
      </c>
      <c r="AW4409" s="13" t="s">
        <v>30</v>
      </c>
      <c r="AX4409" s="13" t="s">
        <v>73</v>
      </c>
      <c r="AY4409" s="258" t="s">
        <v>189</v>
      </c>
    </row>
    <row r="4410" s="13" customFormat="1">
      <c r="A4410" s="13"/>
      <c r="B4410" s="249"/>
      <c r="C4410" s="250"/>
      <c r="D4410" s="242" t="s">
        <v>200</v>
      </c>
      <c r="E4410" s="251" t="s">
        <v>1</v>
      </c>
      <c r="F4410" s="252" t="s">
        <v>2719</v>
      </c>
      <c r="G4410" s="250"/>
      <c r="H4410" s="251" t="s">
        <v>1</v>
      </c>
      <c r="I4410" s="253"/>
      <c r="J4410" s="250"/>
      <c r="K4410" s="250"/>
      <c r="L4410" s="254"/>
      <c r="M4410" s="255"/>
      <c r="N4410" s="256"/>
      <c r="O4410" s="256"/>
      <c r="P4410" s="256"/>
      <c r="Q4410" s="256"/>
      <c r="R4410" s="256"/>
      <c r="S4410" s="256"/>
      <c r="T4410" s="257"/>
      <c r="U4410" s="13"/>
      <c r="V4410" s="13"/>
      <c r="W4410" s="13"/>
      <c r="X4410" s="13"/>
      <c r="Y4410" s="13"/>
      <c r="Z4410" s="13"/>
      <c r="AA4410" s="13"/>
      <c r="AB4410" s="13"/>
      <c r="AC4410" s="13"/>
      <c r="AD4410" s="13"/>
      <c r="AE4410" s="13"/>
      <c r="AT4410" s="258" t="s">
        <v>200</v>
      </c>
      <c r="AU4410" s="258" t="s">
        <v>82</v>
      </c>
      <c r="AV4410" s="13" t="s">
        <v>80</v>
      </c>
      <c r="AW4410" s="13" t="s">
        <v>30</v>
      </c>
      <c r="AX4410" s="13" t="s">
        <v>73</v>
      </c>
      <c r="AY4410" s="258" t="s">
        <v>189</v>
      </c>
    </row>
    <row r="4411" s="14" customFormat="1">
      <c r="A4411" s="14"/>
      <c r="B4411" s="259"/>
      <c r="C4411" s="260"/>
      <c r="D4411" s="242" t="s">
        <v>200</v>
      </c>
      <c r="E4411" s="261" t="s">
        <v>1</v>
      </c>
      <c r="F4411" s="262" t="s">
        <v>2720</v>
      </c>
      <c r="G4411" s="260"/>
      <c r="H4411" s="263">
        <v>1.1399999999999999</v>
      </c>
      <c r="I4411" s="264"/>
      <c r="J4411" s="260"/>
      <c r="K4411" s="260"/>
      <c r="L4411" s="265"/>
      <c r="M4411" s="266"/>
      <c r="N4411" s="267"/>
      <c r="O4411" s="267"/>
      <c r="P4411" s="267"/>
      <c r="Q4411" s="267"/>
      <c r="R4411" s="267"/>
      <c r="S4411" s="267"/>
      <c r="T4411" s="268"/>
      <c r="U4411" s="14"/>
      <c r="V4411" s="14"/>
      <c r="W4411" s="14"/>
      <c r="X4411" s="14"/>
      <c r="Y4411" s="14"/>
      <c r="Z4411" s="14"/>
      <c r="AA4411" s="14"/>
      <c r="AB4411" s="14"/>
      <c r="AC4411" s="14"/>
      <c r="AD4411" s="14"/>
      <c r="AE4411" s="14"/>
      <c r="AT4411" s="269" t="s">
        <v>200</v>
      </c>
      <c r="AU4411" s="269" t="s">
        <v>82</v>
      </c>
      <c r="AV4411" s="14" t="s">
        <v>82</v>
      </c>
      <c r="AW4411" s="14" t="s">
        <v>30</v>
      </c>
      <c r="AX4411" s="14" t="s">
        <v>73</v>
      </c>
      <c r="AY4411" s="269" t="s">
        <v>189</v>
      </c>
    </row>
    <row r="4412" s="15" customFormat="1">
      <c r="A4412" s="15"/>
      <c r="B4412" s="270"/>
      <c r="C4412" s="271"/>
      <c r="D4412" s="242" t="s">
        <v>200</v>
      </c>
      <c r="E4412" s="272" t="s">
        <v>1</v>
      </c>
      <c r="F4412" s="273" t="s">
        <v>207</v>
      </c>
      <c r="G4412" s="271"/>
      <c r="H4412" s="274">
        <v>6.0119999999999996</v>
      </c>
      <c r="I4412" s="275"/>
      <c r="J4412" s="271"/>
      <c r="K4412" s="271"/>
      <c r="L4412" s="276"/>
      <c r="M4412" s="277"/>
      <c r="N4412" s="278"/>
      <c r="O4412" s="278"/>
      <c r="P4412" s="278"/>
      <c r="Q4412" s="278"/>
      <c r="R4412" s="278"/>
      <c r="S4412" s="278"/>
      <c r="T4412" s="279"/>
      <c r="U4412" s="15"/>
      <c r="V4412" s="15"/>
      <c r="W4412" s="15"/>
      <c r="X4412" s="15"/>
      <c r="Y4412" s="15"/>
      <c r="Z4412" s="15"/>
      <c r="AA4412" s="15"/>
      <c r="AB4412" s="15"/>
      <c r="AC4412" s="15"/>
      <c r="AD4412" s="15"/>
      <c r="AE4412" s="15"/>
      <c r="AT4412" s="280" t="s">
        <v>200</v>
      </c>
      <c r="AU4412" s="280" t="s">
        <v>82</v>
      </c>
      <c r="AV4412" s="15" t="s">
        <v>195</v>
      </c>
      <c r="AW4412" s="15" t="s">
        <v>30</v>
      </c>
      <c r="AX4412" s="15" t="s">
        <v>80</v>
      </c>
      <c r="AY4412" s="280" t="s">
        <v>189</v>
      </c>
    </row>
    <row r="4413" s="2" customFormat="1" ht="16.5" customHeight="1">
      <c r="A4413" s="39"/>
      <c r="B4413" s="40"/>
      <c r="C4413" s="228" t="s">
        <v>2721</v>
      </c>
      <c r="D4413" s="228" t="s">
        <v>191</v>
      </c>
      <c r="E4413" s="229" t="s">
        <v>2722</v>
      </c>
      <c r="F4413" s="230" t="s">
        <v>2723</v>
      </c>
      <c r="G4413" s="231" t="s">
        <v>301</v>
      </c>
      <c r="H4413" s="232">
        <v>35.161000000000001</v>
      </c>
      <c r="I4413" s="233"/>
      <c r="J4413" s="234">
        <f>ROUND(I4413*H4413,2)</f>
        <v>0</v>
      </c>
      <c r="K4413" s="235"/>
      <c r="L4413" s="45"/>
      <c r="M4413" s="236" t="s">
        <v>1</v>
      </c>
      <c r="N4413" s="237" t="s">
        <v>38</v>
      </c>
      <c r="O4413" s="92"/>
      <c r="P4413" s="238">
        <f>O4413*H4413</f>
        <v>0</v>
      </c>
      <c r="Q4413" s="238">
        <v>0</v>
      </c>
      <c r="R4413" s="238">
        <f>Q4413*H4413</f>
        <v>0</v>
      </c>
      <c r="S4413" s="238">
        <v>0</v>
      </c>
      <c r="T4413" s="239">
        <f>S4413*H4413</f>
        <v>0</v>
      </c>
      <c r="U4413" s="39"/>
      <c r="V4413" s="39"/>
      <c r="W4413" s="39"/>
      <c r="X4413" s="39"/>
      <c r="Y4413" s="39"/>
      <c r="Z4413" s="39"/>
      <c r="AA4413" s="39"/>
      <c r="AB4413" s="39"/>
      <c r="AC4413" s="39"/>
      <c r="AD4413" s="39"/>
      <c r="AE4413" s="39"/>
      <c r="AR4413" s="240" t="s">
        <v>306</v>
      </c>
      <c r="AT4413" s="240" t="s">
        <v>191</v>
      </c>
      <c r="AU4413" s="240" t="s">
        <v>82</v>
      </c>
      <c r="AY4413" s="18" t="s">
        <v>189</v>
      </c>
      <c r="BE4413" s="241">
        <f>IF(N4413="základní",J4413,0)</f>
        <v>0</v>
      </c>
      <c r="BF4413" s="241">
        <f>IF(N4413="snížená",J4413,0)</f>
        <v>0</v>
      </c>
      <c r="BG4413" s="241">
        <f>IF(N4413="zákl. přenesená",J4413,0)</f>
        <v>0</v>
      </c>
      <c r="BH4413" s="241">
        <f>IF(N4413="sníž. přenesená",J4413,0)</f>
        <v>0</v>
      </c>
      <c r="BI4413" s="241">
        <f>IF(N4413="nulová",J4413,0)</f>
        <v>0</v>
      </c>
      <c r="BJ4413" s="18" t="s">
        <v>80</v>
      </c>
      <c r="BK4413" s="241">
        <f>ROUND(I4413*H4413,2)</f>
        <v>0</v>
      </c>
      <c r="BL4413" s="18" t="s">
        <v>306</v>
      </c>
      <c r="BM4413" s="240" t="s">
        <v>2724</v>
      </c>
    </row>
    <row r="4414" s="2" customFormat="1">
      <c r="A4414" s="39"/>
      <c r="B4414" s="40"/>
      <c r="C4414" s="41"/>
      <c r="D4414" s="242" t="s">
        <v>197</v>
      </c>
      <c r="E4414" s="41"/>
      <c r="F4414" s="243" t="s">
        <v>2723</v>
      </c>
      <c r="G4414" s="41"/>
      <c r="H4414" s="41"/>
      <c r="I4414" s="244"/>
      <c r="J4414" s="41"/>
      <c r="K4414" s="41"/>
      <c r="L4414" s="45"/>
      <c r="M4414" s="245"/>
      <c r="N4414" s="246"/>
      <c r="O4414" s="92"/>
      <c r="P4414" s="92"/>
      <c r="Q4414" s="92"/>
      <c r="R4414" s="92"/>
      <c r="S4414" s="92"/>
      <c r="T4414" s="93"/>
      <c r="U4414" s="39"/>
      <c r="V4414" s="39"/>
      <c r="W4414" s="39"/>
      <c r="X4414" s="39"/>
      <c r="Y4414" s="39"/>
      <c r="Z4414" s="39"/>
      <c r="AA4414" s="39"/>
      <c r="AB4414" s="39"/>
      <c r="AC4414" s="39"/>
      <c r="AD4414" s="39"/>
      <c r="AE4414" s="39"/>
      <c r="AT4414" s="18" t="s">
        <v>197</v>
      </c>
      <c r="AU4414" s="18" t="s">
        <v>82</v>
      </c>
    </row>
    <row r="4415" s="2" customFormat="1">
      <c r="A4415" s="39"/>
      <c r="B4415" s="40"/>
      <c r="C4415" s="41"/>
      <c r="D4415" s="247" t="s">
        <v>198</v>
      </c>
      <c r="E4415" s="41"/>
      <c r="F4415" s="248" t="s">
        <v>2725</v>
      </c>
      <c r="G4415" s="41"/>
      <c r="H4415" s="41"/>
      <c r="I4415" s="244"/>
      <c r="J4415" s="41"/>
      <c r="K4415" s="41"/>
      <c r="L4415" s="45"/>
      <c r="M4415" s="245"/>
      <c r="N4415" s="246"/>
      <c r="O4415" s="92"/>
      <c r="P4415" s="92"/>
      <c r="Q4415" s="92"/>
      <c r="R4415" s="92"/>
      <c r="S4415" s="92"/>
      <c r="T4415" s="93"/>
      <c r="U4415" s="39"/>
      <c r="V4415" s="39"/>
      <c r="W4415" s="39"/>
      <c r="X4415" s="39"/>
      <c r="Y4415" s="39"/>
      <c r="Z4415" s="39"/>
      <c r="AA4415" s="39"/>
      <c r="AB4415" s="39"/>
      <c r="AC4415" s="39"/>
      <c r="AD4415" s="39"/>
      <c r="AE4415" s="39"/>
      <c r="AT4415" s="18" t="s">
        <v>198</v>
      </c>
      <c r="AU4415" s="18" t="s">
        <v>82</v>
      </c>
    </row>
    <row r="4416" s="13" customFormat="1">
      <c r="A4416" s="13"/>
      <c r="B4416" s="249"/>
      <c r="C4416" s="250"/>
      <c r="D4416" s="242" t="s">
        <v>200</v>
      </c>
      <c r="E4416" s="251" t="s">
        <v>1</v>
      </c>
      <c r="F4416" s="252" t="s">
        <v>2709</v>
      </c>
      <c r="G4416" s="250"/>
      <c r="H4416" s="251" t="s">
        <v>1</v>
      </c>
      <c r="I4416" s="253"/>
      <c r="J4416" s="250"/>
      <c r="K4416" s="250"/>
      <c r="L4416" s="254"/>
      <c r="M4416" s="255"/>
      <c r="N4416" s="256"/>
      <c r="O4416" s="256"/>
      <c r="P4416" s="256"/>
      <c r="Q4416" s="256"/>
      <c r="R4416" s="256"/>
      <c r="S4416" s="256"/>
      <c r="T4416" s="257"/>
      <c r="U4416" s="13"/>
      <c r="V4416" s="13"/>
      <c r="W4416" s="13"/>
      <c r="X4416" s="13"/>
      <c r="Y4416" s="13"/>
      <c r="Z4416" s="13"/>
      <c r="AA4416" s="13"/>
      <c r="AB4416" s="13"/>
      <c r="AC4416" s="13"/>
      <c r="AD4416" s="13"/>
      <c r="AE4416" s="13"/>
      <c r="AT4416" s="258" t="s">
        <v>200</v>
      </c>
      <c r="AU4416" s="258" t="s">
        <v>82</v>
      </c>
      <c r="AV4416" s="13" t="s">
        <v>80</v>
      </c>
      <c r="AW4416" s="13" t="s">
        <v>30</v>
      </c>
      <c r="AX4416" s="13" t="s">
        <v>73</v>
      </c>
      <c r="AY4416" s="258" t="s">
        <v>189</v>
      </c>
    </row>
    <row r="4417" s="13" customFormat="1">
      <c r="A4417" s="13"/>
      <c r="B4417" s="249"/>
      <c r="C4417" s="250"/>
      <c r="D4417" s="242" t="s">
        <v>200</v>
      </c>
      <c r="E4417" s="251" t="s">
        <v>1</v>
      </c>
      <c r="F4417" s="252" t="s">
        <v>338</v>
      </c>
      <c r="G4417" s="250"/>
      <c r="H4417" s="251" t="s">
        <v>1</v>
      </c>
      <c r="I4417" s="253"/>
      <c r="J4417" s="250"/>
      <c r="K4417" s="250"/>
      <c r="L4417" s="254"/>
      <c r="M4417" s="255"/>
      <c r="N4417" s="256"/>
      <c r="O4417" s="256"/>
      <c r="P4417" s="256"/>
      <c r="Q4417" s="256"/>
      <c r="R4417" s="256"/>
      <c r="S4417" s="256"/>
      <c r="T4417" s="257"/>
      <c r="U4417" s="13"/>
      <c r="V4417" s="13"/>
      <c r="W4417" s="13"/>
      <c r="X4417" s="13"/>
      <c r="Y4417" s="13"/>
      <c r="Z4417" s="13"/>
      <c r="AA4417" s="13"/>
      <c r="AB4417" s="13"/>
      <c r="AC4417" s="13"/>
      <c r="AD4417" s="13"/>
      <c r="AE4417" s="13"/>
      <c r="AT4417" s="258" t="s">
        <v>200</v>
      </c>
      <c r="AU4417" s="258" t="s">
        <v>82</v>
      </c>
      <c r="AV4417" s="13" t="s">
        <v>80</v>
      </c>
      <c r="AW4417" s="13" t="s">
        <v>30</v>
      </c>
      <c r="AX4417" s="13" t="s">
        <v>73</v>
      </c>
      <c r="AY4417" s="258" t="s">
        <v>189</v>
      </c>
    </row>
    <row r="4418" s="13" customFormat="1">
      <c r="A4418" s="13"/>
      <c r="B4418" s="249"/>
      <c r="C4418" s="250"/>
      <c r="D4418" s="242" t="s">
        <v>200</v>
      </c>
      <c r="E4418" s="251" t="s">
        <v>1</v>
      </c>
      <c r="F4418" s="252" t="s">
        <v>1898</v>
      </c>
      <c r="G4418" s="250"/>
      <c r="H4418" s="251" t="s">
        <v>1</v>
      </c>
      <c r="I4418" s="253"/>
      <c r="J4418" s="250"/>
      <c r="K4418" s="250"/>
      <c r="L4418" s="254"/>
      <c r="M4418" s="255"/>
      <c r="N4418" s="256"/>
      <c r="O4418" s="256"/>
      <c r="P4418" s="256"/>
      <c r="Q4418" s="256"/>
      <c r="R4418" s="256"/>
      <c r="S4418" s="256"/>
      <c r="T4418" s="257"/>
      <c r="U4418" s="13"/>
      <c r="V4418" s="13"/>
      <c r="W4418" s="13"/>
      <c r="X4418" s="13"/>
      <c r="Y4418" s="13"/>
      <c r="Z4418" s="13"/>
      <c r="AA4418" s="13"/>
      <c r="AB4418" s="13"/>
      <c r="AC4418" s="13"/>
      <c r="AD4418" s="13"/>
      <c r="AE4418" s="13"/>
      <c r="AT4418" s="258" t="s">
        <v>200</v>
      </c>
      <c r="AU4418" s="258" t="s">
        <v>82</v>
      </c>
      <c r="AV4418" s="13" t="s">
        <v>80</v>
      </c>
      <c r="AW4418" s="13" t="s">
        <v>30</v>
      </c>
      <c r="AX4418" s="13" t="s">
        <v>73</v>
      </c>
      <c r="AY4418" s="258" t="s">
        <v>189</v>
      </c>
    </row>
    <row r="4419" s="14" customFormat="1">
      <c r="A4419" s="14"/>
      <c r="B4419" s="259"/>
      <c r="C4419" s="260"/>
      <c r="D4419" s="242" t="s">
        <v>200</v>
      </c>
      <c r="E4419" s="261" t="s">
        <v>1</v>
      </c>
      <c r="F4419" s="262" t="s">
        <v>2710</v>
      </c>
      <c r="G4419" s="260"/>
      <c r="H4419" s="263">
        <v>14.403000000000001</v>
      </c>
      <c r="I4419" s="264"/>
      <c r="J4419" s="260"/>
      <c r="K4419" s="260"/>
      <c r="L4419" s="265"/>
      <c r="M4419" s="266"/>
      <c r="N4419" s="267"/>
      <c r="O4419" s="267"/>
      <c r="P4419" s="267"/>
      <c r="Q4419" s="267"/>
      <c r="R4419" s="267"/>
      <c r="S4419" s="267"/>
      <c r="T4419" s="268"/>
      <c r="U4419" s="14"/>
      <c r="V4419" s="14"/>
      <c r="W4419" s="14"/>
      <c r="X4419" s="14"/>
      <c r="Y4419" s="14"/>
      <c r="Z4419" s="14"/>
      <c r="AA4419" s="14"/>
      <c r="AB4419" s="14"/>
      <c r="AC4419" s="14"/>
      <c r="AD4419" s="14"/>
      <c r="AE4419" s="14"/>
      <c r="AT4419" s="269" t="s">
        <v>200</v>
      </c>
      <c r="AU4419" s="269" t="s">
        <v>82</v>
      </c>
      <c r="AV4419" s="14" t="s">
        <v>82</v>
      </c>
      <c r="AW4419" s="14" t="s">
        <v>30</v>
      </c>
      <c r="AX4419" s="14" t="s">
        <v>73</v>
      </c>
      <c r="AY4419" s="269" t="s">
        <v>189</v>
      </c>
    </row>
    <row r="4420" s="13" customFormat="1">
      <c r="A4420" s="13"/>
      <c r="B4420" s="249"/>
      <c r="C4420" s="250"/>
      <c r="D4420" s="242" t="s">
        <v>200</v>
      </c>
      <c r="E4420" s="251" t="s">
        <v>1</v>
      </c>
      <c r="F4420" s="252" t="s">
        <v>382</v>
      </c>
      <c r="G4420" s="250"/>
      <c r="H4420" s="251" t="s">
        <v>1</v>
      </c>
      <c r="I4420" s="253"/>
      <c r="J4420" s="250"/>
      <c r="K4420" s="250"/>
      <c r="L4420" s="254"/>
      <c r="M4420" s="255"/>
      <c r="N4420" s="256"/>
      <c r="O4420" s="256"/>
      <c r="P4420" s="256"/>
      <c r="Q4420" s="256"/>
      <c r="R4420" s="256"/>
      <c r="S4420" s="256"/>
      <c r="T4420" s="257"/>
      <c r="U4420" s="13"/>
      <c r="V4420" s="13"/>
      <c r="W4420" s="13"/>
      <c r="X4420" s="13"/>
      <c r="Y4420" s="13"/>
      <c r="Z4420" s="13"/>
      <c r="AA4420" s="13"/>
      <c r="AB4420" s="13"/>
      <c r="AC4420" s="13"/>
      <c r="AD4420" s="13"/>
      <c r="AE4420" s="13"/>
      <c r="AT4420" s="258" t="s">
        <v>200</v>
      </c>
      <c r="AU4420" s="258" t="s">
        <v>82</v>
      </c>
      <c r="AV4420" s="13" t="s">
        <v>80</v>
      </c>
      <c r="AW4420" s="13" t="s">
        <v>30</v>
      </c>
      <c r="AX4420" s="13" t="s">
        <v>73</v>
      </c>
      <c r="AY4420" s="258" t="s">
        <v>189</v>
      </c>
    </row>
    <row r="4421" s="14" customFormat="1">
      <c r="A4421" s="14"/>
      <c r="B4421" s="259"/>
      <c r="C4421" s="260"/>
      <c r="D4421" s="242" t="s">
        <v>200</v>
      </c>
      <c r="E4421" s="261" t="s">
        <v>1</v>
      </c>
      <c r="F4421" s="262" t="s">
        <v>2000</v>
      </c>
      <c r="G4421" s="260"/>
      <c r="H4421" s="263">
        <v>8.3499999999999996</v>
      </c>
      <c r="I4421" s="264"/>
      <c r="J4421" s="260"/>
      <c r="K4421" s="260"/>
      <c r="L4421" s="265"/>
      <c r="M4421" s="266"/>
      <c r="N4421" s="267"/>
      <c r="O4421" s="267"/>
      <c r="P4421" s="267"/>
      <c r="Q4421" s="267"/>
      <c r="R4421" s="267"/>
      <c r="S4421" s="267"/>
      <c r="T4421" s="268"/>
      <c r="U4421" s="14"/>
      <c r="V4421" s="14"/>
      <c r="W4421" s="14"/>
      <c r="X4421" s="14"/>
      <c r="Y4421" s="14"/>
      <c r="Z4421" s="14"/>
      <c r="AA4421" s="14"/>
      <c r="AB4421" s="14"/>
      <c r="AC4421" s="14"/>
      <c r="AD4421" s="14"/>
      <c r="AE4421" s="14"/>
      <c r="AT4421" s="269" t="s">
        <v>200</v>
      </c>
      <c r="AU4421" s="269" t="s">
        <v>82</v>
      </c>
      <c r="AV4421" s="14" t="s">
        <v>82</v>
      </c>
      <c r="AW4421" s="14" t="s">
        <v>30</v>
      </c>
      <c r="AX4421" s="14" t="s">
        <v>73</v>
      </c>
      <c r="AY4421" s="269" t="s">
        <v>189</v>
      </c>
    </row>
    <row r="4422" s="16" customFormat="1">
      <c r="A4422" s="16"/>
      <c r="B4422" s="292"/>
      <c r="C4422" s="293"/>
      <c r="D4422" s="242" t="s">
        <v>200</v>
      </c>
      <c r="E4422" s="294" t="s">
        <v>1</v>
      </c>
      <c r="F4422" s="295" t="s">
        <v>290</v>
      </c>
      <c r="G4422" s="293"/>
      <c r="H4422" s="296">
        <v>22.753</v>
      </c>
      <c r="I4422" s="297"/>
      <c r="J4422" s="293"/>
      <c r="K4422" s="293"/>
      <c r="L4422" s="298"/>
      <c r="M4422" s="299"/>
      <c r="N4422" s="300"/>
      <c r="O4422" s="300"/>
      <c r="P4422" s="300"/>
      <c r="Q4422" s="300"/>
      <c r="R4422" s="300"/>
      <c r="S4422" s="300"/>
      <c r="T4422" s="301"/>
      <c r="U4422" s="16"/>
      <c r="V4422" s="16"/>
      <c r="W4422" s="16"/>
      <c r="X4422" s="16"/>
      <c r="Y4422" s="16"/>
      <c r="Z4422" s="16"/>
      <c r="AA4422" s="16"/>
      <c r="AB4422" s="16"/>
      <c r="AC4422" s="16"/>
      <c r="AD4422" s="16"/>
      <c r="AE4422" s="16"/>
      <c r="AT4422" s="302" t="s">
        <v>200</v>
      </c>
      <c r="AU4422" s="302" t="s">
        <v>82</v>
      </c>
      <c r="AV4422" s="16" t="s">
        <v>214</v>
      </c>
      <c r="AW4422" s="16" t="s">
        <v>30</v>
      </c>
      <c r="AX4422" s="16" t="s">
        <v>73</v>
      </c>
      <c r="AY4422" s="302" t="s">
        <v>189</v>
      </c>
    </row>
    <row r="4423" s="13" customFormat="1">
      <c r="A4423" s="13"/>
      <c r="B4423" s="249"/>
      <c r="C4423" s="250"/>
      <c r="D4423" s="242" t="s">
        <v>200</v>
      </c>
      <c r="E4423" s="251" t="s">
        <v>1</v>
      </c>
      <c r="F4423" s="252" t="s">
        <v>2692</v>
      </c>
      <c r="G4423" s="250"/>
      <c r="H4423" s="251" t="s">
        <v>1</v>
      </c>
      <c r="I4423" s="253"/>
      <c r="J4423" s="250"/>
      <c r="K4423" s="250"/>
      <c r="L4423" s="254"/>
      <c r="M4423" s="255"/>
      <c r="N4423" s="256"/>
      <c r="O4423" s="256"/>
      <c r="P4423" s="256"/>
      <c r="Q4423" s="256"/>
      <c r="R4423" s="256"/>
      <c r="S4423" s="256"/>
      <c r="T4423" s="257"/>
      <c r="U4423" s="13"/>
      <c r="V4423" s="13"/>
      <c r="W4423" s="13"/>
      <c r="X4423" s="13"/>
      <c r="Y4423" s="13"/>
      <c r="Z4423" s="13"/>
      <c r="AA4423" s="13"/>
      <c r="AB4423" s="13"/>
      <c r="AC4423" s="13"/>
      <c r="AD4423" s="13"/>
      <c r="AE4423" s="13"/>
      <c r="AT4423" s="258" t="s">
        <v>200</v>
      </c>
      <c r="AU4423" s="258" t="s">
        <v>82</v>
      </c>
      <c r="AV4423" s="13" t="s">
        <v>80</v>
      </c>
      <c r="AW4423" s="13" t="s">
        <v>30</v>
      </c>
      <c r="AX4423" s="13" t="s">
        <v>73</v>
      </c>
      <c r="AY4423" s="258" t="s">
        <v>189</v>
      </c>
    </row>
    <row r="4424" s="13" customFormat="1">
      <c r="A4424" s="13"/>
      <c r="B4424" s="249"/>
      <c r="C4424" s="250"/>
      <c r="D4424" s="242" t="s">
        <v>200</v>
      </c>
      <c r="E4424" s="251" t="s">
        <v>1</v>
      </c>
      <c r="F4424" s="252" t="s">
        <v>338</v>
      </c>
      <c r="G4424" s="250"/>
      <c r="H4424" s="251" t="s">
        <v>1</v>
      </c>
      <c r="I4424" s="253"/>
      <c r="J4424" s="250"/>
      <c r="K4424" s="250"/>
      <c r="L4424" s="254"/>
      <c r="M4424" s="255"/>
      <c r="N4424" s="256"/>
      <c r="O4424" s="256"/>
      <c r="P4424" s="256"/>
      <c r="Q4424" s="256"/>
      <c r="R4424" s="256"/>
      <c r="S4424" s="256"/>
      <c r="T4424" s="257"/>
      <c r="U4424" s="13"/>
      <c r="V4424" s="13"/>
      <c r="W4424" s="13"/>
      <c r="X4424" s="13"/>
      <c r="Y4424" s="13"/>
      <c r="Z4424" s="13"/>
      <c r="AA4424" s="13"/>
      <c r="AB4424" s="13"/>
      <c r="AC4424" s="13"/>
      <c r="AD4424" s="13"/>
      <c r="AE4424" s="13"/>
      <c r="AT4424" s="258" t="s">
        <v>200</v>
      </c>
      <c r="AU4424" s="258" t="s">
        <v>82</v>
      </c>
      <c r="AV4424" s="13" t="s">
        <v>80</v>
      </c>
      <c r="AW4424" s="13" t="s">
        <v>30</v>
      </c>
      <c r="AX4424" s="13" t="s">
        <v>73</v>
      </c>
      <c r="AY4424" s="258" t="s">
        <v>189</v>
      </c>
    </row>
    <row r="4425" s="13" customFormat="1">
      <c r="A4425" s="13"/>
      <c r="B4425" s="249"/>
      <c r="C4425" s="250"/>
      <c r="D4425" s="242" t="s">
        <v>200</v>
      </c>
      <c r="E4425" s="251" t="s">
        <v>1</v>
      </c>
      <c r="F4425" s="252" t="s">
        <v>2693</v>
      </c>
      <c r="G4425" s="250"/>
      <c r="H4425" s="251" t="s">
        <v>1</v>
      </c>
      <c r="I4425" s="253"/>
      <c r="J4425" s="250"/>
      <c r="K4425" s="250"/>
      <c r="L4425" s="254"/>
      <c r="M4425" s="255"/>
      <c r="N4425" s="256"/>
      <c r="O4425" s="256"/>
      <c r="P4425" s="256"/>
      <c r="Q4425" s="256"/>
      <c r="R4425" s="256"/>
      <c r="S4425" s="256"/>
      <c r="T4425" s="257"/>
      <c r="U4425" s="13"/>
      <c r="V4425" s="13"/>
      <c r="W4425" s="13"/>
      <c r="X4425" s="13"/>
      <c r="Y4425" s="13"/>
      <c r="Z4425" s="13"/>
      <c r="AA4425" s="13"/>
      <c r="AB4425" s="13"/>
      <c r="AC4425" s="13"/>
      <c r="AD4425" s="13"/>
      <c r="AE4425" s="13"/>
      <c r="AT4425" s="258" t="s">
        <v>200</v>
      </c>
      <c r="AU4425" s="258" t="s">
        <v>82</v>
      </c>
      <c r="AV4425" s="13" t="s">
        <v>80</v>
      </c>
      <c r="AW4425" s="13" t="s">
        <v>30</v>
      </c>
      <c r="AX4425" s="13" t="s">
        <v>73</v>
      </c>
      <c r="AY4425" s="258" t="s">
        <v>189</v>
      </c>
    </row>
    <row r="4426" s="14" customFormat="1">
      <c r="A4426" s="14"/>
      <c r="B4426" s="259"/>
      <c r="C4426" s="260"/>
      <c r="D4426" s="242" t="s">
        <v>200</v>
      </c>
      <c r="E4426" s="261" t="s">
        <v>1</v>
      </c>
      <c r="F4426" s="262" t="s">
        <v>2694</v>
      </c>
      <c r="G4426" s="260"/>
      <c r="H4426" s="263">
        <v>8.3000000000000007</v>
      </c>
      <c r="I4426" s="264"/>
      <c r="J4426" s="260"/>
      <c r="K4426" s="260"/>
      <c r="L4426" s="265"/>
      <c r="M4426" s="266"/>
      <c r="N4426" s="267"/>
      <c r="O4426" s="267"/>
      <c r="P4426" s="267"/>
      <c r="Q4426" s="267"/>
      <c r="R4426" s="267"/>
      <c r="S4426" s="267"/>
      <c r="T4426" s="268"/>
      <c r="U4426" s="14"/>
      <c r="V4426" s="14"/>
      <c r="W4426" s="14"/>
      <c r="X4426" s="14"/>
      <c r="Y4426" s="14"/>
      <c r="Z4426" s="14"/>
      <c r="AA4426" s="14"/>
      <c r="AB4426" s="14"/>
      <c r="AC4426" s="14"/>
      <c r="AD4426" s="14"/>
      <c r="AE4426" s="14"/>
      <c r="AT4426" s="269" t="s">
        <v>200</v>
      </c>
      <c r="AU4426" s="269" t="s">
        <v>82</v>
      </c>
      <c r="AV4426" s="14" t="s">
        <v>82</v>
      </c>
      <c r="AW4426" s="14" t="s">
        <v>30</v>
      </c>
      <c r="AX4426" s="14" t="s">
        <v>73</v>
      </c>
      <c r="AY4426" s="269" t="s">
        <v>189</v>
      </c>
    </row>
    <row r="4427" s="13" customFormat="1">
      <c r="A4427" s="13"/>
      <c r="B4427" s="249"/>
      <c r="C4427" s="250"/>
      <c r="D4427" s="242" t="s">
        <v>200</v>
      </c>
      <c r="E4427" s="251" t="s">
        <v>1</v>
      </c>
      <c r="F4427" s="252" t="s">
        <v>1898</v>
      </c>
      <c r="G4427" s="250"/>
      <c r="H4427" s="251" t="s">
        <v>1</v>
      </c>
      <c r="I4427" s="253"/>
      <c r="J4427" s="250"/>
      <c r="K4427" s="250"/>
      <c r="L4427" s="254"/>
      <c r="M4427" s="255"/>
      <c r="N4427" s="256"/>
      <c r="O4427" s="256"/>
      <c r="P4427" s="256"/>
      <c r="Q4427" s="256"/>
      <c r="R4427" s="256"/>
      <c r="S4427" s="256"/>
      <c r="T4427" s="257"/>
      <c r="U4427" s="13"/>
      <c r="V4427" s="13"/>
      <c r="W4427" s="13"/>
      <c r="X4427" s="13"/>
      <c r="Y4427" s="13"/>
      <c r="Z4427" s="13"/>
      <c r="AA4427" s="13"/>
      <c r="AB4427" s="13"/>
      <c r="AC4427" s="13"/>
      <c r="AD4427" s="13"/>
      <c r="AE4427" s="13"/>
      <c r="AT4427" s="258" t="s">
        <v>200</v>
      </c>
      <c r="AU4427" s="258" t="s">
        <v>82</v>
      </c>
      <c r="AV4427" s="13" t="s">
        <v>80</v>
      </c>
      <c r="AW4427" s="13" t="s">
        <v>30</v>
      </c>
      <c r="AX4427" s="13" t="s">
        <v>73</v>
      </c>
      <c r="AY4427" s="258" t="s">
        <v>189</v>
      </c>
    </row>
    <row r="4428" s="14" customFormat="1">
      <c r="A4428" s="14"/>
      <c r="B4428" s="259"/>
      <c r="C4428" s="260"/>
      <c r="D4428" s="242" t="s">
        <v>200</v>
      </c>
      <c r="E4428" s="261" t="s">
        <v>1</v>
      </c>
      <c r="F4428" s="262" t="s">
        <v>2695</v>
      </c>
      <c r="G4428" s="260"/>
      <c r="H4428" s="263">
        <v>4.1079999999999997</v>
      </c>
      <c r="I4428" s="264"/>
      <c r="J4428" s="260"/>
      <c r="K4428" s="260"/>
      <c r="L4428" s="265"/>
      <c r="M4428" s="266"/>
      <c r="N4428" s="267"/>
      <c r="O4428" s="267"/>
      <c r="P4428" s="267"/>
      <c r="Q4428" s="267"/>
      <c r="R4428" s="267"/>
      <c r="S4428" s="267"/>
      <c r="T4428" s="268"/>
      <c r="U4428" s="14"/>
      <c r="V4428" s="14"/>
      <c r="W4428" s="14"/>
      <c r="X4428" s="14"/>
      <c r="Y4428" s="14"/>
      <c r="Z4428" s="14"/>
      <c r="AA4428" s="14"/>
      <c r="AB4428" s="14"/>
      <c r="AC4428" s="14"/>
      <c r="AD4428" s="14"/>
      <c r="AE4428" s="14"/>
      <c r="AT4428" s="269" t="s">
        <v>200</v>
      </c>
      <c r="AU4428" s="269" t="s">
        <v>82</v>
      </c>
      <c r="AV4428" s="14" t="s">
        <v>82</v>
      </c>
      <c r="AW4428" s="14" t="s">
        <v>30</v>
      </c>
      <c r="AX4428" s="14" t="s">
        <v>73</v>
      </c>
      <c r="AY4428" s="269" t="s">
        <v>189</v>
      </c>
    </row>
    <row r="4429" s="16" customFormat="1">
      <c r="A4429" s="16"/>
      <c r="B4429" s="292"/>
      <c r="C4429" s="293"/>
      <c r="D4429" s="242" t="s">
        <v>200</v>
      </c>
      <c r="E4429" s="294" t="s">
        <v>1</v>
      </c>
      <c r="F4429" s="295" t="s">
        <v>290</v>
      </c>
      <c r="G4429" s="293"/>
      <c r="H4429" s="296">
        <v>12.408</v>
      </c>
      <c r="I4429" s="297"/>
      <c r="J4429" s="293"/>
      <c r="K4429" s="293"/>
      <c r="L4429" s="298"/>
      <c r="M4429" s="299"/>
      <c r="N4429" s="300"/>
      <c r="O4429" s="300"/>
      <c r="P4429" s="300"/>
      <c r="Q4429" s="300"/>
      <c r="R4429" s="300"/>
      <c r="S4429" s="300"/>
      <c r="T4429" s="301"/>
      <c r="U4429" s="16"/>
      <c r="V4429" s="16"/>
      <c r="W4429" s="16"/>
      <c r="X4429" s="16"/>
      <c r="Y4429" s="16"/>
      <c r="Z4429" s="16"/>
      <c r="AA4429" s="16"/>
      <c r="AB4429" s="16"/>
      <c r="AC4429" s="16"/>
      <c r="AD4429" s="16"/>
      <c r="AE4429" s="16"/>
      <c r="AT4429" s="302" t="s">
        <v>200</v>
      </c>
      <c r="AU4429" s="302" t="s">
        <v>82</v>
      </c>
      <c r="AV4429" s="16" t="s">
        <v>214</v>
      </c>
      <c r="AW4429" s="16" t="s">
        <v>30</v>
      </c>
      <c r="AX4429" s="16" t="s">
        <v>73</v>
      </c>
      <c r="AY4429" s="302" t="s">
        <v>189</v>
      </c>
    </row>
    <row r="4430" s="15" customFormat="1">
      <c r="A4430" s="15"/>
      <c r="B4430" s="270"/>
      <c r="C4430" s="271"/>
      <c r="D4430" s="242" t="s">
        <v>200</v>
      </c>
      <c r="E4430" s="272" t="s">
        <v>1</v>
      </c>
      <c r="F4430" s="273" t="s">
        <v>207</v>
      </c>
      <c r="G4430" s="271"/>
      <c r="H4430" s="274">
        <v>35.161000000000001</v>
      </c>
      <c r="I4430" s="275"/>
      <c r="J4430" s="271"/>
      <c r="K4430" s="271"/>
      <c r="L4430" s="276"/>
      <c r="M4430" s="277"/>
      <c r="N4430" s="278"/>
      <c r="O4430" s="278"/>
      <c r="P4430" s="278"/>
      <c r="Q4430" s="278"/>
      <c r="R4430" s="278"/>
      <c r="S4430" s="278"/>
      <c r="T4430" s="279"/>
      <c r="U4430" s="15"/>
      <c r="V4430" s="15"/>
      <c r="W4430" s="15"/>
      <c r="X4430" s="15"/>
      <c r="Y4430" s="15"/>
      <c r="Z4430" s="15"/>
      <c r="AA4430" s="15"/>
      <c r="AB4430" s="15"/>
      <c r="AC4430" s="15"/>
      <c r="AD4430" s="15"/>
      <c r="AE4430" s="15"/>
      <c r="AT4430" s="280" t="s">
        <v>200</v>
      </c>
      <c r="AU4430" s="280" t="s">
        <v>82</v>
      </c>
      <c r="AV4430" s="15" t="s">
        <v>195</v>
      </c>
      <c r="AW4430" s="15" t="s">
        <v>30</v>
      </c>
      <c r="AX4430" s="15" t="s">
        <v>80</v>
      </c>
      <c r="AY4430" s="280" t="s">
        <v>189</v>
      </c>
    </row>
    <row r="4431" s="2" customFormat="1" ht="24.15" customHeight="1">
      <c r="A4431" s="39"/>
      <c r="B4431" s="40"/>
      <c r="C4431" s="281" t="s">
        <v>2726</v>
      </c>
      <c r="D4431" s="281" t="s">
        <v>273</v>
      </c>
      <c r="E4431" s="282" t="s">
        <v>2727</v>
      </c>
      <c r="F4431" s="283" t="s">
        <v>2728</v>
      </c>
      <c r="G4431" s="284" t="s">
        <v>301</v>
      </c>
      <c r="H4431" s="285">
        <v>39.503</v>
      </c>
      <c r="I4431" s="286"/>
      <c r="J4431" s="287">
        <f>ROUND(I4431*H4431,2)</f>
        <v>0</v>
      </c>
      <c r="K4431" s="288"/>
      <c r="L4431" s="289"/>
      <c r="M4431" s="290" t="s">
        <v>1</v>
      </c>
      <c r="N4431" s="291" t="s">
        <v>38</v>
      </c>
      <c r="O4431" s="92"/>
      <c r="P4431" s="238">
        <f>O4431*H4431</f>
        <v>0</v>
      </c>
      <c r="Q4431" s="238">
        <v>0.00011</v>
      </c>
      <c r="R4431" s="238">
        <f>Q4431*H4431</f>
        <v>0.0043453300000000005</v>
      </c>
      <c r="S4431" s="238">
        <v>0</v>
      </c>
      <c r="T4431" s="239">
        <f>S4431*H4431</f>
        <v>0</v>
      </c>
      <c r="U4431" s="39"/>
      <c r="V4431" s="39"/>
      <c r="W4431" s="39"/>
      <c r="X4431" s="39"/>
      <c r="Y4431" s="39"/>
      <c r="Z4431" s="39"/>
      <c r="AA4431" s="39"/>
      <c r="AB4431" s="39"/>
      <c r="AC4431" s="39"/>
      <c r="AD4431" s="39"/>
      <c r="AE4431" s="39"/>
      <c r="AR4431" s="240" t="s">
        <v>471</v>
      </c>
      <c r="AT4431" s="240" t="s">
        <v>273</v>
      </c>
      <c r="AU4431" s="240" t="s">
        <v>82</v>
      </c>
      <c r="AY4431" s="18" t="s">
        <v>189</v>
      </c>
      <c r="BE4431" s="241">
        <f>IF(N4431="základní",J4431,0)</f>
        <v>0</v>
      </c>
      <c r="BF4431" s="241">
        <f>IF(N4431="snížená",J4431,0)</f>
        <v>0</v>
      </c>
      <c r="BG4431" s="241">
        <f>IF(N4431="zákl. přenesená",J4431,0)</f>
        <v>0</v>
      </c>
      <c r="BH4431" s="241">
        <f>IF(N4431="sníž. přenesená",J4431,0)</f>
        <v>0</v>
      </c>
      <c r="BI4431" s="241">
        <f>IF(N4431="nulová",J4431,0)</f>
        <v>0</v>
      </c>
      <c r="BJ4431" s="18" t="s">
        <v>80</v>
      </c>
      <c r="BK4431" s="241">
        <f>ROUND(I4431*H4431,2)</f>
        <v>0</v>
      </c>
      <c r="BL4431" s="18" t="s">
        <v>306</v>
      </c>
      <c r="BM4431" s="240" t="s">
        <v>2729</v>
      </c>
    </row>
    <row r="4432" s="2" customFormat="1">
      <c r="A4432" s="39"/>
      <c r="B4432" s="40"/>
      <c r="C4432" s="41"/>
      <c r="D4432" s="242" t="s">
        <v>197</v>
      </c>
      <c r="E4432" s="41"/>
      <c r="F4432" s="243" t="s">
        <v>2728</v>
      </c>
      <c r="G4432" s="41"/>
      <c r="H4432" s="41"/>
      <c r="I4432" s="244"/>
      <c r="J4432" s="41"/>
      <c r="K4432" s="41"/>
      <c r="L4432" s="45"/>
      <c r="M4432" s="245"/>
      <c r="N4432" s="246"/>
      <c r="O4432" s="92"/>
      <c r="P4432" s="92"/>
      <c r="Q4432" s="92"/>
      <c r="R4432" s="92"/>
      <c r="S4432" s="92"/>
      <c r="T4432" s="93"/>
      <c r="U4432" s="39"/>
      <c r="V4432" s="39"/>
      <c r="W4432" s="39"/>
      <c r="X4432" s="39"/>
      <c r="Y4432" s="39"/>
      <c r="Z4432" s="39"/>
      <c r="AA4432" s="39"/>
      <c r="AB4432" s="39"/>
      <c r="AC4432" s="39"/>
      <c r="AD4432" s="39"/>
      <c r="AE4432" s="39"/>
      <c r="AT4432" s="18" t="s">
        <v>197</v>
      </c>
      <c r="AU4432" s="18" t="s">
        <v>82</v>
      </c>
    </row>
    <row r="4433" s="14" customFormat="1">
      <c r="A4433" s="14"/>
      <c r="B4433" s="259"/>
      <c r="C4433" s="260"/>
      <c r="D4433" s="242" t="s">
        <v>200</v>
      </c>
      <c r="E4433" s="261" t="s">
        <v>1</v>
      </c>
      <c r="F4433" s="262" t="s">
        <v>2730</v>
      </c>
      <c r="G4433" s="260"/>
      <c r="H4433" s="263">
        <v>39.503</v>
      </c>
      <c r="I4433" s="264"/>
      <c r="J4433" s="260"/>
      <c r="K4433" s="260"/>
      <c r="L4433" s="265"/>
      <c r="M4433" s="266"/>
      <c r="N4433" s="267"/>
      <c r="O4433" s="267"/>
      <c r="P4433" s="267"/>
      <c r="Q4433" s="267"/>
      <c r="R4433" s="267"/>
      <c r="S4433" s="267"/>
      <c r="T4433" s="268"/>
      <c r="U4433" s="14"/>
      <c r="V4433" s="14"/>
      <c r="W4433" s="14"/>
      <c r="X4433" s="14"/>
      <c r="Y4433" s="14"/>
      <c r="Z4433" s="14"/>
      <c r="AA4433" s="14"/>
      <c r="AB4433" s="14"/>
      <c r="AC4433" s="14"/>
      <c r="AD4433" s="14"/>
      <c r="AE4433" s="14"/>
      <c r="AT4433" s="269" t="s">
        <v>200</v>
      </c>
      <c r="AU4433" s="269" t="s">
        <v>82</v>
      </c>
      <c r="AV4433" s="14" t="s">
        <v>82</v>
      </c>
      <c r="AW4433" s="14" t="s">
        <v>30</v>
      </c>
      <c r="AX4433" s="14" t="s">
        <v>80</v>
      </c>
      <c r="AY4433" s="269" t="s">
        <v>189</v>
      </c>
    </row>
    <row r="4434" s="2" customFormat="1" ht="33" customHeight="1">
      <c r="A4434" s="39"/>
      <c r="B4434" s="40"/>
      <c r="C4434" s="228" t="s">
        <v>2731</v>
      </c>
      <c r="D4434" s="228" t="s">
        <v>191</v>
      </c>
      <c r="E4434" s="229" t="s">
        <v>2732</v>
      </c>
      <c r="F4434" s="230" t="s">
        <v>2733</v>
      </c>
      <c r="G4434" s="231" t="s">
        <v>301</v>
      </c>
      <c r="H4434" s="232">
        <v>23.5</v>
      </c>
      <c r="I4434" s="233"/>
      <c r="J4434" s="234">
        <f>ROUND(I4434*H4434,2)</f>
        <v>0</v>
      </c>
      <c r="K4434" s="235"/>
      <c r="L4434" s="45"/>
      <c r="M4434" s="236" t="s">
        <v>1</v>
      </c>
      <c r="N4434" s="237" t="s">
        <v>38</v>
      </c>
      <c r="O4434" s="92"/>
      <c r="P4434" s="238">
        <f>O4434*H4434</f>
        <v>0</v>
      </c>
      <c r="Q4434" s="238">
        <v>0.00125314</v>
      </c>
      <c r="R4434" s="238">
        <f>Q4434*H4434</f>
        <v>0.029448789999999999</v>
      </c>
      <c r="S4434" s="238">
        <v>0</v>
      </c>
      <c r="T4434" s="239">
        <f>S4434*H4434</f>
        <v>0</v>
      </c>
      <c r="U4434" s="39"/>
      <c r="V4434" s="39"/>
      <c r="W4434" s="39"/>
      <c r="X4434" s="39"/>
      <c r="Y4434" s="39"/>
      <c r="Z4434" s="39"/>
      <c r="AA4434" s="39"/>
      <c r="AB4434" s="39"/>
      <c r="AC4434" s="39"/>
      <c r="AD4434" s="39"/>
      <c r="AE4434" s="39"/>
      <c r="AR4434" s="240" t="s">
        <v>306</v>
      </c>
      <c r="AT4434" s="240" t="s">
        <v>191</v>
      </c>
      <c r="AU4434" s="240" t="s">
        <v>82</v>
      </c>
      <c r="AY4434" s="18" t="s">
        <v>189</v>
      </c>
      <c r="BE4434" s="241">
        <f>IF(N4434="základní",J4434,0)</f>
        <v>0</v>
      </c>
      <c r="BF4434" s="241">
        <f>IF(N4434="snížená",J4434,0)</f>
        <v>0</v>
      </c>
      <c r="BG4434" s="241">
        <f>IF(N4434="zákl. přenesená",J4434,0)</f>
        <v>0</v>
      </c>
      <c r="BH4434" s="241">
        <f>IF(N4434="sníž. přenesená",J4434,0)</f>
        <v>0</v>
      </c>
      <c r="BI4434" s="241">
        <f>IF(N4434="nulová",J4434,0)</f>
        <v>0</v>
      </c>
      <c r="BJ4434" s="18" t="s">
        <v>80</v>
      </c>
      <c r="BK4434" s="241">
        <f>ROUND(I4434*H4434,2)</f>
        <v>0</v>
      </c>
      <c r="BL4434" s="18" t="s">
        <v>306</v>
      </c>
      <c r="BM4434" s="240" t="s">
        <v>2734</v>
      </c>
    </row>
    <row r="4435" s="2" customFormat="1">
      <c r="A4435" s="39"/>
      <c r="B4435" s="40"/>
      <c r="C4435" s="41"/>
      <c r="D4435" s="242" t="s">
        <v>197</v>
      </c>
      <c r="E4435" s="41"/>
      <c r="F4435" s="243" t="s">
        <v>2733</v>
      </c>
      <c r="G4435" s="41"/>
      <c r="H4435" s="41"/>
      <c r="I4435" s="244"/>
      <c r="J4435" s="41"/>
      <c r="K4435" s="41"/>
      <c r="L4435" s="45"/>
      <c r="M4435" s="245"/>
      <c r="N4435" s="246"/>
      <c r="O4435" s="92"/>
      <c r="P4435" s="92"/>
      <c r="Q4435" s="92"/>
      <c r="R4435" s="92"/>
      <c r="S4435" s="92"/>
      <c r="T4435" s="93"/>
      <c r="U4435" s="39"/>
      <c r="V4435" s="39"/>
      <c r="W4435" s="39"/>
      <c r="X4435" s="39"/>
      <c r="Y4435" s="39"/>
      <c r="Z4435" s="39"/>
      <c r="AA4435" s="39"/>
      <c r="AB4435" s="39"/>
      <c r="AC4435" s="39"/>
      <c r="AD4435" s="39"/>
      <c r="AE4435" s="39"/>
      <c r="AT4435" s="18" t="s">
        <v>197</v>
      </c>
      <c r="AU4435" s="18" t="s">
        <v>82</v>
      </c>
    </row>
    <row r="4436" s="2" customFormat="1">
      <c r="A4436" s="39"/>
      <c r="B4436" s="40"/>
      <c r="C4436" s="41"/>
      <c r="D4436" s="247" t="s">
        <v>198</v>
      </c>
      <c r="E4436" s="41"/>
      <c r="F4436" s="248" t="s">
        <v>2735</v>
      </c>
      <c r="G4436" s="41"/>
      <c r="H4436" s="41"/>
      <c r="I4436" s="244"/>
      <c r="J4436" s="41"/>
      <c r="K4436" s="41"/>
      <c r="L4436" s="45"/>
      <c r="M4436" s="245"/>
      <c r="N4436" s="246"/>
      <c r="O4436" s="92"/>
      <c r="P4436" s="92"/>
      <c r="Q4436" s="92"/>
      <c r="R4436" s="92"/>
      <c r="S4436" s="92"/>
      <c r="T4436" s="93"/>
      <c r="U4436" s="39"/>
      <c r="V4436" s="39"/>
      <c r="W4436" s="39"/>
      <c r="X4436" s="39"/>
      <c r="Y4436" s="39"/>
      <c r="Z4436" s="39"/>
      <c r="AA4436" s="39"/>
      <c r="AB4436" s="39"/>
      <c r="AC4436" s="39"/>
      <c r="AD4436" s="39"/>
      <c r="AE4436" s="39"/>
      <c r="AT4436" s="18" t="s">
        <v>198</v>
      </c>
      <c r="AU4436" s="18" t="s">
        <v>82</v>
      </c>
    </row>
    <row r="4437" s="13" customFormat="1">
      <c r="A4437" s="13"/>
      <c r="B4437" s="249"/>
      <c r="C4437" s="250"/>
      <c r="D4437" s="242" t="s">
        <v>200</v>
      </c>
      <c r="E4437" s="251" t="s">
        <v>1</v>
      </c>
      <c r="F4437" s="252" t="s">
        <v>2736</v>
      </c>
      <c r="G4437" s="250"/>
      <c r="H4437" s="251" t="s">
        <v>1</v>
      </c>
      <c r="I4437" s="253"/>
      <c r="J4437" s="250"/>
      <c r="K4437" s="250"/>
      <c r="L4437" s="254"/>
      <c r="M4437" s="255"/>
      <c r="N4437" s="256"/>
      <c r="O4437" s="256"/>
      <c r="P4437" s="256"/>
      <c r="Q4437" s="256"/>
      <c r="R4437" s="256"/>
      <c r="S4437" s="256"/>
      <c r="T4437" s="257"/>
      <c r="U4437" s="13"/>
      <c r="V4437" s="13"/>
      <c r="W4437" s="13"/>
      <c r="X4437" s="13"/>
      <c r="Y4437" s="13"/>
      <c r="Z4437" s="13"/>
      <c r="AA4437" s="13"/>
      <c r="AB4437" s="13"/>
      <c r="AC4437" s="13"/>
      <c r="AD4437" s="13"/>
      <c r="AE4437" s="13"/>
      <c r="AT4437" s="258" t="s">
        <v>200</v>
      </c>
      <c r="AU4437" s="258" t="s">
        <v>82</v>
      </c>
      <c r="AV4437" s="13" t="s">
        <v>80</v>
      </c>
      <c r="AW4437" s="13" t="s">
        <v>30</v>
      </c>
      <c r="AX4437" s="13" t="s">
        <v>73</v>
      </c>
      <c r="AY4437" s="258" t="s">
        <v>189</v>
      </c>
    </row>
    <row r="4438" s="13" customFormat="1">
      <c r="A4438" s="13"/>
      <c r="B4438" s="249"/>
      <c r="C4438" s="250"/>
      <c r="D4438" s="242" t="s">
        <v>200</v>
      </c>
      <c r="E4438" s="251" t="s">
        <v>1</v>
      </c>
      <c r="F4438" s="252" t="s">
        <v>338</v>
      </c>
      <c r="G4438" s="250"/>
      <c r="H4438" s="251" t="s">
        <v>1</v>
      </c>
      <c r="I4438" s="253"/>
      <c r="J4438" s="250"/>
      <c r="K4438" s="250"/>
      <c r="L4438" s="254"/>
      <c r="M4438" s="255"/>
      <c r="N4438" s="256"/>
      <c r="O4438" s="256"/>
      <c r="P4438" s="256"/>
      <c r="Q4438" s="256"/>
      <c r="R4438" s="256"/>
      <c r="S4438" s="256"/>
      <c r="T4438" s="257"/>
      <c r="U4438" s="13"/>
      <c r="V4438" s="13"/>
      <c r="W4438" s="13"/>
      <c r="X4438" s="13"/>
      <c r="Y4438" s="13"/>
      <c r="Z4438" s="13"/>
      <c r="AA4438" s="13"/>
      <c r="AB4438" s="13"/>
      <c r="AC4438" s="13"/>
      <c r="AD4438" s="13"/>
      <c r="AE4438" s="13"/>
      <c r="AT4438" s="258" t="s">
        <v>200</v>
      </c>
      <c r="AU4438" s="258" t="s">
        <v>82</v>
      </c>
      <c r="AV4438" s="13" t="s">
        <v>80</v>
      </c>
      <c r="AW4438" s="13" t="s">
        <v>30</v>
      </c>
      <c r="AX4438" s="13" t="s">
        <v>73</v>
      </c>
      <c r="AY4438" s="258" t="s">
        <v>189</v>
      </c>
    </row>
    <row r="4439" s="13" customFormat="1">
      <c r="A4439" s="13"/>
      <c r="B4439" s="249"/>
      <c r="C4439" s="250"/>
      <c r="D4439" s="242" t="s">
        <v>200</v>
      </c>
      <c r="E4439" s="251" t="s">
        <v>1</v>
      </c>
      <c r="F4439" s="252" t="s">
        <v>2737</v>
      </c>
      <c r="G4439" s="250"/>
      <c r="H4439" s="251" t="s">
        <v>1</v>
      </c>
      <c r="I4439" s="253"/>
      <c r="J4439" s="250"/>
      <c r="K4439" s="250"/>
      <c r="L4439" s="254"/>
      <c r="M4439" s="255"/>
      <c r="N4439" s="256"/>
      <c r="O4439" s="256"/>
      <c r="P4439" s="256"/>
      <c r="Q4439" s="256"/>
      <c r="R4439" s="256"/>
      <c r="S4439" s="256"/>
      <c r="T4439" s="257"/>
      <c r="U4439" s="13"/>
      <c r="V4439" s="13"/>
      <c r="W4439" s="13"/>
      <c r="X4439" s="13"/>
      <c r="Y4439" s="13"/>
      <c r="Z4439" s="13"/>
      <c r="AA4439" s="13"/>
      <c r="AB4439" s="13"/>
      <c r="AC4439" s="13"/>
      <c r="AD4439" s="13"/>
      <c r="AE4439" s="13"/>
      <c r="AT4439" s="258" t="s">
        <v>200</v>
      </c>
      <c r="AU4439" s="258" t="s">
        <v>82</v>
      </c>
      <c r="AV4439" s="13" t="s">
        <v>80</v>
      </c>
      <c r="AW4439" s="13" t="s">
        <v>30</v>
      </c>
      <c r="AX4439" s="13" t="s">
        <v>73</v>
      </c>
      <c r="AY4439" s="258" t="s">
        <v>189</v>
      </c>
    </row>
    <row r="4440" s="14" customFormat="1">
      <c r="A4440" s="14"/>
      <c r="B4440" s="259"/>
      <c r="C4440" s="260"/>
      <c r="D4440" s="242" t="s">
        <v>200</v>
      </c>
      <c r="E4440" s="261" t="s">
        <v>1</v>
      </c>
      <c r="F4440" s="262" t="s">
        <v>2738</v>
      </c>
      <c r="G4440" s="260"/>
      <c r="H4440" s="263">
        <v>23.5</v>
      </c>
      <c r="I4440" s="264"/>
      <c r="J4440" s="260"/>
      <c r="K4440" s="260"/>
      <c r="L4440" s="265"/>
      <c r="M4440" s="266"/>
      <c r="N4440" s="267"/>
      <c r="O4440" s="267"/>
      <c r="P4440" s="267"/>
      <c r="Q4440" s="267"/>
      <c r="R4440" s="267"/>
      <c r="S4440" s="267"/>
      <c r="T4440" s="268"/>
      <c r="U4440" s="14"/>
      <c r="V4440" s="14"/>
      <c r="W4440" s="14"/>
      <c r="X4440" s="14"/>
      <c r="Y4440" s="14"/>
      <c r="Z4440" s="14"/>
      <c r="AA4440" s="14"/>
      <c r="AB4440" s="14"/>
      <c r="AC4440" s="14"/>
      <c r="AD4440" s="14"/>
      <c r="AE4440" s="14"/>
      <c r="AT4440" s="269" t="s">
        <v>200</v>
      </c>
      <c r="AU4440" s="269" t="s">
        <v>82</v>
      </c>
      <c r="AV4440" s="14" t="s">
        <v>82</v>
      </c>
      <c r="AW4440" s="14" t="s">
        <v>30</v>
      </c>
      <c r="AX4440" s="14" t="s">
        <v>73</v>
      </c>
      <c r="AY4440" s="269" t="s">
        <v>189</v>
      </c>
    </row>
    <row r="4441" s="15" customFormat="1">
      <c r="A4441" s="15"/>
      <c r="B4441" s="270"/>
      <c r="C4441" s="271"/>
      <c r="D4441" s="242" t="s">
        <v>200</v>
      </c>
      <c r="E4441" s="272" t="s">
        <v>1</v>
      </c>
      <c r="F4441" s="273" t="s">
        <v>207</v>
      </c>
      <c r="G4441" s="271"/>
      <c r="H4441" s="274">
        <v>23.5</v>
      </c>
      <c r="I4441" s="275"/>
      <c r="J4441" s="271"/>
      <c r="K4441" s="271"/>
      <c r="L4441" s="276"/>
      <c r="M4441" s="277"/>
      <c r="N4441" s="278"/>
      <c r="O4441" s="278"/>
      <c r="P4441" s="278"/>
      <c r="Q4441" s="278"/>
      <c r="R4441" s="278"/>
      <c r="S4441" s="278"/>
      <c r="T4441" s="279"/>
      <c r="U4441" s="15"/>
      <c r="V4441" s="15"/>
      <c r="W4441" s="15"/>
      <c r="X4441" s="15"/>
      <c r="Y4441" s="15"/>
      <c r="Z4441" s="15"/>
      <c r="AA4441" s="15"/>
      <c r="AB4441" s="15"/>
      <c r="AC4441" s="15"/>
      <c r="AD4441" s="15"/>
      <c r="AE4441" s="15"/>
      <c r="AT4441" s="280" t="s">
        <v>200</v>
      </c>
      <c r="AU4441" s="280" t="s">
        <v>82</v>
      </c>
      <c r="AV4441" s="15" t="s">
        <v>195</v>
      </c>
      <c r="AW4441" s="15" t="s">
        <v>30</v>
      </c>
      <c r="AX4441" s="15" t="s">
        <v>80</v>
      </c>
      <c r="AY4441" s="280" t="s">
        <v>189</v>
      </c>
    </row>
    <row r="4442" s="2" customFormat="1" ht="16.5" customHeight="1">
      <c r="A4442" s="39"/>
      <c r="B4442" s="40"/>
      <c r="C4442" s="281" t="s">
        <v>2739</v>
      </c>
      <c r="D4442" s="281" t="s">
        <v>273</v>
      </c>
      <c r="E4442" s="282" t="s">
        <v>2740</v>
      </c>
      <c r="F4442" s="283" t="s">
        <v>2741</v>
      </c>
      <c r="G4442" s="284" t="s">
        <v>301</v>
      </c>
      <c r="H4442" s="285">
        <v>25.850000000000001</v>
      </c>
      <c r="I4442" s="286"/>
      <c r="J4442" s="287">
        <f>ROUND(I4442*H4442,2)</f>
        <v>0</v>
      </c>
      <c r="K4442" s="288"/>
      <c r="L4442" s="289"/>
      <c r="M4442" s="290" t="s">
        <v>1</v>
      </c>
      <c r="N4442" s="291" t="s">
        <v>38</v>
      </c>
      <c r="O4442" s="92"/>
      <c r="P4442" s="238">
        <f>O4442*H4442</f>
        <v>0</v>
      </c>
      <c r="Q4442" s="238">
        <v>0.0016999999999999999</v>
      </c>
      <c r="R4442" s="238">
        <f>Q4442*H4442</f>
        <v>0.043944999999999998</v>
      </c>
      <c r="S4442" s="238">
        <v>0</v>
      </c>
      <c r="T4442" s="239">
        <f>S4442*H4442</f>
        <v>0</v>
      </c>
      <c r="U4442" s="39"/>
      <c r="V4442" s="39"/>
      <c r="W4442" s="39"/>
      <c r="X4442" s="39"/>
      <c r="Y4442" s="39"/>
      <c r="Z4442" s="39"/>
      <c r="AA4442" s="39"/>
      <c r="AB4442" s="39"/>
      <c r="AC4442" s="39"/>
      <c r="AD4442" s="39"/>
      <c r="AE4442" s="39"/>
      <c r="AR4442" s="240" t="s">
        <v>471</v>
      </c>
      <c r="AT4442" s="240" t="s">
        <v>273</v>
      </c>
      <c r="AU4442" s="240" t="s">
        <v>82</v>
      </c>
      <c r="AY4442" s="18" t="s">
        <v>189</v>
      </c>
      <c r="BE4442" s="241">
        <f>IF(N4442="základní",J4442,0)</f>
        <v>0</v>
      </c>
      <c r="BF4442" s="241">
        <f>IF(N4442="snížená",J4442,0)</f>
        <v>0</v>
      </c>
      <c r="BG4442" s="241">
        <f>IF(N4442="zákl. přenesená",J4442,0)</f>
        <v>0</v>
      </c>
      <c r="BH4442" s="241">
        <f>IF(N4442="sníž. přenesená",J4442,0)</f>
        <v>0</v>
      </c>
      <c r="BI4442" s="241">
        <f>IF(N4442="nulová",J4442,0)</f>
        <v>0</v>
      </c>
      <c r="BJ4442" s="18" t="s">
        <v>80</v>
      </c>
      <c r="BK4442" s="241">
        <f>ROUND(I4442*H4442,2)</f>
        <v>0</v>
      </c>
      <c r="BL4442" s="18" t="s">
        <v>306</v>
      </c>
      <c r="BM4442" s="240" t="s">
        <v>2742</v>
      </c>
    </row>
    <row r="4443" s="2" customFormat="1">
      <c r="A4443" s="39"/>
      <c r="B4443" s="40"/>
      <c r="C4443" s="41"/>
      <c r="D4443" s="242" t="s">
        <v>197</v>
      </c>
      <c r="E4443" s="41"/>
      <c r="F4443" s="243" t="s">
        <v>2741</v>
      </c>
      <c r="G4443" s="41"/>
      <c r="H4443" s="41"/>
      <c r="I4443" s="244"/>
      <c r="J4443" s="41"/>
      <c r="K4443" s="41"/>
      <c r="L4443" s="45"/>
      <c r="M4443" s="245"/>
      <c r="N4443" s="246"/>
      <c r="O4443" s="92"/>
      <c r="P4443" s="92"/>
      <c r="Q4443" s="92"/>
      <c r="R4443" s="92"/>
      <c r="S4443" s="92"/>
      <c r="T4443" s="93"/>
      <c r="U4443" s="39"/>
      <c r="V4443" s="39"/>
      <c r="W4443" s="39"/>
      <c r="X4443" s="39"/>
      <c r="Y4443" s="39"/>
      <c r="Z4443" s="39"/>
      <c r="AA4443" s="39"/>
      <c r="AB4443" s="39"/>
      <c r="AC4443" s="39"/>
      <c r="AD4443" s="39"/>
      <c r="AE4443" s="39"/>
      <c r="AT4443" s="18" t="s">
        <v>197</v>
      </c>
      <c r="AU4443" s="18" t="s">
        <v>82</v>
      </c>
    </row>
    <row r="4444" s="14" customFormat="1">
      <c r="A4444" s="14"/>
      <c r="B4444" s="259"/>
      <c r="C4444" s="260"/>
      <c r="D4444" s="242" t="s">
        <v>200</v>
      </c>
      <c r="E4444" s="261" t="s">
        <v>1</v>
      </c>
      <c r="F4444" s="262" t="s">
        <v>2743</v>
      </c>
      <c r="G4444" s="260"/>
      <c r="H4444" s="263">
        <v>25.850000000000001</v>
      </c>
      <c r="I4444" s="264"/>
      <c r="J4444" s="260"/>
      <c r="K4444" s="260"/>
      <c r="L4444" s="265"/>
      <c r="M4444" s="266"/>
      <c r="N4444" s="267"/>
      <c r="O4444" s="267"/>
      <c r="P4444" s="267"/>
      <c r="Q4444" s="267"/>
      <c r="R4444" s="267"/>
      <c r="S4444" s="267"/>
      <c r="T4444" s="268"/>
      <c r="U4444" s="14"/>
      <c r="V4444" s="14"/>
      <c r="W4444" s="14"/>
      <c r="X4444" s="14"/>
      <c r="Y4444" s="14"/>
      <c r="Z4444" s="14"/>
      <c r="AA4444" s="14"/>
      <c r="AB4444" s="14"/>
      <c r="AC4444" s="14"/>
      <c r="AD4444" s="14"/>
      <c r="AE4444" s="14"/>
      <c r="AT4444" s="269" t="s">
        <v>200</v>
      </c>
      <c r="AU4444" s="269" t="s">
        <v>82</v>
      </c>
      <c r="AV4444" s="14" t="s">
        <v>82</v>
      </c>
      <c r="AW4444" s="14" t="s">
        <v>30</v>
      </c>
      <c r="AX4444" s="14" t="s">
        <v>80</v>
      </c>
      <c r="AY4444" s="269" t="s">
        <v>189</v>
      </c>
    </row>
    <row r="4445" s="2" customFormat="1" ht="16.5" customHeight="1">
      <c r="A4445" s="39"/>
      <c r="B4445" s="40"/>
      <c r="C4445" s="228" t="s">
        <v>2744</v>
      </c>
      <c r="D4445" s="228" t="s">
        <v>191</v>
      </c>
      <c r="E4445" s="229" t="s">
        <v>2745</v>
      </c>
      <c r="F4445" s="230" t="s">
        <v>2746</v>
      </c>
      <c r="G4445" s="231" t="s">
        <v>301</v>
      </c>
      <c r="H4445" s="232">
        <v>10.1</v>
      </c>
      <c r="I4445" s="233"/>
      <c r="J4445" s="234">
        <f>ROUND(I4445*H4445,2)</f>
        <v>0</v>
      </c>
      <c r="K4445" s="235"/>
      <c r="L4445" s="45"/>
      <c r="M4445" s="236" t="s">
        <v>1</v>
      </c>
      <c r="N4445" s="237" t="s">
        <v>38</v>
      </c>
      <c r="O4445" s="92"/>
      <c r="P4445" s="238">
        <f>O4445*H4445</f>
        <v>0</v>
      </c>
      <c r="Q4445" s="238">
        <v>0.0263</v>
      </c>
      <c r="R4445" s="238">
        <f>Q4445*H4445</f>
        <v>0.26562999999999998</v>
      </c>
      <c r="S4445" s="238">
        <v>0</v>
      </c>
      <c r="T4445" s="239">
        <f>S4445*H4445</f>
        <v>0</v>
      </c>
      <c r="U4445" s="39"/>
      <c r="V4445" s="39"/>
      <c r="W4445" s="39"/>
      <c r="X4445" s="39"/>
      <c r="Y4445" s="39"/>
      <c r="Z4445" s="39"/>
      <c r="AA4445" s="39"/>
      <c r="AB4445" s="39"/>
      <c r="AC4445" s="39"/>
      <c r="AD4445" s="39"/>
      <c r="AE4445" s="39"/>
      <c r="AR4445" s="240" t="s">
        <v>195</v>
      </c>
      <c r="AT4445" s="240" t="s">
        <v>191</v>
      </c>
      <c r="AU4445" s="240" t="s">
        <v>82</v>
      </c>
      <c r="AY4445" s="18" t="s">
        <v>189</v>
      </c>
      <c r="BE4445" s="241">
        <f>IF(N4445="základní",J4445,0)</f>
        <v>0</v>
      </c>
      <c r="BF4445" s="241">
        <f>IF(N4445="snížená",J4445,0)</f>
        <v>0</v>
      </c>
      <c r="BG4445" s="241">
        <f>IF(N4445="zákl. přenesená",J4445,0)</f>
        <v>0</v>
      </c>
      <c r="BH4445" s="241">
        <f>IF(N4445="sníž. přenesená",J4445,0)</f>
        <v>0</v>
      </c>
      <c r="BI4445" s="241">
        <f>IF(N4445="nulová",J4445,0)</f>
        <v>0</v>
      </c>
      <c r="BJ4445" s="18" t="s">
        <v>80</v>
      </c>
      <c r="BK4445" s="241">
        <f>ROUND(I4445*H4445,2)</f>
        <v>0</v>
      </c>
      <c r="BL4445" s="18" t="s">
        <v>195</v>
      </c>
      <c r="BM4445" s="240" t="s">
        <v>2747</v>
      </c>
    </row>
    <row r="4446" s="2" customFormat="1">
      <c r="A4446" s="39"/>
      <c r="B4446" s="40"/>
      <c r="C4446" s="41"/>
      <c r="D4446" s="242" t="s">
        <v>197</v>
      </c>
      <c r="E4446" s="41"/>
      <c r="F4446" s="243" t="s">
        <v>2746</v>
      </c>
      <c r="G4446" s="41"/>
      <c r="H4446" s="41"/>
      <c r="I4446" s="244"/>
      <c r="J4446" s="41"/>
      <c r="K4446" s="41"/>
      <c r="L4446" s="45"/>
      <c r="M4446" s="245"/>
      <c r="N4446" s="246"/>
      <c r="O4446" s="92"/>
      <c r="P4446" s="92"/>
      <c r="Q4446" s="92"/>
      <c r="R4446" s="92"/>
      <c r="S4446" s="92"/>
      <c r="T4446" s="93"/>
      <c r="U4446" s="39"/>
      <c r="V4446" s="39"/>
      <c r="W4446" s="39"/>
      <c r="X4446" s="39"/>
      <c r="Y4446" s="39"/>
      <c r="Z4446" s="39"/>
      <c r="AA4446" s="39"/>
      <c r="AB4446" s="39"/>
      <c r="AC4446" s="39"/>
      <c r="AD4446" s="39"/>
      <c r="AE4446" s="39"/>
      <c r="AT4446" s="18" t="s">
        <v>197</v>
      </c>
      <c r="AU4446" s="18" t="s">
        <v>82</v>
      </c>
    </row>
    <row r="4447" s="2" customFormat="1">
      <c r="A4447" s="39"/>
      <c r="B4447" s="40"/>
      <c r="C4447" s="41"/>
      <c r="D4447" s="247" t="s">
        <v>198</v>
      </c>
      <c r="E4447" s="41"/>
      <c r="F4447" s="248" t="s">
        <v>2748</v>
      </c>
      <c r="G4447" s="41"/>
      <c r="H4447" s="41"/>
      <c r="I4447" s="244"/>
      <c r="J4447" s="41"/>
      <c r="K4447" s="41"/>
      <c r="L4447" s="45"/>
      <c r="M4447" s="245"/>
      <c r="N4447" s="246"/>
      <c r="O4447" s="92"/>
      <c r="P4447" s="92"/>
      <c r="Q4447" s="92"/>
      <c r="R4447" s="92"/>
      <c r="S4447" s="92"/>
      <c r="T4447" s="93"/>
      <c r="U4447" s="39"/>
      <c r="V4447" s="39"/>
      <c r="W4447" s="39"/>
      <c r="X4447" s="39"/>
      <c r="Y4447" s="39"/>
      <c r="Z4447" s="39"/>
      <c r="AA4447" s="39"/>
      <c r="AB4447" s="39"/>
      <c r="AC4447" s="39"/>
      <c r="AD4447" s="39"/>
      <c r="AE4447" s="39"/>
      <c r="AT4447" s="18" t="s">
        <v>198</v>
      </c>
      <c r="AU4447" s="18" t="s">
        <v>82</v>
      </c>
    </row>
    <row r="4448" s="13" customFormat="1">
      <c r="A4448" s="13"/>
      <c r="B4448" s="249"/>
      <c r="C4448" s="250"/>
      <c r="D4448" s="242" t="s">
        <v>200</v>
      </c>
      <c r="E4448" s="251" t="s">
        <v>1</v>
      </c>
      <c r="F4448" s="252" t="s">
        <v>1107</v>
      </c>
      <c r="G4448" s="250"/>
      <c r="H4448" s="251" t="s">
        <v>1</v>
      </c>
      <c r="I4448" s="253"/>
      <c r="J4448" s="250"/>
      <c r="K4448" s="250"/>
      <c r="L4448" s="254"/>
      <c r="M4448" s="255"/>
      <c r="N4448" s="256"/>
      <c r="O4448" s="256"/>
      <c r="P4448" s="256"/>
      <c r="Q4448" s="256"/>
      <c r="R4448" s="256"/>
      <c r="S4448" s="256"/>
      <c r="T4448" s="257"/>
      <c r="U4448" s="13"/>
      <c r="V4448" s="13"/>
      <c r="W4448" s="13"/>
      <c r="X4448" s="13"/>
      <c r="Y4448" s="13"/>
      <c r="Z4448" s="13"/>
      <c r="AA4448" s="13"/>
      <c r="AB4448" s="13"/>
      <c r="AC4448" s="13"/>
      <c r="AD4448" s="13"/>
      <c r="AE4448" s="13"/>
      <c r="AT4448" s="258" t="s">
        <v>200</v>
      </c>
      <c r="AU4448" s="258" t="s">
        <v>82</v>
      </c>
      <c r="AV4448" s="13" t="s">
        <v>80</v>
      </c>
      <c r="AW4448" s="13" t="s">
        <v>30</v>
      </c>
      <c r="AX4448" s="13" t="s">
        <v>73</v>
      </c>
      <c r="AY4448" s="258" t="s">
        <v>189</v>
      </c>
    </row>
    <row r="4449" s="13" customFormat="1">
      <c r="A4449" s="13"/>
      <c r="B4449" s="249"/>
      <c r="C4449" s="250"/>
      <c r="D4449" s="242" t="s">
        <v>200</v>
      </c>
      <c r="E4449" s="251" t="s">
        <v>1</v>
      </c>
      <c r="F4449" s="252" t="s">
        <v>352</v>
      </c>
      <c r="G4449" s="250"/>
      <c r="H4449" s="251" t="s">
        <v>1</v>
      </c>
      <c r="I4449" s="253"/>
      <c r="J4449" s="250"/>
      <c r="K4449" s="250"/>
      <c r="L4449" s="254"/>
      <c r="M4449" s="255"/>
      <c r="N4449" s="256"/>
      <c r="O4449" s="256"/>
      <c r="P4449" s="256"/>
      <c r="Q4449" s="256"/>
      <c r="R4449" s="256"/>
      <c r="S4449" s="256"/>
      <c r="T4449" s="257"/>
      <c r="U4449" s="13"/>
      <c r="V4449" s="13"/>
      <c r="W4449" s="13"/>
      <c r="X4449" s="13"/>
      <c r="Y4449" s="13"/>
      <c r="Z4449" s="13"/>
      <c r="AA4449" s="13"/>
      <c r="AB4449" s="13"/>
      <c r="AC4449" s="13"/>
      <c r="AD4449" s="13"/>
      <c r="AE4449" s="13"/>
      <c r="AT4449" s="258" t="s">
        <v>200</v>
      </c>
      <c r="AU4449" s="258" t="s">
        <v>82</v>
      </c>
      <c r="AV4449" s="13" t="s">
        <v>80</v>
      </c>
      <c r="AW4449" s="13" t="s">
        <v>30</v>
      </c>
      <c r="AX4449" s="13" t="s">
        <v>73</v>
      </c>
      <c r="AY4449" s="258" t="s">
        <v>189</v>
      </c>
    </row>
    <row r="4450" s="13" customFormat="1">
      <c r="A4450" s="13"/>
      <c r="B4450" s="249"/>
      <c r="C4450" s="250"/>
      <c r="D4450" s="242" t="s">
        <v>200</v>
      </c>
      <c r="E4450" s="251" t="s">
        <v>1</v>
      </c>
      <c r="F4450" s="252" t="s">
        <v>621</v>
      </c>
      <c r="G4450" s="250"/>
      <c r="H4450" s="251" t="s">
        <v>1</v>
      </c>
      <c r="I4450" s="253"/>
      <c r="J4450" s="250"/>
      <c r="K4450" s="250"/>
      <c r="L4450" s="254"/>
      <c r="M4450" s="255"/>
      <c r="N4450" s="256"/>
      <c r="O4450" s="256"/>
      <c r="P4450" s="256"/>
      <c r="Q4450" s="256"/>
      <c r="R4450" s="256"/>
      <c r="S4450" s="256"/>
      <c r="T4450" s="257"/>
      <c r="U4450" s="13"/>
      <c r="V4450" s="13"/>
      <c r="W4450" s="13"/>
      <c r="X4450" s="13"/>
      <c r="Y4450" s="13"/>
      <c r="Z4450" s="13"/>
      <c r="AA4450" s="13"/>
      <c r="AB4450" s="13"/>
      <c r="AC4450" s="13"/>
      <c r="AD4450" s="13"/>
      <c r="AE4450" s="13"/>
      <c r="AT4450" s="258" t="s">
        <v>200</v>
      </c>
      <c r="AU4450" s="258" t="s">
        <v>82</v>
      </c>
      <c r="AV4450" s="13" t="s">
        <v>80</v>
      </c>
      <c r="AW4450" s="13" t="s">
        <v>30</v>
      </c>
      <c r="AX4450" s="13" t="s">
        <v>73</v>
      </c>
      <c r="AY4450" s="258" t="s">
        <v>189</v>
      </c>
    </row>
    <row r="4451" s="14" customFormat="1">
      <c r="A4451" s="14"/>
      <c r="B4451" s="259"/>
      <c r="C4451" s="260"/>
      <c r="D4451" s="242" t="s">
        <v>200</v>
      </c>
      <c r="E4451" s="261" t="s">
        <v>1</v>
      </c>
      <c r="F4451" s="262" t="s">
        <v>1132</v>
      </c>
      <c r="G4451" s="260"/>
      <c r="H4451" s="263">
        <v>10.1</v>
      </c>
      <c r="I4451" s="264"/>
      <c r="J4451" s="260"/>
      <c r="K4451" s="260"/>
      <c r="L4451" s="265"/>
      <c r="M4451" s="266"/>
      <c r="N4451" s="267"/>
      <c r="O4451" s="267"/>
      <c r="P4451" s="267"/>
      <c r="Q4451" s="267"/>
      <c r="R4451" s="267"/>
      <c r="S4451" s="267"/>
      <c r="T4451" s="268"/>
      <c r="U4451" s="14"/>
      <c r="V4451" s="14"/>
      <c r="W4451" s="14"/>
      <c r="X4451" s="14"/>
      <c r="Y4451" s="14"/>
      <c r="Z4451" s="14"/>
      <c r="AA4451" s="14"/>
      <c r="AB4451" s="14"/>
      <c r="AC4451" s="14"/>
      <c r="AD4451" s="14"/>
      <c r="AE4451" s="14"/>
      <c r="AT4451" s="269" t="s">
        <v>200</v>
      </c>
      <c r="AU4451" s="269" t="s">
        <v>82</v>
      </c>
      <c r="AV4451" s="14" t="s">
        <v>82</v>
      </c>
      <c r="AW4451" s="14" t="s">
        <v>30</v>
      </c>
      <c r="AX4451" s="14" t="s">
        <v>73</v>
      </c>
      <c r="AY4451" s="269" t="s">
        <v>189</v>
      </c>
    </row>
    <row r="4452" s="15" customFormat="1">
      <c r="A4452" s="15"/>
      <c r="B4452" s="270"/>
      <c r="C4452" s="271"/>
      <c r="D4452" s="242" t="s">
        <v>200</v>
      </c>
      <c r="E4452" s="272" t="s">
        <v>1</v>
      </c>
      <c r="F4452" s="273" t="s">
        <v>207</v>
      </c>
      <c r="G4452" s="271"/>
      <c r="H4452" s="274">
        <v>10.1</v>
      </c>
      <c r="I4452" s="275"/>
      <c r="J4452" s="271"/>
      <c r="K4452" s="271"/>
      <c r="L4452" s="276"/>
      <c r="M4452" s="277"/>
      <c r="N4452" s="278"/>
      <c r="O4452" s="278"/>
      <c r="P4452" s="278"/>
      <c r="Q4452" s="278"/>
      <c r="R4452" s="278"/>
      <c r="S4452" s="278"/>
      <c r="T4452" s="279"/>
      <c r="U4452" s="15"/>
      <c r="V4452" s="15"/>
      <c r="W4452" s="15"/>
      <c r="X4452" s="15"/>
      <c r="Y4452" s="15"/>
      <c r="Z4452" s="15"/>
      <c r="AA4452" s="15"/>
      <c r="AB4452" s="15"/>
      <c r="AC4452" s="15"/>
      <c r="AD4452" s="15"/>
      <c r="AE4452" s="15"/>
      <c r="AT4452" s="280" t="s">
        <v>200</v>
      </c>
      <c r="AU4452" s="280" t="s">
        <v>82</v>
      </c>
      <c r="AV4452" s="15" t="s">
        <v>195</v>
      </c>
      <c r="AW4452" s="15" t="s">
        <v>30</v>
      </c>
      <c r="AX4452" s="15" t="s">
        <v>80</v>
      </c>
      <c r="AY4452" s="280" t="s">
        <v>189</v>
      </c>
    </row>
    <row r="4453" s="2" customFormat="1" ht="24.15" customHeight="1">
      <c r="A4453" s="39"/>
      <c r="B4453" s="40"/>
      <c r="C4453" s="228" t="s">
        <v>2749</v>
      </c>
      <c r="D4453" s="228" t="s">
        <v>191</v>
      </c>
      <c r="E4453" s="229" t="s">
        <v>2750</v>
      </c>
      <c r="F4453" s="230" t="s">
        <v>2751</v>
      </c>
      <c r="G4453" s="231" t="s">
        <v>2172</v>
      </c>
      <c r="H4453" s="304"/>
      <c r="I4453" s="233"/>
      <c r="J4453" s="234">
        <f>ROUND(I4453*H4453,2)</f>
        <v>0</v>
      </c>
      <c r="K4453" s="235"/>
      <c r="L4453" s="45"/>
      <c r="M4453" s="236" t="s">
        <v>1</v>
      </c>
      <c r="N4453" s="237" t="s">
        <v>38</v>
      </c>
      <c r="O4453" s="92"/>
      <c r="P4453" s="238">
        <f>O4453*H4453</f>
        <v>0</v>
      </c>
      <c r="Q4453" s="238">
        <v>0</v>
      </c>
      <c r="R4453" s="238">
        <f>Q4453*H4453</f>
        <v>0</v>
      </c>
      <c r="S4453" s="238">
        <v>0</v>
      </c>
      <c r="T4453" s="239">
        <f>S4453*H4453</f>
        <v>0</v>
      </c>
      <c r="U4453" s="39"/>
      <c r="V4453" s="39"/>
      <c r="W4453" s="39"/>
      <c r="X4453" s="39"/>
      <c r="Y4453" s="39"/>
      <c r="Z4453" s="39"/>
      <c r="AA4453" s="39"/>
      <c r="AB4453" s="39"/>
      <c r="AC4453" s="39"/>
      <c r="AD4453" s="39"/>
      <c r="AE4453" s="39"/>
      <c r="AR4453" s="240" t="s">
        <v>306</v>
      </c>
      <c r="AT4453" s="240" t="s">
        <v>191</v>
      </c>
      <c r="AU4453" s="240" t="s">
        <v>82</v>
      </c>
      <c r="AY4453" s="18" t="s">
        <v>189</v>
      </c>
      <c r="BE4453" s="241">
        <f>IF(N4453="základní",J4453,0)</f>
        <v>0</v>
      </c>
      <c r="BF4453" s="241">
        <f>IF(N4453="snížená",J4453,0)</f>
        <v>0</v>
      </c>
      <c r="BG4453" s="241">
        <f>IF(N4453="zákl. přenesená",J4453,0)</f>
        <v>0</v>
      </c>
      <c r="BH4453" s="241">
        <f>IF(N4453="sníž. přenesená",J4453,0)</f>
        <v>0</v>
      </c>
      <c r="BI4453" s="241">
        <f>IF(N4453="nulová",J4453,0)</f>
        <v>0</v>
      </c>
      <c r="BJ4453" s="18" t="s">
        <v>80</v>
      </c>
      <c r="BK4453" s="241">
        <f>ROUND(I4453*H4453,2)</f>
        <v>0</v>
      </c>
      <c r="BL4453" s="18" t="s">
        <v>306</v>
      </c>
      <c r="BM4453" s="240" t="s">
        <v>2752</v>
      </c>
    </row>
    <row r="4454" s="2" customFormat="1">
      <c r="A4454" s="39"/>
      <c r="B4454" s="40"/>
      <c r="C4454" s="41"/>
      <c r="D4454" s="242" t="s">
        <v>197</v>
      </c>
      <c r="E4454" s="41"/>
      <c r="F4454" s="243" t="s">
        <v>2753</v>
      </c>
      <c r="G4454" s="41"/>
      <c r="H4454" s="41"/>
      <c r="I4454" s="244"/>
      <c r="J4454" s="41"/>
      <c r="K4454" s="41"/>
      <c r="L4454" s="45"/>
      <c r="M4454" s="245"/>
      <c r="N4454" s="246"/>
      <c r="O4454" s="92"/>
      <c r="P4454" s="92"/>
      <c r="Q4454" s="92"/>
      <c r="R4454" s="92"/>
      <c r="S4454" s="92"/>
      <c r="T4454" s="93"/>
      <c r="U4454" s="39"/>
      <c r="V4454" s="39"/>
      <c r="W4454" s="39"/>
      <c r="X4454" s="39"/>
      <c r="Y4454" s="39"/>
      <c r="Z4454" s="39"/>
      <c r="AA4454" s="39"/>
      <c r="AB4454" s="39"/>
      <c r="AC4454" s="39"/>
      <c r="AD4454" s="39"/>
      <c r="AE4454" s="39"/>
      <c r="AT4454" s="18" t="s">
        <v>197</v>
      </c>
      <c r="AU4454" s="18" t="s">
        <v>82</v>
      </c>
    </row>
    <row r="4455" s="2" customFormat="1">
      <c r="A4455" s="39"/>
      <c r="B4455" s="40"/>
      <c r="C4455" s="41"/>
      <c r="D4455" s="247" t="s">
        <v>198</v>
      </c>
      <c r="E4455" s="41"/>
      <c r="F4455" s="248" t="s">
        <v>2754</v>
      </c>
      <c r="G4455" s="41"/>
      <c r="H4455" s="41"/>
      <c r="I4455" s="244"/>
      <c r="J4455" s="41"/>
      <c r="K4455" s="41"/>
      <c r="L4455" s="45"/>
      <c r="M4455" s="245"/>
      <c r="N4455" s="246"/>
      <c r="O4455" s="92"/>
      <c r="P4455" s="92"/>
      <c r="Q4455" s="92"/>
      <c r="R4455" s="92"/>
      <c r="S4455" s="92"/>
      <c r="T4455" s="93"/>
      <c r="U4455" s="39"/>
      <c r="V4455" s="39"/>
      <c r="W4455" s="39"/>
      <c r="X4455" s="39"/>
      <c r="Y4455" s="39"/>
      <c r="Z4455" s="39"/>
      <c r="AA4455" s="39"/>
      <c r="AB4455" s="39"/>
      <c r="AC4455" s="39"/>
      <c r="AD4455" s="39"/>
      <c r="AE4455" s="39"/>
      <c r="AT4455" s="18" t="s">
        <v>198</v>
      </c>
      <c r="AU4455" s="18" t="s">
        <v>82</v>
      </c>
    </row>
    <row r="4456" s="12" customFormat="1" ht="22.8" customHeight="1">
      <c r="A4456" s="12"/>
      <c r="B4456" s="212"/>
      <c r="C4456" s="213"/>
      <c r="D4456" s="214" t="s">
        <v>72</v>
      </c>
      <c r="E4456" s="226" t="s">
        <v>2755</v>
      </c>
      <c r="F4456" s="226" t="s">
        <v>2756</v>
      </c>
      <c r="G4456" s="213"/>
      <c r="H4456" s="213"/>
      <c r="I4456" s="216"/>
      <c r="J4456" s="227">
        <f>BK4456</f>
        <v>0</v>
      </c>
      <c r="K4456" s="213"/>
      <c r="L4456" s="218"/>
      <c r="M4456" s="219"/>
      <c r="N4456" s="220"/>
      <c r="O4456" s="220"/>
      <c r="P4456" s="221">
        <f>SUM(P4457:P4807)</f>
        <v>0</v>
      </c>
      <c r="Q4456" s="220"/>
      <c r="R4456" s="221">
        <f>SUM(R4457:R4807)</f>
        <v>3.1763601915600002</v>
      </c>
      <c r="S4456" s="220"/>
      <c r="T4456" s="222">
        <f>SUM(T4457:T4807)</f>
        <v>1.0736763</v>
      </c>
      <c r="U4456" s="12"/>
      <c r="V4456" s="12"/>
      <c r="W4456" s="12"/>
      <c r="X4456" s="12"/>
      <c r="Y4456" s="12"/>
      <c r="Z4456" s="12"/>
      <c r="AA4456" s="12"/>
      <c r="AB4456" s="12"/>
      <c r="AC4456" s="12"/>
      <c r="AD4456" s="12"/>
      <c r="AE4456" s="12"/>
      <c r="AR4456" s="223" t="s">
        <v>82</v>
      </c>
      <c r="AT4456" s="224" t="s">
        <v>72</v>
      </c>
      <c r="AU4456" s="224" t="s">
        <v>80</v>
      </c>
      <c r="AY4456" s="223" t="s">
        <v>189</v>
      </c>
      <c r="BK4456" s="225">
        <f>SUM(BK4457:BK4807)</f>
        <v>0</v>
      </c>
    </row>
    <row r="4457" s="2" customFormat="1" ht="24.15" customHeight="1">
      <c r="A4457" s="39"/>
      <c r="B4457" s="40"/>
      <c r="C4457" s="228" t="s">
        <v>2757</v>
      </c>
      <c r="D4457" s="228" t="s">
        <v>191</v>
      </c>
      <c r="E4457" s="229" t="s">
        <v>2758</v>
      </c>
      <c r="F4457" s="230" t="s">
        <v>2759</v>
      </c>
      <c r="G4457" s="231" t="s">
        <v>466</v>
      </c>
      <c r="H4457" s="232">
        <v>43.600000000000001</v>
      </c>
      <c r="I4457" s="233"/>
      <c r="J4457" s="234">
        <f>ROUND(I4457*H4457,2)</f>
        <v>0</v>
      </c>
      <c r="K4457" s="235"/>
      <c r="L4457" s="45"/>
      <c r="M4457" s="236" t="s">
        <v>1</v>
      </c>
      <c r="N4457" s="237" t="s">
        <v>38</v>
      </c>
      <c r="O4457" s="92"/>
      <c r="P4457" s="238">
        <f>O4457*H4457</f>
        <v>0</v>
      </c>
      <c r="Q4457" s="238">
        <v>0</v>
      </c>
      <c r="R4457" s="238">
        <f>Q4457*H4457</f>
        <v>0</v>
      </c>
      <c r="S4457" s="238">
        <v>0.0033800000000000002</v>
      </c>
      <c r="T4457" s="239">
        <f>S4457*H4457</f>
        <v>0.14736800000000003</v>
      </c>
      <c r="U4457" s="39"/>
      <c r="V4457" s="39"/>
      <c r="W4457" s="39"/>
      <c r="X4457" s="39"/>
      <c r="Y4457" s="39"/>
      <c r="Z4457" s="39"/>
      <c r="AA4457" s="39"/>
      <c r="AB4457" s="39"/>
      <c r="AC4457" s="39"/>
      <c r="AD4457" s="39"/>
      <c r="AE4457" s="39"/>
      <c r="AR4457" s="240" t="s">
        <v>306</v>
      </c>
      <c r="AT4457" s="240" t="s">
        <v>191</v>
      </c>
      <c r="AU4457" s="240" t="s">
        <v>82</v>
      </c>
      <c r="AY4457" s="18" t="s">
        <v>189</v>
      </c>
      <c r="BE4457" s="241">
        <f>IF(N4457="základní",J4457,0)</f>
        <v>0</v>
      </c>
      <c r="BF4457" s="241">
        <f>IF(N4457="snížená",J4457,0)</f>
        <v>0</v>
      </c>
      <c r="BG4457" s="241">
        <f>IF(N4457="zákl. přenesená",J4457,0)</f>
        <v>0</v>
      </c>
      <c r="BH4457" s="241">
        <f>IF(N4457="sníž. přenesená",J4457,0)</f>
        <v>0</v>
      </c>
      <c r="BI4457" s="241">
        <f>IF(N4457="nulová",J4457,0)</f>
        <v>0</v>
      </c>
      <c r="BJ4457" s="18" t="s">
        <v>80</v>
      </c>
      <c r="BK4457" s="241">
        <f>ROUND(I4457*H4457,2)</f>
        <v>0</v>
      </c>
      <c r="BL4457" s="18" t="s">
        <v>306</v>
      </c>
      <c r="BM4457" s="240" t="s">
        <v>2760</v>
      </c>
    </row>
    <row r="4458" s="2" customFormat="1">
      <c r="A4458" s="39"/>
      <c r="B4458" s="40"/>
      <c r="C4458" s="41"/>
      <c r="D4458" s="242" t="s">
        <v>197</v>
      </c>
      <c r="E4458" s="41"/>
      <c r="F4458" s="243" t="s">
        <v>2759</v>
      </c>
      <c r="G4458" s="41"/>
      <c r="H4458" s="41"/>
      <c r="I4458" s="244"/>
      <c r="J4458" s="41"/>
      <c r="K4458" s="41"/>
      <c r="L4458" s="45"/>
      <c r="M4458" s="245"/>
      <c r="N4458" s="246"/>
      <c r="O4458" s="92"/>
      <c r="P4458" s="92"/>
      <c r="Q4458" s="92"/>
      <c r="R4458" s="92"/>
      <c r="S4458" s="92"/>
      <c r="T4458" s="93"/>
      <c r="U4458" s="39"/>
      <c r="V4458" s="39"/>
      <c r="W4458" s="39"/>
      <c r="X4458" s="39"/>
      <c r="Y4458" s="39"/>
      <c r="Z4458" s="39"/>
      <c r="AA4458" s="39"/>
      <c r="AB4458" s="39"/>
      <c r="AC4458" s="39"/>
      <c r="AD4458" s="39"/>
      <c r="AE4458" s="39"/>
      <c r="AT4458" s="18" t="s">
        <v>197</v>
      </c>
      <c r="AU4458" s="18" t="s">
        <v>82</v>
      </c>
    </row>
    <row r="4459" s="2" customFormat="1">
      <c r="A4459" s="39"/>
      <c r="B4459" s="40"/>
      <c r="C4459" s="41"/>
      <c r="D4459" s="247" t="s">
        <v>198</v>
      </c>
      <c r="E4459" s="41"/>
      <c r="F4459" s="248" t="s">
        <v>2761</v>
      </c>
      <c r="G4459" s="41"/>
      <c r="H4459" s="41"/>
      <c r="I4459" s="244"/>
      <c r="J4459" s="41"/>
      <c r="K4459" s="41"/>
      <c r="L4459" s="45"/>
      <c r="M4459" s="245"/>
      <c r="N4459" s="246"/>
      <c r="O4459" s="92"/>
      <c r="P4459" s="92"/>
      <c r="Q4459" s="92"/>
      <c r="R4459" s="92"/>
      <c r="S4459" s="92"/>
      <c r="T4459" s="93"/>
      <c r="U4459" s="39"/>
      <c r="V4459" s="39"/>
      <c r="W4459" s="39"/>
      <c r="X4459" s="39"/>
      <c r="Y4459" s="39"/>
      <c r="Z4459" s="39"/>
      <c r="AA4459" s="39"/>
      <c r="AB4459" s="39"/>
      <c r="AC4459" s="39"/>
      <c r="AD4459" s="39"/>
      <c r="AE4459" s="39"/>
      <c r="AT4459" s="18" t="s">
        <v>198</v>
      </c>
      <c r="AU4459" s="18" t="s">
        <v>82</v>
      </c>
    </row>
    <row r="4460" s="14" customFormat="1">
      <c r="A4460" s="14"/>
      <c r="B4460" s="259"/>
      <c r="C4460" s="260"/>
      <c r="D4460" s="242" t="s">
        <v>200</v>
      </c>
      <c r="E4460" s="261" t="s">
        <v>1</v>
      </c>
      <c r="F4460" s="262" t="s">
        <v>2762</v>
      </c>
      <c r="G4460" s="260"/>
      <c r="H4460" s="263">
        <v>43.600000000000001</v>
      </c>
      <c r="I4460" s="264"/>
      <c r="J4460" s="260"/>
      <c r="K4460" s="260"/>
      <c r="L4460" s="265"/>
      <c r="M4460" s="266"/>
      <c r="N4460" s="267"/>
      <c r="O4460" s="267"/>
      <c r="P4460" s="267"/>
      <c r="Q4460" s="267"/>
      <c r="R4460" s="267"/>
      <c r="S4460" s="267"/>
      <c r="T4460" s="268"/>
      <c r="U4460" s="14"/>
      <c r="V4460" s="14"/>
      <c r="W4460" s="14"/>
      <c r="X4460" s="14"/>
      <c r="Y4460" s="14"/>
      <c r="Z4460" s="14"/>
      <c r="AA4460" s="14"/>
      <c r="AB4460" s="14"/>
      <c r="AC4460" s="14"/>
      <c r="AD4460" s="14"/>
      <c r="AE4460" s="14"/>
      <c r="AT4460" s="269" t="s">
        <v>200</v>
      </c>
      <c r="AU4460" s="269" t="s">
        <v>82</v>
      </c>
      <c r="AV4460" s="14" t="s">
        <v>82</v>
      </c>
      <c r="AW4460" s="14" t="s">
        <v>30</v>
      </c>
      <c r="AX4460" s="14" t="s">
        <v>80</v>
      </c>
      <c r="AY4460" s="269" t="s">
        <v>189</v>
      </c>
    </row>
    <row r="4461" s="2" customFormat="1" ht="16.5" customHeight="1">
      <c r="A4461" s="39"/>
      <c r="B4461" s="40"/>
      <c r="C4461" s="228" t="s">
        <v>2763</v>
      </c>
      <c r="D4461" s="228" t="s">
        <v>191</v>
      </c>
      <c r="E4461" s="229" t="s">
        <v>2764</v>
      </c>
      <c r="F4461" s="230" t="s">
        <v>2765</v>
      </c>
      <c r="G4461" s="231" t="s">
        <v>466</v>
      </c>
      <c r="H4461" s="232">
        <v>7.2000000000000002</v>
      </c>
      <c r="I4461" s="233"/>
      <c r="J4461" s="234">
        <f>ROUND(I4461*H4461,2)</f>
        <v>0</v>
      </c>
      <c r="K4461" s="235"/>
      <c r="L4461" s="45"/>
      <c r="M4461" s="236" t="s">
        <v>1</v>
      </c>
      <c r="N4461" s="237" t="s">
        <v>38</v>
      </c>
      <c r="O4461" s="92"/>
      <c r="P4461" s="238">
        <f>O4461*H4461</f>
        <v>0</v>
      </c>
      <c r="Q4461" s="238">
        <v>0</v>
      </c>
      <c r="R4461" s="238">
        <f>Q4461*H4461</f>
        <v>0</v>
      </c>
      <c r="S4461" s="238">
        <v>0.00348</v>
      </c>
      <c r="T4461" s="239">
        <f>S4461*H4461</f>
        <v>0.025056000000000002</v>
      </c>
      <c r="U4461" s="39"/>
      <c r="V4461" s="39"/>
      <c r="W4461" s="39"/>
      <c r="X4461" s="39"/>
      <c r="Y4461" s="39"/>
      <c r="Z4461" s="39"/>
      <c r="AA4461" s="39"/>
      <c r="AB4461" s="39"/>
      <c r="AC4461" s="39"/>
      <c r="AD4461" s="39"/>
      <c r="AE4461" s="39"/>
      <c r="AR4461" s="240" t="s">
        <v>306</v>
      </c>
      <c r="AT4461" s="240" t="s">
        <v>191</v>
      </c>
      <c r="AU4461" s="240" t="s">
        <v>82</v>
      </c>
      <c r="AY4461" s="18" t="s">
        <v>189</v>
      </c>
      <c r="BE4461" s="241">
        <f>IF(N4461="základní",J4461,0)</f>
        <v>0</v>
      </c>
      <c r="BF4461" s="241">
        <f>IF(N4461="snížená",J4461,0)</f>
        <v>0</v>
      </c>
      <c r="BG4461" s="241">
        <f>IF(N4461="zákl. přenesená",J4461,0)</f>
        <v>0</v>
      </c>
      <c r="BH4461" s="241">
        <f>IF(N4461="sníž. přenesená",J4461,0)</f>
        <v>0</v>
      </c>
      <c r="BI4461" s="241">
        <f>IF(N4461="nulová",J4461,0)</f>
        <v>0</v>
      </c>
      <c r="BJ4461" s="18" t="s">
        <v>80</v>
      </c>
      <c r="BK4461" s="241">
        <f>ROUND(I4461*H4461,2)</f>
        <v>0</v>
      </c>
      <c r="BL4461" s="18" t="s">
        <v>306</v>
      </c>
      <c r="BM4461" s="240" t="s">
        <v>2766</v>
      </c>
    </row>
    <row r="4462" s="2" customFormat="1">
      <c r="A4462" s="39"/>
      <c r="B4462" s="40"/>
      <c r="C4462" s="41"/>
      <c r="D4462" s="242" t="s">
        <v>197</v>
      </c>
      <c r="E4462" s="41"/>
      <c r="F4462" s="243" t="s">
        <v>2765</v>
      </c>
      <c r="G4462" s="41"/>
      <c r="H4462" s="41"/>
      <c r="I4462" s="244"/>
      <c r="J4462" s="41"/>
      <c r="K4462" s="41"/>
      <c r="L4462" s="45"/>
      <c r="M4462" s="245"/>
      <c r="N4462" s="246"/>
      <c r="O4462" s="92"/>
      <c r="P4462" s="92"/>
      <c r="Q4462" s="92"/>
      <c r="R4462" s="92"/>
      <c r="S4462" s="92"/>
      <c r="T4462" s="93"/>
      <c r="U4462" s="39"/>
      <c r="V4462" s="39"/>
      <c r="W4462" s="39"/>
      <c r="X4462" s="39"/>
      <c r="Y4462" s="39"/>
      <c r="Z4462" s="39"/>
      <c r="AA4462" s="39"/>
      <c r="AB4462" s="39"/>
      <c r="AC4462" s="39"/>
      <c r="AD4462" s="39"/>
      <c r="AE4462" s="39"/>
      <c r="AT4462" s="18" t="s">
        <v>197</v>
      </c>
      <c r="AU4462" s="18" t="s">
        <v>82</v>
      </c>
    </row>
    <row r="4463" s="2" customFormat="1">
      <c r="A4463" s="39"/>
      <c r="B4463" s="40"/>
      <c r="C4463" s="41"/>
      <c r="D4463" s="247" t="s">
        <v>198</v>
      </c>
      <c r="E4463" s="41"/>
      <c r="F4463" s="248" t="s">
        <v>2767</v>
      </c>
      <c r="G4463" s="41"/>
      <c r="H4463" s="41"/>
      <c r="I4463" s="244"/>
      <c r="J4463" s="41"/>
      <c r="K4463" s="41"/>
      <c r="L4463" s="45"/>
      <c r="M4463" s="245"/>
      <c r="N4463" s="246"/>
      <c r="O4463" s="92"/>
      <c r="P4463" s="92"/>
      <c r="Q4463" s="92"/>
      <c r="R4463" s="92"/>
      <c r="S4463" s="92"/>
      <c r="T4463" s="93"/>
      <c r="U4463" s="39"/>
      <c r="V4463" s="39"/>
      <c r="W4463" s="39"/>
      <c r="X4463" s="39"/>
      <c r="Y4463" s="39"/>
      <c r="Z4463" s="39"/>
      <c r="AA4463" s="39"/>
      <c r="AB4463" s="39"/>
      <c r="AC4463" s="39"/>
      <c r="AD4463" s="39"/>
      <c r="AE4463" s="39"/>
      <c r="AT4463" s="18" t="s">
        <v>198</v>
      </c>
      <c r="AU4463" s="18" t="s">
        <v>82</v>
      </c>
    </row>
    <row r="4464" s="14" customFormat="1">
      <c r="A4464" s="14"/>
      <c r="B4464" s="259"/>
      <c r="C4464" s="260"/>
      <c r="D4464" s="242" t="s">
        <v>200</v>
      </c>
      <c r="E4464" s="261" t="s">
        <v>1</v>
      </c>
      <c r="F4464" s="262" t="s">
        <v>2768</v>
      </c>
      <c r="G4464" s="260"/>
      <c r="H4464" s="263">
        <v>7.2000000000000002</v>
      </c>
      <c r="I4464" s="264"/>
      <c r="J4464" s="260"/>
      <c r="K4464" s="260"/>
      <c r="L4464" s="265"/>
      <c r="M4464" s="266"/>
      <c r="N4464" s="267"/>
      <c r="O4464" s="267"/>
      <c r="P4464" s="267"/>
      <c r="Q4464" s="267"/>
      <c r="R4464" s="267"/>
      <c r="S4464" s="267"/>
      <c r="T4464" s="268"/>
      <c r="U4464" s="14"/>
      <c r="V4464" s="14"/>
      <c r="W4464" s="14"/>
      <c r="X4464" s="14"/>
      <c r="Y4464" s="14"/>
      <c r="Z4464" s="14"/>
      <c r="AA4464" s="14"/>
      <c r="AB4464" s="14"/>
      <c r="AC4464" s="14"/>
      <c r="AD4464" s="14"/>
      <c r="AE4464" s="14"/>
      <c r="AT4464" s="269" t="s">
        <v>200</v>
      </c>
      <c r="AU4464" s="269" t="s">
        <v>82</v>
      </c>
      <c r="AV4464" s="14" t="s">
        <v>82</v>
      </c>
      <c r="AW4464" s="14" t="s">
        <v>30</v>
      </c>
      <c r="AX4464" s="14" t="s">
        <v>80</v>
      </c>
      <c r="AY4464" s="269" t="s">
        <v>189</v>
      </c>
    </row>
    <row r="4465" s="2" customFormat="1" ht="16.5" customHeight="1">
      <c r="A4465" s="39"/>
      <c r="B4465" s="40"/>
      <c r="C4465" s="228" t="s">
        <v>2769</v>
      </c>
      <c r="D4465" s="228" t="s">
        <v>191</v>
      </c>
      <c r="E4465" s="229" t="s">
        <v>2770</v>
      </c>
      <c r="F4465" s="230" t="s">
        <v>2771</v>
      </c>
      <c r="G4465" s="231" t="s">
        <v>466</v>
      </c>
      <c r="H4465" s="232">
        <v>49.539999999999999</v>
      </c>
      <c r="I4465" s="233"/>
      <c r="J4465" s="234">
        <f>ROUND(I4465*H4465,2)</f>
        <v>0</v>
      </c>
      <c r="K4465" s="235"/>
      <c r="L4465" s="45"/>
      <c r="M4465" s="236" t="s">
        <v>1</v>
      </c>
      <c r="N4465" s="237" t="s">
        <v>38</v>
      </c>
      <c r="O4465" s="92"/>
      <c r="P4465" s="238">
        <f>O4465*H4465</f>
        <v>0</v>
      </c>
      <c r="Q4465" s="238">
        <v>0</v>
      </c>
      <c r="R4465" s="238">
        <f>Q4465*H4465</f>
        <v>0</v>
      </c>
      <c r="S4465" s="238">
        <v>0.0016999999999999999</v>
      </c>
      <c r="T4465" s="239">
        <f>S4465*H4465</f>
        <v>0.084217999999999987</v>
      </c>
      <c r="U4465" s="39"/>
      <c r="V4465" s="39"/>
      <c r="W4465" s="39"/>
      <c r="X4465" s="39"/>
      <c r="Y4465" s="39"/>
      <c r="Z4465" s="39"/>
      <c r="AA4465" s="39"/>
      <c r="AB4465" s="39"/>
      <c r="AC4465" s="39"/>
      <c r="AD4465" s="39"/>
      <c r="AE4465" s="39"/>
      <c r="AR4465" s="240" t="s">
        <v>306</v>
      </c>
      <c r="AT4465" s="240" t="s">
        <v>191</v>
      </c>
      <c r="AU4465" s="240" t="s">
        <v>82</v>
      </c>
      <c r="AY4465" s="18" t="s">
        <v>189</v>
      </c>
      <c r="BE4465" s="241">
        <f>IF(N4465="základní",J4465,0)</f>
        <v>0</v>
      </c>
      <c r="BF4465" s="241">
        <f>IF(N4465="snížená",J4465,0)</f>
        <v>0</v>
      </c>
      <c r="BG4465" s="241">
        <f>IF(N4465="zákl. přenesená",J4465,0)</f>
        <v>0</v>
      </c>
      <c r="BH4465" s="241">
        <f>IF(N4465="sníž. přenesená",J4465,0)</f>
        <v>0</v>
      </c>
      <c r="BI4465" s="241">
        <f>IF(N4465="nulová",J4465,0)</f>
        <v>0</v>
      </c>
      <c r="BJ4465" s="18" t="s">
        <v>80</v>
      </c>
      <c r="BK4465" s="241">
        <f>ROUND(I4465*H4465,2)</f>
        <v>0</v>
      </c>
      <c r="BL4465" s="18" t="s">
        <v>306</v>
      </c>
      <c r="BM4465" s="240" t="s">
        <v>2772</v>
      </c>
    </row>
    <row r="4466" s="2" customFormat="1">
      <c r="A4466" s="39"/>
      <c r="B4466" s="40"/>
      <c r="C4466" s="41"/>
      <c r="D4466" s="242" t="s">
        <v>197</v>
      </c>
      <c r="E4466" s="41"/>
      <c r="F4466" s="243" t="s">
        <v>2771</v>
      </c>
      <c r="G4466" s="41"/>
      <c r="H4466" s="41"/>
      <c r="I4466" s="244"/>
      <c r="J4466" s="41"/>
      <c r="K4466" s="41"/>
      <c r="L4466" s="45"/>
      <c r="M4466" s="245"/>
      <c r="N4466" s="246"/>
      <c r="O4466" s="92"/>
      <c r="P4466" s="92"/>
      <c r="Q4466" s="92"/>
      <c r="R4466" s="92"/>
      <c r="S4466" s="92"/>
      <c r="T4466" s="93"/>
      <c r="U4466" s="39"/>
      <c r="V4466" s="39"/>
      <c r="W4466" s="39"/>
      <c r="X4466" s="39"/>
      <c r="Y4466" s="39"/>
      <c r="Z4466" s="39"/>
      <c r="AA4466" s="39"/>
      <c r="AB4466" s="39"/>
      <c r="AC4466" s="39"/>
      <c r="AD4466" s="39"/>
      <c r="AE4466" s="39"/>
      <c r="AT4466" s="18" t="s">
        <v>197</v>
      </c>
      <c r="AU4466" s="18" t="s">
        <v>82</v>
      </c>
    </row>
    <row r="4467" s="2" customFormat="1">
      <c r="A4467" s="39"/>
      <c r="B4467" s="40"/>
      <c r="C4467" s="41"/>
      <c r="D4467" s="247" t="s">
        <v>198</v>
      </c>
      <c r="E4467" s="41"/>
      <c r="F4467" s="248" t="s">
        <v>2773</v>
      </c>
      <c r="G4467" s="41"/>
      <c r="H4467" s="41"/>
      <c r="I4467" s="244"/>
      <c r="J4467" s="41"/>
      <c r="K4467" s="41"/>
      <c r="L4467" s="45"/>
      <c r="M4467" s="245"/>
      <c r="N4467" s="246"/>
      <c r="O4467" s="92"/>
      <c r="P4467" s="92"/>
      <c r="Q4467" s="92"/>
      <c r="R4467" s="92"/>
      <c r="S4467" s="92"/>
      <c r="T4467" s="93"/>
      <c r="U4467" s="39"/>
      <c r="V4467" s="39"/>
      <c r="W4467" s="39"/>
      <c r="X4467" s="39"/>
      <c r="Y4467" s="39"/>
      <c r="Z4467" s="39"/>
      <c r="AA4467" s="39"/>
      <c r="AB4467" s="39"/>
      <c r="AC4467" s="39"/>
      <c r="AD4467" s="39"/>
      <c r="AE4467" s="39"/>
      <c r="AT4467" s="18" t="s">
        <v>198</v>
      </c>
      <c r="AU4467" s="18" t="s">
        <v>82</v>
      </c>
    </row>
    <row r="4468" s="13" customFormat="1">
      <c r="A4468" s="13"/>
      <c r="B4468" s="249"/>
      <c r="C4468" s="250"/>
      <c r="D4468" s="242" t="s">
        <v>200</v>
      </c>
      <c r="E4468" s="251" t="s">
        <v>1</v>
      </c>
      <c r="F4468" s="252" t="s">
        <v>944</v>
      </c>
      <c r="G4468" s="250"/>
      <c r="H4468" s="251" t="s">
        <v>1</v>
      </c>
      <c r="I4468" s="253"/>
      <c r="J4468" s="250"/>
      <c r="K4468" s="250"/>
      <c r="L4468" s="254"/>
      <c r="M4468" s="255"/>
      <c r="N4468" s="256"/>
      <c r="O4468" s="256"/>
      <c r="P4468" s="256"/>
      <c r="Q4468" s="256"/>
      <c r="R4468" s="256"/>
      <c r="S4468" s="256"/>
      <c r="T4468" s="257"/>
      <c r="U4468" s="13"/>
      <c r="V4468" s="13"/>
      <c r="W4468" s="13"/>
      <c r="X4468" s="13"/>
      <c r="Y4468" s="13"/>
      <c r="Z4468" s="13"/>
      <c r="AA4468" s="13"/>
      <c r="AB4468" s="13"/>
      <c r="AC4468" s="13"/>
      <c r="AD4468" s="13"/>
      <c r="AE4468" s="13"/>
      <c r="AT4468" s="258" t="s">
        <v>200</v>
      </c>
      <c r="AU4468" s="258" t="s">
        <v>82</v>
      </c>
      <c r="AV4468" s="13" t="s">
        <v>80</v>
      </c>
      <c r="AW4468" s="13" t="s">
        <v>30</v>
      </c>
      <c r="AX4468" s="13" t="s">
        <v>73</v>
      </c>
      <c r="AY4468" s="258" t="s">
        <v>189</v>
      </c>
    </row>
    <row r="4469" s="14" customFormat="1">
      <c r="A4469" s="14"/>
      <c r="B4469" s="259"/>
      <c r="C4469" s="260"/>
      <c r="D4469" s="242" t="s">
        <v>200</v>
      </c>
      <c r="E4469" s="261" t="s">
        <v>1</v>
      </c>
      <c r="F4469" s="262" t="s">
        <v>2774</v>
      </c>
      <c r="G4469" s="260"/>
      <c r="H4469" s="263">
        <v>9.3000000000000007</v>
      </c>
      <c r="I4469" s="264"/>
      <c r="J4469" s="260"/>
      <c r="K4469" s="260"/>
      <c r="L4469" s="265"/>
      <c r="M4469" s="266"/>
      <c r="N4469" s="267"/>
      <c r="O4469" s="267"/>
      <c r="P4469" s="267"/>
      <c r="Q4469" s="267"/>
      <c r="R4469" s="267"/>
      <c r="S4469" s="267"/>
      <c r="T4469" s="268"/>
      <c r="U4469" s="14"/>
      <c r="V4469" s="14"/>
      <c r="W4469" s="14"/>
      <c r="X4469" s="14"/>
      <c r="Y4469" s="14"/>
      <c r="Z4469" s="14"/>
      <c r="AA4469" s="14"/>
      <c r="AB4469" s="14"/>
      <c r="AC4469" s="14"/>
      <c r="AD4469" s="14"/>
      <c r="AE4469" s="14"/>
      <c r="AT4469" s="269" t="s">
        <v>200</v>
      </c>
      <c r="AU4469" s="269" t="s">
        <v>82</v>
      </c>
      <c r="AV4469" s="14" t="s">
        <v>82</v>
      </c>
      <c r="AW4469" s="14" t="s">
        <v>30</v>
      </c>
      <c r="AX4469" s="14" t="s">
        <v>73</v>
      </c>
      <c r="AY4469" s="269" t="s">
        <v>189</v>
      </c>
    </row>
    <row r="4470" s="13" customFormat="1">
      <c r="A4470" s="13"/>
      <c r="B4470" s="249"/>
      <c r="C4470" s="250"/>
      <c r="D4470" s="242" t="s">
        <v>200</v>
      </c>
      <c r="E4470" s="251" t="s">
        <v>1</v>
      </c>
      <c r="F4470" s="252" t="s">
        <v>932</v>
      </c>
      <c r="G4470" s="250"/>
      <c r="H4470" s="251" t="s">
        <v>1</v>
      </c>
      <c r="I4470" s="253"/>
      <c r="J4470" s="250"/>
      <c r="K4470" s="250"/>
      <c r="L4470" s="254"/>
      <c r="M4470" s="255"/>
      <c r="N4470" s="256"/>
      <c r="O4470" s="256"/>
      <c r="P4470" s="256"/>
      <c r="Q4470" s="256"/>
      <c r="R4470" s="256"/>
      <c r="S4470" s="256"/>
      <c r="T4470" s="257"/>
      <c r="U4470" s="13"/>
      <c r="V4470" s="13"/>
      <c r="W4470" s="13"/>
      <c r="X4470" s="13"/>
      <c r="Y4470" s="13"/>
      <c r="Z4470" s="13"/>
      <c r="AA4470" s="13"/>
      <c r="AB4470" s="13"/>
      <c r="AC4470" s="13"/>
      <c r="AD4470" s="13"/>
      <c r="AE4470" s="13"/>
      <c r="AT4470" s="258" t="s">
        <v>200</v>
      </c>
      <c r="AU4470" s="258" t="s">
        <v>82</v>
      </c>
      <c r="AV4470" s="13" t="s">
        <v>80</v>
      </c>
      <c r="AW4470" s="13" t="s">
        <v>30</v>
      </c>
      <c r="AX4470" s="13" t="s">
        <v>73</v>
      </c>
      <c r="AY4470" s="258" t="s">
        <v>189</v>
      </c>
    </row>
    <row r="4471" s="14" customFormat="1">
      <c r="A4471" s="14"/>
      <c r="B4471" s="259"/>
      <c r="C4471" s="260"/>
      <c r="D4471" s="242" t="s">
        <v>200</v>
      </c>
      <c r="E4471" s="261" t="s">
        <v>1</v>
      </c>
      <c r="F4471" s="262" t="s">
        <v>2774</v>
      </c>
      <c r="G4471" s="260"/>
      <c r="H4471" s="263">
        <v>9.3000000000000007</v>
      </c>
      <c r="I4471" s="264"/>
      <c r="J4471" s="260"/>
      <c r="K4471" s="260"/>
      <c r="L4471" s="265"/>
      <c r="M4471" s="266"/>
      <c r="N4471" s="267"/>
      <c r="O4471" s="267"/>
      <c r="P4471" s="267"/>
      <c r="Q4471" s="267"/>
      <c r="R4471" s="267"/>
      <c r="S4471" s="267"/>
      <c r="T4471" s="268"/>
      <c r="U4471" s="14"/>
      <c r="V4471" s="14"/>
      <c r="W4471" s="14"/>
      <c r="X4471" s="14"/>
      <c r="Y4471" s="14"/>
      <c r="Z4471" s="14"/>
      <c r="AA4471" s="14"/>
      <c r="AB4471" s="14"/>
      <c r="AC4471" s="14"/>
      <c r="AD4471" s="14"/>
      <c r="AE4471" s="14"/>
      <c r="AT4471" s="269" t="s">
        <v>200</v>
      </c>
      <c r="AU4471" s="269" t="s">
        <v>82</v>
      </c>
      <c r="AV4471" s="14" t="s">
        <v>82</v>
      </c>
      <c r="AW4471" s="14" t="s">
        <v>30</v>
      </c>
      <c r="AX4471" s="14" t="s">
        <v>73</v>
      </c>
      <c r="AY4471" s="269" t="s">
        <v>189</v>
      </c>
    </row>
    <row r="4472" s="13" customFormat="1">
      <c r="A4472" s="13"/>
      <c r="B4472" s="249"/>
      <c r="C4472" s="250"/>
      <c r="D4472" s="242" t="s">
        <v>200</v>
      </c>
      <c r="E4472" s="251" t="s">
        <v>1</v>
      </c>
      <c r="F4472" s="252" t="s">
        <v>941</v>
      </c>
      <c r="G4472" s="250"/>
      <c r="H4472" s="251" t="s">
        <v>1</v>
      </c>
      <c r="I4472" s="253"/>
      <c r="J4472" s="250"/>
      <c r="K4472" s="250"/>
      <c r="L4472" s="254"/>
      <c r="M4472" s="255"/>
      <c r="N4472" s="256"/>
      <c r="O4472" s="256"/>
      <c r="P4472" s="256"/>
      <c r="Q4472" s="256"/>
      <c r="R4472" s="256"/>
      <c r="S4472" s="256"/>
      <c r="T4472" s="257"/>
      <c r="U4472" s="13"/>
      <c r="V4472" s="13"/>
      <c r="W4472" s="13"/>
      <c r="X4472" s="13"/>
      <c r="Y4472" s="13"/>
      <c r="Z4472" s="13"/>
      <c r="AA4472" s="13"/>
      <c r="AB4472" s="13"/>
      <c r="AC4472" s="13"/>
      <c r="AD4472" s="13"/>
      <c r="AE4472" s="13"/>
      <c r="AT4472" s="258" t="s">
        <v>200</v>
      </c>
      <c r="AU4472" s="258" t="s">
        <v>82</v>
      </c>
      <c r="AV4472" s="13" t="s">
        <v>80</v>
      </c>
      <c r="AW4472" s="13" t="s">
        <v>30</v>
      </c>
      <c r="AX4472" s="13" t="s">
        <v>73</v>
      </c>
      <c r="AY4472" s="258" t="s">
        <v>189</v>
      </c>
    </row>
    <row r="4473" s="14" customFormat="1">
      <c r="A4473" s="14"/>
      <c r="B4473" s="259"/>
      <c r="C4473" s="260"/>
      <c r="D4473" s="242" t="s">
        <v>200</v>
      </c>
      <c r="E4473" s="261" t="s">
        <v>1</v>
      </c>
      <c r="F4473" s="262" t="s">
        <v>2775</v>
      </c>
      <c r="G4473" s="260"/>
      <c r="H4473" s="263">
        <v>8.9000000000000004</v>
      </c>
      <c r="I4473" s="264"/>
      <c r="J4473" s="260"/>
      <c r="K4473" s="260"/>
      <c r="L4473" s="265"/>
      <c r="M4473" s="266"/>
      <c r="N4473" s="267"/>
      <c r="O4473" s="267"/>
      <c r="P4473" s="267"/>
      <c r="Q4473" s="267"/>
      <c r="R4473" s="267"/>
      <c r="S4473" s="267"/>
      <c r="T4473" s="268"/>
      <c r="U4473" s="14"/>
      <c r="V4473" s="14"/>
      <c r="W4473" s="14"/>
      <c r="X4473" s="14"/>
      <c r="Y4473" s="14"/>
      <c r="Z4473" s="14"/>
      <c r="AA4473" s="14"/>
      <c r="AB4473" s="14"/>
      <c r="AC4473" s="14"/>
      <c r="AD4473" s="14"/>
      <c r="AE4473" s="14"/>
      <c r="AT4473" s="269" t="s">
        <v>200</v>
      </c>
      <c r="AU4473" s="269" t="s">
        <v>82</v>
      </c>
      <c r="AV4473" s="14" t="s">
        <v>82</v>
      </c>
      <c r="AW4473" s="14" t="s">
        <v>30</v>
      </c>
      <c r="AX4473" s="14" t="s">
        <v>73</v>
      </c>
      <c r="AY4473" s="269" t="s">
        <v>189</v>
      </c>
    </row>
    <row r="4474" s="14" customFormat="1">
      <c r="A4474" s="14"/>
      <c r="B4474" s="259"/>
      <c r="C4474" s="260"/>
      <c r="D4474" s="242" t="s">
        <v>200</v>
      </c>
      <c r="E4474" s="261" t="s">
        <v>1</v>
      </c>
      <c r="F4474" s="262" t="s">
        <v>2776</v>
      </c>
      <c r="G4474" s="260"/>
      <c r="H4474" s="263">
        <v>10.5</v>
      </c>
      <c r="I4474" s="264"/>
      <c r="J4474" s="260"/>
      <c r="K4474" s="260"/>
      <c r="L4474" s="265"/>
      <c r="M4474" s="266"/>
      <c r="N4474" s="267"/>
      <c r="O4474" s="267"/>
      <c r="P4474" s="267"/>
      <c r="Q4474" s="267"/>
      <c r="R4474" s="267"/>
      <c r="S4474" s="267"/>
      <c r="T4474" s="268"/>
      <c r="U4474" s="14"/>
      <c r="V4474" s="14"/>
      <c r="W4474" s="14"/>
      <c r="X4474" s="14"/>
      <c r="Y4474" s="14"/>
      <c r="Z4474" s="14"/>
      <c r="AA4474" s="14"/>
      <c r="AB4474" s="14"/>
      <c r="AC4474" s="14"/>
      <c r="AD4474" s="14"/>
      <c r="AE4474" s="14"/>
      <c r="AT4474" s="269" t="s">
        <v>200</v>
      </c>
      <c r="AU4474" s="269" t="s">
        <v>82</v>
      </c>
      <c r="AV4474" s="14" t="s">
        <v>82</v>
      </c>
      <c r="AW4474" s="14" t="s">
        <v>30</v>
      </c>
      <c r="AX4474" s="14" t="s">
        <v>73</v>
      </c>
      <c r="AY4474" s="269" t="s">
        <v>189</v>
      </c>
    </row>
    <row r="4475" s="13" customFormat="1">
      <c r="A4475" s="13"/>
      <c r="B4475" s="249"/>
      <c r="C4475" s="250"/>
      <c r="D4475" s="242" t="s">
        <v>200</v>
      </c>
      <c r="E4475" s="251" t="s">
        <v>1</v>
      </c>
      <c r="F4475" s="252" t="s">
        <v>928</v>
      </c>
      <c r="G4475" s="250"/>
      <c r="H4475" s="251" t="s">
        <v>1</v>
      </c>
      <c r="I4475" s="253"/>
      <c r="J4475" s="250"/>
      <c r="K4475" s="250"/>
      <c r="L4475" s="254"/>
      <c r="M4475" s="255"/>
      <c r="N4475" s="256"/>
      <c r="O4475" s="256"/>
      <c r="P4475" s="256"/>
      <c r="Q4475" s="256"/>
      <c r="R4475" s="256"/>
      <c r="S4475" s="256"/>
      <c r="T4475" s="257"/>
      <c r="U4475" s="13"/>
      <c r="V4475" s="13"/>
      <c r="W4475" s="13"/>
      <c r="X4475" s="13"/>
      <c r="Y4475" s="13"/>
      <c r="Z4475" s="13"/>
      <c r="AA4475" s="13"/>
      <c r="AB4475" s="13"/>
      <c r="AC4475" s="13"/>
      <c r="AD4475" s="13"/>
      <c r="AE4475" s="13"/>
      <c r="AT4475" s="258" t="s">
        <v>200</v>
      </c>
      <c r="AU4475" s="258" t="s">
        <v>82</v>
      </c>
      <c r="AV4475" s="13" t="s">
        <v>80</v>
      </c>
      <c r="AW4475" s="13" t="s">
        <v>30</v>
      </c>
      <c r="AX4475" s="13" t="s">
        <v>73</v>
      </c>
      <c r="AY4475" s="258" t="s">
        <v>189</v>
      </c>
    </row>
    <row r="4476" s="14" customFormat="1">
      <c r="A4476" s="14"/>
      <c r="B4476" s="259"/>
      <c r="C4476" s="260"/>
      <c r="D4476" s="242" t="s">
        <v>200</v>
      </c>
      <c r="E4476" s="261" t="s">
        <v>1</v>
      </c>
      <c r="F4476" s="262" t="s">
        <v>2777</v>
      </c>
      <c r="G4476" s="260"/>
      <c r="H4476" s="263">
        <v>11.539999999999999</v>
      </c>
      <c r="I4476" s="264"/>
      <c r="J4476" s="260"/>
      <c r="K4476" s="260"/>
      <c r="L4476" s="265"/>
      <c r="M4476" s="266"/>
      <c r="N4476" s="267"/>
      <c r="O4476" s="267"/>
      <c r="P4476" s="267"/>
      <c r="Q4476" s="267"/>
      <c r="R4476" s="267"/>
      <c r="S4476" s="267"/>
      <c r="T4476" s="268"/>
      <c r="U4476" s="14"/>
      <c r="V4476" s="14"/>
      <c r="W4476" s="14"/>
      <c r="X4476" s="14"/>
      <c r="Y4476" s="14"/>
      <c r="Z4476" s="14"/>
      <c r="AA4476" s="14"/>
      <c r="AB4476" s="14"/>
      <c r="AC4476" s="14"/>
      <c r="AD4476" s="14"/>
      <c r="AE4476" s="14"/>
      <c r="AT4476" s="269" t="s">
        <v>200</v>
      </c>
      <c r="AU4476" s="269" t="s">
        <v>82</v>
      </c>
      <c r="AV4476" s="14" t="s">
        <v>82</v>
      </c>
      <c r="AW4476" s="14" t="s">
        <v>30</v>
      </c>
      <c r="AX4476" s="14" t="s">
        <v>73</v>
      </c>
      <c r="AY4476" s="269" t="s">
        <v>189</v>
      </c>
    </row>
    <row r="4477" s="15" customFormat="1">
      <c r="A4477" s="15"/>
      <c r="B4477" s="270"/>
      <c r="C4477" s="271"/>
      <c r="D4477" s="242" t="s">
        <v>200</v>
      </c>
      <c r="E4477" s="272" t="s">
        <v>1</v>
      </c>
      <c r="F4477" s="273" t="s">
        <v>207</v>
      </c>
      <c r="G4477" s="271"/>
      <c r="H4477" s="274">
        <v>49.539999999999999</v>
      </c>
      <c r="I4477" s="275"/>
      <c r="J4477" s="271"/>
      <c r="K4477" s="271"/>
      <c r="L4477" s="276"/>
      <c r="M4477" s="277"/>
      <c r="N4477" s="278"/>
      <c r="O4477" s="278"/>
      <c r="P4477" s="278"/>
      <c r="Q4477" s="278"/>
      <c r="R4477" s="278"/>
      <c r="S4477" s="278"/>
      <c r="T4477" s="279"/>
      <c r="U4477" s="15"/>
      <c r="V4477" s="15"/>
      <c r="W4477" s="15"/>
      <c r="X4477" s="15"/>
      <c r="Y4477" s="15"/>
      <c r="Z4477" s="15"/>
      <c r="AA4477" s="15"/>
      <c r="AB4477" s="15"/>
      <c r="AC4477" s="15"/>
      <c r="AD4477" s="15"/>
      <c r="AE4477" s="15"/>
      <c r="AT4477" s="280" t="s">
        <v>200</v>
      </c>
      <c r="AU4477" s="280" t="s">
        <v>82</v>
      </c>
      <c r="AV4477" s="15" t="s">
        <v>195</v>
      </c>
      <c r="AW4477" s="15" t="s">
        <v>30</v>
      </c>
      <c r="AX4477" s="15" t="s">
        <v>80</v>
      </c>
      <c r="AY4477" s="280" t="s">
        <v>189</v>
      </c>
    </row>
    <row r="4478" s="2" customFormat="1" ht="21.75" customHeight="1">
      <c r="A4478" s="39"/>
      <c r="B4478" s="40"/>
      <c r="C4478" s="228" t="s">
        <v>2778</v>
      </c>
      <c r="D4478" s="228" t="s">
        <v>191</v>
      </c>
      <c r="E4478" s="229" t="s">
        <v>2779</v>
      </c>
      <c r="F4478" s="230" t="s">
        <v>2780</v>
      </c>
      <c r="G4478" s="231" t="s">
        <v>466</v>
      </c>
      <c r="H4478" s="232">
        <v>75.200000000000003</v>
      </c>
      <c r="I4478" s="233"/>
      <c r="J4478" s="234">
        <f>ROUND(I4478*H4478,2)</f>
        <v>0</v>
      </c>
      <c r="K4478" s="235"/>
      <c r="L4478" s="45"/>
      <c r="M4478" s="236" t="s">
        <v>1</v>
      </c>
      <c r="N4478" s="237" t="s">
        <v>38</v>
      </c>
      <c r="O4478" s="92"/>
      <c r="P4478" s="238">
        <f>O4478*H4478</f>
        <v>0</v>
      </c>
      <c r="Q4478" s="238">
        <v>0</v>
      </c>
      <c r="R4478" s="238">
        <f>Q4478*H4478</f>
        <v>0</v>
      </c>
      <c r="S4478" s="238">
        <v>0.0017700000000000001</v>
      </c>
      <c r="T4478" s="239">
        <f>S4478*H4478</f>
        <v>0.133104</v>
      </c>
      <c r="U4478" s="39"/>
      <c r="V4478" s="39"/>
      <c r="W4478" s="39"/>
      <c r="X4478" s="39"/>
      <c r="Y4478" s="39"/>
      <c r="Z4478" s="39"/>
      <c r="AA4478" s="39"/>
      <c r="AB4478" s="39"/>
      <c r="AC4478" s="39"/>
      <c r="AD4478" s="39"/>
      <c r="AE4478" s="39"/>
      <c r="AR4478" s="240" t="s">
        <v>306</v>
      </c>
      <c r="AT4478" s="240" t="s">
        <v>191</v>
      </c>
      <c r="AU4478" s="240" t="s">
        <v>82</v>
      </c>
      <c r="AY4478" s="18" t="s">
        <v>189</v>
      </c>
      <c r="BE4478" s="241">
        <f>IF(N4478="základní",J4478,0)</f>
        <v>0</v>
      </c>
      <c r="BF4478" s="241">
        <f>IF(N4478="snížená",J4478,0)</f>
        <v>0</v>
      </c>
      <c r="BG4478" s="241">
        <f>IF(N4478="zákl. přenesená",J4478,0)</f>
        <v>0</v>
      </c>
      <c r="BH4478" s="241">
        <f>IF(N4478="sníž. přenesená",J4478,0)</f>
        <v>0</v>
      </c>
      <c r="BI4478" s="241">
        <f>IF(N4478="nulová",J4478,0)</f>
        <v>0</v>
      </c>
      <c r="BJ4478" s="18" t="s">
        <v>80</v>
      </c>
      <c r="BK4478" s="241">
        <f>ROUND(I4478*H4478,2)</f>
        <v>0</v>
      </c>
      <c r="BL4478" s="18" t="s">
        <v>306</v>
      </c>
      <c r="BM4478" s="240" t="s">
        <v>2781</v>
      </c>
    </row>
    <row r="4479" s="2" customFormat="1">
      <c r="A4479" s="39"/>
      <c r="B4479" s="40"/>
      <c r="C4479" s="41"/>
      <c r="D4479" s="242" t="s">
        <v>197</v>
      </c>
      <c r="E4479" s="41"/>
      <c r="F4479" s="243" t="s">
        <v>2780</v>
      </c>
      <c r="G4479" s="41"/>
      <c r="H4479" s="41"/>
      <c r="I4479" s="244"/>
      <c r="J4479" s="41"/>
      <c r="K4479" s="41"/>
      <c r="L4479" s="45"/>
      <c r="M4479" s="245"/>
      <c r="N4479" s="246"/>
      <c r="O4479" s="92"/>
      <c r="P4479" s="92"/>
      <c r="Q4479" s="92"/>
      <c r="R4479" s="92"/>
      <c r="S4479" s="92"/>
      <c r="T4479" s="93"/>
      <c r="U4479" s="39"/>
      <c r="V4479" s="39"/>
      <c r="W4479" s="39"/>
      <c r="X4479" s="39"/>
      <c r="Y4479" s="39"/>
      <c r="Z4479" s="39"/>
      <c r="AA4479" s="39"/>
      <c r="AB4479" s="39"/>
      <c r="AC4479" s="39"/>
      <c r="AD4479" s="39"/>
      <c r="AE4479" s="39"/>
      <c r="AT4479" s="18" t="s">
        <v>197</v>
      </c>
      <c r="AU4479" s="18" t="s">
        <v>82</v>
      </c>
    </row>
    <row r="4480" s="2" customFormat="1">
      <c r="A4480" s="39"/>
      <c r="B4480" s="40"/>
      <c r="C4480" s="41"/>
      <c r="D4480" s="247" t="s">
        <v>198</v>
      </c>
      <c r="E4480" s="41"/>
      <c r="F4480" s="248" t="s">
        <v>2782</v>
      </c>
      <c r="G4480" s="41"/>
      <c r="H4480" s="41"/>
      <c r="I4480" s="244"/>
      <c r="J4480" s="41"/>
      <c r="K4480" s="41"/>
      <c r="L4480" s="45"/>
      <c r="M4480" s="245"/>
      <c r="N4480" s="246"/>
      <c r="O4480" s="92"/>
      <c r="P4480" s="92"/>
      <c r="Q4480" s="92"/>
      <c r="R4480" s="92"/>
      <c r="S4480" s="92"/>
      <c r="T4480" s="93"/>
      <c r="U4480" s="39"/>
      <c r="V4480" s="39"/>
      <c r="W4480" s="39"/>
      <c r="X4480" s="39"/>
      <c r="Y4480" s="39"/>
      <c r="Z4480" s="39"/>
      <c r="AA4480" s="39"/>
      <c r="AB4480" s="39"/>
      <c r="AC4480" s="39"/>
      <c r="AD4480" s="39"/>
      <c r="AE4480" s="39"/>
      <c r="AT4480" s="18" t="s">
        <v>198</v>
      </c>
      <c r="AU4480" s="18" t="s">
        <v>82</v>
      </c>
    </row>
    <row r="4481" s="13" customFormat="1">
      <c r="A4481" s="13"/>
      <c r="B4481" s="249"/>
      <c r="C4481" s="250"/>
      <c r="D4481" s="242" t="s">
        <v>200</v>
      </c>
      <c r="E4481" s="251" t="s">
        <v>1</v>
      </c>
      <c r="F4481" s="252" t="s">
        <v>2783</v>
      </c>
      <c r="G4481" s="250"/>
      <c r="H4481" s="251" t="s">
        <v>1</v>
      </c>
      <c r="I4481" s="253"/>
      <c r="J4481" s="250"/>
      <c r="K4481" s="250"/>
      <c r="L4481" s="254"/>
      <c r="M4481" s="255"/>
      <c r="N4481" s="256"/>
      <c r="O4481" s="256"/>
      <c r="P4481" s="256"/>
      <c r="Q4481" s="256"/>
      <c r="R4481" s="256"/>
      <c r="S4481" s="256"/>
      <c r="T4481" s="257"/>
      <c r="U4481" s="13"/>
      <c r="V4481" s="13"/>
      <c r="W4481" s="13"/>
      <c r="X4481" s="13"/>
      <c r="Y4481" s="13"/>
      <c r="Z4481" s="13"/>
      <c r="AA4481" s="13"/>
      <c r="AB4481" s="13"/>
      <c r="AC4481" s="13"/>
      <c r="AD4481" s="13"/>
      <c r="AE4481" s="13"/>
      <c r="AT4481" s="258" t="s">
        <v>200</v>
      </c>
      <c r="AU4481" s="258" t="s">
        <v>82</v>
      </c>
      <c r="AV4481" s="13" t="s">
        <v>80</v>
      </c>
      <c r="AW4481" s="13" t="s">
        <v>30</v>
      </c>
      <c r="AX4481" s="13" t="s">
        <v>73</v>
      </c>
      <c r="AY4481" s="258" t="s">
        <v>189</v>
      </c>
    </row>
    <row r="4482" s="14" customFormat="1">
      <c r="A4482" s="14"/>
      <c r="B4482" s="259"/>
      <c r="C4482" s="260"/>
      <c r="D4482" s="242" t="s">
        <v>200</v>
      </c>
      <c r="E4482" s="261" t="s">
        <v>1</v>
      </c>
      <c r="F4482" s="262" t="s">
        <v>2784</v>
      </c>
      <c r="G4482" s="260"/>
      <c r="H4482" s="263">
        <v>62</v>
      </c>
      <c r="I4482" s="264"/>
      <c r="J4482" s="260"/>
      <c r="K4482" s="260"/>
      <c r="L4482" s="265"/>
      <c r="M4482" s="266"/>
      <c r="N4482" s="267"/>
      <c r="O4482" s="267"/>
      <c r="P4482" s="267"/>
      <c r="Q4482" s="267"/>
      <c r="R4482" s="267"/>
      <c r="S4482" s="267"/>
      <c r="T4482" s="268"/>
      <c r="U4482" s="14"/>
      <c r="V4482" s="14"/>
      <c r="W4482" s="14"/>
      <c r="X4482" s="14"/>
      <c r="Y4482" s="14"/>
      <c r="Z4482" s="14"/>
      <c r="AA4482" s="14"/>
      <c r="AB4482" s="14"/>
      <c r="AC4482" s="14"/>
      <c r="AD4482" s="14"/>
      <c r="AE4482" s="14"/>
      <c r="AT4482" s="269" t="s">
        <v>200</v>
      </c>
      <c r="AU4482" s="269" t="s">
        <v>82</v>
      </c>
      <c r="AV4482" s="14" t="s">
        <v>82</v>
      </c>
      <c r="AW4482" s="14" t="s">
        <v>30</v>
      </c>
      <c r="AX4482" s="14" t="s">
        <v>73</v>
      </c>
      <c r="AY4482" s="269" t="s">
        <v>189</v>
      </c>
    </row>
    <row r="4483" s="13" customFormat="1">
      <c r="A4483" s="13"/>
      <c r="B4483" s="249"/>
      <c r="C4483" s="250"/>
      <c r="D4483" s="242" t="s">
        <v>200</v>
      </c>
      <c r="E4483" s="251" t="s">
        <v>1</v>
      </c>
      <c r="F4483" s="252" t="s">
        <v>2785</v>
      </c>
      <c r="G4483" s="250"/>
      <c r="H4483" s="251" t="s">
        <v>1</v>
      </c>
      <c r="I4483" s="253"/>
      <c r="J4483" s="250"/>
      <c r="K4483" s="250"/>
      <c r="L4483" s="254"/>
      <c r="M4483" s="255"/>
      <c r="N4483" s="256"/>
      <c r="O4483" s="256"/>
      <c r="P4483" s="256"/>
      <c r="Q4483" s="256"/>
      <c r="R4483" s="256"/>
      <c r="S4483" s="256"/>
      <c r="T4483" s="257"/>
      <c r="U4483" s="13"/>
      <c r="V4483" s="13"/>
      <c r="W4483" s="13"/>
      <c r="X4483" s="13"/>
      <c r="Y4483" s="13"/>
      <c r="Z4483" s="13"/>
      <c r="AA4483" s="13"/>
      <c r="AB4483" s="13"/>
      <c r="AC4483" s="13"/>
      <c r="AD4483" s="13"/>
      <c r="AE4483" s="13"/>
      <c r="AT4483" s="258" t="s">
        <v>200</v>
      </c>
      <c r="AU4483" s="258" t="s">
        <v>82</v>
      </c>
      <c r="AV4483" s="13" t="s">
        <v>80</v>
      </c>
      <c r="AW4483" s="13" t="s">
        <v>30</v>
      </c>
      <c r="AX4483" s="13" t="s">
        <v>73</v>
      </c>
      <c r="AY4483" s="258" t="s">
        <v>189</v>
      </c>
    </row>
    <row r="4484" s="14" customFormat="1">
      <c r="A4484" s="14"/>
      <c r="B4484" s="259"/>
      <c r="C4484" s="260"/>
      <c r="D4484" s="242" t="s">
        <v>200</v>
      </c>
      <c r="E4484" s="261" t="s">
        <v>1</v>
      </c>
      <c r="F4484" s="262" t="s">
        <v>2786</v>
      </c>
      <c r="G4484" s="260"/>
      <c r="H4484" s="263">
        <v>10.199999999999999</v>
      </c>
      <c r="I4484" s="264"/>
      <c r="J4484" s="260"/>
      <c r="K4484" s="260"/>
      <c r="L4484" s="265"/>
      <c r="M4484" s="266"/>
      <c r="N4484" s="267"/>
      <c r="O4484" s="267"/>
      <c r="P4484" s="267"/>
      <c r="Q4484" s="267"/>
      <c r="R4484" s="267"/>
      <c r="S4484" s="267"/>
      <c r="T4484" s="268"/>
      <c r="U4484" s="14"/>
      <c r="V4484" s="14"/>
      <c r="W4484" s="14"/>
      <c r="X4484" s="14"/>
      <c r="Y4484" s="14"/>
      <c r="Z4484" s="14"/>
      <c r="AA4484" s="14"/>
      <c r="AB4484" s="14"/>
      <c r="AC4484" s="14"/>
      <c r="AD4484" s="14"/>
      <c r="AE4484" s="14"/>
      <c r="AT4484" s="269" t="s">
        <v>200</v>
      </c>
      <c r="AU4484" s="269" t="s">
        <v>82</v>
      </c>
      <c r="AV4484" s="14" t="s">
        <v>82</v>
      </c>
      <c r="AW4484" s="14" t="s">
        <v>30</v>
      </c>
      <c r="AX4484" s="14" t="s">
        <v>73</v>
      </c>
      <c r="AY4484" s="269" t="s">
        <v>189</v>
      </c>
    </row>
    <row r="4485" s="13" customFormat="1">
      <c r="A4485" s="13"/>
      <c r="B4485" s="249"/>
      <c r="C4485" s="250"/>
      <c r="D4485" s="242" t="s">
        <v>200</v>
      </c>
      <c r="E4485" s="251" t="s">
        <v>1</v>
      </c>
      <c r="F4485" s="252" t="s">
        <v>928</v>
      </c>
      <c r="G4485" s="250"/>
      <c r="H4485" s="251" t="s">
        <v>1</v>
      </c>
      <c r="I4485" s="253"/>
      <c r="J4485" s="250"/>
      <c r="K4485" s="250"/>
      <c r="L4485" s="254"/>
      <c r="M4485" s="255"/>
      <c r="N4485" s="256"/>
      <c r="O4485" s="256"/>
      <c r="P4485" s="256"/>
      <c r="Q4485" s="256"/>
      <c r="R4485" s="256"/>
      <c r="S4485" s="256"/>
      <c r="T4485" s="257"/>
      <c r="U4485" s="13"/>
      <c r="V4485" s="13"/>
      <c r="W4485" s="13"/>
      <c r="X4485" s="13"/>
      <c r="Y4485" s="13"/>
      <c r="Z4485" s="13"/>
      <c r="AA4485" s="13"/>
      <c r="AB4485" s="13"/>
      <c r="AC4485" s="13"/>
      <c r="AD4485" s="13"/>
      <c r="AE4485" s="13"/>
      <c r="AT4485" s="258" t="s">
        <v>200</v>
      </c>
      <c r="AU4485" s="258" t="s">
        <v>82</v>
      </c>
      <c r="AV4485" s="13" t="s">
        <v>80</v>
      </c>
      <c r="AW4485" s="13" t="s">
        <v>30</v>
      </c>
      <c r="AX4485" s="13" t="s">
        <v>73</v>
      </c>
      <c r="AY4485" s="258" t="s">
        <v>189</v>
      </c>
    </row>
    <row r="4486" s="14" customFormat="1">
      <c r="A4486" s="14"/>
      <c r="B4486" s="259"/>
      <c r="C4486" s="260"/>
      <c r="D4486" s="242" t="s">
        <v>200</v>
      </c>
      <c r="E4486" s="261" t="s">
        <v>1</v>
      </c>
      <c r="F4486" s="262" t="s">
        <v>2787</v>
      </c>
      <c r="G4486" s="260"/>
      <c r="H4486" s="263">
        <v>3</v>
      </c>
      <c r="I4486" s="264"/>
      <c r="J4486" s="260"/>
      <c r="K4486" s="260"/>
      <c r="L4486" s="265"/>
      <c r="M4486" s="266"/>
      <c r="N4486" s="267"/>
      <c r="O4486" s="267"/>
      <c r="P4486" s="267"/>
      <c r="Q4486" s="267"/>
      <c r="R4486" s="267"/>
      <c r="S4486" s="267"/>
      <c r="T4486" s="268"/>
      <c r="U4486" s="14"/>
      <c r="V4486" s="14"/>
      <c r="W4486" s="14"/>
      <c r="X4486" s="14"/>
      <c r="Y4486" s="14"/>
      <c r="Z4486" s="14"/>
      <c r="AA4486" s="14"/>
      <c r="AB4486" s="14"/>
      <c r="AC4486" s="14"/>
      <c r="AD4486" s="14"/>
      <c r="AE4486" s="14"/>
      <c r="AT4486" s="269" t="s">
        <v>200</v>
      </c>
      <c r="AU4486" s="269" t="s">
        <v>82</v>
      </c>
      <c r="AV4486" s="14" t="s">
        <v>82</v>
      </c>
      <c r="AW4486" s="14" t="s">
        <v>30</v>
      </c>
      <c r="AX4486" s="14" t="s">
        <v>73</v>
      </c>
      <c r="AY4486" s="269" t="s">
        <v>189</v>
      </c>
    </row>
    <row r="4487" s="15" customFormat="1">
      <c r="A4487" s="15"/>
      <c r="B4487" s="270"/>
      <c r="C4487" s="271"/>
      <c r="D4487" s="242" t="s">
        <v>200</v>
      </c>
      <c r="E4487" s="272" t="s">
        <v>1</v>
      </c>
      <c r="F4487" s="273" t="s">
        <v>207</v>
      </c>
      <c r="G4487" s="271"/>
      <c r="H4487" s="274">
        <v>75.200000000000003</v>
      </c>
      <c r="I4487" s="275"/>
      <c r="J4487" s="271"/>
      <c r="K4487" s="271"/>
      <c r="L4487" s="276"/>
      <c r="M4487" s="277"/>
      <c r="N4487" s="278"/>
      <c r="O4487" s="278"/>
      <c r="P4487" s="278"/>
      <c r="Q4487" s="278"/>
      <c r="R4487" s="278"/>
      <c r="S4487" s="278"/>
      <c r="T4487" s="279"/>
      <c r="U4487" s="15"/>
      <c r="V4487" s="15"/>
      <c r="W4487" s="15"/>
      <c r="X4487" s="15"/>
      <c r="Y4487" s="15"/>
      <c r="Z4487" s="15"/>
      <c r="AA4487" s="15"/>
      <c r="AB4487" s="15"/>
      <c r="AC4487" s="15"/>
      <c r="AD4487" s="15"/>
      <c r="AE4487" s="15"/>
      <c r="AT4487" s="280" t="s">
        <v>200</v>
      </c>
      <c r="AU4487" s="280" t="s">
        <v>82</v>
      </c>
      <c r="AV4487" s="15" t="s">
        <v>195</v>
      </c>
      <c r="AW4487" s="15" t="s">
        <v>30</v>
      </c>
      <c r="AX4487" s="15" t="s">
        <v>80</v>
      </c>
      <c r="AY4487" s="280" t="s">
        <v>189</v>
      </c>
    </row>
    <row r="4488" s="2" customFormat="1" ht="16.5" customHeight="1">
      <c r="A4488" s="39"/>
      <c r="B4488" s="40"/>
      <c r="C4488" s="228" t="s">
        <v>2788</v>
      </c>
      <c r="D4488" s="228" t="s">
        <v>191</v>
      </c>
      <c r="E4488" s="229" t="s">
        <v>2789</v>
      </c>
      <c r="F4488" s="230" t="s">
        <v>2790</v>
      </c>
      <c r="G4488" s="231" t="s">
        <v>466</v>
      </c>
      <c r="H4488" s="232">
        <v>43.640000000000001</v>
      </c>
      <c r="I4488" s="233"/>
      <c r="J4488" s="234">
        <f>ROUND(I4488*H4488,2)</f>
        <v>0</v>
      </c>
      <c r="K4488" s="235"/>
      <c r="L4488" s="45"/>
      <c r="M4488" s="236" t="s">
        <v>1</v>
      </c>
      <c r="N4488" s="237" t="s">
        <v>38</v>
      </c>
      <c r="O4488" s="92"/>
      <c r="P4488" s="238">
        <f>O4488*H4488</f>
        <v>0</v>
      </c>
      <c r="Q4488" s="238">
        <v>0</v>
      </c>
      <c r="R4488" s="238">
        <f>Q4488*H4488</f>
        <v>0</v>
      </c>
      <c r="S4488" s="238">
        <v>0.00167</v>
      </c>
      <c r="T4488" s="239">
        <f>S4488*H4488</f>
        <v>0.072878800000000007</v>
      </c>
      <c r="U4488" s="39"/>
      <c r="V4488" s="39"/>
      <c r="W4488" s="39"/>
      <c r="X4488" s="39"/>
      <c r="Y4488" s="39"/>
      <c r="Z4488" s="39"/>
      <c r="AA4488" s="39"/>
      <c r="AB4488" s="39"/>
      <c r="AC4488" s="39"/>
      <c r="AD4488" s="39"/>
      <c r="AE4488" s="39"/>
      <c r="AR4488" s="240" t="s">
        <v>306</v>
      </c>
      <c r="AT4488" s="240" t="s">
        <v>191</v>
      </c>
      <c r="AU4488" s="240" t="s">
        <v>82</v>
      </c>
      <c r="AY4488" s="18" t="s">
        <v>189</v>
      </c>
      <c r="BE4488" s="241">
        <f>IF(N4488="základní",J4488,0)</f>
        <v>0</v>
      </c>
      <c r="BF4488" s="241">
        <f>IF(N4488="snížená",J4488,0)</f>
        <v>0</v>
      </c>
      <c r="BG4488" s="241">
        <f>IF(N4488="zákl. přenesená",J4488,0)</f>
        <v>0</v>
      </c>
      <c r="BH4488" s="241">
        <f>IF(N4488="sníž. přenesená",J4488,0)</f>
        <v>0</v>
      </c>
      <c r="BI4488" s="241">
        <f>IF(N4488="nulová",J4488,0)</f>
        <v>0</v>
      </c>
      <c r="BJ4488" s="18" t="s">
        <v>80</v>
      </c>
      <c r="BK4488" s="241">
        <f>ROUND(I4488*H4488,2)</f>
        <v>0</v>
      </c>
      <c r="BL4488" s="18" t="s">
        <v>306</v>
      </c>
      <c r="BM4488" s="240" t="s">
        <v>2791</v>
      </c>
    </row>
    <row r="4489" s="2" customFormat="1">
      <c r="A4489" s="39"/>
      <c r="B4489" s="40"/>
      <c r="C4489" s="41"/>
      <c r="D4489" s="242" t="s">
        <v>197</v>
      </c>
      <c r="E4489" s="41"/>
      <c r="F4489" s="243" t="s">
        <v>2790</v>
      </c>
      <c r="G4489" s="41"/>
      <c r="H4489" s="41"/>
      <c r="I4489" s="244"/>
      <c r="J4489" s="41"/>
      <c r="K4489" s="41"/>
      <c r="L4489" s="45"/>
      <c r="M4489" s="245"/>
      <c r="N4489" s="246"/>
      <c r="O4489" s="92"/>
      <c r="P4489" s="92"/>
      <c r="Q4489" s="92"/>
      <c r="R4489" s="92"/>
      <c r="S4489" s="92"/>
      <c r="T4489" s="93"/>
      <c r="U4489" s="39"/>
      <c r="V4489" s="39"/>
      <c r="W4489" s="39"/>
      <c r="X4489" s="39"/>
      <c r="Y4489" s="39"/>
      <c r="Z4489" s="39"/>
      <c r="AA4489" s="39"/>
      <c r="AB4489" s="39"/>
      <c r="AC4489" s="39"/>
      <c r="AD4489" s="39"/>
      <c r="AE4489" s="39"/>
      <c r="AT4489" s="18" t="s">
        <v>197</v>
      </c>
      <c r="AU4489" s="18" t="s">
        <v>82</v>
      </c>
    </row>
    <row r="4490" s="2" customFormat="1">
      <c r="A4490" s="39"/>
      <c r="B4490" s="40"/>
      <c r="C4490" s="41"/>
      <c r="D4490" s="247" t="s">
        <v>198</v>
      </c>
      <c r="E4490" s="41"/>
      <c r="F4490" s="248" t="s">
        <v>2792</v>
      </c>
      <c r="G4490" s="41"/>
      <c r="H4490" s="41"/>
      <c r="I4490" s="244"/>
      <c r="J4490" s="41"/>
      <c r="K4490" s="41"/>
      <c r="L4490" s="45"/>
      <c r="M4490" s="245"/>
      <c r="N4490" s="246"/>
      <c r="O4490" s="92"/>
      <c r="P4490" s="92"/>
      <c r="Q4490" s="92"/>
      <c r="R4490" s="92"/>
      <c r="S4490" s="92"/>
      <c r="T4490" s="93"/>
      <c r="U4490" s="39"/>
      <c r="V4490" s="39"/>
      <c r="W4490" s="39"/>
      <c r="X4490" s="39"/>
      <c r="Y4490" s="39"/>
      <c r="Z4490" s="39"/>
      <c r="AA4490" s="39"/>
      <c r="AB4490" s="39"/>
      <c r="AC4490" s="39"/>
      <c r="AD4490" s="39"/>
      <c r="AE4490" s="39"/>
      <c r="AT4490" s="18" t="s">
        <v>198</v>
      </c>
      <c r="AU4490" s="18" t="s">
        <v>82</v>
      </c>
    </row>
    <row r="4491" s="13" customFormat="1">
      <c r="A4491" s="13"/>
      <c r="B4491" s="249"/>
      <c r="C4491" s="250"/>
      <c r="D4491" s="242" t="s">
        <v>200</v>
      </c>
      <c r="E4491" s="251" t="s">
        <v>1</v>
      </c>
      <c r="F4491" s="252" t="s">
        <v>338</v>
      </c>
      <c r="G4491" s="250"/>
      <c r="H4491" s="251" t="s">
        <v>1</v>
      </c>
      <c r="I4491" s="253"/>
      <c r="J4491" s="250"/>
      <c r="K4491" s="250"/>
      <c r="L4491" s="254"/>
      <c r="M4491" s="255"/>
      <c r="N4491" s="256"/>
      <c r="O4491" s="256"/>
      <c r="P4491" s="256"/>
      <c r="Q4491" s="256"/>
      <c r="R4491" s="256"/>
      <c r="S4491" s="256"/>
      <c r="T4491" s="257"/>
      <c r="U4491" s="13"/>
      <c r="V4491" s="13"/>
      <c r="W4491" s="13"/>
      <c r="X4491" s="13"/>
      <c r="Y4491" s="13"/>
      <c r="Z4491" s="13"/>
      <c r="AA4491" s="13"/>
      <c r="AB4491" s="13"/>
      <c r="AC4491" s="13"/>
      <c r="AD4491" s="13"/>
      <c r="AE4491" s="13"/>
      <c r="AT4491" s="258" t="s">
        <v>200</v>
      </c>
      <c r="AU4491" s="258" t="s">
        <v>82</v>
      </c>
      <c r="AV4491" s="13" t="s">
        <v>80</v>
      </c>
      <c r="AW4491" s="13" t="s">
        <v>30</v>
      </c>
      <c r="AX4491" s="13" t="s">
        <v>73</v>
      </c>
      <c r="AY4491" s="258" t="s">
        <v>189</v>
      </c>
    </row>
    <row r="4492" s="13" customFormat="1">
      <c r="A4492" s="13"/>
      <c r="B4492" s="249"/>
      <c r="C4492" s="250"/>
      <c r="D4492" s="242" t="s">
        <v>200</v>
      </c>
      <c r="E4492" s="251" t="s">
        <v>1</v>
      </c>
      <c r="F4492" s="252" t="s">
        <v>1560</v>
      </c>
      <c r="G4492" s="250"/>
      <c r="H4492" s="251" t="s">
        <v>1</v>
      </c>
      <c r="I4492" s="253"/>
      <c r="J4492" s="250"/>
      <c r="K4492" s="250"/>
      <c r="L4492" s="254"/>
      <c r="M4492" s="255"/>
      <c r="N4492" s="256"/>
      <c r="O4492" s="256"/>
      <c r="P4492" s="256"/>
      <c r="Q4492" s="256"/>
      <c r="R4492" s="256"/>
      <c r="S4492" s="256"/>
      <c r="T4492" s="257"/>
      <c r="U4492" s="13"/>
      <c r="V4492" s="13"/>
      <c r="W4492" s="13"/>
      <c r="X4492" s="13"/>
      <c r="Y4492" s="13"/>
      <c r="Z4492" s="13"/>
      <c r="AA4492" s="13"/>
      <c r="AB4492" s="13"/>
      <c r="AC4492" s="13"/>
      <c r="AD4492" s="13"/>
      <c r="AE4492" s="13"/>
      <c r="AT4492" s="258" t="s">
        <v>200</v>
      </c>
      <c r="AU4492" s="258" t="s">
        <v>82</v>
      </c>
      <c r="AV4492" s="13" t="s">
        <v>80</v>
      </c>
      <c r="AW4492" s="13" t="s">
        <v>30</v>
      </c>
      <c r="AX4492" s="13" t="s">
        <v>73</v>
      </c>
      <c r="AY4492" s="258" t="s">
        <v>189</v>
      </c>
    </row>
    <row r="4493" s="14" customFormat="1">
      <c r="A4493" s="14"/>
      <c r="B4493" s="259"/>
      <c r="C4493" s="260"/>
      <c r="D4493" s="242" t="s">
        <v>200</v>
      </c>
      <c r="E4493" s="261" t="s">
        <v>1</v>
      </c>
      <c r="F4493" s="262" t="s">
        <v>1896</v>
      </c>
      <c r="G4493" s="260"/>
      <c r="H4493" s="263">
        <v>1</v>
      </c>
      <c r="I4493" s="264"/>
      <c r="J4493" s="260"/>
      <c r="K4493" s="260"/>
      <c r="L4493" s="265"/>
      <c r="M4493" s="266"/>
      <c r="N4493" s="267"/>
      <c r="O4493" s="267"/>
      <c r="P4493" s="267"/>
      <c r="Q4493" s="267"/>
      <c r="R4493" s="267"/>
      <c r="S4493" s="267"/>
      <c r="T4493" s="268"/>
      <c r="U4493" s="14"/>
      <c r="V4493" s="14"/>
      <c r="W4493" s="14"/>
      <c r="X4493" s="14"/>
      <c r="Y4493" s="14"/>
      <c r="Z4493" s="14"/>
      <c r="AA4493" s="14"/>
      <c r="AB4493" s="14"/>
      <c r="AC4493" s="14"/>
      <c r="AD4493" s="14"/>
      <c r="AE4493" s="14"/>
      <c r="AT4493" s="269" t="s">
        <v>200</v>
      </c>
      <c r="AU4493" s="269" t="s">
        <v>82</v>
      </c>
      <c r="AV4493" s="14" t="s">
        <v>82</v>
      </c>
      <c r="AW4493" s="14" t="s">
        <v>30</v>
      </c>
      <c r="AX4493" s="14" t="s">
        <v>73</v>
      </c>
      <c r="AY4493" s="269" t="s">
        <v>189</v>
      </c>
    </row>
    <row r="4494" s="16" customFormat="1">
      <c r="A4494" s="16"/>
      <c r="B4494" s="292"/>
      <c r="C4494" s="293"/>
      <c r="D4494" s="242" t="s">
        <v>200</v>
      </c>
      <c r="E4494" s="294" t="s">
        <v>1</v>
      </c>
      <c r="F4494" s="295" t="s">
        <v>290</v>
      </c>
      <c r="G4494" s="293"/>
      <c r="H4494" s="296">
        <v>1</v>
      </c>
      <c r="I4494" s="297"/>
      <c r="J4494" s="293"/>
      <c r="K4494" s="293"/>
      <c r="L4494" s="298"/>
      <c r="M4494" s="299"/>
      <c r="N4494" s="300"/>
      <c r="O4494" s="300"/>
      <c r="P4494" s="300"/>
      <c r="Q4494" s="300"/>
      <c r="R4494" s="300"/>
      <c r="S4494" s="300"/>
      <c r="T4494" s="301"/>
      <c r="U4494" s="16"/>
      <c r="V4494" s="16"/>
      <c r="W4494" s="16"/>
      <c r="X4494" s="16"/>
      <c r="Y4494" s="16"/>
      <c r="Z4494" s="16"/>
      <c r="AA4494" s="16"/>
      <c r="AB4494" s="16"/>
      <c r="AC4494" s="16"/>
      <c r="AD4494" s="16"/>
      <c r="AE4494" s="16"/>
      <c r="AT4494" s="302" t="s">
        <v>200</v>
      </c>
      <c r="AU4494" s="302" t="s">
        <v>82</v>
      </c>
      <c r="AV4494" s="16" t="s">
        <v>214</v>
      </c>
      <c r="AW4494" s="16" t="s">
        <v>30</v>
      </c>
      <c r="AX4494" s="16" t="s">
        <v>73</v>
      </c>
      <c r="AY4494" s="302" t="s">
        <v>189</v>
      </c>
    </row>
    <row r="4495" s="13" customFormat="1">
      <c r="A4495" s="13"/>
      <c r="B4495" s="249"/>
      <c r="C4495" s="250"/>
      <c r="D4495" s="242" t="s">
        <v>200</v>
      </c>
      <c r="E4495" s="251" t="s">
        <v>1</v>
      </c>
      <c r="F4495" s="252" t="s">
        <v>352</v>
      </c>
      <c r="G4495" s="250"/>
      <c r="H4495" s="251" t="s">
        <v>1</v>
      </c>
      <c r="I4495" s="253"/>
      <c r="J4495" s="250"/>
      <c r="K4495" s="250"/>
      <c r="L4495" s="254"/>
      <c r="M4495" s="255"/>
      <c r="N4495" s="256"/>
      <c r="O4495" s="256"/>
      <c r="P4495" s="256"/>
      <c r="Q4495" s="256"/>
      <c r="R4495" s="256"/>
      <c r="S4495" s="256"/>
      <c r="T4495" s="257"/>
      <c r="U4495" s="13"/>
      <c r="V4495" s="13"/>
      <c r="W4495" s="13"/>
      <c r="X4495" s="13"/>
      <c r="Y4495" s="13"/>
      <c r="Z4495" s="13"/>
      <c r="AA4495" s="13"/>
      <c r="AB4495" s="13"/>
      <c r="AC4495" s="13"/>
      <c r="AD4495" s="13"/>
      <c r="AE4495" s="13"/>
      <c r="AT4495" s="258" t="s">
        <v>200</v>
      </c>
      <c r="AU4495" s="258" t="s">
        <v>82</v>
      </c>
      <c r="AV4495" s="13" t="s">
        <v>80</v>
      </c>
      <c r="AW4495" s="13" t="s">
        <v>30</v>
      </c>
      <c r="AX4495" s="13" t="s">
        <v>73</v>
      </c>
      <c r="AY4495" s="258" t="s">
        <v>189</v>
      </c>
    </row>
    <row r="4496" s="13" customFormat="1">
      <c r="A4496" s="13"/>
      <c r="B4496" s="249"/>
      <c r="C4496" s="250"/>
      <c r="D4496" s="242" t="s">
        <v>200</v>
      </c>
      <c r="E4496" s="251" t="s">
        <v>1</v>
      </c>
      <c r="F4496" s="252" t="s">
        <v>1560</v>
      </c>
      <c r="G4496" s="250"/>
      <c r="H4496" s="251" t="s">
        <v>1</v>
      </c>
      <c r="I4496" s="253"/>
      <c r="J4496" s="250"/>
      <c r="K4496" s="250"/>
      <c r="L4496" s="254"/>
      <c r="M4496" s="255"/>
      <c r="N4496" s="256"/>
      <c r="O4496" s="256"/>
      <c r="P4496" s="256"/>
      <c r="Q4496" s="256"/>
      <c r="R4496" s="256"/>
      <c r="S4496" s="256"/>
      <c r="T4496" s="257"/>
      <c r="U4496" s="13"/>
      <c r="V4496" s="13"/>
      <c r="W4496" s="13"/>
      <c r="X4496" s="13"/>
      <c r="Y4496" s="13"/>
      <c r="Z4496" s="13"/>
      <c r="AA4496" s="13"/>
      <c r="AB4496" s="13"/>
      <c r="AC4496" s="13"/>
      <c r="AD4496" s="13"/>
      <c r="AE4496" s="13"/>
      <c r="AT4496" s="258" t="s">
        <v>200</v>
      </c>
      <c r="AU4496" s="258" t="s">
        <v>82</v>
      </c>
      <c r="AV4496" s="13" t="s">
        <v>80</v>
      </c>
      <c r="AW4496" s="13" t="s">
        <v>30</v>
      </c>
      <c r="AX4496" s="13" t="s">
        <v>73</v>
      </c>
      <c r="AY4496" s="258" t="s">
        <v>189</v>
      </c>
    </row>
    <row r="4497" s="14" customFormat="1">
      <c r="A4497" s="14"/>
      <c r="B4497" s="259"/>
      <c r="C4497" s="260"/>
      <c r="D4497" s="242" t="s">
        <v>200</v>
      </c>
      <c r="E4497" s="261" t="s">
        <v>1</v>
      </c>
      <c r="F4497" s="262" t="s">
        <v>2793</v>
      </c>
      <c r="G4497" s="260"/>
      <c r="H4497" s="263">
        <v>1.2</v>
      </c>
      <c r="I4497" s="264"/>
      <c r="J4497" s="260"/>
      <c r="K4497" s="260"/>
      <c r="L4497" s="265"/>
      <c r="M4497" s="266"/>
      <c r="N4497" s="267"/>
      <c r="O4497" s="267"/>
      <c r="P4497" s="267"/>
      <c r="Q4497" s="267"/>
      <c r="R4497" s="267"/>
      <c r="S4497" s="267"/>
      <c r="T4497" s="268"/>
      <c r="U4497" s="14"/>
      <c r="V4497" s="14"/>
      <c r="W4497" s="14"/>
      <c r="X4497" s="14"/>
      <c r="Y4497" s="14"/>
      <c r="Z4497" s="14"/>
      <c r="AA4497" s="14"/>
      <c r="AB4497" s="14"/>
      <c r="AC4497" s="14"/>
      <c r="AD4497" s="14"/>
      <c r="AE4497" s="14"/>
      <c r="AT4497" s="269" t="s">
        <v>200</v>
      </c>
      <c r="AU4497" s="269" t="s">
        <v>82</v>
      </c>
      <c r="AV4497" s="14" t="s">
        <v>82</v>
      </c>
      <c r="AW4497" s="14" t="s">
        <v>30</v>
      </c>
      <c r="AX4497" s="14" t="s">
        <v>73</v>
      </c>
      <c r="AY4497" s="269" t="s">
        <v>189</v>
      </c>
    </row>
    <row r="4498" s="16" customFormat="1">
      <c r="A4498" s="16"/>
      <c r="B4498" s="292"/>
      <c r="C4498" s="293"/>
      <c r="D4498" s="242" t="s">
        <v>200</v>
      </c>
      <c r="E4498" s="294" t="s">
        <v>1</v>
      </c>
      <c r="F4498" s="295" t="s">
        <v>290</v>
      </c>
      <c r="G4498" s="293"/>
      <c r="H4498" s="296">
        <v>1.2</v>
      </c>
      <c r="I4498" s="297"/>
      <c r="J4498" s="293"/>
      <c r="K4498" s="293"/>
      <c r="L4498" s="298"/>
      <c r="M4498" s="299"/>
      <c r="N4498" s="300"/>
      <c r="O4498" s="300"/>
      <c r="P4498" s="300"/>
      <c r="Q4498" s="300"/>
      <c r="R4498" s="300"/>
      <c r="S4498" s="300"/>
      <c r="T4498" s="301"/>
      <c r="U4498" s="16"/>
      <c r="V4498" s="16"/>
      <c r="W4498" s="16"/>
      <c r="X4498" s="16"/>
      <c r="Y4498" s="16"/>
      <c r="Z4498" s="16"/>
      <c r="AA4498" s="16"/>
      <c r="AB4498" s="16"/>
      <c r="AC4498" s="16"/>
      <c r="AD4498" s="16"/>
      <c r="AE4498" s="16"/>
      <c r="AT4498" s="302" t="s">
        <v>200</v>
      </c>
      <c r="AU4498" s="302" t="s">
        <v>82</v>
      </c>
      <c r="AV4498" s="16" t="s">
        <v>214</v>
      </c>
      <c r="AW4498" s="16" t="s">
        <v>30</v>
      </c>
      <c r="AX4498" s="16" t="s">
        <v>73</v>
      </c>
      <c r="AY4498" s="302" t="s">
        <v>189</v>
      </c>
    </row>
    <row r="4499" s="13" customFormat="1">
      <c r="A4499" s="13"/>
      <c r="B4499" s="249"/>
      <c r="C4499" s="250"/>
      <c r="D4499" s="242" t="s">
        <v>200</v>
      </c>
      <c r="E4499" s="251" t="s">
        <v>1</v>
      </c>
      <c r="F4499" s="252" t="s">
        <v>1565</v>
      </c>
      <c r="G4499" s="250"/>
      <c r="H4499" s="251" t="s">
        <v>1</v>
      </c>
      <c r="I4499" s="253"/>
      <c r="J4499" s="250"/>
      <c r="K4499" s="250"/>
      <c r="L4499" s="254"/>
      <c r="M4499" s="255"/>
      <c r="N4499" s="256"/>
      <c r="O4499" s="256"/>
      <c r="P4499" s="256"/>
      <c r="Q4499" s="256"/>
      <c r="R4499" s="256"/>
      <c r="S4499" s="256"/>
      <c r="T4499" s="257"/>
      <c r="U4499" s="13"/>
      <c r="V4499" s="13"/>
      <c r="W4499" s="13"/>
      <c r="X4499" s="13"/>
      <c r="Y4499" s="13"/>
      <c r="Z4499" s="13"/>
      <c r="AA4499" s="13"/>
      <c r="AB4499" s="13"/>
      <c r="AC4499" s="13"/>
      <c r="AD4499" s="13"/>
      <c r="AE4499" s="13"/>
      <c r="AT4499" s="258" t="s">
        <v>200</v>
      </c>
      <c r="AU4499" s="258" t="s">
        <v>82</v>
      </c>
      <c r="AV4499" s="13" t="s">
        <v>80</v>
      </c>
      <c r="AW4499" s="13" t="s">
        <v>30</v>
      </c>
      <c r="AX4499" s="13" t="s">
        <v>73</v>
      </c>
      <c r="AY4499" s="258" t="s">
        <v>189</v>
      </c>
    </row>
    <row r="4500" s="14" customFormat="1">
      <c r="A4500" s="14"/>
      <c r="B4500" s="259"/>
      <c r="C4500" s="260"/>
      <c r="D4500" s="242" t="s">
        <v>200</v>
      </c>
      <c r="E4500" s="261" t="s">
        <v>1</v>
      </c>
      <c r="F4500" s="262" t="s">
        <v>2794</v>
      </c>
      <c r="G4500" s="260"/>
      <c r="H4500" s="263">
        <v>0.83999999999999997</v>
      </c>
      <c r="I4500" s="264"/>
      <c r="J4500" s="260"/>
      <c r="K4500" s="260"/>
      <c r="L4500" s="265"/>
      <c r="M4500" s="266"/>
      <c r="N4500" s="267"/>
      <c r="O4500" s="267"/>
      <c r="P4500" s="267"/>
      <c r="Q4500" s="267"/>
      <c r="R4500" s="267"/>
      <c r="S4500" s="267"/>
      <c r="T4500" s="268"/>
      <c r="U4500" s="14"/>
      <c r="V4500" s="14"/>
      <c r="W4500" s="14"/>
      <c r="X4500" s="14"/>
      <c r="Y4500" s="14"/>
      <c r="Z4500" s="14"/>
      <c r="AA4500" s="14"/>
      <c r="AB4500" s="14"/>
      <c r="AC4500" s="14"/>
      <c r="AD4500" s="14"/>
      <c r="AE4500" s="14"/>
      <c r="AT4500" s="269" t="s">
        <v>200</v>
      </c>
      <c r="AU4500" s="269" t="s">
        <v>82</v>
      </c>
      <c r="AV4500" s="14" t="s">
        <v>82</v>
      </c>
      <c r="AW4500" s="14" t="s">
        <v>30</v>
      </c>
      <c r="AX4500" s="14" t="s">
        <v>73</v>
      </c>
      <c r="AY4500" s="269" t="s">
        <v>189</v>
      </c>
    </row>
    <row r="4501" s="16" customFormat="1">
      <c r="A4501" s="16"/>
      <c r="B4501" s="292"/>
      <c r="C4501" s="293"/>
      <c r="D4501" s="242" t="s">
        <v>200</v>
      </c>
      <c r="E4501" s="294" t="s">
        <v>1</v>
      </c>
      <c r="F4501" s="295" t="s">
        <v>290</v>
      </c>
      <c r="G4501" s="293"/>
      <c r="H4501" s="296">
        <v>0.83999999999999997</v>
      </c>
      <c r="I4501" s="297"/>
      <c r="J4501" s="293"/>
      <c r="K4501" s="293"/>
      <c r="L4501" s="298"/>
      <c r="M4501" s="299"/>
      <c r="N4501" s="300"/>
      <c r="O4501" s="300"/>
      <c r="P4501" s="300"/>
      <c r="Q4501" s="300"/>
      <c r="R4501" s="300"/>
      <c r="S4501" s="300"/>
      <c r="T4501" s="301"/>
      <c r="U4501" s="16"/>
      <c r="V4501" s="16"/>
      <c r="W4501" s="16"/>
      <c r="X4501" s="16"/>
      <c r="Y4501" s="16"/>
      <c r="Z4501" s="16"/>
      <c r="AA4501" s="16"/>
      <c r="AB4501" s="16"/>
      <c r="AC4501" s="16"/>
      <c r="AD4501" s="16"/>
      <c r="AE4501" s="16"/>
      <c r="AT4501" s="302" t="s">
        <v>200</v>
      </c>
      <c r="AU4501" s="302" t="s">
        <v>82</v>
      </c>
      <c r="AV4501" s="16" t="s">
        <v>214</v>
      </c>
      <c r="AW4501" s="16" t="s">
        <v>30</v>
      </c>
      <c r="AX4501" s="16" t="s">
        <v>73</v>
      </c>
      <c r="AY4501" s="302" t="s">
        <v>189</v>
      </c>
    </row>
    <row r="4502" s="13" customFormat="1">
      <c r="A4502" s="13"/>
      <c r="B4502" s="249"/>
      <c r="C4502" s="250"/>
      <c r="D4502" s="242" t="s">
        <v>200</v>
      </c>
      <c r="E4502" s="251" t="s">
        <v>1</v>
      </c>
      <c r="F4502" s="252" t="s">
        <v>338</v>
      </c>
      <c r="G4502" s="250"/>
      <c r="H4502" s="251" t="s">
        <v>1</v>
      </c>
      <c r="I4502" s="253"/>
      <c r="J4502" s="250"/>
      <c r="K4502" s="250"/>
      <c r="L4502" s="254"/>
      <c r="M4502" s="255"/>
      <c r="N4502" s="256"/>
      <c r="O4502" s="256"/>
      <c r="P4502" s="256"/>
      <c r="Q4502" s="256"/>
      <c r="R4502" s="256"/>
      <c r="S4502" s="256"/>
      <c r="T4502" s="257"/>
      <c r="U4502" s="13"/>
      <c r="V4502" s="13"/>
      <c r="W4502" s="13"/>
      <c r="X4502" s="13"/>
      <c r="Y4502" s="13"/>
      <c r="Z4502" s="13"/>
      <c r="AA4502" s="13"/>
      <c r="AB4502" s="13"/>
      <c r="AC4502" s="13"/>
      <c r="AD4502" s="13"/>
      <c r="AE4502" s="13"/>
      <c r="AT4502" s="258" t="s">
        <v>200</v>
      </c>
      <c r="AU4502" s="258" t="s">
        <v>82</v>
      </c>
      <c r="AV4502" s="13" t="s">
        <v>80</v>
      </c>
      <c r="AW4502" s="13" t="s">
        <v>30</v>
      </c>
      <c r="AX4502" s="13" t="s">
        <v>73</v>
      </c>
      <c r="AY4502" s="258" t="s">
        <v>189</v>
      </c>
    </row>
    <row r="4503" s="13" customFormat="1">
      <c r="A4503" s="13"/>
      <c r="B4503" s="249"/>
      <c r="C4503" s="250"/>
      <c r="D4503" s="242" t="s">
        <v>200</v>
      </c>
      <c r="E4503" s="251" t="s">
        <v>1</v>
      </c>
      <c r="F4503" s="252" t="s">
        <v>1560</v>
      </c>
      <c r="G4503" s="250"/>
      <c r="H4503" s="251" t="s">
        <v>1</v>
      </c>
      <c r="I4503" s="253"/>
      <c r="J4503" s="250"/>
      <c r="K4503" s="250"/>
      <c r="L4503" s="254"/>
      <c r="M4503" s="255"/>
      <c r="N4503" s="256"/>
      <c r="O4503" s="256"/>
      <c r="P4503" s="256"/>
      <c r="Q4503" s="256"/>
      <c r="R4503" s="256"/>
      <c r="S4503" s="256"/>
      <c r="T4503" s="257"/>
      <c r="U4503" s="13"/>
      <c r="V4503" s="13"/>
      <c r="W4503" s="13"/>
      <c r="X4503" s="13"/>
      <c r="Y4503" s="13"/>
      <c r="Z4503" s="13"/>
      <c r="AA4503" s="13"/>
      <c r="AB4503" s="13"/>
      <c r="AC4503" s="13"/>
      <c r="AD4503" s="13"/>
      <c r="AE4503" s="13"/>
      <c r="AT4503" s="258" t="s">
        <v>200</v>
      </c>
      <c r="AU4503" s="258" t="s">
        <v>82</v>
      </c>
      <c r="AV4503" s="13" t="s">
        <v>80</v>
      </c>
      <c r="AW4503" s="13" t="s">
        <v>30</v>
      </c>
      <c r="AX4503" s="13" t="s">
        <v>73</v>
      </c>
      <c r="AY4503" s="258" t="s">
        <v>189</v>
      </c>
    </row>
    <row r="4504" s="14" customFormat="1">
      <c r="A4504" s="14"/>
      <c r="B4504" s="259"/>
      <c r="C4504" s="260"/>
      <c r="D4504" s="242" t="s">
        <v>200</v>
      </c>
      <c r="E4504" s="261" t="s">
        <v>1</v>
      </c>
      <c r="F4504" s="262" t="s">
        <v>2795</v>
      </c>
      <c r="G4504" s="260"/>
      <c r="H4504" s="263">
        <v>28.800000000000001</v>
      </c>
      <c r="I4504" s="264"/>
      <c r="J4504" s="260"/>
      <c r="K4504" s="260"/>
      <c r="L4504" s="265"/>
      <c r="M4504" s="266"/>
      <c r="N4504" s="267"/>
      <c r="O4504" s="267"/>
      <c r="P4504" s="267"/>
      <c r="Q4504" s="267"/>
      <c r="R4504" s="267"/>
      <c r="S4504" s="267"/>
      <c r="T4504" s="268"/>
      <c r="U4504" s="14"/>
      <c r="V4504" s="14"/>
      <c r="W4504" s="14"/>
      <c r="X4504" s="14"/>
      <c r="Y4504" s="14"/>
      <c r="Z4504" s="14"/>
      <c r="AA4504" s="14"/>
      <c r="AB4504" s="14"/>
      <c r="AC4504" s="14"/>
      <c r="AD4504" s="14"/>
      <c r="AE4504" s="14"/>
      <c r="AT4504" s="269" t="s">
        <v>200</v>
      </c>
      <c r="AU4504" s="269" t="s">
        <v>82</v>
      </c>
      <c r="AV4504" s="14" t="s">
        <v>82</v>
      </c>
      <c r="AW4504" s="14" t="s">
        <v>30</v>
      </c>
      <c r="AX4504" s="14" t="s">
        <v>73</v>
      </c>
      <c r="AY4504" s="269" t="s">
        <v>189</v>
      </c>
    </row>
    <row r="4505" s="13" customFormat="1">
      <c r="A4505" s="13"/>
      <c r="B4505" s="249"/>
      <c r="C4505" s="250"/>
      <c r="D4505" s="242" t="s">
        <v>200</v>
      </c>
      <c r="E4505" s="251" t="s">
        <v>1</v>
      </c>
      <c r="F4505" s="252" t="s">
        <v>1575</v>
      </c>
      <c r="G4505" s="250"/>
      <c r="H4505" s="251" t="s">
        <v>1</v>
      </c>
      <c r="I4505" s="253"/>
      <c r="J4505" s="250"/>
      <c r="K4505" s="250"/>
      <c r="L4505" s="254"/>
      <c r="M4505" s="255"/>
      <c r="N4505" s="256"/>
      <c r="O4505" s="256"/>
      <c r="P4505" s="256"/>
      <c r="Q4505" s="256"/>
      <c r="R4505" s="256"/>
      <c r="S4505" s="256"/>
      <c r="T4505" s="257"/>
      <c r="U4505" s="13"/>
      <c r="V4505" s="13"/>
      <c r="W4505" s="13"/>
      <c r="X4505" s="13"/>
      <c r="Y4505" s="13"/>
      <c r="Z4505" s="13"/>
      <c r="AA4505" s="13"/>
      <c r="AB4505" s="13"/>
      <c r="AC4505" s="13"/>
      <c r="AD4505" s="13"/>
      <c r="AE4505" s="13"/>
      <c r="AT4505" s="258" t="s">
        <v>200</v>
      </c>
      <c r="AU4505" s="258" t="s">
        <v>82</v>
      </c>
      <c r="AV4505" s="13" t="s">
        <v>80</v>
      </c>
      <c r="AW4505" s="13" t="s">
        <v>30</v>
      </c>
      <c r="AX4505" s="13" t="s">
        <v>73</v>
      </c>
      <c r="AY4505" s="258" t="s">
        <v>189</v>
      </c>
    </row>
    <row r="4506" s="14" customFormat="1">
      <c r="A4506" s="14"/>
      <c r="B4506" s="259"/>
      <c r="C4506" s="260"/>
      <c r="D4506" s="242" t="s">
        <v>200</v>
      </c>
      <c r="E4506" s="261" t="s">
        <v>1</v>
      </c>
      <c r="F4506" s="262" t="s">
        <v>1896</v>
      </c>
      <c r="G4506" s="260"/>
      <c r="H4506" s="263">
        <v>1</v>
      </c>
      <c r="I4506" s="264"/>
      <c r="J4506" s="260"/>
      <c r="K4506" s="260"/>
      <c r="L4506" s="265"/>
      <c r="M4506" s="266"/>
      <c r="N4506" s="267"/>
      <c r="O4506" s="267"/>
      <c r="P4506" s="267"/>
      <c r="Q4506" s="267"/>
      <c r="R4506" s="267"/>
      <c r="S4506" s="267"/>
      <c r="T4506" s="268"/>
      <c r="U4506" s="14"/>
      <c r="V4506" s="14"/>
      <c r="W4506" s="14"/>
      <c r="X4506" s="14"/>
      <c r="Y4506" s="14"/>
      <c r="Z4506" s="14"/>
      <c r="AA4506" s="14"/>
      <c r="AB4506" s="14"/>
      <c r="AC4506" s="14"/>
      <c r="AD4506" s="14"/>
      <c r="AE4506" s="14"/>
      <c r="AT4506" s="269" t="s">
        <v>200</v>
      </c>
      <c r="AU4506" s="269" t="s">
        <v>82</v>
      </c>
      <c r="AV4506" s="14" t="s">
        <v>82</v>
      </c>
      <c r="AW4506" s="14" t="s">
        <v>30</v>
      </c>
      <c r="AX4506" s="14" t="s">
        <v>73</v>
      </c>
      <c r="AY4506" s="269" t="s">
        <v>189</v>
      </c>
    </row>
    <row r="4507" s="16" customFormat="1">
      <c r="A4507" s="16"/>
      <c r="B4507" s="292"/>
      <c r="C4507" s="293"/>
      <c r="D4507" s="242" t="s">
        <v>200</v>
      </c>
      <c r="E4507" s="294" t="s">
        <v>1</v>
      </c>
      <c r="F4507" s="295" t="s">
        <v>290</v>
      </c>
      <c r="G4507" s="293"/>
      <c r="H4507" s="296">
        <v>29.800000000000001</v>
      </c>
      <c r="I4507" s="297"/>
      <c r="J4507" s="293"/>
      <c r="K4507" s="293"/>
      <c r="L4507" s="298"/>
      <c r="M4507" s="299"/>
      <c r="N4507" s="300"/>
      <c r="O4507" s="300"/>
      <c r="P4507" s="300"/>
      <c r="Q4507" s="300"/>
      <c r="R4507" s="300"/>
      <c r="S4507" s="300"/>
      <c r="T4507" s="301"/>
      <c r="U4507" s="16"/>
      <c r="V4507" s="16"/>
      <c r="W4507" s="16"/>
      <c r="X4507" s="16"/>
      <c r="Y4507" s="16"/>
      <c r="Z4507" s="16"/>
      <c r="AA4507" s="16"/>
      <c r="AB4507" s="16"/>
      <c r="AC4507" s="16"/>
      <c r="AD4507" s="16"/>
      <c r="AE4507" s="16"/>
      <c r="AT4507" s="302" t="s">
        <v>200</v>
      </c>
      <c r="AU4507" s="302" t="s">
        <v>82</v>
      </c>
      <c r="AV4507" s="16" t="s">
        <v>214</v>
      </c>
      <c r="AW4507" s="16" t="s">
        <v>30</v>
      </c>
      <c r="AX4507" s="16" t="s">
        <v>73</v>
      </c>
      <c r="AY4507" s="302" t="s">
        <v>189</v>
      </c>
    </row>
    <row r="4508" s="13" customFormat="1">
      <c r="A4508" s="13"/>
      <c r="B4508" s="249"/>
      <c r="C4508" s="250"/>
      <c r="D4508" s="242" t="s">
        <v>200</v>
      </c>
      <c r="E4508" s="251" t="s">
        <v>1</v>
      </c>
      <c r="F4508" s="252" t="s">
        <v>352</v>
      </c>
      <c r="G4508" s="250"/>
      <c r="H4508" s="251" t="s">
        <v>1</v>
      </c>
      <c r="I4508" s="253"/>
      <c r="J4508" s="250"/>
      <c r="K4508" s="250"/>
      <c r="L4508" s="254"/>
      <c r="M4508" s="255"/>
      <c r="N4508" s="256"/>
      <c r="O4508" s="256"/>
      <c r="P4508" s="256"/>
      <c r="Q4508" s="256"/>
      <c r="R4508" s="256"/>
      <c r="S4508" s="256"/>
      <c r="T4508" s="257"/>
      <c r="U4508" s="13"/>
      <c r="V4508" s="13"/>
      <c r="W4508" s="13"/>
      <c r="X4508" s="13"/>
      <c r="Y4508" s="13"/>
      <c r="Z4508" s="13"/>
      <c r="AA4508" s="13"/>
      <c r="AB4508" s="13"/>
      <c r="AC4508" s="13"/>
      <c r="AD4508" s="13"/>
      <c r="AE4508" s="13"/>
      <c r="AT4508" s="258" t="s">
        <v>200</v>
      </c>
      <c r="AU4508" s="258" t="s">
        <v>82</v>
      </c>
      <c r="AV4508" s="13" t="s">
        <v>80</v>
      </c>
      <c r="AW4508" s="13" t="s">
        <v>30</v>
      </c>
      <c r="AX4508" s="13" t="s">
        <v>73</v>
      </c>
      <c r="AY4508" s="258" t="s">
        <v>189</v>
      </c>
    </row>
    <row r="4509" s="13" customFormat="1">
      <c r="A4509" s="13"/>
      <c r="B4509" s="249"/>
      <c r="C4509" s="250"/>
      <c r="D4509" s="242" t="s">
        <v>200</v>
      </c>
      <c r="E4509" s="251" t="s">
        <v>1</v>
      </c>
      <c r="F4509" s="252" t="s">
        <v>1560</v>
      </c>
      <c r="G4509" s="250"/>
      <c r="H4509" s="251" t="s">
        <v>1</v>
      </c>
      <c r="I4509" s="253"/>
      <c r="J4509" s="250"/>
      <c r="K4509" s="250"/>
      <c r="L4509" s="254"/>
      <c r="M4509" s="255"/>
      <c r="N4509" s="256"/>
      <c r="O4509" s="256"/>
      <c r="P4509" s="256"/>
      <c r="Q4509" s="256"/>
      <c r="R4509" s="256"/>
      <c r="S4509" s="256"/>
      <c r="T4509" s="257"/>
      <c r="U4509" s="13"/>
      <c r="V4509" s="13"/>
      <c r="W4509" s="13"/>
      <c r="X4509" s="13"/>
      <c r="Y4509" s="13"/>
      <c r="Z4509" s="13"/>
      <c r="AA4509" s="13"/>
      <c r="AB4509" s="13"/>
      <c r="AC4509" s="13"/>
      <c r="AD4509" s="13"/>
      <c r="AE4509" s="13"/>
      <c r="AT4509" s="258" t="s">
        <v>200</v>
      </c>
      <c r="AU4509" s="258" t="s">
        <v>82</v>
      </c>
      <c r="AV4509" s="13" t="s">
        <v>80</v>
      </c>
      <c r="AW4509" s="13" t="s">
        <v>30</v>
      </c>
      <c r="AX4509" s="13" t="s">
        <v>73</v>
      </c>
      <c r="AY4509" s="258" t="s">
        <v>189</v>
      </c>
    </row>
    <row r="4510" s="14" customFormat="1">
      <c r="A4510" s="14"/>
      <c r="B4510" s="259"/>
      <c r="C4510" s="260"/>
      <c r="D4510" s="242" t="s">
        <v>200</v>
      </c>
      <c r="E4510" s="261" t="s">
        <v>1</v>
      </c>
      <c r="F4510" s="262" t="s">
        <v>2796</v>
      </c>
      <c r="G4510" s="260"/>
      <c r="H4510" s="263">
        <v>10.800000000000001</v>
      </c>
      <c r="I4510" s="264"/>
      <c r="J4510" s="260"/>
      <c r="K4510" s="260"/>
      <c r="L4510" s="265"/>
      <c r="M4510" s="266"/>
      <c r="N4510" s="267"/>
      <c r="O4510" s="267"/>
      <c r="P4510" s="267"/>
      <c r="Q4510" s="267"/>
      <c r="R4510" s="267"/>
      <c r="S4510" s="267"/>
      <c r="T4510" s="268"/>
      <c r="U4510" s="14"/>
      <c r="V4510" s="14"/>
      <c r="W4510" s="14"/>
      <c r="X4510" s="14"/>
      <c r="Y4510" s="14"/>
      <c r="Z4510" s="14"/>
      <c r="AA4510" s="14"/>
      <c r="AB4510" s="14"/>
      <c r="AC4510" s="14"/>
      <c r="AD4510" s="14"/>
      <c r="AE4510" s="14"/>
      <c r="AT4510" s="269" t="s">
        <v>200</v>
      </c>
      <c r="AU4510" s="269" t="s">
        <v>82</v>
      </c>
      <c r="AV4510" s="14" t="s">
        <v>82</v>
      </c>
      <c r="AW4510" s="14" t="s">
        <v>30</v>
      </c>
      <c r="AX4510" s="14" t="s">
        <v>73</v>
      </c>
      <c r="AY4510" s="269" t="s">
        <v>189</v>
      </c>
    </row>
    <row r="4511" s="16" customFormat="1">
      <c r="A4511" s="16"/>
      <c r="B4511" s="292"/>
      <c r="C4511" s="293"/>
      <c r="D4511" s="242" t="s">
        <v>200</v>
      </c>
      <c r="E4511" s="294" t="s">
        <v>1</v>
      </c>
      <c r="F4511" s="295" t="s">
        <v>290</v>
      </c>
      <c r="G4511" s="293"/>
      <c r="H4511" s="296">
        <v>10.800000000000001</v>
      </c>
      <c r="I4511" s="297"/>
      <c r="J4511" s="293"/>
      <c r="K4511" s="293"/>
      <c r="L4511" s="298"/>
      <c r="M4511" s="299"/>
      <c r="N4511" s="300"/>
      <c r="O4511" s="300"/>
      <c r="P4511" s="300"/>
      <c r="Q4511" s="300"/>
      <c r="R4511" s="300"/>
      <c r="S4511" s="300"/>
      <c r="T4511" s="301"/>
      <c r="U4511" s="16"/>
      <c r="V4511" s="16"/>
      <c r="W4511" s="16"/>
      <c r="X4511" s="16"/>
      <c r="Y4511" s="16"/>
      <c r="Z4511" s="16"/>
      <c r="AA4511" s="16"/>
      <c r="AB4511" s="16"/>
      <c r="AC4511" s="16"/>
      <c r="AD4511" s="16"/>
      <c r="AE4511" s="16"/>
      <c r="AT4511" s="302" t="s">
        <v>200</v>
      </c>
      <c r="AU4511" s="302" t="s">
        <v>82</v>
      </c>
      <c r="AV4511" s="16" t="s">
        <v>214</v>
      </c>
      <c r="AW4511" s="16" t="s">
        <v>30</v>
      </c>
      <c r="AX4511" s="16" t="s">
        <v>73</v>
      </c>
      <c r="AY4511" s="302" t="s">
        <v>189</v>
      </c>
    </row>
    <row r="4512" s="15" customFormat="1">
      <c r="A4512" s="15"/>
      <c r="B4512" s="270"/>
      <c r="C4512" s="271"/>
      <c r="D4512" s="242" t="s">
        <v>200</v>
      </c>
      <c r="E4512" s="272" t="s">
        <v>1</v>
      </c>
      <c r="F4512" s="273" t="s">
        <v>207</v>
      </c>
      <c r="G4512" s="271"/>
      <c r="H4512" s="274">
        <v>43.640000000000001</v>
      </c>
      <c r="I4512" s="275"/>
      <c r="J4512" s="271"/>
      <c r="K4512" s="271"/>
      <c r="L4512" s="276"/>
      <c r="M4512" s="277"/>
      <c r="N4512" s="278"/>
      <c r="O4512" s="278"/>
      <c r="P4512" s="278"/>
      <c r="Q4512" s="278"/>
      <c r="R4512" s="278"/>
      <c r="S4512" s="278"/>
      <c r="T4512" s="279"/>
      <c r="U4512" s="15"/>
      <c r="V4512" s="15"/>
      <c r="W4512" s="15"/>
      <c r="X4512" s="15"/>
      <c r="Y4512" s="15"/>
      <c r="Z4512" s="15"/>
      <c r="AA4512" s="15"/>
      <c r="AB4512" s="15"/>
      <c r="AC4512" s="15"/>
      <c r="AD4512" s="15"/>
      <c r="AE4512" s="15"/>
      <c r="AT4512" s="280" t="s">
        <v>200</v>
      </c>
      <c r="AU4512" s="280" t="s">
        <v>82</v>
      </c>
      <c r="AV4512" s="15" t="s">
        <v>195</v>
      </c>
      <c r="AW4512" s="15" t="s">
        <v>30</v>
      </c>
      <c r="AX4512" s="15" t="s">
        <v>80</v>
      </c>
      <c r="AY4512" s="280" t="s">
        <v>189</v>
      </c>
    </row>
    <row r="4513" s="2" customFormat="1" ht="21.75" customHeight="1">
      <c r="A4513" s="39"/>
      <c r="B4513" s="40"/>
      <c r="C4513" s="228" t="s">
        <v>2797</v>
      </c>
      <c r="D4513" s="228" t="s">
        <v>191</v>
      </c>
      <c r="E4513" s="229" t="s">
        <v>2798</v>
      </c>
      <c r="F4513" s="230" t="s">
        <v>2799</v>
      </c>
      <c r="G4513" s="231" t="s">
        <v>466</v>
      </c>
      <c r="H4513" s="232">
        <v>103.65000000000001</v>
      </c>
      <c r="I4513" s="233"/>
      <c r="J4513" s="234">
        <f>ROUND(I4513*H4513,2)</f>
        <v>0</v>
      </c>
      <c r="K4513" s="235"/>
      <c r="L4513" s="45"/>
      <c r="M4513" s="236" t="s">
        <v>1</v>
      </c>
      <c r="N4513" s="237" t="s">
        <v>38</v>
      </c>
      <c r="O4513" s="92"/>
      <c r="P4513" s="238">
        <f>O4513*H4513</f>
        <v>0</v>
      </c>
      <c r="Q4513" s="238">
        <v>0</v>
      </c>
      <c r="R4513" s="238">
        <f>Q4513*H4513</f>
        <v>0</v>
      </c>
      <c r="S4513" s="238">
        <v>0.0022300000000000002</v>
      </c>
      <c r="T4513" s="239">
        <f>S4513*H4513</f>
        <v>0.23113950000000003</v>
      </c>
      <c r="U4513" s="39"/>
      <c r="V4513" s="39"/>
      <c r="W4513" s="39"/>
      <c r="X4513" s="39"/>
      <c r="Y4513" s="39"/>
      <c r="Z4513" s="39"/>
      <c r="AA4513" s="39"/>
      <c r="AB4513" s="39"/>
      <c r="AC4513" s="39"/>
      <c r="AD4513" s="39"/>
      <c r="AE4513" s="39"/>
      <c r="AR4513" s="240" t="s">
        <v>306</v>
      </c>
      <c r="AT4513" s="240" t="s">
        <v>191</v>
      </c>
      <c r="AU4513" s="240" t="s">
        <v>82</v>
      </c>
      <c r="AY4513" s="18" t="s">
        <v>189</v>
      </c>
      <c r="BE4513" s="241">
        <f>IF(N4513="základní",J4513,0)</f>
        <v>0</v>
      </c>
      <c r="BF4513" s="241">
        <f>IF(N4513="snížená",J4513,0)</f>
        <v>0</v>
      </c>
      <c r="BG4513" s="241">
        <f>IF(N4513="zákl. přenesená",J4513,0)</f>
        <v>0</v>
      </c>
      <c r="BH4513" s="241">
        <f>IF(N4513="sníž. přenesená",J4513,0)</f>
        <v>0</v>
      </c>
      <c r="BI4513" s="241">
        <f>IF(N4513="nulová",J4513,0)</f>
        <v>0</v>
      </c>
      <c r="BJ4513" s="18" t="s">
        <v>80</v>
      </c>
      <c r="BK4513" s="241">
        <f>ROUND(I4513*H4513,2)</f>
        <v>0</v>
      </c>
      <c r="BL4513" s="18" t="s">
        <v>306</v>
      </c>
      <c r="BM4513" s="240" t="s">
        <v>2800</v>
      </c>
    </row>
    <row r="4514" s="2" customFormat="1">
      <c r="A4514" s="39"/>
      <c r="B4514" s="40"/>
      <c r="C4514" s="41"/>
      <c r="D4514" s="242" t="s">
        <v>197</v>
      </c>
      <c r="E4514" s="41"/>
      <c r="F4514" s="243" t="s">
        <v>2799</v>
      </c>
      <c r="G4514" s="41"/>
      <c r="H4514" s="41"/>
      <c r="I4514" s="244"/>
      <c r="J4514" s="41"/>
      <c r="K4514" s="41"/>
      <c r="L4514" s="45"/>
      <c r="M4514" s="245"/>
      <c r="N4514" s="246"/>
      <c r="O4514" s="92"/>
      <c r="P4514" s="92"/>
      <c r="Q4514" s="92"/>
      <c r="R4514" s="92"/>
      <c r="S4514" s="92"/>
      <c r="T4514" s="93"/>
      <c r="U4514" s="39"/>
      <c r="V4514" s="39"/>
      <c r="W4514" s="39"/>
      <c r="X4514" s="39"/>
      <c r="Y4514" s="39"/>
      <c r="Z4514" s="39"/>
      <c r="AA4514" s="39"/>
      <c r="AB4514" s="39"/>
      <c r="AC4514" s="39"/>
      <c r="AD4514" s="39"/>
      <c r="AE4514" s="39"/>
      <c r="AT4514" s="18" t="s">
        <v>197</v>
      </c>
      <c r="AU4514" s="18" t="s">
        <v>82</v>
      </c>
    </row>
    <row r="4515" s="2" customFormat="1">
      <c r="A4515" s="39"/>
      <c r="B4515" s="40"/>
      <c r="C4515" s="41"/>
      <c r="D4515" s="247" t="s">
        <v>198</v>
      </c>
      <c r="E4515" s="41"/>
      <c r="F4515" s="248" t="s">
        <v>2801</v>
      </c>
      <c r="G4515" s="41"/>
      <c r="H4515" s="41"/>
      <c r="I4515" s="244"/>
      <c r="J4515" s="41"/>
      <c r="K4515" s="41"/>
      <c r="L4515" s="45"/>
      <c r="M4515" s="245"/>
      <c r="N4515" s="246"/>
      <c r="O4515" s="92"/>
      <c r="P4515" s="92"/>
      <c r="Q4515" s="92"/>
      <c r="R4515" s="92"/>
      <c r="S4515" s="92"/>
      <c r="T4515" s="93"/>
      <c r="U4515" s="39"/>
      <c r="V4515" s="39"/>
      <c r="W4515" s="39"/>
      <c r="X4515" s="39"/>
      <c r="Y4515" s="39"/>
      <c r="Z4515" s="39"/>
      <c r="AA4515" s="39"/>
      <c r="AB4515" s="39"/>
      <c r="AC4515" s="39"/>
      <c r="AD4515" s="39"/>
      <c r="AE4515" s="39"/>
      <c r="AT4515" s="18" t="s">
        <v>198</v>
      </c>
      <c r="AU4515" s="18" t="s">
        <v>82</v>
      </c>
    </row>
    <row r="4516" s="13" customFormat="1">
      <c r="A4516" s="13"/>
      <c r="B4516" s="249"/>
      <c r="C4516" s="250"/>
      <c r="D4516" s="242" t="s">
        <v>200</v>
      </c>
      <c r="E4516" s="251" t="s">
        <v>1</v>
      </c>
      <c r="F4516" s="252" t="s">
        <v>932</v>
      </c>
      <c r="G4516" s="250"/>
      <c r="H4516" s="251" t="s">
        <v>1</v>
      </c>
      <c r="I4516" s="253"/>
      <c r="J4516" s="250"/>
      <c r="K4516" s="250"/>
      <c r="L4516" s="254"/>
      <c r="M4516" s="255"/>
      <c r="N4516" s="256"/>
      <c r="O4516" s="256"/>
      <c r="P4516" s="256"/>
      <c r="Q4516" s="256"/>
      <c r="R4516" s="256"/>
      <c r="S4516" s="256"/>
      <c r="T4516" s="257"/>
      <c r="U4516" s="13"/>
      <c r="V4516" s="13"/>
      <c r="W4516" s="13"/>
      <c r="X4516" s="13"/>
      <c r="Y4516" s="13"/>
      <c r="Z4516" s="13"/>
      <c r="AA4516" s="13"/>
      <c r="AB4516" s="13"/>
      <c r="AC4516" s="13"/>
      <c r="AD4516" s="13"/>
      <c r="AE4516" s="13"/>
      <c r="AT4516" s="258" t="s">
        <v>200</v>
      </c>
      <c r="AU4516" s="258" t="s">
        <v>82</v>
      </c>
      <c r="AV4516" s="13" t="s">
        <v>80</v>
      </c>
      <c r="AW4516" s="13" t="s">
        <v>30</v>
      </c>
      <c r="AX4516" s="13" t="s">
        <v>73</v>
      </c>
      <c r="AY4516" s="258" t="s">
        <v>189</v>
      </c>
    </row>
    <row r="4517" s="14" customFormat="1">
      <c r="A4517" s="14"/>
      <c r="B4517" s="259"/>
      <c r="C4517" s="260"/>
      <c r="D4517" s="242" t="s">
        <v>200</v>
      </c>
      <c r="E4517" s="261" t="s">
        <v>1</v>
      </c>
      <c r="F4517" s="262" t="s">
        <v>2802</v>
      </c>
      <c r="G4517" s="260"/>
      <c r="H4517" s="263">
        <v>50.899999999999999</v>
      </c>
      <c r="I4517" s="264"/>
      <c r="J4517" s="260"/>
      <c r="K4517" s="260"/>
      <c r="L4517" s="265"/>
      <c r="M4517" s="266"/>
      <c r="N4517" s="267"/>
      <c r="O4517" s="267"/>
      <c r="P4517" s="267"/>
      <c r="Q4517" s="267"/>
      <c r="R4517" s="267"/>
      <c r="S4517" s="267"/>
      <c r="T4517" s="268"/>
      <c r="U4517" s="14"/>
      <c r="V4517" s="14"/>
      <c r="W4517" s="14"/>
      <c r="X4517" s="14"/>
      <c r="Y4517" s="14"/>
      <c r="Z4517" s="14"/>
      <c r="AA4517" s="14"/>
      <c r="AB4517" s="14"/>
      <c r="AC4517" s="14"/>
      <c r="AD4517" s="14"/>
      <c r="AE4517" s="14"/>
      <c r="AT4517" s="269" t="s">
        <v>200</v>
      </c>
      <c r="AU4517" s="269" t="s">
        <v>82</v>
      </c>
      <c r="AV4517" s="14" t="s">
        <v>82</v>
      </c>
      <c r="AW4517" s="14" t="s">
        <v>30</v>
      </c>
      <c r="AX4517" s="14" t="s">
        <v>73</v>
      </c>
      <c r="AY4517" s="269" t="s">
        <v>189</v>
      </c>
    </row>
    <row r="4518" s="13" customFormat="1">
      <c r="A4518" s="13"/>
      <c r="B4518" s="249"/>
      <c r="C4518" s="250"/>
      <c r="D4518" s="242" t="s">
        <v>200</v>
      </c>
      <c r="E4518" s="251" t="s">
        <v>1</v>
      </c>
      <c r="F4518" s="252" t="s">
        <v>944</v>
      </c>
      <c r="G4518" s="250"/>
      <c r="H4518" s="251" t="s">
        <v>1</v>
      </c>
      <c r="I4518" s="253"/>
      <c r="J4518" s="250"/>
      <c r="K4518" s="250"/>
      <c r="L4518" s="254"/>
      <c r="M4518" s="255"/>
      <c r="N4518" s="256"/>
      <c r="O4518" s="256"/>
      <c r="P4518" s="256"/>
      <c r="Q4518" s="256"/>
      <c r="R4518" s="256"/>
      <c r="S4518" s="256"/>
      <c r="T4518" s="257"/>
      <c r="U4518" s="13"/>
      <c r="V4518" s="13"/>
      <c r="W4518" s="13"/>
      <c r="X4518" s="13"/>
      <c r="Y4518" s="13"/>
      <c r="Z4518" s="13"/>
      <c r="AA4518" s="13"/>
      <c r="AB4518" s="13"/>
      <c r="AC4518" s="13"/>
      <c r="AD4518" s="13"/>
      <c r="AE4518" s="13"/>
      <c r="AT4518" s="258" t="s">
        <v>200</v>
      </c>
      <c r="AU4518" s="258" t="s">
        <v>82</v>
      </c>
      <c r="AV4518" s="13" t="s">
        <v>80</v>
      </c>
      <c r="AW4518" s="13" t="s">
        <v>30</v>
      </c>
      <c r="AX4518" s="13" t="s">
        <v>73</v>
      </c>
      <c r="AY4518" s="258" t="s">
        <v>189</v>
      </c>
    </row>
    <row r="4519" s="14" customFormat="1">
      <c r="A4519" s="14"/>
      <c r="B4519" s="259"/>
      <c r="C4519" s="260"/>
      <c r="D4519" s="242" t="s">
        <v>200</v>
      </c>
      <c r="E4519" s="261" t="s">
        <v>1</v>
      </c>
      <c r="F4519" s="262" t="s">
        <v>2803</v>
      </c>
      <c r="G4519" s="260"/>
      <c r="H4519" s="263">
        <v>39.75</v>
      </c>
      <c r="I4519" s="264"/>
      <c r="J4519" s="260"/>
      <c r="K4519" s="260"/>
      <c r="L4519" s="265"/>
      <c r="M4519" s="266"/>
      <c r="N4519" s="267"/>
      <c r="O4519" s="267"/>
      <c r="P4519" s="267"/>
      <c r="Q4519" s="267"/>
      <c r="R4519" s="267"/>
      <c r="S4519" s="267"/>
      <c r="T4519" s="268"/>
      <c r="U4519" s="14"/>
      <c r="V4519" s="14"/>
      <c r="W4519" s="14"/>
      <c r="X4519" s="14"/>
      <c r="Y4519" s="14"/>
      <c r="Z4519" s="14"/>
      <c r="AA4519" s="14"/>
      <c r="AB4519" s="14"/>
      <c r="AC4519" s="14"/>
      <c r="AD4519" s="14"/>
      <c r="AE4519" s="14"/>
      <c r="AT4519" s="269" t="s">
        <v>200</v>
      </c>
      <c r="AU4519" s="269" t="s">
        <v>82</v>
      </c>
      <c r="AV4519" s="14" t="s">
        <v>82</v>
      </c>
      <c r="AW4519" s="14" t="s">
        <v>30</v>
      </c>
      <c r="AX4519" s="14" t="s">
        <v>73</v>
      </c>
      <c r="AY4519" s="269" t="s">
        <v>189</v>
      </c>
    </row>
    <row r="4520" s="13" customFormat="1">
      <c r="A4520" s="13"/>
      <c r="B4520" s="249"/>
      <c r="C4520" s="250"/>
      <c r="D4520" s="242" t="s">
        <v>200</v>
      </c>
      <c r="E4520" s="251" t="s">
        <v>1</v>
      </c>
      <c r="F4520" s="252" t="s">
        <v>941</v>
      </c>
      <c r="G4520" s="250"/>
      <c r="H4520" s="251" t="s">
        <v>1</v>
      </c>
      <c r="I4520" s="253"/>
      <c r="J4520" s="250"/>
      <c r="K4520" s="250"/>
      <c r="L4520" s="254"/>
      <c r="M4520" s="255"/>
      <c r="N4520" s="256"/>
      <c r="O4520" s="256"/>
      <c r="P4520" s="256"/>
      <c r="Q4520" s="256"/>
      <c r="R4520" s="256"/>
      <c r="S4520" s="256"/>
      <c r="T4520" s="257"/>
      <c r="U4520" s="13"/>
      <c r="V4520" s="13"/>
      <c r="W4520" s="13"/>
      <c r="X4520" s="13"/>
      <c r="Y4520" s="13"/>
      <c r="Z4520" s="13"/>
      <c r="AA4520" s="13"/>
      <c r="AB4520" s="13"/>
      <c r="AC4520" s="13"/>
      <c r="AD4520" s="13"/>
      <c r="AE4520" s="13"/>
      <c r="AT4520" s="258" t="s">
        <v>200</v>
      </c>
      <c r="AU4520" s="258" t="s">
        <v>82</v>
      </c>
      <c r="AV4520" s="13" t="s">
        <v>80</v>
      </c>
      <c r="AW4520" s="13" t="s">
        <v>30</v>
      </c>
      <c r="AX4520" s="13" t="s">
        <v>73</v>
      </c>
      <c r="AY4520" s="258" t="s">
        <v>189</v>
      </c>
    </row>
    <row r="4521" s="14" customFormat="1">
      <c r="A4521" s="14"/>
      <c r="B4521" s="259"/>
      <c r="C4521" s="260"/>
      <c r="D4521" s="242" t="s">
        <v>200</v>
      </c>
      <c r="E4521" s="261" t="s">
        <v>1</v>
      </c>
      <c r="F4521" s="262" t="s">
        <v>1552</v>
      </c>
      <c r="G4521" s="260"/>
      <c r="H4521" s="263">
        <v>13</v>
      </c>
      <c r="I4521" s="264"/>
      <c r="J4521" s="260"/>
      <c r="K4521" s="260"/>
      <c r="L4521" s="265"/>
      <c r="M4521" s="266"/>
      <c r="N4521" s="267"/>
      <c r="O4521" s="267"/>
      <c r="P4521" s="267"/>
      <c r="Q4521" s="267"/>
      <c r="R4521" s="267"/>
      <c r="S4521" s="267"/>
      <c r="T4521" s="268"/>
      <c r="U4521" s="14"/>
      <c r="V4521" s="14"/>
      <c r="W4521" s="14"/>
      <c r="X4521" s="14"/>
      <c r="Y4521" s="14"/>
      <c r="Z4521" s="14"/>
      <c r="AA4521" s="14"/>
      <c r="AB4521" s="14"/>
      <c r="AC4521" s="14"/>
      <c r="AD4521" s="14"/>
      <c r="AE4521" s="14"/>
      <c r="AT4521" s="269" t="s">
        <v>200</v>
      </c>
      <c r="AU4521" s="269" t="s">
        <v>82</v>
      </c>
      <c r="AV4521" s="14" t="s">
        <v>82</v>
      </c>
      <c r="AW4521" s="14" t="s">
        <v>30</v>
      </c>
      <c r="AX4521" s="14" t="s">
        <v>73</v>
      </c>
      <c r="AY4521" s="269" t="s">
        <v>189</v>
      </c>
    </row>
    <row r="4522" s="15" customFormat="1">
      <c r="A4522" s="15"/>
      <c r="B4522" s="270"/>
      <c r="C4522" s="271"/>
      <c r="D4522" s="242" t="s">
        <v>200</v>
      </c>
      <c r="E4522" s="272" t="s">
        <v>1</v>
      </c>
      <c r="F4522" s="273" t="s">
        <v>207</v>
      </c>
      <c r="G4522" s="271"/>
      <c r="H4522" s="274">
        <v>103.65000000000001</v>
      </c>
      <c r="I4522" s="275"/>
      <c r="J4522" s="271"/>
      <c r="K4522" s="271"/>
      <c r="L4522" s="276"/>
      <c r="M4522" s="277"/>
      <c r="N4522" s="278"/>
      <c r="O4522" s="278"/>
      <c r="P4522" s="278"/>
      <c r="Q4522" s="278"/>
      <c r="R4522" s="278"/>
      <c r="S4522" s="278"/>
      <c r="T4522" s="279"/>
      <c r="U4522" s="15"/>
      <c r="V4522" s="15"/>
      <c r="W4522" s="15"/>
      <c r="X4522" s="15"/>
      <c r="Y4522" s="15"/>
      <c r="Z4522" s="15"/>
      <c r="AA4522" s="15"/>
      <c r="AB4522" s="15"/>
      <c r="AC4522" s="15"/>
      <c r="AD4522" s="15"/>
      <c r="AE4522" s="15"/>
      <c r="AT4522" s="280" t="s">
        <v>200</v>
      </c>
      <c r="AU4522" s="280" t="s">
        <v>82</v>
      </c>
      <c r="AV4522" s="15" t="s">
        <v>195</v>
      </c>
      <c r="AW4522" s="15" t="s">
        <v>30</v>
      </c>
      <c r="AX4522" s="15" t="s">
        <v>80</v>
      </c>
      <c r="AY4522" s="280" t="s">
        <v>189</v>
      </c>
    </row>
    <row r="4523" s="2" customFormat="1" ht="16.5" customHeight="1">
      <c r="A4523" s="39"/>
      <c r="B4523" s="40"/>
      <c r="C4523" s="228" t="s">
        <v>2804</v>
      </c>
      <c r="D4523" s="228" t="s">
        <v>191</v>
      </c>
      <c r="E4523" s="229" t="s">
        <v>2805</v>
      </c>
      <c r="F4523" s="230" t="s">
        <v>2806</v>
      </c>
      <c r="G4523" s="231" t="s">
        <v>466</v>
      </c>
      <c r="H4523" s="232">
        <v>75.200000000000003</v>
      </c>
      <c r="I4523" s="233"/>
      <c r="J4523" s="234">
        <f>ROUND(I4523*H4523,2)</f>
        <v>0</v>
      </c>
      <c r="K4523" s="235"/>
      <c r="L4523" s="45"/>
      <c r="M4523" s="236" t="s">
        <v>1</v>
      </c>
      <c r="N4523" s="237" t="s">
        <v>38</v>
      </c>
      <c r="O4523" s="92"/>
      <c r="P4523" s="238">
        <f>O4523*H4523</f>
        <v>0</v>
      </c>
      <c r="Q4523" s="238">
        <v>0</v>
      </c>
      <c r="R4523" s="238">
        <f>Q4523*H4523</f>
        <v>0</v>
      </c>
      <c r="S4523" s="238">
        <v>0.0025999999999999999</v>
      </c>
      <c r="T4523" s="239">
        <f>S4523*H4523</f>
        <v>0.19552</v>
      </c>
      <c r="U4523" s="39"/>
      <c r="V4523" s="39"/>
      <c r="W4523" s="39"/>
      <c r="X4523" s="39"/>
      <c r="Y4523" s="39"/>
      <c r="Z4523" s="39"/>
      <c r="AA4523" s="39"/>
      <c r="AB4523" s="39"/>
      <c r="AC4523" s="39"/>
      <c r="AD4523" s="39"/>
      <c r="AE4523" s="39"/>
      <c r="AR4523" s="240" t="s">
        <v>306</v>
      </c>
      <c r="AT4523" s="240" t="s">
        <v>191</v>
      </c>
      <c r="AU4523" s="240" t="s">
        <v>82</v>
      </c>
      <c r="AY4523" s="18" t="s">
        <v>189</v>
      </c>
      <c r="BE4523" s="241">
        <f>IF(N4523="základní",J4523,0)</f>
        <v>0</v>
      </c>
      <c r="BF4523" s="241">
        <f>IF(N4523="snížená",J4523,0)</f>
        <v>0</v>
      </c>
      <c r="BG4523" s="241">
        <f>IF(N4523="zákl. přenesená",J4523,0)</f>
        <v>0</v>
      </c>
      <c r="BH4523" s="241">
        <f>IF(N4523="sníž. přenesená",J4523,0)</f>
        <v>0</v>
      </c>
      <c r="BI4523" s="241">
        <f>IF(N4523="nulová",J4523,0)</f>
        <v>0</v>
      </c>
      <c r="BJ4523" s="18" t="s">
        <v>80</v>
      </c>
      <c r="BK4523" s="241">
        <f>ROUND(I4523*H4523,2)</f>
        <v>0</v>
      </c>
      <c r="BL4523" s="18" t="s">
        <v>306</v>
      </c>
      <c r="BM4523" s="240" t="s">
        <v>2807</v>
      </c>
    </row>
    <row r="4524" s="2" customFormat="1">
      <c r="A4524" s="39"/>
      <c r="B4524" s="40"/>
      <c r="C4524" s="41"/>
      <c r="D4524" s="242" t="s">
        <v>197</v>
      </c>
      <c r="E4524" s="41"/>
      <c r="F4524" s="243" t="s">
        <v>2806</v>
      </c>
      <c r="G4524" s="41"/>
      <c r="H4524" s="41"/>
      <c r="I4524" s="244"/>
      <c r="J4524" s="41"/>
      <c r="K4524" s="41"/>
      <c r="L4524" s="45"/>
      <c r="M4524" s="245"/>
      <c r="N4524" s="246"/>
      <c r="O4524" s="92"/>
      <c r="P4524" s="92"/>
      <c r="Q4524" s="92"/>
      <c r="R4524" s="92"/>
      <c r="S4524" s="92"/>
      <c r="T4524" s="93"/>
      <c r="U4524" s="39"/>
      <c r="V4524" s="39"/>
      <c r="W4524" s="39"/>
      <c r="X4524" s="39"/>
      <c r="Y4524" s="39"/>
      <c r="Z4524" s="39"/>
      <c r="AA4524" s="39"/>
      <c r="AB4524" s="39"/>
      <c r="AC4524" s="39"/>
      <c r="AD4524" s="39"/>
      <c r="AE4524" s="39"/>
      <c r="AT4524" s="18" t="s">
        <v>197</v>
      </c>
      <c r="AU4524" s="18" t="s">
        <v>82</v>
      </c>
    </row>
    <row r="4525" s="2" customFormat="1">
      <c r="A4525" s="39"/>
      <c r="B4525" s="40"/>
      <c r="C4525" s="41"/>
      <c r="D4525" s="247" t="s">
        <v>198</v>
      </c>
      <c r="E4525" s="41"/>
      <c r="F4525" s="248" t="s">
        <v>2808</v>
      </c>
      <c r="G4525" s="41"/>
      <c r="H4525" s="41"/>
      <c r="I4525" s="244"/>
      <c r="J4525" s="41"/>
      <c r="K4525" s="41"/>
      <c r="L4525" s="45"/>
      <c r="M4525" s="245"/>
      <c r="N4525" s="246"/>
      <c r="O4525" s="92"/>
      <c r="P4525" s="92"/>
      <c r="Q4525" s="92"/>
      <c r="R4525" s="92"/>
      <c r="S4525" s="92"/>
      <c r="T4525" s="93"/>
      <c r="U4525" s="39"/>
      <c r="V4525" s="39"/>
      <c r="W4525" s="39"/>
      <c r="X4525" s="39"/>
      <c r="Y4525" s="39"/>
      <c r="Z4525" s="39"/>
      <c r="AA4525" s="39"/>
      <c r="AB4525" s="39"/>
      <c r="AC4525" s="39"/>
      <c r="AD4525" s="39"/>
      <c r="AE4525" s="39"/>
      <c r="AT4525" s="18" t="s">
        <v>198</v>
      </c>
      <c r="AU4525" s="18" t="s">
        <v>82</v>
      </c>
    </row>
    <row r="4526" s="13" customFormat="1">
      <c r="A4526" s="13"/>
      <c r="B4526" s="249"/>
      <c r="C4526" s="250"/>
      <c r="D4526" s="242" t="s">
        <v>200</v>
      </c>
      <c r="E4526" s="251" t="s">
        <v>1</v>
      </c>
      <c r="F4526" s="252" t="s">
        <v>2783</v>
      </c>
      <c r="G4526" s="250"/>
      <c r="H4526" s="251" t="s">
        <v>1</v>
      </c>
      <c r="I4526" s="253"/>
      <c r="J4526" s="250"/>
      <c r="K4526" s="250"/>
      <c r="L4526" s="254"/>
      <c r="M4526" s="255"/>
      <c r="N4526" s="256"/>
      <c r="O4526" s="256"/>
      <c r="P4526" s="256"/>
      <c r="Q4526" s="256"/>
      <c r="R4526" s="256"/>
      <c r="S4526" s="256"/>
      <c r="T4526" s="257"/>
      <c r="U4526" s="13"/>
      <c r="V4526" s="13"/>
      <c r="W4526" s="13"/>
      <c r="X4526" s="13"/>
      <c r="Y4526" s="13"/>
      <c r="Z4526" s="13"/>
      <c r="AA4526" s="13"/>
      <c r="AB4526" s="13"/>
      <c r="AC4526" s="13"/>
      <c r="AD4526" s="13"/>
      <c r="AE4526" s="13"/>
      <c r="AT4526" s="258" t="s">
        <v>200</v>
      </c>
      <c r="AU4526" s="258" t="s">
        <v>82</v>
      </c>
      <c r="AV4526" s="13" t="s">
        <v>80</v>
      </c>
      <c r="AW4526" s="13" t="s">
        <v>30</v>
      </c>
      <c r="AX4526" s="13" t="s">
        <v>73</v>
      </c>
      <c r="AY4526" s="258" t="s">
        <v>189</v>
      </c>
    </row>
    <row r="4527" s="14" customFormat="1">
      <c r="A4527" s="14"/>
      <c r="B4527" s="259"/>
      <c r="C4527" s="260"/>
      <c r="D4527" s="242" t="s">
        <v>200</v>
      </c>
      <c r="E4527" s="261" t="s">
        <v>1</v>
      </c>
      <c r="F4527" s="262" t="s">
        <v>2784</v>
      </c>
      <c r="G4527" s="260"/>
      <c r="H4527" s="263">
        <v>62</v>
      </c>
      <c r="I4527" s="264"/>
      <c r="J4527" s="260"/>
      <c r="K4527" s="260"/>
      <c r="L4527" s="265"/>
      <c r="M4527" s="266"/>
      <c r="N4527" s="267"/>
      <c r="O4527" s="267"/>
      <c r="P4527" s="267"/>
      <c r="Q4527" s="267"/>
      <c r="R4527" s="267"/>
      <c r="S4527" s="267"/>
      <c r="T4527" s="268"/>
      <c r="U4527" s="14"/>
      <c r="V4527" s="14"/>
      <c r="W4527" s="14"/>
      <c r="X4527" s="14"/>
      <c r="Y4527" s="14"/>
      <c r="Z4527" s="14"/>
      <c r="AA4527" s="14"/>
      <c r="AB4527" s="14"/>
      <c r="AC4527" s="14"/>
      <c r="AD4527" s="14"/>
      <c r="AE4527" s="14"/>
      <c r="AT4527" s="269" t="s">
        <v>200</v>
      </c>
      <c r="AU4527" s="269" t="s">
        <v>82</v>
      </c>
      <c r="AV4527" s="14" t="s">
        <v>82</v>
      </c>
      <c r="AW4527" s="14" t="s">
        <v>30</v>
      </c>
      <c r="AX4527" s="14" t="s">
        <v>73</v>
      </c>
      <c r="AY4527" s="269" t="s">
        <v>189</v>
      </c>
    </row>
    <row r="4528" s="13" customFormat="1">
      <c r="A4528" s="13"/>
      <c r="B4528" s="249"/>
      <c r="C4528" s="250"/>
      <c r="D4528" s="242" t="s">
        <v>200</v>
      </c>
      <c r="E4528" s="251" t="s">
        <v>1</v>
      </c>
      <c r="F4528" s="252" t="s">
        <v>2785</v>
      </c>
      <c r="G4528" s="250"/>
      <c r="H4528" s="251" t="s">
        <v>1</v>
      </c>
      <c r="I4528" s="253"/>
      <c r="J4528" s="250"/>
      <c r="K4528" s="250"/>
      <c r="L4528" s="254"/>
      <c r="M4528" s="255"/>
      <c r="N4528" s="256"/>
      <c r="O4528" s="256"/>
      <c r="P4528" s="256"/>
      <c r="Q4528" s="256"/>
      <c r="R4528" s="256"/>
      <c r="S4528" s="256"/>
      <c r="T4528" s="257"/>
      <c r="U4528" s="13"/>
      <c r="V4528" s="13"/>
      <c r="W4528" s="13"/>
      <c r="X4528" s="13"/>
      <c r="Y4528" s="13"/>
      <c r="Z4528" s="13"/>
      <c r="AA4528" s="13"/>
      <c r="AB4528" s="13"/>
      <c r="AC4528" s="13"/>
      <c r="AD4528" s="13"/>
      <c r="AE4528" s="13"/>
      <c r="AT4528" s="258" t="s">
        <v>200</v>
      </c>
      <c r="AU4528" s="258" t="s">
        <v>82</v>
      </c>
      <c r="AV4528" s="13" t="s">
        <v>80</v>
      </c>
      <c r="AW4528" s="13" t="s">
        <v>30</v>
      </c>
      <c r="AX4528" s="13" t="s">
        <v>73</v>
      </c>
      <c r="AY4528" s="258" t="s">
        <v>189</v>
      </c>
    </row>
    <row r="4529" s="14" customFormat="1">
      <c r="A4529" s="14"/>
      <c r="B4529" s="259"/>
      <c r="C4529" s="260"/>
      <c r="D4529" s="242" t="s">
        <v>200</v>
      </c>
      <c r="E4529" s="261" t="s">
        <v>1</v>
      </c>
      <c r="F4529" s="262" t="s">
        <v>2786</v>
      </c>
      <c r="G4529" s="260"/>
      <c r="H4529" s="263">
        <v>10.199999999999999</v>
      </c>
      <c r="I4529" s="264"/>
      <c r="J4529" s="260"/>
      <c r="K4529" s="260"/>
      <c r="L4529" s="265"/>
      <c r="M4529" s="266"/>
      <c r="N4529" s="267"/>
      <c r="O4529" s="267"/>
      <c r="P4529" s="267"/>
      <c r="Q4529" s="267"/>
      <c r="R4529" s="267"/>
      <c r="S4529" s="267"/>
      <c r="T4529" s="268"/>
      <c r="U4529" s="14"/>
      <c r="V4529" s="14"/>
      <c r="W4529" s="14"/>
      <c r="X4529" s="14"/>
      <c r="Y4529" s="14"/>
      <c r="Z4529" s="14"/>
      <c r="AA4529" s="14"/>
      <c r="AB4529" s="14"/>
      <c r="AC4529" s="14"/>
      <c r="AD4529" s="14"/>
      <c r="AE4529" s="14"/>
      <c r="AT4529" s="269" t="s">
        <v>200</v>
      </c>
      <c r="AU4529" s="269" t="s">
        <v>82</v>
      </c>
      <c r="AV4529" s="14" t="s">
        <v>82</v>
      </c>
      <c r="AW4529" s="14" t="s">
        <v>30</v>
      </c>
      <c r="AX4529" s="14" t="s">
        <v>73</v>
      </c>
      <c r="AY4529" s="269" t="s">
        <v>189</v>
      </c>
    </row>
    <row r="4530" s="13" customFormat="1">
      <c r="A4530" s="13"/>
      <c r="B4530" s="249"/>
      <c r="C4530" s="250"/>
      <c r="D4530" s="242" t="s">
        <v>200</v>
      </c>
      <c r="E4530" s="251" t="s">
        <v>1</v>
      </c>
      <c r="F4530" s="252" t="s">
        <v>928</v>
      </c>
      <c r="G4530" s="250"/>
      <c r="H4530" s="251" t="s">
        <v>1</v>
      </c>
      <c r="I4530" s="253"/>
      <c r="J4530" s="250"/>
      <c r="K4530" s="250"/>
      <c r="L4530" s="254"/>
      <c r="M4530" s="255"/>
      <c r="N4530" s="256"/>
      <c r="O4530" s="256"/>
      <c r="P4530" s="256"/>
      <c r="Q4530" s="256"/>
      <c r="R4530" s="256"/>
      <c r="S4530" s="256"/>
      <c r="T4530" s="257"/>
      <c r="U4530" s="13"/>
      <c r="V4530" s="13"/>
      <c r="W4530" s="13"/>
      <c r="X4530" s="13"/>
      <c r="Y4530" s="13"/>
      <c r="Z4530" s="13"/>
      <c r="AA4530" s="13"/>
      <c r="AB4530" s="13"/>
      <c r="AC4530" s="13"/>
      <c r="AD4530" s="13"/>
      <c r="AE4530" s="13"/>
      <c r="AT4530" s="258" t="s">
        <v>200</v>
      </c>
      <c r="AU4530" s="258" t="s">
        <v>82</v>
      </c>
      <c r="AV4530" s="13" t="s">
        <v>80</v>
      </c>
      <c r="AW4530" s="13" t="s">
        <v>30</v>
      </c>
      <c r="AX4530" s="13" t="s">
        <v>73</v>
      </c>
      <c r="AY4530" s="258" t="s">
        <v>189</v>
      </c>
    </row>
    <row r="4531" s="14" customFormat="1">
      <c r="A4531" s="14"/>
      <c r="B4531" s="259"/>
      <c r="C4531" s="260"/>
      <c r="D4531" s="242" t="s">
        <v>200</v>
      </c>
      <c r="E4531" s="261" t="s">
        <v>1</v>
      </c>
      <c r="F4531" s="262" t="s">
        <v>2787</v>
      </c>
      <c r="G4531" s="260"/>
      <c r="H4531" s="263">
        <v>3</v>
      </c>
      <c r="I4531" s="264"/>
      <c r="J4531" s="260"/>
      <c r="K4531" s="260"/>
      <c r="L4531" s="265"/>
      <c r="M4531" s="266"/>
      <c r="N4531" s="267"/>
      <c r="O4531" s="267"/>
      <c r="P4531" s="267"/>
      <c r="Q4531" s="267"/>
      <c r="R4531" s="267"/>
      <c r="S4531" s="267"/>
      <c r="T4531" s="268"/>
      <c r="U4531" s="14"/>
      <c r="V4531" s="14"/>
      <c r="W4531" s="14"/>
      <c r="X4531" s="14"/>
      <c r="Y4531" s="14"/>
      <c r="Z4531" s="14"/>
      <c r="AA4531" s="14"/>
      <c r="AB4531" s="14"/>
      <c r="AC4531" s="14"/>
      <c r="AD4531" s="14"/>
      <c r="AE4531" s="14"/>
      <c r="AT4531" s="269" t="s">
        <v>200</v>
      </c>
      <c r="AU4531" s="269" t="s">
        <v>82</v>
      </c>
      <c r="AV4531" s="14" t="s">
        <v>82</v>
      </c>
      <c r="AW4531" s="14" t="s">
        <v>30</v>
      </c>
      <c r="AX4531" s="14" t="s">
        <v>73</v>
      </c>
      <c r="AY4531" s="269" t="s">
        <v>189</v>
      </c>
    </row>
    <row r="4532" s="15" customFormat="1">
      <c r="A4532" s="15"/>
      <c r="B4532" s="270"/>
      <c r="C4532" s="271"/>
      <c r="D4532" s="242" t="s">
        <v>200</v>
      </c>
      <c r="E4532" s="272" t="s">
        <v>1</v>
      </c>
      <c r="F4532" s="273" t="s">
        <v>207</v>
      </c>
      <c r="G4532" s="271"/>
      <c r="H4532" s="274">
        <v>75.200000000000003</v>
      </c>
      <c r="I4532" s="275"/>
      <c r="J4532" s="271"/>
      <c r="K4532" s="271"/>
      <c r="L4532" s="276"/>
      <c r="M4532" s="277"/>
      <c r="N4532" s="278"/>
      <c r="O4532" s="278"/>
      <c r="P4532" s="278"/>
      <c r="Q4532" s="278"/>
      <c r="R4532" s="278"/>
      <c r="S4532" s="278"/>
      <c r="T4532" s="279"/>
      <c r="U4532" s="15"/>
      <c r="V4532" s="15"/>
      <c r="W4532" s="15"/>
      <c r="X4532" s="15"/>
      <c r="Y4532" s="15"/>
      <c r="Z4532" s="15"/>
      <c r="AA4532" s="15"/>
      <c r="AB4532" s="15"/>
      <c r="AC4532" s="15"/>
      <c r="AD4532" s="15"/>
      <c r="AE4532" s="15"/>
      <c r="AT4532" s="280" t="s">
        <v>200</v>
      </c>
      <c r="AU4532" s="280" t="s">
        <v>82</v>
      </c>
      <c r="AV4532" s="15" t="s">
        <v>195</v>
      </c>
      <c r="AW4532" s="15" t="s">
        <v>30</v>
      </c>
      <c r="AX4532" s="15" t="s">
        <v>80</v>
      </c>
      <c r="AY4532" s="280" t="s">
        <v>189</v>
      </c>
    </row>
    <row r="4533" s="2" customFormat="1" ht="16.5" customHeight="1">
      <c r="A4533" s="39"/>
      <c r="B4533" s="40"/>
      <c r="C4533" s="228" t="s">
        <v>2809</v>
      </c>
      <c r="D4533" s="228" t="s">
        <v>191</v>
      </c>
      <c r="E4533" s="229" t="s">
        <v>2810</v>
      </c>
      <c r="F4533" s="230" t="s">
        <v>2811</v>
      </c>
      <c r="G4533" s="231" t="s">
        <v>466</v>
      </c>
      <c r="H4533" s="232">
        <v>46.799999999999997</v>
      </c>
      <c r="I4533" s="233"/>
      <c r="J4533" s="234">
        <f>ROUND(I4533*H4533,2)</f>
        <v>0</v>
      </c>
      <c r="K4533" s="235"/>
      <c r="L4533" s="45"/>
      <c r="M4533" s="236" t="s">
        <v>1</v>
      </c>
      <c r="N4533" s="237" t="s">
        <v>38</v>
      </c>
      <c r="O4533" s="92"/>
      <c r="P4533" s="238">
        <f>O4533*H4533</f>
        <v>0</v>
      </c>
      <c r="Q4533" s="238">
        <v>0</v>
      </c>
      <c r="R4533" s="238">
        <f>Q4533*H4533</f>
        <v>0</v>
      </c>
      <c r="S4533" s="238">
        <v>0.0039399999999999999</v>
      </c>
      <c r="T4533" s="239">
        <f>S4533*H4533</f>
        <v>0.18439199999999997</v>
      </c>
      <c r="U4533" s="39"/>
      <c r="V4533" s="39"/>
      <c r="W4533" s="39"/>
      <c r="X4533" s="39"/>
      <c r="Y4533" s="39"/>
      <c r="Z4533" s="39"/>
      <c r="AA4533" s="39"/>
      <c r="AB4533" s="39"/>
      <c r="AC4533" s="39"/>
      <c r="AD4533" s="39"/>
      <c r="AE4533" s="39"/>
      <c r="AR4533" s="240" t="s">
        <v>306</v>
      </c>
      <c r="AT4533" s="240" t="s">
        <v>191</v>
      </c>
      <c r="AU4533" s="240" t="s">
        <v>82</v>
      </c>
      <c r="AY4533" s="18" t="s">
        <v>189</v>
      </c>
      <c r="BE4533" s="241">
        <f>IF(N4533="základní",J4533,0)</f>
        <v>0</v>
      </c>
      <c r="BF4533" s="241">
        <f>IF(N4533="snížená",J4533,0)</f>
        <v>0</v>
      </c>
      <c r="BG4533" s="241">
        <f>IF(N4533="zákl. přenesená",J4533,0)</f>
        <v>0</v>
      </c>
      <c r="BH4533" s="241">
        <f>IF(N4533="sníž. přenesená",J4533,0)</f>
        <v>0</v>
      </c>
      <c r="BI4533" s="241">
        <f>IF(N4533="nulová",J4533,0)</f>
        <v>0</v>
      </c>
      <c r="BJ4533" s="18" t="s">
        <v>80</v>
      </c>
      <c r="BK4533" s="241">
        <f>ROUND(I4533*H4533,2)</f>
        <v>0</v>
      </c>
      <c r="BL4533" s="18" t="s">
        <v>306</v>
      </c>
      <c r="BM4533" s="240" t="s">
        <v>2812</v>
      </c>
    </row>
    <row r="4534" s="2" customFormat="1">
      <c r="A4534" s="39"/>
      <c r="B4534" s="40"/>
      <c r="C4534" s="41"/>
      <c r="D4534" s="242" t="s">
        <v>197</v>
      </c>
      <c r="E4534" s="41"/>
      <c r="F4534" s="243" t="s">
        <v>2811</v>
      </c>
      <c r="G4534" s="41"/>
      <c r="H4534" s="41"/>
      <c r="I4534" s="244"/>
      <c r="J4534" s="41"/>
      <c r="K4534" s="41"/>
      <c r="L4534" s="45"/>
      <c r="M4534" s="245"/>
      <c r="N4534" s="246"/>
      <c r="O4534" s="92"/>
      <c r="P4534" s="92"/>
      <c r="Q4534" s="92"/>
      <c r="R4534" s="92"/>
      <c r="S4534" s="92"/>
      <c r="T4534" s="93"/>
      <c r="U4534" s="39"/>
      <c r="V4534" s="39"/>
      <c r="W4534" s="39"/>
      <c r="X4534" s="39"/>
      <c r="Y4534" s="39"/>
      <c r="Z4534" s="39"/>
      <c r="AA4534" s="39"/>
      <c r="AB4534" s="39"/>
      <c r="AC4534" s="39"/>
      <c r="AD4534" s="39"/>
      <c r="AE4534" s="39"/>
      <c r="AT4534" s="18" t="s">
        <v>197</v>
      </c>
      <c r="AU4534" s="18" t="s">
        <v>82</v>
      </c>
    </row>
    <row r="4535" s="2" customFormat="1">
      <c r="A4535" s="39"/>
      <c r="B4535" s="40"/>
      <c r="C4535" s="41"/>
      <c r="D4535" s="247" t="s">
        <v>198</v>
      </c>
      <c r="E4535" s="41"/>
      <c r="F4535" s="248" t="s">
        <v>2813</v>
      </c>
      <c r="G4535" s="41"/>
      <c r="H4535" s="41"/>
      <c r="I4535" s="244"/>
      <c r="J4535" s="41"/>
      <c r="K4535" s="41"/>
      <c r="L4535" s="45"/>
      <c r="M4535" s="245"/>
      <c r="N4535" s="246"/>
      <c r="O4535" s="92"/>
      <c r="P4535" s="92"/>
      <c r="Q4535" s="92"/>
      <c r="R4535" s="92"/>
      <c r="S4535" s="92"/>
      <c r="T4535" s="93"/>
      <c r="U4535" s="39"/>
      <c r="V4535" s="39"/>
      <c r="W4535" s="39"/>
      <c r="X4535" s="39"/>
      <c r="Y4535" s="39"/>
      <c r="Z4535" s="39"/>
      <c r="AA4535" s="39"/>
      <c r="AB4535" s="39"/>
      <c r="AC4535" s="39"/>
      <c r="AD4535" s="39"/>
      <c r="AE4535" s="39"/>
      <c r="AT4535" s="18" t="s">
        <v>198</v>
      </c>
      <c r="AU4535" s="18" t="s">
        <v>82</v>
      </c>
    </row>
    <row r="4536" s="13" customFormat="1">
      <c r="A4536" s="13"/>
      <c r="B4536" s="249"/>
      <c r="C4536" s="250"/>
      <c r="D4536" s="242" t="s">
        <v>200</v>
      </c>
      <c r="E4536" s="251" t="s">
        <v>1</v>
      </c>
      <c r="F4536" s="252" t="s">
        <v>944</v>
      </c>
      <c r="G4536" s="250"/>
      <c r="H4536" s="251" t="s">
        <v>1</v>
      </c>
      <c r="I4536" s="253"/>
      <c r="J4536" s="250"/>
      <c r="K4536" s="250"/>
      <c r="L4536" s="254"/>
      <c r="M4536" s="255"/>
      <c r="N4536" s="256"/>
      <c r="O4536" s="256"/>
      <c r="P4536" s="256"/>
      <c r="Q4536" s="256"/>
      <c r="R4536" s="256"/>
      <c r="S4536" s="256"/>
      <c r="T4536" s="257"/>
      <c r="U4536" s="13"/>
      <c r="V4536" s="13"/>
      <c r="W4536" s="13"/>
      <c r="X4536" s="13"/>
      <c r="Y4536" s="13"/>
      <c r="Z4536" s="13"/>
      <c r="AA4536" s="13"/>
      <c r="AB4536" s="13"/>
      <c r="AC4536" s="13"/>
      <c r="AD4536" s="13"/>
      <c r="AE4536" s="13"/>
      <c r="AT4536" s="258" t="s">
        <v>200</v>
      </c>
      <c r="AU4536" s="258" t="s">
        <v>82</v>
      </c>
      <c r="AV4536" s="13" t="s">
        <v>80</v>
      </c>
      <c r="AW4536" s="13" t="s">
        <v>30</v>
      </c>
      <c r="AX4536" s="13" t="s">
        <v>73</v>
      </c>
      <c r="AY4536" s="258" t="s">
        <v>189</v>
      </c>
    </row>
    <row r="4537" s="14" customFormat="1">
      <c r="A4537" s="14"/>
      <c r="B4537" s="259"/>
      <c r="C4537" s="260"/>
      <c r="D4537" s="242" t="s">
        <v>200</v>
      </c>
      <c r="E4537" s="261" t="s">
        <v>1</v>
      </c>
      <c r="F4537" s="262" t="s">
        <v>2814</v>
      </c>
      <c r="G4537" s="260"/>
      <c r="H4537" s="263">
        <v>25.199999999999999</v>
      </c>
      <c r="I4537" s="264"/>
      <c r="J4537" s="260"/>
      <c r="K4537" s="260"/>
      <c r="L4537" s="265"/>
      <c r="M4537" s="266"/>
      <c r="N4537" s="267"/>
      <c r="O4537" s="267"/>
      <c r="P4537" s="267"/>
      <c r="Q4537" s="267"/>
      <c r="R4537" s="267"/>
      <c r="S4537" s="267"/>
      <c r="T4537" s="268"/>
      <c r="U4537" s="14"/>
      <c r="V4537" s="14"/>
      <c r="W4537" s="14"/>
      <c r="X4537" s="14"/>
      <c r="Y4537" s="14"/>
      <c r="Z4537" s="14"/>
      <c r="AA4537" s="14"/>
      <c r="AB4537" s="14"/>
      <c r="AC4537" s="14"/>
      <c r="AD4537" s="14"/>
      <c r="AE4537" s="14"/>
      <c r="AT4537" s="269" t="s">
        <v>200</v>
      </c>
      <c r="AU4537" s="269" t="s">
        <v>82</v>
      </c>
      <c r="AV4537" s="14" t="s">
        <v>82</v>
      </c>
      <c r="AW4537" s="14" t="s">
        <v>30</v>
      </c>
      <c r="AX4537" s="14" t="s">
        <v>73</v>
      </c>
      <c r="AY4537" s="269" t="s">
        <v>189</v>
      </c>
    </row>
    <row r="4538" s="13" customFormat="1">
      <c r="A4538" s="13"/>
      <c r="B4538" s="249"/>
      <c r="C4538" s="250"/>
      <c r="D4538" s="242" t="s">
        <v>200</v>
      </c>
      <c r="E4538" s="251" t="s">
        <v>1</v>
      </c>
      <c r="F4538" s="252" t="s">
        <v>932</v>
      </c>
      <c r="G4538" s="250"/>
      <c r="H4538" s="251" t="s">
        <v>1</v>
      </c>
      <c r="I4538" s="253"/>
      <c r="J4538" s="250"/>
      <c r="K4538" s="250"/>
      <c r="L4538" s="254"/>
      <c r="M4538" s="255"/>
      <c r="N4538" s="256"/>
      <c r="O4538" s="256"/>
      <c r="P4538" s="256"/>
      <c r="Q4538" s="256"/>
      <c r="R4538" s="256"/>
      <c r="S4538" s="256"/>
      <c r="T4538" s="257"/>
      <c r="U4538" s="13"/>
      <c r="V4538" s="13"/>
      <c r="W4538" s="13"/>
      <c r="X4538" s="13"/>
      <c r="Y4538" s="13"/>
      <c r="Z4538" s="13"/>
      <c r="AA4538" s="13"/>
      <c r="AB4538" s="13"/>
      <c r="AC4538" s="13"/>
      <c r="AD4538" s="13"/>
      <c r="AE4538" s="13"/>
      <c r="AT4538" s="258" t="s">
        <v>200</v>
      </c>
      <c r="AU4538" s="258" t="s">
        <v>82</v>
      </c>
      <c r="AV4538" s="13" t="s">
        <v>80</v>
      </c>
      <c r="AW4538" s="13" t="s">
        <v>30</v>
      </c>
      <c r="AX4538" s="13" t="s">
        <v>73</v>
      </c>
      <c r="AY4538" s="258" t="s">
        <v>189</v>
      </c>
    </row>
    <row r="4539" s="14" customFormat="1">
      <c r="A4539" s="14"/>
      <c r="B4539" s="259"/>
      <c r="C4539" s="260"/>
      <c r="D4539" s="242" t="s">
        <v>200</v>
      </c>
      <c r="E4539" s="261" t="s">
        <v>1</v>
      </c>
      <c r="F4539" s="262" t="s">
        <v>2815</v>
      </c>
      <c r="G4539" s="260"/>
      <c r="H4539" s="263">
        <v>21.600000000000001</v>
      </c>
      <c r="I4539" s="264"/>
      <c r="J4539" s="260"/>
      <c r="K4539" s="260"/>
      <c r="L4539" s="265"/>
      <c r="M4539" s="266"/>
      <c r="N4539" s="267"/>
      <c r="O4539" s="267"/>
      <c r="P4539" s="267"/>
      <c r="Q4539" s="267"/>
      <c r="R4539" s="267"/>
      <c r="S4539" s="267"/>
      <c r="T4539" s="268"/>
      <c r="U4539" s="14"/>
      <c r="V4539" s="14"/>
      <c r="W4539" s="14"/>
      <c r="X4539" s="14"/>
      <c r="Y4539" s="14"/>
      <c r="Z4539" s="14"/>
      <c r="AA4539" s="14"/>
      <c r="AB4539" s="14"/>
      <c r="AC4539" s="14"/>
      <c r="AD4539" s="14"/>
      <c r="AE4539" s="14"/>
      <c r="AT4539" s="269" t="s">
        <v>200</v>
      </c>
      <c r="AU4539" s="269" t="s">
        <v>82</v>
      </c>
      <c r="AV4539" s="14" t="s">
        <v>82</v>
      </c>
      <c r="AW4539" s="14" t="s">
        <v>30</v>
      </c>
      <c r="AX4539" s="14" t="s">
        <v>73</v>
      </c>
      <c r="AY4539" s="269" t="s">
        <v>189</v>
      </c>
    </row>
    <row r="4540" s="15" customFormat="1">
      <c r="A4540" s="15"/>
      <c r="B4540" s="270"/>
      <c r="C4540" s="271"/>
      <c r="D4540" s="242" t="s">
        <v>200</v>
      </c>
      <c r="E4540" s="272" t="s">
        <v>1</v>
      </c>
      <c r="F4540" s="273" t="s">
        <v>207</v>
      </c>
      <c r="G4540" s="271"/>
      <c r="H4540" s="274">
        <v>46.799999999999997</v>
      </c>
      <c r="I4540" s="275"/>
      <c r="J4540" s="271"/>
      <c r="K4540" s="271"/>
      <c r="L4540" s="276"/>
      <c r="M4540" s="277"/>
      <c r="N4540" s="278"/>
      <c r="O4540" s="278"/>
      <c r="P4540" s="278"/>
      <c r="Q4540" s="278"/>
      <c r="R4540" s="278"/>
      <c r="S4540" s="278"/>
      <c r="T4540" s="279"/>
      <c r="U4540" s="15"/>
      <c r="V4540" s="15"/>
      <c r="W4540" s="15"/>
      <c r="X4540" s="15"/>
      <c r="Y4540" s="15"/>
      <c r="Z4540" s="15"/>
      <c r="AA4540" s="15"/>
      <c r="AB4540" s="15"/>
      <c r="AC4540" s="15"/>
      <c r="AD4540" s="15"/>
      <c r="AE4540" s="15"/>
      <c r="AT4540" s="280" t="s">
        <v>200</v>
      </c>
      <c r="AU4540" s="280" t="s">
        <v>82</v>
      </c>
      <c r="AV4540" s="15" t="s">
        <v>195</v>
      </c>
      <c r="AW4540" s="15" t="s">
        <v>30</v>
      </c>
      <c r="AX4540" s="15" t="s">
        <v>80</v>
      </c>
      <c r="AY4540" s="280" t="s">
        <v>189</v>
      </c>
    </row>
    <row r="4541" s="2" customFormat="1" ht="49.05" customHeight="1">
      <c r="A4541" s="39"/>
      <c r="B4541" s="40"/>
      <c r="C4541" s="228" t="s">
        <v>2816</v>
      </c>
      <c r="D4541" s="228" t="s">
        <v>191</v>
      </c>
      <c r="E4541" s="229" t="s">
        <v>2817</v>
      </c>
      <c r="F4541" s="230" t="s">
        <v>2818</v>
      </c>
      <c r="G4541" s="231" t="s">
        <v>301</v>
      </c>
      <c r="H4541" s="232">
        <v>58.002000000000002</v>
      </c>
      <c r="I4541" s="233"/>
      <c r="J4541" s="234">
        <f>ROUND(I4541*H4541,2)</f>
        <v>0</v>
      </c>
      <c r="K4541" s="235"/>
      <c r="L4541" s="45"/>
      <c r="M4541" s="236" t="s">
        <v>1</v>
      </c>
      <c r="N4541" s="237" t="s">
        <v>38</v>
      </c>
      <c r="O4541" s="92"/>
      <c r="P4541" s="238">
        <f>O4541*H4541</f>
        <v>0</v>
      </c>
      <c r="Q4541" s="238">
        <v>0.0064000000000000003</v>
      </c>
      <c r="R4541" s="238">
        <f>Q4541*H4541</f>
        <v>0.37121280000000001</v>
      </c>
      <c r="S4541" s="238">
        <v>0</v>
      </c>
      <c r="T4541" s="239">
        <f>S4541*H4541</f>
        <v>0</v>
      </c>
      <c r="U4541" s="39"/>
      <c r="V4541" s="39"/>
      <c r="W4541" s="39"/>
      <c r="X4541" s="39"/>
      <c r="Y4541" s="39"/>
      <c r="Z4541" s="39"/>
      <c r="AA4541" s="39"/>
      <c r="AB4541" s="39"/>
      <c r="AC4541" s="39"/>
      <c r="AD4541" s="39"/>
      <c r="AE4541" s="39"/>
      <c r="AR4541" s="240" t="s">
        <v>306</v>
      </c>
      <c r="AT4541" s="240" t="s">
        <v>191</v>
      </c>
      <c r="AU4541" s="240" t="s">
        <v>82</v>
      </c>
      <c r="AY4541" s="18" t="s">
        <v>189</v>
      </c>
      <c r="BE4541" s="241">
        <f>IF(N4541="základní",J4541,0)</f>
        <v>0</v>
      </c>
      <c r="BF4541" s="241">
        <f>IF(N4541="snížená",J4541,0)</f>
        <v>0</v>
      </c>
      <c r="BG4541" s="241">
        <f>IF(N4541="zákl. přenesená",J4541,0)</f>
        <v>0</v>
      </c>
      <c r="BH4541" s="241">
        <f>IF(N4541="sníž. přenesená",J4541,0)</f>
        <v>0</v>
      </c>
      <c r="BI4541" s="241">
        <f>IF(N4541="nulová",J4541,0)</f>
        <v>0</v>
      </c>
      <c r="BJ4541" s="18" t="s">
        <v>80</v>
      </c>
      <c r="BK4541" s="241">
        <f>ROUND(I4541*H4541,2)</f>
        <v>0</v>
      </c>
      <c r="BL4541" s="18" t="s">
        <v>306</v>
      </c>
      <c r="BM4541" s="240" t="s">
        <v>2819</v>
      </c>
    </row>
    <row r="4542" s="2" customFormat="1">
      <c r="A4542" s="39"/>
      <c r="B4542" s="40"/>
      <c r="C4542" s="41"/>
      <c r="D4542" s="242" t="s">
        <v>197</v>
      </c>
      <c r="E4542" s="41"/>
      <c r="F4542" s="243" t="s">
        <v>2818</v>
      </c>
      <c r="G4542" s="41"/>
      <c r="H4542" s="41"/>
      <c r="I4542" s="244"/>
      <c r="J4542" s="41"/>
      <c r="K4542" s="41"/>
      <c r="L4542" s="45"/>
      <c r="M4542" s="245"/>
      <c r="N4542" s="246"/>
      <c r="O4542" s="92"/>
      <c r="P4542" s="92"/>
      <c r="Q4542" s="92"/>
      <c r="R4542" s="92"/>
      <c r="S4542" s="92"/>
      <c r="T4542" s="93"/>
      <c r="U4542" s="39"/>
      <c r="V4542" s="39"/>
      <c r="W4542" s="39"/>
      <c r="X4542" s="39"/>
      <c r="Y4542" s="39"/>
      <c r="Z4542" s="39"/>
      <c r="AA4542" s="39"/>
      <c r="AB4542" s="39"/>
      <c r="AC4542" s="39"/>
      <c r="AD4542" s="39"/>
      <c r="AE4542" s="39"/>
      <c r="AT4542" s="18" t="s">
        <v>197</v>
      </c>
      <c r="AU4542" s="18" t="s">
        <v>82</v>
      </c>
    </row>
    <row r="4543" s="2" customFormat="1">
      <c r="A4543" s="39"/>
      <c r="B4543" s="40"/>
      <c r="C4543" s="41"/>
      <c r="D4543" s="247" t="s">
        <v>198</v>
      </c>
      <c r="E4543" s="41"/>
      <c r="F4543" s="248" t="s">
        <v>2820</v>
      </c>
      <c r="G4543" s="41"/>
      <c r="H4543" s="41"/>
      <c r="I4543" s="244"/>
      <c r="J4543" s="41"/>
      <c r="K4543" s="41"/>
      <c r="L4543" s="45"/>
      <c r="M4543" s="245"/>
      <c r="N4543" s="246"/>
      <c r="O4543" s="92"/>
      <c r="P4543" s="92"/>
      <c r="Q4543" s="92"/>
      <c r="R4543" s="92"/>
      <c r="S4543" s="92"/>
      <c r="T4543" s="93"/>
      <c r="U4543" s="39"/>
      <c r="V4543" s="39"/>
      <c r="W4543" s="39"/>
      <c r="X4543" s="39"/>
      <c r="Y4543" s="39"/>
      <c r="Z4543" s="39"/>
      <c r="AA4543" s="39"/>
      <c r="AB4543" s="39"/>
      <c r="AC4543" s="39"/>
      <c r="AD4543" s="39"/>
      <c r="AE4543" s="39"/>
      <c r="AT4543" s="18" t="s">
        <v>198</v>
      </c>
      <c r="AU4543" s="18" t="s">
        <v>82</v>
      </c>
    </row>
    <row r="4544" s="13" customFormat="1">
      <c r="A4544" s="13"/>
      <c r="B4544" s="249"/>
      <c r="C4544" s="250"/>
      <c r="D4544" s="242" t="s">
        <v>200</v>
      </c>
      <c r="E4544" s="251" t="s">
        <v>1</v>
      </c>
      <c r="F4544" s="252" t="s">
        <v>2161</v>
      </c>
      <c r="G4544" s="250"/>
      <c r="H4544" s="251" t="s">
        <v>1</v>
      </c>
      <c r="I4544" s="253"/>
      <c r="J4544" s="250"/>
      <c r="K4544" s="250"/>
      <c r="L4544" s="254"/>
      <c r="M4544" s="255"/>
      <c r="N4544" s="256"/>
      <c r="O4544" s="256"/>
      <c r="P4544" s="256"/>
      <c r="Q4544" s="256"/>
      <c r="R4544" s="256"/>
      <c r="S4544" s="256"/>
      <c r="T4544" s="257"/>
      <c r="U4544" s="13"/>
      <c r="V4544" s="13"/>
      <c r="W4544" s="13"/>
      <c r="X4544" s="13"/>
      <c r="Y4544" s="13"/>
      <c r="Z4544" s="13"/>
      <c r="AA4544" s="13"/>
      <c r="AB4544" s="13"/>
      <c r="AC4544" s="13"/>
      <c r="AD4544" s="13"/>
      <c r="AE4544" s="13"/>
      <c r="AT4544" s="258" t="s">
        <v>200</v>
      </c>
      <c r="AU4544" s="258" t="s">
        <v>82</v>
      </c>
      <c r="AV4544" s="13" t="s">
        <v>80</v>
      </c>
      <c r="AW4544" s="13" t="s">
        <v>30</v>
      </c>
      <c r="AX4544" s="13" t="s">
        <v>73</v>
      </c>
      <c r="AY4544" s="258" t="s">
        <v>189</v>
      </c>
    </row>
    <row r="4545" s="14" customFormat="1">
      <c r="A4545" s="14"/>
      <c r="B4545" s="259"/>
      <c r="C4545" s="260"/>
      <c r="D4545" s="242" t="s">
        <v>200</v>
      </c>
      <c r="E4545" s="261" t="s">
        <v>1</v>
      </c>
      <c r="F4545" s="262" t="s">
        <v>2530</v>
      </c>
      <c r="G4545" s="260"/>
      <c r="H4545" s="263">
        <v>24.289000000000001</v>
      </c>
      <c r="I4545" s="264"/>
      <c r="J4545" s="260"/>
      <c r="K4545" s="260"/>
      <c r="L4545" s="265"/>
      <c r="M4545" s="266"/>
      <c r="N4545" s="267"/>
      <c r="O4545" s="267"/>
      <c r="P4545" s="267"/>
      <c r="Q4545" s="267"/>
      <c r="R4545" s="267"/>
      <c r="S4545" s="267"/>
      <c r="T4545" s="268"/>
      <c r="U4545" s="14"/>
      <c r="V4545" s="14"/>
      <c r="W4545" s="14"/>
      <c r="X4545" s="14"/>
      <c r="Y4545" s="14"/>
      <c r="Z4545" s="14"/>
      <c r="AA4545" s="14"/>
      <c r="AB4545" s="14"/>
      <c r="AC4545" s="14"/>
      <c r="AD4545" s="14"/>
      <c r="AE4545" s="14"/>
      <c r="AT4545" s="269" t="s">
        <v>200</v>
      </c>
      <c r="AU4545" s="269" t="s">
        <v>82</v>
      </c>
      <c r="AV4545" s="14" t="s">
        <v>82</v>
      </c>
      <c r="AW4545" s="14" t="s">
        <v>30</v>
      </c>
      <c r="AX4545" s="14" t="s">
        <v>73</v>
      </c>
      <c r="AY4545" s="269" t="s">
        <v>189</v>
      </c>
    </row>
    <row r="4546" s="14" customFormat="1">
      <c r="A4546" s="14"/>
      <c r="B4546" s="259"/>
      <c r="C4546" s="260"/>
      <c r="D4546" s="242" t="s">
        <v>200</v>
      </c>
      <c r="E4546" s="261" t="s">
        <v>1</v>
      </c>
      <c r="F4546" s="262" t="s">
        <v>2531</v>
      </c>
      <c r="G4546" s="260"/>
      <c r="H4546" s="263">
        <v>14.141</v>
      </c>
      <c r="I4546" s="264"/>
      <c r="J4546" s="260"/>
      <c r="K4546" s="260"/>
      <c r="L4546" s="265"/>
      <c r="M4546" s="266"/>
      <c r="N4546" s="267"/>
      <c r="O4546" s="267"/>
      <c r="P4546" s="267"/>
      <c r="Q4546" s="267"/>
      <c r="R4546" s="267"/>
      <c r="S4546" s="267"/>
      <c r="T4546" s="268"/>
      <c r="U4546" s="14"/>
      <c r="V4546" s="14"/>
      <c r="W4546" s="14"/>
      <c r="X4546" s="14"/>
      <c r="Y4546" s="14"/>
      <c r="Z4546" s="14"/>
      <c r="AA4546" s="14"/>
      <c r="AB4546" s="14"/>
      <c r="AC4546" s="14"/>
      <c r="AD4546" s="14"/>
      <c r="AE4546" s="14"/>
      <c r="AT4546" s="269" t="s">
        <v>200</v>
      </c>
      <c r="AU4546" s="269" t="s">
        <v>82</v>
      </c>
      <c r="AV4546" s="14" t="s">
        <v>82</v>
      </c>
      <c r="AW4546" s="14" t="s">
        <v>30</v>
      </c>
      <c r="AX4546" s="14" t="s">
        <v>73</v>
      </c>
      <c r="AY4546" s="269" t="s">
        <v>189</v>
      </c>
    </row>
    <row r="4547" s="14" customFormat="1">
      <c r="A4547" s="14"/>
      <c r="B4547" s="259"/>
      <c r="C4547" s="260"/>
      <c r="D4547" s="242" t="s">
        <v>200</v>
      </c>
      <c r="E4547" s="261" t="s">
        <v>1</v>
      </c>
      <c r="F4547" s="262" t="s">
        <v>2532</v>
      </c>
      <c r="G4547" s="260"/>
      <c r="H4547" s="263">
        <v>19.571999999999999</v>
      </c>
      <c r="I4547" s="264"/>
      <c r="J4547" s="260"/>
      <c r="K4547" s="260"/>
      <c r="L4547" s="265"/>
      <c r="M4547" s="266"/>
      <c r="N4547" s="267"/>
      <c r="O4547" s="267"/>
      <c r="P4547" s="267"/>
      <c r="Q4547" s="267"/>
      <c r="R4547" s="267"/>
      <c r="S4547" s="267"/>
      <c r="T4547" s="268"/>
      <c r="U4547" s="14"/>
      <c r="V4547" s="14"/>
      <c r="W4547" s="14"/>
      <c r="X4547" s="14"/>
      <c r="Y4547" s="14"/>
      <c r="Z4547" s="14"/>
      <c r="AA4547" s="14"/>
      <c r="AB4547" s="14"/>
      <c r="AC4547" s="14"/>
      <c r="AD4547" s="14"/>
      <c r="AE4547" s="14"/>
      <c r="AT4547" s="269" t="s">
        <v>200</v>
      </c>
      <c r="AU4547" s="269" t="s">
        <v>82</v>
      </c>
      <c r="AV4547" s="14" t="s">
        <v>82</v>
      </c>
      <c r="AW4547" s="14" t="s">
        <v>30</v>
      </c>
      <c r="AX4547" s="14" t="s">
        <v>73</v>
      </c>
      <c r="AY4547" s="269" t="s">
        <v>189</v>
      </c>
    </row>
    <row r="4548" s="15" customFormat="1">
      <c r="A4548" s="15"/>
      <c r="B4548" s="270"/>
      <c r="C4548" s="271"/>
      <c r="D4548" s="242" t="s">
        <v>200</v>
      </c>
      <c r="E4548" s="272" t="s">
        <v>1</v>
      </c>
      <c r="F4548" s="273" t="s">
        <v>207</v>
      </c>
      <c r="G4548" s="271"/>
      <c r="H4548" s="274">
        <v>58.002000000000002</v>
      </c>
      <c r="I4548" s="275"/>
      <c r="J4548" s="271"/>
      <c r="K4548" s="271"/>
      <c r="L4548" s="276"/>
      <c r="M4548" s="277"/>
      <c r="N4548" s="278"/>
      <c r="O4548" s="278"/>
      <c r="P4548" s="278"/>
      <c r="Q4548" s="278"/>
      <c r="R4548" s="278"/>
      <c r="S4548" s="278"/>
      <c r="T4548" s="279"/>
      <c r="U4548" s="15"/>
      <c r="V4548" s="15"/>
      <c r="W4548" s="15"/>
      <c r="X4548" s="15"/>
      <c r="Y4548" s="15"/>
      <c r="Z4548" s="15"/>
      <c r="AA4548" s="15"/>
      <c r="AB4548" s="15"/>
      <c r="AC4548" s="15"/>
      <c r="AD4548" s="15"/>
      <c r="AE4548" s="15"/>
      <c r="AT4548" s="280" t="s">
        <v>200</v>
      </c>
      <c r="AU4548" s="280" t="s">
        <v>82</v>
      </c>
      <c r="AV4548" s="15" t="s">
        <v>195</v>
      </c>
      <c r="AW4548" s="15" t="s">
        <v>30</v>
      </c>
      <c r="AX4548" s="15" t="s">
        <v>80</v>
      </c>
      <c r="AY4548" s="280" t="s">
        <v>189</v>
      </c>
    </row>
    <row r="4549" s="2" customFormat="1" ht="16.5" customHeight="1">
      <c r="A4549" s="39"/>
      <c r="B4549" s="40"/>
      <c r="C4549" s="228" t="s">
        <v>2821</v>
      </c>
      <c r="D4549" s="228" t="s">
        <v>191</v>
      </c>
      <c r="E4549" s="229" t="s">
        <v>2822</v>
      </c>
      <c r="F4549" s="230" t="s">
        <v>2823</v>
      </c>
      <c r="G4549" s="231" t="s">
        <v>466</v>
      </c>
      <c r="H4549" s="232">
        <v>94.900000000000006</v>
      </c>
      <c r="I4549" s="233"/>
      <c r="J4549" s="234">
        <f>ROUND(I4549*H4549,2)</f>
        <v>0</v>
      </c>
      <c r="K4549" s="235"/>
      <c r="L4549" s="45"/>
      <c r="M4549" s="236" t="s">
        <v>1</v>
      </c>
      <c r="N4549" s="237" t="s">
        <v>38</v>
      </c>
      <c r="O4549" s="92"/>
      <c r="P4549" s="238">
        <f>O4549*H4549</f>
        <v>0</v>
      </c>
      <c r="Q4549" s="238">
        <v>0.0049199999999999999</v>
      </c>
      <c r="R4549" s="238">
        <f>Q4549*H4549</f>
        <v>0.46690800000000005</v>
      </c>
      <c r="S4549" s="238">
        <v>0</v>
      </c>
      <c r="T4549" s="239">
        <f>S4549*H4549</f>
        <v>0</v>
      </c>
      <c r="U4549" s="39"/>
      <c r="V4549" s="39"/>
      <c r="W4549" s="39"/>
      <c r="X4549" s="39"/>
      <c r="Y4549" s="39"/>
      <c r="Z4549" s="39"/>
      <c r="AA4549" s="39"/>
      <c r="AB4549" s="39"/>
      <c r="AC4549" s="39"/>
      <c r="AD4549" s="39"/>
      <c r="AE4549" s="39"/>
      <c r="AR4549" s="240" t="s">
        <v>306</v>
      </c>
      <c r="AT4549" s="240" t="s">
        <v>191</v>
      </c>
      <c r="AU4549" s="240" t="s">
        <v>82</v>
      </c>
      <c r="AY4549" s="18" t="s">
        <v>189</v>
      </c>
      <c r="BE4549" s="241">
        <f>IF(N4549="základní",J4549,0)</f>
        <v>0</v>
      </c>
      <c r="BF4549" s="241">
        <f>IF(N4549="snížená",J4549,0)</f>
        <v>0</v>
      </c>
      <c r="BG4549" s="241">
        <f>IF(N4549="zákl. přenesená",J4549,0)</f>
        <v>0</v>
      </c>
      <c r="BH4549" s="241">
        <f>IF(N4549="sníž. přenesená",J4549,0)</f>
        <v>0</v>
      </c>
      <c r="BI4549" s="241">
        <f>IF(N4549="nulová",J4549,0)</f>
        <v>0</v>
      </c>
      <c r="BJ4549" s="18" t="s">
        <v>80</v>
      </c>
      <c r="BK4549" s="241">
        <f>ROUND(I4549*H4549,2)</f>
        <v>0</v>
      </c>
      <c r="BL4549" s="18" t="s">
        <v>306</v>
      </c>
      <c r="BM4549" s="240" t="s">
        <v>2824</v>
      </c>
    </row>
    <row r="4550" s="2" customFormat="1">
      <c r="A4550" s="39"/>
      <c r="B4550" s="40"/>
      <c r="C4550" s="41"/>
      <c r="D4550" s="242" t="s">
        <v>197</v>
      </c>
      <c r="E4550" s="41"/>
      <c r="F4550" s="243" t="s">
        <v>2823</v>
      </c>
      <c r="G4550" s="41"/>
      <c r="H4550" s="41"/>
      <c r="I4550" s="244"/>
      <c r="J4550" s="41"/>
      <c r="K4550" s="41"/>
      <c r="L4550" s="45"/>
      <c r="M4550" s="245"/>
      <c r="N4550" s="246"/>
      <c r="O4550" s="92"/>
      <c r="P4550" s="92"/>
      <c r="Q4550" s="92"/>
      <c r="R4550" s="92"/>
      <c r="S4550" s="92"/>
      <c r="T4550" s="93"/>
      <c r="U4550" s="39"/>
      <c r="V4550" s="39"/>
      <c r="W4550" s="39"/>
      <c r="X4550" s="39"/>
      <c r="Y4550" s="39"/>
      <c r="Z4550" s="39"/>
      <c r="AA4550" s="39"/>
      <c r="AB4550" s="39"/>
      <c r="AC4550" s="39"/>
      <c r="AD4550" s="39"/>
      <c r="AE4550" s="39"/>
      <c r="AT4550" s="18" t="s">
        <v>197</v>
      </c>
      <c r="AU4550" s="18" t="s">
        <v>82</v>
      </c>
    </row>
    <row r="4551" s="13" customFormat="1">
      <c r="A4551" s="13"/>
      <c r="B4551" s="249"/>
      <c r="C4551" s="250"/>
      <c r="D4551" s="242" t="s">
        <v>200</v>
      </c>
      <c r="E4551" s="251" t="s">
        <v>1</v>
      </c>
      <c r="F4551" s="252" t="s">
        <v>2825</v>
      </c>
      <c r="G4551" s="250"/>
      <c r="H4551" s="251" t="s">
        <v>1</v>
      </c>
      <c r="I4551" s="253"/>
      <c r="J4551" s="250"/>
      <c r="K4551" s="250"/>
      <c r="L4551" s="254"/>
      <c r="M4551" s="255"/>
      <c r="N4551" s="256"/>
      <c r="O4551" s="256"/>
      <c r="P4551" s="256"/>
      <c r="Q4551" s="256"/>
      <c r="R4551" s="256"/>
      <c r="S4551" s="256"/>
      <c r="T4551" s="257"/>
      <c r="U4551" s="13"/>
      <c r="V4551" s="13"/>
      <c r="W4551" s="13"/>
      <c r="X4551" s="13"/>
      <c r="Y4551" s="13"/>
      <c r="Z4551" s="13"/>
      <c r="AA4551" s="13"/>
      <c r="AB4551" s="13"/>
      <c r="AC4551" s="13"/>
      <c r="AD4551" s="13"/>
      <c r="AE4551" s="13"/>
      <c r="AT4551" s="258" t="s">
        <v>200</v>
      </c>
      <c r="AU4551" s="258" t="s">
        <v>82</v>
      </c>
      <c r="AV4551" s="13" t="s">
        <v>80</v>
      </c>
      <c r="AW4551" s="13" t="s">
        <v>30</v>
      </c>
      <c r="AX4551" s="13" t="s">
        <v>73</v>
      </c>
      <c r="AY4551" s="258" t="s">
        <v>189</v>
      </c>
    </row>
    <row r="4552" s="13" customFormat="1">
      <c r="A4552" s="13"/>
      <c r="B4552" s="249"/>
      <c r="C4552" s="250"/>
      <c r="D4552" s="242" t="s">
        <v>200</v>
      </c>
      <c r="E4552" s="251" t="s">
        <v>1</v>
      </c>
      <c r="F4552" s="252" t="s">
        <v>2826</v>
      </c>
      <c r="G4552" s="250"/>
      <c r="H4552" s="251" t="s">
        <v>1</v>
      </c>
      <c r="I4552" s="253"/>
      <c r="J4552" s="250"/>
      <c r="K4552" s="250"/>
      <c r="L4552" s="254"/>
      <c r="M4552" s="255"/>
      <c r="N4552" s="256"/>
      <c r="O4552" s="256"/>
      <c r="P4552" s="256"/>
      <c r="Q4552" s="256"/>
      <c r="R4552" s="256"/>
      <c r="S4552" s="256"/>
      <c r="T4552" s="257"/>
      <c r="U4552" s="13"/>
      <c r="V4552" s="13"/>
      <c r="W4552" s="13"/>
      <c r="X4552" s="13"/>
      <c r="Y4552" s="13"/>
      <c r="Z4552" s="13"/>
      <c r="AA4552" s="13"/>
      <c r="AB4552" s="13"/>
      <c r="AC4552" s="13"/>
      <c r="AD4552" s="13"/>
      <c r="AE4552" s="13"/>
      <c r="AT4552" s="258" t="s">
        <v>200</v>
      </c>
      <c r="AU4552" s="258" t="s">
        <v>82</v>
      </c>
      <c r="AV4552" s="13" t="s">
        <v>80</v>
      </c>
      <c r="AW4552" s="13" t="s">
        <v>30</v>
      </c>
      <c r="AX4552" s="13" t="s">
        <v>73</v>
      </c>
      <c r="AY4552" s="258" t="s">
        <v>189</v>
      </c>
    </row>
    <row r="4553" s="13" customFormat="1">
      <c r="A4553" s="13"/>
      <c r="B4553" s="249"/>
      <c r="C4553" s="250"/>
      <c r="D4553" s="242" t="s">
        <v>200</v>
      </c>
      <c r="E4553" s="251" t="s">
        <v>1</v>
      </c>
      <c r="F4553" s="252" t="s">
        <v>2827</v>
      </c>
      <c r="G4553" s="250"/>
      <c r="H4553" s="251" t="s">
        <v>1</v>
      </c>
      <c r="I4553" s="253"/>
      <c r="J4553" s="250"/>
      <c r="K4553" s="250"/>
      <c r="L4553" s="254"/>
      <c r="M4553" s="255"/>
      <c r="N4553" s="256"/>
      <c r="O4553" s="256"/>
      <c r="P4553" s="256"/>
      <c r="Q4553" s="256"/>
      <c r="R4553" s="256"/>
      <c r="S4553" s="256"/>
      <c r="T4553" s="257"/>
      <c r="U4553" s="13"/>
      <c r="V4553" s="13"/>
      <c r="W4553" s="13"/>
      <c r="X4553" s="13"/>
      <c r="Y4553" s="13"/>
      <c r="Z4553" s="13"/>
      <c r="AA4553" s="13"/>
      <c r="AB4553" s="13"/>
      <c r="AC4553" s="13"/>
      <c r="AD4553" s="13"/>
      <c r="AE4553" s="13"/>
      <c r="AT4553" s="258" t="s">
        <v>200</v>
      </c>
      <c r="AU4553" s="258" t="s">
        <v>82</v>
      </c>
      <c r="AV4553" s="13" t="s">
        <v>80</v>
      </c>
      <c r="AW4553" s="13" t="s">
        <v>30</v>
      </c>
      <c r="AX4553" s="13" t="s">
        <v>73</v>
      </c>
      <c r="AY4553" s="258" t="s">
        <v>189</v>
      </c>
    </row>
    <row r="4554" s="13" customFormat="1">
      <c r="A4554" s="13"/>
      <c r="B4554" s="249"/>
      <c r="C4554" s="250"/>
      <c r="D4554" s="242" t="s">
        <v>200</v>
      </c>
      <c r="E4554" s="251" t="s">
        <v>1</v>
      </c>
      <c r="F4554" s="252" t="s">
        <v>2828</v>
      </c>
      <c r="G4554" s="250"/>
      <c r="H4554" s="251" t="s">
        <v>1</v>
      </c>
      <c r="I4554" s="253"/>
      <c r="J4554" s="250"/>
      <c r="K4554" s="250"/>
      <c r="L4554" s="254"/>
      <c r="M4554" s="255"/>
      <c r="N4554" s="256"/>
      <c r="O4554" s="256"/>
      <c r="P4554" s="256"/>
      <c r="Q4554" s="256"/>
      <c r="R4554" s="256"/>
      <c r="S4554" s="256"/>
      <c r="T4554" s="257"/>
      <c r="U4554" s="13"/>
      <c r="V4554" s="13"/>
      <c r="W4554" s="13"/>
      <c r="X4554" s="13"/>
      <c r="Y4554" s="13"/>
      <c r="Z4554" s="13"/>
      <c r="AA4554" s="13"/>
      <c r="AB4554" s="13"/>
      <c r="AC4554" s="13"/>
      <c r="AD4554" s="13"/>
      <c r="AE4554" s="13"/>
      <c r="AT4554" s="258" t="s">
        <v>200</v>
      </c>
      <c r="AU4554" s="258" t="s">
        <v>82</v>
      </c>
      <c r="AV4554" s="13" t="s">
        <v>80</v>
      </c>
      <c r="AW4554" s="13" t="s">
        <v>30</v>
      </c>
      <c r="AX4554" s="13" t="s">
        <v>73</v>
      </c>
      <c r="AY4554" s="258" t="s">
        <v>189</v>
      </c>
    </row>
    <row r="4555" s="13" customFormat="1">
      <c r="A4555" s="13"/>
      <c r="B4555" s="249"/>
      <c r="C4555" s="250"/>
      <c r="D4555" s="242" t="s">
        <v>200</v>
      </c>
      <c r="E4555" s="251" t="s">
        <v>1</v>
      </c>
      <c r="F4555" s="252" t="s">
        <v>2829</v>
      </c>
      <c r="G4555" s="250"/>
      <c r="H4555" s="251" t="s">
        <v>1</v>
      </c>
      <c r="I4555" s="253"/>
      <c r="J4555" s="250"/>
      <c r="K4555" s="250"/>
      <c r="L4555" s="254"/>
      <c r="M4555" s="255"/>
      <c r="N4555" s="256"/>
      <c r="O4555" s="256"/>
      <c r="P4555" s="256"/>
      <c r="Q4555" s="256"/>
      <c r="R4555" s="256"/>
      <c r="S4555" s="256"/>
      <c r="T4555" s="257"/>
      <c r="U4555" s="13"/>
      <c r="V4555" s="13"/>
      <c r="W4555" s="13"/>
      <c r="X4555" s="13"/>
      <c r="Y4555" s="13"/>
      <c r="Z4555" s="13"/>
      <c r="AA4555" s="13"/>
      <c r="AB4555" s="13"/>
      <c r="AC4555" s="13"/>
      <c r="AD4555" s="13"/>
      <c r="AE4555" s="13"/>
      <c r="AT4555" s="258" t="s">
        <v>200</v>
      </c>
      <c r="AU4555" s="258" t="s">
        <v>82</v>
      </c>
      <c r="AV4555" s="13" t="s">
        <v>80</v>
      </c>
      <c r="AW4555" s="13" t="s">
        <v>30</v>
      </c>
      <c r="AX4555" s="13" t="s">
        <v>73</v>
      </c>
      <c r="AY4555" s="258" t="s">
        <v>189</v>
      </c>
    </row>
    <row r="4556" s="13" customFormat="1">
      <c r="A4556" s="13"/>
      <c r="B4556" s="249"/>
      <c r="C4556" s="250"/>
      <c r="D4556" s="242" t="s">
        <v>200</v>
      </c>
      <c r="E4556" s="251" t="s">
        <v>1</v>
      </c>
      <c r="F4556" s="252" t="s">
        <v>2830</v>
      </c>
      <c r="G4556" s="250"/>
      <c r="H4556" s="251" t="s">
        <v>1</v>
      </c>
      <c r="I4556" s="253"/>
      <c r="J4556" s="250"/>
      <c r="K4556" s="250"/>
      <c r="L4556" s="254"/>
      <c r="M4556" s="255"/>
      <c r="N4556" s="256"/>
      <c r="O4556" s="256"/>
      <c r="P4556" s="256"/>
      <c r="Q4556" s="256"/>
      <c r="R4556" s="256"/>
      <c r="S4556" s="256"/>
      <c r="T4556" s="257"/>
      <c r="U4556" s="13"/>
      <c r="V4556" s="13"/>
      <c r="W4556" s="13"/>
      <c r="X4556" s="13"/>
      <c r="Y4556" s="13"/>
      <c r="Z4556" s="13"/>
      <c r="AA4556" s="13"/>
      <c r="AB4556" s="13"/>
      <c r="AC4556" s="13"/>
      <c r="AD4556" s="13"/>
      <c r="AE4556" s="13"/>
      <c r="AT4556" s="258" t="s">
        <v>200</v>
      </c>
      <c r="AU4556" s="258" t="s">
        <v>82</v>
      </c>
      <c r="AV4556" s="13" t="s">
        <v>80</v>
      </c>
      <c r="AW4556" s="13" t="s">
        <v>30</v>
      </c>
      <c r="AX4556" s="13" t="s">
        <v>73</v>
      </c>
      <c r="AY4556" s="258" t="s">
        <v>189</v>
      </c>
    </row>
    <row r="4557" s="13" customFormat="1">
      <c r="A4557" s="13"/>
      <c r="B4557" s="249"/>
      <c r="C4557" s="250"/>
      <c r="D4557" s="242" t="s">
        <v>200</v>
      </c>
      <c r="E4557" s="251" t="s">
        <v>1</v>
      </c>
      <c r="F4557" s="252" t="s">
        <v>2831</v>
      </c>
      <c r="G4557" s="250"/>
      <c r="H4557" s="251" t="s">
        <v>1</v>
      </c>
      <c r="I4557" s="253"/>
      <c r="J4557" s="250"/>
      <c r="K4557" s="250"/>
      <c r="L4557" s="254"/>
      <c r="M4557" s="255"/>
      <c r="N4557" s="256"/>
      <c r="O4557" s="256"/>
      <c r="P4557" s="256"/>
      <c r="Q4557" s="256"/>
      <c r="R4557" s="256"/>
      <c r="S4557" s="256"/>
      <c r="T4557" s="257"/>
      <c r="U4557" s="13"/>
      <c r="V4557" s="13"/>
      <c r="W4557" s="13"/>
      <c r="X4557" s="13"/>
      <c r="Y4557" s="13"/>
      <c r="Z4557" s="13"/>
      <c r="AA4557" s="13"/>
      <c r="AB4557" s="13"/>
      <c r="AC4557" s="13"/>
      <c r="AD4557" s="13"/>
      <c r="AE4557" s="13"/>
      <c r="AT4557" s="258" t="s">
        <v>200</v>
      </c>
      <c r="AU4557" s="258" t="s">
        <v>82</v>
      </c>
      <c r="AV4557" s="13" t="s">
        <v>80</v>
      </c>
      <c r="AW4557" s="13" t="s">
        <v>30</v>
      </c>
      <c r="AX4557" s="13" t="s">
        <v>73</v>
      </c>
      <c r="AY4557" s="258" t="s">
        <v>189</v>
      </c>
    </row>
    <row r="4558" s="13" customFormat="1">
      <c r="A4558" s="13"/>
      <c r="B4558" s="249"/>
      <c r="C4558" s="250"/>
      <c r="D4558" s="242" t="s">
        <v>200</v>
      </c>
      <c r="E4558" s="251" t="s">
        <v>1</v>
      </c>
      <c r="F4558" s="252" t="s">
        <v>2832</v>
      </c>
      <c r="G4558" s="250"/>
      <c r="H4558" s="251" t="s">
        <v>1</v>
      </c>
      <c r="I4558" s="253"/>
      <c r="J4558" s="250"/>
      <c r="K4558" s="250"/>
      <c r="L4558" s="254"/>
      <c r="M4558" s="255"/>
      <c r="N4558" s="256"/>
      <c r="O4558" s="256"/>
      <c r="P4558" s="256"/>
      <c r="Q4558" s="256"/>
      <c r="R4558" s="256"/>
      <c r="S4558" s="256"/>
      <c r="T4558" s="257"/>
      <c r="U4558" s="13"/>
      <c r="V4558" s="13"/>
      <c r="W4558" s="13"/>
      <c r="X4558" s="13"/>
      <c r="Y4558" s="13"/>
      <c r="Z4558" s="13"/>
      <c r="AA4558" s="13"/>
      <c r="AB4558" s="13"/>
      <c r="AC4558" s="13"/>
      <c r="AD4558" s="13"/>
      <c r="AE4558" s="13"/>
      <c r="AT4558" s="258" t="s">
        <v>200</v>
      </c>
      <c r="AU4558" s="258" t="s">
        <v>82</v>
      </c>
      <c r="AV4558" s="13" t="s">
        <v>80</v>
      </c>
      <c r="AW4558" s="13" t="s">
        <v>30</v>
      </c>
      <c r="AX4558" s="13" t="s">
        <v>73</v>
      </c>
      <c r="AY4558" s="258" t="s">
        <v>189</v>
      </c>
    </row>
    <row r="4559" s="14" customFormat="1">
      <c r="A4559" s="14"/>
      <c r="B4559" s="259"/>
      <c r="C4559" s="260"/>
      <c r="D4559" s="242" t="s">
        <v>200</v>
      </c>
      <c r="E4559" s="261" t="s">
        <v>1</v>
      </c>
      <c r="F4559" s="262" t="s">
        <v>2833</v>
      </c>
      <c r="G4559" s="260"/>
      <c r="H4559" s="263">
        <v>55.299999999999997</v>
      </c>
      <c r="I4559" s="264"/>
      <c r="J4559" s="260"/>
      <c r="K4559" s="260"/>
      <c r="L4559" s="265"/>
      <c r="M4559" s="266"/>
      <c r="N4559" s="267"/>
      <c r="O4559" s="267"/>
      <c r="P4559" s="267"/>
      <c r="Q4559" s="267"/>
      <c r="R4559" s="267"/>
      <c r="S4559" s="267"/>
      <c r="T4559" s="268"/>
      <c r="U4559" s="14"/>
      <c r="V4559" s="14"/>
      <c r="W4559" s="14"/>
      <c r="X4559" s="14"/>
      <c r="Y4559" s="14"/>
      <c r="Z4559" s="14"/>
      <c r="AA4559" s="14"/>
      <c r="AB4559" s="14"/>
      <c r="AC4559" s="14"/>
      <c r="AD4559" s="14"/>
      <c r="AE4559" s="14"/>
      <c r="AT4559" s="269" t="s">
        <v>200</v>
      </c>
      <c r="AU4559" s="269" t="s">
        <v>82</v>
      </c>
      <c r="AV4559" s="14" t="s">
        <v>82</v>
      </c>
      <c r="AW4559" s="14" t="s">
        <v>30</v>
      </c>
      <c r="AX4559" s="14" t="s">
        <v>73</v>
      </c>
      <c r="AY4559" s="269" t="s">
        <v>189</v>
      </c>
    </row>
    <row r="4560" s="13" customFormat="1">
      <c r="A4560" s="13"/>
      <c r="B4560" s="249"/>
      <c r="C4560" s="250"/>
      <c r="D4560" s="242" t="s">
        <v>200</v>
      </c>
      <c r="E4560" s="251" t="s">
        <v>1</v>
      </c>
      <c r="F4560" s="252" t="s">
        <v>2834</v>
      </c>
      <c r="G4560" s="250"/>
      <c r="H4560" s="251" t="s">
        <v>1</v>
      </c>
      <c r="I4560" s="253"/>
      <c r="J4560" s="250"/>
      <c r="K4560" s="250"/>
      <c r="L4560" s="254"/>
      <c r="M4560" s="255"/>
      <c r="N4560" s="256"/>
      <c r="O4560" s="256"/>
      <c r="P4560" s="256"/>
      <c r="Q4560" s="256"/>
      <c r="R4560" s="256"/>
      <c r="S4560" s="256"/>
      <c r="T4560" s="257"/>
      <c r="U4560" s="13"/>
      <c r="V4560" s="13"/>
      <c r="W4560" s="13"/>
      <c r="X4560" s="13"/>
      <c r="Y4560" s="13"/>
      <c r="Z4560" s="13"/>
      <c r="AA4560" s="13"/>
      <c r="AB4560" s="13"/>
      <c r="AC4560" s="13"/>
      <c r="AD4560" s="13"/>
      <c r="AE4560" s="13"/>
      <c r="AT4560" s="258" t="s">
        <v>200</v>
      </c>
      <c r="AU4560" s="258" t="s">
        <v>82</v>
      </c>
      <c r="AV4560" s="13" t="s">
        <v>80</v>
      </c>
      <c r="AW4560" s="13" t="s">
        <v>30</v>
      </c>
      <c r="AX4560" s="13" t="s">
        <v>73</v>
      </c>
      <c r="AY4560" s="258" t="s">
        <v>189</v>
      </c>
    </row>
    <row r="4561" s="14" customFormat="1">
      <c r="A4561" s="14"/>
      <c r="B4561" s="259"/>
      <c r="C4561" s="260"/>
      <c r="D4561" s="242" t="s">
        <v>200</v>
      </c>
      <c r="E4561" s="261" t="s">
        <v>1</v>
      </c>
      <c r="F4561" s="262" t="s">
        <v>2835</v>
      </c>
      <c r="G4561" s="260"/>
      <c r="H4561" s="263">
        <v>39.600000000000001</v>
      </c>
      <c r="I4561" s="264"/>
      <c r="J4561" s="260"/>
      <c r="K4561" s="260"/>
      <c r="L4561" s="265"/>
      <c r="M4561" s="266"/>
      <c r="N4561" s="267"/>
      <c r="O4561" s="267"/>
      <c r="P4561" s="267"/>
      <c r="Q4561" s="267"/>
      <c r="R4561" s="267"/>
      <c r="S4561" s="267"/>
      <c r="T4561" s="268"/>
      <c r="U4561" s="14"/>
      <c r="V4561" s="14"/>
      <c r="W4561" s="14"/>
      <c r="X4561" s="14"/>
      <c r="Y4561" s="14"/>
      <c r="Z4561" s="14"/>
      <c r="AA4561" s="14"/>
      <c r="AB4561" s="14"/>
      <c r="AC4561" s="14"/>
      <c r="AD4561" s="14"/>
      <c r="AE4561" s="14"/>
      <c r="AT4561" s="269" t="s">
        <v>200</v>
      </c>
      <c r="AU4561" s="269" t="s">
        <v>82</v>
      </c>
      <c r="AV4561" s="14" t="s">
        <v>82</v>
      </c>
      <c r="AW4561" s="14" t="s">
        <v>30</v>
      </c>
      <c r="AX4561" s="14" t="s">
        <v>73</v>
      </c>
      <c r="AY4561" s="269" t="s">
        <v>189</v>
      </c>
    </row>
    <row r="4562" s="15" customFormat="1">
      <c r="A4562" s="15"/>
      <c r="B4562" s="270"/>
      <c r="C4562" s="271"/>
      <c r="D4562" s="242" t="s">
        <v>200</v>
      </c>
      <c r="E4562" s="272" t="s">
        <v>1</v>
      </c>
      <c r="F4562" s="273" t="s">
        <v>207</v>
      </c>
      <c r="G4562" s="271"/>
      <c r="H4562" s="274">
        <v>94.900000000000006</v>
      </c>
      <c r="I4562" s="275"/>
      <c r="J4562" s="271"/>
      <c r="K4562" s="271"/>
      <c r="L4562" s="276"/>
      <c r="M4562" s="277"/>
      <c r="N4562" s="278"/>
      <c r="O4562" s="278"/>
      <c r="P4562" s="278"/>
      <c r="Q4562" s="278"/>
      <c r="R4562" s="278"/>
      <c r="S4562" s="278"/>
      <c r="T4562" s="279"/>
      <c r="U4562" s="15"/>
      <c r="V4562" s="15"/>
      <c r="W4562" s="15"/>
      <c r="X4562" s="15"/>
      <c r="Y4562" s="15"/>
      <c r="Z4562" s="15"/>
      <c r="AA4562" s="15"/>
      <c r="AB4562" s="15"/>
      <c r="AC4562" s="15"/>
      <c r="AD4562" s="15"/>
      <c r="AE4562" s="15"/>
      <c r="AT4562" s="280" t="s">
        <v>200</v>
      </c>
      <c r="AU4562" s="280" t="s">
        <v>82</v>
      </c>
      <c r="AV4562" s="15" t="s">
        <v>195</v>
      </c>
      <c r="AW4562" s="15" t="s">
        <v>30</v>
      </c>
      <c r="AX4562" s="15" t="s">
        <v>80</v>
      </c>
      <c r="AY4562" s="280" t="s">
        <v>189</v>
      </c>
    </row>
    <row r="4563" s="2" customFormat="1" ht="24.15" customHeight="1">
      <c r="A4563" s="39"/>
      <c r="B4563" s="40"/>
      <c r="C4563" s="228" t="s">
        <v>2836</v>
      </c>
      <c r="D4563" s="228" t="s">
        <v>191</v>
      </c>
      <c r="E4563" s="229" t="s">
        <v>2837</v>
      </c>
      <c r="F4563" s="230" t="s">
        <v>2838</v>
      </c>
      <c r="G4563" s="231" t="s">
        <v>466</v>
      </c>
      <c r="H4563" s="232">
        <v>34</v>
      </c>
      <c r="I4563" s="233"/>
      <c r="J4563" s="234">
        <f>ROUND(I4563*H4563,2)</f>
        <v>0</v>
      </c>
      <c r="K4563" s="235"/>
      <c r="L4563" s="45"/>
      <c r="M4563" s="236" t="s">
        <v>1</v>
      </c>
      <c r="N4563" s="237" t="s">
        <v>38</v>
      </c>
      <c r="O4563" s="92"/>
      <c r="P4563" s="238">
        <f>O4563*H4563</f>
        <v>0</v>
      </c>
      <c r="Q4563" s="238">
        <v>0.0018699999999999999</v>
      </c>
      <c r="R4563" s="238">
        <f>Q4563*H4563</f>
        <v>0.063579999999999998</v>
      </c>
      <c r="S4563" s="238">
        <v>0</v>
      </c>
      <c r="T4563" s="239">
        <f>S4563*H4563</f>
        <v>0</v>
      </c>
      <c r="U4563" s="39"/>
      <c r="V4563" s="39"/>
      <c r="W4563" s="39"/>
      <c r="X4563" s="39"/>
      <c r="Y4563" s="39"/>
      <c r="Z4563" s="39"/>
      <c r="AA4563" s="39"/>
      <c r="AB4563" s="39"/>
      <c r="AC4563" s="39"/>
      <c r="AD4563" s="39"/>
      <c r="AE4563" s="39"/>
      <c r="AR4563" s="240" t="s">
        <v>306</v>
      </c>
      <c r="AT4563" s="240" t="s">
        <v>191</v>
      </c>
      <c r="AU4563" s="240" t="s">
        <v>82</v>
      </c>
      <c r="AY4563" s="18" t="s">
        <v>189</v>
      </c>
      <c r="BE4563" s="241">
        <f>IF(N4563="základní",J4563,0)</f>
        <v>0</v>
      </c>
      <c r="BF4563" s="241">
        <f>IF(N4563="snížená",J4563,0)</f>
        <v>0</v>
      </c>
      <c r="BG4563" s="241">
        <f>IF(N4563="zákl. přenesená",J4563,0)</f>
        <v>0</v>
      </c>
      <c r="BH4563" s="241">
        <f>IF(N4563="sníž. přenesená",J4563,0)</f>
        <v>0</v>
      </c>
      <c r="BI4563" s="241">
        <f>IF(N4563="nulová",J4563,0)</f>
        <v>0</v>
      </c>
      <c r="BJ4563" s="18" t="s">
        <v>80</v>
      </c>
      <c r="BK4563" s="241">
        <f>ROUND(I4563*H4563,2)</f>
        <v>0</v>
      </c>
      <c r="BL4563" s="18" t="s">
        <v>306</v>
      </c>
      <c r="BM4563" s="240" t="s">
        <v>2839</v>
      </c>
    </row>
    <row r="4564" s="2" customFormat="1">
      <c r="A4564" s="39"/>
      <c r="B4564" s="40"/>
      <c r="C4564" s="41"/>
      <c r="D4564" s="242" t="s">
        <v>197</v>
      </c>
      <c r="E4564" s="41"/>
      <c r="F4564" s="243" t="s">
        <v>2838</v>
      </c>
      <c r="G4564" s="41"/>
      <c r="H4564" s="41"/>
      <c r="I4564" s="244"/>
      <c r="J4564" s="41"/>
      <c r="K4564" s="41"/>
      <c r="L4564" s="45"/>
      <c r="M4564" s="245"/>
      <c r="N4564" s="246"/>
      <c r="O4564" s="92"/>
      <c r="P4564" s="92"/>
      <c r="Q4564" s="92"/>
      <c r="R4564" s="92"/>
      <c r="S4564" s="92"/>
      <c r="T4564" s="93"/>
      <c r="U4564" s="39"/>
      <c r="V4564" s="39"/>
      <c r="W4564" s="39"/>
      <c r="X4564" s="39"/>
      <c r="Y4564" s="39"/>
      <c r="Z4564" s="39"/>
      <c r="AA4564" s="39"/>
      <c r="AB4564" s="39"/>
      <c r="AC4564" s="39"/>
      <c r="AD4564" s="39"/>
      <c r="AE4564" s="39"/>
      <c r="AT4564" s="18" t="s">
        <v>197</v>
      </c>
      <c r="AU4564" s="18" t="s">
        <v>82</v>
      </c>
    </row>
    <row r="4565" s="2" customFormat="1">
      <c r="A4565" s="39"/>
      <c r="B4565" s="40"/>
      <c r="C4565" s="41"/>
      <c r="D4565" s="247" t="s">
        <v>198</v>
      </c>
      <c r="E4565" s="41"/>
      <c r="F4565" s="248" t="s">
        <v>2840</v>
      </c>
      <c r="G4565" s="41"/>
      <c r="H4565" s="41"/>
      <c r="I4565" s="244"/>
      <c r="J4565" s="41"/>
      <c r="K4565" s="41"/>
      <c r="L4565" s="45"/>
      <c r="M4565" s="245"/>
      <c r="N4565" s="246"/>
      <c r="O4565" s="92"/>
      <c r="P4565" s="92"/>
      <c r="Q4565" s="92"/>
      <c r="R4565" s="92"/>
      <c r="S4565" s="92"/>
      <c r="T4565" s="93"/>
      <c r="U4565" s="39"/>
      <c r="V4565" s="39"/>
      <c r="W4565" s="39"/>
      <c r="X4565" s="39"/>
      <c r="Y4565" s="39"/>
      <c r="Z4565" s="39"/>
      <c r="AA4565" s="39"/>
      <c r="AB4565" s="39"/>
      <c r="AC4565" s="39"/>
      <c r="AD4565" s="39"/>
      <c r="AE4565" s="39"/>
      <c r="AT4565" s="18" t="s">
        <v>198</v>
      </c>
      <c r="AU4565" s="18" t="s">
        <v>82</v>
      </c>
    </row>
    <row r="4566" s="13" customFormat="1">
      <c r="A4566" s="13"/>
      <c r="B4566" s="249"/>
      <c r="C4566" s="250"/>
      <c r="D4566" s="242" t="s">
        <v>200</v>
      </c>
      <c r="E4566" s="251" t="s">
        <v>1</v>
      </c>
      <c r="F4566" s="252" t="s">
        <v>2841</v>
      </c>
      <c r="G4566" s="250"/>
      <c r="H4566" s="251" t="s">
        <v>1</v>
      </c>
      <c r="I4566" s="253"/>
      <c r="J4566" s="250"/>
      <c r="K4566" s="250"/>
      <c r="L4566" s="254"/>
      <c r="M4566" s="255"/>
      <c r="N4566" s="256"/>
      <c r="O4566" s="256"/>
      <c r="P4566" s="256"/>
      <c r="Q4566" s="256"/>
      <c r="R4566" s="256"/>
      <c r="S4566" s="256"/>
      <c r="T4566" s="257"/>
      <c r="U4566" s="13"/>
      <c r="V4566" s="13"/>
      <c r="W4566" s="13"/>
      <c r="X4566" s="13"/>
      <c r="Y4566" s="13"/>
      <c r="Z4566" s="13"/>
      <c r="AA4566" s="13"/>
      <c r="AB4566" s="13"/>
      <c r="AC4566" s="13"/>
      <c r="AD4566" s="13"/>
      <c r="AE4566" s="13"/>
      <c r="AT4566" s="258" t="s">
        <v>200</v>
      </c>
      <c r="AU4566" s="258" t="s">
        <v>82</v>
      </c>
      <c r="AV4566" s="13" t="s">
        <v>80</v>
      </c>
      <c r="AW4566" s="13" t="s">
        <v>30</v>
      </c>
      <c r="AX4566" s="13" t="s">
        <v>73</v>
      </c>
      <c r="AY4566" s="258" t="s">
        <v>189</v>
      </c>
    </row>
    <row r="4567" s="13" customFormat="1">
      <c r="A4567" s="13"/>
      <c r="B4567" s="249"/>
      <c r="C4567" s="250"/>
      <c r="D4567" s="242" t="s">
        <v>200</v>
      </c>
      <c r="E4567" s="251" t="s">
        <v>1</v>
      </c>
      <c r="F4567" s="252" t="s">
        <v>2842</v>
      </c>
      <c r="G4567" s="250"/>
      <c r="H4567" s="251" t="s">
        <v>1</v>
      </c>
      <c r="I4567" s="253"/>
      <c r="J4567" s="250"/>
      <c r="K4567" s="250"/>
      <c r="L4567" s="254"/>
      <c r="M4567" s="255"/>
      <c r="N4567" s="256"/>
      <c r="O4567" s="256"/>
      <c r="P4567" s="256"/>
      <c r="Q4567" s="256"/>
      <c r="R4567" s="256"/>
      <c r="S4567" s="256"/>
      <c r="T4567" s="257"/>
      <c r="U4567" s="13"/>
      <c r="V4567" s="13"/>
      <c r="W4567" s="13"/>
      <c r="X4567" s="13"/>
      <c r="Y4567" s="13"/>
      <c r="Z4567" s="13"/>
      <c r="AA4567" s="13"/>
      <c r="AB4567" s="13"/>
      <c r="AC4567" s="13"/>
      <c r="AD4567" s="13"/>
      <c r="AE4567" s="13"/>
      <c r="AT4567" s="258" t="s">
        <v>200</v>
      </c>
      <c r="AU4567" s="258" t="s">
        <v>82</v>
      </c>
      <c r="AV4567" s="13" t="s">
        <v>80</v>
      </c>
      <c r="AW4567" s="13" t="s">
        <v>30</v>
      </c>
      <c r="AX4567" s="13" t="s">
        <v>73</v>
      </c>
      <c r="AY4567" s="258" t="s">
        <v>189</v>
      </c>
    </row>
    <row r="4568" s="13" customFormat="1">
      <c r="A4568" s="13"/>
      <c r="B4568" s="249"/>
      <c r="C4568" s="250"/>
      <c r="D4568" s="242" t="s">
        <v>200</v>
      </c>
      <c r="E4568" s="251" t="s">
        <v>1</v>
      </c>
      <c r="F4568" s="252" t="s">
        <v>2843</v>
      </c>
      <c r="G4568" s="250"/>
      <c r="H4568" s="251" t="s">
        <v>1</v>
      </c>
      <c r="I4568" s="253"/>
      <c r="J4568" s="250"/>
      <c r="K4568" s="250"/>
      <c r="L4568" s="254"/>
      <c r="M4568" s="255"/>
      <c r="N4568" s="256"/>
      <c r="O4568" s="256"/>
      <c r="P4568" s="256"/>
      <c r="Q4568" s="256"/>
      <c r="R4568" s="256"/>
      <c r="S4568" s="256"/>
      <c r="T4568" s="257"/>
      <c r="U4568" s="13"/>
      <c r="V4568" s="13"/>
      <c r="W4568" s="13"/>
      <c r="X4568" s="13"/>
      <c r="Y4568" s="13"/>
      <c r="Z4568" s="13"/>
      <c r="AA4568" s="13"/>
      <c r="AB4568" s="13"/>
      <c r="AC4568" s="13"/>
      <c r="AD4568" s="13"/>
      <c r="AE4568" s="13"/>
      <c r="AT4568" s="258" t="s">
        <v>200</v>
      </c>
      <c r="AU4568" s="258" t="s">
        <v>82</v>
      </c>
      <c r="AV4568" s="13" t="s">
        <v>80</v>
      </c>
      <c r="AW4568" s="13" t="s">
        <v>30</v>
      </c>
      <c r="AX4568" s="13" t="s">
        <v>73</v>
      </c>
      <c r="AY4568" s="258" t="s">
        <v>189</v>
      </c>
    </row>
    <row r="4569" s="13" customFormat="1">
      <c r="A4569" s="13"/>
      <c r="B4569" s="249"/>
      <c r="C4569" s="250"/>
      <c r="D4569" s="242" t="s">
        <v>200</v>
      </c>
      <c r="E4569" s="251" t="s">
        <v>1</v>
      </c>
      <c r="F4569" s="252" t="s">
        <v>2844</v>
      </c>
      <c r="G4569" s="250"/>
      <c r="H4569" s="251" t="s">
        <v>1</v>
      </c>
      <c r="I4569" s="253"/>
      <c r="J4569" s="250"/>
      <c r="K4569" s="250"/>
      <c r="L4569" s="254"/>
      <c r="M4569" s="255"/>
      <c r="N4569" s="256"/>
      <c r="O4569" s="256"/>
      <c r="P4569" s="256"/>
      <c r="Q4569" s="256"/>
      <c r="R4569" s="256"/>
      <c r="S4569" s="256"/>
      <c r="T4569" s="257"/>
      <c r="U4569" s="13"/>
      <c r="V4569" s="13"/>
      <c r="W4569" s="13"/>
      <c r="X4569" s="13"/>
      <c r="Y4569" s="13"/>
      <c r="Z4569" s="13"/>
      <c r="AA4569" s="13"/>
      <c r="AB4569" s="13"/>
      <c r="AC4569" s="13"/>
      <c r="AD4569" s="13"/>
      <c r="AE4569" s="13"/>
      <c r="AT4569" s="258" t="s">
        <v>200</v>
      </c>
      <c r="AU4569" s="258" t="s">
        <v>82</v>
      </c>
      <c r="AV4569" s="13" t="s">
        <v>80</v>
      </c>
      <c r="AW4569" s="13" t="s">
        <v>30</v>
      </c>
      <c r="AX4569" s="13" t="s">
        <v>73</v>
      </c>
      <c r="AY4569" s="258" t="s">
        <v>189</v>
      </c>
    </row>
    <row r="4570" s="13" customFormat="1">
      <c r="A4570" s="13"/>
      <c r="B4570" s="249"/>
      <c r="C4570" s="250"/>
      <c r="D4570" s="242" t="s">
        <v>200</v>
      </c>
      <c r="E4570" s="251" t="s">
        <v>1</v>
      </c>
      <c r="F4570" s="252" t="s">
        <v>2831</v>
      </c>
      <c r="G4570" s="250"/>
      <c r="H4570" s="251" t="s">
        <v>1</v>
      </c>
      <c r="I4570" s="253"/>
      <c r="J4570" s="250"/>
      <c r="K4570" s="250"/>
      <c r="L4570" s="254"/>
      <c r="M4570" s="255"/>
      <c r="N4570" s="256"/>
      <c r="O4570" s="256"/>
      <c r="P4570" s="256"/>
      <c r="Q4570" s="256"/>
      <c r="R4570" s="256"/>
      <c r="S4570" s="256"/>
      <c r="T4570" s="257"/>
      <c r="U4570" s="13"/>
      <c r="V4570" s="13"/>
      <c r="W4570" s="13"/>
      <c r="X4570" s="13"/>
      <c r="Y4570" s="13"/>
      <c r="Z4570" s="13"/>
      <c r="AA4570" s="13"/>
      <c r="AB4570" s="13"/>
      <c r="AC4570" s="13"/>
      <c r="AD4570" s="13"/>
      <c r="AE4570" s="13"/>
      <c r="AT4570" s="258" t="s">
        <v>200</v>
      </c>
      <c r="AU4570" s="258" t="s">
        <v>82</v>
      </c>
      <c r="AV4570" s="13" t="s">
        <v>80</v>
      </c>
      <c r="AW4570" s="13" t="s">
        <v>30</v>
      </c>
      <c r="AX4570" s="13" t="s">
        <v>73</v>
      </c>
      <c r="AY4570" s="258" t="s">
        <v>189</v>
      </c>
    </row>
    <row r="4571" s="14" customFormat="1">
      <c r="A4571" s="14"/>
      <c r="B4571" s="259"/>
      <c r="C4571" s="260"/>
      <c r="D4571" s="242" t="s">
        <v>200</v>
      </c>
      <c r="E4571" s="261" t="s">
        <v>1</v>
      </c>
      <c r="F4571" s="262" t="s">
        <v>2845</v>
      </c>
      <c r="G4571" s="260"/>
      <c r="H4571" s="263">
        <v>34</v>
      </c>
      <c r="I4571" s="264"/>
      <c r="J4571" s="260"/>
      <c r="K4571" s="260"/>
      <c r="L4571" s="265"/>
      <c r="M4571" s="266"/>
      <c r="N4571" s="267"/>
      <c r="O4571" s="267"/>
      <c r="P4571" s="267"/>
      <c r="Q4571" s="267"/>
      <c r="R4571" s="267"/>
      <c r="S4571" s="267"/>
      <c r="T4571" s="268"/>
      <c r="U4571" s="14"/>
      <c r="V4571" s="14"/>
      <c r="W4571" s="14"/>
      <c r="X4571" s="14"/>
      <c r="Y4571" s="14"/>
      <c r="Z4571" s="14"/>
      <c r="AA4571" s="14"/>
      <c r="AB4571" s="14"/>
      <c r="AC4571" s="14"/>
      <c r="AD4571" s="14"/>
      <c r="AE4571" s="14"/>
      <c r="AT4571" s="269" t="s">
        <v>200</v>
      </c>
      <c r="AU4571" s="269" t="s">
        <v>82</v>
      </c>
      <c r="AV4571" s="14" t="s">
        <v>82</v>
      </c>
      <c r="AW4571" s="14" t="s">
        <v>30</v>
      </c>
      <c r="AX4571" s="14" t="s">
        <v>73</v>
      </c>
      <c r="AY4571" s="269" t="s">
        <v>189</v>
      </c>
    </row>
    <row r="4572" s="15" customFormat="1">
      <c r="A4572" s="15"/>
      <c r="B4572" s="270"/>
      <c r="C4572" s="271"/>
      <c r="D4572" s="242" t="s">
        <v>200</v>
      </c>
      <c r="E4572" s="272" t="s">
        <v>1</v>
      </c>
      <c r="F4572" s="273" t="s">
        <v>207</v>
      </c>
      <c r="G4572" s="271"/>
      <c r="H4572" s="274">
        <v>34</v>
      </c>
      <c r="I4572" s="275"/>
      <c r="J4572" s="271"/>
      <c r="K4572" s="271"/>
      <c r="L4572" s="276"/>
      <c r="M4572" s="277"/>
      <c r="N4572" s="278"/>
      <c r="O4572" s="278"/>
      <c r="P4572" s="278"/>
      <c r="Q4572" s="278"/>
      <c r="R4572" s="278"/>
      <c r="S4572" s="278"/>
      <c r="T4572" s="279"/>
      <c r="U4572" s="15"/>
      <c r="V4572" s="15"/>
      <c r="W4572" s="15"/>
      <c r="X4572" s="15"/>
      <c r="Y4572" s="15"/>
      <c r="Z4572" s="15"/>
      <c r="AA4572" s="15"/>
      <c r="AB4572" s="15"/>
      <c r="AC4572" s="15"/>
      <c r="AD4572" s="15"/>
      <c r="AE4572" s="15"/>
      <c r="AT4572" s="280" t="s">
        <v>200</v>
      </c>
      <c r="AU4572" s="280" t="s">
        <v>82</v>
      </c>
      <c r="AV4572" s="15" t="s">
        <v>195</v>
      </c>
      <c r="AW4572" s="15" t="s">
        <v>30</v>
      </c>
      <c r="AX4572" s="15" t="s">
        <v>80</v>
      </c>
      <c r="AY4572" s="280" t="s">
        <v>189</v>
      </c>
    </row>
    <row r="4573" s="2" customFormat="1" ht="33" customHeight="1">
      <c r="A4573" s="39"/>
      <c r="B4573" s="40"/>
      <c r="C4573" s="228" t="s">
        <v>2846</v>
      </c>
      <c r="D4573" s="228" t="s">
        <v>191</v>
      </c>
      <c r="E4573" s="229" t="s">
        <v>2847</v>
      </c>
      <c r="F4573" s="230" t="s">
        <v>2848</v>
      </c>
      <c r="G4573" s="231" t="s">
        <v>466</v>
      </c>
      <c r="H4573" s="232">
        <v>12.199999999999999</v>
      </c>
      <c r="I4573" s="233"/>
      <c r="J4573" s="234">
        <f>ROUND(I4573*H4573,2)</f>
        <v>0</v>
      </c>
      <c r="K4573" s="235"/>
      <c r="L4573" s="45"/>
      <c r="M4573" s="236" t="s">
        <v>1</v>
      </c>
      <c r="N4573" s="237" t="s">
        <v>38</v>
      </c>
      <c r="O4573" s="92"/>
      <c r="P4573" s="238">
        <f>O4573*H4573</f>
        <v>0</v>
      </c>
      <c r="Q4573" s="238">
        <v>0.0039608000000000004</v>
      </c>
      <c r="R4573" s="238">
        <f>Q4573*H4573</f>
        <v>0.048321760000000005</v>
      </c>
      <c r="S4573" s="238">
        <v>0</v>
      </c>
      <c r="T4573" s="239">
        <f>S4573*H4573</f>
        <v>0</v>
      </c>
      <c r="U4573" s="39"/>
      <c r="V4573" s="39"/>
      <c r="W4573" s="39"/>
      <c r="X4573" s="39"/>
      <c r="Y4573" s="39"/>
      <c r="Z4573" s="39"/>
      <c r="AA4573" s="39"/>
      <c r="AB4573" s="39"/>
      <c r="AC4573" s="39"/>
      <c r="AD4573" s="39"/>
      <c r="AE4573" s="39"/>
      <c r="AR4573" s="240" t="s">
        <v>306</v>
      </c>
      <c r="AT4573" s="240" t="s">
        <v>191</v>
      </c>
      <c r="AU4573" s="240" t="s">
        <v>82</v>
      </c>
      <c r="AY4573" s="18" t="s">
        <v>189</v>
      </c>
      <c r="BE4573" s="241">
        <f>IF(N4573="základní",J4573,0)</f>
        <v>0</v>
      </c>
      <c r="BF4573" s="241">
        <f>IF(N4573="snížená",J4573,0)</f>
        <v>0</v>
      </c>
      <c r="BG4573" s="241">
        <f>IF(N4573="zákl. přenesená",J4573,0)</f>
        <v>0</v>
      </c>
      <c r="BH4573" s="241">
        <f>IF(N4573="sníž. přenesená",J4573,0)</f>
        <v>0</v>
      </c>
      <c r="BI4573" s="241">
        <f>IF(N4573="nulová",J4573,0)</f>
        <v>0</v>
      </c>
      <c r="BJ4573" s="18" t="s">
        <v>80</v>
      </c>
      <c r="BK4573" s="241">
        <f>ROUND(I4573*H4573,2)</f>
        <v>0</v>
      </c>
      <c r="BL4573" s="18" t="s">
        <v>306</v>
      </c>
      <c r="BM4573" s="240" t="s">
        <v>2849</v>
      </c>
    </row>
    <row r="4574" s="2" customFormat="1">
      <c r="A4574" s="39"/>
      <c r="B4574" s="40"/>
      <c r="C4574" s="41"/>
      <c r="D4574" s="242" t="s">
        <v>197</v>
      </c>
      <c r="E4574" s="41"/>
      <c r="F4574" s="243" t="s">
        <v>2848</v>
      </c>
      <c r="G4574" s="41"/>
      <c r="H4574" s="41"/>
      <c r="I4574" s="244"/>
      <c r="J4574" s="41"/>
      <c r="K4574" s="41"/>
      <c r="L4574" s="45"/>
      <c r="M4574" s="245"/>
      <c r="N4574" s="246"/>
      <c r="O4574" s="92"/>
      <c r="P4574" s="92"/>
      <c r="Q4574" s="92"/>
      <c r="R4574" s="92"/>
      <c r="S4574" s="92"/>
      <c r="T4574" s="93"/>
      <c r="U4574" s="39"/>
      <c r="V4574" s="39"/>
      <c r="W4574" s="39"/>
      <c r="X4574" s="39"/>
      <c r="Y4574" s="39"/>
      <c r="Z4574" s="39"/>
      <c r="AA4574" s="39"/>
      <c r="AB4574" s="39"/>
      <c r="AC4574" s="39"/>
      <c r="AD4574" s="39"/>
      <c r="AE4574" s="39"/>
      <c r="AT4574" s="18" t="s">
        <v>197</v>
      </c>
      <c r="AU4574" s="18" t="s">
        <v>82</v>
      </c>
    </row>
    <row r="4575" s="2" customFormat="1">
      <c r="A4575" s="39"/>
      <c r="B4575" s="40"/>
      <c r="C4575" s="41"/>
      <c r="D4575" s="247" t="s">
        <v>198</v>
      </c>
      <c r="E4575" s="41"/>
      <c r="F4575" s="248" t="s">
        <v>2850</v>
      </c>
      <c r="G4575" s="41"/>
      <c r="H4575" s="41"/>
      <c r="I4575" s="244"/>
      <c r="J4575" s="41"/>
      <c r="K4575" s="41"/>
      <c r="L4575" s="45"/>
      <c r="M4575" s="245"/>
      <c r="N4575" s="246"/>
      <c r="O4575" s="92"/>
      <c r="P4575" s="92"/>
      <c r="Q4575" s="92"/>
      <c r="R4575" s="92"/>
      <c r="S4575" s="92"/>
      <c r="T4575" s="93"/>
      <c r="U4575" s="39"/>
      <c r="V4575" s="39"/>
      <c r="W4575" s="39"/>
      <c r="X4575" s="39"/>
      <c r="Y4575" s="39"/>
      <c r="Z4575" s="39"/>
      <c r="AA4575" s="39"/>
      <c r="AB4575" s="39"/>
      <c r="AC4575" s="39"/>
      <c r="AD4575" s="39"/>
      <c r="AE4575" s="39"/>
      <c r="AT4575" s="18" t="s">
        <v>198</v>
      </c>
      <c r="AU4575" s="18" t="s">
        <v>82</v>
      </c>
    </row>
    <row r="4576" s="13" customFormat="1">
      <c r="A4576" s="13"/>
      <c r="B4576" s="249"/>
      <c r="C4576" s="250"/>
      <c r="D4576" s="242" t="s">
        <v>200</v>
      </c>
      <c r="E4576" s="251" t="s">
        <v>1</v>
      </c>
      <c r="F4576" s="252" t="s">
        <v>2851</v>
      </c>
      <c r="G4576" s="250"/>
      <c r="H4576" s="251" t="s">
        <v>1</v>
      </c>
      <c r="I4576" s="253"/>
      <c r="J4576" s="250"/>
      <c r="K4576" s="250"/>
      <c r="L4576" s="254"/>
      <c r="M4576" s="255"/>
      <c r="N4576" s="256"/>
      <c r="O4576" s="256"/>
      <c r="P4576" s="256"/>
      <c r="Q4576" s="256"/>
      <c r="R4576" s="256"/>
      <c r="S4576" s="256"/>
      <c r="T4576" s="257"/>
      <c r="U4576" s="13"/>
      <c r="V4576" s="13"/>
      <c r="W4576" s="13"/>
      <c r="X4576" s="13"/>
      <c r="Y4576" s="13"/>
      <c r="Z4576" s="13"/>
      <c r="AA4576" s="13"/>
      <c r="AB4576" s="13"/>
      <c r="AC4576" s="13"/>
      <c r="AD4576" s="13"/>
      <c r="AE4576" s="13"/>
      <c r="AT4576" s="258" t="s">
        <v>200</v>
      </c>
      <c r="AU4576" s="258" t="s">
        <v>82</v>
      </c>
      <c r="AV4576" s="13" t="s">
        <v>80</v>
      </c>
      <c r="AW4576" s="13" t="s">
        <v>30</v>
      </c>
      <c r="AX4576" s="13" t="s">
        <v>73</v>
      </c>
      <c r="AY4576" s="258" t="s">
        <v>189</v>
      </c>
    </row>
    <row r="4577" s="13" customFormat="1">
      <c r="A4577" s="13"/>
      <c r="B4577" s="249"/>
      <c r="C4577" s="250"/>
      <c r="D4577" s="242" t="s">
        <v>200</v>
      </c>
      <c r="E4577" s="251" t="s">
        <v>1</v>
      </c>
      <c r="F4577" s="252" t="s">
        <v>2852</v>
      </c>
      <c r="G4577" s="250"/>
      <c r="H4577" s="251" t="s">
        <v>1</v>
      </c>
      <c r="I4577" s="253"/>
      <c r="J4577" s="250"/>
      <c r="K4577" s="250"/>
      <c r="L4577" s="254"/>
      <c r="M4577" s="255"/>
      <c r="N4577" s="256"/>
      <c r="O4577" s="256"/>
      <c r="P4577" s="256"/>
      <c r="Q4577" s="256"/>
      <c r="R4577" s="256"/>
      <c r="S4577" s="256"/>
      <c r="T4577" s="257"/>
      <c r="U4577" s="13"/>
      <c r="V4577" s="13"/>
      <c r="W4577" s="13"/>
      <c r="X4577" s="13"/>
      <c r="Y4577" s="13"/>
      <c r="Z4577" s="13"/>
      <c r="AA4577" s="13"/>
      <c r="AB4577" s="13"/>
      <c r="AC4577" s="13"/>
      <c r="AD4577" s="13"/>
      <c r="AE4577" s="13"/>
      <c r="AT4577" s="258" t="s">
        <v>200</v>
      </c>
      <c r="AU4577" s="258" t="s">
        <v>82</v>
      </c>
      <c r="AV4577" s="13" t="s">
        <v>80</v>
      </c>
      <c r="AW4577" s="13" t="s">
        <v>30</v>
      </c>
      <c r="AX4577" s="13" t="s">
        <v>73</v>
      </c>
      <c r="AY4577" s="258" t="s">
        <v>189</v>
      </c>
    </row>
    <row r="4578" s="13" customFormat="1">
      <c r="A4578" s="13"/>
      <c r="B4578" s="249"/>
      <c r="C4578" s="250"/>
      <c r="D4578" s="242" t="s">
        <v>200</v>
      </c>
      <c r="E4578" s="251" t="s">
        <v>1</v>
      </c>
      <c r="F4578" s="252" t="s">
        <v>2853</v>
      </c>
      <c r="G4578" s="250"/>
      <c r="H4578" s="251" t="s">
        <v>1</v>
      </c>
      <c r="I4578" s="253"/>
      <c r="J4578" s="250"/>
      <c r="K4578" s="250"/>
      <c r="L4578" s="254"/>
      <c r="M4578" s="255"/>
      <c r="N4578" s="256"/>
      <c r="O4578" s="256"/>
      <c r="P4578" s="256"/>
      <c r="Q4578" s="256"/>
      <c r="R4578" s="256"/>
      <c r="S4578" s="256"/>
      <c r="T4578" s="257"/>
      <c r="U4578" s="13"/>
      <c r="V4578" s="13"/>
      <c r="W4578" s="13"/>
      <c r="X4578" s="13"/>
      <c r="Y4578" s="13"/>
      <c r="Z4578" s="13"/>
      <c r="AA4578" s="13"/>
      <c r="AB4578" s="13"/>
      <c r="AC4578" s="13"/>
      <c r="AD4578" s="13"/>
      <c r="AE4578" s="13"/>
      <c r="AT4578" s="258" t="s">
        <v>200</v>
      </c>
      <c r="AU4578" s="258" t="s">
        <v>82</v>
      </c>
      <c r="AV4578" s="13" t="s">
        <v>80</v>
      </c>
      <c r="AW4578" s="13" t="s">
        <v>30</v>
      </c>
      <c r="AX4578" s="13" t="s">
        <v>73</v>
      </c>
      <c r="AY4578" s="258" t="s">
        <v>189</v>
      </c>
    </row>
    <row r="4579" s="13" customFormat="1">
      <c r="A4579" s="13"/>
      <c r="B4579" s="249"/>
      <c r="C4579" s="250"/>
      <c r="D4579" s="242" t="s">
        <v>200</v>
      </c>
      <c r="E4579" s="251" t="s">
        <v>1</v>
      </c>
      <c r="F4579" s="252" t="s">
        <v>2854</v>
      </c>
      <c r="G4579" s="250"/>
      <c r="H4579" s="251" t="s">
        <v>1</v>
      </c>
      <c r="I4579" s="253"/>
      <c r="J4579" s="250"/>
      <c r="K4579" s="250"/>
      <c r="L4579" s="254"/>
      <c r="M4579" s="255"/>
      <c r="N4579" s="256"/>
      <c r="O4579" s="256"/>
      <c r="P4579" s="256"/>
      <c r="Q4579" s="256"/>
      <c r="R4579" s="256"/>
      <c r="S4579" s="256"/>
      <c r="T4579" s="257"/>
      <c r="U4579" s="13"/>
      <c r="V4579" s="13"/>
      <c r="W4579" s="13"/>
      <c r="X4579" s="13"/>
      <c r="Y4579" s="13"/>
      <c r="Z4579" s="13"/>
      <c r="AA4579" s="13"/>
      <c r="AB4579" s="13"/>
      <c r="AC4579" s="13"/>
      <c r="AD4579" s="13"/>
      <c r="AE4579" s="13"/>
      <c r="AT4579" s="258" t="s">
        <v>200</v>
      </c>
      <c r="AU4579" s="258" t="s">
        <v>82</v>
      </c>
      <c r="AV4579" s="13" t="s">
        <v>80</v>
      </c>
      <c r="AW4579" s="13" t="s">
        <v>30</v>
      </c>
      <c r="AX4579" s="13" t="s">
        <v>73</v>
      </c>
      <c r="AY4579" s="258" t="s">
        <v>189</v>
      </c>
    </row>
    <row r="4580" s="13" customFormat="1">
      <c r="A4580" s="13"/>
      <c r="B4580" s="249"/>
      <c r="C4580" s="250"/>
      <c r="D4580" s="242" t="s">
        <v>200</v>
      </c>
      <c r="E4580" s="251" t="s">
        <v>1</v>
      </c>
      <c r="F4580" s="252" t="s">
        <v>2855</v>
      </c>
      <c r="G4580" s="250"/>
      <c r="H4580" s="251" t="s">
        <v>1</v>
      </c>
      <c r="I4580" s="253"/>
      <c r="J4580" s="250"/>
      <c r="K4580" s="250"/>
      <c r="L4580" s="254"/>
      <c r="M4580" s="255"/>
      <c r="N4580" s="256"/>
      <c r="O4580" s="256"/>
      <c r="P4580" s="256"/>
      <c r="Q4580" s="256"/>
      <c r="R4580" s="256"/>
      <c r="S4580" s="256"/>
      <c r="T4580" s="257"/>
      <c r="U4580" s="13"/>
      <c r="V4580" s="13"/>
      <c r="W4580" s="13"/>
      <c r="X4580" s="13"/>
      <c r="Y4580" s="13"/>
      <c r="Z4580" s="13"/>
      <c r="AA4580" s="13"/>
      <c r="AB4580" s="13"/>
      <c r="AC4580" s="13"/>
      <c r="AD4580" s="13"/>
      <c r="AE4580" s="13"/>
      <c r="AT4580" s="258" t="s">
        <v>200</v>
      </c>
      <c r="AU4580" s="258" t="s">
        <v>82</v>
      </c>
      <c r="AV4580" s="13" t="s">
        <v>80</v>
      </c>
      <c r="AW4580" s="13" t="s">
        <v>30</v>
      </c>
      <c r="AX4580" s="13" t="s">
        <v>73</v>
      </c>
      <c r="AY4580" s="258" t="s">
        <v>189</v>
      </c>
    </row>
    <row r="4581" s="13" customFormat="1">
      <c r="A4581" s="13"/>
      <c r="B4581" s="249"/>
      <c r="C4581" s="250"/>
      <c r="D4581" s="242" t="s">
        <v>200</v>
      </c>
      <c r="E4581" s="251" t="s">
        <v>1</v>
      </c>
      <c r="F4581" s="252" t="s">
        <v>2831</v>
      </c>
      <c r="G4581" s="250"/>
      <c r="H4581" s="251" t="s">
        <v>1</v>
      </c>
      <c r="I4581" s="253"/>
      <c r="J4581" s="250"/>
      <c r="K4581" s="250"/>
      <c r="L4581" s="254"/>
      <c r="M4581" s="255"/>
      <c r="N4581" s="256"/>
      <c r="O4581" s="256"/>
      <c r="P4581" s="256"/>
      <c r="Q4581" s="256"/>
      <c r="R4581" s="256"/>
      <c r="S4581" s="256"/>
      <c r="T4581" s="257"/>
      <c r="U4581" s="13"/>
      <c r="V4581" s="13"/>
      <c r="W4581" s="13"/>
      <c r="X4581" s="13"/>
      <c r="Y4581" s="13"/>
      <c r="Z4581" s="13"/>
      <c r="AA4581" s="13"/>
      <c r="AB4581" s="13"/>
      <c r="AC4581" s="13"/>
      <c r="AD4581" s="13"/>
      <c r="AE4581" s="13"/>
      <c r="AT4581" s="258" t="s">
        <v>200</v>
      </c>
      <c r="AU4581" s="258" t="s">
        <v>82</v>
      </c>
      <c r="AV4581" s="13" t="s">
        <v>80</v>
      </c>
      <c r="AW4581" s="13" t="s">
        <v>30</v>
      </c>
      <c r="AX4581" s="13" t="s">
        <v>73</v>
      </c>
      <c r="AY4581" s="258" t="s">
        <v>189</v>
      </c>
    </row>
    <row r="4582" s="13" customFormat="1">
      <c r="A4582" s="13"/>
      <c r="B4582" s="249"/>
      <c r="C4582" s="250"/>
      <c r="D4582" s="242" t="s">
        <v>200</v>
      </c>
      <c r="E4582" s="251" t="s">
        <v>1</v>
      </c>
      <c r="F4582" s="252" t="s">
        <v>2856</v>
      </c>
      <c r="G4582" s="250"/>
      <c r="H4582" s="251" t="s">
        <v>1</v>
      </c>
      <c r="I4582" s="253"/>
      <c r="J4582" s="250"/>
      <c r="K4582" s="250"/>
      <c r="L4582" s="254"/>
      <c r="M4582" s="255"/>
      <c r="N4582" s="256"/>
      <c r="O4582" s="256"/>
      <c r="P4582" s="256"/>
      <c r="Q4582" s="256"/>
      <c r="R4582" s="256"/>
      <c r="S4582" s="256"/>
      <c r="T4582" s="257"/>
      <c r="U4582" s="13"/>
      <c r="V4582" s="13"/>
      <c r="W4582" s="13"/>
      <c r="X4582" s="13"/>
      <c r="Y4582" s="13"/>
      <c r="Z4582" s="13"/>
      <c r="AA4582" s="13"/>
      <c r="AB4582" s="13"/>
      <c r="AC4582" s="13"/>
      <c r="AD4582" s="13"/>
      <c r="AE4582" s="13"/>
      <c r="AT4582" s="258" t="s">
        <v>200</v>
      </c>
      <c r="AU4582" s="258" t="s">
        <v>82</v>
      </c>
      <c r="AV4582" s="13" t="s">
        <v>80</v>
      </c>
      <c r="AW4582" s="13" t="s">
        <v>30</v>
      </c>
      <c r="AX4582" s="13" t="s">
        <v>73</v>
      </c>
      <c r="AY4582" s="258" t="s">
        <v>189</v>
      </c>
    </row>
    <row r="4583" s="14" customFormat="1">
      <c r="A4583" s="14"/>
      <c r="B4583" s="259"/>
      <c r="C4583" s="260"/>
      <c r="D4583" s="242" t="s">
        <v>200</v>
      </c>
      <c r="E4583" s="261" t="s">
        <v>1</v>
      </c>
      <c r="F4583" s="262" t="s">
        <v>2857</v>
      </c>
      <c r="G4583" s="260"/>
      <c r="H4583" s="263">
        <v>12.199999999999999</v>
      </c>
      <c r="I4583" s="264"/>
      <c r="J4583" s="260"/>
      <c r="K4583" s="260"/>
      <c r="L4583" s="265"/>
      <c r="M4583" s="266"/>
      <c r="N4583" s="267"/>
      <c r="O4583" s="267"/>
      <c r="P4583" s="267"/>
      <c r="Q4583" s="267"/>
      <c r="R4583" s="267"/>
      <c r="S4583" s="267"/>
      <c r="T4583" s="268"/>
      <c r="U4583" s="14"/>
      <c r="V4583" s="14"/>
      <c r="W4583" s="14"/>
      <c r="X4583" s="14"/>
      <c r="Y4583" s="14"/>
      <c r="Z4583" s="14"/>
      <c r="AA4583" s="14"/>
      <c r="AB4583" s="14"/>
      <c r="AC4583" s="14"/>
      <c r="AD4583" s="14"/>
      <c r="AE4583" s="14"/>
      <c r="AT4583" s="269" t="s">
        <v>200</v>
      </c>
      <c r="AU4583" s="269" t="s">
        <v>82</v>
      </c>
      <c r="AV4583" s="14" t="s">
        <v>82</v>
      </c>
      <c r="AW4583" s="14" t="s">
        <v>30</v>
      </c>
      <c r="AX4583" s="14" t="s">
        <v>73</v>
      </c>
      <c r="AY4583" s="269" t="s">
        <v>189</v>
      </c>
    </row>
    <row r="4584" s="15" customFormat="1">
      <c r="A4584" s="15"/>
      <c r="B4584" s="270"/>
      <c r="C4584" s="271"/>
      <c r="D4584" s="242" t="s">
        <v>200</v>
      </c>
      <c r="E4584" s="272" t="s">
        <v>1</v>
      </c>
      <c r="F4584" s="273" t="s">
        <v>207</v>
      </c>
      <c r="G4584" s="271"/>
      <c r="H4584" s="274">
        <v>12.199999999999999</v>
      </c>
      <c r="I4584" s="275"/>
      <c r="J4584" s="271"/>
      <c r="K4584" s="271"/>
      <c r="L4584" s="276"/>
      <c r="M4584" s="277"/>
      <c r="N4584" s="278"/>
      <c r="O4584" s="278"/>
      <c r="P4584" s="278"/>
      <c r="Q4584" s="278"/>
      <c r="R4584" s="278"/>
      <c r="S4584" s="278"/>
      <c r="T4584" s="279"/>
      <c r="U4584" s="15"/>
      <c r="V4584" s="15"/>
      <c r="W4584" s="15"/>
      <c r="X4584" s="15"/>
      <c r="Y4584" s="15"/>
      <c r="Z4584" s="15"/>
      <c r="AA4584" s="15"/>
      <c r="AB4584" s="15"/>
      <c r="AC4584" s="15"/>
      <c r="AD4584" s="15"/>
      <c r="AE4584" s="15"/>
      <c r="AT4584" s="280" t="s">
        <v>200</v>
      </c>
      <c r="AU4584" s="280" t="s">
        <v>82</v>
      </c>
      <c r="AV4584" s="15" t="s">
        <v>195</v>
      </c>
      <c r="AW4584" s="15" t="s">
        <v>30</v>
      </c>
      <c r="AX4584" s="15" t="s">
        <v>80</v>
      </c>
      <c r="AY4584" s="280" t="s">
        <v>189</v>
      </c>
    </row>
    <row r="4585" s="2" customFormat="1" ht="33" customHeight="1">
      <c r="A4585" s="39"/>
      <c r="B4585" s="40"/>
      <c r="C4585" s="228" t="s">
        <v>2858</v>
      </c>
      <c r="D4585" s="228" t="s">
        <v>191</v>
      </c>
      <c r="E4585" s="229" t="s">
        <v>2859</v>
      </c>
      <c r="F4585" s="230" t="s">
        <v>2860</v>
      </c>
      <c r="G4585" s="231" t="s">
        <v>466</v>
      </c>
      <c r="H4585" s="232">
        <v>55.219999999999999</v>
      </c>
      <c r="I4585" s="233"/>
      <c r="J4585" s="234">
        <f>ROUND(I4585*H4585,2)</f>
        <v>0</v>
      </c>
      <c r="K4585" s="235"/>
      <c r="L4585" s="45"/>
      <c r="M4585" s="236" t="s">
        <v>1</v>
      </c>
      <c r="N4585" s="237" t="s">
        <v>38</v>
      </c>
      <c r="O4585" s="92"/>
      <c r="P4585" s="238">
        <f>O4585*H4585</f>
        <v>0</v>
      </c>
      <c r="Q4585" s="238">
        <v>0.0039150000000000001</v>
      </c>
      <c r="R4585" s="238">
        <f>Q4585*H4585</f>
        <v>0.2161863</v>
      </c>
      <c r="S4585" s="238">
        <v>0</v>
      </c>
      <c r="T4585" s="239">
        <f>S4585*H4585</f>
        <v>0</v>
      </c>
      <c r="U4585" s="39"/>
      <c r="V4585" s="39"/>
      <c r="W4585" s="39"/>
      <c r="X4585" s="39"/>
      <c r="Y4585" s="39"/>
      <c r="Z4585" s="39"/>
      <c r="AA4585" s="39"/>
      <c r="AB4585" s="39"/>
      <c r="AC4585" s="39"/>
      <c r="AD4585" s="39"/>
      <c r="AE4585" s="39"/>
      <c r="AR4585" s="240" t="s">
        <v>306</v>
      </c>
      <c r="AT4585" s="240" t="s">
        <v>191</v>
      </c>
      <c r="AU4585" s="240" t="s">
        <v>82</v>
      </c>
      <c r="AY4585" s="18" t="s">
        <v>189</v>
      </c>
      <c r="BE4585" s="241">
        <f>IF(N4585="základní",J4585,0)</f>
        <v>0</v>
      </c>
      <c r="BF4585" s="241">
        <f>IF(N4585="snížená",J4585,0)</f>
        <v>0</v>
      </c>
      <c r="BG4585" s="241">
        <f>IF(N4585="zákl. přenesená",J4585,0)</f>
        <v>0</v>
      </c>
      <c r="BH4585" s="241">
        <f>IF(N4585="sníž. přenesená",J4585,0)</f>
        <v>0</v>
      </c>
      <c r="BI4585" s="241">
        <f>IF(N4585="nulová",J4585,0)</f>
        <v>0</v>
      </c>
      <c r="BJ4585" s="18" t="s">
        <v>80</v>
      </c>
      <c r="BK4585" s="241">
        <f>ROUND(I4585*H4585,2)</f>
        <v>0</v>
      </c>
      <c r="BL4585" s="18" t="s">
        <v>306</v>
      </c>
      <c r="BM4585" s="240" t="s">
        <v>2861</v>
      </c>
    </row>
    <row r="4586" s="2" customFormat="1">
      <c r="A4586" s="39"/>
      <c r="B4586" s="40"/>
      <c r="C4586" s="41"/>
      <c r="D4586" s="242" t="s">
        <v>197</v>
      </c>
      <c r="E4586" s="41"/>
      <c r="F4586" s="243" t="s">
        <v>2860</v>
      </c>
      <c r="G4586" s="41"/>
      <c r="H4586" s="41"/>
      <c r="I4586" s="244"/>
      <c r="J4586" s="41"/>
      <c r="K4586" s="41"/>
      <c r="L4586" s="45"/>
      <c r="M4586" s="245"/>
      <c r="N4586" s="246"/>
      <c r="O4586" s="92"/>
      <c r="P4586" s="92"/>
      <c r="Q4586" s="92"/>
      <c r="R4586" s="92"/>
      <c r="S4586" s="92"/>
      <c r="T4586" s="93"/>
      <c r="U4586" s="39"/>
      <c r="V4586" s="39"/>
      <c r="W4586" s="39"/>
      <c r="X4586" s="39"/>
      <c r="Y4586" s="39"/>
      <c r="Z4586" s="39"/>
      <c r="AA4586" s="39"/>
      <c r="AB4586" s="39"/>
      <c r="AC4586" s="39"/>
      <c r="AD4586" s="39"/>
      <c r="AE4586" s="39"/>
      <c r="AT4586" s="18" t="s">
        <v>197</v>
      </c>
      <c r="AU4586" s="18" t="s">
        <v>82</v>
      </c>
    </row>
    <row r="4587" s="2" customFormat="1">
      <c r="A4587" s="39"/>
      <c r="B4587" s="40"/>
      <c r="C4587" s="41"/>
      <c r="D4587" s="247" t="s">
        <v>198</v>
      </c>
      <c r="E4587" s="41"/>
      <c r="F4587" s="248" t="s">
        <v>2862</v>
      </c>
      <c r="G4587" s="41"/>
      <c r="H4587" s="41"/>
      <c r="I4587" s="244"/>
      <c r="J4587" s="41"/>
      <c r="K4587" s="41"/>
      <c r="L4587" s="45"/>
      <c r="M4587" s="245"/>
      <c r="N4587" s="246"/>
      <c r="O4587" s="92"/>
      <c r="P4587" s="92"/>
      <c r="Q4587" s="92"/>
      <c r="R4587" s="92"/>
      <c r="S4587" s="92"/>
      <c r="T4587" s="93"/>
      <c r="U4587" s="39"/>
      <c r="V4587" s="39"/>
      <c r="W4587" s="39"/>
      <c r="X4587" s="39"/>
      <c r="Y4587" s="39"/>
      <c r="Z4587" s="39"/>
      <c r="AA4587" s="39"/>
      <c r="AB4587" s="39"/>
      <c r="AC4587" s="39"/>
      <c r="AD4587" s="39"/>
      <c r="AE4587" s="39"/>
      <c r="AT4587" s="18" t="s">
        <v>198</v>
      </c>
      <c r="AU4587" s="18" t="s">
        <v>82</v>
      </c>
    </row>
    <row r="4588" s="13" customFormat="1">
      <c r="A4588" s="13"/>
      <c r="B4588" s="249"/>
      <c r="C4588" s="250"/>
      <c r="D4588" s="242" t="s">
        <v>200</v>
      </c>
      <c r="E4588" s="251" t="s">
        <v>1</v>
      </c>
      <c r="F4588" s="252" t="s">
        <v>2863</v>
      </c>
      <c r="G4588" s="250"/>
      <c r="H4588" s="251" t="s">
        <v>1</v>
      </c>
      <c r="I4588" s="253"/>
      <c r="J4588" s="250"/>
      <c r="K4588" s="250"/>
      <c r="L4588" s="254"/>
      <c r="M4588" s="255"/>
      <c r="N4588" s="256"/>
      <c r="O4588" s="256"/>
      <c r="P4588" s="256"/>
      <c r="Q4588" s="256"/>
      <c r="R4588" s="256"/>
      <c r="S4588" s="256"/>
      <c r="T4588" s="257"/>
      <c r="U4588" s="13"/>
      <c r="V4588" s="13"/>
      <c r="W4588" s="13"/>
      <c r="X4588" s="13"/>
      <c r="Y4588" s="13"/>
      <c r="Z4588" s="13"/>
      <c r="AA4588" s="13"/>
      <c r="AB4588" s="13"/>
      <c r="AC4588" s="13"/>
      <c r="AD4588" s="13"/>
      <c r="AE4588" s="13"/>
      <c r="AT4588" s="258" t="s">
        <v>200</v>
      </c>
      <c r="AU4588" s="258" t="s">
        <v>82</v>
      </c>
      <c r="AV4588" s="13" t="s">
        <v>80</v>
      </c>
      <c r="AW4588" s="13" t="s">
        <v>30</v>
      </c>
      <c r="AX4588" s="13" t="s">
        <v>73</v>
      </c>
      <c r="AY4588" s="258" t="s">
        <v>189</v>
      </c>
    </row>
    <row r="4589" s="13" customFormat="1">
      <c r="A4589" s="13"/>
      <c r="B4589" s="249"/>
      <c r="C4589" s="250"/>
      <c r="D4589" s="242" t="s">
        <v>200</v>
      </c>
      <c r="E4589" s="251" t="s">
        <v>1</v>
      </c>
      <c r="F4589" s="252" t="s">
        <v>2864</v>
      </c>
      <c r="G4589" s="250"/>
      <c r="H4589" s="251" t="s">
        <v>1</v>
      </c>
      <c r="I4589" s="253"/>
      <c r="J4589" s="250"/>
      <c r="K4589" s="250"/>
      <c r="L4589" s="254"/>
      <c r="M4589" s="255"/>
      <c r="N4589" s="256"/>
      <c r="O4589" s="256"/>
      <c r="P4589" s="256"/>
      <c r="Q4589" s="256"/>
      <c r="R4589" s="256"/>
      <c r="S4589" s="256"/>
      <c r="T4589" s="257"/>
      <c r="U4589" s="13"/>
      <c r="V4589" s="13"/>
      <c r="W4589" s="13"/>
      <c r="X4589" s="13"/>
      <c r="Y4589" s="13"/>
      <c r="Z4589" s="13"/>
      <c r="AA4589" s="13"/>
      <c r="AB4589" s="13"/>
      <c r="AC4589" s="13"/>
      <c r="AD4589" s="13"/>
      <c r="AE4589" s="13"/>
      <c r="AT4589" s="258" t="s">
        <v>200</v>
      </c>
      <c r="AU4589" s="258" t="s">
        <v>82</v>
      </c>
      <c r="AV4589" s="13" t="s">
        <v>80</v>
      </c>
      <c r="AW4589" s="13" t="s">
        <v>30</v>
      </c>
      <c r="AX4589" s="13" t="s">
        <v>73</v>
      </c>
      <c r="AY4589" s="258" t="s">
        <v>189</v>
      </c>
    </row>
    <row r="4590" s="13" customFormat="1">
      <c r="A4590" s="13"/>
      <c r="B4590" s="249"/>
      <c r="C4590" s="250"/>
      <c r="D4590" s="242" t="s">
        <v>200</v>
      </c>
      <c r="E4590" s="251" t="s">
        <v>1</v>
      </c>
      <c r="F4590" s="252" t="s">
        <v>2854</v>
      </c>
      <c r="G4590" s="250"/>
      <c r="H4590" s="251" t="s">
        <v>1</v>
      </c>
      <c r="I4590" s="253"/>
      <c r="J4590" s="250"/>
      <c r="K4590" s="250"/>
      <c r="L4590" s="254"/>
      <c r="M4590" s="255"/>
      <c r="N4590" s="256"/>
      <c r="O4590" s="256"/>
      <c r="P4590" s="256"/>
      <c r="Q4590" s="256"/>
      <c r="R4590" s="256"/>
      <c r="S4590" s="256"/>
      <c r="T4590" s="257"/>
      <c r="U4590" s="13"/>
      <c r="V4590" s="13"/>
      <c r="W4590" s="13"/>
      <c r="X4590" s="13"/>
      <c r="Y4590" s="13"/>
      <c r="Z4590" s="13"/>
      <c r="AA4590" s="13"/>
      <c r="AB4590" s="13"/>
      <c r="AC4590" s="13"/>
      <c r="AD4590" s="13"/>
      <c r="AE4590" s="13"/>
      <c r="AT4590" s="258" t="s">
        <v>200</v>
      </c>
      <c r="AU4590" s="258" t="s">
        <v>82</v>
      </c>
      <c r="AV4590" s="13" t="s">
        <v>80</v>
      </c>
      <c r="AW4590" s="13" t="s">
        <v>30</v>
      </c>
      <c r="AX4590" s="13" t="s">
        <v>73</v>
      </c>
      <c r="AY4590" s="258" t="s">
        <v>189</v>
      </c>
    </row>
    <row r="4591" s="13" customFormat="1">
      <c r="A4591" s="13"/>
      <c r="B4591" s="249"/>
      <c r="C4591" s="250"/>
      <c r="D4591" s="242" t="s">
        <v>200</v>
      </c>
      <c r="E4591" s="251" t="s">
        <v>1</v>
      </c>
      <c r="F4591" s="252" t="s">
        <v>2865</v>
      </c>
      <c r="G4591" s="250"/>
      <c r="H4591" s="251" t="s">
        <v>1</v>
      </c>
      <c r="I4591" s="253"/>
      <c r="J4591" s="250"/>
      <c r="K4591" s="250"/>
      <c r="L4591" s="254"/>
      <c r="M4591" s="255"/>
      <c r="N4591" s="256"/>
      <c r="O4591" s="256"/>
      <c r="P4591" s="256"/>
      <c r="Q4591" s="256"/>
      <c r="R4591" s="256"/>
      <c r="S4591" s="256"/>
      <c r="T4591" s="257"/>
      <c r="U4591" s="13"/>
      <c r="V4591" s="13"/>
      <c r="W4591" s="13"/>
      <c r="X4591" s="13"/>
      <c r="Y4591" s="13"/>
      <c r="Z4591" s="13"/>
      <c r="AA4591" s="13"/>
      <c r="AB4591" s="13"/>
      <c r="AC4591" s="13"/>
      <c r="AD4591" s="13"/>
      <c r="AE4591" s="13"/>
      <c r="AT4591" s="258" t="s">
        <v>200</v>
      </c>
      <c r="AU4591" s="258" t="s">
        <v>82</v>
      </c>
      <c r="AV4591" s="13" t="s">
        <v>80</v>
      </c>
      <c r="AW4591" s="13" t="s">
        <v>30</v>
      </c>
      <c r="AX4591" s="13" t="s">
        <v>73</v>
      </c>
      <c r="AY4591" s="258" t="s">
        <v>189</v>
      </c>
    </row>
    <row r="4592" s="13" customFormat="1">
      <c r="A4592" s="13"/>
      <c r="B4592" s="249"/>
      <c r="C4592" s="250"/>
      <c r="D4592" s="242" t="s">
        <v>200</v>
      </c>
      <c r="E4592" s="251" t="s">
        <v>1</v>
      </c>
      <c r="F4592" s="252" t="s">
        <v>2831</v>
      </c>
      <c r="G4592" s="250"/>
      <c r="H4592" s="251" t="s">
        <v>1</v>
      </c>
      <c r="I4592" s="253"/>
      <c r="J4592" s="250"/>
      <c r="K4592" s="250"/>
      <c r="L4592" s="254"/>
      <c r="M4592" s="255"/>
      <c r="N4592" s="256"/>
      <c r="O4592" s="256"/>
      <c r="P4592" s="256"/>
      <c r="Q4592" s="256"/>
      <c r="R4592" s="256"/>
      <c r="S4592" s="256"/>
      <c r="T4592" s="257"/>
      <c r="U4592" s="13"/>
      <c r="V4592" s="13"/>
      <c r="W4592" s="13"/>
      <c r="X4592" s="13"/>
      <c r="Y4592" s="13"/>
      <c r="Z4592" s="13"/>
      <c r="AA4592" s="13"/>
      <c r="AB4592" s="13"/>
      <c r="AC4592" s="13"/>
      <c r="AD4592" s="13"/>
      <c r="AE4592" s="13"/>
      <c r="AT4592" s="258" t="s">
        <v>200</v>
      </c>
      <c r="AU4592" s="258" t="s">
        <v>82</v>
      </c>
      <c r="AV4592" s="13" t="s">
        <v>80</v>
      </c>
      <c r="AW4592" s="13" t="s">
        <v>30</v>
      </c>
      <c r="AX4592" s="13" t="s">
        <v>73</v>
      </c>
      <c r="AY4592" s="258" t="s">
        <v>189</v>
      </c>
    </row>
    <row r="4593" s="13" customFormat="1">
      <c r="A4593" s="13"/>
      <c r="B4593" s="249"/>
      <c r="C4593" s="250"/>
      <c r="D4593" s="242" t="s">
        <v>200</v>
      </c>
      <c r="E4593" s="251" t="s">
        <v>1</v>
      </c>
      <c r="F4593" s="252" t="s">
        <v>2866</v>
      </c>
      <c r="G4593" s="250"/>
      <c r="H4593" s="251" t="s">
        <v>1</v>
      </c>
      <c r="I4593" s="253"/>
      <c r="J4593" s="250"/>
      <c r="K4593" s="250"/>
      <c r="L4593" s="254"/>
      <c r="M4593" s="255"/>
      <c r="N4593" s="256"/>
      <c r="O4593" s="256"/>
      <c r="P4593" s="256"/>
      <c r="Q4593" s="256"/>
      <c r="R4593" s="256"/>
      <c r="S4593" s="256"/>
      <c r="T4593" s="257"/>
      <c r="U4593" s="13"/>
      <c r="V4593" s="13"/>
      <c r="W4593" s="13"/>
      <c r="X4593" s="13"/>
      <c r="Y4593" s="13"/>
      <c r="Z4593" s="13"/>
      <c r="AA4593" s="13"/>
      <c r="AB4593" s="13"/>
      <c r="AC4593" s="13"/>
      <c r="AD4593" s="13"/>
      <c r="AE4593" s="13"/>
      <c r="AT4593" s="258" t="s">
        <v>200</v>
      </c>
      <c r="AU4593" s="258" t="s">
        <v>82</v>
      </c>
      <c r="AV4593" s="13" t="s">
        <v>80</v>
      </c>
      <c r="AW4593" s="13" t="s">
        <v>30</v>
      </c>
      <c r="AX4593" s="13" t="s">
        <v>73</v>
      </c>
      <c r="AY4593" s="258" t="s">
        <v>189</v>
      </c>
    </row>
    <row r="4594" s="14" customFormat="1">
      <c r="A4594" s="14"/>
      <c r="B4594" s="259"/>
      <c r="C4594" s="260"/>
      <c r="D4594" s="242" t="s">
        <v>200</v>
      </c>
      <c r="E4594" s="261" t="s">
        <v>1</v>
      </c>
      <c r="F4594" s="262" t="s">
        <v>2867</v>
      </c>
      <c r="G4594" s="260"/>
      <c r="H4594" s="263">
        <v>12.800000000000001</v>
      </c>
      <c r="I4594" s="264"/>
      <c r="J4594" s="260"/>
      <c r="K4594" s="260"/>
      <c r="L4594" s="265"/>
      <c r="M4594" s="266"/>
      <c r="N4594" s="267"/>
      <c r="O4594" s="267"/>
      <c r="P4594" s="267"/>
      <c r="Q4594" s="267"/>
      <c r="R4594" s="267"/>
      <c r="S4594" s="267"/>
      <c r="T4594" s="268"/>
      <c r="U4594" s="14"/>
      <c r="V4594" s="14"/>
      <c r="W4594" s="14"/>
      <c r="X4594" s="14"/>
      <c r="Y4594" s="14"/>
      <c r="Z4594" s="14"/>
      <c r="AA4594" s="14"/>
      <c r="AB4594" s="14"/>
      <c r="AC4594" s="14"/>
      <c r="AD4594" s="14"/>
      <c r="AE4594" s="14"/>
      <c r="AT4594" s="269" t="s">
        <v>200</v>
      </c>
      <c r="AU4594" s="269" t="s">
        <v>82</v>
      </c>
      <c r="AV4594" s="14" t="s">
        <v>82</v>
      </c>
      <c r="AW4594" s="14" t="s">
        <v>30</v>
      </c>
      <c r="AX4594" s="14" t="s">
        <v>73</v>
      </c>
      <c r="AY4594" s="269" t="s">
        <v>189</v>
      </c>
    </row>
    <row r="4595" s="13" customFormat="1">
      <c r="A4595" s="13"/>
      <c r="B4595" s="249"/>
      <c r="C4595" s="250"/>
      <c r="D4595" s="242" t="s">
        <v>200</v>
      </c>
      <c r="E4595" s="251" t="s">
        <v>1</v>
      </c>
      <c r="F4595" s="252" t="s">
        <v>2868</v>
      </c>
      <c r="G4595" s="250"/>
      <c r="H4595" s="251" t="s">
        <v>1</v>
      </c>
      <c r="I4595" s="253"/>
      <c r="J4595" s="250"/>
      <c r="K4595" s="250"/>
      <c r="L4595" s="254"/>
      <c r="M4595" s="255"/>
      <c r="N4595" s="256"/>
      <c r="O4595" s="256"/>
      <c r="P4595" s="256"/>
      <c r="Q4595" s="256"/>
      <c r="R4595" s="256"/>
      <c r="S4595" s="256"/>
      <c r="T4595" s="257"/>
      <c r="U4595" s="13"/>
      <c r="V4595" s="13"/>
      <c r="W4595" s="13"/>
      <c r="X4595" s="13"/>
      <c r="Y4595" s="13"/>
      <c r="Z4595" s="13"/>
      <c r="AA4595" s="13"/>
      <c r="AB4595" s="13"/>
      <c r="AC4595" s="13"/>
      <c r="AD4595" s="13"/>
      <c r="AE4595" s="13"/>
      <c r="AT4595" s="258" t="s">
        <v>200</v>
      </c>
      <c r="AU4595" s="258" t="s">
        <v>82</v>
      </c>
      <c r="AV4595" s="13" t="s">
        <v>80</v>
      </c>
      <c r="AW4595" s="13" t="s">
        <v>30</v>
      </c>
      <c r="AX4595" s="13" t="s">
        <v>73</v>
      </c>
      <c r="AY4595" s="258" t="s">
        <v>189</v>
      </c>
    </row>
    <row r="4596" s="14" customFormat="1">
      <c r="A4596" s="14"/>
      <c r="B4596" s="259"/>
      <c r="C4596" s="260"/>
      <c r="D4596" s="242" t="s">
        <v>200</v>
      </c>
      <c r="E4596" s="261" t="s">
        <v>1</v>
      </c>
      <c r="F4596" s="262" t="s">
        <v>2869</v>
      </c>
      <c r="G4596" s="260"/>
      <c r="H4596" s="263">
        <v>20.800000000000001</v>
      </c>
      <c r="I4596" s="264"/>
      <c r="J4596" s="260"/>
      <c r="K4596" s="260"/>
      <c r="L4596" s="265"/>
      <c r="M4596" s="266"/>
      <c r="N4596" s="267"/>
      <c r="O4596" s="267"/>
      <c r="P4596" s="267"/>
      <c r="Q4596" s="267"/>
      <c r="R4596" s="267"/>
      <c r="S4596" s="267"/>
      <c r="T4596" s="268"/>
      <c r="U4596" s="14"/>
      <c r="V4596" s="14"/>
      <c r="W4596" s="14"/>
      <c r="X4596" s="14"/>
      <c r="Y4596" s="14"/>
      <c r="Z4596" s="14"/>
      <c r="AA4596" s="14"/>
      <c r="AB4596" s="14"/>
      <c r="AC4596" s="14"/>
      <c r="AD4596" s="14"/>
      <c r="AE4596" s="14"/>
      <c r="AT4596" s="269" t="s">
        <v>200</v>
      </c>
      <c r="AU4596" s="269" t="s">
        <v>82</v>
      </c>
      <c r="AV4596" s="14" t="s">
        <v>82</v>
      </c>
      <c r="AW4596" s="14" t="s">
        <v>30</v>
      </c>
      <c r="AX4596" s="14" t="s">
        <v>73</v>
      </c>
      <c r="AY4596" s="269" t="s">
        <v>189</v>
      </c>
    </row>
    <row r="4597" s="13" customFormat="1">
      <c r="A4597" s="13"/>
      <c r="B4597" s="249"/>
      <c r="C4597" s="250"/>
      <c r="D4597" s="242" t="s">
        <v>200</v>
      </c>
      <c r="E4597" s="251" t="s">
        <v>1</v>
      </c>
      <c r="F4597" s="252" t="s">
        <v>2870</v>
      </c>
      <c r="G4597" s="250"/>
      <c r="H4597" s="251" t="s">
        <v>1</v>
      </c>
      <c r="I4597" s="253"/>
      <c r="J4597" s="250"/>
      <c r="K4597" s="250"/>
      <c r="L4597" s="254"/>
      <c r="M4597" s="255"/>
      <c r="N4597" s="256"/>
      <c r="O4597" s="256"/>
      <c r="P4597" s="256"/>
      <c r="Q4597" s="256"/>
      <c r="R4597" s="256"/>
      <c r="S4597" s="256"/>
      <c r="T4597" s="257"/>
      <c r="U4597" s="13"/>
      <c r="V4597" s="13"/>
      <c r="W4597" s="13"/>
      <c r="X4597" s="13"/>
      <c r="Y4597" s="13"/>
      <c r="Z4597" s="13"/>
      <c r="AA4597" s="13"/>
      <c r="AB4597" s="13"/>
      <c r="AC4597" s="13"/>
      <c r="AD4597" s="13"/>
      <c r="AE4597" s="13"/>
      <c r="AT4597" s="258" t="s">
        <v>200</v>
      </c>
      <c r="AU4597" s="258" t="s">
        <v>82</v>
      </c>
      <c r="AV4597" s="13" t="s">
        <v>80</v>
      </c>
      <c r="AW4597" s="13" t="s">
        <v>30</v>
      </c>
      <c r="AX4597" s="13" t="s">
        <v>73</v>
      </c>
      <c r="AY4597" s="258" t="s">
        <v>189</v>
      </c>
    </row>
    <row r="4598" s="14" customFormat="1">
      <c r="A4598" s="14"/>
      <c r="B4598" s="259"/>
      <c r="C4598" s="260"/>
      <c r="D4598" s="242" t="s">
        <v>200</v>
      </c>
      <c r="E4598" s="261" t="s">
        <v>1</v>
      </c>
      <c r="F4598" s="262" t="s">
        <v>2871</v>
      </c>
      <c r="G4598" s="260"/>
      <c r="H4598" s="263">
        <v>10.4</v>
      </c>
      <c r="I4598" s="264"/>
      <c r="J4598" s="260"/>
      <c r="K4598" s="260"/>
      <c r="L4598" s="265"/>
      <c r="M4598" s="266"/>
      <c r="N4598" s="267"/>
      <c r="O4598" s="267"/>
      <c r="P4598" s="267"/>
      <c r="Q4598" s="267"/>
      <c r="R4598" s="267"/>
      <c r="S4598" s="267"/>
      <c r="T4598" s="268"/>
      <c r="U4598" s="14"/>
      <c r="V4598" s="14"/>
      <c r="W4598" s="14"/>
      <c r="X4598" s="14"/>
      <c r="Y4598" s="14"/>
      <c r="Z4598" s="14"/>
      <c r="AA4598" s="14"/>
      <c r="AB4598" s="14"/>
      <c r="AC4598" s="14"/>
      <c r="AD4598" s="14"/>
      <c r="AE4598" s="14"/>
      <c r="AT4598" s="269" t="s">
        <v>200</v>
      </c>
      <c r="AU4598" s="269" t="s">
        <v>82</v>
      </c>
      <c r="AV4598" s="14" t="s">
        <v>82</v>
      </c>
      <c r="AW4598" s="14" t="s">
        <v>30</v>
      </c>
      <c r="AX4598" s="14" t="s">
        <v>73</v>
      </c>
      <c r="AY4598" s="269" t="s">
        <v>189</v>
      </c>
    </row>
    <row r="4599" s="13" customFormat="1">
      <c r="A4599" s="13"/>
      <c r="B4599" s="249"/>
      <c r="C4599" s="250"/>
      <c r="D4599" s="242" t="s">
        <v>200</v>
      </c>
      <c r="E4599" s="251" t="s">
        <v>1</v>
      </c>
      <c r="F4599" s="252" t="s">
        <v>2872</v>
      </c>
      <c r="G4599" s="250"/>
      <c r="H4599" s="251" t="s">
        <v>1</v>
      </c>
      <c r="I4599" s="253"/>
      <c r="J4599" s="250"/>
      <c r="K4599" s="250"/>
      <c r="L4599" s="254"/>
      <c r="M4599" s="255"/>
      <c r="N4599" s="256"/>
      <c r="O4599" s="256"/>
      <c r="P4599" s="256"/>
      <c r="Q4599" s="256"/>
      <c r="R4599" s="256"/>
      <c r="S4599" s="256"/>
      <c r="T4599" s="257"/>
      <c r="U4599" s="13"/>
      <c r="V4599" s="13"/>
      <c r="W4599" s="13"/>
      <c r="X4599" s="13"/>
      <c r="Y4599" s="13"/>
      <c r="Z4599" s="13"/>
      <c r="AA4599" s="13"/>
      <c r="AB4599" s="13"/>
      <c r="AC4599" s="13"/>
      <c r="AD4599" s="13"/>
      <c r="AE4599" s="13"/>
      <c r="AT4599" s="258" t="s">
        <v>200</v>
      </c>
      <c r="AU4599" s="258" t="s">
        <v>82</v>
      </c>
      <c r="AV4599" s="13" t="s">
        <v>80</v>
      </c>
      <c r="AW4599" s="13" t="s">
        <v>30</v>
      </c>
      <c r="AX4599" s="13" t="s">
        <v>73</v>
      </c>
      <c r="AY4599" s="258" t="s">
        <v>189</v>
      </c>
    </row>
    <row r="4600" s="14" customFormat="1">
      <c r="A4600" s="14"/>
      <c r="B4600" s="259"/>
      <c r="C4600" s="260"/>
      <c r="D4600" s="242" t="s">
        <v>200</v>
      </c>
      <c r="E4600" s="261" t="s">
        <v>1</v>
      </c>
      <c r="F4600" s="262" t="s">
        <v>2873</v>
      </c>
      <c r="G4600" s="260"/>
      <c r="H4600" s="263">
        <v>5.5</v>
      </c>
      <c r="I4600" s="264"/>
      <c r="J4600" s="260"/>
      <c r="K4600" s="260"/>
      <c r="L4600" s="265"/>
      <c r="M4600" s="266"/>
      <c r="N4600" s="267"/>
      <c r="O4600" s="267"/>
      <c r="P4600" s="267"/>
      <c r="Q4600" s="267"/>
      <c r="R4600" s="267"/>
      <c r="S4600" s="267"/>
      <c r="T4600" s="268"/>
      <c r="U4600" s="14"/>
      <c r="V4600" s="14"/>
      <c r="W4600" s="14"/>
      <c r="X4600" s="14"/>
      <c r="Y4600" s="14"/>
      <c r="Z4600" s="14"/>
      <c r="AA4600" s="14"/>
      <c r="AB4600" s="14"/>
      <c r="AC4600" s="14"/>
      <c r="AD4600" s="14"/>
      <c r="AE4600" s="14"/>
      <c r="AT4600" s="269" t="s">
        <v>200</v>
      </c>
      <c r="AU4600" s="269" t="s">
        <v>82</v>
      </c>
      <c r="AV4600" s="14" t="s">
        <v>82</v>
      </c>
      <c r="AW4600" s="14" t="s">
        <v>30</v>
      </c>
      <c r="AX4600" s="14" t="s">
        <v>73</v>
      </c>
      <c r="AY4600" s="269" t="s">
        <v>189</v>
      </c>
    </row>
    <row r="4601" s="13" customFormat="1">
      <c r="A4601" s="13"/>
      <c r="B4601" s="249"/>
      <c r="C4601" s="250"/>
      <c r="D4601" s="242" t="s">
        <v>200</v>
      </c>
      <c r="E4601" s="251" t="s">
        <v>1</v>
      </c>
      <c r="F4601" s="252" t="s">
        <v>2874</v>
      </c>
      <c r="G4601" s="250"/>
      <c r="H4601" s="251" t="s">
        <v>1</v>
      </c>
      <c r="I4601" s="253"/>
      <c r="J4601" s="250"/>
      <c r="K4601" s="250"/>
      <c r="L4601" s="254"/>
      <c r="M4601" s="255"/>
      <c r="N4601" s="256"/>
      <c r="O4601" s="256"/>
      <c r="P4601" s="256"/>
      <c r="Q4601" s="256"/>
      <c r="R4601" s="256"/>
      <c r="S4601" s="256"/>
      <c r="T4601" s="257"/>
      <c r="U4601" s="13"/>
      <c r="V4601" s="13"/>
      <c r="W4601" s="13"/>
      <c r="X4601" s="13"/>
      <c r="Y4601" s="13"/>
      <c r="Z4601" s="13"/>
      <c r="AA4601" s="13"/>
      <c r="AB4601" s="13"/>
      <c r="AC4601" s="13"/>
      <c r="AD4601" s="13"/>
      <c r="AE4601" s="13"/>
      <c r="AT4601" s="258" t="s">
        <v>200</v>
      </c>
      <c r="AU4601" s="258" t="s">
        <v>82</v>
      </c>
      <c r="AV4601" s="13" t="s">
        <v>80</v>
      </c>
      <c r="AW4601" s="13" t="s">
        <v>30</v>
      </c>
      <c r="AX4601" s="13" t="s">
        <v>73</v>
      </c>
      <c r="AY4601" s="258" t="s">
        <v>189</v>
      </c>
    </row>
    <row r="4602" s="14" customFormat="1">
      <c r="A4602" s="14"/>
      <c r="B4602" s="259"/>
      <c r="C4602" s="260"/>
      <c r="D4602" s="242" t="s">
        <v>200</v>
      </c>
      <c r="E4602" s="261" t="s">
        <v>1</v>
      </c>
      <c r="F4602" s="262" t="s">
        <v>2875</v>
      </c>
      <c r="G4602" s="260"/>
      <c r="H4602" s="263">
        <v>5.7199999999999998</v>
      </c>
      <c r="I4602" s="264"/>
      <c r="J4602" s="260"/>
      <c r="K4602" s="260"/>
      <c r="L4602" s="265"/>
      <c r="M4602" s="266"/>
      <c r="N4602" s="267"/>
      <c r="O4602" s="267"/>
      <c r="P4602" s="267"/>
      <c r="Q4602" s="267"/>
      <c r="R4602" s="267"/>
      <c r="S4602" s="267"/>
      <c r="T4602" s="268"/>
      <c r="U4602" s="14"/>
      <c r="V4602" s="14"/>
      <c r="W4602" s="14"/>
      <c r="X4602" s="14"/>
      <c r="Y4602" s="14"/>
      <c r="Z4602" s="14"/>
      <c r="AA4602" s="14"/>
      <c r="AB4602" s="14"/>
      <c r="AC4602" s="14"/>
      <c r="AD4602" s="14"/>
      <c r="AE4602" s="14"/>
      <c r="AT4602" s="269" t="s">
        <v>200</v>
      </c>
      <c r="AU4602" s="269" t="s">
        <v>82</v>
      </c>
      <c r="AV4602" s="14" t="s">
        <v>82</v>
      </c>
      <c r="AW4602" s="14" t="s">
        <v>30</v>
      </c>
      <c r="AX4602" s="14" t="s">
        <v>73</v>
      </c>
      <c r="AY4602" s="269" t="s">
        <v>189</v>
      </c>
    </row>
    <row r="4603" s="15" customFormat="1">
      <c r="A4603" s="15"/>
      <c r="B4603" s="270"/>
      <c r="C4603" s="271"/>
      <c r="D4603" s="242" t="s">
        <v>200</v>
      </c>
      <c r="E4603" s="272" t="s">
        <v>1</v>
      </c>
      <c r="F4603" s="273" t="s">
        <v>207</v>
      </c>
      <c r="G4603" s="271"/>
      <c r="H4603" s="274">
        <v>55.219999999999999</v>
      </c>
      <c r="I4603" s="275"/>
      <c r="J4603" s="271"/>
      <c r="K4603" s="271"/>
      <c r="L4603" s="276"/>
      <c r="M4603" s="277"/>
      <c r="N4603" s="278"/>
      <c r="O4603" s="278"/>
      <c r="P4603" s="278"/>
      <c r="Q4603" s="278"/>
      <c r="R4603" s="278"/>
      <c r="S4603" s="278"/>
      <c r="T4603" s="279"/>
      <c r="U4603" s="15"/>
      <c r="V4603" s="15"/>
      <c r="W4603" s="15"/>
      <c r="X4603" s="15"/>
      <c r="Y4603" s="15"/>
      <c r="Z4603" s="15"/>
      <c r="AA4603" s="15"/>
      <c r="AB4603" s="15"/>
      <c r="AC4603" s="15"/>
      <c r="AD4603" s="15"/>
      <c r="AE4603" s="15"/>
      <c r="AT4603" s="280" t="s">
        <v>200</v>
      </c>
      <c r="AU4603" s="280" t="s">
        <v>82</v>
      </c>
      <c r="AV4603" s="15" t="s">
        <v>195</v>
      </c>
      <c r="AW4603" s="15" t="s">
        <v>30</v>
      </c>
      <c r="AX4603" s="15" t="s">
        <v>80</v>
      </c>
      <c r="AY4603" s="280" t="s">
        <v>189</v>
      </c>
    </row>
    <row r="4604" s="2" customFormat="1" ht="37.8" customHeight="1">
      <c r="A4604" s="39"/>
      <c r="B4604" s="40"/>
      <c r="C4604" s="228" t="s">
        <v>2876</v>
      </c>
      <c r="D4604" s="228" t="s">
        <v>191</v>
      </c>
      <c r="E4604" s="229" t="s">
        <v>2877</v>
      </c>
      <c r="F4604" s="230" t="s">
        <v>2878</v>
      </c>
      <c r="G4604" s="231" t="s">
        <v>466</v>
      </c>
      <c r="H4604" s="232">
        <v>86.799999999999997</v>
      </c>
      <c r="I4604" s="233"/>
      <c r="J4604" s="234">
        <f>ROUND(I4604*H4604,2)</f>
        <v>0</v>
      </c>
      <c r="K4604" s="235"/>
      <c r="L4604" s="45"/>
      <c r="M4604" s="236" t="s">
        <v>1</v>
      </c>
      <c r="N4604" s="237" t="s">
        <v>38</v>
      </c>
      <c r="O4604" s="92"/>
      <c r="P4604" s="238">
        <f>O4604*H4604</f>
        <v>0</v>
      </c>
      <c r="Q4604" s="238">
        <v>0.0039668000000000004</v>
      </c>
      <c r="R4604" s="238">
        <f>Q4604*H4604</f>
        <v>0.34431824</v>
      </c>
      <c r="S4604" s="238">
        <v>0</v>
      </c>
      <c r="T4604" s="239">
        <f>S4604*H4604</f>
        <v>0</v>
      </c>
      <c r="U4604" s="39"/>
      <c r="V4604" s="39"/>
      <c r="W4604" s="39"/>
      <c r="X4604" s="39"/>
      <c r="Y4604" s="39"/>
      <c r="Z4604" s="39"/>
      <c r="AA4604" s="39"/>
      <c r="AB4604" s="39"/>
      <c r="AC4604" s="39"/>
      <c r="AD4604" s="39"/>
      <c r="AE4604" s="39"/>
      <c r="AR4604" s="240" t="s">
        <v>306</v>
      </c>
      <c r="AT4604" s="240" t="s">
        <v>191</v>
      </c>
      <c r="AU4604" s="240" t="s">
        <v>82</v>
      </c>
      <c r="AY4604" s="18" t="s">
        <v>189</v>
      </c>
      <c r="BE4604" s="241">
        <f>IF(N4604="základní",J4604,0)</f>
        <v>0</v>
      </c>
      <c r="BF4604" s="241">
        <f>IF(N4604="snížená",J4604,0)</f>
        <v>0</v>
      </c>
      <c r="BG4604" s="241">
        <f>IF(N4604="zákl. přenesená",J4604,0)</f>
        <v>0</v>
      </c>
      <c r="BH4604" s="241">
        <f>IF(N4604="sníž. přenesená",J4604,0)</f>
        <v>0</v>
      </c>
      <c r="BI4604" s="241">
        <f>IF(N4604="nulová",J4604,0)</f>
        <v>0</v>
      </c>
      <c r="BJ4604" s="18" t="s">
        <v>80</v>
      </c>
      <c r="BK4604" s="241">
        <f>ROUND(I4604*H4604,2)</f>
        <v>0</v>
      </c>
      <c r="BL4604" s="18" t="s">
        <v>306</v>
      </c>
      <c r="BM4604" s="240" t="s">
        <v>2879</v>
      </c>
    </row>
    <row r="4605" s="2" customFormat="1">
      <c r="A4605" s="39"/>
      <c r="B4605" s="40"/>
      <c r="C4605" s="41"/>
      <c r="D4605" s="242" t="s">
        <v>197</v>
      </c>
      <c r="E4605" s="41"/>
      <c r="F4605" s="243" t="s">
        <v>2878</v>
      </c>
      <c r="G4605" s="41"/>
      <c r="H4605" s="41"/>
      <c r="I4605" s="244"/>
      <c r="J4605" s="41"/>
      <c r="K4605" s="41"/>
      <c r="L4605" s="45"/>
      <c r="M4605" s="245"/>
      <c r="N4605" s="246"/>
      <c r="O4605" s="92"/>
      <c r="P4605" s="92"/>
      <c r="Q4605" s="92"/>
      <c r="R4605" s="92"/>
      <c r="S4605" s="92"/>
      <c r="T4605" s="93"/>
      <c r="U4605" s="39"/>
      <c r="V4605" s="39"/>
      <c r="W4605" s="39"/>
      <c r="X4605" s="39"/>
      <c r="Y4605" s="39"/>
      <c r="Z4605" s="39"/>
      <c r="AA4605" s="39"/>
      <c r="AB4605" s="39"/>
      <c r="AC4605" s="39"/>
      <c r="AD4605" s="39"/>
      <c r="AE4605" s="39"/>
      <c r="AT4605" s="18" t="s">
        <v>197</v>
      </c>
      <c r="AU4605" s="18" t="s">
        <v>82</v>
      </c>
    </row>
    <row r="4606" s="2" customFormat="1">
      <c r="A4606" s="39"/>
      <c r="B4606" s="40"/>
      <c r="C4606" s="41"/>
      <c r="D4606" s="247" t="s">
        <v>198</v>
      </c>
      <c r="E4606" s="41"/>
      <c r="F4606" s="248" t="s">
        <v>2880</v>
      </c>
      <c r="G4606" s="41"/>
      <c r="H4606" s="41"/>
      <c r="I4606" s="244"/>
      <c r="J4606" s="41"/>
      <c r="K4606" s="41"/>
      <c r="L4606" s="45"/>
      <c r="M4606" s="245"/>
      <c r="N4606" s="246"/>
      <c r="O4606" s="92"/>
      <c r="P4606" s="92"/>
      <c r="Q4606" s="92"/>
      <c r="R4606" s="92"/>
      <c r="S4606" s="92"/>
      <c r="T4606" s="93"/>
      <c r="U4606" s="39"/>
      <c r="V4606" s="39"/>
      <c r="W4606" s="39"/>
      <c r="X4606" s="39"/>
      <c r="Y4606" s="39"/>
      <c r="Z4606" s="39"/>
      <c r="AA4606" s="39"/>
      <c r="AB4606" s="39"/>
      <c r="AC4606" s="39"/>
      <c r="AD4606" s="39"/>
      <c r="AE4606" s="39"/>
      <c r="AT4606" s="18" t="s">
        <v>198</v>
      </c>
      <c r="AU4606" s="18" t="s">
        <v>82</v>
      </c>
    </row>
    <row r="4607" s="13" customFormat="1">
      <c r="A4607" s="13"/>
      <c r="B4607" s="249"/>
      <c r="C4607" s="250"/>
      <c r="D4607" s="242" t="s">
        <v>200</v>
      </c>
      <c r="E4607" s="251" t="s">
        <v>1</v>
      </c>
      <c r="F4607" s="252" t="s">
        <v>2881</v>
      </c>
      <c r="G4607" s="250"/>
      <c r="H4607" s="251" t="s">
        <v>1</v>
      </c>
      <c r="I4607" s="253"/>
      <c r="J4607" s="250"/>
      <c r="K4607" s="250"/>
      <c r="L4607" s="254"/>
      <c r="M4607" s="255"/>
      <c r="N4607" s="256"/>
      <c r="O4607" s="256"/>
      <c r="P4607" s="256"/>
      <c r="Q4607" s="256"/>
      <c r="R4607" s="256"/>
      <c r="S4607" s="256"/>
      <c r="T4607" s="257"/>
      <c r="U4607" s="13"/>
      <c r="V4607" s="13"/>
      <c r="W4607" s="13"/>
      <c r="X4607" s="13"/>
      <c r="Y4607" s="13"/>
      <c r="Z4607" s="13"/>
      <c r="AA4607" s="13"/>
      <c r="AB4607" s="13"/>
      <c r="AC4607" s="13"/>
      <c r="AD4607" s="13"/>
      <c r="AE4607" s="13"/>
      <c r="AT4607" s="258" t="s">
        <v>200</v>
      </c>
      <c r="AU4607" s="258" t="s">
        <v>82</v>
      </c>
      <c r="AV4607" s="13" t="s">
        <v>80</v>
      </c>
      <c r="AW4607" s="13" t="s">
        <v>30</v>
      </c>
      <c r="AX4607" s="13" t="s">
        <v>73</v>
      </c>
      <c r="AY4607" s="258" t="s">
        <v>189</v>
      </c>
    </row>
    <row r="4608" s="13" customFormat="1">
      <c r="A4608" s="13"/>
      <c r="B4608" s="249"/>
      <c r="C4608" s="250"/>
      <c r="D4608" s="242" t="s">
        <v>200</v>
      </c>
      <c r="E4608" s="251" t="s">
        <v>1</v>
      </c>
      <c r="F4608" s="252" t="s">
        <v>2864</v>
      </c>
      <c r="G4608" s="250"/>
      <c r="H4608" s="251" t="s">
        <v>1</v>
      </c>
      <c r="I4608" s="253"/>
      <c r="J4608" s="250"/>
      <c r="K4608" s="250"/>
      <c r="L4608" s="254"/>
      <c r="M4608" s="255"/>
      <c r="N4608" s="256"/>
      <c r="O4608" s="256"/>
      <c r="P4608" s="256"/>
      <c r="Q4608" s="256"/>
      <c r="R4608" s="256"/>
      <c r="S4608" s="256"/>
      <c r="T4608" s="257"/>
      <c r="U4608" s="13"/>
      <c r="V4608" s="13"/>
      <c r="W4608" s="13"/>
      <c r="X4608" s="13"/>
      <c r="Y4608" s="13"/>
      <c r="Z4608" s="13"/>
      <c r="AA4608" s="13"/>
      <c r="AB4608" s="13"/>
      <c r="AC4608" s="13"/>
      <c r="AD4608" s="13"/>
      <c r="AE4608" s="13"/>
      <c r="AT4608" s="258" t="s">
        <v>200</v>
      </c>
      <c r="AU4608" s="258" t="s">
        <v>82</v>
      </c>
      <c r="AV4608" s="13" t="s">
        <v>80</v>
      </c>
      <c r="AW4608" s="13" t="s">
        <v>30</v>
      </c>
      <c r="AX4608" s="13" t="s">
        <v>73</v>
      </c>
      <c r="AY4608" s="258" t="s">
        <v>189</v>
      </c>
    </row>
    <row r="4609" s="13" customFormat="1">
      <c r="A4609" s="13"/>
      <c r="B4609" s="249"/>
      <c r="C4609" s="250"/>
      <c r="D4609" s="242" t="s">
        <v>200</v>
      </c>
      <c r="E4609" s="251" t="s">
        <v>1</v>
      </c>
      <c r="F4609" s="252" t="s">
        <v>2854</v>
      </c>
      <c r="G4609" s="250"/>
      <c r="H4609" s="251" t="s">
        <v>1</v>
      </c>
      <c r="I4609" s="253"/>
      <c r="J4609" s="250"/>
      <c r="K4609" s="250"/>
      <c r="L4609" s="254"/>
      <c r="M4609" s="255"/>
      <c r="N4609" s="256"/>
      <c r="O4609" s="256"/>
      <c r="P4609" s="256"/>
      <c r="Q4609" s="256"/>
      <c r="R4609" s="256"/>
      <c r="S4609" s="256"/>
      <c r="T4609" s="257"/>
      <c r="U4609" s="13"/>
      <c r="V4609" s="13"/>
      <c r="W4609" s="13"/>
      <c r="X4609" s="13"/>
      <c r="Y4609" s="13"/>
      <c r="Z4609" s="13"/>
      <c r="AA4609" s="13"/>
      <c r="AB4609" s="13"/>
      <c r="AC4609" s="13"/>
      <c r="AD4609" s="13"/>
      <c r="AE4609" s="13"/>
      <c r="AT4609" s="258" t="s">
        <v>200</v>
      </c>
      <c r="AU4609" s="258" t="s">
        <v>82</v>
      </c>
      <c r="AV4609" s="13" t="s">
        <v>80</v>
      </c>
      <c r="AW4609" s="13" t="s">
        <v>30</v>
      </c>
      <c r="AX4609" s="13" t="s">
        <v>73</v>
      </c>
      <c r="AY4609" s="258" t="s">
        <v>189</v>
      </c>
    </row>
    <row r="4610" s="13" customFormat="1">
      <c r="A4610" s="13"/>
      <c r="B4610" s="249"/>
      <c r="C4610" s="250"/>
      <c r="D4610" s="242" t="s">
        <v>200</v>
      </c>
      <c r="E4610" s="251" t="s">
        <v>1</v>
      </c>
      <c r="F4610" s="252" t="s">
        <v>2865</v>
      </c>
      <c r="G4610" s="250"/>
      <c r="H4610" s="251" t="s">
        <v>1</v>
      </c>
      <c r="I4610" s="253"/>
      <c r="J4610" s="250"/>
      <c r="K4610" s="250"/>
      <c r="L4610" s="254"/>
      <c r="M4610" s="255"/>
      <c r="N4610" s="256"/>
      <c r="O4610" s="256"/>
      <c r="P4610" s="256"/>
      <c r="Q4610" s="256"/>
      <c r="R4610" s="256"/>
      <c r="S4610" s="256"/>
      <c r="T4610" s="257"/>
      <c r="U4610" s="13"/>
      <c r="V4610" s="13"/>
      <c r="W4610" s="13"/>
      <c r="X4610" s="13"/>
      <c r="Y4610" s="13"/>
      <c r="Z4610" s="13"/>
      <c r="AA4610" s="13"/>
      <c r="AB4610" s="13"/>
      <c r="AC4610" s="13"/>
      <c r="AD4610" s="13"/>
      <c r="AE4610" s="13"/>
      <c r="AT4610" s="258" t="s">
        <v>200</v>
      </c>
      <c r="AU4610" s="258" t="s">
        <v>82</v>
      </c>
      <c r="AV4610" s="13" t="s">
        <v>80</v>
      </c>
      <c r="AW4610" s="13" t="s">
        <v>30</v>
      </c>
      <c r="AX4610" s="13" t="s">
        <v>73</v>
      </c>
      <c r="AY4610" s="258" t="s">
        <v>189</v>
      </c>
    </row>
    <row r="4611" s="13" customFormat="1">
      <c r="A4611" s="13"/>
      <c r="B4611" s="249"/>
      <c r="C4611" s="250"/>
      <c r="D4611" s="242" t="s">
        <v>200</v>
      </c>
      <c r="E4611" s="251" t="s">
        <v>1</v>
      </c>
      <c r="F4611" s="252" t="s">
        <v>2882</v>
      </c>
      <c r="G4611" s="250"/>
      <c r="H4611" s="251" t="s">
        <v>1</v>
      </c>
      <c r="I4611" s="253"/>
      <c r="J4611" s="250"/>
      <c r="K4611" s="250"/>
      <c r="L4611" s="254"/>
      <c r="M4611" s="255"/>
      <c r="N4611" s="256"/>
      <c r="O4611" s="256"/>
      <c r="P4611" s="256"/>
      <c r="Q4611" s="256"/>
      <c r="R4611" s="256"/>
      <c r="S4611" s="256"/>
      <c r="T4611" s="257"/>
      <c r="U4611" s="13"/>
      <c r="V4611" s="13"/>
      <c r="W4611" s="13"/>
      <c r="X4611" s="13"/>
      <c r="Y4611" s="13"/>
      <c r="Z4611" s="13"/>
      <c r="AA4611" s="13"/>
      <c r="AB4611" s="13"/>
      <c r="AC4611" s="13"/>
      <c r="AD4611" s="13"/>
      <c r="AE4611" s="13"/>
      <c r="AT4611" s="258" t="s">
        <v>200</v>
      </c>
      <c r="AU4611" s="258" t="s">
        <v>82</v>
      </c>
      <c r="AV4611" s="13" t="s">
        <v>80</v>
      </c>
      <c r="AW4611" s="13" t="s">
        <v>30</v>
      </c>
      <c r="AX4611" s="13" t="s">
        <v>73</v>
      </c>
      <c r="AY4611" s="258" t="s">
        <v>189</v>
      </c>
    </row>
    <row r="4612" s="13" customFormat="1">
      <c r="A4612" s="13"/>
      <c r="B4612" s="249"/>
      <c r="C4612" s="250"/>
      <c r="D4612" s="242" t="s">
        <v>200</v>
      </c>
      <c r="E4612" s="251" t="s">
        <v>1</v>
      </c>
      <c r="F4612" s="252" t="s">
        <v>2831</v>
      </c>
      <c r="G4612" s="250"/>
      <c r="H4612" s="251" t="s">
        <v>1</v>
      </c>
      <c r="I4612" s="253"/>
      <c r="J4612" s="250"/>
      <c r="K4612" s="250"/>
      <c r="L4612" s="254"/>
      <c r="M4612" s="255"/>
      <c r="N4612" s="256"/>
      <c r="O4612" s="256"/>
      <c r="P4612" s="256"/>
      <c r="Q4612" s="256"/>
      <c r="R4612" s="256"/>
      <c r="S4612" s="256"/>
      <c r="T4612" s="257"/>
      <c r="U4612" s="13"/>
      <c r="V4612" s="13"/>
      <c r="W4612" s="13"/>
      <c r="X4612" s="13"/>
      <c r="Y4612" s="13"/>
      <c r="Z4612" s="13"/>
      <c r="AA4612" s="13"/>
      <c r="AB4612" s="13"/>
      <c r="AC4612" s="13"/>
      <c r="AD4612" s="13"/>
      <c r="AE4612" s="13"/>
      <c r="AT4612" s="258" t="s">
        <v>200</v>
      </c>
      <c r="AU4612" s="258" t="s">
        <v>82</v>
      </c>
      <c r="AV4612" s="13" t="s">
        <v>80</v>
      </c>
      <c r="AW4612" s="13" t="s">
        <v>30</v>
      </c>
      <c r="AX4612" s="13" t="s">
        <v>73</v>
      </c>
      <c r="AY4612" s="258" t="s">
        <v>189</v>
      </c>
    </row>
    <row r="4613" s="13" customFormat="1">
      <c r="A4613" s="13"/>
      <c r="B4613" s="249"/>
      <c r="C4613" s="250"/>
      <c r="D4613" s="242" t="s">
        <v>200</v>
      </c>
      <c r="E4613" s="251" t="s">
        <v>1</v>
      </c>
      <c r="F4613" s="252" t="s">
        <v>2883</v>
      </c>
      <c r="G4613" s="250"/>
      <c r="H4613" s="251" t="s">
        <v>1</v>
      </c>
      <c r="I4613" s="253"/>
      <c r="J4613" s="250"/>
      <c r="K4613" s="250"/>
      <c r="L4613" s="254"/>
      <c r="M4613" s="255"/>
      <c r="N4613" s="256"/>
      <c r="O4613" s="256"/>
      <c r="P4613" s="256"/>
      <c r="Q4613" s="256"/>
      <c r="R4613" s="256"/>
      <c r="S4613" s="256"/>
      <c r="T4613" s="257"/>
      <c r="U4613" s="13"/>
      <c r="V4613" s="13"/>
      <c r="W4613" s="13"/>
      <c r="X4613" s="13"/>
      <c r="Y4613" s="13"/>
      <c r="Z4613" s="13"/>
      <c r="AA4613" s="13"/>
      <c r="AB4613" s="13"/>
      <c r="AC4613" s="13"/>
      <c r="AD4613" s="13"/>
      <c r="AE4613" s="13"/>
      <c r="AT4613" s="258" t="s">
        <v>200</v>
      </c>
      <c r="AU4613" s="258" t="s">
        <v>82</v>
      </c>
      <c r="AV4613" s="13" t="s">
        <v>80</v>
      </c>
      <c r="AW4613" s="13" t="s">
        <v>30</v>
      </c>
      <c r="AX4613" s="13" t="s">
        <v>73</v>
      </c>
      <c r="AY4613" s="258" t="s">
        <v>189</v>
      </c>
    </row>
    <row r="4614" s="14" customFormat="1">
      <c r="A4614" s="14"/>
      <c r="B4614" s="259"/>
      <c r="C4614" s="260"/>
      <c r="D4614" s="242" t="s">
        <v>200</v>
      </c>
      <c r="E4614" s="261" t="s">
        <v>1</v>
      </c>
      <c r="F4614" s="262" t="s">
        <v>2833</v>
      </c>
      <c r="G4614" s="260"/>
      <c r="H4614" s="263">
        <v>55.299999999999997</v>
      </c>
      <c r="I4614" s="264"/>
      <c r="J4614" s="260"/>
      <c r="K4614" s="260"/>
      <c r="L4614" s="265"/>
      <c r="M4614" s="266"/>
      <c r="N4614" s="267"/>
      <c r="O4614" s="267"/>
      <c r="P4614" s="267"/>
      <c r="Q4614" s="267"/>
      <c r="R4614" s="267"/>
      <c r="S4614" s="267"/>
      <c r="T4614" s="268"/>
      <c r="U4614" s="14"/>
      <c r="V4614" s="14"/>
      <c r="W4614" s="14"/>
      <c r="X4614" s="14"/>
      <c r="Y4614" s="14"/>
      <c r="Z4614" s="14"/>
      <c r="AA4614" s="14"/>
      <c r="AB4614" s="14"/>
      <c r="AC4614" s="14"/>
      <c r="AD4614" s="14"/>
      <c r="AE4614" s="14"/>
      <c r="AT4614" s="269" t="s">
        <v>200</v>
      </c>
      <c r="AU4614" s="269" t="s">
        <v>82</v>
      </c>
      <c r="AV4614" s="14" t="s">
        <v>82</v>
      </c>
      <c r="AW4614" s="14" t="s">
        <v>30</v>
      </c>
      <c r="AX4614" s="14" t="s">
        <v>73</v>
      </c>
      <c r="AY4614" s="269" t="s">
        <v>189</v>
      </c>
    </row>
    <row r="4615" s="13" customFormat="1">
      <c r="A4615" s="13"/>
      <c r="B4615" s="249"/>
      <c r="C4615" s="250"/>
      <c r="D4615" s="242" t="s">
        <v>200</v>
      </c>
      <c r="E4615" s="251" t="s">
        <v>1</v>
      </c>
      <c r="F4615" s="252" t="s">
        <v>2884</v>
      </c>
      <c r="G4615" s="250"/>
      <c r="H4615" s="251" t="s">
        <v>1</v>
      </c>
      <c r="I4615" s="253"/>
      <c r="J4615" s="250"/>
      <c r="K4615" s="250"/>
      <c r="L4615" s="254"/>
      <c r="M4615" s="255"/>
      <c r="N4615" s="256"/>
      <c r="O4615" s="256"/>
      <c r="P4615" s="256"/>
      <c r="Q4615" s="256"/>
      <c r="R4615" s="256"/>
      <c r="S4615" s="256"/>
      <c r="T4615" s="257"/>
      <c r="U4615" s="13"/>
      <c r="V4615" s="13"/>
      <c r="W4615" s="13"/>
      <c r="X4615" s="13"/>
      <c r="Y4615" s="13"/>
      <c r="Z4615" s="13"/>
      <c r="AA4615" s="13"/>
      <c r="AB4615" s="13"/>
      <c r="AC4615" s="13"/>
      <c r="AD4615" s="13"/>
      <c r="AE4615" s="13"/>
      <c r="AT4615" s="258" t="s">
        <v>200</v>
      </c>
      <c r="AU4615" s="258" t="s">
        <v>82</v>
      </c>
      <c r="AV4615" s="13" t="s">
        <v>80</v>
      </c>
      <c r="AW4615" s="13" t="s">
        <v>30</v>
      </c>
      <c r="AX4615" s="13" t="s">
        <v>73</v>
      </c>
      <c r="AY4615" s="258" t="s">
        <v>189</v>
      </c>
    </row>
    <row r="4616" s="14" customFormat="1">
      <c r="A4616" s="14"/>
      <c r="B4616" s="259"/>
      <c r="C4616" s="260"/>
      <c r="D4616" s="242" t="s">
        <v>200</v>
      </c>
      <c r="E4616" s="261" t="s">
        <v>1</v>
      </c>
      <c r="F4616" s="262" t="s">
        <v>2885</v>
      </c>
      <c r="G4616" s="260"/>
      <c r="H4616" s="263">
        <v>31.5</v>
      </c>
      <c r="I4616" s="264"/>
      <c r="J4616" s="260"/>
      <c r="K4616" s="260"/>
      <c r="L4616" s="265"/>
      <c r="M4616" s="266"/>
      <c r="N4616" s="267"/>
      <c r="O4616" s="267"/>
      <c r="P4616" s="267"/>
      <c r="Q4616" s="267"/>
      <c r="R4616" s="267"/>
      <c r="S4616" s="267"/>
      <c r="T4616" s="268"/>
      <c r="U4616" s="14"/>
      <c r="V4616" s="14"/>
      <c r="W4616" s="14"/>
      <c r="X4616" s="14"/>
      <c r="Y4616" s="14"/>
      <c r="Z4616" s="14"/>
      <c r="AA4616" s="14"/>
      <c r="AB4616" s="14"/>
      <c r="AC4616" s="14"/>
      <c r="AD4616" s="14"/>
      <c r="AE4616" s="14"/>
      <c r="AT4616" s="269" t="s">
        <v>200</v>
      </c>
      <c r="AU4616" s="269" t="s">
        <v>82</v>
      </c>
      <c r="AV4616" s="14" t="s">
        <v>82</v>
      </c>
      <c r="AW4616" s="14" t="s">
        <v>30</v>
      </c>
      <c r="AX4616" s="14" t="s">
        <v>73</v>
      </c>
      <c r="AY4616" s="269" t="s">
        <v>189</v>
      </c>
    </row>
    <row r="4617" s="15" customFormat="1">
      <c r="A4617" s="15"/>
      <c r="B4617" s="270"/>
      <c r="C4617" s="271"/>
      <c r="D4617" s="242" t="s">
        <v>200</v>
      </c>
      <c r="E4617" s="272" t="s">
        <v>1</v>
      </c>
      <c r="F4617" s="273" t="s">
        <v>207</v>
      </c>
      <c r="G4617" s="271"/>
      <c r="H4617" s="274">
        <v>86.799999999999997</v>
      </c>
      <c r="I4617" s="275"/>
      <c r="J4617" s="271"/>
      <c r="K4617" s="271"/>
      <c r="L4617" s="276"/>
      <c r="M4617" s="277"/>
      <c r="N4617" s="278"/>
      <c r="O4617" s="278"/>
      <c r="P4617" s="278"/>
      <c r="Q4617" s="278"/>
      <c r="R4617" s="278"/>
      <c r="S4617" s="278"/>
      <c r="T4617" s="279"/>
      <c r="U4617" s="15"/>
      <c r="V4617" s="15"/>
      <c r="W4617" s="15"/>
      <c r="X4617" s="15"/>
      <c r="Y4617" s="15"/>
      <c r="Z4617" s="15"/>
      <c r="AA4617" s="15"/>
      <c r="AB4617" s="15"/>
      <c r="AC4617" s="15"/>
      <c r="AD4617" s="15"/>
      <c r="AE4617" s="15"/>
      <c r="AT4617" s="280" t="s">
        <v>200</v>
      </c>
      <c r="AU4617" s="280" t="s">
        <v>82</v>
      </c>
      <c r="AV4617" s="15" t="s">
        <v>195</v>
      </c>
      <c r="AW4617" s="15" t="s">
        <v>30</v>
      </c>
      <c r="AX4617" s="15" t="s">
        <v>80</v>
      </c>
      <c r="AY4617" s="280" t="s">
        <v>189</v>
      </c>
    </row>
    <row r="4618" s="2" customFormat="1" ht="33" customHeight="1">
      <c r="A4618" s="39"/>
      <c r="B4618" s="40"/>
      <c r="C4618" s="228" t="s">
        <v>2886</v>
      </c>
      <c r="D4618" s="228" t="s">
        <v>191</v>
      </c>
      <c r="E4618" s="229" t="s">
        <v>2887</v>
      </c>
      <c r="F4618" s="230" t="s">
        <v>2888</v>
      </c>
      <c r="G4618" s="231" t="s">
        <v>466</v>
      </c>
      <c r="H4618" s="232">
        <v>6.2999999999999998</v>
      </c>
      <c r="I4618" s="233"/>
      <c r="J4618" s="234">
        <f>ROUND(I4618*H4618,2)</f>
        <v>0</v>
      </c>
      <c r="K4618" s="235"/>
      <c r="L4618" s="45"/>
      <c r="M4618" s="236" t="s">
        <v>1</v>
      </c>
      <c r="N4618" s="237" t="s">
        <v>38</v>
      </c>
      <c r="O4618" s="92"/>
      <c r="P4618" s="238">
        <f>O4618*H4618</f>
        <v>0</v>
      </c>
      <c r="Q4618" s="238">
        <v>0.00398</v>
      </c>
      <c r="R4618" s="238">
        <f>Q4618*H4618</f>
        <v>0.025073999999999999</v>
      </c>
      <c r="S4618" s="238">
        <v>0</v>
      </c>
      <c r="T4618" s="239">
        <f>S4618*H4618</f>
        <v>0</v>
      </c>
      <c r="U4618" s="39"/>
      <c r="V4618" s="39"/>
      <c r="W4618" s="39"/>
      <c r="X4618" s="39"/>
      <c r="Y4618" s="39"/>
      <c r="Z4618" s="39"/>
      <c r="AA4618" s="39"/>
      <c r="AB4618" s="39"/>
      <c r="AC4618" s="39"/>
      <c r="AD4618" s="39"/>
      <c r="AE4618" s="39"/>
      <c r="AR4618" s="240" t="s">
        <v>306</v>
      </c>
      <c r="AT4618" s="240" t="s">
        <v>191</v>
      </c>
      <c r="AU4618" s="240" t="s">
        <v>82</v>
      </c>
      <c r="AY4618" s="18" t="s">
        <v>189</v>
      </c>
      <c r="BE4618" s="241">
        <f>IF(N4618="základní",J4618,0)</f>
        <v>0</v>
      </c>
      <c r="BF4618" s="241">
        <f>IF(N4618="snížená",J4618,0)</f>
        <v>0</v>
      </c>
      <c r="BG4618" s="241">
        <f>IF(N4618="zákl. přenesená",J4618,0)</f>
        <v>0</v>
      </c>
      <c r="BH4618" s="241">
        <f>IF(N4618="sníž. přenesená",J4618,0)</f>
        <v>0</v>
      </c>
      <c r="BI4618" s="241">
        <f>IF(N4618="nulová",J4618,0)</f>
        <v>0</v>
      </c>
      <c r="BJ4618" s="18" t="s">
        <v>80</v>
      </c>
      <c r="BK4618" s="241">
        <f>ROUND(I4618*H4618,2)</f>
        <v>0</v>
      </c>
      <c r="BL4618" s="18" t="s">
        <v>306</v>
      </c>
      <c r="BM4618" s="240" t="s">
        <v>2889</v>
      </c>
    </row>
    <row r="4619" s="2" customFormat="1">
      <c r="A4619" s="39"/>
      <c r="B4619" s="40"/>
      <c r="C4619" s="41"/>
      <c r="D4619" s="242" t="s">
        <v>197</v>
      </c>
      <c r="E4619" s="41"/>
      <c r="F4619" s="243" t="s">
        <v>2888</v>
      </c>
      <c r="G4619" s="41"/>
      <c r="H4619" s="41"/>
      <c r="I4619" s="244"/>
      <c r="J4619" s="41"/>
      <c r="K4619" s="41"/>
      <c r="L4619" s="45"/>
      <c r="M4619" s="245"/>
      <c r="N4619" s="246"/>
      <c r="O4619" s="92"/>
      <c r="P4619" s="92"/>
      <c r="Q4619" s="92"/>
      <c r="R4619" s="92"/>
      <c r="S4619" s="92"/>
      <c r="T4619" s="93"/>
      <c r="U4619" s="39"/>
      <c r="V4619" s="39"/>
      <c r="W4619" s="39"/>
      <c r="X4619" s="39"/>
      <c r="Y4619" s="39"/>
      <c r="Z4619" s="39"/>
      <c r="AA4619" s="39"/>
      <c r="AB4619" s="39"/>
      <c r="AC4619" s="39"/>
      <c r="AD4619" s="39"/>
      <c r="AE4619" s="39"/>
      <c r="AT4619" s="18" t="s">
        <v>197</v>
      </c>
      <c r="AU4619" s="18" t="s">
        <v>82</v>
      </c>
    </row>
    <row r="4620" s="13" customFormat="1">
      <c r="A4620" s="13"/>
      <c r="B4620" s="249"/>
      <c r="C4620" s="250"/>
      <c r="D4620" s="242" t="s">
        <v>200</v>
      </c>
      <c r="E4620" s="251" t="s">
        <v>1</v>
      </c>
      <c r="F4620" s="252" t="s">
        <v>2890</v>
      </c>
      <c r="G4620" s="250"/>
      <c r="H4620" s="251" t="s">
        <v>1</v>
      </c>
      <c r="I4620" s="253"/>
      <c r="J4620" s="250"/>
      <c r="K4620" s="250"/>
      <c r="L4620" s="254"/>
      <c r="M4620" s="255"/>
      <c r="N4620" s="256"/>
      <c r="O4620" s="256"/>
      <c r="P4620" s="256"/>
      <c r="Q4620" s="256"/>
      <c r="R4620" s="256"/>
      <c r="S4620" s="256"/>
      <c r="T4620" s="257"/>
      <c r="U4620" s="13"/>
      <c r="V4620" s="13"/>
      <c r="W4620" s="13"/>
      <c r="X4620" s="13"/>
      <c r="Y4620" s="13"/>
      <c r="Z4620" s="13"/>
      <c r="AA4620" s="13"/>
      <c r="AB4620" s="13"/>
      <c r="AC4620" s="13"/>
      <c r="AD4620" s="13"/>
      <c r="AE4620" s="13"/>
      <c r="AT4620" s="258" t="s">
        <v>200</v>
      </c>
      <c r="AU4620" s="258" t="s">
        <v>82</v>
      </c>
      <c r="AV4620" s="13" t="s">
        <v>80</v>
      </c>
      <c r="AW4620" s="13" t="s">
        <v>30</v>
      </c>
      <c r="AX4620" s="13" t="s">
        <v>73</v>
      </c>
      <c r="AY4620" s="258" t="s">
        <v>189</v>
      </c>
    </row>
    <row r="4621" s="13" customFormat="1">
      <c r="A4621" s="13"/>
      <c r="B4621" s="249"/>
      <c r="C4621" s="250"/>
      <c r="D4621" s="242" t="s">
        <v>200</v>
      </c>
      <c r="E4621" s="251" t="s">
        <v>1</v>
      </c>
      <c r="F4621" s="252" t="s">
        <v>2864</v>
      </c>
      <c r="G4621" s="250"/>
      <c r="H4621" s="251" t="s">
        <v>1</v>
      </c>
      <c r="I4621" s="253"/>
      <c r="J4621" s="250"/>
      <c r="K4621" s="250"/>
      <c r="L4621" s="254"/>
      <c r="M4621" s="255"/>
      <c r="N4621" s="256"/>
      <c r="O4621" s="256"/>
      <c r="P4621" s="256"/>
      <c r="Q4621" s="256"/>
      <c r="R4621" s="256"/>
      <c r="S4621" s="256"/>
      <c r="T4621" s="257"/>
      <c r="U4621" s="13"/>
      <c r="V4621" s="13"/>
      <c r="W4621" s="13"/>
      <c r="X4621" s="13"/>
      <c r="Y4621" s="13"/>
      <c r="Z4621" s="13"/>
      <c r="AA4621" s="13"/>
      <c r="AB4621" s="13"/>
      <c r="AC4621" s="13"/>
      <c r="AD4621" s="13"/>
      <c r="AE4621" s="13"/>
      <c r="AT4621" s="258" t="s">
        <v>200</v>
      </c>
      <c r="AU4621" s="258" t="s">
        <v>82</v>
      </c>
      <c r="AV4621" s="13" t="s">
        <v>80</v>
      </c>
      <c r="AW4621" s="13" t="s">
        <v>30</v>
      </c>
      <c r="AX4621" s="13" t="s">
        <v>73</v>
      </c>
      <c r="AY4621" s="258" t="s">
        <v>189</v>
      </c>
    </row>
    <row r="4622" s="13" customFormat="1">
      <c r="A4622" s="13"/>
      <c r="B4622" s="249"/>
      <c r="C4622" s="250"/>
      <c r="D4622" s="242" t="s">
        <v>200</v>
      </c>
      <c r="E4622" s="251" t="s">
        <v>1</v>
      </c>
      <c r="F4622" s="252" t="s">
        <v>2854</v>
      </c>
      <c r="G4622" s="250"/>
      <c r="H4622" s="251" t="s">
        <v>1</v>
      </c>
      <c r="I4622" s="253"/>
      <c r="J4622" s="250"/>
      <c r="K4622" s="250"/>
      <c r="L4622" s="254"/>
      <c r="M4622" s="255"/>
      <c r="N4622" s="256"/>
      <c r="O4622" s="256"/>
      <c r="P4622" s="256"/>
      <c r="Q4622" s="256"/>
      <c r="R4622" s="256"/>
      <c r="S4622" s="256"/>
      <c r="T4622" s="257"/>
      <c r="U4622" s="13"/>
      <c r="V4622" s="13"/>
      <c r="W4622" s="13"/>
      <c r="X4622" s="13"/>
      <c r="Y4622" s="13"/>
      <c r="Z4622" s="13"/>
      <c r="AA4622" s="13"/>
      <c r="AB4622" s="13"/>
      <c r="AC4622" s="13"/>
      <c r="AD4622" s="13"/>
      <c r="AE4622" s="13"/>
      <c r="AT4622" s="258" t="s">
        <v>200</v>
      </c>
      <c r="AU4622" s="258" t="s">
        <v>82</v>
      </c>
      <c r="AV4622" s="13" t="s">
        <v>80</v>
      </c>
      <c r="AW4622" s="13" t="s">
        <v>30</v>
      </c>
      <c r="AX4622" s="13" t="s">
        <v>73</v>
      </c>
      <c r="AY4622" s="258" t="s">
        <v>189</v>
      </c>
    </row>
    <row r="4623" s="13" customFormat="1">
      <c r="A4623" s="13"/>
      <c r="B4623" s="249"/>
      <c r="C4623" s="250"/>
      <c r="D4623" s="242" t="s">
        <v>200</v>
      </c>
      <c r="E4623" s="251" t="s">
        <v>1</v>
      </c>
      <c r="F4623" s="252" t="s">
        <v>2865</v>
      </c>
      <c r="G4623" s="250"/>
      <c r="H4623" s="251" t="s">
        <v>1</v>
      </c>
      <c r="I4623" s="253"/>
      <c r="J4623" s="250"/>
      <c r="K4623" s="250"/>
      <c r="L4623" s="254"/>
      <c r="M4623" s="255"/>
      <c r="N4623" s="256"/>
      <c r="O4623" s="256"/>
      <c r="P4623" s="256"/>
      <c r="Q4623" s="256"/>
      <c r="R4623" s="256"/>
      <c r="S4623" s="256"/>
      <c r="T4623" s="257"/>
      <c r="U4623" s="13"/>
      <c r="V4623" s="13"/>
      <c r="W4623" s="13"/>
      <c r="X4623" s="13"/>
      <c r="Y4623" s="13"/>
      <c r="Z4623" s="13"/>
      <c r="AA4623" s="13"/>
      <c r="AB4623" s="13"/>
      <c r="AC4623" s="13"/>
      <c r="AD4623" s="13"/>
      <c r="AE4623" s="13"/>
      <c r="AT4623" s="258" t="s">
        <v>200</v>
      </c>
      <c r="AU4623" s="258" t="s">
        <v>82</v>
      </c>
      <c r="AV4623" s="13" t="s">
        <v>80</v>
      </c>
      <c r="AW4623" s="13" t="s">
        <v>30</v>
      </c>
      <c r="AX4623" s="13" t="s">
        <v>73</v>
      </c>
      <c r="AY4623" s="258" t="s">
        <v>189</v>
      </c>
    </row>
    <row r="4624" s="13" customFormat="1">
      <c r="A4624" s="13"/>
      <c r="B4624" s="249"/>
      <c r="C4624" s="250"/>
      <c r="D4624" s="242" t="s">
        <v>200</v>
      </c>
      <c r="E4624" s="251" t="s">
        <v>1</v>
      </c>
      <c r="F4624" s="252" t="s">
        <v>2831</v>
      </c>
      <c r="G4624" s="250"/>
      <c r="H4624" s="251" t="s">
        <v>1</v>
      </c>
      <c r="I4624" s="253"/>
      <c r="J4624" s="250"/>
      <c r="K4624" s="250"/>
      <c r="L4624" s="254"/>
      <c r="M4624" s="255"/>
      <c r="N4624" s="256"/>
      <c r="O4624" s="256"/>
      <c r="P4624" s="256"/>
      <c r="Q4624" s="256"/>
      <c r="R4624" s="256"/>
      <c r="S4624" s="256"/>
      <c r="T4624" s="257"/>
      <c r="U4624" s="13"/>
      <c r="V4624" s="13"/>
      <c r="W4624" s="13"/>
      <c r="X4624" s="13"/>
      <c r="Y4624" s="13"/>
      <c r="Z4624" s="13"/>
      <c r="AA4624" s="13"/>
      <c r="AB4624" s="13"/>
      <c r="AC4624" s="13"/>
      <c r="AD4624" s="13"/>
      <c r="AE4624" s="13"/>
      <c r="AT4624" s="258" t="s">
        <v>200</v>
      </c>
      <c r="AU4624" s="258" t="s">
        <v>82</v>
      </c>
      <c r="AV4624" s="13" t="s">
        <v>80</v>
      </c>
      <c r="AW4624" s="13" t="s">
        <v>30</v>
      </c>
      <c r="AX4624" s="13" t="s">
        <v>73</v>
      </c>
      <c r="AY4624" s="258" t="s">
        <v>189</v>
      </c>
    </row>
    <row r="4625" s="13" customFormat="1">
      <c r="A4625" s="13"/>
      <c r="B4625" s="249"/>
      <c r="C4625" s="250"/>
      <c r="D4625" s="242" t="s">
        <v>200</v>
      </c>
      <c r="E4625" s="251" t="s">
        <v>1</v>
      </c>
      <c r="F4625" s="252" t="s">
        <v>2891</v>
      </c>
      <c r="G4625" s="250"/>
      <c r="H4625" s="251" t="s">
        <v>1</v>
      </c>
      <c r="I4625" s="253"/>
      <c r="J4625" s="250"/>
      <c r="K4625" s="250"/>
      <c r="L4625" s="254"/>
      <c r="M4625" s="255"/>
      <c r="N4625" s="256"/>
      <c r="O4625" s="256"/>
      <c r="P4625" s="256"/>
      <c r="Q4625" s="256"/>
      <c r="R4625" s="256"/>
      <c r="S4625" s="256"/>
      <c r="T4625" s="257"/>
      <c r="U4625" s="13"/>
      <c r="V4625" s="13"/>
      <c r="W4625" s="13"/>
      <c r="X4625" s="13"/>
      <c r="Y4625" s="13"/>
      <c r="Z4625" s="13"/>
      <c r="AA4625" s="13"/>
      <c r="AB4625" s="13"/>
      <c r="AC4625" s="13"/>
      <c r="AD4625" s="13"/>
      <c r="AE4625" s="13"/>
      <c r="AT4625" s="258" t="s">
        <v>200</v>
      </c>
      <c r="AU4625" s="258" t="s">
        <v>82</v>
      </c>
      <c r="AV4625" s="13" t="s">
        <v>80</v>
      </c>
      <c r="AW4625" s="13" t="s">
        <v>30</v>
      </c>
      <c r="AX4625" s="13" t="s">
        <v>73</v>
      </c>
      <c r="AY4625" s="258" t="s">
        <v>189</v>
      </c>
    </row>
    <row r="4626" s="14" customFormat="1">
      <c r="A4626" s="14"/>
      <c r="B4626" s="259"/>
      <c r="C4626" s="260"/>
      <c r="D4626" s="242" t="s">
        <v>200</v>
      </c>
      <c r="E4626" s="261" t="s">
        <v>1</v>
      </c>
      <c r="F4626" s="262" t="s">
        <v>2892</v>
      </c>
      <c r="G4626" s="260"/>
      <c r="H4626" s="263">
        <v>2</v>
      </c>
      <c r="I4626" s="264"/>
      <c r="J4626" s="260"/>
      <c r="K4626" s="260"/>
      <c r="L4626" s="265"/>
      <c r="M4626" s="266"/>
      <c r="N4626" s="267"/>
      <c r="O4626" s="267"/>
      <c r="P4626" s="267"/>
      <c r="Q4626" s="267"/>
      <c r="R4626" s="267"/>
      <c r="S4626" s="267"/>
      <c r="T4626" s="268"/>
      <c r="U4626" s="14"/>
      <c r="V4626" s="14"/>
      <c r="W4626" s="14"/>
      <c r="X4626" s="14"/>
      <c r="Y4626" s="14"/>
      <c r="Z4626" s="14"/>
      <c r="AA4626" s="14"/>
      <c r="AB4626" s="14"/>
      <c r="AC4626" s="14"/>
      <c r="AD4626" s="14"/>
      <c r="AE4626" s="14"/>
      <c r="AT4626" s="269" t="s">
        <v>200</v>
      </c>
      <c r="AU4626" s="269" t="s">
        <v>82</v>
      </c>
      <c r="AV4626" s="14" t="s">
        <v>82</v>
      </c>
      <c r="AW4626" s="14" t="s">
        <v>30</v>
      </c>
      <c r="AX4626" s="14" t="s">
        <v>73</v>
      </c>
      <c r="AY4626" s="269" t="s">
        <v>189</v>
      </c>
    </row>
    <row r="4627" s="13" customFormat="1">
      <c r="A4627" s="13"/>
      <c r="B4627" s="249"/>
      <c r="C4627" s="250"/>
      <c r="D4627" s="242" t="s">
        <v>200</v>
      </c>
      <c r="E4627" s="251" t="s">
        <v>1</v>
      </c>
      <c r="F4627" s="252" t="s">
        <v>2893</v>
      </c>
      <c r="G4627" s="250"/>
      <c r="H4627" s="251" t="s">
        <v>1</v>
      </c>
      <c r="I4627" s="253"/>
      <c r="J4627" s="250"/>
      <c r="K4627" s="250"/>
      <c r="L4627" s="254"/>
      <c r="M4627" s="255"/>
      <c r="N4627" s="256"/>
      <c r="O4627" s="256"/>
      <c r="P4627" s="256"/>
      <c r="Q4627" s="256"/>
      <c r="R4627" s="256"/>
      <c r="S4627" s="256"/>
      <c r="T4627" s="257"/>
      <c r="U4627" s="13"/>
      <c r="V4627" s="13"/>
      <c r="W4627" s="13"/>
      <c r="X4627" s="13"/>
      <c r="Y4627" s="13"/>
      <c r="Z4627" s="13"/>
      <c r="AA4627" s="13"/>
      <c r="AB4627" s="13"/>
      <c r="AC4627" s="13"/>
      <c r="AD4627" s="13"/>
      <c r="AE4627" s="13"/>
      <c r="AT4627" s="258" t="s">
        <v>200</v>
      </c>
      <c r="AU4627" s="258" t="s">
        <v>82</v>
      </c>
      <c r="AV4627" s="13" t="s">
        <v>80</v>
      </c>
      <c r="AW4627" s="13" t="s">
        <v>30</v>
      </c>
      <c r="AX4627" s="13" t="s">
        <v>73</v>
      </c>
      <c r="AY4627" s="258" t="s">
        <v>189</v>
      </c>
    </row>
    <row r="4628" s="14" customFormat="1">
      <c r="A4628" s="14"/>
      <c r="B4628" s="259"/>
      <c r="C4628" s="260"/>
      <c r="D4628" s="242" t="s">
        <v>200</v>
      </c>
      <c r="E4628" s="261" t="s">
        <v>1</v>
      </c>
      <c r="F4628" s="262" t="s">
        <v>2894</v>
      </c>
      <c r="G4628" s="260"/>
      <c r="H4628" s="263">
        <v>4.2999999999999998</v>
      </c>
      <c r="I4628" s="264"/>
      <c r="J4628" s="260"/>
      <c r="K4628" s="260"/>
      <c r="L4628" s="265"/>
      <c r="M4628" s="266"/>
      <c r="N4628" s="267"/>
      <c r="O4628" s="267"/>
      <c r="P4628" s="267"/>
      <c r="Q4628" s="267"/>
      <c r="R4628" s="267"/>
      <c r="S4628" s="267"/>
      <c r="T4628" s="268"/>
      <c r="U4628" s="14"/>
      <c r="V4628" s="14"/>
      <c r="W4628" s="14"/>
      <c r="X4628" s="14"/>
      <c r="Y4628" s="14"/>
      <c r="Z4628" s="14"/>
      <c r="AA4628" s="14"/>
      <c r="AB4628" s="14"/>
      <c r="AC4628" s="14"/>
      <c r="AD4628" s="14"/>
      <c r="AE4628" s="14"/>
      <c r="AT4628" s="269" t="s">
        <v>200</v>
      </c>
      <c r="AU4628" s="269" t="s">
        <v>82</v>
      </c>
      <c r="AV4628" s="14" t="s">
        <v>82</v>
      </c>
      <c r="AW4628" s="14" t="s">
        <v>30</v>
      </c>
      <c r="AX4628" s="14" t="s">
        <v>73</v>
      </c>
      <c r="AY4628" s="269" t="s">
        <v>189</v>
      </c>
    </row>
    <row r="4629" s="15" customFormat="1">
      <c r="A4629" s="15"/>
      <c r="B4629" s="270"/>
      <c r="C4629" s="271"/>
      <c r="D4629" s="242" t="s">
        <v>200</v>
      </c>
      <c r="E4629" s="272" t="s">
        <v>1</v>
      </c>
      <c r="F4629" s="273" t="s">
        <v>207</v>
      </c>
      <c r="G4629" s="271"/>
      <c r="H4629" s="274">
        <v>6.2999999999999998</v>
      </c>
      <c r="I4629" s="275"/>
      <c r="J4629" s="271"/>
      <c r="K4629" s="271"/>
      <c r="L4629" s="276"/>
      <c r="M4629" s="277"/>
      <c r="N4629" s="278"/>
      <c r="O4629" s="278"/>
      <c r="P4629" s="278"/>
      <c r="Q4629" s="278"/>
      <c r="R4629" s="278"/>
      <c r="S4629" s="278"/>
      <c r="T4629" s="279"/>
      <c r="U4629" s="15"/>
      <c r="V4629" s="15"/>
      <c r="W4629" s="15"/>
      <c r="X4629" s="15"/>
      <c r="Y4629" s="15"/>
      <c r="Z4629" s="15"/>
      <c r="AA4629" s="15"/>
      <c r="AB4629" s="15"/>
      <c r="AC4629" s="15"/>
      <c r="AD4629" s="15"/>
      <c r="AE4629" s="15"/>
      <c r="AT4629" s="280" t="s">
        <v>200</v>
      </c>
      <c r="AU4629" s="280" t="s">
        <v>82</v>
      </c>
      <c r="AV4629" s="15" t="s">
        <v>195</v>
      </c>
      <c r="AW4629" s="15" t="s">
        <v>30</v>
      </c>
      <c r="AX4629" s="15" t="s">
        <v>80</v>
      </c>
      <c r="AY4629" s="280" t="s">
        <v>189</v>
      </c>
    </row>
    <row r="4630" s="2" customFormat="1" ht="33" customHeight="1">
      <c r="A4630" s="39"/>
      <c r="B4630" s="40"/>
      <c r="C4630" s="228" t="s">
        <v>2895</v>
      </c>
      <c r="D4630" s="228" t="s">
        <v>191</v>
      </c>
      <c r="E4630" s="229" t="s">
        <v>2896</v>
      </c>
      <c r="F4630" s="230" t="s">
        <v>2897</v>
      </c>
      <c r="G4630" s="231" t="s">
        <v>466</v>
      </c>
      <c r="H4630" s="232">
        <v>6.3300000000000001</v>
      </c>
      <c r="I4630" s="233"/>
      <c r="J4630" s="234">
        <f>ROUND(I4630*H4630,2)</f>
        <v>0</v>
      </c>
      <c r="K4630" s="235"/>
      <c r="L4630" s="45"/>
      <c r="M4630" s="236" t="s">
        <v>1</v>
      </c>
      <c r="N4630" s="237" t="s">
        <v>38</v>
      </c>
      <c r="O4630" s="92"/>
      <c r="P4630" s="238">
        <f>O4630*H4630</f>
        <v>0</v>
      </c>
      <c r="Q4630" s="238">
        <v>0.00398</v>
      </c>
      <c r="R4630" s="238">
        <f>Q4630*H4630</f>
        <v>0.025193400000000001</v>
      </c>
      <c r="S4630" s="238">
        <v>0</v>
      </c>
      <c r="T4630" s="239">
        <f>S4630*H4630</f>
        <v>0</v>
      </c>
      <c r="U4630" s="39"/>
      <c r="V4630" s="39"/>
      <c r="W4630" s="39"/>
      <c r="X4630" s="39"/>
      <c r="Y4630" s="39"/>
      <c r="Z4630" s="39"/>
      <c r="AA4630" s="39"/>
      <c r="AB4630" s="39"/>
      <c r="AC4630" s="39"/>
      <c r="AD4630" s="39"/>
      <c r="AE4630" s="39"/>
      <c r="AR4630" s="240" t="s">
        <v>306</v>
      </c>
      <c r="AT4630" s="240" t="s">
        <v>191</v>
      </c>
      <c r="AU4630" s="240" t="s">
        <v>82</v>
      </c>
      <c r="AY4630" s="18" t="s">
        <v>189</v>
      </c>
      <c r="BE4630" s="241">
        <f>IF(N4630="základní",J4630,0)</f>
        <v>0</v>
      </c>
      <c r="BF4630" s="241">
        <f>IF(N4630="snížená",J4630,0)</f>
        <v>0</v>
      </c>
      <c r="BG4630" s="241">
        <f>IF(N4630="zákl. přenesená",J4630,0)</f>
        <v>0</v>
      </c>
      <c r="BH4630" s="241">
        <f>IF(N4630="sníž. přenesená",J4630,0)</f>
        <v>0</v>
      </c>
      <c r="BI4630" s="241">
        <f>IF(N4630="nulová",J4630,0)</f>
        <v>0</v>
      </c>
      <c r="BJ4630" s="18" t="s">
        <v>80</v>
      </c>
      <c r="BK4630" s="241">
        <f>ROUND(I4630*H4630,2)</f>
        <v>0</v>
      </c>
      <c r="BL4630" s="18" t="s">
        <v>306</v>
      </c>
      <c r="BM4630" s="240" t="s">
        <v>2898</v>
      </c>
    </row>
    <row r="4631" s="2" customFormat="1">
      <c r="A4631" s="39"/>
      <c r="B4631" s="40"/>
      <c r="C4631" s="41"/>
      <c r="D4631" s="242" t="s">
        <v>197</v>
      </c>
      <c r="E4631" s="41"/>
      <c r="F4631" s="243" t="s">
        <v>2897</v>
      </c>
      <c r="G4631" s="41"/>
      <c r="H4631" s="41"/>
      <c r="I4631" s="244"/>
      <c r="J4631" s="41"/>
      <c r="K4631" s="41"/>
      <c r="L4631" s="45"/>
      <c r="M4631" s="245"/>
      <c r="N4631" s="246"/>
      <c r="O4631" s="92"/>
      <c r="P4631" s="92"/>
      <c r="Q4631" s="92"/>
      <c r="R4631" s="92"/>
      <c r="S4631" s="92"/>
      <c r="T4631" s="93"/>
      <c r="U4631" s="39"/>
      <c r="V4631" s="39"/>
      <c r="W4631" s="39"/>
      <c r="X4631" s="39"/>
      <c r="Y4631" s="39"/>
      <c r="Z4631" s="39"/>
      <c r="AA4631" s="39"/>
      <c r="AB4631" s="39"/>
      <c r="AC4631" s="39"/>
      <c r="AD4631" s="39"/>
      <c r="AE4631" s="39"/>
      <c r="AT4631" s="18" t="s">
        <v>197</v>
      </c>
      <c r="AU4631" s="18" t="s">
        <v>82</v>
      </c>
    </row>
    <row r="4632" s="13" customFormat="1">
      <c r="A4632" s="13"/>
      <c r="B4632" s="249"/>
      <c r="C4632" s="250"/>
      <c r="D4632" s="242" t="s">
        <v>200</v>
      </c>
      <c r="E4632" s="251" t="s">
        <v>1</v>
      </c>
      <c r="F4632" s="252" t="s">
        <v>2890</v>
      </c>
      <c r="G4632" s="250"/>
      <c r="H4632" s="251" t="s">
        <v>1</v>
      </c>
      <c r="I4632" s="253"/>
      <c r="J4632" s="250"/>
      <c r="K4632" s="250"/>
      <c r="L4632" s="254"/>
      <c r="M4632" s="255"/>
      <c r="N4632" s="256"/>
      <c r="O4632" s="256"/>
      <c r="P4632" s="256"/>
      <c r="Q4632" s="256"/>
      <c r="R4632" s="256"/>
      <c r="S4632" s="256"/>
      <c r="T4632" s="257"/>
      <c r="U4632" s="13"/>
      <c r="V4632" s="13"/>
      <c r="W4632" s="13"/>
      <c r="X4632" s="13"/>
      <c r="Y4632" s="13"/>
      <c r="Z4632" s="13"/>
      <c r="AA4632" s="13"/>
      <c r="AB4632" s="13"/>
      <c r="AC4632" s="13"/>
      <c r="AD4632" s="13"/>
      <c r="AE4632" s="13"/>
      <c r="AT4632" s="258" t="s">
        <v>200</v>
      </c>
      <c r="AU4632" s="258" t="s">
        <v>82</v>
      </c>
      <c r="AV4632" s="13" t="s">
        <v>80</v>
      </c>
      <c r="AW4632" s="13" t="s">
        <v>30</v>
      </c>
      <c r="AX4632" s="13" t="s">
        <v>73</v>
      </c>
      <c r="AY4632" s="258" t="s">
        <v>189</v>
      </c>
    </row>
    <row r="4633" s="13" customFormat="1">
      <c r="A4633" s="13"/>
      <c r="B4633" s="249"/>
      <c r="C4633" s="250"/>
      <c r="D4633" s="242" t="s">
        <v>200</v>
      </c>
      <c r="E4633" s="251" t="s">
        <v>1</v>
      </c>
      <c r="F4633" s="252" t="s">
        <v>2864</v>
      </c>
      <c r="G4633" s="250"/>
      <c r="H4633" s="251" t="s">
        <v>1</v>
      </c>
      <c r="I4633" s="253"/>
      <c r="J4633" s="250"/>
      <c r="K4633" s="250"/>
      <c r="L4633" s="254"/>
      <c r="M4633" s="255"/>
      <c r="N4633" s="256"/>
      <c r="O4633" s="256"/>
      <c r="P4633" s="256"/>
      <c r="Q4633" s="256"/>
      <c r="R4633" s="256"/>
      <c r="S4633" s="256"/>
      <c r="T4633" s="257"/>
      <c r="U4633" s="13"/>
      <c r="V4633" s="13"/>
      <c r="W4633" s="13"/>
      <c r="X4633" s="13"/>
      <c r="Y4633" s="13"/>
      <c r="Z4633" s="13"/>
      <c r="AA4633" s="13"/>
      <c r="AB4633" s="13"/>
      <c r="AC4633" s="13"/>
      <c r="AD4633" s="13"/>
      <c r="AE4633" s="13"/>
      <c r="AT4633" s="258" t="s">
        <v>200</v>
      </c>
      <c r="AU4633" s="258" t="s">
        <v>82</v>
      </c>
      <c r="AV4633" s="13" t="s">
        <v>80</v>
      </c>
      <c r="AW4633" s="13" t="s">
        <v>30</v>
      </c>
      <c r="AX4633" s="13" t="s">
        <v>73</v>
      </c>
      <c r="AY4633" s="258" t="s">
        <v>189</v>
      </c>
    </row>
    <row r="4634" s="13" customFormat="1">
      <c r="A4634" s="13"/>
      <c r="B4634" s="249"/>
      <c r="C4634" s="250"/>
      <c r="D4634" s="242" t="s">
        <v>200</v>
      </c>
      <c r="E4634" s="251" t="s">
        <v>1</v>
      </c>
      <c r="F4634" s="252" t="s">
        <v>2854</v>
      </c>
      <c r="G4634" s="250"/>
      <c r="H4634" s="251" t="s">
        <v>1</v>
      </c>
      <c r="I4634" s="253"/>
      <c r="J4634" s="250"/>
      <c r="K4634" s="250"/>
      <c r="L4634" s="254"/>
      <c r="M4634" s="255"/>
      <c r="N4634" s="256"/>
      <c r="O4634" s="256"/>
      <c r="P4634" s="256"/>
      <c r="Q4634" s="256"/>
      <c r="R4634" s="256"/>
      <c r="S4634" s="256"/>
      <c r="T4634" s="257"/>
      <c r="U4634" s="13"/>
      <c r="V4634" s="13"/>
      <c r="W4634" s="13"/>
      <c r="X4634" s="13"/>
      <c r="Y4634" s="13"/>
      <c r="Z4634" s="13"/>
      <c r="AA4634" s="13"/>
      <c r="AB4634" s="13"/>
      <c r="AC4634" s="13"/>
      <c r="AD4634" s="13"/>
      <c r="AE4634" s="13"/>
      <c r="AT4634" s="258" t="s">
        <v>200</v>
      </c>
      <c r="AU4634" s="258" t="s">
        <v>82</v>
      </c>
      <c r="AV4634" s="13" t="s">
        <v>80</v>
      </c>
      <c r="AW4634" s="13" t="s">
        <v>30</v>
      </c>
      <c r="AX4634" s="13" t="s">
        <v>73</v>
      </c>
      <c r="AY4634" s="258" t="s">
        <v>189</v>
      </c>
    </row>
    <row r="4635" s="13" customFormat="1">
      <c r="A4635" s="13"/>
      <c r="B4635" s="249"/>
      <c r="C4635" s="250"/>
      <c r="D4635" s="242" t="s">
        <v>200</v>
      </c>
      <c r="E4635" s="251" t="s">
        <v>1</v>
      </c>
      <c r="F4635" s="252" t="s">
        <v>2865</v>
      </c>
      <c r="G4635" s="250"/>
      <c r="H4635" s="251" t="s">
        <v>1</v>
      </c>
      <c r="I4635" s="253"/>
      <c r="J4635" s="250"/>
      <c r="K4635" s="250"/>
      <c r="L4635" s="254"/>
      <c r="M4635" s="255"/>
      <c r="N4635" s="256"/>
      <c r="O4635" s="256"/>
      <c r="P4635" s="256"/>
      <c r="Q4635" s="256"/>
      <c r="R4635" s="256"/>
      <c r="S4635" s="256"/>
      <c r="T4635" s="257"/>
      <c r="U4635" s="13"/>
      <c r="V4635" s="13"/>
      <c r="W4635" s="13"/>
      <c r="X4635" s="13"/>
      <c r="Y4635" s="13"/>
      <c r="Z4635" s="13"/>
      <c r="AA4635" s="13"/>
      <c r="AB4635" s="13"/>
      <c r="AC4635" s="13"/>
      <c r="AD4635" s="13"/>
      <c r="AE4635" s="13"/>
      <c r="AT4635" s="258" t="s">
        <v>200</v>
      </c>
      <c r="AU4635" s="258" t="s">
        <v>82</v>
      </c>
      <c r="AV4635" s="13" t="s">
        <v>80</v>
      </c>
      <c r="AW4635" s="13" t="s">
        <v>30</v>
      </c>
      <c r="AX4635" s="13" t="s">
        <v>73</v>
      </c>
      <c r="AY4635" s="258" t="s">
        <v>189</v>
      </c>
    </row>
    <row r="4636" s="13" customFormat="1">
      <c r="A4636" s="13"/>
      <c r="B4636" s="249"/>
      <c r="C4636" s="250"/>
      <c r="D4636" s="242" t="s">
        <v>200</v>
      </c>
      <c r="E4636" s="251" t="s">
        <v>1</v>
      </c>
      <c r="F4636" s="252" t="s">
        <v>2831</v>
      </c>
      <c r="G4636" s="250"/>
      <c r="H4636" s="251" t="s">
        <v>1</v>
      </c>
      <c r="I4636" s="253"/>
      <c r="J4636" s="250"/>
      <c r="K4636" s="250"/>
      <c r="L4636" s="254"/>
      <c r="M4636" s="255"/>
      <c r="N4636" s="256"/>
      <c r="O4636" s="256"/>
      <c r="P4636" s="256"/>
      <c r="Q4636" s="256"/>
      <c r="R4636" s="256"/>
      <c r="S4636" s="256"/>
      <c r="T4636" s="257"/>
      <c r="U4636" s="13"/>
      <c r="V4636" s="13"/>
      <c r="W4636" s="13"/>
      <c r="X4636" s="13"/>
      <c r="Y4636" s="13"/>
      <c r="Z4636" s="13"/>
      <c r="AA4636" s="13"/>
      <c r="AB4636" s="13"/>
      <c r="AC4636" s="13"/>
      <c r="AD4636" s="13"/>
      <c r="AE4636" s="13"/>
      <c r="AT4636" s="258" t="s">
        <v>200</v>
      </c>
      <c r="AU4636" s="258" t="s">
        <v>82</v>
      </c>
      <c r="AV4636" s="13" t="s">
        <v>80</v>
      </c>
      <c r="AW4636" s="13" t="s">
        <v>30</v>
      </c>
      <c r="AX4636" s="13" t="s">
        <v>73</v>
      </c>
      <c r="AY4636" s="258" t="s">
        <v>189</v>
      </c>
    </row>
    <row r="4637" s="13" customFormat="1">
      <c r="A4637" s="13"/>
      <c r="B4637" s="249"/>
      <c r="C4637" s="250"/>
      <c r="D4637" s="242" t="s">
        <v>200</v>
      </c>
      <c r="E4637" s="251" t="s">
        <v>1</v>
      </c>
      <c r="F4637" s="252" t="s">
        <v>2899</v>
      </c>
      <c r="G4637" s="250"/>
      <c r="H4637" s="251" t="s">
        <v>1</v>
      </c>
      <c r="I4637" s="253"/>
      <c r="J4637" s="250"/>
      <c r="K4637" s="250"/>
      <c r="L4637" s="254"/>
      <c r="M4637" s="255"/>
      <c r="N4637" s="256"/>
      <c r="O4637" s="256"/>
      <c r="P4637" s="256"/>
      <c r="Q4637" s="256"/>
      <c r="R4637" s="256"/>
      <c r="S4637" s="256"/>
      <c r="T4637" s="257"/>
      <c r="U4637" s="13"/>
      <c r="V4637" s="13"/>
      <c r="W4637" s="13"/>
      <c r="X4637" s="13"/>
      <c r="Y4637" s="13"/>
      <c r="Z4637" s="13"/>
      <c r="AA4637" s="13"/>
      <c r="AB4637" s="13"/>
      <c r="AC4637" s="13"/>
      <c r="AD4637" s="13"/>
      <c r="AE4637" s="13"/>
      <c r="AT4637" s="258" t="s">
        <v>200</v>
      </c>
      <c r="AU4637" s="258" t="s">
        <v>82</v>
      </c>
      <c r="AV4637" s="13" t="s">
        <v>80</v>
      </c>
      <c r="AW4637" s="13" t="s">
        <v>30</v>
      </c>
      <c r="AX4637" s="13" t="s">
        <v>73</v>
      </c>
      <c r="AY4637" s="258" t="s">
        <v>189</v>
      </c>
    </row>
    <row r="4638" s="14" customFormat="1">
      <c r="A4638" s="14"/>
      <c r="B4638" s="259"/>
      <c r="C4638" s="260"/>
      <c r="D4638" s="242" t="s">
        <v>200</v>
      </c>
      <c r="E4638" s="261" t="s">
        <v>1</v>
      </c>
      <c r="F4638" s="262" t="s">
        <v>2900</v>
      </c>
      <c r="G4638" s="260"/>
      <c r="H4638" s="263">
        <v>6.3300000000000001</v>
      </c>
      <c r="I4638" s="264"/>
      <c r="J4638" s="260"/>
      <c r="K4638" s="260"/>
      <c r="L4638" s="265"/>
      <c r="M4638" s="266"/>
      <c r="N4638" s="267"/>
      <c r="O4638" s="267"/>
      <c r="P4638" s="267"/>
      <c r="Q4638" s="267"/>
      <c r="R4638" s="267"/>
      <c r="S4638" s="267"/>
      <c r="T4638" s="268"/>
      <c r="U4638" s="14"/>
      <c r="V4638" s="14"/>
      <c r="W4638" s="14"/>
      <c r="X4638" s="14"/>
      <c r="Y4638" s="14"/>
      <c r="Z4638" s="14"/>
      <c r="AA4638" s="14"/>
      <c r="AB4638" s="14"/>
      <c r="AC4638" s="14"/>
      <c r="AD4638" s="14"/>
      <c r="AE4638" s="14"/>
      <c r="AT4638" s="269" t="s">
        <v>200</v>
      </c>
      <c r="AU4638" s="269" t="s">
        <v>82</v>
      </c>
      <c r="AV4638" s="14" t="s">
        <v>82</v>
      </c>
      <c r="AW4638" s="14" t="s">
        <v>30</v>
      </c>
      <c r="AX4638" s="14" t="s">
        <v>73</v>
      </c>
      <c r="AY4638" s="269" t="s">
        <v>189</v>
      </c>
    </row>
    <row r="4639" s="15" customFormat="1">
      <c r="A4639" s="15"/>
      <c r="B4639" s="270"/>
      <c r="C4639" s="271"/>
      <c r="D4639" s="242" t="s">
        <v>200</v>
      </c>
      <c r="E4639" s="272" t="s">
        <v>1</v>
      </c>
      <c r="F4639" s="273" t="s">
        <v>207</v>
      </c>
      <c r="G4639" s="271"/>
      <c r="H4639" s="274">
        <v>6.3300000000000001</v>
      </c>
      <c r="I4639" s="275"/>
      <c r="J4639" s="271"/>
      <c r="K4639" s="271"/>
      <c r="L4639" s="276"/>
      <c r="M4639" s="277"/>
      <c r="N4639" s="278"/>
      <c r="O4639" s="278"/>
      <c r="P4639" s="278"/>
      <c r="Q4639" s="278"/>
      <c r="R4639" s="278"/>
      <c r="S4639" s="278"/>
      <c r="T4639" s="279"/>
      <c r="U4639" s="15"/>
      <c r="V4639" s="15"/>
      <c r="W4639" s="15"/>
      <c r="X4639" s="15"/>
      <c r="Y4639" s="15"/>
      <c r="Z4639" s="15"/>
      <c r="AA4639" s="15"/>
      <c r="AB4639" s="15"/>
      <c r="AC4639" s="15"/>
      <c r="AD4639" s="15"/>
      <c r="AE4639" s="15"/>
      <c r="AT4639" s="280" t="s">
        <v>200</v>
      </c>
      <c r="AU4639" s="280" t="s">
        <v>82</v>
      </c>
      <c r="AV4639" s="15" t="s">
        <v>195</v>
      </c>
      <c r="AW4639" s="15" t="s">
        <v>30</v>
      </c>
      <c r="AX4639" s="15" t="s">
        <v>80</v>
      </c>
      <c r="AY4639" s="280" t="s">
        <v>189</v>
      </c>
    </row>
    <row r="4640" s="2" customFormat="1" ht="37.8" customHeight="1">
      <c r="A4640" s="39"/>
      <c r="B4640" s="40"/>
      <c r="C4640" s="228" t="s">
        <v>2901</v>
      </c>
      <c r="D4640" s="228" t="s">
        <v>191</v>
      </c>
      <c r="E4640" s="229" t="s">
        <v>2902</v>
      </c>
      <c r="F4640" s="230" t="s">
        <v>2903</v>
      </c>
      <c r="G4640" s="231" t="s">
        <v>466</v>
      </c>
      <c r="H4640" s="232">
        <v>1.2</v>
      </c>
      <c r="I4640" s="233"/>
      <c r="J4640" s="234">
        <f>ROUND(I4640*H4640,2)</f>
        <v>0</v>
      </c>
      <c r="K4640" s="235"/>
      <c r="L4640" s="45"/>
      <c r="M4640" s="236" t="s">
        <v>1</v>
      </c>
      <c r="N4640" s="237" t="s">
        <v>38</v>
      </c>
      <c r="O4640" s="92"/>
      <c r="P4640" s="238">
        <f>O4640*H4640</f>
        <v>0</v>
      </c>
      <c r="Q4640" s="238">
        <v>0.00398</v>
      </c>
      <c r="R4640" s="238">
        <f>Q4640*H4640</f>
        <v>0.0047759999999999999</v>
      </c>
      <c r="S4640" s="238">
        <v>0</v>
      </c>
      <c r="T4640" s="239">
        <f>S4640*H4640</f>
        <v>0</v>
      </c>
      <c r="U4640" s="39"/>
      <c r="V4640" s="39"/>
      <c r="W4640" s="39"/>
      <c r="X4640" s="39"/>
      <c r="Y4640" s="39"/>
      <c r="Z4640" s="39"/>
      <c r="AA4640" s="39"/>
      <c r="AB4640" s="39"/>
      <c r="AC4640" s="39"/>
      <c r="AD4640" s="39"/>
      <c r="AE4640" s="39"/>
      <c r="AR4640" s="240" t="s">
        <v>306</v>
      </c>
      <c r="AT4640" s="240" t="s">
        <v>191</v>
      </c>
      <c r="AU4640" s="240" t="s">
        <v>82</v>
      </c>
      <c r="AY4640" s="18" t="s">
        <v>189</v>
      </c>
      <c r="BE4640" s="241">
        <f>IF(N4640="základní",J4640,0)</f>
        <v>0</v>
      </c>
      <c r="BF4640" s="241">
        <f>IF(N4640="snížená",J4640,0)</f>
        <v>0</v>
      </c>
      <c r="BG4640" s="241">
        <f>IF(N4640="zákl. přenesená",J4640,0)</f>
        <v>0</v>
      </c>
      <c r="BH4640" s="241">
        <f>IF(N4640="sníž. přenesená",J4640,0)</f>
        <v>0</v>
      </c>
      <c r="BI4640" s="241">
        <f>IF(N4640="nulová",J4640,0)</f>
        <v>0</v>
      </c>
      <c r="BJ4640" s="18" t="s">
        <v>80</v>
      </c>
      <c r="BK4640" s="241">
        <f>ROUND(I4640*H4640,2)</f>
        <v>0</v>
      </c>
      <c r="BL4640" s="18" t="s">
        <v>306</v>
      </c>
      <c r="BM4640" s="240" t="s">
        <v>2904</v>
      </c>
    </row>
    <row r="4641" s="2" customFormat="1">
      <c r="A4641" s="39"/>
      <c r="B4641" s="40"/>
      <c r="C4641" s="41"/>
      <c r="D4641" s="242" t="s">
        <v>197</v>
      </c>
      <c r="E4641" s="41"/>
      <c r="F4641" s="243" t="s">
        <v>2903</v>
      </c>
      <c r="G4641" s="41"/>
      <c r="H4641" s="41"/>
      <c r="I4641" s="244"/>
      <c r="J4641" s="41"/>
      <c r="K4641" s="41"/>
      <c r="L4641" s="45"/>
      <c r="M4641" s="245"/>
      <c r="N4641" s="246"/>
      <c r="O4641" s="92"/>
      <c r="P4641" s="92"/>
      <c r="Q4641" s="92"/>
      <c r="R4641" s="92"/>
      <c r="S4641" s="92"/>
      <c r="T4641" s="93"/>
      <c r="U4641" s="39"/>
      <c r="V4641" s="39"/>
      <c r="W4641" s="39"/>
      <c r="X4641" s="39"/>
      <c r="Y4641" s="39"/>
      <c r="Z4641" s="39"/>
      <c r="AA4641" s="39"/>
      <c r="AB4641" s="39"/>
      <c r="AC4641" s="39"/>
      <c r="AD4641" s="39"/>
      <c r="AE4641" s="39"/>
      <c r="AT4641" s="18" t="s">
        <v>197</v>
      </c>
      <c r="AU4641" s="18" t="s">
        <v>82</v>
      </c>
    </row>
    <row r="4642" s="13" customFormat="1">
      <c r="A4642" s="13"/>
      <c r="B4642" s="249"/>
      <c r="C4642" s="250"/>
      <c r="D4642" s="242" t="s">
        <v>200</v>
      </c>
      <c r="E4642" s="251" t="s">
        <v>1</v>
      </c>
      <c r="F4642" s="252" t="s">
        <v>2905</v>
      </c>
      <c r="G4642" s="250"/>
      <c r="H4642" s="251" t="s">
        <v>1</v>
      </c>
      <c r="I4642" s="253"/>
      <c r="J4642" s="250"/>
      <c r="K4642" s="250"/>
      <c r="L4642" s="254"/>
      <c r="M4642" s="255"/>
      <c r="N4642" s="256"/>
      <c r="O4642" s="256"/>
      <c r="P4642" s="256"/>
      <c r="Q4642" s="256"/>
      <c r="R4642" s="256"/>
      <c r="S4642" s="256"/>
      <c r="T4642" s="257"/>
      <c r="U4642" s="13"/>
      <c r="V4642" s="13"/>
      <c r="W4642" s="13"/>
      <c r="X4642" s="13"/>
      <c r="Y4642" s="13"/>
      <c r="Z4642" s="13"/>
      <c r="AA4642" s="13"/>
      <c r="AB4642" s="13"/>
      <c r="AC4642" s="13"/>
      <c r="AD4642" s="13"/>
      <c r="AE4642" s="13"/>
      <c r="AT4642" s="258" t="s">
        <v>200</v>
      </c>
      <c r="AU4642" s="258" t="s">
        <v>82</v>
      </c>
      <c r="AV4642" s="13" t="s">
        <v>80</v>
      </c>
      <c r="AW4642" s="13" t="s">
        <v>30</v>
      </c>
      <c r="AX4642" s="13" t="s">
        <v>73</v>
      </c>
      <c r="AY4642" s="258" t="s">
        <v>189</v>
      </c>
    </row>
    <row r="4643" s="13" customFormat="1">
      <c r="A4643" s="13"/>
      <c r="B4643" s="249"/>
      <c r="C4643" s="250"/>
      <c r="D4643" s="242" t="s">
        <v>200</v>
      </c>
      <c r="E4643" s="251" t="s">
        <v>1</v>
      </c>
      <c r="F4643" s="252" t="s">
        <v>2864</v>
      </c>
      <c r="G4643" s="250"/>
      <c r="H4643" s="251" t="s">
        <v>1</v>
      </c>
      <c r="I4643" s="253"/>
      <c r="J4643" s="250"/>
      <c r="K4643" s="250"/>
      <c r="L4643" s="254"/>
      <c r="M4643" s="255"/>
      <c r="N4643" s="256"/>
      <c r="O4643" s="256"/>
      <c r="P4643" s="256"/>
      <c r="Q4643" s="256"/>
      <c r="R4643" s="256"/>
      <c r="S4643" s="256"/>
      <c r="T4643" s="257"/>
      <c r="U4643" s="13"/>
      <c r="V4643" s="13"/>
      <c r="W4643" s="13"/>
      <c r="X4643" s="13"/>
      <c r="Y4643" s="13"/>
      <c r="Z4643" s="13"/>
      <c r="AA4643" s="13"/>
      <c r="AB4643" s="13"/>
      <c r="AC4643" s="13"/>
      <c r="AD4643" s="13"/>
      <c r="AE4643" s="13"/>
      <c r="AT4643" s="258" t="s">
        <v>200</v>
      </c>
      <c r="AU4643" s="258" t="s">
        <v>82</v>
      </c>
      <c r="AV4643" s="13" t="s">
        <v>80</v>
      </c>
      <c r="AW4643" s="13" t="s">
        <v>30</v>
      </c>
      <c r="AX4643" s="13" t="s">
        <v>73</v>
      </c>
      <c r="AY4643" s="258" t="s">
        <v>189</v>
      </c>
    </row>
    <row r="4644" s="13" customFormat="1">
      <c r="A4644" s="13"/>
      <c r="B4644" s="249"/>
      <c r="C4644" s="250"/>
      <c r="D4644" s="242" t="s">
        <v>200</v>
      </c>
      <c r="E4644" s="251" t="s">
        <v>1</v>
      </c>
      <c r="F4644" s="252" t="s">
        <v>2854</v>
      </c>
      <c r="G4644" s="250"/>
      <c r="H4644" s="251" t="s">
        <v>1</v>
      </c>
      <c r="I4644" s="253"/>
      <c r="J4644" s="250"/>
      <c r="K4644" s="250"/>
      <c r="L4644" s="254"/>
      <c r="M4644" s="255"/>
      <c r="N4644" s="256"/>
      <c r="O4644" s="256"/>
      <c r="P4644" s="256"/>
      <c r="Q4644" s="256"/>
      <c r="R4644" s="256"/>
      <c r="S4644" s="256"/>
      <c r="T4644" s="257"/>
      <c r="U4644" s="13"/>
      <c r="V4644" s="13"/>
      <c r="W4644" s="13"/>
      <c r="X4644" s="13"/>
      <c r="Y4644" s="13"/>
      <c r="Z4644" s="13"/>
      <c r="AA4644" s="13"/>
      <c r="AB4644" s="13"/>
      <c r="AC4644" s="13"/>
      <c r="AD4644" s="13"/>
      <c r="AE4644" s="13"/>
      <c r="AT4644" s="258" t="s">
        <v>200</v>
      </c>
      <c r="AU4644" s="258" t="s">
        <v>82</v>
      </c>
      <c r="AV4644" s="13" t="s">
        <v>80</v>
      </c>
      <c r="AW4644" s="13" t="s">
        <v>30</v>
      </c>
      <c r="AX4644" s="13" t="s">
        <v>73</v>
      </c>
      <c r="AY4644" s="258" t="s">
        <v>189</v>
      </c>
    </row>
    <row r="4645" s="13" customFormat="1">
      <c r="A4645" s="13"/>
      <c r="B4645" s="249"/>
      <c r="C4645" s="250"/>
      <c r="D4645" s="242" t="s">
        <v>200</v>
      </c>
      <c r="E4645" s="251" t="s">
        <v>1</v>
      </c>
      <c r="F4645" s="252" t="s">
        <v>2906</v>
      </c>
      <c r="G4645" s="250"/>
      <c r="H4645" s="251" t="s">
        <v>1</v>
      </c>
      <c r="I4645" s="253"/>
      <c r="J4645" s="250"/>
      <c r="K4645" s="250"/>
      <c r="L4645" s="254"/>
      <c r="M4645" s="255"/>
      <c r="N4645" s="256"/>
      <c r="O4645" s="256"/>
      <c r="P4645" s="256"/>
      <c r="Q4645" s="256"/>
      <c r="R4645" s="256"/>
      <c r="S4645" s="256"/>
      <c r="T4645" s="257"/>
      <c r="U4645" s="13"/>
      <c r="V4645" s="13"/>
      <c r="W4645" s="13"/>
      <c r="X4645" s="13"/>
      <c r="Y4645" s="13"/>
      <c r="Z4645" s="13"/>
      <c r="AA4645" s="13"/>
      <c r="AB4645" s="13"/>
      <c r="AC4645" s="13"/>
      <c r="AD4645" s="13"/>
      <c r="AE4645" s="13"/>
      <c r="AT4645" s="258" t="s">
        <v>200</v>
      </c>
      <c r="AU4645" s="258" t="s">
        <v>82</v>
      </c>
      <c r="AV4645" s="13" t="s">
        <v>80</v>
      </c>
      <c r="AW4645" s="13" t="s">
        <v>30</v>
      </c>
      <c r="AX4645" s="13" t="s">
        <v>73</v>
      </c>
      <c r="AY4645" s="258" t="s">
        <v>189</v>
      </c>
    </row>
    <row r="4646" s="13" customFormat="1">
      <c r="A4646" s="13"/>
      <c r="B4646" s="249"/>
      <c r="C4646" s="250"/>
      <c r="D4646" s="242" t="s">
        <v>200</v>
      </c>
      <c r="E4646" s="251" t="s">
        <v>1</v>
      </c>
      <c r="F4646" s="252" t="s">
        <v>2831</v>
      </c>
      <c r="G4646" s="250"/>
      <c r="H4646" s="251" t="s">
        <v>1</v>
      </c>
      <c r="I4646" s="253"/>
      <c r="J4646" s="250"/>
      <c r="K4646" s="250"/>
      <c r="L4646" s="254"/>
      <c r="M4646" s="255"/>
      <c r="N4646" s="256"/>
      <c r="O4646" s="256"/>
      <c r="P4646" s="256"/>
      <c r="Q4646" s="256"/>
      <c r="R4646" s="256"/>
      <c r="S4646" s="256"/>
      <c r="T4646" s="257"/>
      <c r="U4646" s="13"/>
      <c r="V4646" s="13"/>
      <c r="W4646" s="13"/>
      <c r="X4646" s="13"/>
      <c r="Y4646" s="13"/>
      <c r="Z4646" s="13"/>
      <c r="AA4646" s="13"/>
      <c r="AB4646" s="13"/>
      <c r="AC4646" s="13"/>
      <c r="AD4646" s="13"/>
      <c r="AE4646" s="13"/>
      <c r="AT4646" s="258" t="s">
        <v>200</v>
      </c>
      <c r="AU4646" s="258" t="s">
        <v>82</v>
      </c>
      <c r="AV4646" s="13" t="s">
        <v>80</v>
      </c>
      <c r="AW4646" s="13" t="s">
        <v>30</v>
      </c>
      <c r="AX4646" s="13" t="s">
        <v>73</v>
      </c>
      <c r="AY4646" s="258" t="s">
        <v>189</v>
      </c>
    </row>
    <row r="4647" s="13" customFormat="1">
      <c r="A4647" s="13"/>
      <c r="B4647" s="249"/>
      <c r="C4647" s="250"/>
      <c r="D4647" s="242" t="s">
        <v>200</v>
      </c>
      <c r="E4647" s="251" t="s">
        <v>1</v>
      </c>
      <c r="F4647" s="252" t="s">
        <v>2907</v>
      </c>
      <c r="G4647" s="250"/>
      <c r="H4647" s="251" t="s">
        <v>1</v>
      </c>
      <c r="I4647" s="253"/>
      <c r="J4647" s="250"/>
      <c r="K4647" s="250"/>
      <c r="L4647" s="254"/>
      <c r="M4647" s="255"/>
      <c r="N4647" s="256"/>
      <c r="O4647" s="256"/>
      <c r="P4647" s="256"/>
      <c r="Q4647" s="256"/>
      <c r="R4647" s="256"/>
      <c r="S4647" s="256"/>
      <c r="T4647" s="257"/>
      <c r="U4647" s="13"/>
      <c r="V4647" s="13"/>
      <c r="W4647" s="13"/>
      <c r="X4647" s="13"/>
      <c r="Y4647" s="13"/>
      <c r="Z4647" s="13"/>
      <c r="AA4647" s="13"/>
      <c r="AB4647" s="13"/>
      <c r="AC4647" s="13"/>
      <c r="AD4647" s="13"/>
      <c r="AE4647" s="13"/>
      <c r="AT4647" s="258" t="s">
        <v>200</v>
      </c>
      <c r="AU4647" s="258" t="s">
        <v>82</v>
      </c>
      <c r="AV4647" s="13" t="s">
        <v>80</v>
      </c>
      <c r="AW4647" s="13" t="s">
        <v>30</v>
      </c>
      <c r="AX4647" s="13" t="s">
        <v>73</v>
      </c>
      <c r="AY4647" s="258" t="s">
        <v>189</v>
      </c>
    </row>
    <row r="4648" s="14" customFormat="1">
      <c r="A4648" s="14"/>
      <c r="B4648" s="259"/>
      <c r="C4648" s="260"/>
      <c r="D4648" s="242" t="s">
        <v>200</v>
      </c>
      <c r="E4648" s="261" t="s">
        <v>1</v>
      </c>
      <c r="F4648" s="262" t="s">
        <v>2908</v>
      </c>
      <c r="G4648" s="260"/>
      <c r="H4648" s="263">
        <v>1.2</v>
      </c>
      <c r="I4648" s="264"/>
      <c r="J4648" s="260"/>
      <c r="K4648" s="260"/>
      <c r="L4648" s="265"/>
      <c r="M4648" s="266"/>
      <c r="N4648" s="267"/>
      <c r="O4648" s="267"/>
      <c r="P4648" s="267"/>
      <c r="Q4648" s="267"/>
      <c r="R4648" s="267"/>
      <c r="S4648" s="267"/>
      <c r="T4648" s="268"/>
      <c r="U4648" s="14"/>
      <c r="V4648" s="14"/>
      <c r="W4648" s="14"/>
      <c r="X4648" s="14"/>
      <c r="Y4648" s="14"/>
      <c r="Z4648" s="14"/>
      <c r="AA4648" s="14"/>
      <c r="AB4648" s="14"/>
      <c r="AC4648" s="14"/>
      <c r="AD4648" s="14"/>
      <c r="AE4648" s="14"/>
      <c r="AT4648" s="269" t="s">
        <v>200</v>
      </c>
      <c r="AU4648" s="269" t="s">
        <v>82</v>
      </c>
      <c r="AV4648" s="14" t="s">
        <v>82</v>
      </c>
      <c r="AW4648" s="14" t="s">
        <v>30</v>
      </c>
      <c r="AX4648" s="14" t="s">
        <v>73</v>
      </c>
      <c r="AY4648" s="269" t="s">
        <v>189</v>
      </c>
    </row>
    <row r="4649" s="15" customFormat="1">
      <c r="A4649" s="15"/>
      <c r="B4649" s="270"/>
      <c r="C4649" s="271"/>
      <c r="D4649" s="242" t="s">
        <v>200</v>
      </c>
      <c r="E4649" s="272" t="s">
        <v>1</v>
      </c>
      <c r="F4649" s="273" t="s">
        <v>207</v>
      </c>
      <c r="G4649" s="271"/>
      <c r="H4649" s="274">
        <v>1.2</v>
      </c>
      <c r="I4649" s="275"/>
      <c r="J4649" s="271"/>
      <c r="K4649" s="271"/>
      <c r="L4649" s="276"/>
      <c r="M4649" s="277"/>
      <c r="N4649" s="278"/>
      <c r="O4649" s="278"/>
      <c r="P4649" s="278"/>
      <c r="Q4649" s="278"/>
      <c r="R4649" s="278"/>
      <c r="S4649" s="278"/>
      <c r="T4649" s="279"/>
      <c r="U4649" s="15"/>
      <c r="V4649" s="15"/>
      <c r="W4649" s="15"/>
      <c r="X4649" s="15"/>
      <c r="Y4649" s="15"/>
      <c r="Z4649" s="15"/>
      <c r="AA4649" s="15"/>
      <c r="AB4649" s="15"/>
      <c r="AC4649" s="15"/>
      <c r="AD4649" s="15"/>
      <c r="AE4649" s="15"/>
      <c r="AT4649" s="280" t="s">
        <v>200</v>
      </c>
      <c r="AU4649" s="280" t="s">
        <v>82</v>
      </c>
      <c r="AV4649" s="15" t="s">
        <v>195</v>
      </c>
      <c r="AW4649" s="15" t="s">
        <v>30</v>
      </c>
      <c r="AX4649" s="15" t="s">
        <v>80</v>
      </c>
      <c r="AY4649" s="280" t="s">
        <v>189</v>
      </c>
    </row>
    <row r="4650" s="2" customFormat="1" ht="37.8" customHeight="1">
      <c r="A4650" s="39"/>
      <c r="B4650" s="40"/>
      <c r="C4650" s="228" t="s">
        <v>2909</v>
      </c>
      <c r="D4650" s="228" t="s">
        <v>191</v>
      </c>
      <c r="E4650" s="229" t="s">
        <v>2910</v>
      </c>
      <c r="F4650" s="230" t="s">
        <v>2911</v>
      </c>
      <c r="G4650" s="231" t="s">
        <v>466</v>
      </c>
      <c r="H4650" s="232">
        <v>16.300000000000001</v>
      </c>
      <c r="I4650" s="233"/>
      <c r="J4650" s="234">
        <f>ROUND(I4650*H4650,2)</f>
        <v>0</v>
      </c>
      <c r="K4650" s="235"/>
      <c r="L4650" s="45"/>
      <c r="M4650" s="236" t="s">
        <v>1</v>
      </c>
      <c r="N4650" s="237" t="s">
        <v>38</v>
      </c>
      <c r="O4650" s="92"/>
      <c r="P4650" s="238">
        <f>O4650*H4650</f>
        <v>0</v>
      </c>
      <c r="Q4650" s="238">
        <v>0.0026403360000000001</v>
      </c>
      <c r="R4650" s="238">
        <f>Q4650*H4650</f>
        <v>0.043037476800000002</v>
      </c>
      <c r="S4650" s="238">
        <v>0</v>
      </c>
      <c r="T4650" s="239">
        <f>S4650*H4650</f>
        <v>0</v>
      </c>
      <c r="U4650" s="39"/>
      <c r="V4650" s="39"/>
      <c r="W4650" s="39"/>
      <c r="X4650" s="39"/>
      <c r="Y4650" s="39"/>
      <c r="Z4650" s="39"/>
      <c r="AA4650" s="39"/>
      <c r="AB4650" s="39"/>
      <c r="AC4650" s="39"/>
      <c r="AD4650" s="39"/>
      <c r="AE4650" s="39"/>
      <c r="AR4650" s="240" t="s">
        <v>306</v>
      </c>
      <c r="AT4650" s="240" t="s">
        <v>191</v>
      </c>
      <c r="AU4650" s="240" t="s">
        <v>82</v>
      </c>
      <c r="AY4650" s="18" t="s">
        <v>189</v>
      </c>
      <c r="BE4650" s="241">
        <f>IF(N4650="základní",J4650,0)</f>
        <v>0</v>
      </c>
      <c r="BF4650" s="241">
        <f>IF(N4650="snížená",J4650,0)</f>
        <v>0</v>
      </c>
      <c r="BG4650" s="241">
        <f>IF(N4650="zákl. přenesená",J4650,0)</f>
        <v>0</v>
      </c>
      <c r="BH4650" s="241">
        <f>IF(N4650="sníž. přenesená",J4650,0)</f>
        <v>0</v>
      </c>
      <c r="BI4650" s="241">
        <f>IF(N4650="nulová",J4650,0)</f>
        <v>0</v>
      </c>
      <c r="BJ4650" s="18" t="s">
        <v>80</v>
      </c>
      <c r="BK4650" s="241">
        <f>ROUND(I4650*H4650,2)</f>
        <v>0</v>
      </c>
      <c r="BL4650" s="18" t="s">
        <v>306</v>
      </c>
      <c r="BM4650" s="240" t="s">
        <v>2912</v>
      </c>
    </row>
    <row r="4651" s="2" customFormat="1">
      <c r="A4651" s="39"/>
      <c r="B4651" s="40"/>
      <c r="C4651" s="41"/>
      <c r="D4651" s="242" t="s">
        <v>197</v>
      </c>
      <c r="E4651" s="41"/>
      <c r="F4651" s="243" t="s">
        <v>2911</v>
      </c>
      <c r="G4651" s="41"/>
      <c r="H4651" s="41"/>
      <c r="I4651" s="244"/>
      <c r="J4651" s="41"/>
      <c r="K4651" s="41"/>
      <c r="L4651" s="45"/>
      <c r="M4651" s="245"/>
      <c r="N4651" s="246"/>
      <c r="O4651" s="92"/>
      <c r="P4651" s="92"/>
      <c r="Q4651" s="92"/>
      <c r="R4651" s="92"/>
      <c r="S4651" s="92"/>
      <c r="T4651" s="93"/>
      <c r="U4651" s="39"/>
      <c r="V4651" s="39"/>
      <c r="W4651" s="39"/>
      <c r="X4651" s="39"/>
      <c r="Y4651" s="39"/>
      <c r="Z4651" s="39"/>
      <c r="AA4651" s="39"/>
      <c r="AB4651" s="39"/>
      <c r="AC4651" s="39"/>
      <c r="AD4651" s="39"/>
      <c r="AE4651" s="39"/>
      <c r="AT4651" s="18" t="s">
        <v>197</v>
      </c>
      <c r="AU4651" s="18" t="s">
        <v>82</v>
      </c>
    </row>
    <row r="4652" s="2" customFormat="1">
      <c r="A4652" s="39"/>
      <c r="B4652" s="40"/>
      <c r="C4652" s="41"/>
      <c r="D4652" s="247" t="s">
        <v>198</v>
      </c>
      <c r="E4652" s="41"/>
      <c r="F4652" s="248" t="s">
        <v>2913</v>
      </c>
      <c r="G4652" s="41"/>
      <c r="H4652" s="41"/>
      <c r="I4652" s="244"/>
      <c r="J4652" s="41"/>
      <c r="K4652" s="41"/>
      <c r="L4652" s="45"/>
      <c r="M4652" s="245"/>
      <c r="N4652" s="246"/>
      <c r="O4652" s="92"/>
      <c r="P4652" s="92"/>
      <c r="Q4652" s="92"/>
      <c r="R4652" s="92"/>
      <c r="S4652" s="92"/>
      <c r="T4652" s="93"/>
      <c r="U4652" s="39"/>
      <c r="V4652" s="39"/>
      <c r="W4652" s="39"/>
      <c r="X4652" s="39"/>
      <c r="Y4652" s="39"/>
      <c r="Z4652" s="39"/>
      <c r="AA4652" s="39"/>
      <c r="AB4652" s="39"/>
      <c r="AC4652" s="39"/>
      <c r="AD4652" s="39"/>
      <c r="AE4652" s="39"/>
      <c r="AT4652" s="18" t="s">
        <v>198</v>
      </c>
      <c r="AU4652" s="18" t="s">
        <v>82</v>
      </c>
    </row>
    <row r="4653" s="13" customFormat="1">
      <c r="A4653" s="13"/>
      <c r="B4653" s="249"/>
      <c r="C4653" s="250"/>
      <c r="D4653" s="242" t="s">
        <v>200</v>
      </c>
      <c r="E4653" s="251" t="s">
        <v>1</v>
      </c>
      <c r="F4653" s="252" t="s">
        <v>2914</v>
      </c>
      <c r="G4653" s="250"/>
      <c r="H4653" s="251" t="s">
        <v>1</v>
      </c>
      <c r="I4653" s="253"/>
      <c r="J4653" s="250"/>
      <c r="K4653" s="250"/>
      <c r="L4653" s="254"/>
      <c r="M4653" s="255"/>
      <c r="N4653" s="256"/>
      <c r="O4653" s="256"/>
      <c r="P4653" s="256"/>
      <c r="Q4653" s="256"/>
      <c r="R4653" s="256"/>
      <c r="S4653" s="256"/>
      <c r="T4653" s="257"/>
      <c r="U4653" s="13"/>
      <c r="V4653" s="13"/>
      <c r="W4653" s="13"/>
      <c r="X4653" s="13"/>
      <c r="Y4653" s="13"/>
      <c r="Z4653" s="13"/>
      <c r="AA4653" s="13"/>
      <c r="AB4653" s="13"/>
      <c r="AC4653" s="13"/>
      <c r="AD4653" s="13"/>
      <c r="AE4653" s="13"/>
      <c r="AT4653" s="258" t="s">
        <v>200</v>
      </c>
      <c r="AU4653" s="258" t="s">
        <v>82</v>
      </c>
      <c r="AV4653" s="13" t="s">
        <v>80</v>
      </c>
      <c r="AW4653" s="13" t="s">
        <v>30</v>
      </c>
      <c r="AX4653" s="13" t="s">
        <v>73</v>
      </c>
      <c r="AY4653" s="258" t="s">
        <v>189</v>
      </c>
    </row>
    <row r="4654" s="13" customFormat="1">
      <c r="A4654" s="13"/>
      <c r="B4654" s="249"/>
      <c r="C4654" s="250"/>
      <c r="D4654" s="242" t="s">
        <v>200</v>
      </c>
      <c r="E4654" s="251" t="s">
        <v>1</v>
      </c>
      <c r="F4654" s="252" t="s">
        <v>2864</v>
      </c>
      <c r="G4654" s="250"/>
      <c r="H4654" s="251" t="s">
        <v>1</v>
      </c>
      <c r="I4654" s="253"/>
      <c r="J4654" s="250"/>
      <c r="K4654" s="250"/>
      <c r="L4654" s="254"/>
      <c r="M4654" s="255"/>
      <c r="N4654" s="256"/>
      <c r="O4654" s="256"/>
      <c r="P4654" s="256"/>
      <c r="Q4654" s="256"/>
      <c r="R4654" s="256"/>
      <c r="S4654" s="256"/>
      <c r="T4654" s="257"/>
      <c r="U4654" s="13"/>
      <c r="V4654" s="13"/>
      <c r="W4654" s="13"/>
      <c r="X4654" s="13"/>
      <c r="Y4654" s="13"/>
      <c r="Z4654" s="13"/>
      <c r="AA4654" s="13"/>
      <c r="AB4654" s="13"/>
      <c r="AC4654" s="13"/>
      <c r="AD4654" s="13"/>
      <c r="AE4654" s="13"/>
      <c r="AT4654" s="258" t="s">
        <v>200</v>
      </c>
      <c r="AU4654" s="258" t="s">
        <v>82</v>
      </c>
      <c r="AV4654" s="13" t="s">
        <v>80</v>
      </c>
      <c r="AW4654" s="13" t="s">
        <v>30</v>
      </c>
      <c r="AX4654" s="13" t="s">
        <v>73</v>
      </c>
      <c r="AY4654" s="258" t="s">
        <v>189</v>
      </c>
    </row>
    <row r="4655" s="13" customFormat="1">
      <c r="A4655" s="13"/>
      <c r="B4655" s="249"/>
      <c r="C4655" s="250"/>
      <c r="D4655" s="242" t="s">
        <v>200</v>
      </c>
      <c r="E4655" s="251" t="s">
        <v>1</v>
      </c>
      <c r="F4655" s="252" t="s">
        <v>2854</v>
      </c>
      <c r="G4655" s="250"/>
      <c r="H4655" s="251" t="s">
        <v>1</v>
      </c>
      <c r="I4655" s="253"/>
      <c r="J4655" s="250"/>
      <c r="K4655" s="250"/>
      <c r="L4655" s="254"/>
      <c r="M4655" s="255"/>
      <c r="N4655" s="256"/>
      <c r="O4655" s="256"/>
      <c r="P4655" s="256"/>
      <c r="Q4655" s="256"/>
      <c r="R4655" s="256"/>
      <c r="S4655" s="256"/>
      <c r="T4655" s="257"/>
      <c r="U4655" s="13"/>
      <c r="V4655" s="13"/>
      <c r="W4655" s="13"/>
      <c r="X4655" s="13"/>
      <c r="Y4655" s="13"/>
      <c r="Z4655" s="13"/>
      <c r="AA4655" s="13"/>
      <c r="AB4655" s="13"/>
      <c r="AC4655" s="13"/>
      <c r="AD4655" s="13"/>
      <c r="AE4655" s="13"/>
      <c r="AT4655" s="258" t="s">
        <v>200</v>
      </c>
      <c r="AU4655" s="258" t="s">
        <v>82</v>
      </c>
      <c r="AV4655" s="13" t="s">
        <v>80</v>
      </c>
      <c r="AW4655" s="13" t="s">
        <v>30</v>
      </c>
      <c r="AX4655" s="13" t="s">
        <v>73</v>
      </c>
      <c r="AY4655" s="258" t="s">
        <v>189</v>
      </c>
    </row>
    <row r="4656" s="13" customFormat="1">
      <c r="A4656" s="13"/>
      <c r="B4656" s="249"/>
      <c r="C4656" s="250"/>
      <c r="D4656" s="242" t="s">
        <v>200</v>
      </c>
      <c r="E4656" s="251" t="s">
        <v>1</v>
      </c>
      <c r="F4656" s="252" t="s">
        <v>2915</v>
      </c>
      <c r="G4656" s="250"/>
      <c r="H4656" s="251" t="s">
        <v>1</v>
      </c>
      <c r="I4656" s="253"/>
      <c r="J4656" s="250"/>
      <c r="K4656" s="250"/>
      <c r="L4656" s="254"/>
      <c r="M4656" s="255"/>
      <c r="N4656" s="256"/>
      <c r="O4656" s="256"/>
      <c r="P4656" s="256"/>
      <c r="Q4656" s="256"/>
      <c r="R4656" s="256"/>
      <c r="S4656" s="256"/>
      <c r="T4656" s="257"/>
      <c r="U4656" s="13"/>
      <c r="V4656" s="13"/>
      <c r="W4656" s="13"/>
      <c r="X4656" s="13"/>
      <c r="Y4656" s="13"/>
      <c r="Z4656" s="13"/>
      <c r="AA4656" s="13"/>
      <c r="AB4656" s="13"/>
      <c r="AC4656" s="13"/>
      <c r="AD4656" s="13"/>
      <c r="AE4656" s="13"/>
      <c r="AT4656" s="258" t="s">
        <v>200</v>
      </c>
      <c r="AU4656" s="258" t="s">
        <v>82</v>
      </c>
      <c r="AV4656" s="13" t="s">
        <v>80</v>
      </c>
      <c r="AW4656" s="13" t="s">
        <v>30</v>
      </c>
      <c r="AX4656" s="13" t="s">
        <v>73</v>
      </c>
      <c r="AY4656" s="258" t="s">
        <v>189</v>
      </c>
    </row>
    <row r="4657" s="13" customFormat="1">
      <c r="A4657" s="13"/>
      <c r="B4657" s="249"/>
      <c r="C4657" s="250"/>
      <c r="D4657" s="242" t="s">
        <v>200</v>
      </c>
      <c r="E4657" s="251" t="s">
        <v>1</v>
      </c>
      <c r="F4657" s="252" t="s">
        <v>2916</v>
      </c>
      <c r="G4657" s="250"/>
      <c r="H4657" s="251" t="s">
        <v>1</v>
      </c>
      <c r="I4657" s="253"/>
      <c r="J4657" s="250"/>
      <c r="K4657" s="250"/>
      <c r="L4657" s="254"/>
      <c r="M4657" s="255"/>
      <c r="N4657" s="256"/>
      <c r="O4657" s="256"/>
      <c r="P4657" s="256"/>
      <c r="Q4657" s="256"/>
      <c r="R4657" s="256"/>
      <c r="S4657" s="256"/>
      <c r="T4657" s="257"/>
      <c r="U4657" s="13"/>
      <c r="V4657" s="13"/>
      <c r="W4657" s="13"/>
      <c r="X4657" s="13"/>
      <c r="Y4657" s="13"/>
      <c r="Z4657" s="13"/>
      <c r="AA4657" s="13"/>
      <c r="AB4657" s="13"/>
      <c r="AC4657" s="13"/>
      <c r="AD4657" s="13"/>
      <c r="AE4657" s="13"/>
      <c r="AT4657" s="258" t="s">
        <v>200</v>
      </c>
      <c r="AU4657" s="258" t="s">
        <v>82</v>
      </c>
      <c r="AV4657" s="13" t="s">
        <v>80</v>
      </c>
      <c r="AW4657" s="13" t="s">
        <v>30</v>
      </c>
      <c r="AX4657" s="13" t="s">
        <v>73</v>
      </c>
      <c r="AY4657" s="258" t="s">
        <v>189</v>
      </c>
    </row>
    <row r="4658" s="13" customFormat="1">
      <c r="A4658" s="13"/>
      <c r="B4658" s="249"/>
      <c r="C4658" s="250"/>
      <c r="D4658" s="242" t="s">
        <v>200</v>
      </c>
      <c r="E4658" s="251" t="s">
        <v>1</v>
      </c>
      <c r="F4658" s="252" t="s">
        <v>2831</v>
      </c>
      <c r="G4658" s="250"/>
      <c r="H4658" s="251" t="s">
        <v>1</v>
      </c>
      <c r="I4658" s="253"/>
      <c r="J4658" s="250"/>
      <c r="K4658" s="250"/>
      <c r="L4658" s="254"/>
      <c r="M4658" s="255"/>
      <c r="N4658" s="256"/>
      <c r="O4658" s="256"/>
      <c r="P4658" s="256"/>
      <c r="Q4658" s="256"/>
      <c r="R4658" s="256"/>
      <c r="S4658" s="256"/>
      <c r="T4658" s="257"/>
      <c r="U4658" s="13"/>
      <c r="V4658" s="13"/>
      <c r="W4658" s="13"/>
      <c r="X4658" s="13"/>
      <c r="Y4658" s="13"/>
      <c r="Z4658" s="13"/>
      <c r="AA4658" s="13"/>
      <c r="AB4658" s="13"/>
      <c r="AC4658" s="13"/>
      <c r="AD4658" s="13"/>
      <c r="AE4658" s="13"/>
      <c r="AT4658" s="258" t="s">
        <v>200</v>
      </c>
      <c r="AU4658" s="258" t="s">
        <v>82</v>
      </c>
      <c r="AV4658" s="13" t="s">
        <v>80</v>
      </c>
      <c r="AW4658" s="13" t="s">
        <v>30</v>
      </c>
      <c r="AX4658" s="13" t="s">
        <v>73</v>
      </c>
      <c r="AY4658" s="258" t="s">
        <v>189</v>
      </c>
    </row>
    <row r="4659" s="13" customFormat="1">
      <c r="A4659" s="13"/>
      <c r="B4659" s="249"/>
      <c r="C4659" s="250"/>
      <c r="D4659" s="242" t="s">
        <v>200</v>
      </c>
      <c r="E4659" s="251" t="s">
        <v>1</v>
      </c>
      <c r="F4659" s="252" t="s">
        <v>2917</v>
      </c>
      <c r="G4659" s="250"/>
      <c r="H4659" s="251" t="s">
        <v>1</v>
      </c>
      <c r="I4659" s="253"/>
      <c r="J4659" s="250"/>
      <c r="K4659" s="250"/>
      <c r="L4659" s="254"/>
      <c r="M4659" s="255"/>
      <c r="N4659" s="256"/>
      <c r="O4659" s="256"/>
      <c r="P4659" s="256"/>
      <c r="Q4659" s="256"/>
      <c r="R4659" s="256"/>
      <c r="S4659" s="256"/>
      <c r="T4659" s="257"/>
      <c r="U4659" s="13"/>
      <c r="V4659" s="13"/>
      <c r="W4659" s="13"/>
      <c r="X4659" s="13"/>
      <c r="Y4659" s="13"/>
      <c r="Z4659" s="13"/>
      <c r="AA4659" s="13"/>
      <c r="AB4659" s="13"/>
      <c r="AC4659" s="13"/>
      <c r="AD4659" s="13"/>
      <c r="AE4659" s="13"/>
      <c r="AT4659" s="258" t="s">
        <v>200</v>
      </c>
      <c r="AU4659" s="258" t="s">
        <v>82</v>
      </c>
      <c r="AV4659" s="13" t="s">
        <v>80</v>
      </c>
      <c r="AW4659" s="13" t="s">
        <v>30</v>
      </c>
      <c r="AX4659" s="13" t="s">
        <v>73</v>
      </c>
      <c r="AY4659" s="258" t="s">
        <v>189</v>
      </c>
    </row>
    <row r="4660" s="14" customFormat="1">
      <c r="A4660" s="14"/>
      <c r="B4660" s="259"/>
      <c r="C4660" s="260"/>
      <c r="D4660" s="242" t="s">
        <v>200</v>
      </c>
      <c r="E4660" s="261" t="s">
        <v>1</v>
      </c>
      <c r="F4660" s="262" t="s">
        <v>2918</v>
      </c>
      <c r="G4660" s="260"/>
      <c r="H4660" s="263">
        <v>2.3999999999999999</v>
      </c>
      <c r="I4660" s="264"/>
      <c r="J4660" s="260"/>
      <c r="K4660" s="260"/>
      <c r="L4660" s="265"/>
      <c r="M4660" s="266"/>
      <c r="N4660" s="267"/>
      <c r="O4660" s="267"/>
      <c r="P4660" s="267"/>
      <c r="Q4660" s="267"/>
      <c r="R4660" s="267"/>
      <c r="S4660" s="267"/>
      <c r="T4660" s="268"/>
      <c r="U4660" s="14"/>
      <c r="V4660" s="14"/>
      <c r="W4660" s="14"/>
      <c r="X4660" s="14"/>
      <c r="Y4660" s="14"/>
      <c r="Z4660" s="14"/>
      <c r="AA4660" s="14"/>
      <c r="AB4660" s="14"/>
      <c r="AC4660" s="14"/>
      <c r="AD4660" s="14"/>
      <c r="AE4660" s="14"/>
      <c r="AT4660" s="269" t="s">
        <v>200</v>
      </c>
      <c r="AU4660" s="269" t="s">
        <v>82</v>
      </c>
      <c r="AV4660" s="14" t="s">
        <v>82</v>
      </c>
      <c r="AW4660" s="14" t="s">
        <v>30</v>
      </c>
      <c r="AX4660" s="14" t="s">
        <v>73</v>
      </c>
      <c r="AY4660" s="269" t="s">
        <v>189</v>
      </c>
    </row>
    <row r="4661" s="13" customFormat="1">
      <c r="A4661" s="13"/>
      <c r="B4661" s="249"/>
      <c r="C4661" s="250"/>
      <c r="D4661" s="242" t="s">
        <v>200</v>
      </c>
      <c r="E4661" s="251" t="s">
        <v>1</v>
      </c>
      <c r="F4661" s="252" t="s">
        <v>2919</v>
      </c>
      <c r="G4661" s="250"/>
      <c r="H4661" s="251" t="s">
        <v>1</v>
      </c>
      <c r="I4661" s="253"/>
      <c r="J4661" s="250"/>
      <c r="K4661" s="250"/>
      <c r="L4661" s="254"/>
      <c r="M4661" s="255"/>
      <c r="N4661" s="256"/>
      <c r="O4661" s="256"/>
      <c r="P4661" s="256"/>
      <c r="Q4661" s="256"/>
      <c r="R4661" s="256"/>
      <c r="S4661" s="256"/>
      <c r="T4661" s="257"/>
      <c r="U4661" s="13"/>
      <c r="V4661" s="13"/>
      <c r="W4661" s="13"/>
      <c r="X4661" s="13"/>
      <c r="Y4661" s="13"/>
      <c r="Z4661" s="13"/>
      <c r="AA4661" s="13"/>
      <c r="AB4661" s="13"/>
      <c r="AC4661" s="13"/>
      <c r="AD4661" s="13"/>
      <c r="AE4661" s="13"/>
      <c r="AT4661" s="258" t="s">
        <v>200</v>
      </c>
      <c r="AU4661" s="258" t="s">
        <v>82</v>
      </c>
      <c r="AV4661" s="13" t="s">
        <v>80</v>
      </c>
      <c r="AW4661" s="13" t="s">
        <v>30</v>
      </c>
      <c r="AX4661" s="13" t="s">
        <v>73</v>
      </c>
      <c r="AY4661" s="258" t="s">
        <v>189</v>
      </c>
    </row>
    <row r="4662" s="14" customFormat="1">
      <c r="A4662" s="14"/>
      <c r="B4662" s="259"/>
      <c r="C4662" s="260"/>
      <c r="D4662" s="242" t="s">
        <v>200</v>
      </c>
      <c r="E4662" s="261" t="s">
        <v>1</v>
      </c>
      <c r="F4662" s="262" t="s">
        <v>2920</v>
      </c>
      <c r="G4662" s="260"/>
      <c r="H4662" s="263">
        <v>12.6</v>
      </c>
      <c r="I4662" s="264"/>
      <c r="J4662" s="260"/>
      <c r="K4662" s="260"/>
      <c r="L4662" s="265"/>
      <c r="M4662" s="266"/>
      <c r="N4662" s="267"/>
      <c r="O4662" s="267"/>
      <c r="P4662" s="267"/>
      <c r="Q4662" s="267"/>
      <c r="R4662" s="267"/>
      <c r="S4662" s="267"/>
      <c r="T4662" s="268"/>
      <c r="U4662" s="14"/>
      <c r="V4662" s="14"/>
      <c r="W4662" s="14"/>
      <c r="X4662" s="14"/>
      <c r="Y4662" s="14"/>
      <c r="Z4662" s="14"/>
      <c r="AA4662" s="14"/>
      <c r="AB4662" s="14"/>
      <c r="AC4662" s="14"/>
      <c r="AD4662" s="14"/>
      <c r="AE4662" s="14"/>
      <c r="AT4662" s="269" t="s">
        <v>200</v>
      </c>
      <c r="AU4662" s="269" t="s">
        <v>82</v>
      </c>
      <c r="AV4662" s="14" t="s">
        <v>82</v>
      </c>
      <c r="AW4662" s="14" t="s">
        <v>30</v>
      </c>
      <c r="AX4662" s="14" t="s">
        <v>73</v>
      </c>
      <c r="AY4662" s="269" t="s">
        <v>189</v>
      </c>
    </row>
    <row r="4663" s="13" customFormat="1">
      <c r="A4663" s="13"/>
      <c r="B4663" s="249"/>
      <c r="C4663" s="250"/>
      <c r="D4663" s="242" t="s">
        <v>200</v>
      </c>
      <c r="E4663" s="251" t="s">
        <v>1</v>
      </c>
      <c r="F4663" s="252" t="s">
        <v>2921</v>
      </c>
      <c r="G4663" s="250"/>
      <c r="H4663" s="251" t="s">
        <v>1</v>
      </c>
      <c r="I4663" s="253"/>
      <c r="J4663" s="250"/>
      <c r="K4663" s="250"/>
      <c r="L4663" s="254"/>
      <c r="M4663" s="255"/>
      <c r="N4663" s="256"/>
      <c r="O4663" s="256"/>
      <c r="P4663" s="256"/>
      <c r="Q4663" s="256"/>
      <c r="R4663" s="256"/>
      <c r="S4663" s="256"/>
      <c r="T4663" s="257"/>
      <c r="U4663" s="13"/>
      <c r="V4663" s="13"/>
      <c r="W4663" s="13"/>
      <c r="X4663" s="13"/>
      <c r="Y4663" s="13"/>
      <c r="Z4663" s="13"/>
      <c r="AA4663" s="13"/>
      <c r="AB4663" s="13"/>
      <c r="AC4663" s="13"/>
      <c r="AD4663" s="13"/>
      <c r="AE4663" s="13"/>
      <c r="AT4663" s="258" t="s">
        <v>200</v>
      </c>
      <c r="AU4663" s="258" t="s">
        <v>82</v>
      </c>
      <c r="AV4663" s="13" t="s">
        <v>80</v>
      </c>
      <c r="AW4663" s="13" t="s">
        <v>30</v>
      </c>
      <c r="AX4663" s="13" t="s">
        <v>73</v>
      </c>
      <c r="AY4663" s="258" t="s">
        <v>189</v>
      </c>
    </row>
    <row r="4664" s="14" customFormat="1">
      <c r="A4664" s="14"/>
      <c r="B4664" s="259"/>
      <c r="C4664" s="260"/>
      <c r="D4664" s="242" t="s">
        <v>200</v>
      </c>
      <c r="E4664" s="261" t="s">
        <v>1</v>
      </c>
      <c r="F4664" s="262" t="s">
        <v>2922</v>
      </c>
      <c r="G4664" s="260"/>
      <c r="H4664" s="263">
        <v>1.3</v>
      </c>
      <c r="I4664" s="264"/>
      <c r="J4664" s="260"/>
      <c r="K4664" s="260"/>
      <c r="L4664" s="265"/>
      <c r="M4664" s="266"/>
      <c r="N4664" s="267"/>
      <c r="O4664" s="267"/>
      <c r="P4664" s="267"/>
      <c r="Q4664" s="267"/>
      <c r="R4664" s="267"/>
      <c r="S4664" s="267"/>
      <c r="T4664" s="268"/>
      <c r="U4664" s="14"/>
      <c r="V4664" s="14"/>
      <c r="W4664" s="14"/>
      <c r="X4664" s="14"/>
      <c r="Y4664" s="14"/>
      <c r="Z4664" s="14"/>
      <c r="AA4664" s="14"/>
      <c r="AB4664" s="14"/>
      <c r="AC4664" s="14"/>
      <c r="AD4664" s="14"/>
      <c r="AE4664" s="14"/>
      <c r="AT4664" s="269" t="s">
        <v>200</v>
      </c>
      <c r="AU4664" s="269" t="s">
        <v>82</v>
      </c>
      <c r="AV4664" s="14" t="s">
        <v>82</v>
      </c>
      <c r="AW4664" s="14" t="s">
        <v>30</v>
      </c>
      <c r="AX4664" s="14" t="s">
        <v>73</v>
      </c>
      <c r="AY4664" s="269" t="s">
        <v>189</v>
      </c>
    </row>
    <row r="4665" s="15" customFormat="1">
      <c r="A4665" s="15"/>
      <c r="B4665" s="270"/>
      <c r="C4665" s="271"/>
      <c r="D4665" s="242" t="s">
        <v>200</v>
      </c>
      <c r="E4665" s="272" t="s">
        <v>1</v>
      </c>
      <c r="F4665" s="273" t="s">
        <v>207</v>
      </c>
      <c r="G4665" s="271"/>
      <c r="H4665" s="274">
        <v>16.300000000000001</v>
      </c>
      <c r="I4665" s="275"/>
      <c r="J4665" s="271"/>
      <c r="K4665" s="271"/>
      <c r="L4665" s="276"/>
      <c r="M4665" s="277"/>
      <c r="N4665" s="278"/>
      <c r="O4665" s="278"/>
      <c r="P4665" s="278"/>
      <c r="Q4665" s="278"/>
      <c r="R4665" s="278"/>
      <c r="S4665" s="278"/>
      <c r="T4665" s="279"/>
      <c r="U4665" s="15"/>
      <c r="V4665" s="15"/>
      <c r="W4665" s="15"/>
      <c r="X4665" s="15"/>
      <c r="Y4665" s="15"/>
      <c r="Z4665" s="15"/>
      <c r="AA4665" s="15"/>
      <c r="AB4665" s="15"/>
      <c r="AC4665" s="15"/>
      <c r="AD4665" s="15"/>
      <c r="AE4665" s="15"/>
      <c r="AT4665" s="280" t="s">
        <v>200</v>
      </c>
      <c r="AU4665" s="280" t="s">
        <v>82</v>
      </c>
      <c r="AV4665" s="15" t="s">
        <v>195</v>
      </c>
      <c r="AW4665" s="15" t="s">
        <v>30</v>
      </c>
      <c r="AX4665" s="15" t="s">
        <v>80</v>
      </c>
      <c r="AY4665" s="280" t="s">
        <v>189</v>
      </c>
    </row>
    <row r="4666" s="2" customFormat="1" ht="37.8" customHeight="1">
      <c r="A4666" s="39"/>
      <c r="B4666" s="40"/>
      <c r="C4666" s="228" t="s">
        <v>2923</v>
      </c>
      <c r="D4666" s="228" t="s">
        <v>191</v>
      </c>
      <c r="E4666" s="229" t="s">
        <v>2924</v>
      </c>
      <c r="F4666" s="230" t="s">
        <v>2925</v>
      </c>
      <c r="G4666" s="231" t="s">
        <v>466</v>
      </c>
      <c r="H4666" s="232">
        <v>3.3599999999999999</v>
      </c>
      <c r="I4666" s="233"/>
      <c r="J4666" s="234">
        <f>ROUND(I4666*H4666,2)</f>
        <v>0</v>
      </c>
      <c r="K4666" s="235"/>
      <c r="L4666" s="45"/>
      <c r="M4666" s="236" t="s">
        <v>1</v>
      </c>
      <c r="N4666" s="237" t="s">
        <v>38</v>
      </c>
      <c r="O4666" s="92"/>
      <c r="P4666" s="238">
        <f>O4666*H4666</f>
        <v>0</v>
      </c>
      <c r="Q4666" s="238">
        <v>0.0031536160000000001</v>
      </c>
      <c r="R4666" s="238">
        <f>Q4666*H4666</f>
        <v>0.01059614976</v>
      </c>
      <c r="S4666" s="238">
        <v>0</v>
      </c>
      <c r="T4666" s="239">
        <f>S4666*H4666</f>
        <v>0</v>
      </c>
      <c r="U4666" s="39"/>
      <c r="V4666" s="39"/>
      <c r="W4666" s="39"/>
      <c r="X4666" s="39"/>
      <c r="Y4666" s="39"/>
      <c r="Z4666" s="39"/>
      <c r="AA4666" s="39"/>
      <c r="AB4666" s="39"/>
      <c r="AC4666" s="39"/>
      <c r="AD4666" s="39"/>
      <c r="AE4666" s="39"/>
      <c r="AR4666" s="240" t="s">
        <v>306</v>
      </c>
      <c r="AT4666" s="240" t="s">
        <v>191</v>
      </c>
      <c r="AU4666" s="240" t="s">
        <v>82</v>
      </c>
      <c r="AY4666" s="18" t="s">
        <v>189</v>
      </c>
      <c r="BE4666" s="241">
        <f>IF(N4666="základní",J4666,0)</f>
        <v>0</v>
      </c>
      <c r="BF4666" s="241">
        <f>IF(N4666="snížená",J4666,0)</f>
        <v>0</v>
      </c>
      <c r="BG4666" s="241">
        <f>IF(N4666="zákl. přenesená",J4666,0)</f>
        <v>0</v>
      </c>
      <c r="BH4666" s="241">
        <f>IF(N4666="sníž. přenesená",J4666,0)</f>
        <v>0</v>
      </c>
      <c r="BI4666" s="241">
        <f>IF(N4666="nulová",J4666,0)</f>
        <v>0</v>
      </c>
      <c r="BJ4666" s="18" t="s">
        <v>80</v>
      </c>
      <c r="BK4666" s="241">
        <f>ROUND(I4666*H4666,2)</f>
        <v>0</v>
      </c>
      <c r="BL4666" s="18" t="s">
        <v>306</v>
      </c>
      <c r="BM4666" s="240" t="s">
        <v>2926</v>
      </c>
    </row>
    <row r="4667" s="2" customFormat="1">
      <c r="A4667" s="39"/>
      <c r="B4667" s="40"/>
      <c r="C4667" s="41"/>
      <c r="D4667" s="242" t="s">
        <v>197</v>
      </c>
      <c r="E4667" s="41"/>
      <c r="F4667" s="243" t="s">
        <v>2925</v>
      </c>
      <c r="G4667" s="41"/>
      <c r="H4667" s="41"/>
      <c r="I4667" s="244"/>
      <c r="J4667" s="41"/>
      <c r="K4667" s="41"/>
      <c r="L4667" s="45"/>
      <c r="M4667" s="245"/>
      <c r="N4667" s="246"/>
      <c r="O4667" s="92"/>
      <c r="P4667" s="92"/>
      <c r="Q4667" s="92"/>
      <c r="R4667" s="92"/>
      <c r="S4667" s="92"/>
      <c r="T4667" s="93"/>
      <c r="U4667" s="39"/>
      <c r="V4667" s="39"/>
      <c r="W4667" s="39"/>
      <c r="X4667" s="39"/>
      <c r="Y4667" s="39"/>
      <c r="Z4667" s="39"/>
      <c r="AA4667" s="39"/>
      <c r="AB4667" s="39"/>
      <c r="AC4667" s="39"/>
      <c r="AD4667" s="39"/>
      <c r="AE4667" s="39"/>
      <c r="AT4667" s="18" t="s">
        <v>197</v>
      </c>
      <c r="AU4667" s="18" t="s">
        <v>82</v>
      </c>
    </row>
    <row r="4668" s="2" customFormat="1">
      <c r="A4668" s="39"/>
      <c r="B4668" s="40"/>
      <c r="C4668" s="41"/>
      <c r="D4668" s="247" t="s">
        <v>198</v>
      </c>
      <c r="E4668" s="41"/>
      <c r="F4668" s="248" t="s">
        <v>2927</v>
      </c>
      <c r="G4668" s="41"/>
      <c r="H4668" s="41"/>
      <c r="I4668" s="244"/>
      <c r="J4668" s="41"/>
      <c r="K4668" s="41"/>
      <c r="L4668" s="45"/>
      <c r="M4668" s="245"/>
      <c r="N4668" s="246"/>
      <c r="O4668" s="92"/>
      <c r="P4668" s="92"/>
      <c r="Q4668" s="92"/>
      <c r="R4668" s="92"/>
      <c r="S4668" s="92"/>
      <c r="T4668" s="93"/>
      <c r="U4668" s="39"/>
      <c r="V4668" s="39"/>
      <c r="W4668" s="39"/>
      <c r="X4668" s="39"/>
      <c r="Y4668" s="39"/>
      <c r="Z4668" s="39"/>
      <c r="AA4668" s="39"/>
      <c r="AB4668" s="39"/>
      <c r="AC4668" s="39"/>
      <c r="AD4668" s="39"/>
      <c r="AE4668" s="39"/>
      <c r="AT4668" s="18" t="s">
        <v>198</v>
      </c>
      <c r="AU4668" s="18" t="s">
        <v>82</v>
      </c>
    </row>
    <row r="4669" s="13" customFormat="1">
      <c r="A4669" s="13"/>
      <c r="B4669" s="249"/>
      <c r="C4669" s="250"/>
      <c r="D4669" s="242" t="s">
        <v>200</v>
      </c>
      <c r="E4669" s="251" t="s">
        <v>1</v>
      </c>
      <c r="F4669" s="252" t="s">
        <v>2928</v>
      </c>
      <c r="G4669" s="250"/>
      <c r="H4669" s="251" t="s">
        <v>1</v>
      </c>
      <c r="I4669" s="253"/>
      <c r="J4669" s="250"/>
      <c r="K4669" s="250"/>
      <c r="L4669" s="254"/>
      <c r="M4669" s="255"/>
      <c r="N4669" s="256"/>
      <c r="O4669" s="256"/>
      <c r="P4669" s="256"/>
      <c r="Q4669" s="256"/>
      <c r="R4669" s="256"/>
      <c r="S4669" s="256"/>
      <c r="T4669" s="257"/>
      <c r="U4669" s="13"/>
      <c r="V4669" s="13"/>
      <c r="W4669" s="13"/>
      <c r="X4669" s="13"/>
      <c r="Y4669" s="13"/>
      <c r="Z4669" s="13"/>
      <c r="AA4669" s="13"/>
      <c r="AB4669" s="13"/>
      <c r="AC4669" s="13"/>
      <c r="AD4669" s="13"/>
      <c r="AE4669" s="13"/>
      <c r="AT4669" s="258" t="s">
        <v>200</v>
      </c>
      <c r="AU4669" s="258" t="s">
        <v>82</v>
      </c>
      <c r="AV4669" s="13" t="s">
        <v>80</v>
      </c>
      <c r="AW4669" s="13" t="s">
        <v>30</v>
      </c>
      <c r="AX4669" s="13" t="s">
        <v>73</v>
      </c>
      <c r="AY4669" s="258" t="s">
        <v>189</v>
      </c>
    </row>
    <row r="4670" s="13" customFormat="1">
      <c r="A4670" s="13"/>
      <c r="B4670" s="249"/>
      <c r="C4670" s="250"/>
      <c r="D4670" s="242" t="s">
        <v>200</v>
      </c>
      <c r="E4670" s="251" t="s">
        <v>1</v>
      </c>
      <c r="F4670" s="252" t="s">
        <v>2864</v>
      </c>
      <c r="G4670" s="250"/>
      <c r="H4670" s="251" t="s">
        <v>1</v>
      </c>
      <c r="I4670" s="253"/>
      <c r="J4670" s="250"/>
      <c r="K4670" s="250"/>
      <c r="L4670" s="254"/>
      <c r="M4670" s="255"/>
      <c r="N4670" s="256"/>
      <c r="O4670" s="256"/>
      <c r="P4670" s="256"/>
      <c r="Q4670" s="256"/>
      <c r="R4670" s="256"/>
      <c r="S4670" s="256"/>
      <c r="T4670" s="257"/>
      <c r="U4670" s="13"/>
      <c r="V4670" s="13"/>
      <c r="W4670" s="13"/>
      <c r="X4670" s="13"/>
      <c r="Y4670" s="13"/>
      <c r="Z4670" s="13"/>
      <c r="AA4670" s="13"/>
      <c r="AB4670" s="13"/>
      <c r="AC4670" s="13"/>
      <c r="AD4670" s="13"/>
      <c r="AE4670" s="13"/>
      <c r="AT4670" s="258" t="s">
        <v>200</v>
      </c>
      <c r="AU4670" s="258" t="s">
        <v>82</v>
      </c>
      <c r="AV4670" s="13" t="s">
        <v>80</v>
      </c>
      <c r="AW4670" s="13" t="s">
        <v>30</v>
      </c>
      <c r="AX4670" s="13" t="s">
        <v>73</v>
      </c>
      <c r="AY4670" s="258" t="s">
        <v>189</v>
      </c>
    </row>
    <row r="4671" s="13" customFormat="1">
      <c r="A4671" s="13"/>
      <c r="B4671" s="249"/>
      <c r="C4671" s="250"/>
      <c r="D4671" s="242" t="s">
        <v>200</v>
      </c>
      <c r="E4671" s="251" t="s">
        <v>1</v>
      </c>
      <c r="F4671" s="252" t="s">
        <v>2854</v>
      </c>
      <c r="G4671" s="250"/>
      <c r="H4671" s="251" t="s">
        <v>1</v>
      </c>
      <c r="I4671" s="253"/>
      <c r="J4671" s="250"/>
      <c r="K4671" s="250"/>
      <c r="L4671" s="254"/>
      <c r="M4671" s="255"/>
      <c r="N4671" s="256"/>
      <c r="O4671" s="256"/>
      <c r="P4671" s="256"/>
      <c r="Q4671" s="256"/>
      <c r="R4671" s="256"/>
      <c r="S4671" s="256"/>
      <c r="T4671" s="257"/>
      <c r="U4671" s="13"/>
      <c r="V4671" s="13"/>
      <c r="W4671" s="13"/>
      <c r="X4671" s="13"/>
      <c r="Y4671" s="13"/>
      <c r="Z4671" s="13"/>
      <c r="AA4671" s="13"/>
      <c r="AB4671" s="13"/>
      <c r="AC4671" s="13"/>
      <c r="AD4671" s="13"/>
      <c r="AE4671" s="13"/>
      <c r="AT4671" s="258" t="s">
        <v>200</v>
      </c>
      <c r="AU4671" s="258" t="s">
        <v>82</v>
      </c>
      <c r="AV4671" s="13" t="s">
        <v>80</v>
      </c>
      <c r="AW4671" s="13" t="s">
        <v>30</v>
      </c>
      <c r="AX4671" s="13" t="s">
        <v>73</v>
      </c>
      <c r="AY4671" s="258" t="s">
        <v>189</v>
      </c>
    </row>
    <row r="4672" s="13" customFormat="1">
      <c r="A4672" s="13"/>
      <c r="B4672" s="249"/>
      <c r="C4672" s="250"/>
      <c r="D4672" s="242" t="s">
        <v>200</v>
      </c>
      <c r="E4672" s="251" t="s">
        <v>1</v>
      </c>
      <c r="F4672" s="252" t="s">
        <v>2929</v>
      </c>
      <c r="G4672" s="250"/>
      <c r="H4672" s="251" t="s">
        <v>1</v>
      </c>
      <c r="I4672" s="253"/>
      <c r="J4672" s="250"/>
      <c r="K4672" s="250"/>
      <c r="L4672" s="254"/>
      <c r="M4672" s="255"/>
      <c r="N4672" s="256"/>
      <c r="O4672" s="256"/>
      <c r="P4672" s="256"/>
      <c r="Q4672" s="256"/>
      <c r="R4672" s="256"/>
      <c r="S4672" s="256"/>
      <c r="T4672" s="257"/>
      <c r="U4672" s="13"/>
      <c r="V4672" s="13"/>
      <c r="W4672" s="13"/>
      <c r="X4672" s="13"/>
      <c r="Y4672" s="13"/>
      <c r="Z4672" s="13"/>
      <c r="AA4672" s="13"/>
      <c r="AB4672" s="13"/>
      <c r="AC4672" s="13"/>
      <c r="AD4672" s="13"/>
      <c r="AE4672" s="13"/>
      <c r="AT4672" s="258" t="s">
        <v>200</v>
      </c>
      <c r="AU4672" s="258" t="s">
        <v>82</v>
      </c>
      <c r="AV4672" s="13" t="s">
        <v>80</v>
      </c>
      <c r="AW4672" s="13" t="s">
        <v>30</v>
      </c>
      <c r="AX4672" s="13" t="s">
        <v>73</v>
      </c>
      <c r="AY4672" s="258" t="s">
        <v>189</v>
      </c>
    </row>
    <row r="4673" s="13" customFormat="1">
      <c r="A4673" s="13"/>
      <c r="B4673" s="249"/>
      <c r="C4673" s="250"/>
      <c r="D4673" s="242" t="s">
        <v>200</v>
      </c>
      <c r="E4673" s="251" t="s">
        <v>1</v>
      </c>
      <c r="F4673" s="252" t="s">
        <v>2916</v>
      </c>
      <c r="G4673" s="250"/>
      <c r="H4673" s="251" t="s">
        <v>1</v>
      </c>
      <c r="I4673" s="253"/>
      <c r="J4673" s="250"/>
      <c r="K4673" s="250"/>
      <c r="L4673" s="254"/>
      <c r="M4673" s="255"/>
      <c r="N4673" s="256"/>
      <c r="O4673" s="256"/>
      <c r="P4673" s="256"/>
      <c r="Q4673" s="256"/>
      <c r="R4673" s="256"/>
      <c r="S4673" s="256"/>
      <c r="T4673" s="257"/>
      <c r="U4673" s="13"/>
      <c r="V4673" s="13"/>
      <c r="W4673" s="13"/>
      <c r="X4673" s="13"/>
      <c r="Y4673" s="13"/>
      <c r="Z4673" s="13"/>
      <c r="AA4673" s="13"/>
      <c r="AB4673" s="13"/>
      <c r="AC4673" s="13"/>
      <c r="AD4673" s="13"/>
      <c r="AE4673" s="13"/>
      <c r="AT4673" s="258" t="s">
        <v>200</v>
      </c>
      <c r="AU4673" s="258" t="s">
        <v>82</v>
      </c>
      <c r="AV4673" s="13" t="s">
        <v>80</v>
      </c>
      <c r="AW4673" s="13" t="s">
        <v>30</v>
      </c>
      <c r="AX4673" s="13" t="s">
        <v>73</v>
      </c>
      <c r="AY4673" s="258" t="s">
        <v>189</v>
      </c>
    </row>
    <row r="4674" s="13" customFormat="1">
      <c r="A4674" s="13"/>
      <c r="B4674" s="249"/>
      <c r="C4674" s="250"/>
      <c r="D4674" s="242" t="s">
        <v>200</v>
      </c>
      <c r="E4674" s="251" t="s">
        <v>1</v>
      </c>
      <c r="F4674" s="252" t="s">
        <v>2831</v>
      </c>
      <c r="G4674" s="250"/>
      <c r="H4674" s="251" t="s">
        <v>1</v>
      </c>
      <c r="I4674" s="253"/>
      <c r="J4674" s="250"/>
      <c r="K4674" s="250"/>
      <c r="L4674" s="254"/>
      <c r="M4674" s="255"/>
      <c r="N4674" s="256"/>
      <c r="O4674" s="256"/>
      <c r="P4674" s="256"/>
      <c r="Q4674" s="256"/>
      <c r="R4674" s="256"/>
      <c r="S4674" s="256"/>
      <c r="T4674" s="257"/>
      <c r="U4674" s="13"/>
      <c r="V4674" s="13"/>
      <c r="W4674" s="13"/>
      <c r="X4674" s="13"/>
      <c r="Y4674" s="13"/>
      <c r="Z4674" s="13"/>
      <c r="AA4674" s="13"/>
      <c r="AB4674" s="13"/>
      <c r="AC4674" s="13"/>
      <c r="AD4674" s="13"/>
      <c r="AE4674" s="13"/>
      <c r="AT4674" s="258" t="s">
        <v>200</v>
      </c>
      <c r="AU4674" s="258" t="s">
        <v>82</v>
      </c>
      <c r="AV4674" s="13" t="s">
        <v>80</v>
      </c>
      <c r="AW4674" s="13" t="s">
        <v>30</v>
      </c>
      <c r="AX4674" s="13" t="s">
        <v>73</v>
      </c>
      <c r="AY4674" s="258" t="s">
        <v>189</v>
      </c>
    </row>
    <row r="4675" s="13" customFormat="1">
      <c r="A4675" s="13"/>
      <c r="B4675" s="249"/>
      <c r="C4675" s="250"/>
      <c r="D4675" s="242" t="s">
        <v>200</v>
      </c>
      <c r="E4675" s="251" t="s">
        <v>1</v>
      </c>
      <c r="F4675" s="252" t="s">
        <v>2930</v>
      </c>
      <c r="G4675" s="250"/>
      <c r="H4675" s="251" t="s">
        <v>1</v>
      </c>
      <c r="I4675" s="253"/>
      <c r="J4675" s="250"/>
      <c r="K4675" s="250"/>
      <c r="L4675" s="254"/>
      <c r="M4675" s="255"/>
      <c r="N4675" s="256"/>
      <c r="O4675" s="256"/>
      <c r="P4675" s="256"/>
      <c r="Q4675" s="256"/>
      <c r="R4675" s="256"/>
      <c r="S4675" s="256"/>
      <c r="T4675" s="257"/>
      <c r="U4675" s="13"/>
      <c r="V4675" s="13"/>
      <c r="W4675" s="13"/>
      <c r="X4675" s="13"/>
      <c r="Y4675" s="13"/>
      <c r="Z4675" s="13"/>
      <c r="AA4675" s="13"/>
      <c r="AB4675" s="13"/>
      <c r="AC4675" s="13"/>
      <c r="AD4675" s="13"/>
      <c r="AE4675" s="13"/>
      <c r="AT4675" s="258" t="s">
        <v>200</v>
      </c>
      <c r="AU4675" s="258" t="s">
        <v>82</v>
      </c>
      <c r="AV4675" s="13" t="s">
        <v>80</v>
      </c>
      <c r="AW4675" s="13" t="s">
        <v>30</v>
      </c>
      <c r="AX4675" s="13" t="s">
        <v>73</v>
      </c>
      <c r="AY4675" s="258" t="s">
        <v>189</v>
      </c>
    </row>
    <row r="4676" s="14" customFormat="1">
      <c r="A4676" s="14"/>
      <c r="B4676" s="259"/>
      <c r="C4676" s="260"/>
      <c r="D4676" s="242" t="s">
        <v>200</v>
      </c>
      <c r="E4676" s="261" t="s">
        <v>1</v>
      </c>
      <c r="F4676" s="262" t="s">
        <v>2931</v>
      </c>
      <c r="G4676" s="260"/>
      <c r="H4676" s="263">
        <v>3.3599999999999999</v>
      </c>
      <c r="I4676" s="264"/>
      <c r="J4676" s="260"/>
      <c r="K4676" s="260"/>
      <c r="L4676" s="265"/>
      <c r="M4676" s="266"/>
      <c r="N4676" s="267"/>
      <c r="O4676" s="267"/>
      <c r="P4676" s="267"/>
      <c r="Q4676" s="267"/>
      <c r="R4676" s="267"/>
      <c r="S4676" s="267"/>
      <c r="T4676" s="268"/>
      <c r="U4676" s="14"/>
      <c r="V4676" s="14"/>
      <c r="W4676" s="14"/>
      <c r="X4676" s="14"/>
      <c r="Y4676" s="14"/>
      <c r="Z4676" s="14"/>
      <c r="AA4676" s="14"/>
      <c r="AB4676" s="14"/>
      <c r="AC4676" s="14"/>
      <c r="AD4676" s="14"/>
      <c r="AE4676" s="14"/>
      <c r="AT4676" s="269" t="s">
        <v>200</v>
      </c>
      <c r="AU4676" s="269" t="s">
        <v>82</v>
      </c>
      <c r="AV4676" s="14" t="s">
        <v>82</v>
      </c>
      <c r="AW4676" s="14" t="s">
        <v>30</v>
      </c>
      <c r="AX4676" s="14" t="s">
        <v>73</v>
      </c>
      <c r="AY4676" s="269" t="s">
        <v>189</v>
      </c>
    </row>
    <row r="4677" s="15" customFormat="1">
      <c r="A4677" s="15"/>
      <c r="B4677" s="270"/>
      <c r="C4677" s="271"/>
      <c r="D4677" s="242" t="s">
        <v>200</v>
      </c>
      <c r="E4677" s="272" t="s">
        <v>1</v>
      </c>
      <c r="F4677" s="273" t="s">
        <v>207</v>
      </c>
      <c r="G4677" s="271"/>
      <c r="H4677" s="274">
        <v>3.3599999999999999</v>
      </c>
      <c r="I4677" s="275"/>
      <c r="J4677" s="271"/>
      <c r="K4677" s="271"/>
      <c r="L4677" s="276"/>
      <c r="M4677" s="277"/>
      <c r="N4677" s="278"/>
      <c r="O4677" s="278"/>
      <c r="P4677" s="278"/>
      <c r="Q4677" s="278"/>
      <c r="R4677" s="278"/>
      <c r="S4677" s="278"/>
      <c r="T4677" s="279"/>
      <c r="U4677" s="15"/>
      <c r="V4677" s="15"/>
      <c r="W4677" s="15"/>
      <c r="X4677" s="15"/>
      <c r="Y4677" s="15"/>
      <c r="Z4677" s="15"/>
      <c r="AA4677" s="15"/>
      <c r="AB4677" s="15"/>
      <c r="AC4677" s="15"/>
      <c r="AD4677" s="15"/>
      <c r="AE4677" s="15"/>
      <c r="AT4677" s="280" t="s">
        <v>200</v>
      </c>
      <c r="AU4677" s="280" t="s">
        <v>82</v>
      </c>
      <c r="AV4677" s="15" t="s">
        <v>195</v>
      </c>
      <c r="AW4677" s="15" t="s">
        <v>30</v>
      </c>
      <c r="AX4677" s="15" t="s">
        <v>80</v>
      </c>
      <c r="AY4677" s="280" t="s">
        <v>189</v>
      </c>
    </row>
    <row r="4678" s="2" customFormat="1" ht="37.8" customHeight="1">
      <c r="A4678" s="39"/>
      <c r="B4678" s="40"/>
      <c r="C4678" s="228" t="s">
        <v>2932</v>
      </c>
      <c r="D4678" s="228" t="s">
        <v>191</v>
      </c>
      <c r="E4678" s="229" t="s">
        <v>2933</v>
      </c>
      <c r="F4678" s="230" t="s">
        <v>2934</v>
      </c>
      <c r="G4678" s="231" t="s">
        <v>466</v>
      </c>
      <c r="H4678" s="232">
        <v>12</v>
      </c>
      <c r="I4678" s="233"/>
      <c r="J4678" s="234">
        <f>ROUND(I4678*H4678,2)</f>
        <v>0</v>
      </c>
      <c r="K4678" s="235"/>
      <c r="L4678" s="45"/>
      <c r="M4678" s="236" t="s">
        <v>1</v>
      </c>
      <c r="N4678" s="237" t="s">
        <v>38</v>
      </c>
      <c r="O4678" s="92"/>
      <c r="P4678" s="238">
        <f>O4678*H4678</f>
        <v>0</v>
      </c>
      <c r="Q4678" s="238">
        <v>0.0051160160000000001</v>
      </c>
      <c r="R4678" s="238">
        <f>Q4678*H4678</f>
        <v>0.061392191999999998</v>
      </c>
      <c r="S4678" s="238">
        <v>0</v>
      </c>
      <c r="T4678" s="239">
        <f>S4678*H4678</f>
        <v>0</v>
      </c>
      <c r="U4678" s="39"/>
      <c r="V4678" s="39"/>
      <c r="W4678" s="39"/>
      <c r="X4678" s="39"/>
      <c r="Y4678" s="39"/>
      <c r="Z4678" s="39"/>
      <c r="AA4678" s="39"/>
      <c r="AB4678" s="39"/>
      <c r="AC4678" s="39"/>
      <c r="AD4678" s="39"/>
      <c r="AE4678" s="39"/>
      <c r="AR4678" s="240" t="s">
        <v>306</v>
      </c>
      <c r="AT4678" s="240" t="s">
        <v>191</v>
      </c>
      <c r="AU4678" s="240" t="s">
        <v>82</v>
      </c>
      <c r="AY4678" s="18" t="s">
        <v>189</v>
      </c>
      <c r="BE4678" s="241">
        <f>IF(N4678="základní",J4678,0)</f>
        <v>0</v>
      </c>
      <c r="BF4678" s="241">
        <f>IF(N4678="snížená",J4678,0)</f>
        <v>0</v>
      </c>
      <c r="BG4678" s="241">
        <f>IF(N4678="zákl. přenesená",J4678,0)</f>
        <v>0</v>
      </c>
      <c r="BH4678" s="241">
        <f>IF(N4678="sníž. přenesená",J4678,0)</f>
        <v>0</v>
      </c>
      <c r="BI4678" s="241">
        <f>IF(N4678="nulová",J4678,0)</f>
        <v>0</v>
      </c>
      <c r="BJ4678" s="18" t="s">
        <v>80</v>
      </c>
      <c r="BK4678" s="241">
        <f>ROUND(I4678*H4678,2)</f>
        <v>0</v>
      </c>
      <c r="BL4678" s="18" t="s">
        <v>306</v>
      </c>
      <c r="BM4678" s="240" t="s">
        <v>2935</v>
      </c>
    </row>
    <row r="4679" s="2" customFormat="1">
      <c r="A4679" s="39"/>
      <c r="B4679" s="40"/>
      <c r="C4679" s="41"/>
      <c r="D4679" s="242" t="s">
        <v>197</v>
      </c>
      <c r="E4679" s="41"/>
      <c r="F4679" s="243" t="s">
        <v>2934</v>
      </c>
      <c r="G4679" s="41"/>
      <c r="H4679" s="41"/>
      <c r="I4679" s="244"/>
      <c r="J4679" s="41"/>
      <c r="K4679" s="41"/>
      <c r="L4679" s="45"/>
      <c r="M4679" s="245"/>
      <c r="N4679" s="246"/>
      <c r="O4679" s="92"/>
      <c r="P4679" s="92"/>
      <c r="Q4679" s="92"/>
      <c r="R4679" s="92"/>
      <c r="S4679" s="92"/>
      <c r="T4679" s="93"/>
      <c r="U4679" s="39"/>
      <c r="V4679" s="39"/>
      <c r="W4679" s="39"/>
      <c r="X4679" s="39"/>
      <c r="Y4679" s="39"/>
      <c r="Z4679" s="39"/>
      <c r="AA4679" s="39"/>
      <c r="AB4679" s="39"/>
      <c r="AC4679" s="39"/>
      <c r="AD4679" s="39"/>
      <c r="AE4679" s="39"/>
      <c r="AT4679" s="18" t="s">
        <v>197</v>
      </c>
      <c r="AU4679" s="18" t="s">
        <v>82</v>
      </c>
    </row>
    <row r="4680" s="2" customFormat="1">
      <c r="A4680" s="39"/>
      <c r="B4680" s="40"/>
      <c r="C4680" s="41"/>
      <c r="D4680" s="247" t="s">
        <v>198</v>
      </c>
      <c r="E4680" s="41"/>
      <c r="F4680" s="248" t="s">
        <v>2936</v>
      </c>
      <c r="G4680" s="41"/>
      <c r="H4680" s="41"/>
      <c r="I4680" s="244"/>
      <c r="J4680" s="41"/>
      <c r="K4680" s="41"/>
      <c r="L4680" s="45"/>
      <c r="M4680" s="245"/>
      <c r="N4680" s="246"/>
      <c r="O4680" s="92"/>
      <c r="P4680" s="92"/>
      <c r="Q4680" s="92"/>
      <c r="R4680" s="92"/>
      <c r="S4680" s="92"/>
      <c r="T4680" s="93"/>
      <c r="U4680" s="39"/>
      <c r="V4680" s="39"/>
      <c r="W4680" s="39"/>
      <c r="X4680" s="39"/>
      <c r="Y4680" s="39"/>
      <c r="Z4680" s="39"/>
      <c r="AA4680" s="39"/>
      <c r="AB4680" s="39"/>
      <c r="AC4680" s="39"/>
      <c r="AD4680" s="39"/>
      <c r="AE4680" s="39"/>
      <c r="AT4680" s="18" t="s">
        <v>198</v>
      </c>
      <c r="AU4680" s="18" t="s">
        <v>82</v>
      </c>
    </row>
    <row r="4681" s="13" customFormat="1">
      <c r="A4681" s="13"/>
      <c r="B4681" s="249"/>
      <c r="C4681" s="250"/>
      <c r="D4681" s="242" t="s">
        <v>200</v>
      </c>
      <c r="E4681" s="251" t="s">
        <v>1</v>
      </c>
      <c r="F4681" s="252" t="s">
        <v>2928</v>
      </c>
      <c r="G4681" s="250"/>
      <c r="H4681" s="251" t="s">
        <v>1</v>
      </c>
      <c r="I4681" s="253"/>
      <c r="J4681" s="250"/>
      <c r="K4681" s="250"/>
      <c r="L4681" s="254"/>
      <c r="M4681" s="255"/>
      <c r="N4681" s="256"/>
      <c r="O4681" s="256"/>
      <c r="P4681" s="256"/>
      <c r="Q4681" s="256"/>
      <c r="R4681" s="256"/>
      <c r="S4681" s="256"/>
      <c r="T4681" s="257"/>
      <c r="U4681" s="13"/>
      <c r="V4681" s="13"/>
      <c r="W4681" s="13"/>
      <c r="X4681" s="13"/>
      <c r="Y4681" s="13"/>
      <c r="Z4681" s="13"/>
      <c r="AA4681" s="13"/>
      <c r="AB4681" s="13"/>
      <c r="AC4681" s="13"/>
      <c r="AD4681" s="13"/>
      <c r="AE4681" s="13"/>
      <c r="AT4681" s="258" t="s">
        <v>200</v>
      </c>
      <c r="AU4681" s="258" t="s">
        <v>82</v>
      </c>
      <c r="AV4681" s="13" t="s">
        <v>80</v>
      </c>
      <c r="AW4681" s="13" t="s">
        <v>30</v>
      </c>
      <c r="AX4681" s="13" t="s">
        <v>73</v>
      </c>
      <c r="AY4681" s="258" t="s">
        <v>189</v>
      </c>
    </row>
    <row r="4682" s="13" customFormat="1">
      <c r="A4682" s="13"/>
      <c r="B4682" s="249"/>
      <c r="C4682" s="250"/>
      <c r="D4682" s="242" t="s">
        <v>200</v>
      </c>
      <c r="E4682" s="251" t="s">
        <v>1</v>
      </c>
      <c r="F4682" s="252" t="s">
        <v>2864</v>
      </c>
      <c r="G4682" s="250"/>
      <c r="H4682" s="251" t="s">
        <v>1</v>
      </c>
      <c r="I4682" s="253"/>
      <c r="J4682" s="250"/>
      <c r="K4682" s="250"/>
      <c r="L4682" s="254"/>
      <c r="M4682" s="255"/>
      <c r="N4682" s="256"/>
      <c r="O4682" s="256"/>
      <c r="P4682" s="256"/>
      <c r="Q4682" s="256"/>
      <c r="R4682" s="256"/>
      <c r="S4682" s="256"/>
      <c r="T4682" s="257"/>
      <c r="U4682" s="13"/>
      <c r="V4682" s="13"/>
      <c r="W4682" s="13"/>
      <c r="X4682" s="13"/>
      <c r="Y4682" s="13"/>
      <c r="Z4682" s="13"/>
      <c r="AA4682" s="13"/>
      <c r="AB4682" s="13"/>
      <c r="AC4682" s="13"/>
      <c r="AD4682" s="13"/>
      <c r="AE4682" s="13"/>
      <c r="AT4682" s="258" t="s">
        <v>200</v>
      </c>
      <c r="AU4682" s="258" t="s">
        <v>82</v>
      </c>
      <c r="AV4682" s="13" t="s">
        <v>80</v>
      </c>
      <c r="AW4682" s="13" t="s">
        <v>30</v>
      </c>
      <c r="AX4682" s="13" t="s">
        <v>73</v>
      </c>
      <c r="AY4682" s="258" t="s">
        <v>189</v>
      </c>
    </row>
    <row r="4683" s="13" customFormat="1">
      <c r="A4683" s="13"/>
      <c r="B4683" s="249"/>
      <c r="C4683" s="250"/>
      <c r="D4683" s="242" t="s">
        <v>200</v>
      </c>
      <c r="E4683" s="251" t="s">
        <v>1</v>
      </c>
      <c r="F4683" s="252" t="s">
        <v>2854</v>
      </c>
      <c r="G4683" s="250"/>
      <c r="H4683" s="251" t="s">
        <v>1</v>
      </c>
      <c r="I4683" s="253"/>
      <c r="J4683" s="250"/>
      <c r="K4683" s="250"/>
      <c r="L4683" s="254"/>
      <c r="M4683" s="255"/>
      <c r="N4683" s="256"/>
      <c r="O4683" s="256"/>
      <c r="P4683" s="256"/>
      <c r="Q4683" s="256"/>
      <c r="R4683" s="256"/>
      <c r="S4683" s="256"/>
      <c r="T4683" s="257"/>
      <c r="U4683" s="13"/>
      <c r="V4683" s="13"/>
      <c r="W4683" s="13"/>
      <c r="X4683" s="13"/>
      <c r="Y4683" s="13"/>
      <c r="Z4683" s="13"/>
      <c r="AA4683" s="13"/>
      <c r="AB4683" s="13"/>
      <c r="AC4683" s="13"/>
      <c r="AD4683" s="13"/>
      <c r="AE4683" s="13"/>
      <c r="AT4683" s="258" t="s">
        <v>200</v>
      </c>
      <c r="AU4683" s="258" t="s">
        <v>82</v>
      </c>
      <c r="AV4683" s="13" t="s">
        <v>80</v>
      </c>
      <c r="AW4683" s="13" t="s">
        <v>30</v>
      </c>
      <c r="AX4683" s="13" t="s">
        <v>73</v>
      </c>
      <c r="AY4683" s="258" t="s">
        <v>189</v>
      </c>
    </row>
    <row r="4684" s="13" customFormat="1">
      <c r="A4684" s="13"/>
      <c r="B4684" s="249"/>
      <c r="C4684" s="250"/>
      <c r="D4684" s="242" t="s">
        <v>200</v>
      </c>
      <c r="E4684" s="251" t="s">
        <v>1</v>
      </c>
      <c r="F4684" s="252" t="s">
        <v>2937</v>
      </c>
      <c r="G4684" s="250"/>
      <c r="H4684" s="251" t="s">
        <v>1</v>
      </c>
      <c r="I4684" s="253"/>
      <c r="J4684" s="250"/>
      <c r="K4684" s="250"/>
      <c r="L4684" s="254"/>
      <c r="M4684" s="255"/>
      <c r="N4684" s="256"/>
      <c r="O4684" s="256"/>
      <c r="P4684" s="256"/>
      <c r="Q4684" s="256"/>
      <c r="R4684" s="256"/>
      <c r="S4684" s="256"/>
      <c r="T4684" s="257"/>
      <c r="U4684" s="13"/>
      <c r="V4684" s="13"/>
      <c r="W4684" s="13"/>
      <c r="X4684" s="13"/>
      <c r="Y4684" s="13"/>
      <c r="Z4684" s="13"/>
      <c r="AA4684" s="13"/>
      <c r="AB4684" s="13"/>
      <c r="AC4684" s="13"/>
      <c r="AD4684" s="13"/>
      <c r="AE4684" s="13"/>
      <c r="AT4684" s="258" t="s">
        <v>200</v>
      </c>
      <c r="AU4684" s="258" t="s">
        <v>82</v>
      </c>
      <c r="AV4684" s="13" t="s">
        <v>80</v>
      </c>
      <c r="AW4684" s="13" t="s">
        <v>30</v>
      </c>
      <c r="AX4684" s="13" t="s">
        <v>73</v>
      </c>
      <c r="AY4684" s="258" t="s">
        <v>189</v>
      </c>
    </row>
    <row r="4685" s="13" customFormat="1">
      <c r="A4685" s="13"/>
      <c r="B4685" s="249"/>
      <c r="C4685" s="250"/>
      <c r="D4685" s="242" t="s">
        <v>200</v>
      </c>
      <c r="E4685" s="251" t="s">
        <v>1</v>
      </c>
      <c r="F4685" s="252" t="s">
        <v>2916</v>
      </c>
      <c r="G4685" s="250"/>
      <c r="H4685" s="251" t="s">
        <v>1</v>
      </c>
      <c r="I4685" s="253"/>
      <c r="J4685" s="250"/>
      <c r="K4685" s="250"/>
      <c r="L4685" s="254"/>
      <c r="M4685" s="255"/>
      <c r="N4685" s="256"/>
      <c r="O4685" s="256"/>
      <c r="P4685" s="256"/>
      <c r="Q4685" s="256"/>
      <c r="R4685" s="256"/>
      <c r="S4685" s="256"/>
      <c r="T4685" s="257"/>
      <c r="U4685" s="13"/>
      <c r="V4685" s="13"/>
      <c r="W4685" s="13"/>
      <c r="X4685" s="13"/>
      <c r="Y4685" s="13"/>
      <c r="Z4685" s="13"/>
      <c r="AA4685" s="13"/>
      <c r="AB4685" s="13"/>
      <c r="AC4685" s="13"/>
      <c r="AD4685" s="13"/>
      <c r="AE4685" s="13"/>
      <c r="AT4685" s="258" t="s">
        <v>200</v>
      </c>
      <c r="AU4685" s="258" t="s">
        <v>82</v>
      </c>
      <c r="AV4685" s="13" t="s">
        <v>80</v>
      </c>
      <c r="AW4685" s="13" t="s">
        <v>30</v>
      </c>
      <c r="AX4685" s="13" t="s">
        <v>73</v>
      </c>
      <c r="AY4685" s="258" t="s">
        <v>189</v>
      </c>
    </row>
    <row r="4686" s="13" customFormat="1">
      <c r="A4686" s="13"/>
      <c r="B4686" s="249"/>
      <c r="C4686" s="250"/>
      <c r="D4686" s="242" t="s">
        <v>200</v>
      </c>
      <c r="E4686" s="251" t="s">
        <v>1</v>
      </c>
      <c r="F4686" s="252" t="s">
        <v>2831</v>
      </c>
      <c r="G4686" s="250"/>
      <c r="H4686" s="251" t="s">
        <v>1</v>
      </c>
      <c r="I4686" s="253"/>
      <c r="J4686" s="250"/>
      <c r="K4686" s="250"/>
      <c r="L4686" s="254"/>
      <c r="M4686" s="255"/>
      <c r="N4686" s="256"/>
      <c r="O4686" s="256"/>
      <c r="P4686" s="256"/>
      <c r="Q4686" s="256"/>
      <c r="R4686" s="256"/>
      <c r="S4686" s="256"/>
      <c r="T4686" s="257"/>
      <c r="U4686" s="13"/>
      <c r="V4686" s="13"/>
      <c r="W4686" s="13"/>
      <c r="X4686" s="13"/>
      <c r="Y4686" s="13"/>
      <c r="Z4686" s="13"/>
      <c r="AA4686" s="13"/>
      <c r="AB4686" s="13"/>
      <c r="AC4686" s="13"/>
      <c r="AD4686" s="13"/>
      <c r="AE4686" s="13"/>
      <c r="AT4686" s="258" t="s">
        <v>200</v>
      </c>
      <c r="AU4686" s="258" t="s">
        <v>82</v>
      </c>
      <c r="AV4686" s="13" t="s">
        <v>80</v>
      </c>
      <c r="AW4686" s="13" t="s">
        <v>30</v>
      </c>
      <c r="AX4686" s="13" t="s">
        <v>73</v>
      </c>
      <c r="AY4686" s="258" t="s">
        <v>189</v>
      </c>
    </row>
    <row r="4687" s="13" customFormat="1">
      <c r="A4687" s="13"/>
      <c r="B4687" s="249"/>
      <c r="C4687" s="250"/>
      <c r="D4687" s="242" t="s">
        <v>200</v>
      </c>
      <c r="E4687" s="251" t="s">
        <v>1</v>
      </c>
      <c r="F4687" s="252" t="s">
        <v>2938</v>
      </c>
      <c r="G4687" s="250"/>
      <c r="H4687" s="251" t="s">
        <v>1</v>
      </c>
      <c r="I4687" s="253"/>
      <c r="J4687" s="250"/>
      <c r="K4687" s="250"/>
      <c r="L4687" s="254"/>
      <c r="M4687" s="255"/>
      <c r="N4687" s="256"/>
      <c r="O4687" s="256"/>
      <c r="P4687" s="256"/>
      <c r="Q4687" s="256"/>
      <c r="R4687" s="256"/>
      <c r="S4687" s="256"/>
      <c r="T4687" s="257"/>
      <c r="U4687" s="13"/>
      <c r="V4687" s="13"/>
      <c r="W4687" s="13"/>
      <c r="X4687" s="13"/>
      <c r="Y4687" s="13"/>
      <c r="Z4687" s="13"/>
      <c r="AA4687" s="13"/>
      <c r="AB4687" s="13"/>
      <c r="AC4687" s="13"/>
      <c r="AD4687" s="13"/>
      <c r="AE4687" s="13"/>
      <c r="AT4687" s="258" t="s">
        <v>200</v>
      </c>
      <c r="AU4687" s="258" t="s">
        <v>82</v>
      </c>
      <c r="AV4687" s="13" t="s">
        <v>80</v>
      </c>
      <c r="AW4687" s="13" t="s">
        <v>30</v>
      </c>
      <c r="AX4687" s="13" t="s">
        <v>73</v>
      </c>
      <c r="AY4687" s="258" t="s">
        <v>189</v>
      </c>
    </row>
    <row r="4688" s="14" customFormat="1">
      <c r="A4688" s="14"/>
      <c r="B4688" s="259"/>
      <c r="C4688" s="260"/>
      <c r="D4688" s="242" t="s">
        <v>200</v>
      </c>
      <c r="E4688" s="261" t="s">
        <v>1</v>
      </c>
      <c r="F4688" s="262" t="s">
        <v>2939</v>
      </c>
      <c r="G4688" s="260"/>
      <c r="H4688" s="263">
        <v>1.2</v>
      </c>
      <c r="I4688" s="264"/>
      <c r="J4688" s="260"/>
      <c r="K4688" s="260"/>
      <c r="L4688" s="265"/>
      <c r="M4688" s="266"/>
      <c r="N4688" s="267"/>
      <c r="O4688" s="267"/>
      <c r="P4688" s="267"/>
      <c r="Q4688" s="267"/>
      <c r="R4688" s="267"/>
      <c r="S4688" s="267"/>
      <c r="T4688" s="268"/>
      <c r="U4688" s="14"/>
      <c r="V4688" s="14"/>
      <c r="W4688" s="14"/>
      <c r="X4688" s="14"/>
      <c r="Y4688" s="14"/>
      <c r="Z4688" s="14"/>
      <c r="AA4688" s="14"/>
      <c r="AB4688" s="14"/>
      <c r="AC4688" s="14"/>
      <c r="AD4688" s="14"/>
      <c r="AE4688" s="14"/>
      <c r="AT4688" s="269" t="s">
        <v>200</v>
      </c>
      <c r="AU4688" s="269" t="s">
        <v>82</v>
      </c>
      <c r="AV4688" s="14" t="s">
        <v>82</v>
      </c>
      <c r="AW4688" s="14" t="s">
        <v>30</v>
      </c>
      <c r="AX4688" s="14" t="s">
        <v>73</v>
      </c>
      <c r="AY4688" s="269" t="s">
        <v>189</v>
      </c>
    </row>
    <row r="4689" s="13" customFormat="1">
      <c r="A4689" s="13"/>
      <c r="B4689" s="249"/>
      <c r="C4689" s="250"/>
      <c r="D4689" s="242" t="s">
        <v>200</v>
      </c>
      <c r="E4689" s="251" t="s">
        <v>1</v>
      </c>
      <c r="F4689" s="252" t="s">
        <v>2940</v>
      </c>
      <c r="G4689" s="250"/>
      <c r="H4689" s="251" t="s">
        <v>1</v>
      </c>
      <c r="I4689" s="253"/>
      <c r="J4689" s="250"/>
      <c r="K4689" s="250"/>
      <c r="L4689" s="254"/>
      <c r="M4689" s="255"/>
      <c r="N4689" s="256"/>
      <c r="O4689" s="256"/>
      <c r="P4689" s="256"/>
      <c r="Q4689" s="256"/>
      <c r="R4689" s="256"/>
      <c r="S4689" s="256"/>
      <c r="T4689" s="257"/>
      <c r="U4689" s="13"/>
      <c r="V4689" s="13"/>
      <c r="W4689" s="13"/>
      <c r="X4689" s="13"/>
      <c r="Y4689" s="13"/>
      <c r="Z4689" s="13"/>
      <c r="AA4689" s="13"/>
      <c r="AB4689" s="13"/>
      <c r="AC4689" s="13"/>
      <c r="AD4689" s="13"/>
      <c r="AE4689" s="13"/>
      <c r="AT4689" s="258" t="s">
        <v>200</v>
      </c>
      <c r="AU4689" s="258" t="s">
        <v>82</v>
      </c>
      <c r="AV4689" s="13" t="s">
        <v>80</v>
      </c>
      <c r="AW4689" s="13" t="s">
        <v>30</v>
      </c>
      <c r="AX4689" s="13" t="s">
        <v>73</v>
      </c>
      <c r="AY4689" s="258" t="s">
        <v>189</v>
      </c>
    </row>
    <row r="4690" s="14" customFormat="1">
      <c r="A4690" s="14"/>
      <c r="B4690" s="259"/>
      <c r="C4690" s="260"/>
      <c r="D4690" s="242" t="s">
        <v>200</v>
      </c>
      <c r="E4690" s="261" t="s">
        <v>1</v>
      </c>
      <c r="F4690" s="262" t="s">
        <v>2796</v>
      </c>
      <c r="G4690" s="260"/>
      <c r="H4690" s="263">
        <v>10.800000000000001</v>
      </c>
      <c r="I4690" s="264"/>
      <c r="J4690" s="260"/>
      <c r="K4690" s="260"/>
      <c r="L4690" s="265"/>
      <c r="M4690" s="266"/>
      <c r="N4690" s="267"/>
      <c r="O4690" s="267"/>
      <c r="P4690" s="267"/>
      <c r="Q4690" s="267"/>
      <c r="R4690" s="267"/>
      <c r="S4690" s="267"/>
      <c r="T4690" s="268"/>
      <c r="U4690" s="14"/>
      <c r="V4690" s="14"/>
      <c r="W4690" s="14"/>
      <c r="X4690" s="14"/>
      <c r="Y4690" s="14"/>
      <c r="Z4690" s="14"/>
      <c r="AA4690" s="14"/>
      <c r="AB4690" s="14"/>
      <c r="AC4690" s="14"/>
      <c r="AD4690" s="14"/>
      <c r="AE4690" s="14"/>
      <c r="AT4690" s="269" t="s">
        <v>200</v>
      </c>
      <c r="AU4690" s="269" t="s">
        <v>82</v>
      </c>
      <c r="AV4690" s="14" t="s">
        <v>82</v>
      </c>
      <c r="AW4690" s="14" t="s">
        <v>30</v>
      </c>
      <c r="AX4690" s="14" t="s">
        <v>73</v>
      </c>
      <c r="AY4690" s="269" t="s">
        <v>189</v>
      </c>
    </row>
    <row r="4691" s="15" customFormat="1">
      <c r="A4691" s="15"/>
      <c r="B4691" s="270"/>
      <c r="C4691" s="271"/>
      <c r="D4691" s="242" t="s">
        <v>200</v>
      </c>
      <c r="E4691" s="272" t="s">
        <v>1</v>
      </c>
      <c r="F4691" s="273" t="s">
        <v>207</v>
      </c>
      <c r="G4691" s="271"/>
      <c r="H4691" s="274">
        <v>12</v>
      </c>
      <c r="I4691" s="275"/>
      <c r="J4691" s="271"/>
      <c r="K4691" s="271"/>
      <c r="L4691" s="276"/>
      <c r="M4691" s="277"/>
      <c r="N4691" s="278"/>
      <c r="O4691" s="278"/>
      <c r="P4691" s="278"/>
      <c r="Q4691" s="278"/>
      <c r="R4691" s="278"/>
      <c r="S4691" s="278"/>
      <c r="T4691" s="279"/>
      <c r="U4691" s="15"/>
      <c r="V4691" s="15"/>
      <c r="W4691" s="15"/>
      <c r="X4691" s="15"/>
      <c r="Y4691" s="15"/>
      <c r="Z4691" s="15"/>
      <c r="AA4691" s="15"/>
      <c r="AB4691" s="15"/>
      <c r="AC4691" s="15"/>
      <c r="AD4691" s="15"/>
      <c r="AE4691" s="15"/>
      <c r="AT4691" s="280" t="s">
        <v>200</v>
      </c>
      <c r="AU4691" s="280" t="s">
        <v>82</v>
      </c>
      <c r="AV4691" s="15" t="s">
        <v>195</v>
      </c>
      <c r="AW4691" s="15" t="s">
        <v>30</v>
      </c>
      <c r="AX4691" s="15" t="s">
        <v>80</v>
      </c>
      <c r="AY4691" s="280" t="s">
        <v>189</v>
      </c>
    </row>
    <row r="4692" s="2" customFormat="1" ht="37.8" customHeight="1">
      <c r="A4692" s="39"/>
      <c r="B4692" s="40"/>
      <c r="C4692" s="228" t="s">
        <v>2941</v>
      </c>
      <c r="D4692" s="228" t="s">
        <v>191</v>
      </c>
      <c r="E4692" s="229" t="s">
        <v>2942</v>
      </c>
      <c r="F4692" s="230" t="s">
        <v>2943</v>
      </c>
      <c r="G4692" s="231" t="s">
        <v>466</v>
      </c>
      <c r="H4692" s="232">
        <v>170</v>
      </c>
      <c r="I4692" s="233"/>
      <c r="J4692" s="234">
        <f>ROUND(I4692*H4692,2)</f>
        <v>0</v>
      </c>
      <c r="K4692" s="235"/>
      <c r="L4692" s="45"/>
      <c r="M4692" s="236" t="s">
        <v>1</v>
      </c>
      <c r="N4692" s="237" t="s">
        <v>38</v>
      </c>
      <c r="O4692" s="92"/>
      <c r="P4692" s="238">
        <f>O4692*H4692</f>
        <v>0</v>
      </c>
      <c r="Q4692" s="238">
        <v>0.0051760160000000003</v>
      </c>
      <c r="R4692" s="238">
        <f>Q4692*H4692</f>
        <v>0.87992272000000005</v>
      </c>
      <c r="S4692" s="238">
        <v>0</v>
      </c>
      <c r="T4692" s="239">
        <f>S4692*H4692</f>
        <v>0</v>
      </c>
      <c r="U4692" s="39"/>
      <c r="V4692" s="39"/>
      <c r="W4692" s="39"/>
      <c r="X4692" s="39"/>
      <c r="Y4692" s="39"/>
      <c r="Z4692" s="39"/>
      <c r="AA4692" s="39"/>
      <c r="AB4692" s="39"/>
      <c r="AC4692" s="39"/>
      <c r="AD4692" s="39"/>
      <c r="AE4692" s="39"/>
      <c r="AR4692" s="240" t="s">
        <v>306</v>
      </c>
      <c r="AT4692" s="240" t="s">
        <v>191</v>
      </c>
      <c r="AU4692" s="240" t="s">
        <v>82</v>
      </c>
      <c r="AY4692" s="18" t="s">
        <v>189</v>
      </c>
      <c r="BE4692" s="241">
        <f>IF(N4692="základní",J4692,0)</f>
        <v>0</v>
      </c>
      <c r="BF4692" s="241">
        <f>IF(N4692="snížená",J4692,0)</f>
        <v>0</v>
      </c>
      <c r="BG4692" s="241">
        <f>IF(N4692="zákl. přenesená",J4692,0)</f>
        <v>0</v>
      </c>
      <c r="BH4692" s="241">
        <f>IF(N4692="sníž. přenesená",J4692,0)</f>
        <v>0</v>
      </c>
      <c r="BI4692" s="241">
        <f>IF(N4692="nulová",J4692,0)</f>
        <v>0</v>
      </c>
      <c r="BJ4692" s="18" t="s">
        <v>80</v>
      </c>
      <c r="BK4692" s="241">
        <f>ROUND(I4692*H4692,2)</f>
        <v>0</v>
      </c>
      <c r="BL4692" s="18" t="s">
        <v>306</v>
      </c>
      <c r="BM4692" s="240" t="s">
        <v>2944</v>
      </c>
    </row>
    <row r="4693" s="2" customFormat="1">
      <c r="A4693" s="39"/>
      <c r="B4693" s="40"/>
      <c r="C4693" s="41"/>
      <c r="D4693" s="242" t="s">
        <v>197</v>
      </c>
      <c r="E4693" s="41"/>
      <c r="F4693" s="243" t="s">
        <v>2943</v>
      </c>
      <c r="G4693" s="41"/>
      <c r="H4693" s="41"/>
      <c r="I4693" s="244"/>
      <c r="J4693" s="41"/>
      <c r="K4693" s="41"/>
      <c r="L4693" s="45"/>
      <c r="M4693" s="245"/>
      <c r="N4693" s="246"/>
      <c r="O4693" s="92"/>
      <c r="P4693" s="92"/>
      <c r="Q4693" s="92"/>
      <c r="R4693" s="92"/>
      <c r="S4693" s="92"/>
      <c r="T4693" s="93"/>
      <c r="U4693" s="39"/>
      <c r="V4693" s="39"/>
      <c r="W4693" s="39"/>
      <c r="X4693" s="39"/>
      <c r="Y4693" s="39"/>
      <c r="Z4693" s="39"/>
      <c r="AA4693" s="39"/>
      <c r="AB4693" s="39"/>
      <c r="AC4693" s="39"/>
      <c r="AD4693" s="39"/>
      <c r="AE4693" s="39"/>
      <c r="AT4693" s="18" t="s">
        <v>197</v>
      </c>
      <c r="AU4693" s="18" t="s">
        <v>82</v>
      </c>
    </row>
    <row r="4694" s="2" customFormat="1">
      <c r="A4694" s="39"/>
      <c r="B4694" s="40"/>
      <c r="C4694" s="41"/>
      <c r="D4694" s="247" t="s">
        <v>198</v>
      </c>
      <c r="E4694" s="41"/>
      <c r="F4694" s="248" t="s">
        <v>2945</v>
      </c>
      <c r="G4694" s="41"/>
      <c r="H4694" s="41"/>
      <c r="I4694" s="244"/>
      <c r="J4694" s="41"/>
      <c r="K4694" s="41"/>
      <c r="L4694" s="45"/>
      <c r="M4694" s="245"/>
      <c r="N4694" s="246"/>
      <c r="O4694" s="92"/>
      <c r="P4694" s="92"/>
      <c r="Q4694" s="92"/>
      <c r="R4694" s="92"/>
      <c r="S4694" s="92"/>
      <c r="T4694" s="93"/>
      <c r="U4694" s="39"/>
      <c r="V4694" s="39"/>
      <c r="W4694" s="39"/>
      <c r="X4694" s="39"/>
      <c r="Y4694" s="39"/>
      <c r="Z4694" s="39"/>
      <c r="AA4694" s="39"/>
      <c r="AB4694" s="39"/>
      <c r="AC4694" s="39"/>
      <c r="AD4694" s="39"/>
      <c r="AE4694" s="39"/>
      <c r="AT4694" s="18" t="s">
        <v>198</v>
      </c>
      <c r="AU4694" s="18" t="s">
        <v>82</v>
      </c>
    </row>
    <row r="4695" s="13" customFormat="1">
      <c r="A4695" s="13"/>
      <c r="B4695" s="249"/>
      <c r="C4695" s="250"/>
      <c r="D4695" s="242" t="s">
        <v>200</v>
      </c>
      <c r="E4695" s="251" t="s">
        <v>1</v>
      </c>
      <c r="F4695" s="252" t="s">
        <v>2946</v>
      </c>
      <c r="G4695" s="250"/>
      <c r="H4695" s="251" t="s">
        <v>1</v>
      </c>
      <c r="I4695" s="253"/>
      <c r="J4695" s="250"/>
      <c r="K4695" s="250"/>
      <c r="L4695" s="254"/>
      <c r="M4695" s="255"/>
      <c r="N4695" s="256"/>
      <c r="O4695" s="256"/>
      <c r="P4695" s="256"/>
      <c r="Q4695" s="256"/>
      <c r="R4695" s="256"/>
      <c r="S4695" s="256"/>
      <c r="T4695" s="257"/>
      <c r="U4695" s="13"/>
      <c r="V4695" s="13"/>
      <c r="W4695" s="13"/>
      <c r="X4695" s="13"/>
      <c r="Y4695" s="13"/>
      <c r="Z4695" s="13"/>
      <c r="AA4695" s="13"/>
      <c r="AB4695" s="13"/>
      <c r="AC4695" s="13"/>
      <c r="AD4695" s="13"/>
      <c r="AE4695" s="13"/>
      <c r="AT4695" s="258" t="s">
        <v>200</v>
      </c>
      <c r="AU4695" s="258" t="s">
        <v>82</v>
      </c>
      <c r="AV4695" s="13" t="s">
        <v>80</v>
      </c>
      <c r="AW4695" s="13" t="s">
        <v>30</v>
      </c>
      <c r="AX4695" s="13" t="s">
        <v>73</v>
      </c>
      <c r="AY4695" s="258" t="s">
        <v>189</v>
      </c>
    </row>
    <row r="4696" s="13" customFormat="1">
      <c r="A4696" s="13"/>
      <c r="B4696" s="249"/>
      <c r="C4696" s="250"/>
      <c r="D4696" s="242" t="s">
        <v>200</v>
      </c>
      <c r="E4696" s="251" t="s">
        <v>1</v>
      </c>
      <c r="F4696" s="252" t="s">
        <v>2864</v>
      </c>
      <c r="G4696" s="250"/>
      <c r="H4696" s="251" t="s">
        <v>1</v>
      </c>
      <c r="I4696" s="253"/>
      <c r="J4696" s="250"/>
      <c r="K4696" s="250"/>
      <c r="L4696" s="254"/>
      <c r="M4696" s="255"/>
      <c r="N4696" s="256"/>
      <c r="O4696" s="256"/>
      <c r="P4696" s="256"/>
      <c r="Q4696" s="256"/>
      <c r="R4696" s="256"/>
      <c r="S4696" s="256"/>
      <c r="T4696" s="257"/>
      <c r="U4696" s="13"/>
      <c r="V4696" s="13"/>
      <c r="W4696" s="13"/>
      <c r="X4696" s="13"/>
      <c r="Y4696" s="13"/>
      <c r="Z4696" s="13"/>
      <c r="AA4696" s="13"/>
      <c r="AB4696" s="13"/>
      <c r="AC4696" s="13"/>
      <c r="AD4696" s="13"/>
      <c r="AE4696" s="13"/>
      <c r="AT4696" s="258" t="s">
        <v>200</v>
      </c>
      <c r="AU4696" s="258" t="s">
        <v>82</v>
      </c>
      <c r="AV4696" s="13" t="s">
        <v>80</v>
      </c>
      <c r="AW4696" s="13" t="s">
        <v>30</v>
      </c>
      <c r="AX4696" s="13" t="s">
        <v>73</v>
      </c>
      <c r="AY4696" s="258" t="s">
        <v>189</v>
      </c>
    </row>
    <row r="4697" s="13" customFormat="1">
      <c r="A4697" s="13"/>
      <c r="B4697" s="249"/>
      <c r="C4697" s="250"/>
      <c r="D4697" s="242" t="s">
        <v>200</v>
      </c>
      <c r="E4697" s="251" t="s">
        <v>1</v>
      </c>
      <c r="F4697" s="252" t="s">
        <v>2854</v>
      </c>
      <c r="G4697" s="250"/>
      <c r="H4697" s="251" t="s">
        <v>1</v>
      </c>
      <c r="I4697" s="253"/>
      <c r="J4697" s="250"/>
      <c r="K4697" s="250"/>
      <c r="L4697" s="254"/>
      <c r="M4697" s="255"/>
      <c r="N4697" s="256"/>
      <c r="O4697" s="256"/>
      <c r="P4697" s="256"/>
      <c r="Q4697" s="256"/>
      <c r="R4697" s="256"/>
      <c r="S4697" s="256"/>
      <c r="T4697" s="257"/>
      <c r="U4697" s="13"/>
      <c r="V4697" s="13"/>
      <c r="W4697" s="13"/>
      <c r="X4697" s="13"/>
      <c r="Y4697" s="13"/>
      <c r="Z4697" s="13"/>
      <c r="AA4697" s="13"/>
      <c r="AB4697" s="13"/>
      <c r="AC4697" s="13"/>
      <c r="AD4697" s="13"/>
      <c r="AE4697" s="13"/>
      <c r="AT4697" s="258" t="s">
        <v>200</v>
      </c>
      <c r="AU4697" s="258" t="s">
        <v>82</v>
      </c>
      <c r="AV4697" s="13" t="s">
        <v>80</v>
      </c>
      <c r="AW4697" s="13" t="s">
        <v>30</v>
      </c>
      <c r="AX4697" s="13" t="s">
        <v>73</v>
      </c>
      <c r="AY4697" s="258" t="s">
        <v>189</v>
      </c>
    </row>
    <row r="4698" s="13" customFormat="1">
      <c r="A4698" s="13"/>
      <c r="B4698" s="249"/>
      <c r="C4698" s="250"/>
      <c r="D4698" s="242" t="s">
        <v>200</v>
      </c>
      <c r="E4698" s="251" t="s">
        <v>1</v>
      </c>
      <c r="F4698" s="252" t="s">
        <v>2937</v>
      </c>
      <c r="G4698" s="250"/>
      <c r="H4698" s="251" t="s">
        <v>1</v>
      </c>
      <c r="I4698" s="253"/>
      <c r="J4698" s="250"/>
      <c r="K4698" s="250"/>
      <c r="L4698" s="254"/>
      <c r="M4698" s="255"/>
      <c r="N4698" s="256"/>
      <c r="O4698" s="256"/>
      <c r="P4698" s="256"/>
      <c r="Q4698" s="256"/>
      <c r="R4698" s="256"/>
      <c r="S4698" s="256"/>
      <c r="T4698" s="257"/>
      <c r="U4698" s="13"/>
      <c r="V4698" s="13"/>
      <c r="W4698" s="13"/>
      <c r="X4698" s="13"/>
      <c r="Y4698" s="13"/>
      <c r="Z4698" s="13"/>
      <c r="AA4698" s="13"/>
      <c r="AB4698" s="13"/>
      <c r="AC4698" s="13"/>
      <c r="AD4698" s="13"/>
      <c r="AE4698" s="13"/>
      <c r="AT4698" s="258" t="s">
        <v>200</v>
      </c>
      <c r="AU4698" s="258" t="s">
        <v>82</v>
      </c>
      <c r="AV4698" s="13" t="s">
        <v>80</v>
      </c>
      <c r="AW4698" s="13" t="s">
        <v>30</v>
      </c>
      <c r="AX4698" s="13" t="s">
        <v>73</v>
      </c>
      <c r="AY4698" s="258" t="s">
        <v>189</v>
      </c>
    </row>
    <row r="4699" s="13" customFormat="1">
      <c r="A4699" s="13"/>
      <c r="B4699" s="249"/>
      <c r="C4699" s="250"/>
      <c r="D4699" s="242" t="s">
        <v>200</v>
      </c>
      <c r="E4699" s="251" t="s">
        <v>1</v>
      </c>
      <c r="F4699" s="252" t="s">
        <v>2831</v>
      </c>
      <c r="G4699" s="250"/>
      <c r="H4699" s="251" t="s">
        <v>1</v>
      </c>
      <c r="I4699" s="253"/>
      <c r="J4699" s="250"/>
      <c r="K4699" s="250"/>
      <c r="L4699" s="254"/>
      <c r="M4699" s="255"/>
      <c r="N4699" s="256"/>
      <c r="O4699" s="256"/>
      <c r="P4699" s="256"/>
      <c r="Q4699" s="256"/>
      <c r="R4699" s="256"/>
      <c r="S4699" s="256"/>
      <c r="T4699" s="257"/>
      <c r="U4699" s="13"/>
      <c r="V4699" s="13"/>
      <c r="W4699" s="13"/>
      <c r="X4699" s="13"/>
      <c r="Y4699" s="13"/>
      <c r="Z4699" s="13"/>
      <c r="AA4699" s="13"/>
      <c r="AB4699" s="13"/>
      <c r="AC4699" s="13"/>
      <c r="AD4699" s="13"/>
      <c r="AE4699" s="13"/>
      <c r="AT4699" s="258" t="s">
        <v>200</v>
      </c>
      <c r="AU4699" s="258" t="s">
        <v>82</v>
      </c>
      <c r="AV4699" s="13" t="s">
        <v>80</v>
      </c>
      <c r="AW4699" s="13" t="s">
        <v>30</v>
      </c>
      <c r="AX4699" s="13" t="s">
        <v>73</v>
      </c>
      <c r="AY4699" s="258" t="s">
        <v>189</v>
      </c>
    </row>
    <row r="4700" s="13" customFormat="1">
      <c r="A4700" s="13"/>
      <c r="B4700" s="249"/>
      <c r="C4700" s="250"/>
      <c r="D4700" s="242" t="s">
        <v>200</v>
      </c>
      <c r="E4700" s="251" t="s">
        <v>1</v>
      </c>
      <c r="F4700" s="252" t="s">
        <v>2947</v>
      </c>
      <c r="G4700" s="250"/>
      <c r="H4700" s="251" t="s">
        <v>1</v>
      </c>
      <c r="I4700" s="253"/>
      <c r="J4700" s="250"/>
      <c r="K4700" s="250"/>
      <c r="L4700" s="254"/>
      <c r="M4700" s="255"/>
      <c r="N4700" s="256"/>
      <c r="O4700" s="256"/>
      <c r="P4700" s="256"/>
      <c r="Q4700" s="256"/>
      <c r="R4700" s="256"/>
      <c r="S4700" s="256"/>
      <c r="T4700" s="257"/>
      <c r="U4700" s="13"/>
      <c r="V4700" s="13"/>
      <c r="W4700" s="13"/>
      <c r="X4700" s="13"/>
      <c r="Y4700" s="13"/>
      <c r="Z4700" s="13"/>
      <c r="AA4700" s="13"/>
      <c r="AB4700" s="13"/>
      <c r="AC4700" s="13"/>
      <c r="AD4700" s="13"/>
      <c r="AE4700" s="13"/>
      <c r="AT4700" s="258" t="s">
        <v>200</v>
      </c>
      <c r="AU4700" s="258" t="s">
        <v>82</v>
      </c>
      <c r="AV4700" s="13" t="s">
        <v>80</v>
      </c>
      <c r="AW4700" s="13" t="s">
        <v>30</v>
      </c>
      <c r="AX4700" s="13" t="s">
        <v>73</v>
      </c>
      <c r="AY4700" s="258" t="s">
        <v>189</v>
      </c>
    </row>
    <row r="4701" s="14" customFormat="1">
      <c r="A4701" s="14"/>
      <c r="B4701" s="259"/>
      <c r="C4701" s="260"/>
      <c r="D4701" s="242" t="s">
        <v>200</v>
      </c>
      <c r="E4701" s="261" t="s">
        <v>1</v>
      </c>
      <c r="F4701" s="262" t="s">
        <v>2948</v>
      </c>
      <c r="G4701" s="260"/>
      <c r="H4701" s="263">
        <v>170</v>
      </c>
      <c r="I4701" s="264"/>
      <c r="J4701" s="260"/>
      <c r="K4701" s="260"/>
      <c r="L4701" s="265"/>
      <c r="M4701" s="266"/>
      <c r="N4701" s="267"/>
      <c r="O4701" s="267"/>
      <c r="P4701" s="267"/>
      <c r="Q4701" s="267"/>
      <c r="R4701" s="267"/>
      <c r="S4701" s="267"/>
      <c r="T4701" s="268"/>
      <c r="U4701" s="14"/>
      <c r="V4701" s="14"/>
      <c r="W4701" s="14"/>
      <c r="X4701" s="14"/>
      <c r="Y4701" s="14"/>
      <c r="Z4701" s="14"/>
      <c r="AA4701" s="14"/>
      <c r="AB4701" s="14"/>
      <c r="AC4701" s="14"/>
      <c r="AD4701" s="14"/>
      <c r="AE4701" s="14"/>
      <c r="AT4701" s="269" t="s">
        <v>200</v>
      </c>
      <c r="AU4701" s="269" t="s">
        <v>82</v>
      </c>
      <c r="AV4701" s="14" t="s">
        <v>82</v>
      </c>
      <c r="AW4701" s="14" t="s">
        <v>30</v>
      </c>
      <c r="AX4701" s="14" t="s">
        <v>73</v>
      </c>
      <c r="AY4701" s="269" t="s">
        <v>189</v>
      </c>
    </row>
    <row r="4702" s="15" customFormat="1">
      <c r="A4702" s="15"/>
      <c r="B4702" s="270"/>
      <c r="C4702" s="271"/>
      <c r="D4702" s="242" t="s">
        <v>200</v>
      </c>
      <c r="E4702" s="272" t="s">
        <v>1</v>
      </c>
      <c r="F4702" s="273" t="s">
        <v>207</v>
      </c>
      <c r="G4702" s="271"/>
      <c r="H4702" s="274">
        <v>170</v>
      </c>
      <c r="I4702" s="275"/>
      <c r="J4702" s="271"/>
      <c r="K4702" s="271"/>
      <c r="L4702" s="276"/>
      <c r="M4702" s="277"/>
      <c r="N4702" s="278"/>
      <c r="O4702" s="278"/>
      <c r="P4702" s="278"/>
      <c r="Q4702" s="278"/>
      <c r="R4702" s="278"/>
      <c r="S4702" s="278"/>
      <c r="T4702" s="279"/>
      <c r="U4702" s="15"/>
      <c r="V4702" s="15"/>
      <c r="W4702" s="15"/>
      <c r="X4702" s="15"/>
      <c r="Y4702" s="15"/>
      <c r="Z4702" s="15"/>
      <c r="AA4702" s="15"/>
      <c r="AB4702" s="15"/>
      <c r="AC4702" s="15"/>
      <c r="AD4702" s="15"/>
      <c r="AE4702" s="15"/>
      <c r="AT4702" s="280" t="s">
        <v>200</v>
      </c>
      <c r="AU4702" s="280" t="s">
        <v>82</v>
      </c>
      <c r="AV4702" s="15" t="s">
        <v>195</v>
      </c>
      <c r="AW4702" s="15" t="s">
        <v>30</v>
      </c>
      <c r="AX4702" s="15" t="s">
        <v>80</v>
      </c>
      <c r="AY4702" s="280" t="s">
        <v>189</v>
      </c>
    </row>
    <row r="4703" s="2" customFormat="1" ht="37.8" customHeight="1">
      <c r="A4703" s="39"/>
      <c r="B4703" s="40"/>
      <c r="C4703" s="228" t="s">
        <v>2949</v>
      </c>
      <c r="D4703" s="228" t="s">
        <v>191</v>
      </c>
      <c r="E4703" s="229" t="s">
        <v>2950</v>
      </c>
      <c r="F4703" s="230" t="s">
        <v>2951</v>
      </c>
      <c r="G4703" s="231" t="s">
        <v>466</v>
      </c>
      <c r="H4703" s="232">
        <v>24.800000000000001</v>
      </c>
      <c r="I4703" s="233"/>
      <c r="J4703" s="234">
        <f>ROUND(I4703*H4703,2)</f>
        <v>0</v>
      </c>
      <c r="K4703" s="235"/>
      <c r="L4703" s="45"/>
      <c r="M4703" s="236" t="s">
        <v>1</v>
      </c>
      <c r="N4703" s="237" t="s">
        <v>38</v>
      </c>
      <c r="O4703" s="92"/>
      <c r="P4703" s="238">
        <f>O4703*H4703</f>
        <v>0</v>
      </c>
      <c r="Q4703" s="238">
        <v>0.0039258000000000001</v>
      </c>
      <c r="R4703" s="238">
        <f>Q4703*H4703</f>
        <v>0.097359840000000003</v>
      </c>
      <c r="S4703" s="238">
        <v>0</v>
      </c>
      <c r="T4703" s="239">
        <f>S4703*H4703</f>
        <v>0</v>
      </c>
      <c r="U4703" s="39"/>
      <c r="V4703" s="39"/>
      <c r="W4703" s="39"/>
      <c r="X4703" s="39"/>
      <c r="Y4703" s="39"/>
      <c r="Z4703" s="39"/>
      <c r="AA4703" s="39"/>
      <c r="AB4703" s="39"/>
      <c r="AC4703" s="39"/>
      <c r="AD4703" s="39"/>
      <c r="AE4703" s="39"/>
      <c r="AR4703" s="240" t="s">
        <v>306</v>
      </c>
      <c r="AT4703" s="240" t="s">
        <v>191</v>
      </c>
      <c r="AU4703" s="240" t="s">
        <v>82</v>
      </c>
      <c r="AY4703" s="18" t="s">
        <v>189</v>
      </c>
      <c r="BE4703" s="241">
        <f>IF(N4703="základní",J4703,0)</f>
        <v>0</v>
      </c>
      <c r="BF4703" s="241">
        <f>IF(N4703="snížená",J4703,0)</f>
        <v>0</v>
      </c>
      <c r="BG4703" s="241">
        <f>IF(N4703="zákl. přenesená",J4703,0)</f>
        <v>0</v>
      </c>
      <c r="BH4703" s="241">
        <f>IF(N4703="sníž. přenesená",J4703,0)</f>
        <v>0</v>
      </c>
      <c r="BI4703" s="241">
        <f>IF(N4703="nulová",J4703,0)</f>
        <v>0</v>
      </c>
      <c r="BJ4703" s="18" t="s">
        <v>80</v>
      </c>
      <c r="BK4703" s="241">
        <f>ROUND(I4703*H4703,2)</f>
        <v>0</v>
      </c>
      <c r="BL4703" s="18" t="s">
        <v>306</v>
      </c>
      <c r="BM4703" s="240" t="s">
        <v>2952</v>
      </c>
    </row>
    <row r="4704" s="2" customFormat="1">
      <c r="A4704" s="39"/>
      <c r="B4704" s="40"/>
      <c r="C4704" s="41"/>
      <c r="D4704" s="242" t="s">
        <v>197</v>
      </c>
      <c r="E4704" s="41"/>
      <c r="F4704" s="243" t="s">
        <v>2951</v>
      </c>
      <c r="G4704" s="41"/>
      <c r="H4704" s="41"/>
      <c r="I4704" s="244"/>
      <c r="J4704" s="41"/>
      <c r="K4704" s="41"/>
      <c r="L4704" s="45"/>
      <c r="M4704" s="245"/>
      <c r="N4704" s="246"/>
      <c r="O4704" s="92"/>
      <c r="P4704" s="92"/>
      <c r="Q4704" s="92"/>
      <c r="R4704" s="92"/>
      <c r="S4704" s="92"/>
      <c r="T4704" s="93"/>
      <c r="U4704" s="39"/>
      <c r="V4704" s="39"/>
      <c r="W4704" s="39"/>
      <c r="X4704" s="39"/>
      <c r="Y4704" s="39"/>
      <c r="Z4704" s="39"/>
      <c r="AA4704" s="39"/>
      <c r="AB4704" s="39"/>
      <c r="AC4704" s="39"/>
      <c r="AD4704" s="39"/>
      <c r="AE4704" s="39"/>
      <c r="AT4704" s="18" t="s">
        <v>197</v>
      </c>
      <c r="AU4704" s="18" t="s">
        <v>82</v>
      </c>
    </row>
    <row r="4705" s="2" customFormat="1">
      <c r="A4705" s="39"/>
      <c r="B4705" s="40"/>
      <c r="C4705" s="41"/>
      <c r="D4705" s="247" t="s">
        <v>198</v>
      </c>
      <c r="E4705" s="41"/>
      <c r="F4705" s="248" t="s">
        <v>2953</v>
      </c>
      <c r="G4705" s="41"/>
      <c r="H4705" s="41"/>
      <c r="I4705" s="244"/>
      <c r="J4705" s="41"/>
      <c r="K4705" s="41"/>
      <c r="L4705" s="45"/>
      <c r="M4705" s="245"/>
      <c r="N4705" s="246"/>
      <c r="O4705" s="92"/>
      <c r="P4705" s="92"/>
      <c r="Q4705" s="92"/>
      <c r="R4705" s="92"/>
      <c r="S4705" s="92"/>
      <c r="T4705" s="93"/>
      <c r="U4705" s="39"/>
      <c r="V4705" s="39"/>
      <c r="W4705" s="39"/>
      <c r="X4705" s="39"/>
      <c r="Y4705" s="39"/>
      <c r="Z4705" s="39"/>
      <c r="AA4705" s="39"/>
      <c r="AB4705" s="39"/>
      <c r="AC4705" s="39"/>
      <c r="AD4705" s="39"/>
      <c r="AE4705" s="39"/>
      <c r="AT4705" s="18" t="s">
        <v>198</v>
      </c>
      <c r="AU4705" s="18" t="s">
        <v>82</v>
      </c>
    </row>
    <row r="4706" s="13" customFormat="1">
      <c r="A4706" s="13"/>
      <c r="B4706" s="249"/>
      <c r="C4706" s="250"/>
      <c r="D4706" s="242" t="s">
        <v>200</v>
      </c>
      <c r="E4706" s="251" t="s">
        <v>1</v>
      </c>
      <c r="F4706" s="252" t="s">
        <v>2954</v>
      </c>
      <c r="G4706" s="250"/>
      <c r="H4706" s="251" t="s">
        <v>1</v>
      </c>
      <c r="I4706" s="253"/>
      <c r="J4706" s="250"/>
      <c r="K4706" s="250"/>
      <c r="L4706" s="254"/>
      <c r="M4706" s="255"/>
      <c r="N4706" s="256"/>
      <c r="O4706" s="256"/>
      <c r="P4706" s="256"/>
      <c r="Q4706" s="256"/>
      <c r="R4706" s="256"/>
      <c r="S4706" s="256"/>
      <c r="T4706" s="257"/>
      <c r="U4706" s="13"/>
      <c r="V4706" s="13"/>
      <c r="W4706" s="13"/>
      <c r="X4706" s="13"/>
      <c r="Y4706" s="13"/>
      <c r="Z4706" s="13"/>
      <c r="AA4706" s="13"/>
      <c r="AB4706" s="13"/>
      <c r="AC4706" s="13"/>
      <c r="AD4706" s="13"/>
      <c r="AE4706" s="13"/>
      <c r="AT4706" s="258" t="s">
        <v>200</v>
      </c>
      <c r="AU4706" s="258" t="s">
        <v>82</v>
      </c>
      <c r="AV4706" s="13" t="s">
        <v>80</v>
      </c>
      <c r="AW4706" s="13" t="s">
        <v>30</v>
      </c>
      <c r="AX4706" s="13" t="s">
        <v>73</v>
      </c>
      <c r="AY4706" s="258" t="s">
        <v>189</v>
      </c>
    </row>
    <row r="4707" s="13" customFormat="1">
      <c r="A4707" s="13"/>
      <c r="B4707" s="249"/>
      <c r="C4707" s="250"/>
      <c r="D4707" s="242" t="s">
        <v>200</v>
      </c>
      <c r="E4707" s="251" t="s">
        <v>1</v>
      </c>
      <c r="F4707" s="252" t="s">
        <v>2864</v>
      </c>
      <c r="G4707" s="250"/>
      <c r="H4707" s="251" t="s">
        <v>1</v>
      </c>
      <c r="I4707" s="253"/>
      <c r="J4707" s="250"/>
      <c r="K4707" s="250"/>
      <c r="L4707" s="254"/>
      <c r="M4707" s="255"/>
      <c r="N4707" s="256"/>
      <c r="O4707" s="256"/>
      <c r="P4707" s="256"/>
      <c r="Q4707" s="256"/>
      <c r="R4707" s="256"/>
      <c r="S4707" s="256"/>
      <c r="T4707" s="257"/>
      <c r="U4707" s="13"/>
      <c r="V4707" s="13"/>
      <c r="W4707" s="13"/>
      <c r="X4707" s="13"/>
      <c r="Y4707" s="13"/>
      <c r="Z4707" s="13"/>
      <c r="AA4707" s="13"/>
      <c r="AB4707" s="13"/>
      <c r="AC4707" s="13"/>
      <c r="AD4707" s="13"/>
      <c r="AE4707" s="13"/>
      <c r="AT4707" s="258" t="s">
        <v>200</v>
      </c>
      <c r="AU4707" s="258" t="s">
        <v>82</v>
      </c>
      <c r="AV4707" s="13" t="s">
        <v>80</v>
      </c>
      <c r="AW4707" s="13" t="s">
        <v>30</v>
      </c>
      <c r="AX4707" s="13" t="s">
        <v>73</v>
      </c>
      <c r="AY4707" s="258" t="s">
        <v>189</v>
      </c>
    </row>
    <row r="4708" s="13" customFormat="1">
      <c r="A4708" s="13"/>
      <c r="B4708" s="249"/>
      <c r="C4708" s="250"/>
      <c r="D4708" s="242" t="s">
        <v>200</v>
      </c>
      <c r="E4708" s="251" t="s">
        <v>1</v>
      </c>
      <c r="F4708" s="252" t="s">
        <v>2854</v>
      </c>
      <c r="G4708" s="250"/>
      <c r="H4708" s="251" t="s">
        <v>1</v>
      </c>
      <c r="I4708" s="253"/>
      <c r="J4708" s="250"/>
      <c r="K4708" s="250"/>
      <c r="L4708" s="254"/>
      <c r="M4708" s="255"/>
      <c r="N4708" s="256"/>
      <c r="O4708" s="256"/>
      <c r="P4708" s="256"/>
      <c r="Q4708" s="256"/>
      <c r="R4708" s="256"/>
      <c r="S4708" s="256"/>
      <c r="T4708" s="257"/>
      <c r="U4708" s="13"/>
      <c r="V4708" s="13"/>
      <c r="W4708" s="13"/>
      <c r="X4708" s="13"/>
      <c r="Y4708" s="13"/>
      <c r="Z4708" s="13"/>
      <c r="AA4708" s="13"/>
      <c r="AB4708" s="13"/>
      <c r="AC4708" s="13"/>
      <c r="AD4708" s="13"/>
      <c r="AE4708" s="13"/>
      <c r="AT4708" s="258" t="s">
        <v>200</v>
      </c>
      <c r="AU4708" s="258" t="s">
        <v>82</v>
      </c>
      <c r="AV4708" s="13" t="s">
        <v>80</v>
      </c>
      <c r="AW4708" s="13" t="s">
        <v>30</v>
      </c>
      <c r="AX4708" s="13" t="s">
        <v>73</v>
      </c>
      <c r="AY4708" s="258" t="s">
        <v>189</v>
      </c>
    </row>
    <row r="4709" s="13" customFormat="1">
      <c r="A4709" s="13"/>
      <c r="B4709" s="249"/>
      <c r="C4709" s="250"/>
      <c r="D4709" s="242" t="s">
        <v>200</v>
      </c>
      <c r="E4709" s="251" t="s">
        <v>1</v>
      </c>
      <c r="F4709" s="252" t="s">
        <v>2865</v>
      </c>
      <c r="G4709" s="250"/>
      <c r="H4709" s="251" t="s">
        <v>1</v>
      </c>
      <c r="I4709" s="253"/>
      <c r="J4709" s="250"/>
      <c r="K4709" s="250"/>
      <c r="L4709" s="254"/>
      <c r="M4709" s="255"/>
      <c r="N4709" s="256"/>
      <c r="O4709" s="256"/>
      <c r="P4709" s="256"/>
      <c r="Q4709" s="256"/>
      <c r="R4709" s="256"/>
      <c r="S4709" s="256"/>
      <c r="T4709" s="257"/>
      <c r="U4709" s="13"/>
      <c r="V4709" s="13"/>
      <c r="W4709" s="13"/>
      <c r="X4709" s="13"/>
      <c r="Y4709" s="13"/>
      <c r="Z4709" s="13"/>
      <c r="AA4709" s="13"/>
      <c r="AB4709" s="13"/>
      <c r="AC4709" s="13"/>
      <c r="AD4709" s="13"/>
      <c r="AE4709" s="13"/>
      <c r="AT4709" s="258" t="s">
        <v>200</v>
      </c>
      <c r="AU4709" s="258" t="s">
        <v>82</v>
      </c>
      <c r="AV4709" s="13" t="s">
        <v>80</v>
      </c>
      <c r="AW4709" s="13" t="s">
        <v>30</v>
      </c>
      <c r="AX4709" s="13" t="s">
        <v>73</v>
      </c>
      <c r="AY4709" s="258" t="s">
        <v>189</v>
      </c>
    </row>
    <row r="4710" s="13" customFormat="1">
      <c r="A4710" s="13"/>
      <c r="B4710" s="249"/>
      <c r="C4710" s="250"/>
      <c r="D4710" s="242" t="s">
        <v>200</v>
      </c>
      <c r="E4710" s="251" t="s">
        <v>1</v>
      </c>
      <c r="F4710" s="252" t="s">
        <v>2831</v>
      </c>
      <c r="G4710" s="250"/>
      <c r="H4710" s="251" t="s">
        <v>1</v>
      </c>
      <c r="I4710" s="253"/>
      <c r="J4710" s="250"/>
      <c r="K4710" s="250"/>
      <c r="L4710" s="254"/>
      <c r="M4710" s="255"/>
      <c r="N4710" s="256"/>
      <c r="O4710" s="256"/>
      <c r="P4710" s="256"/>
      <c r="Q4710" s="256"/>
      <c r="R4710" s="256"/>
      <c r="S4710" s="256"/>
      <c r="T4710" s="257"/>
      <c r="U4710" s="13"/>
      <c r="V4710" s="13"/>
      <c r="W4710" s="13"/>
      <c r="X4710" s="13"/>
      <c r="Y4710" s="13"/>
      <c r="Z4710" s="13"/>
      <c r="AA4710" s="13"/>
      <c r="AB4710" s="13"/>
      <c r="AC4710" s="13"/>
      <c r="AD4710" s="13"/>
      <c r="AE4710" s="13"/>
      <c r="AT4710" s="258" t="s">
        <v>200</v>
      </c>
      <c r="AU4710" s="258" t="s">
        <v>82</v>
      </c>
      <c r="AV4710" s="13" t="s">
        <v>80</v>
      </c>
      <c r="AW4710" s="13" t="s">
        <v>30</v>
      </c>
      <c r="AX4710" s="13" t="s">
        <v>73</v>
      </c>
      <c r="AY4710" s="258" t="s">
        <v>189</v>
      </c>
    </row>
    <row r="4711" s="13" customFormat="1">
      <c r="A4711" s="13"/>
      <c r="B4711" s="249"/>
      <c r="C4711" s="250"/>
      <c r="D4711" s="242" t="s">
        <v>200</v>
      </c>
      <c r="E4711" s="251" t="s">
        <v>1</v>
      </c>
      <c r="F4711" s="252" t="s">
        <v>2955</v>
      </c>
      <c r="G4711" s="250"/>
      <c r="H4711" s="251" t="s">
        <v>1</v>
      </c>
      <c r="I4711" s="253"/>
      <c r="J4711" s="250"/>
      <c r="K4711" s="250"/>
      <c r="L4711" s="254"/>
      <c r="M4711" s="255"/>
      <c r="N4711" s="256"/>
      <c r="O4711" s="256"/>
      <c r="P4711" s="256"/>
      <c r="Q4711" s="256"/>
      <c r="R4711" s="256"/>
      <c r="S4711" s="256"/>
      <c r="T4711" s="257"/>
      <c r="U4711" s="13"/>
      <c r="V4711" s="13"/>
      <c r="W4711" s="13"/>
      <c r="X4711" s="13"/>
      <c r="Y4711" s="13"/>
      <c r="Z4711" s="13"/>
      <c r="AA4711" s="13"/>
      <c r="AB4711" s="13"/>
      <c r="AC4711" s="13"/>
      <c r="AD4711" s="13"/>
      <c r="AE4711" s="13"/>
      <c r="AT4711" s="258" t="s">
        <v>200</v>
      </c>
      <c r="AU4711" s="258" t="s">
        <v>82</v>
      </c>
      <c r="AV4711" s="13" t="s">
        <v>80</v>
      </c>
      <c r="AW4711" s="13" t="s">
        <v>30</v>
      </c>
      <c r="AX4711" s="13" t="s">
        <v>73</v>
      </c>
      <c r="AY4711" s="258" t="s">
        <v>189</v>
      </c>
    </row>
    <row r="4712" s="14" customFormat="1">
      <c r="A4712" s="14"/>
      <c r="B4712" s="259"/>
      <c r="C4712" s="260"/>
      <c r="D4712" s="242" t="s">
        <v>200</v>
      </c>
      <c r="E4712" s="261" t="s">
        <v>1</v>
      </c>
      <c r="F4712" s="262" t="s">
        <v>2871</v>
      </c>
      <c r="G4712" s="260"/>
      <c r="H4712" s="263">
        <v>10.4</v>
      </c>
      <c r="I4712" s="264"/>
      <c r="J4712" s="260"/>
      <c r="K4712" s="260"/>
      <c r="L4712" s="265"/>
      <c r="M4712" s="266"/>
      <c r="N4712" s="267"/>
      <c r="O4712" s="267"/>
      <c r="P4712" s="267"/>
      <c r="Q4712" s="267"/>
      <c r="R4712" s="267"/>
      <c r="S4712" s="267"/>
      <c r="T4712" s="268"/>
      <c r="U4712" s="14"/>
      <c r="V4712" s="14"/>
      <c r="W4712" s="14"/>
      <c r="X4712" s="14"/>
      <c r="Y4712" s="14"/>
      <c r="Z4712" s="14"/>
      <c r="AA4712" s="14"/>
      <c r="AB4712" s="14"/>
      <c r="AC4712" s="14"/>
      <c r="AD4712" s="14"/>
      <c r="AE4712" s="14"/>
      <c r="AT4712" s="269" t="s">
        <v>200</v>
      </c>
      <c r="AU4712" s="269" t="s">
        <v>82</v>
      </c>
      <c r="AV4712" s="14" t="s">
        <v>82</v>
      </c>
      <c r="AW4712" s="14" t="s">
        <v>30</v>
      </c>
      <c r="AX4712" s="14" t="s">
        <v>73</v>
      </c>
      <c r="AY4712" s="269" t="s">
        <v>189</v>
      </c>
    </row>
    <row r="4713" s="13" customFormat="1">
      <c r="A4713" s="13"/>
      <c r="B4713" s="249"/>
      <c r="C4713" s="250"/>
      <c r="D4713" s="242" t="s">
        <v>200</v>
      </c>
      <c r="E4713" s="251" t="s">
        <v>1</v>
      </c>
      <c r="F4713" s="252" t="s">
        <v>2956</v>
      </c>
      <c r="G4713" s="250"/>
      <c r="H4713" s="251" t="s">
        <v>1</v>
      </c>
      <c r="I4713" s="253"/>
      <c r="J4713" s="250"/>
      <c r="K4713" s="250"/>
      <c r="L4713" s="254"/>
      <c r="M4713" s="255"/>
      <c r="N4713" s="256"/>
      <c r="O4713" s="256"/>
      <c r="P4713" s="256"/>
      <c r="Q4713" s="256"/>
      <c r="R4713" s="256"/>
      <c r="S4713" s="256"/>
      <c r="T4713" s="257"/>
      <c r="U4713" s="13"/>
      <c r="V4713" s="13"/>
      <c r="W4713" s="13"/>
      <c r="X4713" s="13"/>
      <c r="Y4713" s="13"/>
      <c r="Z4713" s="13"/>
      <c r="AA4713" s="13"/>
      <c r="AB4713" s="13"/>
      <c r="AC4713" s="13"/>
      <c r="AD4713" s="13"/>
      <c r="AE4713" s="13"/>
      <c r="AT4713" s="258" t="s">
        <v>200</v>
      </c>
      <c r="AU4713" s="258" t="s">
        <v>82</v>
      </c>
      <c r="AV4713" s="13" t="s">
        <v>80</v>
      </c>
      <c r="AW4713" s="13" t="s">
        <v>30</v>
      </c>
      <c r="AX4713" s="13" t="s">
        <v>73</v>
      </c>
      <c r="AY4713" s="258" t="s">
        <v>189</v>
      </c>
    </row>
    <row r="4714" s="14" customFormat="1">
      <c r="A4714" s="14"/>
      <c r="B4714" s="259"/>
      <c r="C4714" s="260"/>
      <c r="D4714" s="242" t="s">
        <v>200</v>
      </c>
      <c r="E4714" s="261" t="s">
        <v>1</v>
      </c>
      <c r="F4714" s="262" t="s">
        <v>2957</v>
      </c>
      <c r="G4714" s="260"/>
      <c r="H4714" s="263">
        <v>14.4</v>
      </c>
      <c r="I4714" s="264"/>
      <c r="J4714" s="260"/>
      <c r="K4714" s="260"/>
      <c r="L4714" s="265"/>
      <c r="M4714" s="266"/>
      <c r="N4714" s="267"/>
      <c r="O4714" s="267"/>
      <c r="P4714" s="267"/>
      <c r="Q4714" s="267"/>
      <c r="R4714" s="267"/>
      <c r="S4714" s="267"/>
      <c r="T4714" s="268"/>
      <c r="U4714" s="14"/>
      <c r="V4714" s="14"/>
      <c r="W4714" s="14"/>
      <c r="X4714" s="14"/>
      <c r="Y4714" s="14"/>
      <c r="Z4714" s="14"/>
      <c r="AA4714" s="14"/>
      <c r="AB4714" s="14"/>
      <c r="AC4714" s="14"/>
      <c r="AD4714" s="14"/>
      <c r="AE4714" s="14"/>
      <c r="AT4714" s="269" t="s">
        <v>200</v>
      </c>
      <c r="AU4714" s="269" t="s">
        <v>82</v>
      </c>
      <c r="AV4714" s="14" t="s">
        <v>82</v>
      </c>
      <c r="AW4714" s="14" t="s">
        <v>30</v>
      </c>
      <c r="AX4714" s="14" t="s">
        <v>73</v>
      </c>
      <c r="AY4714" s="269" t="s">
        <v>189</v>
      </c>
    </row>
    <row r="4715" s="15" customFormat="1">
      <c r="A4715" s="15"/>
      <c r="B4715" s="270"/>
      <c r="C4715" s="271"/>
      <c r="D4715" s="242" t="s">
        <v>200</v>
      </c>
      <c r="E4715" s="272" t="s">
        <v>1</v>
      </c>
      <c r="F4715" s="273" t="s">
        <v>207</v>
      </c>
      <c r="G4715" s="271"/>
      <c r="H4715" s="274">
        <v>24.800000000000001</v>
      </c>
      <c r="I4715" s="275"/>
      <c r="J4715" s="271"/>
      <c r="K4715" s="271"/>
      <c r="L4715" s="276"/>
      <c r="M4715" s="277"/>
      <c r="N4715" s="278"/>
      <c r="O4715" s="278"/>
      <c r="P4715" s="278"/>
      <c r="Q4715" s="278"/>
      <c r="R4715" s="278"/>
      <c r="S4715" s="278"/>
      <c r="T4715" s="279"/>
      <c r="U4715" s="15"/>
      <c r="V4715" s="15"/>
      <c r="W4715" s="15"/>
      <c r="X4715" s="15"/>
      <c r="Y4715" s="15"/>
      <c r="Z4715" s="15"/>
      <c r="AA4715" s="15"/>
      <c r="AB4715" s="15"/>
      <c r="AC4715" s="15"/>
      <c r="AD4715" s="15"/>
      <c r="AE4715" s="15"/>
      <c r="AT4715" s="280" t="s">
        <v>200</v>
      </c>
      <c r="AU4715" s="280" t="s">
        <v>82</v>
      </c>
      <c r="AV4715" s="15" t="s">
        <v>195</v>
      </c>
      <c r="AW4715" s="15" t="s">
        <v>30</v>
      </c>
      <c r="AX4715" s="15" t="s">
        <v>80</v>
      </c>
      <c r="AY4715" s="280" t="s">
        <v>189</v>
      </c>
    </row>
    <row r="4716" s="2" customFormat="1" ht="37.8" customHeight="1">
      <c r="A4716" s="39"/>
      <c r="B4716" s="40"/>
      <c r="C4716" s="228" t="s">
        <v>2958</v>
      </c>
      <c r="D4716" s="228" t="s">
        <v>191</v>
      </c>
      <c r="E4716" s="229" t="s">
        <v>2959</v>
      </c>
      <c r="F4716" s="230" t="s">
        <v>2960</v>
      </c>
      <c r="G4716" s="231" t="s">
        <v>466</v>
      </c>
      <c r="H4716" s="232">
        <v>11.66</v>
      </c>
      <c r="I4716" s="233"/>
      <c r="J4716" s="234">
        <f>ROUND(I4716*H4716,2)</f>
        <v>0</v>
      </c>
      <c r="K4716" s="235"/>
      <c r="L4716" s="45"/>
      <c r="M4716" s="236" t="s">
        <v>1</v>
      </c>
      <c r="N4716" s="237" t="s">
        <v>38</v>
      </c>
      <c r="O4716" s="92"/>
      <c r="P4716" s="238">
        <f>O4716*H4716</f>
        <v>0</v>
      </c>
      <c r="Q4716" s="238">
        <v>0.0046800000000000001</v>
      </c>
      <c r="R4716" s="238">
        <f>Q4716*H4716</f>
        <v>0.054568800000000001</v>
      </c>
      <c r="S4716" s="238">
        <v>0</v>
      </c>
      <c r="T4716" s="239">
        <f>S4716*H4716</f>
        <v>0</v>
      </c>
      <c r="U4716" s="39"/>
      <c r="V4716" s="39"/>
      <c r="W4716" s="39"/>
      <c r="X4716" s="39"/>
      <c r="Y4716" s="39"/>
      <c r="Z4716" s="39"/>
      <c r="AA4716" s="39"/>
      <c r="AB4716" s="39"/>
      <c r="AC4716" s="39"/>
      <c r="AD4716" s="39"/>
      <c r="AE4716" s="39"/>
      <c r="AR4716" s="240" t="s">
        <v>306</v>
      </c>
      <c r="AT4716" s="240" t="s">
        <v>191</v>
      </c>
      <c r="AU4716" s="240" t="s">
        <v>82</v>
      </c>
      <c r="AY4716" s="18" t="s">
        <v>189</v>
      </c>
      <c r="BE4716" s="241">
        <f>IF(N4716="základní",J4716,0)</f>
        <v>0</v>
      </c>
      <c r="BF4716" s="241">
        <f>IF(N4716="snížená",J4716,0)</f>
        <v>0</v>
      </c>
      <c r="BG4716" s="241">
        <f>IF(N4716="zákl. přenesená",J4716,0)</f>
        <v>0</v>
      </c>
      <c r="BH4716" s="241">
        <f>IF(N4716="sníž. přenesená",J4716,0)</f>
        <v>0</v>
      </c>
      <c r="BI4716" s="241">
        <f>IF(N4716="nulová",J4716,0)</f>
        <v>0</v>
      </c>
      <c r="BJ4716" s="18" t="s">
        <v>80</v>
      </c>
      <c r="BK4716" s="241">
        <f>ROUND(I4716*H4716,2)</f>
        <v>0</v>
      </c>
      <c r="BL4716" s="18" t="s">
        <v>306</v>
      </c>
      <c r="BM4716" s="240" t="s">
        <v>2961</v>
      </c>
    </row>
    <row r="4717" s="2" customFormat="1">
      <c r="A4717" s="39"/>
      <c r="B4717" s="40"/>
      <c r="C4717" s="41"/>
      <c r="D4717" s="242" t="s">
        <v>197</v>
      </c>
      <c r="E4717" s="41"/>
      <c r="F4717" s="243" t="s">
        <v>2960</v>
      </c>
      <c r="G4717" s="41"/>
      <c r="H4717" s="41"/>
      <c r="I4717" s="244"/>
      <c r="J4717" s="41"/>
      <c r="K4717" s="41"/>
      <c r="L4717" s="45"/>
      <c r="M4717" s="245"/>
      <c r="N4717" s="246"/>
      <c r="O4717" s="92"/>
      <c r="P4717" s="92"/>
      <c r="Q4717" s="92"/>
      <c r="R4717" s="92"/>
      <c r="S4717" s="92"/>
      <c r="T4717" s="93"/>
      <c r="U4717" s="39"/>
      <c r="V4717" s="39"/>
      <c r="W4717" s="39"/>
      <c r="X4717" s="39"/>
      <c r="Y4717" s="39"/>
      <c r="Z4717" s="39"/>
      <c r="AA4717" s="39"/>
      <c r="AB4717" s="39"/>
      <c r="AC4717" s="39"/>
      <c r="AD4717" s="39"/>
      <c r="AE4717" s="39"/>
      <c r="AT4717" s="18" t="s">
        <v>197</v>
      </c>
      <c r="AU4717" s="18" t="s">
        <v>82</v>
      </c>
    </row>
    <row r="4718" s="13" customFormat="1">
      <c r="A4718" s="13"/>
      <c r="B4718" s="249"/>
      <c r="C4718" s="250"/>
      <c r="D4718" s="242" t="s">
        <v>200</v>
      </c>
      <c r="E4718" s="251" t="s">
        <v>1</v>
      </c>
      <c r="F4718" s="252" t="s">
        <v>2962</v>
      </c>
      <c r="G4718" s="250"/>
      <c r="H4718" s="251" t="s">
        <v>1</v>
      </c>
      <c r="I4718" s="253"/>
      <c r="J4718" s="250"/>
      <c r="K4718" s="250"/>
      <c r="L4718" s="254"/>
      <c r="M4718" s="255"/>
      <c r="N4718" s="256"/>
      <c r="O4718" s="256"/>
      <c r="P4718" s="256"/>
      <c r="Q4718" s="256"/>
      <c r="R4718" s="256"/>
      <c r="S4718" s="256"/>
      <c r="T4718" s="257"/>
      <c r="U4718" s="13"/>
      <c r="V4718" s="13"/>
      <c r="W4718" s="13"/>
      <c r="X4718" s="13"/>
      <c r="Y4718" s="13"/>
      <c r="Z4718" s="13"/>
      <c r="AA4718" s="13"/>
      <c r="AB4718" s="13"/>
      <c r="AC4718" s="13"/>
      <c r="AD4718" s="13"/>
      <c r="AE4718" s="13"/>
      <c r="AT4718" s="258" t="s">
        <v>200</v>
      </c>
      <c r="AU4718" s="258" t="s">
        <v>82</v>
      </c>
      <c r="AV4718" s="13" t="s">
        <v>80</v>
      </c>
      <c r="AW4718" s="13" t="s">
        <v>30</v>
      </c>
      <c r="AX4718" s="13" t="s">
        <v>73</v>
      </c>
      <c r="AY4718" s="258" t="s">
        <v>189</v>
      </c>
    </row>
    <row r="4719" s="13" customFormat="1">
      <c r="A4719" s="13"/>
      <c r="B4719" s="249"/>
      <c r="C4719" s="250"/>
      <c r="D4719" s="242" t="s">
        <v>200</v>
      </c>
      <c r="E4719" s="251" t="s">
        <v>1</v>
      </c>
      <c r="F4719" s="252" t="s">
        <v>2864</v>
      </c>
      <c r="G4719" s="250"/>
      <c r="H4719" s="251" t="s">
        <v>1</v>
      </c>
      <c r="I4719" s="253"/>
      <c r="J4719" s="250"/>
      <c r="K4719" s="250"/>
      <c r="L4719" s="254"/>
      <c r="M4719" s="255"/>
      <c r="N4719" s="256"/>
      <c r="O4719" s="256"/>
      <c r="P4719" s="256"/>
      <c r="Q4719" s="256"/>
      <c r="R4719" s="256"/>
      <c r="S4719" s="256"/>
      <c r="T4719" s="257"/>
      <c r="U4719" s="13"/>
      <c r="V4719" s="13"/>
      <c r="W4719" s="13"/>
      <c r="X4719" s="13"/>
      <c r="Y4719" s="13"/>
      <c r="Z4719" s="13"/>
      <c r="AA4719" s="13"/>
      <c r="AB4719" s="13"/>
      <c r="AC4719" s="13"/>
      <c r="AD4719" s="13"/>
      <c r="AE4719" s="13"/>
      <c r="AT4719" s="258" t="s">
        <v>200</v>
      </c>
      <c r="AU4719" s="258" t="s">
        <v>82</v>
      </c>
      <c r="AV4719" s="13" t="s">
        <v>80</v>
      </c>
      <c r="AW4719" s="13" t="s">
        <v>30</v>
      </c>
      <c r="AX4719" s="13" t="s">
        <v>73</v>
      </c>
      <c r="AY4719" s="258" t="s">
        <v>189</v>
      </c>
    </row>
    <row r="4720" s="13" customFormat="1">
      <c r="A4720" s="13"/>
      <c r="B4720" s="249"/>
      <c r="C4720" s="250"/>
      <c r="D4720" s="242" t="s">
        <v>200</v>
      </c>
      <c r="E4720" s="251" t="s">
        <v>1</v>
      </c>
      <c r="F4720" s="252" t="s">
        <v>2854</v>
      </c>
      <c r="G4720" s="250"/>
      <c r="H4720" s="251" t="s">
        <v>1</v>
      </c>
      <c r="I4720" s="253"/>
      <c r="J4720" s="250"/>
      <c r="K4720" s="250"/>
      <c r="L4720" s="254"/>
      <c r="M4720" s="255"/>
      <c r="N4720" s="256"/>
      <c r="O4720" s="256"/>
      <c r="P4720" s="256"/>
      <c r="Q4720" s="256"/>
      <c r="R4720" s="256"/>
      <c r="S4720" s="256"/>
      <c r="T4720" s="257"/>
      <c r="U4720" s="13"/>
      <c r="V4720" s="13"/>
      <c r="W4720" s="13"/>
      <c r="X4720" s="13"/>
      <c r="Y4720" s="13"/>
      <c r="Z4720" s="13"/>
      <c r="AA4720" s="13"/>
      <c r="AB4720" s="13"/>
      <c r="AC4720" s="13"/>
      <c r="AD4720" s="13"/>
      <c r="AE4720" s="13"/>
      <c r="AT4720" s="258" t="s">
        <v>200</v>
      </c>
      <c r="AU4720" s="258" t="s">
        <v>82</v>
      </c>
      <c r="AV4720" s="13" t="s">
        <v>80</v>
      </c>
      <c r="AW4720" s="13" t="s">
        <v>30</v>
      </c>
      <c r="AX4720" s="13" t="s">
        <v>73</v>
      </c>
      <c r="AY4720" s="258" t="s">
        <v>189</v>
      </c>
    </row>
    <row r="4721" s="13" customFormat="1">
      <c r="A4721" s="13"/>
      <c r="B4721" s="249"/>
      <c r="C4721" s="250"/>
      <c r="D4721" s="242" t="s">
        <v>200</v>
      </c>
      <c r="E4721" s="251" t="s">
        <v>1</v>
      </c>
      <c r="F4721" s="252" t="s">
        <v>2963</v>
      </c>
      <c r="G4721" s="250"/>
      <c r="H4721" s="251" t="s">
        <v>1</v>
      </c>
      <c r="I4721" s="253"/>
      <c r="J4721" s="250"/>
      <c r="K4721" s="250"/>
      <c r="L4721" s="254"/>
      <c r="M4721" s="255"/>
      <c r="N4721" s="256"/>
      <c r="O4721" s="256"/>
      <c r="P4721" s="256"/>
      <c r="Q4721" s="256"/>
      <c r="R4721" s="256"/>
      <c r="S4721" s="256"/>
      <c r="T4721" s="257"/>
      <c r="U4721" s="13"/>
      <c r="V4721" s="13"/>
      <c r="W4721" s="13"/>
      <c r="X4721" s="13"/>
      <c r="Y4721" s="13"/>
      <c r="Z4721" s="13"/>
      <c r="AA4721" s="13"/>
      <c r="AB4721" s="13"/>
      <c r="AC4721" s="13"/>
      <c r="AD4721" s="13"/>
      <c r="AE4721" s="13"/>
      <c r="AT4721" s="258" t="s">
        <v>200</v>
      </c>
      <c r="AU4721" s="258" t="s">
        <v>82</v>
      </c>
      <c r="AV4721" s="13" t="s">
        <v>80</v>
      </c>
      <c r="AW4721" s="13" t="s">
        <v>30</v>
      </c>
      <c r="AX4721" s="13" t="s">
        <v>73</v>
      </c>
      <c r="AY4721" s="258" t="s">
        <v>189</v>
      </c>
    </row>
    <row r="4722" s="13" customFormat="1">
      <c r="A4722" s="13"/>
      <c r="B4722" s="249"/>
      <c r="C4722" s="250"/>
      <c r="D4722" s="242" t="s">
        <v>200</v>
      </c>
      <c r="E4722" s="251" t="s">
        <v>1</v>
      </c>
      <c r="F4722" s="252" t="s">
        <v>2831</v>
      </c>
      <c r="G4722" s="250"/>
      <c r="H4722" s="251" t="s">
        <v>1</v>
      </c>
      <c r="I4722" s="253"/>
      <c r="J4722" s="250"/>
      <c r="K4722" s="250"/>
      <c r="L4722" s="254"/>
      <c r="M4722" s="255"/>
      <c r="N4722" s="256"/>
      <c r="O4722" s="256"/>
      <c r="P4722" s="256"/>
      <c r="Q4722" s="256"/>
      <c r="R4722" s="256"/>
      <c r="S4722" s="256"/>
      <c r="T4722" s="257"/>
      <c r="U4722" s="13"/>
      <c r="V4722" s="13"/>
      <c r="W4722" s="13"/>
      <c r="X4722" s="13"/>
      <c r="Y4722" s="13"/>
      <c r="Z4722" s="13"/>
      <c r="AA4722" s="13"/>
      <c r="AB4722" s="13"/>
      <c r="AC4722" s="13"/>
      <c r="AD4722" s="13"/>
      <c r="AE4722" s="13"/>
      <c r="AT4722" s="258" t="s">
        <v>200</v>
      </c>
      <c r="AU4722" s="258" t="s">
        <v>82</v>
      </c>
      <c r="AV4722" s="13" t="s">
        <v>80</v>
      </c>
      <c r="AW4722" s="13" t="s">
        <v>30</v>
      </c>
      <c r="AX4722" s="13" t="s">
        <v>73</v>
      </c>
      <c r="AY4722" s="258" t="s">
        <v>189</v>
      </c>
    </row>
    <row r="4723" s="13" customFormat="1">
      <c r="A4723" s="13"/>
      <c r="B4723" s="249"/>
      <c r="C4723" s="250"/>
      <c r="D4723" s="242" t="s">
        <v>200</v>
      </c>
      <c r="E4723" s="251" t="s">
        <v>1</v>
      </c>
      <c r="F4723" s="252" t="s">
        <v>2964</v>
      </c>
      <c r="G4723" s="250"/>
      <c r="H4723" s="251" t="s">
        <v>1</v>
      </c>
      <c r="I4723" s="253"/>
      <c r="J4723" s="250"/>
      <c r="K4723" s="250"/>
      <c r="L4723" s="254"/>
      <c r="M4723" s="255"/>
      <c r="N4723" s="256"/>
      <c r="O4723" s="256"/>
      <c r="P4723" s="256"/>
      <c r="Q4723" s="256"/>
      <c r="R4723" s="256"/>
      <c r="S4723" s="256"/>
      <c r="T4723" s="257"/>
      <c r="U4723" s="13"/>
      <c r="V4723" s="13"/>
      <c r="W4723" s="13"/>
      <c r="X4723" s="13"/>
      <c r="Y4723" s="13"/>
      <c r="Z4723" s="13"/>
      <c r="AA4723" s="13"/>
      <c r="AB4723" s="13"/>
      <c r="AC4723" s="13"/>
      <c r="AD4723" s="13"/>
      <c r="AE4723" s="13"/>
      <c r="AT4723" s="258" t="s">
        <v>200</v>
      </c>
      <c r="AU4723" s="258" t="s">
        <v>82</v>
      </c>
      <c r="AV4723" s="13" t="s">
        <v>80</v>
      </c>
      <c r="AW4723" s="13" t="s">
        <v>30</v>
      </c>
      <c r="AX4723" s="13" t="s">
        <v>73</v>
      </c>
      <c r="AY4723" s="258" t="s">
        <v>189</v>
      </c>
    </row>
    <row r="4724" s="14" customFormat="1">
      <c r="A4724" s="14"/>
      <c r="B4724" s="259"/>
      <c r="C4724" s="260"/>
      <c r="D4724" s="242" t="s">
        <v>200</v>
      </c>
      <c r="E4724" s="261" t="s">
        <v>1</v>
      </c>
      <c r="F4724" s="262" t="s">
        <v>2965</v>
      </c>
      <c r="G4724" s="260"/>
      <c r="H4724" s="263">
        <v>11.66</v>
      </c>
      <c r="I4724" s="264"/>
      <c r="J4724" s="260"/>
      <c r="K4724" s="260"/>
      <c r="L4724" s="265"/>
      <c r="M4724" s="266"/>
      <c r="N4724" s="267"/>
      <c r="O4724" s="267"/>
      <c r="P4724" s="267"/>
      <c r="Q4724" s="267"/>
      <c r="R4724" s="267"/>
      <c r="S4724" s="267"/>
      <c r="T4724" s="268"/>
      <c r="U4724" s="14"/>
      <c r="V4724" s="14"/>
      <c r="W4724" s="14"/>
      <c r="X4724" s="14"/>
      <c r="Y4724" s="14"/>
      <c r="Z4724" s="14"/>
      <c r="AA4724" s="14"/>
      <c r="AB4724" s="14"/>
      <c r="AC4724" s="14"/>
      <c r="AD4724" s="14"/>
      <c r="AE4724" s="14"/>
      <c r="AT4724" s="269" t="s">
        <v>200</v>
      </c>
      <c r="AU4724" s="269" t="s">
        <v>82</v>
      </c>
      <c r="AV4724" s="14" t="s">
        <v>82</v>
      </c>
      <c r="AW4724" s="14" t="s">
        <v>30</v>
      </c>
      <c r="AX4724" s="14" t="s">
        <v>73</v>
      </c>
      <c r="AY4724" s="269" t="s">
        <v>189</v>
      </c>
    </row>
    <row r="4725" s="15" customFormat="1">
      <c r="A4725" s="15"/>
      <c r="B4725" s="270"/>
      <c r="C4725" s="271"/>
      <c r="D4725" s="242" t="s">
        <v>200</v>
      </c>
      <c r="E4725" s="272" t="s">
        <v>1</v>
      </c>
      <c r="F4725" s="273" t="s">
        <v>207</v>
      </c>
      <c r="G4725" s="271"/>
      <c r="H4725" s="274">
        <v>11.66</v>
      </c>
      <c r="I4725" s="275"/>
      <c r="J4725" s="271"/>
      <c r="K4725" s="271"/>
      <c r="L4725" s="276"/>
      <c r="M4725" s="277"/>
      <c r="N4725" s="278"/>
      <c r="O4725" s="278"/>
      <c r="P4725" s="278"/>
      <c r="Q4725" s="278"/>
      <c r="R4725" s="278"/>
      <c r="S4725" s="278"/>
      <c r="T4725" s="279"/>
      <c r="U4725" s="15"/>
      <c r="V4725" s="15"/>
      <c r="W4725" s="15"/>
      <c r="X4725" s="15"/>
      <c r="Y4725" s="15"/>
      <c r="Z4725" s="15"/>
      <c r="AA4725" s="15"/>
      <c r="AB4725" s="15"/>
      <c r="AC4725" s="15"/>
      <c r="AD4725" s="15"/>
      <c r="AE4725" s="15"/>
      <c r="AT4725" s="280" t="s">
        <v>200</v>
      </c>
      <c r="AU4725" s="280" t="s">
        <v>82</v>
      </c>
      <c r="AV4725" s="15" t="s">
        <v>195</v>
      </c>
      <c r="AW4725" s="15" t="s">
        <v>30</v>
      </c>
      <c r="AX4725" s="15" t="s">
        <v>80</v>
      </c>
      <c r="AY4725" s="280" t="s">
        <v>189</v>
      </c>
    </row>
    <row r="4726" s="2" customFormat="1" ht="37.8" customHeight="1">
      <c r="A4726" s="39"/>
      <c r="B4726" s="40"/>
      <c r="C4726" s="228" t="s">
        <v>2966</v>
      </c>
      <c r="D4726" s="228" t="s">
        <v>191</v>
      </c>
      <c r="E4726" s="229" t="s">
        <v>2967</v>
      </c>
      <c r="F4726" s="230" t="s">
        <v>2968</v>
      </c>
      <c r="G4726" s="231" t="s">
        <v>466</v>
      </c>
      <c r="H4726" s="232">
        <v>19.800000000000001</v>
      </c>
      <c r="I4726" s="233"/>
      <c r="J4726" s="234">
        <f>ROUND(I4726*H4726,2)</f>
        <v>0</v>
      </c>
      <c r="K4726" s="235"/>
      <c r="L4726" s="45"/>
      <c r="M4726" s="236" t="s">
        <v>1</v>
      </c>
      <c r="N4726" s="237" t="s">
        <v>38</v>
      </c>
      <c r="O4726" s="92"/>
      <c r="P4726" s="238">
        <f>O4726*H4726</f>
        <v>0</v>
      </c>
      <c r="Q4726" s="238">
        <v>0.0028628099999999999</v>
      </c>
      <c r="R4726" s="238">
        <f>Q4726*H4726</f>
        <v>0.056683638000000001</v>
      </c>
      <c r="S4726" s="238">
        <v>0</v>
      </c>
      <c r="T4726" s="239">
        <f>S4726*H4726</f>
        <v>0</v>
      </c>
      <c r="U4726" s="39"/>
      <c r="V4726" s="39"/>
      <c r="W4726" s="39"/>
      <c r="X4726" s="39"/>
      <c r="Y4726" s="39"/>
      <c r="Z4726" s="39"/>
      <c r="AA4726" s="39"/>
      <c r="AB4726" s="39"/>
      <c r="AC4726" s="39"/>
      <c r="AD4726" s="39"/>
      <c r="AE4726" s="39"/>
      <c r="AR4726" s="240" t="s">
        <v>306</v>
      </c>
      <c r="AT4726" s="240" t="s">
        <v>191</v>
      </c>
      <c r="AU4726" s="240" t="s">
        <v>82</v>
      </c>
      <c r="AY4726" s="18" t="s">
        <v>189</v>
      </c>
      <c r="BE4726" s="241">
        <f>IF(N4726="základní",J4726,0)</f>
        <v>0</v>
      </c>
      <c r="BF4726" s="241">
        <f>IF(N4726="snížená",J4726,0)</f>
        <v>0</v>
      </c>
      <c r="BG4726" s="241">
        <f>IF(N4726="zákl. přenesená",J4726,0)</f>
        <v>0</v>
      </c>
      <c r="BH4726" s="241">
        <f>IF(N4726="sníž. přenesená",J4726,0)</f>
        <v>0</v>
      </c>
      <c r="BI4726" s="241">
        <f>IF(N4726="nulová",J4726,0)</f>
        <v>0</v>
      </c>
      <c r="BJ4726" s="18" t="s">
        <v>80</v>
      </c>
      <c r="BK4726" s="241">
        <f>ROUND(I4726*H4726,2)</f>
        <v>0</v>
      </c>
      <c r="BL4726" s="18" t="s">
        <v>306</v>
      </c>
      <c r="BM4726" s="240" t="s">
        <v>2969</v>
      </c>
    </row>
    <row r="4727" s="2" customFormat="1">
      <c r="A4727" s="39"/>
      <c r="B4727" s="40"/>
      <c r="C4727" s="41"/>
      <c r="D4727" s="242" t="s">
        <v>197</v>
      </c>
      <c r="E4727" s="41"/>
      <c r="F4727" s="243" t="s">
        <v>2968</v>
      </c>
      <c r="G4727" s="41"/>
      <c r="H4727" s="41"/>
      <c r="I4727" s="244"/>
      <c r="J4727" s="41"/>
      <c r="K4727" s="41"/>
      <c r="L4727" s="45"/>
      <c r="M4727" s="245"/>
      <c r="N4727" s="246"/>
      <c r="O4727" s="92"/>
      <c r="P4727" s="92"/>
      <c r="Q4727" s="92"/>
      <c r="R4727" s="92"/>
      <c r="S4727" s="92"/>
      <c r="T4727" s="93"/>
      <c r="U4727" s="39"/>
      <c r="V4727" s="39"/>
      <c r="W4727" s="39"/>
      <c r="X4727" s="39"/>
      <c r="Y4727" s="39"/>
      <c r="Z4727" s="39"/>
      <c r="AA4727" s="39"/>
      <c r="AB4727" s="39"/>
      <c r="AC4727" s="39"/>
      <c r="AD4727" s="39"/>
      <c r="AE4727" s="39"/>
      <c r="AT4727" s="18" t="s">
        <v>197</v>
      </c>
      <c r="AU4727" s="18" t="s">
        <v>82</v>
      </c>
    </row>
    <row r="4728" s="2" customFormat="1">
      <c r="A4728" s="39"/>
      <c r="B4728" s="40"/>
      <c r="C4728" s="41"/>
      <c r="D4728" s="247" t="s">
        <v>198</v>
      </c>
      <c r="E4728" s="41"/>
      <c r="F4728" s="248" t="s">
        <v>2970</v>
      </c>
      <c r="G4728" s="41"/>
      <c r="H4728" s="41"/>
      <c r="I4728" s="244"/>
      <c r="J4728" s="41"/>
      <c r="K4728" s="41"/>
      <c r="L4728" s="45"/>
      <c r="M4728" s="245"/>
      <c r="N4728" s="246"/>
      <c r="O4728" s="92"/>
      <c r="P4728" s="92"/>
      <c r="Q4728" s="92"/>
      <c r="R4728" s="92"/>
      <c r="S4728" s="92"/>
      <c r="T4728" s="93"/>
      <c r="U4728" s="39"/>
      <c r="V4728" s="39"/>
      <c r="W4728" s="39"/>
      <c r="X4728" s="39"/>
      <c r="Y4728" s="39"/>
      <c r="Z4728" s="39"/>
      <c r="AA4728" s="39"/>
      <c r="AB4728" s="39"/>
      <c r="AC4728" s="39"/>
      <c r="AD4728" s="39"/>
      <c r="AE4728" s="39"/>
      <c r="AT4728" s="18" t="s">
        <v>198</v>
      </c>
      <c r="AU4728" s="18" t="s">
        <v>82</v>
      </c>
    </row>
    <row r="4729" s="13" customFormat="1">
      <c r="A4729" s="13"/>
      <c r="B4729" s="249"/>
      <c r="C4729" s="250"/>
      <c r="D4729" s="242" t="s">
        <v>200</v>
      </c>
      <c r="E4729" s="251" t="s">
        <v>1</v>
      </c>
      <c r="F4729" s="252" t="s">
        <v>2971</v>
      </c>
      <c r="G4729" s="250"/>
      <c r="H4729" s="251" t="s">
        <v>1</v>
      </c>
      <c r="I4729" s="253"/>
      <c r="J4729" s="250"/>
      <c r="K4729" s="250"/>
      <c r="L4729" s="254"/>
      <c r="M4729" s="255"/>
      <c r="N4729" s="256"/>
      <c r="O4729" s="256"/>
      <c r="P4729" s="256"/>
      <c r="Q4729" s="256"/>
      <c r="R4729" s="256"/>
      <c r="S4729" s="256"/>
      <c r="T4729" s="257"/>
      <c r="U4729" s="13"/>
      <c r="V4729" s="13"/>
      <c r="W4729" s="13"/>
      <c r="X4729" s="13"/>
      <c r="Y4729" s="13"/>
      <c r="Z4729" s="13"/>
      <c r="AA4729" s="13"/>
      <c r="AB4729" s="13"/>
      <c r="AC4729" s="13"/>
      <c r="AD4729" s="13"/>
      <c r="AE4729" s="13"/>
      <c r="AT4729" s="258" t="s">
        <v>200</v>
      </c>
      <c r="AU4729" s="258" t="s">
        <v>82</v>
      </c>
      <c r="AV4729" s="13" t="s">
        <v>80</v>
      </c>
      <c r="AW4729" s="13" t="s">
        <v>30</v>
      </c>
      <c r="AX4729" s="13" t="s">
        <v>73</v>
      </c>
      <c r="AY4729" s="258" t="s">
        <v>189</v>
      </c>
    </row>
    <row r="4730" s="13" customFormat="1">
      <c r="A4730" s="13"/>
      <c r="B4730" s="249"/>
      <c r="C4730" s="250"/>
      <c r="D4730" s="242" t="s">
        <v>200</v>
      </c>
      <c r="E4730" s="251" t="s">
        <v>1</v>
      </c>
      <c r="F4730" s="252" t="s">
        <v>2864</v>
      </c>
      <c r="G4730" s="250"/>
      <c r="H4730" s="251" t="s">
        <v>1</v>
      </c>
      <c r="I4730" s="253"/>
      <c r="J4730" s="250"/>
      <c r="K4730" s="250"/>
      <c r="L4730" s="254"/>
      <c r="M4730" s="255"/>
      <c r="N4730" s="256"/>
      <c r="O4730" s="256"/>
      <c r="P4730" s="256"/>
      <c r="Q4730" s="256"/>
      <c r="R4730" s="256"/>
      <c r="S4730" s="256"/>
      <c r="T4730" s="257"/>
      <c r="U4730" s="13"/>
      <c r="V4730" s="13"/>
      <c r="W4730" s="13"/>
      <c r="X4730" s="13"/>
      <c r="Y4730" s="13"/>
      <c r="Z4730" s="13"/>
      <c r="AA4730" s="13"/>
      <c r="AB4730" s="13"/>
      <c r="AC4730" s="13"/>
      <c r="AD4730" s="13"/>
      <c r="AE4730" s="13"/>
      <c r="AT4730" s="258" t="s">
        <v>200</v>
      </c>
      <c r="AU4730" s="258" t="s">
        <v>82</v>
      </c>
      <c r="AV4730" s="13" t="s">
        <v>80</v>
      </c>
      <c r="AW4730" s="13" t="s">
        <v>30</v>
      </c>
      <c r="AX4730" s="13" t="s">
        <v>73</v>
      </c>
      <c r="AY4730" s="258" t="s">
        <v>189</v>
      </c>
    </row>
    <row r="4731" s="13" customFormat="1">
      <c r="A4731" s="13"/>
      <c r="B4731" s="249"/>
      <c r="C4731" s="250"/>
      <c r="D4731" s="242" t="s">
        <v>200</v>
      </c>
      <c r="E4731" s="251" t="s">
        <v>1</v>
      </c>
      <c r="F4731" s="252" t="s">
        <v>2854</v>
      </c>
      <c r="G4731" s="250"/>
      <c r="H4731" s="251" t="s">
        <v>1</v>
      </c>
      <c r="I4731" s="253"/>
      <c r="J4731" s="250"/>
      <c r="K4731" s="250"/>
      <c r="L4731" s="254"/>
      <c r="M4731" s="255"/>
      <c r="N4731" s="256"/>
      <c r="O4731" s="256"/>
      <c r="P4731" s="256"/>
      <c r="Q4731" s="256"/>
      <c r="R4731" s="256"/>
      <c r="S4731" s="256"/>
      <c r="T4731" s="257"/>
      <c r="U4731" s="13"/>
      <c r="V4731" s="13"/>
      <c r="W4731" s="13"/>
      <c r="X4731" s="13"/>
      <c r="Y4731" s="13"/>
      <c r="Z4731" s="13"/>
      <c r="AA4731" s="13"/>
      <c r="AB4731" s="13"/>
      <c r="AC4731" s="13"/>
      <c r="AD4731" s="13"/>
      <c r="AE4731" s="13"/>
      <c r="AT4731" s="258" t="s">
        <v>200</v>
      </c>
      <c r="AU4731" s="258" t="s">
        <v>82</v>
      </c>
      <c r="AV4731" s="13" t="s">
        <v>80</v>
      </c>
      <c r="AW4731" s="13" t="s">
        <v>30</v>
      </c>
      <c r="AX4731" s="13" t="s">
        <v>73</v>
      </c>
      <c r="AY4731" s="258" t="s">
        <v>189</v>
      </c>
    </row>
    <row r="4732" s="13" customFormat="1">
      <c r="A4732" s="13"/>
      <c r="B4732" s="249"/>
      <c r="C4732" s="250"/>
      <c r="D4732" s="242" t="s">
        <v>200</v>
      </c>
      <c r="E4732" s="251" t="s">
        <v>1</v>
      </c>
      <c r="F4732" s="252" t="s">
        <v>2972</v>
      </c>
      <c r="G4732" s="250"/>
      <c r="H4732" s="251" t="s">
        <v>1</v>
      </c>
      <c r="I4732" s="253"/>
      <c r="J4732" s="250"/>
      <c r="K4732" s="250"/>
      <c r="L4732" s="254"/>
      <c r="M4732" s="255"/>
      <c r="N4732" s="256"/>
      <c r="O4732" s="256"/>
      <c r="P4732" s="256"/>
      <c r="Q4732" s="256"/>
      <c r="R4732" s="256"/>
      <c r="S4732" s="256"/>
      <c r="T4732" s="257"/>
      <c r="U4732" s="13"/>
      <c r="V4732" s="13"/>
      <c r="W4732" s="13"/>
      <c r="X4732" s="13"/>
      <c r="Y4732" s="13"/>
      <c r="Z4732" s="13"/>
      <c r="AA4732" s="13"/>
      <c r="AB4732" s="13"/>
      <c r="AC4732" s="13"/>
      <c r="AD4732" s="13"/>
      <c r="AE4732" s="13"/>
      <c r="AT4732" s="258" t="s">
        <v>200</v>
      </c>
      <c r="AU4732" s="258" t="s">
        <v>82</v>
      </c>
      <c r="AV4732" s="13" t="s">
        <v>80</v>
      </c>
      <c r="AW4732" s="13" t="s">
        <v>30</v>
      </c>
      <c r="AX4732" s="13" t="s">
        <v>73</v>
      </c>
      <c r="AY4732" s="258" t="s">
        <v>189</v>
      </c>
    </row>
    <row r="4733" s="13" customFormat="1">
      <c r="A4733" s="13"/>
      <c r="B4733" s="249"/>
      <c r="C4733" s="250"/>
      <c r="D4733" s="242" t="s">
        <v>200</v>
      </c>
      <c r="E4733" s="251" t="s">
        <v>1</v>
      </c>
      <c r="F4733" s="252" t="s">
        <v>2973</v>
      </c>
      <c r="G4733" s="250"/>
      <c r="H4733" s="251" t="s">
        <v>1</v>
      </c>
      <c r="I4733" s="253"/>
      <c r="J4733" s="250"/>
      <c r="K4733" s="250"/>
      <c r="L4733" s="254"/>
      <c r="M4733" s="255"/>
      <c r="N4733" s="256"/>
      <c r="O4733" s="256"/>
      <c r="P4733" s="256"/>
      <c r="Q4733" s="256"/>
      <c r="R4733" s="256"/>
      <c r="S4733" s="256"/>
      <c r="T4733" s="257"/>
      <c r="U4733" s="13"/>
      <c r="V4733" s="13"/>
      <c r="W4733" s="13"/>
      <c r="X4733" s="13"/>
      <c r="Y4733" s="13"/>
      <c r="Z4733" s="13"/>
      <c r="AA4733" s="13"/>
      <c r="AB4733" s="13"/>
      <c r="AC4733" s="13"/>
      <c r="AD4733" s="13"/>
      <c r="AE4733" s="13"/>
      <c r="AT4733" s="258" t="s">
        <v>200</v>
      </c>
      <c r="AU4733" s="258" t="s">
        <v>82</v>
      </c>
      <c r="AV4733" s="13" t="s">
        <v>80</v>
      </c>
      <c r="AW4733" s="13" t="s">
        <v>30</v>
      </c>
      <c r="AX4733" s="13" t="s">
        <v>73</v>
      </c>
      <c r="AY4733" s="258" t="s">
        <v>189</v>
      </c>
    </row>
    <row r="4734" s="13" customFormat="1">
      <c r="A4734" s="13"/>
      <c r="B4734" s="249"/>
      <c r="C4734" s="250"/>
      <c r="D4734" s="242" t="s">
        <v>200</v>
      </c>
      <c r="E4734" s="251" t="s">
        <v>1</v>
      </c>
      <c r="F4734" s="252" t="s">
        <v>2831</v>
      </c>
      <c r="G4734" s="250"/>
      <c r="H4734" s="251" t="s">
        <v>1</v>
      </c>
      <c r="I4734" s="253"/>
      <c r="J4734" s="250"/>
      <c r="K4734" s="250"/>
      <c r="L4734" s="254"/>
      <c r="M4734" s="255"/>
      <c r="N4734" s="256"/>
      <c r="O4734" s="256"/>
      <c r="P4734" s="256"/>
      <c r="Q4734" s="256"/>
      <c r="R4734" s="256"/>
      <c r="S4734" s="256"/>
      <c r="T4734" s="257"/>
      <c r="U4734" s="13"/>
      <c r="V4734" s="13"/>
      <c r="W4734" s="13"/>
      <c r="X4734" s="13"/>
      <c r="Y4734" s="13"/>
      <c r="Z4734" s="13"/>
      <c r="AA4734" s="13"/>
      <c r="AB4734" s="13"/>
      <c r="AC4734" s="13"/>
      <c r="AD4734" s="13"/>
      <c r="AE4734" s="13"/>
      <c r="AT4734" s="258" t="s">
        <v>200</v>
      </c>
      <c r="AU4734" s="258" t="s">
        <v>82</v>
      </c>
      <c r="AV4734" s="13" t="s">
        <v>80</v>
      </c>
      <c r="AW4734" s="13" t="s">
        <v>30</v>
      </c>
      <c r="AX4734" s="13" t="s">
        <v>73</v>
      </c>
      <c r="AY4734" s="258" t="s">
        <v>189</v>
      </c>
    </row>
    <row r="4735" s="13" customFormat="1">
      <c r="A4735" s="13"/>
      <c r="B4735" s="249"/>
      <c r="C4735" s="250"/>
      <c r="D4735" s="242" t="s">
        <v>200</v>
      </c>
      <c r="E4735" s="251" t="s">
        <v>1</v>
      </c>
      <c r="F4735" s="252" t="s">
        <v>2974</v>
      </c>
      <c r="G4735" s="250"/>
      <c r="H4735" s="251" t="s">
        <v>1</v>
      </c>
      <c r="I4735" s="253"/>
      <c r="J4735" s="250"/>
      <c r="K4735" s="250"/>
      <c r="L4735" s="254"/>
      <c r="M4735" s="255"/>
      <c r="N4735" s="256"/>
      <c r="O4735" s="256"/>
      <c r="P4735" s="256"/>
      <c r="Q4735" s="256"/>
      <c r="R4735" s="256"/>
      <c r="S4735" s="256"/>
      <c r="T4735" s="257"/>
      <c r="U4735" s="13"/>
      <c r="V4735" s="13"/>
      <c r="W4735" s="13"/>
      <c r="X4735" s="13"/>
      <c r="Y4735" s="13"/>
      <c r="Z4735" s="13"/>
      <c r="AA4735" s="13"/>
      <c r="AB4735" s="13"/>
      <c r="AC4735" s="13"/>
      <c r="AD4735" s="13"/>
      <c r="AE4735" s="13"/>
      <c r="AT4735" s="258" t="s">
        <v>200</v>
      </c>
      <c r="AU4735" s="258" t="s">
        <v>82</v>
      </c>
      <c r="AV4735" s="13" t="s">
        <v>80</v>
      </c>
      <c r="AW4735" s="13" t="s">
        <v>30</v>
      </c>
      <c r="AX4735" s="13" t="s">
        <v>73</v>
      </c>
      <c r="AY4735" s="258" t="s">
        <v>189</v>
      </c>
    </row>
    <row r="4736" s="14" customFormat="1">
      <c r="A4736" s="14"/>
      <c r="B4736" s="259"/>
      <c r="C4736" s="260"/>
      <c r="D4736" s="242" t="s">
        <v>200</v>
      </c>
      <c r="E4736" s="261" t="s">
        <v>1</v>
      </c>
      <c r="F4736" s="262" t="s">
        <v>2975</v>
      </c>
      <c r="G4736" s="260"/>
      <c r="H4736" s="263">
        <v>19.800000000000001</v>
      </c>
      <c r="I4736" s="264"/>
      <c r="J4736" s="260"/>
      <c r="K4736" s="260"/>
      <c r="L4736" s="265"/>
      <c r="M4736" s="266"/>
      <c r="N4736" s="267"/>
      <c r="O4736" s="267"/>
      <c r="P4736" s="267"/>
      <c r="Q4736" s="267"/>
      <c r="R4736" s="267"/>
      <c r="S4736" s="267"/>
      <c r="T4736" s="268"/>
      <c r="U4736" s="14"/>
      <c r="V4736" s="14"/>
      <c r="W4736" s="14"/>
      <c r="X4736" s="14"/>
      <c r="Y4736" s="14"/>
      <c r="Z4736" s="14"/>
      <c r="AA4736" s="14"/>
      <c r="AB4736" s="14"/>
      <c r="AC4736" s="14"/>
      <c r="AD4736" s="14"/>
      <c r="AE4736" s="14"/>
      <c r="AT4736" s="269" t="s">
        <v>200</v>
      </c>
      <c r="AU4736" s="269" t="s">
        <v>82</v>
      </c>
      <c r="AV4736" s="14" t="s">
        <v>82</v>
      </c>
      <c r="AW4736" s="14" t="s">
        <v>30</v>
      </c>
      <c r="AX4736" s="14" t="s">
        <v>73</v>
      </c>
      <c r="AY4736" s="269" t="s">
        <v>189</v>
      </c>
    </row>
    <row r="4737" s="15" customFormat="1">
      <c r="A4737" s="15"/>
      <c r="B4737" s="270"/>
      <c r="C4737" s="271"/>
      <c r="D4737" s="242" t="s">
        <v>200</v>
      </c>
      <c r="E4737" s="272" t="s">
        <v>1</v>
      </c>
      <c r="F4737" s="273" t="s">
        <v>207</v>
      </c>
      <c r="G4737" s="271"/>
      <c r="H4737" s="274">
        <v>19.800000000000001</v>
      </c>
      <c r="I4737" s="275"/>
      <c r="J4737" s="271"/>
      <c r="K4737" s="271"/>
      <c r="L4737" s="276"/>
      <c r="M4737" s="277"/>
      <c r="N4737" s="278"/>
      <c r="O4737" s="278"/>
      <c r="P4737" s="278"/>
      <c r="Q4737" s="278"/>
      <c r="R4737" s="278"/>
      <c r="S4737" s="278"/>
      <c r="T4737" s="279"/>
      <c r="U4737" s="15"/>
      <c r="V4737" s="15"/>
      <c r="W4737" s="15"/>
      <c r="X4737" s="15"/>
      <c r="Y4737" s="15"/>
      <c r="Z4737" s="15"/>
      <c r="AA4737" s="15"/>
      <c r="AB4737" s="15"/>
      <c r="AC4737" s="15"/>
      <c r="AD4737" s="15"/>
      <c r="AE4737" s="15"/>
      <c r="AT4737" s="280" t="s">
        <v>200</v>
      </c>
      <c r="AU4737" s="280" t="s">
        <v>82</v>
      </c>
      <c r="AV4737" s="15" t="s">
        <v>195</v>
      </c>
      <c r="AW4737" s="15" t="s">
        <v>30</v>
      </c>
      <c r="AX4737" s="15" t="s">
        <v>80</v>
      </c>
      <c r="AY4737" s="280" t="s">
        <v>189</v>
      </c>
    </row>
    <row r="4738" s="2" customFormat="1" ht="24.15" customHeight="1">
      <c r="A4738" s="39"/>
      <c r="B4738" s="40"/>
      <c r="C4738" s="228" t="s">
        <v>2976</v>
      </c>
      <c r="D4738" s="228" t="s">
        <v>191</v>
      </c>
      <c r="E4738" s="229" t="s">
        <v>2977</v>
      </c>
      <c r="F4738" s="230" t="s">
        <v>2978</v>
      </c>
      <c r="G4738" s="231" t="s">
        <v>359</v>
      </c>
      <c r="H4738" s="232">
        <v>16</v>
      </c>
      <c r="I4738" s="233"/>
      <c r="J4738" s="234">
        <f>ROUND(I4738*H4738,2)</f>
        <v>0</v>
      </c>
      <c r="K4738" s="235"/>
      <c r="L4738" s="45"/>
      <c r="M4738" s="236" t="s">
        <v>1</v>
      </c>
      <c r="N4738" s="237" t="s">
        <v>38</v>
      </c>
      <c r="O4738" s="92"/>
      <c r="P4738" s="238">
        <f>O4738*H4738</f>
        <v>0</v>
      </c>
      <c r="Q4738" s="238">
        <v>0.00064000000000000005</v>
      </c>
      <c r="R4738" s="238">
        <f>Q4738*H4738</f>
        <v>0.010240000000000001</v>
      </c>
      <c r="S4738" s="238">
        <v>0</v>
      </c>
      <c r="T4738" s="239">
        <f>S4738*H4738</f>
        <v>0</v>
      </c>
      <c r="U4738" s="39"/>
      <c r="V4738" s="39"/>
      <c r="W4738" s="39"/>
      <c r="X4738" s="39"/>
      <c r="Y4738" s="39"/>
      <c r="Z4738" s="39"/>
      <c r="AA4738" s="39"/>
      <c r="AB4738" s="39"/>
      <c r="AC4738" s="39"/>
      <c r="AD4738" s="39"/>
      <c r="AE4738" s="39"/>
      <c r="AR4738" s="240" t="s">
        <v>306</v>
      </c>
      <c r="AT4738" s="240" t="s">
        <v>191</v>
      </c>
      <c r="AU4738" s="240" t="s">
        <v>82</v>
      </c>
      <c r="AY4738" s="18" t="s">
        <v>189</v>
      </c>
      <c r="BE4738" s="241">
        <f>IF(N4738="základní",J4738,0)</f>
        <v>0</v>
      </c>
      <c r="BF4738" s="241">
        <f>IF(N4738="snížená",J4738,0)</f>
        <v>0</v>
      </c>
      <c r="BG4738" s="241">
        <f>IF(N4738="zákl. přenesená",J4738,0)</f>
        <v>0</v>
      </c>
      <c r="BH4738" s="241">
        <f>IF(N4738="sníž. přenesená",J4738,0)</f>
        <v>0</v>
      </c>
      <c r="BI4738" s="241">
        <f>IF(N4738="nulová",J4738,0)</f>
        <v>0</v>
      </c>
      <c r="BJ4738" s="18" t="s">
        <v>80</v>
      </c>
      <c r="BK4738" s="241">
        <f>ROUND(I4738*H4738,2)</f>
        <v>0</v>
      </c>
      <c r="BL4738" s="18" t="s">
        <v>306</v>
      </c>
      <c r="BM4738" s="240" t="s">
        <v>2979</v>
      </c>
    </row>
    <row r="4739" s="2" customFormat="1">
      <c r="A4739" s="39"/>
      <c r="B4739" s="40"/>
      <c r="C4739" s="41"/>
      <c r="D4739" s="242" t="s">
        <v>197</v>
      </c>
      <c r="E4739" s="41"/>
      <c r="F4739" s="243" t="s">
        <v>2978</v>
      </c>
      <c r="G4739" s="41"/>
      <c r="H4739" s="41"/>
      <c r="I4739" s="244"/>
      <c r="J4739" s="41"/>
      <c r="K4739" s="41"/>
      <c r="L4739" s="45"/>
      <c r="M4739" s="245"/>
      <c r="N4739" s="246"/>
      <c r="O4739" s="92"/>
      <c r="P4739" s="92"/>
      <c r="Q4739" s="92"/>
      <c r="R4739" s="92"/>
      <c r="S4739" s="92"/>
      <c r="T4739" s="93"/>
      <c r="U4739" s="39"/>
      <c r="V4739" s="39"/>
      <c r="W4739" s="39"/>
      <c r="X4739" s="39"/>
      <c r="Y4739" s="39"/>
      <c r="Z4739" s="39"/>
      <c r="AA4739" s="39"/>
      <c r="AB4739" s="39"/>
      <c r="AC4739" s="39"/>
      <c r="AD4739" s="39"/>
      <c r="AE4739" s="39"/>
      <c r="AT4739" s="18" t="s">
        <v>197</v>
      </c>
      <c r="AU4739" s="18" t="s">
        <v>82</v>
      </c>
    </row>
    <row r="4740" s="13" customFormat="1">
      <c r="A4740" s="13"/>
      <c r="B4740" s="249"/>
      <c r="C4740" s="250"/>
      <c r="D4740" s="242" t="s">
        <v>200</v>
      </c>
      <c r="E4740" s="251" t="s">
        <v>1</v>
      </c>
      <c r="F4740" s="252" t="s">
        <v>2980</v>
      </c>
      <c r="G4740" s="250"/>
      <c r="H4740" s="251" t="s">
        <v>1</v>
      </c>
      <c r="I4740" s="253"/>
      <c r="J4740" s="250"/>
      <c r="K4740" s="250"/>
      <c r="L4740" s="254"/>
      <c r="M4740" s="255"/>
      <c r="N4740" s="256"/>
      <c r="O4740" s="256"/>
      <c r="P4740" s="256"/>
      <c r="Q4740" s="256"/>
      <c r="R4740" s="256"/>
      <c r="S4740" s="256"/>
      <c r="T4740" s="257"/>
      <c r="U4740" s="13"/>
      <c r="V4740" s="13"/>
      <c r="W4740" s="13"/>
      <c r="X4740" s="13"/>
      <c r="Y4740" s="13"/>
      <c r="Z4740" s="13"/>
      <c r="AA4740" s="13"/>
      <c r="AB4740" s="13"/>
      <c r="AC4740" s="13"/>
      <c r="AD4740" s="13"/>
      <c r="AE4740" s="13"/>
      <c r="AT4740" s="258" t="s">
        <v>200</v>
      </c>
      <c r="AU4740" s="258" t="s">
        <v>82</v>
      </c>
      <c r="AV4740" s="13" t="s">
        <v>80</v>
      </c>
      <c r="AW4740" s="13" t="s">
        <v>30</v>
      </c>
      <c r="AX4740" s="13" t="s">
        <v>73</v>
      </c>
      <c r="AY4740" s="258" t="s">
        <v>189</v>
      </c>
    </row>
    <row r="4741" s="13" customFormat="1">
      <c r="A4741" s="13"/>
      <c r="B4741" s="249"/>
      <c r="C4741" s="250"/>
      <c r="D4741" s="242" t="s">
        <v>200</v>
      </c>
      <c r="E4741" s="251" t="s">
        <v>1</v>
      </c>
      <c r="F4741" s="252" t="s">
        <v>2864</v>
      </c>
      <c r="G4741" s="250"/>
      <c r="H4741" s="251" t="s">
        <v>1</v>
      </c>
      <c r="I4741" s="253"/>
      <c r="J4741" s="250"/>
      <c r="K4741" s="250"/>
      <c r="L4741" s="254"/>
      <c r="M4741" s="255"/>
      <c r="N4741" s="256"/>
      <c r="O4741" s="256"/>
      <c r="P4741" s="256"/>
      <c r="Q4741" s="256"/>
      <c r="R4741" s="256"/>
      <c r="S4741" s="256"/>
      <c r="T4741" s="257"/>
      <c r="U4741" s="13"/>
      <c r="V4741" s="13"/>
      <c r="W4741" s="13"/>
      <c r="X4741" s="13"/>
      <c r="Y4741" s="13"/>
      <c r="Z4741" s="13"/>
      <c r="AA4741" s="13"/>
      <c r="AB4741" s="13"/>
      <c r="AC4741" s="13"/>
      <c r="AD4741" s="13"/>
      <c r="AE4741" s="13"/>
      <c r="AT4741" s="258" t="s">
        <v>200</v>
      </c>
      <c r="AU4741" s="258" t="s">
        <v>82</v>
      </c>
      <c r="AV4741" s="13" t="s">
        <v>80</v>
      </c>
      <c r="AW4741" s="13" t="s">
        <v>30</v>
      </c>
      <c r="AX4741" s="13" t="s">
        <v>73</v>
      </c>
      <c r="AY4741" s="258" t="s">
        <v>189</v>
      </c>
    </row>
    <row r="4742" s="13" customFormat="1">
      <c r="A4742" s="13"/>
      <c r="B4742" s="249"/>
      <c r="C4742" s="250"/>
      <c r="D4742" s="242" t="s">
        <v>200</v>
      </c>
      <c r="E4742" s="251" t="s">
        <v>1</v>
      </c>
      <c r="F4742" s="252" t="s">
        <v>2854</v>
      </c>
      <c r="G4742" s="250"/>
      <c r="H4742" s="251" t="s">
        <v>1</v>
      </c>
      <c r="I4742" s="253"/>
      <c r="J4742" s="250"/>
      <c r="K4742" s="250"/>
      <c r="L4742" s="254"/>
      <c r="M4742" s="255"/>
      <c r="N4742" s="256"/>
      <c r="O4742" s="256"/>
      <c r="P4742" s="256"/>
      <c r="Q4742" s="256"/>
      <c r="R4742" s="256"/>
      <c r="S4742" s="256"/>
      <c r="T4742" s="257"/>
      <c r="U4742" s="13"/>
      <c r="V4742" s="13"/>
      <c r="W4742" s="13"/>
      <c r="X4742" s="13"/>
      <c r="Y4742" s="13"/>
      <c r="Z4742" s="13"/>
      <c r="AA4742" s="13"/>
      <c r="AB4742" s="13"/>
      <c r="AC4742" s="13"/>
      <c r="AD4742" s="13"/>
      <c r="AE4742" s="13"/>
      <c r="AT4742" s="258" t="s">
        <v>200</v>
      </c>
      <c r="AU4742" s="258" t="s">
        <v>82</v>
      </c>
      <c r="AV4742" s="13" t="s">
        <v>80</v>
      </c>
      <c r="AW4742" s="13" t="s">
        <v>30</v>
      </c>
      <c r="AX4742" s="13" t="s">
        <v>73</v>
      </c>
      <c r="AY4742" s="258" t="s">
        <v>189</v>
      </c>
    </row>
    <row r="4743" s="13" customFormat="1">
      <c r="A4743" s="13"/>
      <c r="B4743" s="249"/>
      <c r="C4743" s="250"/>
      <c r="D4743" s="242" t="s">
        <v>200</v>
      </c>
      <c r="E4743" s="251" t="s">
        <v>1</v>
      </c>
      <c r="F4743" s="252" t="s">
        <v>2981</v>
      </c>
      <c r="G4743" s="250"/>
      <c r="H4743" s="251" t="s">
        <v>1</v>
      </c>
      <c r="I4743" s="253"/>
      <c r="J4743" s="250"/>
      <c r="K4743" s="250"/>
      <c r="L4743" s="254"/>
      <c r="M4743" s="255"/>
      <c r="N4743" s="256"/>
      <c r="O4743" s="256"/>
      <c r="P4743" s="256"/>
      <c r="Q4743" s="256"/>
      <c r="R4743" s="256"/>
      <c r="S4743" s="256"/>
      <c r="T4743" s="257"/>
      <c r="U4743" s="13"/>
      <c r="V4743" s="13"/>
      <c r="W4743" s="13"/>
      <c r="X4743" s="13"/>
      <c r="Y4743" s="13"/>
      <c r="Z4743" s="13"/>
      <c r="AA4743" s="13"/>
      <c r="AB4743" s="13"/>
      <c r="AC4743" s="13"/>
      <c r="AD4743" s="13"/>
      <c r="AE4743" s="13"/>
      <c r="AT4743" s="258" t="s">
        <v>200</v>
      </c>
      <c r="AU4743" s="258" t="s">
        <v>82</v>
      </c>
      <c r="AV4743" s="13" t="s">
        <v>80</v>
      </c>
      <c r="AW4743" s="13" t="s">
        <v>30</v>
      </c>
      <c r="AX4743" s="13" t="s">
        <v>73</v>
      </c>
      <c r="AY4743" s="258" t="s">
        <v>189</v>
      </c>
    </row>
    <row r="4744" s="13" customFormat="1">
      <c r="A4744" s="13"/>
      <c r="B4744" s="249"/>
      <c r="C4744" s="250"/>
      <c r="D4744" s="242" t="s">
        <v>200</v>
      </c>
      <c r="E4744" s="251" t="s">
        <v>1</v>
      </c>
      <c r="F4744" s="252" t="s">
        <v>2831</v>
      </c>
      <c r="G4744" s="250"/>
      <c r="H4744" s="251" t="s">
        <v>1</v>
      </c>
      <c r="I4744" s="253"/>
      <c r="J4744" s="250"/>
      <c r="K4744" s="250"/>
      <c r="L4744" s="254"/>
      <c r="M4744" s="255"/>
      <c r="N4744" s="256"/>
      <c r="O4744" s="256"/>
      <c r="P4744" s="256"/>
      <c r="Q4744" s="256"/>
      <c r="R4744" s="256"/>
      <c r="S4744" s="256"/>
      <c r="T4744" s="257"/>
      <c r="U4744" s="13"/>
      <c r="V4744" s="13"/>
      <c r="W4744" s="13"/>
      <c r="X4744" s="13"/>
      <c r="Y4744" s="13"/>
      <c r="Z4744" s="13"/>
      <c r="AA4744" s="13"/>
      <c r="AB4744" s="13"/>
      <c r="AC4744" s="13"/>
      <c r="AD4744" s="13"/>
      <c r="AE4744" s="13"/>
      <c r="AT4744" s="258" t="s">
        <v>200</v>
      </c>
      <c r="AU4744" s="258" t="s">
        <v>82</v>
      </c>
      <c r="AV4744" s="13" t="s">
        <v>80</v>
      </c>
      <c r="AW4744" s="13" t="s">
        <v>30</v>
      </c>
      <c r="AX4744" s="13" t="s">
        <v>73</v>
      </c>
      <c r="AY4744" s="258" t="s">
        <v>189</v>
      </c>
    </row>
    <row r="4745" s="13" customFormat="1">
      <c r="A4745" s="13"/>
      <c r="B4745" s="249"/>
      <c r="C4745" s="250"/>
      <c r="D4745" s="242" t="s">
        <v>200</v>
      </c>
      <c r="E4745" s="251" t="s">
        <v>1</v>
      </c>
      <c r="F4745" s="252" t="s">
        <v>2982</v>
      </c>
      <c r="G4745" s="250"/>
      <c r="H4745" s="251" t="s">
        <v>1</v>
      </c>
      <c r="I4745" s="253"/>
      <c r="J4745" s="250"/>
      <c r="K4745" s="250"/>
      <c r="L4745" s="254"/>
      <c r="M4745" s="255"/>
      <c r="N4745" s="256"/>
      <c r="O4745" s="256"/>
      <c r="P4745" s="256"/>
      <c r="Q4745" s="256"/>
      <c r="R4745" s="256"/>
      <c r="S4745" s="256"/>
      <c r="T4745" s="257"/>
      <c r="U4745" s="13"/>
      <c r="V4745" s="13"/>
      <c r="W4745" s="13"/>
      <c r="X4745" s="13"/>
      <c r="Y4745" s="13"/>
      <c r="Z4745" s="13"/>
      <c r="AA4745" s="13"/>
      <c r="AB4745" s="13"/>
      <c r="AC4745" s="13"/>
      <c r="AD4745" s="13"/>
      <c r="AE4745" s="13"/>
      <c r="AT4745" s="258" t="s">
        <v>200</v>
      </c>
      <c r="AU4745" s="258" t="s">
        <v>82</v>
      </c>
      <c r="AV4745" s="13" t="s">
        <v>80</v>
      </c>
      <c r="AW4745" s="13" t="s">
        <v>30</v>
      </c>
      <c r="AX4745" s="13" t="s">
        <v>73</v>
      </c>
      <c r="AY4745" s="258" t="s">
        <v>189</v>
      </c>
    </row>
    <row r="4746" s="14" customFormat="1">
      <c r="A4746" s="14"/>
      <c r="B4746" s="259"/>
      <c r="C4746" s="260"/>
      <c r="D4746" s="242" t="s">
        <v>200</v>
      </c>
      <c r="E4746" s="261" t="s">
        <v>1</v>
      </c>
      <c r="F4746" s="262" t="s">
        <v>306</v>
      </c>
      <c r="G4746" s="260"/>
      <c r="H4746" s="263">
        <v>16</v>
      </c>
      <c r="I4746" s="264"/>
      <c r="J4746" s="260"/>
      <c r="K4746" s="260"/>
      <c r="L4746" s="265"/>
      <c r="M4746" s="266"/>
      <c r="N4746" s="267"/>
      <c r="O4746" s="267"/>
      <c r="P4746" s="267"/>
      <c r="Q4746" s="267"/>
      <c r="R4746" s="267"/>
      <c r="S4746" s="267"/>
      <c r="T4746" s="268"/>
      <c r="U4746" s="14"/>
      <c r="V4746" s="14"/>
      <c r="W4746" s="14"/>
      <c r="X4746" s="14"/>
      <c r="Y4746" s="14"/>
      <c r="Z4746" s="14"/>
      <c r="AA4746" s="14"/>
      <c r="AB4746" s="14"/>
      <c r="AC4746" s="14"/>
      <c r="AD4746" s="14"/>
      <c r="AE4746" s="14"/>
      <c r="AT4746" s="269" t="s">
        <v>200</v>
      </c>
      <c r="AU4746" s="269" t="s">
        <v>82</v>
      </c>
      <c r="AV4746" s="14" t="s">
        <v>82</v>
      </c>
      <c r="AW4746" s="14" t="s">
        <v>30</v>
      </c>
      <c r="AX4746" s="14" t="s">
        <v>73</v>
      </c>
      <c r="AY4746" s="269" t="s">
        <v>189</v>
      </c>
    </row>
    <row r="4747" s="15" customFormat="1">
      <c r="A4747" s="15"/>
      <c r="B4747" s="270"/>
      <c r="C4747" s="271"/>
      <c r="D4747" s="242" t="s">
        <v>200</v>
      </c>
      <c r="E4747" s="272" t="s">
        <v>1</v>
      </c>
      <c r="F4747" s="273" t="s">
        <v>207</v>
      </c>
      <c r="G4747" s="271"/>
      <c r="H4747" s="274">
        <v>16</v>
      </c>
      <c r="I4747" s="275"/>
      <c r="J4747" s="271"/>
      <c r="K4747" s="271"/>
      <c r="L4747" s="276"/>
      <c r="M4747" s="277"/>
      <c r="N4747" s="278"/>
      <c r="O4747" s="278"/>
      <c r="P4747" s="278"/>
      <c r="Q4747" s="278"/>
      <c r="R4747" s="278"/>
      <c r="S4747" s="278"/>
      <c r="T4747" s="279"/>
      <c r="U4747" s="15"/>
      <c r="V4747" s="15"/>
      <c r="W4747" s="15"/>
      <c r="X4747" s="15"/>
      <c r="Y4747" s="15"/>
      <c r="Z4747" s="15"/>
      <c r="AA4747" s="15"/>
      <c r="AB4747" s="15"/>
      <c r="AC4747" s="15"/>
      <c r="AD4747" s="15"/>
      <c r="AE4747" s="15"/>
      <c r="AT4747" s="280" t="s">
        <v>200</v>
      </c>
      <c r="AU4747" s="280" t="s">
        <v>82</v>
      </c>
      <c r="AV4747" s="15" t="s">
        <v>195</v>
      </c>
      <c r="AW4747" s="15" t="s">
        <v>30</v>
      </c>
      <c r="AX4747" s="15" t="s">
        <v>80</v>
      </c>
      <c r="AY4747" s="280" t="s">
        <v>189</v>
      </c>
    </row>
    <row r="4748" s="2" customFormat="1" ht="24.15" customHeight="1">
      <c r="A4748" s="39"/>
      <c r="B4748" s="40"/>
      <c r="C4748" s="228" t="s">
        <v>2983</v>
      </c>
      <c r="D4748" s="228" t="s">
        <v>191</v>
      </c>
      <c r="E4748" s="229" t="s">
        <v>2984</v>
      </c>
      <c r="F4748" s="230" t="s">
        <v>2985</v>
      </c>
      <c r="G4748" s="231" t="s">
        <v>359</v>
      </c>
      <c r="H4748" s="232">
        <v>15</v>
      </c>
      <c r="I4748" s="233"/>
      <c r="J4748" s="234">
        <f>ROUND(I4748*H4748,2)</f>
        <v>0</v>
      </c>
      <c r="K4748" s="235"/>
      <c r="L4748" s="45"/>
      <c r="M4748" s="236" t="s">
        <v>1</v>
      </c>
      <c r="N4748" s="237" t="s">
        <v>38</v>
      </c>
      <c r="O4748" s="92"/>
      <c r="P4748" s="238">
        <f>O4748*H4748</f>
        <v>0</v>
      </c>
      <c r="Q4748" s="238">
        <v>0.00064000000000000005</v>
      </c>
      <c r="R4748" s="238">
        <f>Q4748*H4748</f>
        <v>0.0096000000000000009</v>
      </c>
      <c r="S4748" s="238">
        <v>0</v>
      </c>
      <c r="T4748" s="239">
        <f>S4748*H4748</f>
        <v>0</v>
      </c>
      <c r="U4748" s="39"/>
      <c r="V4748" s="39"/>
      <c r="W4748" s="39"/>
      <c r="X4748" s="39"/>
      <c r="Y4748" s="39"/>
      <c r="Z4748" s="39"/>
      <c r="AA4748" s="39"/>
      <c r="AB4748" s="39"/>
      <c r="AC4748" s="39"/>
      <c r="AD4748" s="39"/>
      <c r="AE4748" s="39"/>
      <c r="AR4748" s="240" t="s">
        <v>306</v>
      </c>
      <c r="AT4748" s="240" t="s">
        <v>191</v>
      </c>
      <c r="AU4748" s="240" t="s">
        <v>82</v>
      </c>
      <c r="AY4748" s="18" t="s">
        <v>189</v>
      </c>
      <c r="BE4748" s="241">
        <f>IF(N4748="základní",J4748,0)</f>
        <v>0</v>
      </c>
      <c r="BF4748" s="241">
        <f>IF(N4748="snížená",J4748,0)</f>
        <v>0</v>
      </c>
      <c r="BG4748" s="241">
        <f>IF(N4748="zákl. přenesená",J4748,0)</f>
        <v>0</v>
      </c>
      <c r="BH4748" s="241">
        <f>IF(N4748="sníž. přenesená",J4748,0)</f>
        <v>0</v>
      </c>
      <c r="BI4748" s="241">
        <f>IF(N4748="nulová",J4748,0)</f>
        <v>0</v>
      </c>
      <c r="BJ4748" s="18" t="s">
        <v>80</v>
      </c>
      <c r="BK4748" s="241">
        <f>ROUND(I4748*H4748,2)</f>
        <v>0</v>
      </c>
      <c r="BL4748" s="18" t="s">
        <v>306</v>
      </c>
      <c r="BM4748" s="240" t="s">
        <v>2986</v>
      </c>
    </row>
    <row r="4749" s="2" customFormat="1">
      <c r="A4749" s="39"/>
      <c r="B4749" s="40"/>
      <c r="C4749" s="41"/>
      <c r="D4749" s="242" t="s">
        <v>197</v>
      </c>
      <c r="E4749" s="41"/>
      <c r="F4749" s="243" t="s">
        <v>2985</v>
      </c>
      <c r="G4749" s="41"/>
      <c r="H4749" s="41"/>
      <c r="I4749" s="244"/>
      <c r="J4749" s="41"/>
      <c r="K4749" s="41"/>
      <c r="L4749" s="45"/>
      <c r="M4749" s="245"/>
      <c r="N4749" s="246"/>
      <c r="O4749" s="92"/>
      <c r="P4749" s="92"/>
      <c r="Q4749" s="92"/>
      <c r="R4749" s="92"/>
      <c r="S4749" s="92"/>
      <c r="T4749" s="93"/>
      <c r="U4749" s="39"/>
      <c r="V4749" s="39"/>
      <c r="W4749" s="39"/>
      <c r="X4749" s="39"/>
      <c r="Y4749" s="39"/>
      <c r="Z4749" s="39"/>
      <c r="AA4749" s="39"/>
      <c r="AB4749" s="39"/>
      <c r="AC4749" s="39"/>
      <c r="AD4749" s="39"/>
      <c r="AE4749" s="39"/>
      <c r="AT4749" s="18" t="s">
        <v>197</v>
      </c>
      <c r="AU4749" s="18" t="s">
        <v>82</v>
      </c>
    </row>
    <row r="4750" s="13" customFormat="1">
      <c r="A4750" s="13"/>
      <c r="B4750" s="249"/>
      <c r="C4750" s="250"/>
      <c r="D4750" s="242" t="s">
        <v>200</v>
      </c>
      <c r="E4750" s="251" t="s">
        <v>1</v>
      </c>
      <c r="F4750" s="252" t="s">
        <v>2987</v>
      </c>
      <c r="G4750" s="250"/>
      <c r="H4750" s="251" t="s">
        <v>1</v>
      </c>
      <c r="I4750" s="253"/>
      <c r="J4750" s="250"/>
      <c r="K4750" s="250"/>
      <c r="L4750" s="254"/>
      <c r="M4750" s="255"/>
      <c r="N4750" s="256"/>
      <c r="O4750" s="256"/>
      <c r="P4750" s="256"/>
      <c r="Q4750" s="256"/>
      <c r="R4750" s="256"/>
      <c r="S4750" s="256"/>
      <c r="T4750" s="257"/>
      <c r="U4750" s="13"/>
      <c r="V4750" s="13"/>
      <c r="W4750" s="13"/>
      <c r="X4750" s="13"/>
      <c r="Y4750" s="13"/>
      <c r="Z4750" s="13"/>
      <c r="AA4750" s="13"/>
      <c r="AB4750" s="13"/>
      <c r="AC4750" s="13"/>
      <c r="AD4750" s="13"/>
      <c r="AE4750" s="13"/>
      <c r="AT4750" s="258" t="s">
        <v>200</v>
      </c>
      <c r="AU4750" s="258" t="s">
        <v>82</v>
      </c>
      <c r="AV4750" s="13" t="s">
        <v>80</v>
      </c>
      <c r="AW4750" s="13" t="s">
        <v>30</v>
      </c>
      <c r="AX4750" s="13" t="s">
        <v>73</v>
      </c>
      <c r="AY4750" s="258" t="s">
        <v>189</v>
      </c>
    </row>
    <row r="4751" s="13" customFormat="1">
      <c r="A4751" s="13"/>
      <c r="B4751" s="249"/>
      <c r="C4751" s="250"/>
      <c r="D4751" s="242" t="s">
        <v>200</v>
      </c>
      <c r="E4751" s="251" t="s">
        <v>1</v>
      </c>
      <c r="F4751" s="252" t="s">
        <v>2864</v>
      </c>
      <c r="G4751" s="250"/>
      <c r="H4751" s="251" t="s">
        <v>1</v>
      </c>
      <c r="I4751" s="253"/>
      <c r="J4751" s="250"/>
      <c r="K4751" s="250"/>
      <c r="L4751" s="254"/>
      <c r="M4751" s="255"/>
      <c r="N4751" s="256"/>
      <c r="O4751" s="256"/>
      <c r="P4751" s="256"/>
      <c r="Q4751" s="256"/>
      <c r="R4751" s="256"/>
      <c r="S4751" s="256"/>
      <c r="T4751" s="257"/>
      <c r="U4751" s="13"/>
      <c r="V4751" s="13"/>
      <c r="W4751" s="13"/>
      <c r="X4751" s="13"/>
      <c r="Y4751" s="13"/>
      <c r="Z4751" s="13"/>
      <c r="AA4751" s="13"/>
      <c r="AB4751" s="13"/>
      <c r="AC4751" s="13"/>
      <c r="AD4751" s="13"/>
      <c r="AE4751" s="13"/>
      <c r="AT4751" s="258" t="s">
        <v>200</v>
      </c>
      <c r="AU4751" s="258" t="s">
        <v>82</v>
      </c>
      <c r="AV4751" s="13" t="s">
        <v>80</v>
      </c>
      <c r="AW4751" s="13" t="s">
        <v>30</v>
      </c>
      <c r="AX4751" s="13" t="s">
        <v>73</v>
      </c>
      <c r="AY4751" s="258" t="s">
        <v>189</v>
      </c>
    </row>
    <row r="4752" s="13" customFormat="1">
      <c r="A4752" s="13"/>
      <c r="B4752" s="249"/>
      <c r="C4752" s="250"/>
      <c r="D4752" s="242" t="s">
        <v>200</v>
      </c>
      <c r="E4752" s="251" t="s">
        <v>1</v>
      </c>
      <c r="F4752" s="252" t="s">
        <v>2854</v>
      </c>
      <c r="G4752" s="250"/>
      <c r="H4752" s="251" t="s">
        <v>1</v>
      </c>
      <c r="I4752" s="253"/>
      <c r="J4752" s="250"/>
      <c r="K4752" s="250"/>
      <c r="L4752" s="254"/>
      <c r="M4752" s="255"/>
      <c r="N4752" s="256"/>
      <c r="O4752" s="256"/>
      <c r="P4752" s="256"/>
      <c r="Q4752" s="256"/>
      <c r="R4752" s="256"/>
      <c r="S4752" s="256"/>
      <c r="T4752" s="257"/>
      <c r="U4752" s="13"/>
      <c r="V4752" s="13"/>
      <c r="W4752" s="13"/>
      <c r="X4752" s="13"/>
      <c r="Y4752" s="13"/>
      <c r="Z4752" s="13"/>
      <c r="AA4752" s="13"/>
      <c r="AB4752" s="13"/>
      <c r="AC4752" s="13"/>
      <c r="AD4752" s="13"/>
      <c r="AE4752" s="13"/>
      <c r="AT4752" s="258" t="s">
        <v>200</v>
      </c>
      <c r="AU4752" s="258" t="s">
        <v>82</v>
      </c>
      <c r="AV4752" s="13" t="s">
        <v>80</v>
      </c>
      <c r="AW4752" s="13" t="s">
        <v>30</v>
      </c>
      <c r="AX4752" s="13" t="s">
        <v>73</v>
      </c>
      <c r="AY4752" s="258" t="s">
        <v>189</v>
      </c>
    </row>
    <row r="4753" s="13" customFormat="1">
      <c r="A4753" s="13"/>
      <c r="B4753" s="249"/>
      <c r="C4753" s="250"/>
      <c r="D4753" s="242" t="s">
        <v>200</v>
      </c>
      <c r="E4753" s="251" t="s">
        <v>1</v>
      </c>
      <c r="F4753" s="252" t="s">
        <v>2988</v>
      </c>
      <c r="G4753" s="250"/>
      <c r="H4753" s="251" t="s">
        <v>1</v>
      </c>
      <c r="I4753" s="253"/>
      <c r="J4753" s="250"/>
      <c r="K4753" s="250"/>
      <c r="L4753" s="254"/>
      <c r="M4753" s="255"/>
      <c r="N4753" s="256"/>
      <c r="O4753" s="256"/>
      <c r="P4753" s="256"/>
      <c r="Q4753" s="256"/>
      <c r="R4753" s="256"/>
      <c r="S4753" s="256"/>
      <c r="T4753" s="257"/>
      <c r="U4753" s="13"/>
      <c r="V4753" s="13"/>
      <c r="W4753" s="13"/>
      <c r="X4753" s="13"/>
      <c r="Y4753" s="13"/>
      <c r="Z4753" s="13"/>
      <c r="AA4753" s="13"/>
      <c r="AB4753" s="13"/>
      <c r="AC4753" s="13"/>
      <c r="AD4753" s="13"/>
      <c r="AE4753" s="13"/>
      <c r="AT4753" s="258" t="s">
        <v>200</v>
      </c>
      <c r="AU4753" s="258" t="s">
        <v>82</v>
      </c>
      <c r="AV4753" s="13" t="s">
        <v>80</v>
      </c>
      <c r="AW4753" s="13" t="s">
        <v>30</v>
      </c>
      <c r="AX4753" s="13" t="s">
        <v>73</v>
      </c>
      <c r="AY4753" s="258" t="s">
        <v>189</v>
      </c>
    </row>
    <row r="4754" s="13" customFormat="1">
      <c r="A4754" s="13"/>
      <c r="B4754" s="249"/>
      <c r="C4754" s="250"/>
      <c r="D4754" s="242" t="s">
        <v>200</v>
      </c>
      <c r="E4754" s="251" t="s">
        <v>1</v>
      </c>
      <c r="F4754" s="252" t="s">
        <v>2831</v>
      </c>
      <c r="G4754" s="250"/>
      <c r="H4754" s="251" t="s">
        <v>1</v>
      </c>
      <c r="I4754" s="253"/>
      <c r="J4754" s="250"/>
      <c r="K4754" s="250"/>
      <c r="L4754" s="254"/>
      <c r="M4754" s="255"/>
      <c r="N4754" s="256"/>
      <c r="O4754" s="256"/>
      <c r="P4754" s="256"/>
      <c r="Q4754" s="256"/>
      <c r="R4754" s="256"/>
      <c r="S4754" s="256"/>
      <c r="T4754" s="257"/>
      <c r="U4754" s="13"/>
      <c r="V4754" s="13"/>
      <c r="W4754" s="13"/>
      <c r="X4754" s="13"/>
      <c r="Y4754" s="13"/>
      <c r="Z4754" s="13"/>
      <c r="AA4754" s="13"/>
      <c r="AB4754" s="13"/>
      <c r="AC4754" s="13"/>
      <c r="AD4754" s="13"/>
      <c r="AE4754" s="13"/>
      <c r="AT4754" s="258" t="s">
        <v>200</v>
      </c>
      <c r="AU4754" s="258" t="s">
        <v>82</v>
      </c>
      <c r="AV4754" s="13" t="s">
        <v>80</v>
      </c>
      <c r="AW4754" s="13" t="s">
        <v>30</v>
      </c>
      <c r="AX4754" s="13" t="s">
        <v>73</v>
      </c>
      <c r="AY4754" s="258" t="s">
        <v>189</v>
      </c>
    </row>
    <row r="4755" s="13" customFormat="1">
      <c r="A4755" s="13"/>
      <c r="B4755" s="249"/>
      <c r="C4755" s="250"/>
      <c r="D4755" s="242" t="s">
        <v>200</v>
      </c>
      <c r="E4755" s="251" t="s">
        <v>1</v>
      </c>
      <c r="F4755" s="252" t="s">
        <v>2989</v>
      </c>
      <c r="G4755" s="250"/>
      <c r="H4755" s="251" t="s">
        <v>1</v>
      </c>
      <c r="I4755" s="253"/>
      <c r="J4755" s="250"/>
      <c r="K4755" s="250"/>
      <c r="L4755" s="254"/>
      <c r="M4755" s="255"/>
      <c r="N4755" s="256"/>
      <c r="O4755" s="256"/>
      <c r="P4755" s="256"/>
      <c r="Q4755" s="256"/>
      <c r="R4755" s="256"/>
      <c r="S4755" s="256"/>
      <c r="T4755" s="257"/>
      <c r="U4755" s="13"/>
      <c r="V4755" s="13"/>
      <c r="W4755" s="13"/>
      <c r="X4755" s="13"/>
      <c r="Y4755" s="13"/>
      <c r="Z4755" s="13"/>
      <c r="AA4755" s="13"/>
      <c r="AB4755" s="13"/>
      <c r="AC4755" s="13"/>
      <c r="AD4755" s="13"/>
      <c r="AE4755" s="13"/>
      <c r="AT4755" s="258" t="s">
        <v>200</v>
      </c>
      <c r="AU4755" s="258" t="s">
        <v>82</v>
      </c>
      <c r="AV4755" s="13" t="s">
        <v>80</v>
      </c>
      <c r="AW4755" s="13" t="s">
        <v>30</v>
      </c>
      <c r="AX4755" s="13" t="s">
        <v>73</v>
      </c>
      <c r="AY4755" s="258" t="s">
        <v>189</v>
      </c>
    </row>
    <row r="4756" s="14" customFormat="1">
      <c r="A4756" s="14"/>
      <c r="B4756" s="259"/>
      <c r="C4756" s="260"/>
      <c r="D4756" s="242" t="s">
        <v>200</v>
      </c>
      <c r="E4756" s="261" t="s">
        <v>1</v>
      </c>
      <c r="F4756" s="262" t="s">
        <v>8</v>
      </c>
      <c r="G4756" s="260"/>
      <c r="H4756" s="263">
        <v>15</v>
      </c>
      <c r="I4756" s="264"/>
      <c r="J4756" s="260"/>
      <c r="K4756" s="260"/>
      <c r="L4756" s="265"/>
      <c r="M4756" s="266"/>
      <c r="N4756" s="267"/>
      <c r="O4756" s="267"/>
      <c r="P4756" s="267"/>
      <c r="Q4756" s="267"/>
      <c r="R4756" s="267"/>
      <c r="S4756" s="267"/>
      <c r="T4756" s="268"/>
      <c r="U4756" s="14"/>
      <c r="V4756" s="14"/>
      <c r="W4756" s="14"/>
      <c r="X4756" s="14"/>
      <c r="Y4756" s="14"/>
      <c r="Z4756" s="14"/>
      <c r="AA4756" s="14"/>
      <c r="AB4756" s="14"/>
      <c r="AC4756" s="14"/>
      <c r="AD4756" s="14"/>
      <c r="AE4756" s="14"/>
      <c r="AT4756" s="269" t="s">
        <v>200</v>
      </c>
      <c r="AU4756" s="269" t="s">
        <v>82</v>
      </c>
      <c r="AV4756" s="14" t="s">
        <v>82</v>
      </c>
      <c r="AW4756" s="14" t="s">
        <v>30</v>
      </c>
      <c r="AX4756" s="14" t="s">
        <v>73</v>
      </c>
      <c r="AY4756" s="269" t="s">
        <v>189</v>
      </c>
    </row>
    <row r="4757" s="15" customFormat="1">
      <c r="A4757" s="15"/>
      <c r="B4757" s="270"/>
      <c r="C4757" s="271"/>
      <c r="D4757" s="242" t="s">
        <v>200</v>
      </c>
      <c r="E4757" s="272" t="s">
        <v>1</v>
      </c>
      <c r="F4757" s="273" t="s">
        <v>207</v>
      </c>
      <c r="G4757" s="271"/>
      <c r="H4757" s="274">
        <v>15</v>
      </c>
      <c r="I4757" s="275"/>
      <c r="J4757" s="271"/>
      <c r="K4757" s="271"/>
      <c r="L4757" s="276"/>
      <c r="M4757" s="277"/>
      <c r="N4757" s="278"/>
      <c r="O4757" s="278"/>
      <c r="P4757" s="278"/>
      <c r="Q4757" s="278"/>
      <c r="R4757" s="278"/>
      <c r="S4757" s="278"/>
      <c r="T4757" s="279"/>
      <c r="U4757" s="15"/>
      <c r="V4757" s="15"/>
      <c r="W4757" s="15"/>
      <c r="X4757" s="15"/>
      <c r="Y4757" s="15"/>
      <c r="Z4757" s="15"/>
      <c r="AA4757" s="15"/>
      <c r="AB4757" s="15"/>
      <c r="AC4757" s="15"/>
      <c r="AD4757" s="15"/>
      <c r="AE4757" s="15"/>
      <c r="AT4757" s="280" t="s">
        <v>200</v>
      </c>
      <c r="AU4757" s="280" t="s">
        <v>82</v>
      </c>
      <c r="AV4757" s="15" t="s">
        <v>195</v>
      </c>
      <c r="AW4757" s="15" t="s">
        <v>30</v>
      </c>
      <c r="AX4757" s="15" t="s">
        <v>80</v>
      </c>
      <c r="AY4757" s="280" t="s">
        <v>189</v>
      </c>
    </row>
    <row r="4758" s="2" customFormat="1" ht="33" customHeight="1">
      <c r="A4758" s="39"/>
      <c r="B4758" s="40"/>
      <c r="C4758" s="228" t="s">
        <v>2990</v>
      </c>
      <c r="D4758" s="228" t="s">
        <v>191</v>
      </c>
      <c r="E4758" s="229" t="s">
        <v>2991</v>
      </c>
      <c r="F4758" s="230" t="s">
        <v>2992</v>
      </c>
      <c r="G4758" s="231" t="s">
        <v>359</v>
      </c>
      <c r="H4758" s="232">
        <v>10</v>
      </c>
      <c r="I4758" s="233"/>
      <c r="J4758" s="234">
        <f>ROUND(I4758*H4758,2)</f>
        <v>0</v>
      </c>
      <c r="K4758" s="235"/>
      <c r="L4758" s="45"/>
      <c r="M4758" s="236" t="s">
        <v>1</v>
      </c>
      <c r="N4758" s="237" t="s">
        <v>38</v>
      </c>
      <c r="O4758" s="92"/>
      <c r="P4758" s="238">
        <f>O4758*H4758</f>
        <v>0</v>
      </c>
      <c r="Q4758" s="238">
        <v>0.00064000000000000005</v>
      </c>
      <c r="R4758" s="238">
        <f>Q4758*H4758</f>
        <v>0.0064000000000000003</v>
      </c>
      <c r="S4758" s="238">
        <v>0</v>
      </c>
      <c r="T4758" s="239">
        <f>S4758*H4758</f>
        <v>0</v>
      </c>
      <c r="U4758" s="39"/>
      <c r="V4758" s="39"/>
      <c r="W4758" s="39"/>
      <c r="X4758" s="39"/>
      <c r="Y4758" s="39"/>
      <c r="Z4758" s="39"/>
      <c r="AA4758" s="39"/>
      <c r="AB4758" s="39"/>
      <c r="AC4758" s="39"/>
      <c r="AD4758" s="39"/>
      <c r="AE4758" s="39"/>
      <c r="AR4758" s="240" t="s">
        <v>306</v>
      </c>
      <c r="AT4758" s="240" t="s">
        <v>191</v>
      </c>
      <c r="AU4758" s="240" t="s">
        <v>82</v>
      </c>
      <c r="AY4758" s="18" t="s">
        <v>189</v>
      </c>
      <c r="BE4758" s="241">
        <f>IF(N4758="základní",J4758,0)</f>
        <v>0</v>
      </c>
      <c r="BF4758" s="241">
        <f>IF(N4758="snížená",J4758,0)</f>
        <v>0</v>
      </c>
      <c r="BG4758" s="241">
        <f>IF(N4758="zákl. přenesená",J4758,0)</f>
        <v>0</v>
      </c>
      <c r="BH4758" s="241">
        <f>IF(N4758="sníž. přenesená",J4758,0)</f>
        <v>0</v>
      </c>
      <c r="BI4758" s="241">
        <f>IF(N4758="nulová",J4758,0)</f>
        <v>0</v>
      </c>
      <c r="BJ4758" s="18" t="s">
        <v>80</v>
      </c>
      <c r="BK4758" s="241">
        <f>ROUND(I4758*H4758,2)</f>
        <v>0</v>
      </c>
      <c r="BL4758" s="18" t="s">
        <v>306</v>
      </c>
      <c r="BM4758" s="240" t="s">
        <v>2993</v>
      </c>
    </row>
    <row r="4759" s="2" customFormat="1">
      <c r="A4759" s="39"/>
      <c r="B4759" s="40"/>
      <c r="C4759" s="41"/>
      <c r="D4759" s="242" t="s">
        <v>197</v>
      </c>
      <c r="E4759" s="41"/>
      <c r="F4759" s="243" t="s">
        <v>2992</v>
      </c>
      <c r="G4759" s="41"/>
      <c r="H4759" s="41"/>
      <c r="I4759" s="244"/>
      <c r="J4759" s="41"/>
      <c r="K4759" s="41"/>
      <c r="L4759" s="45"/>
      <c r="M4759" s="245"/>
      <c r="N4759" s="246"/>
      <c r="O4759" s="92"/>
      <c r="P4759" s="92"/>
      <c r="Q4759" s="92"/>
      <c r="R4759" s="92"/>
      <c r="S4759" s="92"/>
      <c r="T4759" s="93"/>
      <c r="U4759" s="39"/>
      <c r="V4759" s="39"/>
      <c r="W4759" s="39"/>
      <c r="X4759" s="39"/>
      <c r="Y4759" s="39"/>
      <c r="Z4759" s="39"/>
      <c r="AA4759" s="39"/>
      <c r="AB4759" s="39"/>
      <c r="AC4759" s="39"/>
      <c r="AD4759" s="39"/>
      <c r="AE4759" s="39"/>
      <c r="AT4759" s="18" t="s">
        <v>197</v>
      </c>
      <c r="AU4759" s="18" t="s">
        <v>82</v>
      </c>
    </row>
    <row r="4760" s="13" customFormat="1">
      <c r="A4760" s="13"/>
      <c r="B4760" s="249"/>
      <c r="C4760" s="250"/>
      <c r="D4760" s="242" t="s">
        <v>200</v>
      </c>
      <c r="E4760" s="251" t="s">
        <v>1</v>
      </c>
      <c r="F4760" s="252" t="s">
        <v>2994</v>
      </c>
      <c r="G4760" s="250"/>
      <c r="H4760" s="251" t="s">
        <v>1</v>
      </c>
      <c r="I4760" s="253"/>
      <c r="J4760" s="250"/>
      <c r="K4760" s="250"/>
      <c r="L4760" s="254"/>
      <c r="M4760" s="255"/>
      <c r="N4760" s="256"/>
      <c r="O4760" s="256"/>
      <c r="P4760" s="256"/>
      <c r="Q4760" s="256"/>
      <c r="R4760" s="256"/>
      <c r="S4760" s="256"/>
      <c r="T4760" s="257"/>
      <c r="U4760" s="13"/>
      <c r="V4760" s="13"/>
      <c r="W4760" s="13"/>
      <c r="X4760" s="13"/>
      <c r="Y4760" s="13"/>
      <c r="Z4760" s="13"/>
      <c r="AA4760" s="13"/>
      <c r="AB4760" s="13"/>
      <c r="AC4760" s="13"/>
      <c r="AD4760" s="13"/>
      <c r="AE4760" s="13"/>
      <c r="AT4760" s="258" t="s">
        <v>200</v>
      </c>
      <c r="AU4760" s="258" t="s">
        <v>82</v>
      </c>
      <c r="AV4760" s="13" t="s">
        <v>80</v>
      </c>
      <c r="AW4760" s="13" t="s">
        <v>30</v>
      </c>
      <c r="AX4760" s="13" t="s">
        <v>73</v>
      </c>
      <c r="AY4760" s="258" t="s">
        <v>189</v>
      </c>
    </row>
    <row r="4761" s="13" customFormat="1">
      <c r="A4761" s="13"/>
      <c r="B4761" s="249"/>
      <c r="C4761" s="250"/>
      <c r="D4761" s="242" t="s">
        <v>200</v>
      </c>
      <c r="E4761" s="251" t="s">
        <v>1</v>
      </c>
      <c r="F4761" s="252" t="s">
        <v>2864</v>
      </c>
      <c r="G4761" s="250"/>
      <c r="H4761" s="251" t="s">
        <v>1</v>
      </c>
      <c r="I4761" s="253"/>
      <c r="J4761" s="250"/>
      <c r="K4761" s="250"/>
      <c r="L4761" s="254"/>
      <c r="M4761" s="255"/>
      <c r="N4761" s="256"/>
      <c r="O4761" s="256"/>
      <c r="P4761" s="256"/>
      <c r="Q4761" s="256"/>
      <c r="R4761" s="256"/>
      <c r="S4761" s="256"/>
      <c r="T4761" s="257"/>
      <c r="U4761" s="13"/>
      <c r="V4761" s="13"/>
      <c r="W4761" s="13"/>
      <c r="X4761" s="13"/>
      <c r="Y4761" s="13"/>
      <c r="Z4761" s="13"/>
      <c r="AA4761" s="13"/>
      <c r="AB4761" s="13"/>
      <c r="AC4761" s="13"/>
      <c r="AD4761" s="13"/>
      <c r="AE4761" s="13"/>
      <c r="AT4761" s="258" t="s">
        <v>200</v>
      </c>
      <c r="AU4761" s="258" t="s">
        <v>82</v>
      </c>
      <c r="AV4761" s="13" t="s">
        <v>80</v>
      </c>
      <c r="AW4761" s="13" t="s">
        <v>30</v>
      </c>
      <c r="AX4761" s="13" t="s">
        <v>73</v>
      </c>
      <c r="AY4761" s="258" t="s">
        <v>189</v>
      </c>
    </row>
    <row r="4762" s="13" customFormat="1">
      <c r="A4762" s="13"/>
      <c r="B4762" s="249"/>
      <c r="C4762" s="250"/>
      <c r="D4762" s="242" t="s">
        <v>200</v>
      </c>
      <c r="E4762" s="251" t="s">
        <v>1</v>
      </c>
      <c r="F4762" s="252" t="s">
        <v>2854</v>
      </c>
      <c r="G4762" s="250"/>
      <c r="H4762" s="251" t="s">
        <v>1</v>
      </c>
      <c r="I4762" s="253"/>
      <c r="J4762" s="250"/>
      <c r="K4762" s="250"/>
      <c r="L4762" s="254"/>
      <c r="M4762" s="255"/>
      <c r="N4762" s="256"/>
      <c r="O4762" s="256"/>
      <c r="P4762" s="256"/>
      <c r="Q4762" s="256"/>
      <c r="R4762" s="256"/>
      <c r="S4762" s="256"/>
      <c r="T4762" s="257"/>
      <c r="U4762" s="13"/>
      <c r="V4762" s="13"/>
      <c r="W4762" s="13"/>
      <c r="X4762" s="13"/>
      <c r="Y4762" s="13"/>
      <c r="Z4762" s="13"/>
      <c r="AA4762" s="13"/>
      <c r="AB4762" s="13"/>
      <c r="AC4762" s="13"/>
      <c r="AD4762" s="13"/>
      <c r="AE4762" s="13"/>
      <c r="AT4762" s="258" t="s">
        <v>200</v>
      </c>
      <c r="AU4762" s="258" t="s">
        <v>82</v>
      </c>
      <c r="AV4762" s="13" t="s">
        <v>80</v>
      </c>
      <c r="AW4762" s="13" t="s">
        <v>30</v>
      </c>
      <c r="AX4762" s="13" t="s">
        <v>73</v>
      </c>
      <c r="AY4762" s="258" t="s">
        <v>189</v>
      </c>
    </row>
    <row r="4763" s="13" customFormat="1">
      <c r="A4763" s="13"/>
      <c r="B4763" s="249"/>
      <c r="C4763" s="250"/>
      <c r="D4763" s="242" t="s">
        <v>200</v>
      </c>
      <c r="E4763" s="251" t="s">
        <v>1</v>
      </c>
      <c r="F4763" s="252" t="s">
        <v>2995</v>
      </c>
      <c r="G4763" s="250"/>
      <c r="H4763" s="251" t="s">
        <v>1</v>
      </c>
      <c r="I4763" s="253"/>
      <c r="J4763" s="250"/>
      <c r="K4763" s="250"/>
      <c r="L4763" s="254"/>
      <c r="M4763" s="255"/>
      <c r="N4763" s="256"/>
      <c r="O4763" s="256"/>
      <c r="P4763" s="256"/>
      <c r="Q4763" s="256"/>
      <c r="R4763" s="256"/>
      <c r="S4763" s="256"/>
      <c r="T4763" s="257"/>
      <c r="U4763" s="13"/>
      <c r="V4763" s="13"/>
      <c r="W4763" s="13"/>
      <c r="X4763" s="13"/>
      <c r="Y4763" s="13"/>
      <c r="Z4763" s="13"/>
      <c r="AA4763" s="13"/>
      <c r="AB4763" s="13"/>
      <c r="AC4763" s="13"/>
      <c r="AD4763" s="13"/>
      <c r="AE4763" s="13"/>
      <c r="AT4763" s="258" t="s">
        <v>200</v>
      </c>
      <c r="AU4763" s="258" t="s">
        <v>82</v>
      </c>
      <c r="AV4763" s="13" t="s">
        <v>80</v>
      </c>
      <c r="AW4763" s="13" t="s">
        <v>30</v>
      </c>
      <c r="AX4763" s="13" t="s">
        <v>73</v>
      </c>
      <c r="AY4763" s="258" t="s">
        <v>189</v>
      </c>
    </row>
    <row r="4764" s="13" customFormat="1">
      <c r="A4764" s="13"/>
      <c r="B4764" s="249"/>
      <c r="C4764" s="250"/>
      <c r="D4764" s="242" t="s">
        <v>200</v>
      </c>
      <c r="E4764" s="251" t="s">
        <v>1</v>
      </c>
      <c r="F4764" s="252" t="s">
        <v>2831</v>
      </c>
      <c r="G4764" s="250"/>
      <c r="H4764" s="251" t="s">
        <v>1</v>
      </c>
      <c r="I4764" s="253"/>
      <c r="J4764" s="250"/>
      <c r="K4764" s="250"/>
      <c r="L4764" s="254"/>
      <c r="M4764" s="255"/>
      <c r="N4764" s="256"/>
      <c r="O4764" s="256"/>
      <c r="P4764" s="256"/>
      <c r="Q4764" s="256"/>
      <c r="R4764" s="256"/>
      <c r="S4764" s="256"/>
      <c r="T4764" s="257"/>
      <c r="U4764" s="13"/>
      <c r="V4764" s="13"/>
      <c r="W4764" s="13"/>
      <c r="X4764" s="13"/>
      <c r="Y4764" s="13"/>
      <c r="Z4764" s="13"/>
      <c r="AA4764" s="13"/>
      <c r="AB4764" s="13"/>
      <c r="AC4764" s="13"/>
      <c r="AD4764" s="13"/>
      <c r="AE4764" s="13"/>
      <c r="AT4764" s="258" t="s">
        <v>200</v>
      </c>
      <c r="AU4764" s="258" t="s">
        <v>82</v>
      </c>
      <c r="AV4764" s="13" t="s">
        <v>80</v>
      </c>
      <c r="AW4764" s="13" t="s">
        <v>30</v>
      </c>
      <c r="AX4764" s="13" t="s">
        <v>73</v>
      </c>
      <c r="AY4764" s="258" t="s">
        <v>189</v>
      </c>
    </row>
    <row r="4765" s="13" customFormat="1">
      <c r="A4765" s="13"/>
      <c r="B4765" s="249"/>
      <c r="C4765" s="250"/>
      <c r="D4765" s="242" t="s">
        <v>200</v>
      </c>
      <c r="E4765" s="251" t="s">
        <v>1</v>
      </c>
      <c r="F4765" s="252" t="s">
        <v>2996</v>
      </c>
      <c r="G4765" s="250"/>
      <c r="H4765" s="251" t="s">
        <v>1</v>
      </c>
      <c r="I4765" s="253"/>
      <c r="J4765" s="250"/>
      <c r="K4765" s="250"/>
      <c r="L4765" s="254"/>
      <c r="M4765" s="255"/>
      <c r="N4765" s="256"/>
      <c r="O4765" s="256"/>
      <c r="P4765" s="256"/>
      <c r="Q4765" s="256"/>
      <c r="R4765" s="256"/>
      <c r="S4765" s="256"/>
      <c r="T4765" s="257"/>
      <c r="U4765" s="13"/>
      <c r="V4765" s="13"/>
      <c r="W4765" s="13"/>
      <c r="X4765" s="13"/>
      <c r="Y4765" s="13"/>
      <c r="Z4765" s="13"/>
      <c r="AA4765" s="13"/>
      <c r="AB4765" s="13"/>
      <c r="AC4765" s="13"/>
      <c r="AD4765" s="13"/>
      <c r="AE4765" s="13"/>
      <c r="AT4765" s="258" t="s">
        <v>200</v>
      </c>
      <c r="AU4765" s="258" t="s">
        <v>82</v>
      </c>
      <c r="AV4765" s="13" t="s">
        <v>80</v>
      </c>
      <c r="AW4765" s="13" t="s">
        <v>30</v>
      </c>
      <c r="AX4765" s="13" t="s">
        <v>73</v>
      </c>
      <c r="AY4765" s="258" t="s">
        <v>189</v>
      </c>
    </row>
    <row r="4766" s="14" customFormat="1">
      <c r="A4766" s="14"/>
      <c r="B4766" s="259"/>
      <c r="C4766" s="260"/>
      <c r="D4766" s="242" t="s">
        <v>200</v>
      </c>
      <c r="E4766" s="261" t="s">
        <v>1</v>
      </c>
      <c r="F4766" s="262" t="s">
        <v>261</v>
      </c>
      <c r="G4766" s="260"/>
      <c r="H4766" s="263">
        <v>10</v>
      </c>
      <c r="I4766" s="264"/>
      <c r="J4766" s="260"/>
      <c r="K4766" s="260"/>
      <c r="L4766" s="265"/>
      <c r="M4766" s="266"/>
      <c r="N4766" s="267"/>
      <c r="O4766" s="267"/>
      <c r="P4766" s="267"/>
      <c r="Q4766" s="267"/>
      <c r="R4766" s="267"/>
      <c r="S4766" s="267"/>
      <c r="T4766" s="268"/>
      <c r="U4766" s="14"/>
      <c r="V4766" s="14"/>
      <c r="W4766" s="14"/>
      <c r="X4766" s="14"/>
      <c r="Y4766" s="14"/>
      <c r="Z4766" s="14"/>
      <c r="AA4766" s="14"/>
      <c r="AB4766" s="14"/>
      <c r="AC4766" s="14"/>
      <c r="AD4766" s="14"/>
      <c r="AE4766" s="14"/>
      <c r="AT4766" s="269" t="s">
        <v>200</v>
      </c>
      <c r="AU4766" s="269" t="s">
        <v>82</v>
      </c>
      <c r="AV4766" s="14" t="s">
        <v>82</v>
      </c>
      <c r="AW4766" s="14" t="s">
        <v>30</v>
      </c>
      <c r="AX4766" s="14" t="s">
        <v>73</v>
      </c>
      <c r="AY4766" s="269" t="s">
        <v>189</v>
      </c>
    </row>
    <row r="4767" s="15" customFormat="1">
      <c r="A4767" s="15"/>
      <c r="B4767" s="270"/>
      <c r="C4767" s="271"/>
      <c r="D4767" s="242" t="s">
        <v>200</v>
      </c>
      <c r="E4767" s="272" t="s">
        <v>1</v>
      </c>
      <c r="F4767" s="273" t="s">
        <v>207</v>
      </c>
      <c r="G4767" s="271"/>
      <c r="H4767" s="274">
        <v>10</v>
      </c>
      <c r="I4767" s="275"/>
      <c r="J4767" s="271"/>
      <c r="K4767" s="271"/>
      <c r="L4767" s="276"/>
      <c r="M4767" s="277"/>
      <c r="N4767" s="278"/>
      <c r="O4767" s="278"/>
      <c r="P4767" s="278"/>
      <c r="Q4767" s="278"/>
      <c r="R4767" s="278"/>
      <c r="S4767" s="278"/>
      <c r="T4767" s="279"/>
      <c r="U4767" s="15"/>
      <c r="V4767" s="15"/>
      <c r="W4767" s="15"/>
      <c r="X4767" s="15"/>
      <c r="Y4767" s="15"/>
      <c r="Z4767" s="15"/>
      <c r="AA4767" s="15"/>
      <c r="AB4767" s="15"/>
      <c r="AC4767" s="15"/>
      <c r="AD4767" s="15"/>
      <c r="AE4767" s="15"/>
      <c r="AT4767" s="280" t="s">
        <v>200</v>
      </c>
      <c r="AU4767" s="280" t="s">
        <v>82</v>
      </c>
      <c r="AV4767" s="15" t="s">
        <v>195</v>
      </c>
      <c r="AW4767" s="15" t="s">
        <v>30</v>
      </c>
      <c r="AX4767" s="15" t="s">
        <v>80</v>
      </c>
      <c r="AY4767" s="280" t="s">
        <v>189</v>
      </c>
    </row>
    <row r="4768" s="2" customFormat="1" ht="37.8" customHeight="1">
      <c r="A4768" s="39"/>
      <c r="B4768" s="40"/>
      <c r="C4768" s="228" t="s">
        <v>2997</v>
      </c>
      <c r="D4768" s="228" t="s">
        <v>191</v>
      </c>
      <c r="E4768" s="229" t="s">
        <v>2998</v>
      </c>
      <c r="F4768" s="230" t="s">
        <v>2999</v>
      </c>
      <c r="G4768" s="231" t="s">
        <v>466</v>
      </c>
      <c r="H4768" s="232">
        <v>41.149999999999999</v>
      </c>
      <c r="I4768" s="233"/>
      <c r="J4768" s="234">
        <f>ROUND(I4768*H4768,2)</f>
        <v>0</v>
      </c>
      <c r="K4768" s="235"/>
      <c r="L4768" s="45"/>
      <c r="M4768" s="236" t="s">
        <v>1</v>
      </c>
      <c r="N4768" s="237" t="s">
        <v>38</v>
      </c>
      <c r="O4768" s="92"/>
      <c r="P4768" s="238">
        <f>O4768*H4768</f>
        <v>0</v>
      </c>
      <c r="Q4768" s="238">
        <v>0.0028885</v>
      </c>
      <c r="R4768" s="238">
        <f>Q4768*H4768</f>
        <v>0.118861775</v>
      </c>
      <c r="S4768" s="238">
        <v>0</v>
      </c>
      <c r="T4768" s="239">
        <f>S4768*H4768</f>
        <v>0</v>
      </c>
      <c r="U4768" s="39"/>
      <c r="V4768" s="39"/>
      <c r="W4768" s="39"/>
      <c r="X4768" s="39"/>
      <c r="Y4768" s="39"/>
      <c r="Z4768" s="39"/>
      <c r="AA4768" s="39"/>
      <c r="AB4768" s="39"/>
      <c r="AC4768" s="39"/>
      <c r="AD4768" s="39"/>
      <c r="AE4768" s="39"/>
      <c r="AR4768" s="240" t="s">
        <v>306</v>
      </c>
      <c r="AT4768" s="240" t="s">
        <v>191</v>
      </c>
      <c r="AU4768" s="240" t="s">
        <v>82</v>
      </c>
      <c r="AY4768" s="18" t="s">
        <v>189</v>
      </c>
      <c r="BE4768" s="241">
        <f>IF(N4768="základní",J4768,0)</f>
        <v>0</v>
      </c>
      <c r="BF4768" s="241">
        <f>IF(N4768="snížená",J4768,0)</f>
        <v>0</v>
      </c>
      <c r="BG4768" s="241">
        <f>IF(N4768="zákl. přenesená",J4768,0)</f>
        <v>0</v>
      </c>
      <c r="BH4768" s="241">
        <f>IF(N4768="sníž. přenesená",J4768,0)</f>
        <v>0</v>
      </c>
      <c r="BI4768" s="241">
        <f>IF(N4768="nulová",J4768,0)</f>
        <v>0</v>
      </c>
      <c r="BJ4768" s="18" t="s">
        <v>80</v>
      </c>
      <c r="BK4768" s="241">
        <f>ROUND(I4768*H4768,2)</f>
        <v>0</v>
      </c>
      <c r="BL4768" s="18" t="s">
        <v>306</v>
      </c>
      <c r="BM4768" s="240" t="s">
        <v>3000</v>
      </c>
    </row>
    <row r="4769" s="2" customFormat="1">
      <c r="A4769" s="39"/>
      <c r="B4769" s="40"/>
      <c r="C4769" s="41"/>
      <c r="D4769" s="242" t="s">
        <v>197</v>
      </c>
      <c r="E4769" s="41"/>
      <c r="F4769" s="243" t="s">
        <v>2999</v>
      </c>
      <c r="G4769" s="41"/>
      <c r="H4769" s="41"/>
      <c r="I4769" s="244"/>
      <c r="J4769" s="41"/>
      <c r="K4769" s="41"/>
      <c r="L4769" s="45"/>
      <c r="M4769" s="245"/>
      <c r="N4769" s="246"/>
      <c r="O4769" s="92"/>
      <c r="P4769" s="92"/>
      <c r="Q4769" s="92"/>
      <c r="R4769" s="92"/>
      <c r="S4769" s="92"/>
      <c r="T4769" s="93"/>
      <c r="U4769" s="39"/>
      <c r="V4769" s="39"/>
      <c r="W4769" s="39"/>
      <c r="X4769" s="39"/>
      <c r="Y4769" s="39"/>
      <c r="Z4769" s="39"/>
      <c r="AA4769" s="39"/>
      <c r="AB4769" s="39"/>
      <c r="AC4769" s="39"/>
      <c r="AD4769" s="39"/>
      <c r="AE4769" s="39"/>
      <c r="AT4769" s="18" t="s">
        <v>197</v>
      </c>
      <c r="AU4769" s="18" t="s">
        <v>82</v>
      </c>
    </row>
    <row r="4770" s="2" customFormat="1">
      <c r="A4770" s="39"/>
      <c r="B4770" s="40"/>
      <c r="C4770" s="41"/>
      <c r="D4770" s="247" t="s">
        <v>198</v>
      </c>
      <c r="E4770" s="41"/>
      <c r="F4770" s="248" t="s">
        <v>3001</v>
      </c>
      <c r="G4770" s="41"/>
      <c r="H4770" s="41"/>
      <c r="I4770" s="244"/>
      <c r="J4770" s="41"/>
      <c r="K4770" s="41"/>
      <c r="L4770" s="45"/>
      <c r="M4770" s="245"/>
      <c r="N4770" s="246"/>
      <c r="O4770" s="92"/>
      <c r="P4770" s="92"/>
      <c r="Q4770" s="92"/>
      <c r="R4770" s="92"/>
      <c r="S4770" s="92"/>
      <c r="T4770" s="93"/>
      <c r="U4770" s="39"/>
      <c r="V4770" s="39"/>
      <c r="W4770" s="39"/>
      <c r="X4770" s="39"/>
      <c r="Y4770" s="39"/>
      <c r="Z4770" s="39"/>
      <c r="AA4770" s="39"/>
      <c r="AB4770" s="39"/>
      <c r="AC4770" s="39"/>
      <c r="AD4770" s="39"/>
      <c r="AE4770" s="39"/>
      <c r="AT4770" s="18" t="s">
        <v>198</v>
      </c>
      <c r="AU4770" s="18" t="s">
        <v>82</v>
      </c>
    </row>
    <row r="4771" s="13" customFormat="1">
      <c r="A4771" s="13"/>
      <c r="B4771" s="249"/>
      <c r="C4771" s="250"/>
      <c r="D4771" s="242" t="s">
        <v>200</v>
      </c>
      <c r="E4771" s="251" t="s">
        <v>1</v>
      </c>
      <c r="F4771" s="252" t="s">
        <v>3002</v>
      </c>
      <c r="G4771" s="250"/>
      <c r="H4771" s="251" t="s">
        <v>1</v>
      </c>
      <c r="I4771" s="253"/>
      <c r="J4771" s="250"/>
      <c r="K4771" s="250"/>
      <c r="L4771" s="254"/>
      <c r="M4771" s="255"/>
      <c r="N4771" s="256"/>
      <c r="O4771" s="256"/>
      <c r="P4771" s="256"/>
      <c r="Q4771" s="256"/>
      <c r="R4771" s="256"/>
      <c r="S4771" s="256"/>
      <c r="T4771" s="257"/>
      <c r="U4771" s="13"/>
      <c r="V4771" s="13"/>
      <c r="W4771" s="13"/>
      <c r="X4771" s="13"/>
      <c r="Y4771" s="13"/>
      <c r="Z4771" s="13"/>
      <c r="AA4771" s="13"/>
      <c r="AB4771" s="13"/>
      <c r="AC4771" s="13"/>
      <c r="AD4771" s="13"/>
      <c r="AE4771" s="13"/>
      <c r="AT4771" s="258" t="s">
        <v>200</v>
      </c>
      <c r="AU4771" s="258" t="s">
        <v>82</v>
      </c>
      <c r="AV4771" s="13" t="s">
        <v>80</v>
      </c>
      <c r="AW4771" s="13" t="s">
        <v>30</v>
      </c>
      <c r="AX4771" s="13" t="s">
        <v>73</v>
      </c>
      <c r="AY4771" s="258" t="s">
        <v>189</v>
      </c>
    </row>
    <row r="4772" s="13" customFormat="1">
      <c r="A4772" s="13"/>
      <c r="B4772" s="249"/>
      <c r="C4772" s="250"/>
      <c r="D4772" s="242" t="s">
        <v>200</v>
      </c>
      <c r="E4772" s="251" t="s">
        <v>1</v>
      </c>
      <c r="F4772" s="252" t="s">
        <v>2864</v>
      </c>
      <c r="G4772" s="250"/>
      <c r="H4772" s="251" t="s">
        <v>1</v>
      </c>
      <c r="I4772" s="253"/>
      <c r="J4772" s="250"/>
      <c r="K4772" s="250"/>
      <c r="L4772" s="254"/>
      <c r="M4772" s="255"/>
      <c r="N4772" s="256"/>
      <c r="O4772" s="256"/>
      <c r="P4772" s="256"/>
      <c r="Q4772" s="256"/>
      <c r="R4772" s="256"/>
      <c r="S4772" s="256"/>
      <c r="T4772" s="257"/>
      <c r="U4772" s="13"/>
      <c r="V4772" s="13"/>
      <c r="W4772" s="13"/>
      <c r="X4772" s="13"/>
      <c r="Y4772" s="13"/>
      <c r="Z4772" s="13"/>
      <c r="AA4772" s="13"/>
      <c r="AB4772" s="13"/>
      <c r="AC4772" s="13"/>
      <c r="AD4772" s="13"/>
      <c r="AE4772" s="13"/>
      <c r="AT4772" s="258" t="s">
        <v>200</v>
      </c>
      <c r="AU4772" s="258" t="s">
        <v>82</v>
      </c>
      <c r="AV4772" s="13" t="s">
        <v>80</v>
      </c>
      <c r="AW4772" s="13" t="s">
        <v>30</v>
      </c>
      <c r="AX4772" s="13" t="s">
        <v>73</v>
      </c>
      <c r="AY4772" s="258" t="s">
        <v>189</v>
      </c>
    </row>
    <row r="4773" s="13" customFormat="1">
      <c r="A4773" s="13"/>
      <c r="B4773" s="249"/>
      <c r="C4773" s="250"/>
      <c r="D4773" s="242" t="s">
        <v>200</v>
      </c>
      <c r="E4773" s="251" t="s">
        <v>1</v>
      </c>
      <c r="F4773" s="252" t="s">
        <v>2854</v>
      </c>
      <c r="G4773" s="250"/>
      <c r="H4773" s="251" t="s">
        <v>1</v>
      </c>
      <c r="I4773" s="253"/>
      <c r="J4773" s="250"/>
      <c r="K4773" s="250"/>
      <c r="L4773" s="254"/>
      <c r="M4773" s="255"/>
      <c r="N4773" s="256"/>
      <c r="O4773" s="256"/>
      <c r="P4773" s="256"/>
      <c r="Q4773" s="256"/>
      <c r="R4773" s="256"/>
      <c r="S4773" s="256"/>
      <c r="T4773" s="257"/>
      <c r="U4773" s="13"/>
      <c r="V4773" s="13"/>
      <c r="W4773" s="13"/>
      <c r="X4773" s="13"/>
      <c r="Y4773" s="13"/>
      <c r="Z4773" s="13"/>
      <c r="AA4773" s="13"/>
      <c r="AB4773" s="13"/>
      <c r="AC4773" s="13"/>
      <c r="AD4773" s="13"/>
      <c r="AE4773" s="13"/>
      <c r="AT4773" s="258" t="s">
        <v>200</v>
      </c>
      <c r="AU4773" s="258" t="s">
        <v>82</v>
      </c>
      <c r="AV4773" s="13" t="s">
        <v>80</v>
      </c>
      <c r="AW4773" s="13" t="s">
        <v>30</v>
      </c>
      <c r="AX4773" s="13" t="s">
        <v>73</v>
      </c>
      <c r="AY4773" s="258" t="s">
        <v>189</v>
      </c>
    </row>
    <row r="4774" s="13" customFormat="1">
      <c r="A4774" s="13"/>
      <c r="B4774" s="249"/>
      <c r="C4774" s="250"/>
      <c r="D4774" s="242" t="s">
        <v>200</v>
      </c>
      <c r="E4774" s="251" t="s">
        <v>1</v>
      </c>
      <c r="F4774" s="252" t="s">
        <v>2988</v>
      </c>
      <c r="G4774" s="250"/>
      <c r="H4774" s="251" t="s">
        <v>1</v>
      </c>
      <c r="I4774" s="253"/>
      <c r="J4774" s="250"/>
      <c r="K4774" s="250"/>
      <c r="L4774" s="254"/>
      <c r="M4774" s="255"/>
      <c r="N4774" s="256"/>
      <c r="O4774" s="256"/>
      <c r="P4774" s="256"/>
      <c r="Q4774" s="256"/>
      <c r="R4774" s="256"/>
      <c r="S4774" s="256"/>
      <c r="T4774" s="257"/>
      <c r="U4774" s="13"/>
      <c r="V4774" s="13"/>
      <c r="W4774" s="13"/>
      <c r="X4774" s="13"/>
      <c r="Y4774" s="13"/>
      <c r="Z4774" s="13"/>
      <c r="AA4774" s="13"/>
      <c r="AB4774" s="13"/>
      <c r="AC4774" s="13"/>
      <c r="AD4774" s="13"/>
      <c r="AE4774" s="13"/>
      <c r="AT4774" s="258" t="s">
        <v>200</v>
      </c>
      <c r="AU4774" s="258" t="s">
        <v>82</v>
      </c>
      <c r="AV4774" s="13" t="s">
        <v>80</v>
      </c>
      <c r="AW4774" s="13" t="s">
        <v>30</v>
      </c>
      <c r="AX4774" s="13" t="s">
        <v>73</v>
      </c>
      <c r="AY4774" s="258" t="s">
        <v>189</v>
      </c>
    </row>
    <row r="4775" s="13" customFormat="1">
      <c r="A4775" s="13"/>
      <c r="B4775" s="249"/>
      <c r="C4775" s="250"/>
      <c r="D4775" s="242" t="s">
        <v>200</v>
      </c>
      <c r="E4775" s="251" t="s">
        <v>1</v>
      </c>
      <c r="F4775" s="252" t="s">
        <v>3003</v>
      </c>
      <c r="G4775" s="250"/>
      <c r="H4775" s="251" t="s">
        <v>1</v>
      </c>
      <c r="I4775" s="253"/>
      <c r="J4775" s="250"/>
      <c r="K4775" s="250"/>
      <c r="L4775" s="254"/>
      <c r="M4775" s="255"/>
      <c r="N4775" s="256"/>
      <c r="O4775" s="256"/>
      <c r="P4775" s="256"/>
      <c r="Q4775" s="256"/>
      <c r="R4775" s="256"/>
      <c r="S4775" s="256"/>
      <c r="T4775" s="257"/>
      <c r="U4775" s="13"/>
      <c r="V4775" s="13"/>
      <c r="W4775" s="13"/>
      <c r="X4775" s="13"/>
      <c r="Y4775" s="13"/>
      <c r="Z4775" s="13"/>
      <c r="AA4775" s="13"/>
      <c r="AB4775" s="13"/>
      <c r="AC4775" s="13"/>
      <c r="AD4775" s="13"/>
      <c r="AE4775" s="13"/>
      <c r="AT4775" s="258" t="s">
        <v>200</v>
      </c>
      <c r="AU4775" s="258" t="s">
        <v>82</v>
      </c>
      <c r="AV4775" s="13" t="s">
        <v>80</v>
      </c>
      <c r="AW4775" s="13" t="s">
        <v>30</v>
      </c>
      <c r="AX4775" s="13" t="s">
        <v>73</v>
      </c>
      <c r="AY4775" s="258" t="s">
        <v>189</v>
      </c>
    </row>
    <row r="4776" s="13" customFormat="1">
      <c r="A4776" s="13"/>
      <c r="B4776" s="249"/>
      <c r="C4776" s="250"/>
      <c r="D4776" s="242" t="s">
        <v>200</v>
      </c>
      <c r="E4776" s="251" t="s">
        <v>1</v>
      </c>
      <c r="F4776" s="252" t="s">
        <v>3004</v>
      </c>
      <c r="G4776" s="250"/>
      <c r="H4776" s="251" t="s">
        <v>1</v>
      </c>
      <c r="I4776" s="253"/>
      <c r="J4776" s="250"/>
      <c r="K4776" s="250"/>
      <c r="L4776" s="254"/>
      <c r="M4776" s="255"/>
      <c r="N4776" s="256"/>
      <c r="O4776" s="256"/>
      <c r="P4776" s="256"/>
      <c r="Q4776" s="256"/>
      <c r="R4776" s="256"/>
      <c r="S4776" s="256"/>
      <c r="T4776" s="257"/>
      <c r="U4776" s="13"/>
      <c r="V4776" s="13"/>
      <c r="W4776" s="13"/>
      <c r="X4776" s="13"/>
      <c r="Y4776" s="13"/>
      <c r="Z4776" s="13"/>
      <c r="AA4776" s="13"/>
      <c r="AB4776" s="13"/>
      <c r="AC4776" s="13"/>
      <c r="AD4776" s="13"/>
      <c r="AE4776" s="13"/>
      <c r="AT4776" s="258" t="s">
        <v>200</v>
      </c>
      <c r="AU4776" s="258" t="s">
        <v>82</v>
      </c>
      <c r="AV4776" s="13" t="s">
        <v>80</v>
      </c>
      <c r="AW4776" s="13" t="s">
        <v>30</v>
      </c>
      <c r="AX4776" s="13" t="s">
        <v>73</v>
      </c>
      <c r="AY4776" s="258" t="s">
        <v>189</v>
      </c>
    </row>
    <row r="4777" s="13" customFormat="1">
      <c r="A4777" s="13"/>
      <c r="B4777" s="249"/>
      <c r="C4777" s="250"/>
      <c r="D4777" s="242" t="s">
        <v>200</v>
      </c>
      <c r="E4777" s="251" t="s">
        <v>1</v>
      </c>
      <c r="F4777" s="252" t="s">
        <v>2831</v>
      </c>
      <c r="G4777" s="250"/>
      <c r="H4777" s="251" t="s">
        <v>1</v>
      </c>
      <c r="I4777" s="253"/>
      <c r="J4777" s="250"/>
      <c r="K4777" s="250"/>
      <c r="L4777" s="254"/>
      <c r="M4777" s="255"/>
      <c r="N4777" s="256"/>
      <c r="O4777" s="256"/>
      <c r="P4777" s="256"/>
      <c r="Q4777" s="256"/>
      <c r="R4777" s="256"/>
      <c r="S4777" s="256"/>
      <c r="T4777" s="257"/>
      <c r="U4777" s="13"/>
      <c r="V4777" s="13"/>
      <c r="W4777" s="13"/>
      <c r="X4777" s="13"/>
      <c r="Y4777" s="13"/>
      <c r="Z4777" s="13"/>
      <c r="AA4777" s="13"/>
      <c r="AB4777" s="13"/>
      <c r="AC4777" s="13"/>
      <c r="AD4777" s="13"/>
      <c r="AE4777" s="13"/>
      <c r="AT4777" s="258" t="s">
        <v>200</v>
      </c>
      <c r="AU4777" s="258" t="s">
        <v>82</v>
      </c>
      <c r="AV4777" s="13" t="s">
        <v>80</v>
      </c>
      <c r="AW4777" s="13" t="s">
        <v>30</v>
      </c>
      <c r="AX4777" s="13" t="s">
        <v>73</v>
      </c>
      <c r="AY4777" s="258" t="s">
        <v>189</v>
      </c>
    </row>
    <row r="4778" s="13" customFormat="1">
      <c r="A4778" s="13"/>
      <c r="B4778" s="249"/>
      <c r="C4778" s="250"/>
      <c r="D4778" s="242" t="s">
        <v>200</v>
      </c>
      <c r="E4778" s="251" t="s">
        <v>1</v>
      </c>
      <c r="F4778" s="252" t="s">
        <v>3005</v>
      </c>
      <c r="G4778" s="250"/>
      <c r="H4778" s="251" t="s">
        <v>1</v>
      </c>
      <c r="I4778" s="253"/>
      <c r="J4778" s="250"/>
      <c r="K4778" s="250"/>
      <c r="L4778" s="254"/>
      <c r="M4778" s="255"/>
      <c r="N4778" s="256"/>
      <c r="O4778" s="256"/>
      <c r="P4778" s="256"/>
      <c r="Q4778" s="256"/>
      <c r="R4778" s="256"/>
      <c r="S4778" s="256"/>
      <c r="T4778" s="257"/>
      <c r="U4778" s="13"/>
      <c r="V4778" s="13"/>
      <c r="W4778" s="13"/>
      <c r="X4778" s="13"/>
      <c r="Y4778" s="13"/>
      <c r="Z4778" s="13"/>
      <c r="AA4778" s="13"/>
      <c r="AB4778" s="13"/>
      <c r="AC4778" s="13"/>
      <c r="AD4778" s="13"/>
      <c r="AE4778" s="13"/>
      <c r="AT4778" s="258" t="s">
        <v>200</v>
      </c>
      <c r="AU4778" s="258" t="s">
        <v>82</v>
      </c>
      <c r="AV4778" s="13" t="s">
        <v>80</v>
      </c>
      <c r="AW4778" s="13" t="s">
        <v>30</v>
      </c>
      <c r="AX4778" s="13" t="s">
        <v>73</v>
      </c>
      <c r="AY4778" s="258" t="s">
        <v>189</v>
      </c>
    </row>
    <row r="4779" s="14" customFormat="1">
      <c r="A4779" s="14"/>
      <c r="B4779" s="259"/>
      <c r="C4779" s="260"/>
      <c r="D4779" s="242" t="s">
        <v>200</v>
      </c>
      <c r="E4779" s="261" t="s">
        <v>1</v>
      </c>
      <c r="F4779" s="262" t="s">
        <v>3006</v>
      </c>
      <c r="G4779" s="260"/>
      <c r="H4779" s="263">
        <v>4.9500000000000002</v>
      </c>
      <c r="I4779" s="264"/>
      <c r="J4779" s="260"/>
      <c r="K4779" s="260"/>
      <c r="L4779" s="265"/>
      <c r="M4779" s="266"/>
      <c r="N4779" s="267"/>
      <c r="O4779" s="267"/>
      <c r="P4779" s="267"/>
      <c r="Q4779" s="267"/>
      <c r="R4779" s="267"/>
      <c r="S4779" s="267"/>
      <c r="T4779" s="268"/>
      <c r="U4779" s="14"/>
      <c r="V4779" s="14"/>
      <c r="W4779" s="14"/>
      <c r="X4779" s="14"/>
      <c r="Y4779" s="14"/>
      <c r="Z4779" s="14"/>
      <c r="AA4779" s="14"/>
      <c r="AB4779" s="14"/>
      <c r="AC4779" s="14"/>
      <c r="AD4779" s="14"/>
      <c r="AE4779" s="14"/>
      <c r="AT4779" s="269" t="s">
        <v>200</v>
      </c>
      <c r="AU4779" s="269" t="s">
        <v>82</v>
      </c>
      <c r="AV4779" s="14" t="s">
        <v>82</v>
      </c>
      <c r="AW4779" s="14" t="s">
        <v>30</v>
      </c>
      <c r="AX4779" s="14" t="s">
        <v>73</v>
      </c>
      <c r="AY4779" s="269" t="s">
        <v>189</v>
      </c>
    </row>
    <row r="4780" s="13" customFormat="1">
      <c r="A4780" s="13"/>
      <c r="B4780" s="249"/>
      <c r="C4780" s="250"/>
      <c r="D4780" s="242" t="s">
        <v>200</v>
      </c>
      <c r="E4780" s="251" t="s">
        <v>1</v>
      </c>
      <c r="F4780" s="252" t="s">
        <v>3007</v>
      </c>
      <c r="G4780" s="250"/>
      <c r="H4780" s="251" t="s">
        <v>1</v>
      </c>
      <c r="I4780" s="253"/>
      <c r="J4780" s="250"/>
      <c r="K4780" s="250"/>
      <c r="L4780" s="254"/>
      <c r="M4780" s="255"/>
      <c r="N4780" s="256"/>
      <c r="O4780" s="256"/>
      <c r="P4780" s="256"/>
      <c r="Q4780" s="256"/>
      <c r="R4780" s="256"/>
      <c r="S4780" s="256"/>
      <c r="T4780" s="257"/>
      <c r="U4780" s="13"/>
      <c r="V4780" s="13"/>
      <c r="W4780" s="13"/>
      <c r="X4780" s="13"/>
      <c r="Y4780" s="13"/>
      <c r="Z4780" s="13"/>
      <c r="AA4780" s="13"/>
      <c r="AB4780" s="13"/>
      <c r="AC4780" s="13"/>
      <c r="AD4780" s="13"/>
      <c r="AE4780" s="13"/>
      <c r="AT4780" s="258" t="s">
        <v>200</v>
      </c>
      <c r="AU4780" s="258" t="s">
        <v>82</v>
      </c>
      <c r="AV4780" s="13" t="s">
        <v>80</v>
      </c>
      <c r="AW4780" s="13" t="s">
        <v>30</v>
      </c>
      <c r="AX4780" s="13" t="s">
        <v>73</v>
      </c>
      <c r="AY4780" s="258" t="s">
        <v>189</v>
      </c>
    </row>
    <row r="4781" s="14" customFormat="1">
      <c r="A4781" s="14"/>
      <c r="B4781" s="259"/>
      <c r="C4781" s="260"/>
      <c r="D4781" s="242" t="s">
        <v>200</v>
      </c>
      <c r="E4781" s="261" t="s">
        <v>1</v>
      </c>
      <c r="F4781" s="262" t="s">
        <v>3008</v>
      </c>
      <c r="G4781" s="260"/>
      <c r="H4781" s="263">
        <v>8.5</v>
      </c>
      <c r="I4781" s="264"/>
      <c r="J4781" s="260"/>
      <c r="K4781" s="260"/>
      <c r="L4781" s="265"/>
      <c r="M4781" s="266"/>
      <c r="N4781" s="267"/>
      <c r="O4781" s="267"/>
      <c r="P4781" s="267"/>
      <c r="Q4781" s="267"/>
      <c r="R4781" s="267"/>
      <c r="S4781" s="267"/>
      <c r="T4781" s="268"/>
      <c r="U4781" s="14"/>
      <c r="V4781" s="14"/>
      <c r="W4781" s="14"/>
      <c r="X4781" s="14"/>
      <c r="Y4781" s="14"/>
      <c r="Z4781" s="14"/>
      <c r="AA4781" s="14"/>
      <c r="AB4781" s="14"/>
      <c r="AC4781" s="14"/>
      <c r="AD4781" s="14"/>
      <c r="AE4781" s="14"/>
      <c r="AT4781" s="269" t="s">
        <v>200</v>
      </c>
      <c r="AU4781" s="269" t="s">
        <v>82</v>
      </c>
      <c r="AV4781" s="14" t="s">
        <v>82</v>
      </c>
      <c r="AW4781" s="14" t="s">
        <v>30</v>
      </c>
      <c r="AX4781" s="14" t="s">
        <v>73</v>
      </c>
      <c r="AY4781" s="269" t="s">
        <v>189</v>
      </c>
    </row>
    <row r="4782" s="13" customFormat="1">
      <c r="A4782" s="13"/>
      <c r="B4782" s="249"/>
      <c r="C4782" s="250"/>
      <c r="D4782" s="242" t="s">
        <v>200</v>
      </c>
      <c r="E4782" s="251" t="s">
        <v>1</v>
      </c>
      <c r="F4782" s="252" t="s">
        <v>3009</v>
      </c>
      <c r="G4782" s="250"/>
      <c r="H4782" s="251" t="s">
        <v>1</v>
      </c>
      <c r="I4782" s="253"/>
      <c r="J4782" s="250"/>
      <c r="K4782" s="250"/>
      <c r="L4782" s="254"/>
      <c r="M4782" s="255"/>
      <c r="N4782" s="256"/>
      <c r="O4782" s="256"/>
      <c r="P4782" s="256"/>
      <c r="Q4782" s="256"/>
      <c r="R4782" s="256"/>
      <c r="S4782" s="256"/>
      <c r="T4782" s="257"/>
      <c r="U4782" s="13"/>
      <c r="V4782" s="13"/>
      <c r="W4782" s="13"/>
      <c r="X4782" s="13"/>
      <c r="Y4782" s="13"/>
      <c r="Z4782" s="13"/>
      <c r="AA4782" s="13"/>
      <c r="AB4782" s="13"/>
      <c r="AC4782" s="13"/>
      <c r="AD4782" s="13"/>
      <c r="AE4782" s="13"/>
      <c r="AT4782" s="258" t="s">
        <v>200</v>
      </c>
      <c r="AU4782" s="258" t="s">
        <v>82</v>
      </c>
      <c r="AV4782" s="13" t="s">
        <v>80</v>
      </c>
      <c r="AW4782" s="13" t="s">
        <v>30</v>
      </c>
      <c r="AX4782" s="13" t="s">
        <v>73</v>
      </c>
      <c r="AY4782" s="258" t="s">
        <v>189</v>
      </c>
    </row>
    <row r="4783" s="14" customFormat="1">
      <c r="A4783" s="14"/>
      <c r="B4783" s="259"/>
      <c r="C4783" s="260"/>
      <c r="D4783" s="242" t="s">
        <v>200</v>
      </c>
      <c r="E4783" s="261" t="s">
        <v>1</v>
      </c>
      <c r="F4783" s="262" t="s">
        <v>3010</v>
      </c>
      <c r="G4783" s="260"/>
      <c r="H4783" s="263">
        <v>19</v>
      </c>
      <c r="I4783" s="264"/>
      <c r="J4783" s="260"/>
      <c r="K4783" s="260"/>
      <c r="L4783" s="265"/>
      <c r="M4783" s="266"/>
      <c r="N4783" s="267"/>
      <c r="O4783" s="267"/>
      <c r="P4783" s="267"/>
      <c r="Q4783" s="267"/>
      <c r="R4783" s="267"/>
      <c r="S4783" s="267"/>
      <c r="T4783" s="268"/>
      <c r="U4783" s="14"/>
      <c r="V4783" s="14"/>
      <c r="W4783" s="14"/>
      <c r="X4783" s="14"/>
      <c r="Y4783" s="14"/>
      <c r="Z4783" s="14"/>
      <c r="AA4783" s="14"/>
      <c r="AB4783" s="14"/>
      <c r="AC4783" s="14"/>
      <c r="AD4783" s="14"/>
      <c r="AE4783" s="14"/>
      <c r="AT4783" s="269" t="s">
        <v>200</v>
      </c>
      <c r="AU4783" s="269" t="s">
        <v>82</v>
      </c>
      <c r="AV4783" s="14" t="s">
        <v>82</v>
      </c>
      <c r="AW4783" s="14" t="s">
        <v>30</v>
      </c>
      <c r="AX4783" s="14" t="s">
        <v>73</v>
      </c>
      <c r="AY4783" s="269" t="s">
        <v>189</v>
      </c>
    </row>
    <row r="4784" s="13" customFormat="1">
      <c r="A4784" s="13"/>
      <c r="B4784" s="249"/>
      <c r="C4784" s="250"/>
      <c r="D4784" s="242" t="s">
        <v>200</v>
      </c>
      <c r="E4784" s="251" t="s">
        <v>1</v>
      </c>
      <c r="F4784" s="252" t="s">
        <v>3011</v>
      </c>
      <c r="G4784" s="250"/>
      <c r="H4784" s="251" t="s">
        <v>1</v>
      </c>
      <c r="I4784" s="253"/>
      <c r="J4784" s="250"/>
      <c r="K4784" s="250"/>
      <c r="L4784" s="254"/>
      <c r="M4784" s="255"/>
      <c r="N4784" s="256"/>
      <c r="O4784" s="256"/>
      <c r="P4784" s="256"/>
      <c r="Q4784" s="256"/>
      <c r="R4784" s="256"/>
      <c r="S4784" s="256"/>
      <c r="T4784" s="257"/>
      <c r="U4784" s="13"/>
      <c r="V4784" s="13"/>
      <c r="W4784" s="13"/>
      <c r="X4784" s="13"/>
      <c r="Y4784" s="13"/>
      <c r="Z4784" s="13"/>
      <c r="AA4784" s="13"/>
      <c r="AB4784" s="13"/>
      <c r="AC4784" s="13"/>
      <c r="AD4784" s="13"/>
      <c r="AE4784" s="13"/>
      <c r="AT4784" s="258" t="s">
        <v>200</v>
      </c>
      <c r="AU4784" s="258" t="s">
        <v>82</v>
      </c>
      <c r="AV4784" s="13" t="s">
        <v>80</v>
      </c>
      <c r="AW4784" s="13" t="s">
        <v>30</v>
      </c>
      <c r="AX4784" s="13" t="s">
        <v>73</v>
      </c>
      <c r="AY4784" s="258" t="s">
        <v>189</v>
      </c>
    </row>
    <row r="4785" s="14" customFormat="1">
      <c r="A4785" s="14"/>
      <c r="B4785" s="259"/>
      <c r="C4785" s="260"/>
      <c r="D4785" s="242" t="s">
        <v>200</v>
      </c>
      <c r="E4785" s="261" t="s">
        <v>1</v>
      </c>
      <c r="F4785" s="262" t="s">
        <v>3012</v>
      </c>
      <c r="G4785" s="260"/>
      <c r="H4785" s="263">
        <v>8.6999999999999993</v>
      </c>
      <c r="I4785" s="264"/>
      <c r="J4785" s="260"/>
      <c r="K4785" s="260"/>
      <c r="L4785" s="265"/>
      <c r="M4785" s="266"/>
      <c r="N4785" s="267"/>
      <c r="O4785" s="267"/>
      <c r="P4785" s="267"/>
      <c r="Q4785" s="267"/>
      <c r="R4785" s="267"/>
      <c r="S4785" s="267"/>
      <c r="T4785" s="268"/>
      <c r="U4785" s="14"/>
      <c r="V4785" s="14"/>
      <c r="W4785" s="14"/>
      <c r="X4785" s="14"/>
      <c r="Y4785" s="14"/>
      <c r="Z4785" s="14"/>
      <c r="AA4785" s="14"/>
      <c r="AB4785" s="14"/>
      <c r="AC4785" s="14"/>
      <c r="AD4785" s="14"/>
      <c r="AE4785" s="14"/>
      <c r="AT4785" s="269" t="s">
        <v>200</v>
      </c>
      <c r="AU4785" s="269" t="s">
        <v>82</v>
      </c>
      <c r="AV4785" s="14" t="s">
        <v>82</v>
      </c>
      <c r="AW4785" s="14" t="s">
        <v>30</v>
      </c>
      <c r="AX4785" s="14" t="s">
        <v>73</v>
      </c>
      <c r="AY4785" s="269" t="s">
        <v>189</v>
      </c>
    </row>
    <row r="4786" s="15" customFormat="1">
      <c r="A4786" s="15"/>
      <c r="B4786" s="270"/>
      <c r="C4786" s="271"/>
      <c r="D4786" s="242" t="s">
        <v>200</v>
      </c>
      <c r="E4786" s="272" t="s">
        <v>1</v>
      </c>
      <c r="F4786" s="273" t="s">
        <v>207</v>
      </c>
      <c r="G4786" s="271"/>
      <c r="H4786" s="274">
        <v>41.149999999999999</v>
      </c>
      <c r="I4786" s="275"/>
      <c r="J4786" s="271"/>
      <c r="K4786" s="271"/>
      <c r="L4786" s="276"/>
      <c r="M4786" s="277"/>
      <c r="N4786" s="278"/>
      <c r="O4786" s="278"/>
      <c r="P4786" s="278"/>
      <c r="Q4786" s="278"/>
      <c r="R4786" s="278"/>
      <c r="S4786" s="278"/>
      <c r="T4786" s="279"/>
      <c r="U4786" s="15"/>
      <c r="V4786" s="15"/>
      <c r="W4786" s="15"/>
      <c r="X4786" s="15"/>
      <c r="Y4786" s="15"/>
      <c r="Z4786" s="15"/>
      <c r="AA4786" s="15"/>
      <c r="AB4786" s="15"/>
      <c r="AC4786" s="15"/>
      <c r="AD4786" s="15"/>
      <c r="AE4786" s="15"/>
      <c r="AT4786" s="280" t="s">
        <v>200</v>
      </c>
      <c r="AU4786" s="280" t="s">
        <v>82</v>
      </c>
      <c r="AV4786" s="15" t="s">
        <v>195</v>
      </c>
      <c r="AW4786" s="15" t="s">
        <v>30</v>
      </c>
      <c r="AX4786" s="15" t="s">
        <v>80</v>
      </c>
      <c r="AY4786" s="280" t="s">
        <v>189</v>
      </c>
    </row>
    <row r="4787" s="2" customFormat="1" ht="37.8" customHeight="1">
      <c r="A4787" s="39"/>
      <c r="B4787" s="40"/>
      <c r="C4787" s="228" t="s">
        <v>3013</v>
      </c>
      <c r="D4787" s="228" t="s">
        <v>191</v>
      </c>
      <c r="E4787" s="229" t="s">
        <v>3014</v>
      </c>
      <c r="F4787" s="230" t="s">
        <v>3015</v>
      </c>
      <c r="G4787" s="231" t="s">
        <v>466</v>
      </c>
      <c r="H4787" s="232">
        <v>70.049999999999997</v>
      </c>
      <c r="I4787" s="233"/>
      <c r="J4787" s="234">
        <f>ROUND(I4787*H4787,2)</f>
        <v>0</v>
      </c>
      <c r="K4787" s="235"/>
      <c r="L4787" s="45"/>
      <c r="M4787" s="236" t="s">
        <v>1</v>
      </c>
      <c r="N4787" s="237" t="s">
        <v>38</v>
      </c>
      <c r="O4787" s="92"/>
      <c r="P4787" s="238">
        <f>O4787*H4787</f>
        <v>0</v>
      </c>
      <c r="Q4787" s="238">
        <v>0.0037420000000000001</v>
      </c>
      <c r="R4787" s="238">
        <f>Q4787*H4787</f>
        <v>0.2621271</v>
      </c>
      <c r="S4787" s="238">
        <v>0</v>
      </c>
      <c r="T4787" s="239">
        <f>S4787*H4787</f>
        <v>0</v>
      </c>
      <c r="U4787" s="39"/>
      <c r="V4787" s="39"/>
      <c r="W4787" s="39"/>
      <c r="X4787" s="39"/>
      <c r="Y4787" s="39"/>
      <c r="Z4787" s="39"/>
      <c r="AA4787" s="39"/>
      <c r="AB4787" s="39"/>
      <c r="AC4787" s="39"/>
      <c r="AD4787" s="39"/>
      <c r="AE4787" s="39"/>
      <c r="AR4787" s="240" t="s">
        <v>306</v>
      </c>
      <c r="AT4787" s="240" t="s">
        <v>191</v>
      </c>
      <c r="AU4787" s="240" t="s">
        <v>82</v>
      </c>
      <c r="AY4787" s="18" t="s">
        <v>189</v>
      </c>
      <c r="BE4787" s="241">
        <f>IF(N4787="základní",J4787,0)</f>
        <v>0</v>
      </c>
      <c r="BF4787" s="241">
        <f>IF(N4787="snížená",J4787,0)</f>
        <v>0</v>
      </c>
      <c r="BG4787" s="241">
        <f>IF(N4787="zákl. přenesená",J4787,0)</f>
        <v>0</v>
      </c>
      <c r="BH4787" s="241">
        <f>IF(N4787="sníž. přenesená",J4787,0)</f>
        <v>0</v>
      </c>
      <c r="BI4787" s="241">
        <f>IF(N4787="nulová",J4787,0)</f>
        <v>0</v>
      </c>
      <c r="BJ4787" s="18" t="s">
        <v>80</v>
      </c>
      <c r="BK4787" s="241">
        <f>ROUND(I4787*H4787,2)</f>
        <v>0</v>
      </c>
      <c r="BL4787" s="18" t="s">
        <v>306</v>
      </c>
      <c r="BM4787" s="240" t="s">
        <v>3016</v>
      </c>
    </row>
    <row r="4788" s="2" customFormat="1">
      <c r="A4788" s="39"/>
      <c r="B4788" s="40"/>
      <c r="C4788" s="41"/>
      <c r="D4788" s="242" t="s">
        <v>197</v>
      </c>
      <c r="E4788" s="41"/>
      <c r="F4788" s="243" t="s">
        <v>3015</v>
      </c>
      <c r="G4788" s="41"/>
      <c r="H4788" s="41"/>
      <c r="I4788" s="244"/>
      <c r="J4788" s="41"/>
      <c r="K4788" s="41"/>
      <c r="L4788" s="45"/>
      <c r="M4788" s="245"/>
      <c r="N4788" s="246"/>
      <c r="O4788" s="92"/>
      <c r="P4788" s="92"/>
      <c r="Q4788" s="92"/>
      <c r="R4788" s="92"/>
      <c r="S4788" s="92"/>
      <c r="T4788" s="93"/>
      <c r="U4788" s="39"/>
      <c r="V4788" s="39"/>
      <c r="W4788" s="39"/>
      <c r="X4788" s="39"/>
      <c r="Y4788" s="39"/>
      <c r="Z4788" s="39"/>
      <c r="AA4788" s="39"/>
      <c r="AB4788" s="39"/>
      <c r="AC4788" s="39"/>
      <c r="AD4788" s="39"/>
      <c r="AE4788" s="39"/>
      <c r="AT4788" s="18" t="s">
        <v>197</v>
      </c>
      <c r="AU4788" s="18" t="s">
        <v>82</v>
      </c>
    </row>
    <row r="4789" s="2" customFormat="1">
      <c r="A4789" s="39"/>
      <c r="B4789" s="40"/>
      <c r="C4789" s="41"/>
      <c r="D4789" s="247" t="s">
        <v>198</v>
      </c>
      <c r="E4789" s="41"/>
      <c r="F4789" s="248" t="s">
        <v>3017</v>
      </c>
      <c r="G4789" s="41"/>
      <c r="H4789" s="41"/>
      <c r="I4789" s="244"/>
      <c r="J4789" s="41"/>
      <c r="K4789" s="41"/>
      <c r="L4789" s="45"/>
      <c r="M4789" s="245"/>
      <c r="N4789" s="246"/>
      <c r="O4789" s="92"/>
      <c r="P4789" s="92"/>
      <c r="Q4789" s="92"/>
      <c r="R4789" s="92"/>
      <c r="S4789" s="92"/>
      <c r="T4789" s="93"/>
      <c r="U4789" s="39"/>
      <c r="V4789" s="39"/>
      <c r="W4789" s="39"/>
      <c r="X4789" s="39"/>
      <c r="Y4789" s="39"/>
      <c r="Z4789" s="39"/>
      <c r="AA4789" s="39"/>
      <c r="AB4789" s="39"/>
      <c r="AC4789" s="39"/>
      <c r="AD4789" s="39"/>
      <c r="AE4789" s="39"/>
      <c r="AT4789" s="18" t="s">
        <v>198</v>
      </c>
      <c r="AU4789" s="18" t="s">
        <v>82</v>
      </c>
    </row>
    <row r="4790" s="13" customFormat="1">
      <c r="A4790" s="13"/>
      <c r="B4790" s="249"/>
      <c r="C4790" s="250"/>
      <c r="D4790" s="242" t="s">
        <v>200</v>
      </c>
      <c r="E4790" s="251" t="s">
        <v>1</v>
      </c>
      <c r="F4790" s="252" t="s">
        <v>2971</v>
      </c>
      <c r="G4790" s="250"/>
      <c r="H4790" s="251" t="s">
        <v>1</v>
      </c>
      <c r="I4790" s="253"/>
      <c r="J4790" s="250"/>
      <c r="K4790" s="250"/>
      <c r="L4790" s="254"/>
      <c r="M4790" s="255"/>
      <c r="N4790" s="256"/>
      <c r="O4790" s="256"/>
      <c r="P4790" s="256"/>
      <c r="Q4790" s="256"/>
      <c r="R4790" s="256"/>
      <c r="S4790" s="256"/>
      <c r="T4790" s="257"/>
      <c r="U4790" s="13"/>
      <c r="V4790" s="13"/>
      <c r="W4790" s="13"/>
      <c r="X4790" s="13"/>
      <c r="Y4790" s="13"/>
      <c r="Z4790" s="13"/>
      <c r="AA4790" s="13"/>
      <c r="AB4790" s="13"/>
      <c r="AC4790" s="13"/>
      <c r="AD4790" s="13"/>
      <c r="AE4790" s="13"/>
      <c r="AT4790" s="258" t="s">
        <v>200</v>
      </c>
      <c r="AU4790" s="258" t="s">
        <v>82</v>
      </c>
      <c r="AV4790" s="13" t="s">
        <v>80</v>
      </c>
      <c r="AW4790" s="13" t="s">
        <v>30</v>
      </c>
      <c r="AX4790" s="13" t="s">
        <v>73</v>
      </c>
      <c r="AY4790" s="258" t="s">
        <v>189</v>
      </c>
    </row>
    <row r="4791" s="13" customFormat="1">
      <c r="A4791" s="13"/>
      <c r="B4791" s="249"/>
      <c r="C4791" s="250"/>
      <c r="D4791" s="242" t="s">
        <v>200</v>
      </c>
      <c r="E4791" s="251" t="s">
        <v>1</v>
      </c>
      <c r="F4791" s="252" t="s">
        <v>2864</v>
      </c>
      <c r="G4791" s="250"/>
      <c r="H4791" s="251" t="s">
        <v>1</v>
      </c>
      <c r="I4791" s="253"/>
      <c r="J4791" s="250"/>
      <c r="K4791" s="250"/>
      <c r="L4791" s="254"/>
      <c r="M4791" s="255"/>
      <c r="N4791" s="256"/>
      <c r="O4791" s="256"/>
      <c r="P4791" s="256"/>
      <c r="Q4791" s="256"/>
      <c r="R4791" s="256"/>
      <c r="S4791" s="256"/>
      <c r="T4791" s="257"/>
      <c r="U4791" s="13"/>
      <c r="V4791" s="13"/>
      <c r="W4791" s="13"/>
      <c r="X4791" s="13"/>
      <c r="Y4791" s="13"/>
      <c r="Z4791" s="13"/>
      <c r="AA4791" s="13"/>
      <c r="AB4791" s="13"/>
      <c r="AC4791" s="13"/>
      <c r="AD4791" s="13"/>
      <c r="AE4791" s="13"/>
      <c r="AT4791" s="258" t="s">
        <v>200</v>
      </c>
      <c r="AU4791" s="258" t="s">
        <v>82</v>
      </c>
      <c r="AV4791" s="13" t="s">
        <v>80</v>
      </c>
      <c r="AW4791" s="13" t="s">
        <v>30</v>
      </c>
      <c r="AX4791" s="13" t="s">
        <v>73</v>
      </c>
      <c r="AY4791" s="258" t="s">
        <v>189</v>
      </c>
    </row>
    <row r="4792" s="13" customFormat="1">
      <c r="A4792" s="13"/>
      <c r="B4792" s="249"/>
      <c r="C4792" s="250"/>
      <c r="D4792" s="242" t="s">
        <v>200</v>
      </c>
      <c r="E4792" s="251" t="s">
        <v>1</v>
      </c>
      <c r="F4792" s="252" t="s">
        <v>2854</v>
      </c>
      <c r="G4792" s="250"/>
      <c r="H4792" s="251" t="s">
        <v>1</v>
      </c>
      <c r="I4792" s="253"/>
      <c r="J4792" s="250"/>
      <c r="K4792" s="250"/>
      <c r="L4792" s="254"/>
      <c r="M4792" s="255"/>
      <c r="N4792" s="256"/>
      <c r="O4792" s="256"/>
      <c r="P4792" s="256"/>
      <c r="Q4792" s="256"/>
      <c r="R4792" s="256"/>
      <c r="S4792" s="256"/>
      <c r="T4792" s="257"/>
      <c r="U4792" s="13"/>
      <c r="V4792" s="13"/>
      <c r="W4792" s="13"/>
      <c r="X4792" s="13"/>
      <c r="Y4792" s="13"/>
      <c r="Z4792" s="13"/>
      <c r="AA4792" s="13"/>
      <c r="AB4792" s="13"/>
      <c r="AC4792" s="13"/>
      <c r="AD4792" s="13"/>
      <c r="AE4792" s="13"/>
      <c r="AT4792" s="258" t="s">
        <v>200</v>
      </c>
      <c r="AU4792" s="258" t="s">
        <v>82</v>
      </c>
      <c r="AV4792" s="13" t="s">
        <v>80</v>
      </c>
      <c r="AW4792" s="13" t="s">
        <v>30</v>
      </c>
      <c r="AX4792" s="13" t="s">
        <v>73</v>
      </c>
      <c r="AY4792" s="258" t="s">
        <v>189</v>
      </c>
    </row>
    <row r="4793" s="13" customFormat="1">
      <c r="A4793" s="13"/>
      <c r="B4793" s="249"/>
      <c r="C4793" s="250"/>
      <c r="D4793" s="242" t="s">
        <v>200</v>
      </c>
      <c r="E4793" s="251" t="s">
        <v>1</v>
      </c>
      <c r="F4793" s="252" t="s">
        <v>2972</v>
      </c>
      <c r="G4793" s="250"/>
      <c r="H4793" s="251" t="s">
        <v>1</v>
      </c>
      <c r="I4793" s="253"/>
      <c r="J4793" s="250"/>
      <c r="K4793" s="250"/>
      <c r="L4793" s="254"/>
      <c r="M4793" s="255"/>
      <c r="N4793" s="256"/>
      <c r="O4793" s="256"/>
      <c r="P4793" s="256"/>
      <c r="Q4793" s="256"/>
      <c r="R4793" s="256"/>
      <c r="S4793" s="256"/>
      <c r="T4793" s="257"/>
      <c r="U4793" s="13"/>
      <c r="V4793" s="13"/>
      <c r="W4793" s="13"/>
      <c r="X4793" s="13"/>
      <c r="Y4793" s="13"/>
      <c r="Z4793" s="13"/>
      <c r="AA4793" s="13"/>
      <c r="AB4793" s="13"/>
      <c r="AC4793" s="13"/>
      <c r="AD4793" s="13"/>
      <c r="AE4793" s="13"/>
      <c r="AT4793" s="258" t="s">
        <v>200</v>
      </c>
      <c r="AU4793" s="258" t="s">
        <v>82</v>
      </c>
      <c r="AV4793" s="13" t="s">
        <v>80</v>
      </c>
      <c r="AW4793" s="13" t="s">
        <v>30</v>
      </c>
      <c r="AX4793" s="13" t="s">
        <v>73</v>
      </c>
      <c r="AY4793" s="258" t="s">
        <v>189</v>
      </c>
    </row>
    <row r="4794" s="13" customFormat="1">
      <c r="A4794" s="13"/>
      <c r="B4794" s="249"/>
      <c r="C4794" s="250"/>
      <c r="D4794" s="242" t="s">
        <v>200</v>
      </c>
      <c r="E4794" s="251" t="s">
        <v>1</v>
      </c>
      <c r="F4794" s="252" t="s">
        <v>2973</v>
      </c>
      <c r="G4794" s="250"/>
      <c r="H4794" s="251" t="s">
        <v>1</v>
      </c>
      <c r="I4794" s="253"/>
      <c r="J4794" s="250"/>
      <c r="K4794" s="250"/>
      <c r="L4794" s="254"/>
      <c r="M4794" s="255"/>
      <c r="N4794" s="256"/>
      <c r="O4794" s="256"/>
      <c r="P4794" s="256"/>
      <c r="Q4794" s="256"/>
      <c r="R4794" s="256"/>
      <c r="S4794" s="256"/>
      <c r="T4794" s="257"/>
      <c r="U4794" s="13"/>
      <c r="V4794" s="13"/>
      <c r="W4794" s="13"/>
      <c r="X4794" s="13"/>
      <c r="Y4794" s="13"/>
      <c r="Z4794" s="13"/>
      <c r="AA4794" s="13"/>
      <c r="AB4794" s="13"/>
      <c r="AC4794" s="13"/>
      <c r="AD4794" s="13"/>
      <c r="AE4794" s="13"/>
      <c r="AT4794" s="258" t="s">
        <v>200</v>
      </c>
      <c r="AU4794" s="258" t="s">
        <v>82</v>
      </c>
      <c r="AV4794" s="13" t="s">
        <v>80</v>
      </c>
      <c r="AW4794" s="13" t="s">
        <v>30</v>
      </c>
      <c r="AX4794" s="13" t="s">
        <v>73</v>
      </c>
      <c r="AY4794" s="258" t="s">
        <v>189</v>
      </c>
    </row>
    <row r="4795" s="13" customFormat="1">
      <c r="A4795" s="13"/>
      <c r="B4795" s="249"/>
      <c r="C4795" s="250"/>
      <c r="D4795" s="242" t="s">
        <v>200</v>
      </c>
      <c r="E4795" s="251" t="s">
        <v>1</v>
      </c>
      <c r="F4795" s="252" t="s">
        <v>2831</v>
      </c>
      <c r="G4795" s="250"/>
      <c r="H4795" s="251" t="s">
        <v>1</v>
      </c>
      <c r="I4795" s="253"/>
      <c r="J4795" s="250"/>
      <c r="K4795" s="250"/>
      <c r="L4795" s="254"/>
      <c r="M4795" s="255"/>
      <c r="N4795" s="256"/>
      <c r="O4795" s="256"/>
      <c r="P4795" s="256"/>
      <c r="Q4795" s="256"/>
      <c r="R4795" s="256"/>
      <c r="S4795" s="256"/>
      <c r="T4795" s="257"/>
      <c r="U4795" s="13"/>
      <c r="V4795" s="13"/>
      <c r="W4795" s="13"/>
      <c r="X4795" s="13"/>
      <c r="Y4795" s="13"/>
      <c r="Z4795" s="13"/>
      <c r="AA4795" s="13"/>
      <c r="AB4795" s="13"/>
      <c r="AC4795" s="13"/>
      <c r="AD4795" s="13"/>
      <c r="AE4795" s="13"/>
      <c r="AT4795" s="258" t="s">
        <v>200</v>
      </c>
      <c r="AU4795" s="258" t="s">
        <v>82</v>
      </c>
      <c r="AV4795" s="13" t="s">
        <v>80</v>
      </c>
      <c r="AW4795" s="13" t="s">
        <v>30</v>
      </c>
      <c r="AX4795" s="13" t="s">
        <v>73</v>
      </c>
      <c r="AY4795" s="258" t="s">
        <v>189</v>
      </c>
    </row>
    <row r="4796" s="13" customFormat="1">
      <c r="A4796" s="13"/>
      <c r="B4796" s="249"/>
      <c r="C4796" s="250"/>
      <c r="D4796" s="242" t="s">
        <v>200</v>
      </c>
      <c r="E4796" s="251" t="s">
        <v>1</v>
      </c>
      <c r="F4796" s="252" t="s">
        <v>3018</v>
      </c>
      <c r="G4796" s="250"/>
      <c r="H4796" s="251" t="s">
        <v>1</v>
      </c>
      <c r="I4796" s="253"/>
      <c r="J4796" s="250"/>
      <c r="K4796" s="250"/>
      <c r="L4796" s="254"/>
      <c r="M4796" s="255"/>
      <c r="N4796" s="256"/>
      <c r="O4796" s="256"/>
      <c r="P4796" s="256"/>
      <c r="Q4796" s="256"/>
      <c r="R4796" s="256"/>
      <c r="S4796" s="256"/>
      <c r="T4796" s="257"/>
      <c r="U4796" s="13"/>
      <c r="V4796" s="13"/>
      <c r="W4796" s="13"/>
      <c r="X4796" s="13"/>
      <c r="Y4796" s="13"/>
      <c r="Z4796" s="13"/>
      <c r="AA4796" s="13"/>
      <c r="AB4796" s="13"/>
      <c r="AC4796" s="13"/>
      <c r="AD4796" s="13"/>
      <c r="AE4796" s="13"/>
      <c r="AT4796" s="258" t="s">
        <v>200</v>
      </c>
      <c r="AU4796" s="258" t="s">
        <v>82</v>
      </c>
      <c r="AV4796" s="13" t="s">
        <v>80</v>
      </c>
      <c r="AW4796" s="13" t="s">
        <v>30</v>
      </c>
      <c r="AX4796" s="13" t="s">
        <v>73</v>
      </c>
      <c r="AY4796" s="258" t="s">
        <v>189</v>
      </c>
    </row>
    <row r="4797" s="14" customFormat="1">
      <c r="A4797" s="14"/>
      <c r="B4797" s="259"/>
      <c r="C4797" s="260"/>
      <c r="D4797" s="242" t="s">
        <v>200</v>
      </c>
      <c r="E4797" s="261" t="s">
        <v>1</v>
      </c>
      <c r="F4797" s="262" t="s">
        <v>3019</v>
      </c>
      <c r="G4797" s="260"/>
      <c r="H4797" s="263">
        <v>3.2999999999999998</v>
      </c>
      <c r="I4797" s="264"/>
      <c r="J4797" s="260"/>
      <c r="K4797" s="260"/>
      <c r="L4797" s="265"/>
      <c r="M4797" s="266"/>
      <c r="N4797" s="267"/>
      <c r="O4797" s="267"/>
      <c r="P4797" s="267"/>
      <c r="Q4797" s="267"/>
      <c r="R4797" s="267"/>
      <c r="S4797" s="267"/>
      <c r="T4797" s="268"/>
      <c r="U4797" s="14"/>
      <c r="V4797" s="14"/>
      <c r="W4797" s="14"/>
      <c r="X4797" s="14"/>
      <c r="Y4797" s="14"/>
      <c r="Z4797" s="14"/>
      <c r="AA4797" s="14"/>
      <c r="AB4797" s="14"/>
      <c r="AC4797" s="14"/>
      <c r="AD4797" s="14"/>
      <c r="AE4797" s="14"/>
      <c r="AT4797" s="269" t="s">
        <v>200</v>
      </c>
      <c r="AU4797" s="269" t="s">
        <v>82</v>
      </c>
      <c r="AV4797" s="14" t="s">
        <v>82</v>
      </c>
      <c r="AW4797" s="14" t="s">
        <v>30</v>
      </c>
      <c r="AX4797" s="14" t="s">
        <v>73</v>
      </c>
      <c r="AY4797" s="269" t="s">
        <v>189</v>
      </c>
    </row>
    <row r="4798" s="13" customFormat="1">
      <c r="A4798" s="13"/>
      <c r="B4798" s="249"/>
      <c r="C4798" s="250"/>
      <c r="D4798" s="242" t="s">
        <v>200</v>
      </c>
      <c r="E4798" s="251" t="s">
        <v>1</v>
      </c>
      <c r="F4798" s="252" t="s">
        <v>3020</v>
      </c>
      <c r="G4798" s="250"/>
      <c r="H4798" s="251" t="s">
        <v>1</v>
      </c>
      <c r="I4798" s="253"/>
      <c r="J4798" s="250"/>
      <c r="K4798" s="250"/>
      <c r="L4798" s="254"/>
      <c r="M4798" s="255"/>
      <c r="N4798" s="256"/>
      <c r="O4798" s="256"/>
      <c r="P4798" s="256"/>
      <c r="Q4798" s="256"/>
      <c r="R4798" s="256"/>
      <c r="S4798" s="256"/>
      <c r="T4798" s="257"/>
      <c r="U4798" s="13"/>
      <c r="V4798" s="13"/>
      <c r="W4798" s="13"/>
      <c r="X4798" s="13"/>
      <c r="Y4798" s="13"/>
      <c r="Z4798" s="13"/>
      <c r="AA4798" s="13"/>
      <c r="AB4798" s="13"/>
      <c r="AC4798" s="13"/>
      <c r="AD4798" s="13"/>
      <c r="AE4798" s="13"/>
      <c r="AT4798" s="258" t="s">
        <v>200</v>
      </c>
      <c r="AU4798" s="258" t="s">
        <v>82</v>
      </c>
      <c r="AV4798" s="13" t="s">
        <v>80</v>
      </c>
      <c r="AW4798" s="13" t="s">
        <v>30</v>
      </c>
      <c r="AX4798" s="13" t="s">
        <v>73</v>
      </c>
      <c r="AY4798" s="258" t="s">
        <v>189</v>
      </c>
    </row>
    <row r="4799" s="14" customFormat="1">
      <c r="A4799" s="14"/>
      <c r="B4799" s="259"/>
      <c r="C4799" s="260"/>
      <c r="D4799" s="242" t="s">
        <v>200</v>
      </c>
      <c r="E4799" s="261" t="s">
        <v>1</v>
      </c>
      <c r="F4799" s="262" t="s">
        <v>3021</v>
      </c>
      <c r="G4799" s="260"/>
      <c r="H4799" s="263">
        <v>15</v>
      </c>
      <c r="I4799" s="264"/>
      <c r="J4799" s="260"/>
      <c r="K4799" s="260"/>
      <c r="L4799" s="265"/>
      <c r="M4799" s="266"/>
      <c r="N4799" s="267"/>
      <c r="O4799" s="267"/>
      <c r="P4799" s="267"/>
      <c r="Q4799" s="267"/>
      <c r="R4799" s="267"/>
      <c r="S4799" s="267"/>
      <c r="T4799" s="268"/>
      <c r="U4799" s="14"/>
      <c r="V4799" s="14"/>
      <c r="W4799" s="14"/>
      <c r="X4799" s="14"/>
      <c r="Y4799" s="14"/>
      <c r="Z4799" s="14"/>
      <c r="AA4799" s="14"/>
      <c r="AB4799" s="14"/>
      <c r="AC4799" s="14"/>
      <c r="AD4799" s="14"/>
      <c r="AE4799" s="14"/>
      <c r="AT4799" s="269" t="s">
        <v>200</v>
      </c>
      <c r="AU4799" s="269" t="s">
        <v>82</v>
      </c>
      <c r="AV4799" s="14" t="s">
        <v>82</v>
      </c>
      <c r="AW4799" s="14" t="s">
        <v>30</v>
      </c>
      <c r="AX4799" s="14" t="s">
        <v>73</v>
      </c>
      <c r="AY4799" s="269" t="s">
        <v>189</v>
      </c>
    </row>
    <row r="4800" s="13" customFormat="1">
      <c r="A4800" s="13"/>
      <c r="B4800" s="249"/>
      <c r="C4800" s="250"/>
      <c r="D4800" s="242" t="s">
        <v>200</v>
      </c>
      <c r="E4800" s="251" t="s">
        <v>1</v>
      </c>
      <c r="F4800" s="252" t="s">
        <v>3022</v>
      </c>
      <c r="G4800" s="250"/>
      <c r="H4800" s="251" t="s">
        <v>1</v>
      </c>
      <c r="I4800" s="253"/>
      <c r="J4800" s="250"/>
      <c r="K4800" s="250"/>
      <c r="L4800" s="254"/>
      <c r="M4800" s="255"/>
      <c r="N4800" s="256"/>
      <c r="O4800" s="256"/>
      <c r="P4800" s="256"/>
      <c r="Q4800" s="256"/>
      <c r="R4800" s="256"/>
      <c r="S4800" s="256"/>
      <c r="T4800" s="257"/>
      <c r="U4800" s="13"/>
      <c r="V4800" s="13"/>
      <c r="W4800" s="13"/>
      <c r="X4800" s="13"/>
      <c r="Y4800" s="13"/>
      <c r="Z4800" s="13"/>
      <c r="AA4800" s="13"/>
      <c r="AB4800" s="13"/>
      <c r="AC4800" s="13"/>
      <c r="AD4800" s="13"/>
      <c r="AE4800" s="13"/>
      <c r="AT4800" s="258" t="s">
        <v>200</v>
      </c>
      <c r="AU4800" s="258" t="s">
        <v>82</v>
      </c>
      <c r="AV4800" s="13" t="s">
        <v>80</v>
      </c>
      <c r="AW4800" s="13" t="s">
        <v>30</v>
      </c>
      <c r="AX4800" s="13" t="s">
        <v>73</v>
      </c>
      <c r="AY4800" s="258" t="s">
        <v>189</v>
      </c>
    </row>
    <row r="4801" s="14" customFormat="1">
      <c r="A4801" s="14"/>
      <c r="B4801" s="259"/>
      <c r="C4801" s="260"/>
      <c r="D4801" s="242" t="s">
        <v>200</v>
      </c>
      <c r="E4801" s="261" t="s">
        <v>1</v>
      </c>
      <c r="F4801" s="262" t="s">
        <v>3023</v>
      </c>
      <c r="G4801" s="260"/>
      <c r="H4801" s="263">
        <v>11.25</v>
      </c>
      <c r="I4801" s="264"/>
      <c r="J4801" s="260"/>
      <c r="K4801" s="260"/>
      <c r="L4801" s="265"/>
      <c r="M4801" s="266"/>
      <c r="N4801" s="267"/>
      <c r="O4801" s="267"/>
      <c r="P4801" s="267"/>
      <c r="Q4801" s="267"/>
      <c r="R4801" s="267"/>
      <c r="S4801" s="267"/>
      <c r="T4801" s="268"/>
      <c r="U4801" s="14"/>
      <c r="V4801" s="14"/>
      <c r="W4801" s="14"/>
      <c r="X4801" s="14"/>
      <c r="Y4801" s="14"/>
      <c r="Z4801" s="14"/>
      <c r="AA4801" s="14"/>
      <c r="AB4801" s="14"/>
      <c r="AC4801" s="14"/>
      <c r="AD4801" s="14"/>
      <c r="AE4801" s="14"/>
      <c r="AT4801" s="269" t="s">
        <v>200</v>
      </c>
      <c r="AU4801" s="269" t="s">
        <v>82</v>
      </c>
      <c r="AV4801" s="14" t="s">
        <v>82</v>
      </c>
      <c r="AW4801" s="14" t="s">
        <v>30</v>
      </c>
      <c r="AX4801" s="14" t="s">
        <v>73</v>
      </c>
      <c r="AY4801" s="269" t="s">
        <v>189</v>
      </c>
    </row>
    <row r="4802" s="13" customFormat="1">
      <c r="A4802" s="13"/>
      <c r="B4802" s="249"/>
      <c r="C4802" s="250"/>
      <c r="D4802" s="242" t="s">
        <v>200</v>
      </c>
      <c r="E4802" s="251" t="s">
        <v>1</v>
      </c>
      <c r="F4802" s="252" t="s">
        <v>3024</v>
      </c>
      <c r="G4802" s="250"/>
      <c r="H4802" s="251" t="s">
        <v>1</v>
      </c>
      <c r="I4802" s="253"/>
      <c r="J4802" s="250"/>
      <c r="K4802" s="250"/>
      <c r="L4802" s="254"/>
      <c r="M4802" s="255"/>
      <c r="N4802" s="256"/>
      <c r="O4802" s="256"/>
      <c r="P4802" s="256"/>
      <c r="Q4802" s="256"/>
      <c r="R4802" s="256"/>
      <c r="S4802" s="256"/>
      <c r="T4802" s="257"/>
      <c r="U4802" s="13"/>
      <c r="V4802" s="13"/>
      <c r="W4802" s="13"/>
      <c r="X4802" s="13"/>
      <c r="Y4802" s="13"/>
      <c r="Z4802" s="13"/>
      <c r="AA4802" s="13"/>
      <c r="AB4802" s="13"/>
      <c r="AC4802" s="13"/>
      <c r="AD4802" s="13"/>
      <c r="AE4802" s="13"/>
      <c r="AT4802" s="258" t="s">
        <v>200</v>
      </c>
      <c r="AU4802" s="258" t="s">
        <v>82</v>
      </c>
      <c r="AV4802" s="13" t="s">
        <v>80</v>
      </c>
      <c r="AW4802" s="13" t="s">
        <v>30</v>
      </c>
      <c r="AX4802" s="13" t="s">
        <v>73</v>
      </c>
      <c r="AY4802" s="258" t="s">
        <v>189</v>
      </c>
    </row>
    <row r="4803" s="14" customFormat="1">
      <c r="A4803" s="14"/>
      <c r="B4803" s="259"/>
      <c r="C4803" s="260"/>
      <c r="D4803" s="242" t="s">
        <v>200</v>
      </c>
      <c r="E4803" s="261" t="s">
        <v>1</v>
      </c>
      <c r="F4803" s="262" t="s">
        <v>3025</v>
      </c>
      <c r="G4803" s="260"/>
      <c r="H4803" s="263">
        <v>40.5</v>
      </c>
      <c r="I4803" s="264"/>
      <c r="J4803" s="260"/>
      <c r="K4803" s="260"/>
      <c r="L4803" s="265"/>
      <c r="M4803" s="266"/>
      <c r="N4803" s="267"/>
      <c r="O4803" s="267"/>
      <c r="P4803" s="267"/>
      <c r="Q4803" s="267"/>
      <c r="R4803" s="267"/>
      <c r="S4803" s="267"/>
      <c r="T4803" s="268"/>
      <c r="U4803" s="14"/>
      <c r="V4803" s="14"/>
      <c r="W4803" s="14"/>
      <c r="X4803" s="14"/>
      <c r="Y4803" s="14"/>
      <c r="Z4803" s="14"/>
      <c r="AA4803" s="14"/>
      <c r="AB4803" s="14"/>
      <c r="AC4803" s="14"/>
      <c r="AD4803" s="14"/>
      <c r="AE4803" s="14"/>
      <c r="AT4803" s="269" t="s">
        <v>200</v>
      </c>
      <c r="AU4803" s="269" t="s">
        <v>82</v>
      </c>
      <c r="AV4803" s="14" t="s">
        <v>82</v>
      </c>
      <c r="AW4803" s="14" t="s">
        <v>30</v>
      </c>
      <c r="AX4803" s="14" t="s">
        <v>73</v>
      </c>
      <c r="AY4803" s="269" t="s">
        <v>189</v>
      </c>
    </row>
    <row r="4804" s="15" customFormat="1">
      <c r="A4804" s="15"/>
      <c r="B4804" s="270"/>
      <c r="C4804" s="271"/>
      <c r="D4804" s="242" t="s">
        <v>200</v>
      </c>
      <c r="E4804" s="272" t="s">
        <v>1</v>
      </c>
      <c r="F4804" s="273" t="s">
        <v>207</v>
      </c>
      <c r="G4804" s="271"/>
      <c r="H4804" s="274">
        <v>70.049999999999997</v>
      </c>
      <c r="I4804" s="275"/>
      <c r="J4804" s="271"/>
      <c r="K4804" s="271"/>
      <c r="L4804" s="276"/>
      <c r="M4804" s="277"/>
      <c r="N4804" s="278"/>
      <c r="O4804" s="278"/>
      <c r="P4804" s="278"/>
      <c r="Q4804" s="278"/>
      <c r="R4804" s="278"/>
      <c r="S4804" s="278"/>
      <c r="T4804" s="279"/>
      <c r="U4804" s="15"/>
      <c r="V4804" s="15"/>
      <c r="W4804" s="15"/>
      <c r="X4804" s="15"/>
      <c r="Y4804" s="15"/>
      <c r="Z4804" s="15"/>
      <c r="AA4804" s="15"/>
      <c r="AB4804" s="15"/>
      <c r="AC4804" s="15"/>
      <c r="AD4804" s="15"/>
      <c r="AE4804" s="15"/>
      <c r="AT4804" s="280" t="s">
        <v>200</v>
      </c>
      <c r="AU4804" s="280" t="s">
        <v>82</v>
      </c>
      <c r="AV4804" s="15" t="s">
        <v>195</v>
      </c>
      <c r="AW4804" s="15" t="s">
        <v>30</v>
      </c>
      <c r="AX4804" s="15" t="s">
        <v>80</v>
      </c>
      <c r="AY4804" s="280" t="s">
        <v>189</v>
      </c>
    </row>
    <row r="4805" s="2" customFormat="1" ht="24.15" customHeight="1">
      <c r="A4805" s="39"/>
      <c r="B4805" s="40"/>
      <c r="C4805" s="228" t="s">
        <v>3026</v>
      </c>
      <c r="D4805" s="228" t="s">
        <v>191</v>
      </c>
      <c r="E4805" s="229" t="s">
        <v>3027</v>
      </c>
      <c r="F4805" s="230" t="s">
        <v>3028</v>
      </c>
      <c r="G4805" s="231" t="s">
        <v>256</v>
      </c>
      <c r="H4805" s="232">
        <v>3.1760000000000002</v>
      </c>
      <c r="I4805" s="233"/>
      <c r="J4805" s="234">
        <f>ROUND(I4805*H4805,2)</f>
        <v>0</v>
      </c>
      <c r="K4805" s="235"/>
      <c r="L4805" s="45"/>
      <c r="M4805" s="236" t="s">
        <v>1</v>
      </c>
      <c r="N4805" s="237" t="s">
        <v>38</v>
      </c>
      <c r="O4805" s="92"/>
      <c r="P4805" s="238">
        <f>O4805*H4805</f>
        <v>0</v>
      </c>
      <c r="Q4805" s="238">
        <v>0</v>
      </c>
      <c r="R4805" s="238">
        <f>Q4805*H4805</f>
        <v>0</v>
      </c>
      <c r="S4805" s="238">
        <v>0</v>
      </c>
      <c r="T4805" s="239">
        <f>S4805*H4805</f>
        <v>0</v>
      </c>
      <c r="U4805" s="39"/>
      <c r="V4805" s="39"/>
      <c r="W4805" s="39"/>
      <c r="X4805" s="39"/>
      <c r="Y4805" s="39"/>
      <c r="Z4805" s="39"/>
      <c r="AA4805" s="39"/>
      <c r="AB4805" s="39"/>
      <c r="AC4805" s="39"/>
      <c r="AD4805" s="39"/>
      <c r="AE4805" s="39"/>
      <c r="AR4805" s="240" t="s">
        <v>306</v>
      </c>
      <c r="AT4805" s="240" t="s">
        <v>191</v>
      </c>
      <c r="AU4805" s="240" t="s">
        <v>82</v>
      </c>
      <c r="AY4805" s="18" t="s">
        <v>189</v>
      </c>
      <c r="BE4805" s="241">
        <f>IF(N4805="základní",J4805,0)</f>
        <v>0</v>
      </c>
      <c r="BF4805" s="241">
        <f>IF(N4805="snížená",J4805,0)</f>
        <v>0</v>
      </c>
      <c r="BG4805" s="241">
        <f>IF(N4805="zákl. přenesená",J4805,0)</f>
        <v>0</v>
      </c>
      <c r="BH4805" s="241">
        <f>IF(N4805="sníž. přenesená",J4805,0)</f>
        <v>0</v>
      </c>
      <c r="BI4805" s="241">
        <f>IF(N4805="nulová",J4805,0)</f>
        <v>0</v>
      </c>
      <c r="BJ4805" s="18" t="s">
        <v>80</v>
      </c>
      <c r="BK4805" s="241">
        <f>ROUND(I4805*H4805,2)</f>
        <v>0</v>
      </c>
      <c r="BL4805" s="18" t="s">
        <v>306</v>
      </c>
      <c r="BM4805" s="240" t="s">
        <v>3029</v>
      </c>
    </row>
    <row r="4806" s="2" customFormat="1">
      <c r="A4806" s="39"/>
      <c r="B4806" s="40"/>
      <c r="C4806" s="41"/>
      <c r="D4806" s="242" t="s">
        <v>197</v>
      </c>
      <c r="E4806" s="41"/>
      <c r="F4806" s="243" t="s">
        <v>3030</v>
      </c>
      <c r="G4806" s="41"/>
      <c r="H4806" s="41"/>
      <c r="I4806" s="244"/>
      <c r="J4806" s="41"/>
      <c r="K4806" s="41"/>
      <c r="L4806" s="45"/>
      <c r="M4806" s="245"/>
      <c r="N4806" s="246"/>
      <c r="O4806" s="92"/>
      <c r="P4806" s="92"/>
      <c r="Q4806" s="92"/>
      <c r="R4806" s="92"/>
      <c r="S4806" s="92"/>
      <c r="T4806" s="93"/>
      <c r="U4806" s="39"/>
      <c r="V4806" s="39"/>
      <c r="W4806" s="39"/>
      <c r="X4806" s="39"/>
      <c r="Y4806" s="39"/>
      <c r="Z4806" s="39"/>
      <c r="AA4806" s="39"/>
      <c r="AB4806" s="39"/>
      <c r="AC4806" s="39"/>
      <c r="AD4806" s="39"/>
      <c r="AE4806" s="39"/>
      <c r="AT4806" s="18" t="s">
        <v>197</v>
      </c>
      <c r="AU4806" s="18" t="s">
        <v>82</v>
      </c>
    </row>
    <row r="4807" s="2" customFormat="1">
      <c r="A4807" s="39"/>
      <c r="B4807" s="40"/>
      <c r="C4807" s="41"/>
      <c r="D4807" s="247" t="s">
        <v>198</v>
      </c>
      <c r="E4807" s="41"/>
      <c r="F4807" s="248" t="s">
        <v>3031</v>
      </c>
      <c r="G4807" s="41"/>
      <c r="H4807" s="41"/>
      <c r="I4807" s="244"/>
      <c r="J4807" s="41"/>
      <c r="K4807" s="41"/>
      <c r="L4807" s="45"/>
      <c r="M4807" s="245"/>
      <c r="N4807" s="246"/>
      <c r="O4807" s="92"/>
      <c r="P4807" s="92"/>
      <c r="Q4807" s="92"/>
      <c r="R4807" s="92"/>
      <c r="S4807" s="92"/>
      <c r="T4807" s="93"/>
      <c r="U4807" s="39"/>
      <c r="V4807" s="39"/>
      <c r="W4807" s="39"/>
      <c r="X4807" s="39"/>
      <c r="Y4807" s="39"/>
      <c r="Z4807" s="39"/>
      <c r="AA4807" s="39"/>
      <c r="AB4807" s="39"/>
      <c r="AC4807" s="39"/>
      <c r="AD4807" s="39"/>
      <c r="AE4807" s="39"/>
      <c r="AT4807" s="18" t="s">
        <v>198</v>
      </c>
      <c r="AU4807" s="18" t="s">
        <v>82</v>
      </c>
    </row>
    <row r="4808" s="12" customFormat="1" ht="22.8" customHeight="1">
      <c r="A4808" s="12"/>
      <c r="B4808" s="212"/>
      <c r="C4808" s="213"/>
      <c r="D4808" s="214" t="s">
        <v>72</v>
      </c>
      <c r="E4808" s="226" t="s">
        <v>3032</v>
      </c>
      <c r="F4808" s="226" t="s">
        <v>3033</v>
      </c>
      <c r="G4808" s="213"/>
      <c r="H4808" s="213"/>
      <c r="I4808" s="216"/>
      <c r="J4808" s="227">
        <f>BK4808</f>
        <v>0</v>
      </c>
      <c r="K4808" s="213"/>
      <c r="L4808" s="218"/>
      <c r="M4808" s="219"/>
      <c r="N4808" s="220"/>
      <c r="O4808" s="220"/>
      <c r="P4808" s="221">
        <f>SUM(P4809:P4919)</f>
        <v>0</v>
      </c>
      <c r="Q4808" s="220"/>
      <c r="R4808" s="221">
        <f>SUM(R4809:R4919)</f>
        <v>4.7974031940000001</v>
      </c>
      <c r="S4808" s="220"/>
      <c r="T4808" s="222">
        <f>SUM(T4809:T4919)</f>
        <v>7.4136209399999995</v>
      </c>
      <c r="U4808" s="12"/>
      <c r="V4808" s="12"/>
      <c r="W4808" s="12"/>
      <c r="X4808" s="12"/>
      <c r="Y4808" s="12"/>
      <c r="Z4808" s="12"/>
      <c r="AA4808" s="12"/>
      <c r="AB4808" s="12"/>
      <c r="AC4808" s="12"/>
      <c r="AD4808" s="12"/>
      <c r="AE4808" s="12"/>
      <c r="AR4808" s="223" t="s">
        <v>82</v>
      </c>
      <c r="AT4808" s="224" t="s">
        <v>72</v>
      </c>
      <c r="AU4808" s="224" t="s">
        <v>80</v>
      </c>
      <c r="AY4808" s="223" t="s">
        <v>189</v>
      </c>
      <c r="BK4808" s="225">
        <f>SUM(BK4809:BK4919)</f>
        <v>0</v>
      </c>
    </row>
    <row r="4809" s="2" customFormat="1" ht="37.8" customHeight="1">
      <c r="A4809" s="39"/>
      <c r="B4809" s="40"/>
      <c r="C4809" s="228" t="s">
        <v>3034</v>
      </c>
      <c r="D4809" s="228" t="s">
        <v>191</v>
      </c>
      <c r="E4809" s="229" t="s">
        <v>3035</v>
      </c>
      <c r="F4809" s="230" t="s">
        <v>3036</v>
      </c>
      <c r="G4809" s="231" t="s">
        <v>301</v>
      </c>
      <c r="H4809" s="232">
        <v>220.16</v>
      </c>
      <c r="I4809" s="233"/>
      <c r="J4809" s="234">
        <f>ROUND(I4809*H4809,2)</f>
        <v>0</v>
      </c>
      <c r="K4809" s="235"/>
      <c r="L4809" s="45"/>
      <c r="M4809" s="236" t="s">
        <v>1</v>
      </c>
      <c r="N4809" s="237" t="s">
        <v>38</v>
      </c>
      <c r="O4809" s="92"/>
      <c r="P4809" s="238">
        <f>O4809*H4809</f>
        <v>0</v>
      </c>
      <c r="Q4809" s="238">
        <v>6.0000000000000002E-05</v>
      </c>
      <c r="R4809" s="238">
        <f>Q4809*H4809</f>
        <v>0.0132096</v>
      </c>
      <c r="S4809" s="238">
        <v>0</v>
      </c>
      <c r="T4809" s="239">
        <f>S4809*H4809</f>
        <v>0</v>
      </c>
      <c r="U4809" s="39"/>
      <c r="V4809" s="39"/>
      <c r="W4809" s="39"/>
      <c r="X4809" s="39"/>
      <c r="Y4809" s="39"/>
      <c r="Z4809" s="39"/>
      <c r="AA4809" s="39"/>
      <c r="AB4809" s="39"/>
      <c r="AC4809" s="39"/>
      <c r="AD4809" s="39"/>
      <c r="AE4809" s="39"/>
      <c r="AR4809" s="240" t="s">
        <v>306</v>
      </c>
      <c r="AT4809" s="240" t="s">
        <v>191</v>
      </c>
      <c r="AU4809" s="240" t="s">
        <v>82</v>
      </c>
      <c r="AY4809" s="18" t="s">
        <v>189</v>
      </c>
      <c r="BE4809" s="241">
        <f>IF(N4809="základní",J4809,0)</f>
        <v>0</v>
      </c>
      <c r="BF4809" s="241">
        <f>IF(N4809="snížená",J4809,0)</f>
        <v>0</v>
      </c>
      <c r="BG4809" s="241">
        <f>IF(N4809="zákl. přenesená",J4809,0)</f>
        <v>0</v>
      </c>
      <c r="BH4809" s="241">
        <f>IF(N4809="sníž. přenesená",J4809,0)</f>
        <v>0</v>
      </c>
      <c r="BI4809" s="241">
        <f>IF(N4809="nulová",J4809,0)</f>
        <v>0</v>
      </c>
      <c r="BJ4809" s="18" t="s">
        <v>80</v>
      </c>
      <c r="BK4809" s="241">
        <f>ROUND(I4809*H4809,2)</f>
        <v>0</v>
      </c>
      <c r="BL4809" s="18" t="s">
        <v>306</v>
      </c>
      <c r="BM4809" s="240" t="s">
        <v>3037</v>
      </c>
    </row>
    <row r="4810" s="2" customFormat="1">
      <c r="A4810" s="39"/>
      <c r="B4810" s="40"/>
      <c r="C4810" s="41"/>
      <c r="D4810" s="242" t="s">
        <v>197</v>
      </c>
      <c r="E4810" s="41"/>
      <c r="F4810" s="243" t="s">
        <v>3036</v>
      </c>
      <c r="G4810" s="41"/>
      <c r="H4810" s="41"/>
      <c r="I4810" s="244"/>
      <c r="J4810" s="41"/>
      <c r="K4810" s="41"/>
      <c r="L4810" s="45"/>
      <c r="M4810" s="245"/>
      <c r="N4810" s="246"/>
      <c r="O4810" s="92"/>
      <c r="P4810" s="92"/>
      <c r="Q4810" s="92"/>
      <c r="R4810" s="92"/>
      <c r="S4810" s="92"/>
      <c r="T4810" s="93"/>
      <c r="U4810" s="39"/>
      <c r="V4810" s="39"/>
      <c r="W4810" s="39"/>
      <c r="X4810" s="39"/>
      <c r="Y4810" s="39"/>
      <c r="Z4810" s="39"/>
      <c r="AA4810" s="39"/>
      <c r="AB4810" s="39"/>
      <c r="AC4810" s="39"/>
      <c r="AD4810" s="39"/>
      <c r="AE4810" s="39"/>
      <c r="AT4810" s="18" t="s">
        <v>197</v>
      </c>
      <c r="AU4810" s="18" t="s">
        <v>82</v>
      </c>
    </row>
    <row r="4811" s="13" customFormat="1">
      <c r="A4811" s="13"/>
      <c r="B4811" s="249"/>
      <c r="C4811" s="250"/>
      <c r="D4811" s="242" t="s">
        <v>200</v>
      </c>
      <c r="E4811" s="251" t="s">
        <v>1</v>
      </c>
      <c r="F4811" s="252" t="s">
        <v>2373</v>
      </c>
      <c r="G4811" s="250"/>
      <c r="H4811" s="251" t="s">
        <v>1</v>
      </c>
      <c r="I4811" s="253"/>
      <c r="J4811" s="250"/>
      <c r="K4811" s="250"/>
      <c r="L4811" s="254"/>
      <c r="M4811" s="255"/>
      <c r="N4811" s="256"/>
      <c r="O4811" s="256"/>
      <c r="P4811" s="256"/>
      <c r="Q4811" s="256"/>
      <c r="R4811" s="256"/>
      <c r="S4811" s="256"/>
      <c r="T4811" s="257"/>
      <c r="U4811" s="13"/>
      <c r="V4811" s="13"/>
      <c r="W4811" s="13"/>
      <c r="X4811" s="13"/>
      <c r="Y4811" s="13"/>
      <c r="Z4811" s="13"/>
      <c r="AA4811" s="13"/>
      <c r="AB4811" s="13"/>
      <c r="AC4811" s="13"/>
      <c r="AD4811" s="13"/>
      <c r="AE4811" s="13"/>
      <c r="AT4811" s="258" t="s">
        <v>200</v>
      </c>
      <c r="AU4811" s="258" t="s">
        <v>82</v>
      </c>
      <c r="AV4811" s="13" t="s">
        <v>80</v>
      </c>
      <c r="AW4811" s="13" t="s">
        <v>30</v>
      </c>
      <c r="AX4811" s="13" t="s">
        <v>73</v>
      </c>
      <c r="AY4811" s="258" t="s">
        <v>189</v>
      </c>
    </row>
    <row r="4812" s="13" customFormat="1">
      <c r="A4812" s="13"/>
      <c r="B4812" s="249"/>
      <c r="C4812" s="250"/>
      <c r="D4812" s="242" t="s">
        <v>200</v>
      </c>
      <c r="E4812" s="251" t="s">
        <v>1</v>
      </c>
      <c r="F4812" s="252" t="s">
        <v>1565</v>
      </c>
      <c r="G4812" s="250"/>
      <c r="H4812" s="251" t="s">
        <v>1</v>
      </c>
      <c r="I4812" s="253"/>
      <c r="J4812" s="250"/>
      <c r="K4812" s="250"/>
      <c r="L4812" s="254"/>
      <c r="M4812" s="255"/>
      <c r="N4812" s="256"/>
      <c r="O4812" s="256"/>
      <c r="P4812" s="256"/>
      <c r="Q4812" s="256"/>
      <c r="R4812" s="256"/>
      <c r="S4812" s="256"/>
      <c r="T4812" s="257"/>
      <c r="U4812" s="13"/>
      <c r="V4812" s="13"/>
      <c r="W4812" s="13"/>
      <c r="X4812" s="13"/>
      <c r="Y4812" s="13"/>
      <c r="Z4812" s="13"/>
      <c r="AA4812" s="13"/>
      <c r="AB4812" s="13"/>
      <c r="AC4812" s="13"/>
      <c r="AD4812" s="13"/>
      <c r="AE4812" s="13"/>
      <c r="AT4812" s="258" t="s">
        <v>200</v>
      </c>
      <c r="AU4812" s="258" t="s">
        <v>82</v>
      </c>
      <c r="AV4812" s="13" t="s">
        <v>80</v>
      </c>
      <c r="AW4812" s="13" t="s">
        <v>30</v>
      </c>
      <c r="AX4812" s="13" t="s">
        <v>73</v>
      </c>
      <c r="AY4812" s="258" t="s">
        <v>189</v>
      </c>
    </row>
    <row r="4813" s="14" customFormat="1">
      <c r="A4813" s="14"/>
      <c r="B4813" s="259"/>
      <c r="C4813" s="260"/>
      <c r="D4813" s="242" t="s">
        <v>200</v>
      </c>
      <c r="E4813" s="261" t="s">
        <v>1</v>
      </c>
      <c r="F4813" s="262" t="s">
        <v>2512</v>
      </c>
      <c r="G4813" s="260"/>
      <c r="H4813" s="263">
        <v>48.988</v>
      </c>
      <c r="I4813" s="264"/>
      <c r="J4813" s="260"/>
      <c r="K4813" s="260"/>
      <c r="L4813" s="265"/>
      <c r="M4813" s="266"/>
      <c r="N4813" s="267"/>
      <c r="O4813" s="267"/>
      <c r="P4813" s="267"/>
      <c r="Q4813" s="267"/>
      <c r="R4813" s="267"/>
      <c r="S4813" s="267"/>
      <c r="T4813" s="268"/>
      <c r="U4813" s="14"/>
      <c r="V4813" s="14"/>
      <c r="W4813" s="14"/>
      <c r="X4813" s="14"/>
      <c r="Y4813" s="14"/>
      <c r="Z4813" s="14"/>
      <c r="AA4813" s="14"/>
      <c r="AB4813" s="14"/>
      <c r="AC4813" s="14"/>
      <c r="AD4813" s="14"/>
      <c r="AE4813" s="14"/>
      <c r="AT4813" s="269" t="s">
        <v>200</v>
      </c>
      <c r="AU4813" s="269" t="s">
        <v>82</v>
      </c>
      <c r="AV4813" s="14" t="s">
        <v>82</v>
      </c>
      <c r="AW4813" s="14" t="s">
        <v>30</v>
      </c>
      <c r="AX4813" s="14" t="s">
        <v>73</v>
      </c>
      <c r="AY4813" s="269" t="s">
        <v>189</v>
      </c>
    </row>
    <row r="4814" s="13" customFormat="1">
      <c r="A4814" s="13"/>
      <c r="B4814" s="249"/>
      <c r="C4814" s="250"/>
      <c r="D4814" s="242" t="s">
        <v>200</v>
      </c>
      <c r="E4814" s="251" t="s">
        <v>1</v>
      </c>
      <c r="F4814" s="252" t="s">
        <v>1567</v>
      </c>
      <c r="G4814" s="250"/>
      <c r="H4814" s="251" t="s">
        <v>1</v>
      </c>
      <c r="I4814" s="253"/>
      <c r="J4814" s="250"/>
      <c r="K4814" s="250"/>
      <c r="L4814" s="254"/>
      <c r="M4814" s="255"/>
      <c r="N4814" s="256"/>
      <c r="O4814" s="256"/>
      <c r="P4814" s="256"/>
      <c r="Q4814" s="256"/>
      <c r="R4814" s="256"/>
      <c r="S4814" s="256"/>
      <c r="T4814" s="257"/>
      <c r="U4814" s="13"/>
      <c r="V4814" s="13"/>
      <c r="W4814" s="13"/>
      <c r="X4814" s="13"/>
      <c r="Y4814" s="13"/>
      <c r="Z4814" s="13"/>
      <c r="AA4814" s="13"/>
      <c r="AB4814" s="13"/>
      <c r="AC4814" s="13"/>
      <c r="AD4814" s="13"/>
      <c r="AE4814" s="13"/>
      <c r="AT4814" s="258" t="s">
        <v>200</v>
      </c>
      <c r="AU4814" s="258" t="s">
        <v>82</v>
      </c>
      <c r="AV4814" s="13" t="s">
        <v>80</v>
      </c>
      <c r="AW4814" s="13" t="s">
        <v>30</v>
      </c>
      <c r="AX4814" s="13" t="s">
        <v>73</v>
      </c>
      <c r="AY4814" s="258" t="s">
        <v>189</v>
      </c>
    </row>
    <row r="4815" s="14" customFormat="1">
      <c r="A4815" s="14"/>
      <c r="B4815" s="259"/>
      <c r="C4815" s="260"/>
      <c r="D4815" s="242" t="s">
        <v>200</v>
      </c>
      <c r="E4815" s="261" t="s">
        <v>1</v>
      </c>
      <c r="F4815" s="262" t="s">
        <v>2513</v>
      </c>
      <c r="G4815" s="260"/>
      <c r="H4815" s="263">
        <v>94.367000000000004</v>
      </c>
      <c r="I4815" s="264"/>
      <c r="J4815" s="260"/>
      <c r="K4815" s="260"/>
      <c r="L4815" s="265"/>
      <c r="M4815" s="266"/>
      <c r="N4815" s="267"/>
      <c r="O4815" s="267"/>
      <c r="P4815" s="267"/>
      <c r="Q4815" s="267"/>
      <c r="R4815" s="267"/>
      <c r="S4815" s="267"/>
      <c r="T4815" s="268"/>
      <c r="U4815" s="14"/>
      <c r="V4815" s="14"/>
      <c r="W4815" s="14"/>
      <c r="X4815" s="14"/>
      <c r="Y4815" s="14"/>
      <c r="Z4815" s="14"/>
      <c r="AA4815" s="14"/>
      <c r="AB4815" s="14"/>
      <c r="AC4815" s="14"/>
      <c r="AD4815" s="14"/>
      <c r="AE4815" s="14"/>
      <c r="AT4815" s="269" t="s">
        <v>200</v>
      </c>
      <c r="AU4815" s="269" t="s">
        <v>82</v>
      </c>
      <c r="AV4815" s="14" t="s">
        <v>82</v>
      </c>
      <c r="AW4815" s="14" t="s">
        <v>30</v>
      </c>
      <c r="AX4815" s="14" t="s">
        <v>73</v>
      </c>
      <c r="AY4815" s="269" t="s">
        <v>189</v>
      </c>
    </row>
    <row r="4816" s="14" customFormat="1">
      <c r="A4816" s="14"/>
      <c r="B4816" s="259"/>
      <c r="C4816" s="260"/>
      <c r="D4816" s="242" t="s">
        <v>200</v>
      </c>
      <c r="E4816" s="261" t="s">
        <v>1</v>
      </c>
      <c r="F4816" s="262" t="s">
        <v>2514</v>
      </c>
      <c r="G4816" s="260"/>
      <c r="H4816" s="263">
        <v>78.381</v>
      </c>
      <c r="I4816" s="264"/>
      <c r="J4816" s="260"/>
      <c r="K4816" s="260"/>
      <c r="L4816" s="265"/>
      <c r="M4816" s="266"/>
      <c r="N4816" s="267"/>
      <c r="O4816" s="267"/>
      <c r="P4816" s="267"/>
      <c r="Q4816" s="267"/>
      <c r="R4816" s="267"/>
      <c r="S4816" s="267"/>
      <c r="T4816" s="268"/>
      <c r="U4816" s="14"/>
      <c r="V4816" s="14"/>
      <c r="W4816" s="14"/>
      <c r="X4816" s="14"/>
      <c r="Y4816" s="14"/>
      <c r="Z4816" s="14"/>
      <c r="AA4816" s="14"/>
      <c r="AB4816" s="14"/>
      <c r="AC4816" s="14"/>
      <c r="AD4816" s="14"/>
      <c r="AE4816" s="14"/>
      <c r="AT4816" s="269" t="s">
        <v>200</v>
      </c>
      <c r="AU4816" s="269" t="s">
        <v>82</v>
      </c>
      <c r="AV4816" s="14" t="s">
        <v>82</v>
      </c>
      <c r="AW4816" s="14" t="s">
        <v>30</v>
      </c>
      <c r="AX4816" s="14" t="s">
        <v>73</v>
      </c>
      <c r="AY4816" s="269" t="s">
        <v>189</v>
      </c>
    </row>
    <row r="4817" s="13" customFormat="1">
      <c r="A4817" s="13"/>
      <c r="B4817" s="249"/>
      <c r="C4817" s="250"/>
      <c r="D4817" s="242" t="s">
        <v>200</v>
      </c>
      <c r="E4817" s="251" t="s">
        <v>1</v>
      </c>
      <c r="F4817" s="252" t="s">
        <v>2515</v>
      </c>
      <c r="G4817" s="250"/>
      <c r="H4817" s="251" t="s">
        <v>1</v>
      </c>
      <c r="I4817" s="253"/>
      <c r="J4817" s="250"/>
      <c r="K4817" s="250"/>
      <c r="L4817" s="254"/>
      <c r="M4817" s="255"/>
      <c r="N4817" s="256"/>
      <c r="O4817" s="256"/>
      <c r="P4817" s="256"/>
      <c r="Q4817" s="256"/>
      <c r="R4817" s="256"/>
      <c r="S4817" s="256"/>
      <c r="T4817" s="257"/>
      <c r="U4817" s="13"/>
      <c r="V4817" s="13"/>
      <c r="W4817" s="13"/>
      <c r="X4817" s="13"/>
      <c r="Y4817" s="13"/>
      <c r="Z4817" s="13"/>
      <c r="AA4817" s="13"/>
      <c r="AB4817" s="13"/>
      <c r="AC4817" s="13"/>
      <c r="AD4817" s="13"/>
      <c r="AE4817" s="13"/>
      <c r="AT4817" s="258" t="s">
        <v>200</v>
      </c>
      <c r="AU4817" s="258" t="s">
        <v>82</v>
      </c>
      <c r="AV4817" s="13" t="s">
        <v>80</v>
      </c>
      <c r="AW4817" s="13" t="s">
        <v>30</v>
      </c>
      <c r="AX4817" s="13" t="s">
        <v>73</v>
      </c>
      <c r="AY4817" s="258" t="s">
        <v>189</v>
      </c>
    </row>
    <row r="4818" s="14" customFormat="1">
      <c r="A4818" s="14"/>
      <c r="B4818" s="259"/>
      <c r="C4818" s="260"/>
      <c r="D4818" s="242" t="s">
        <v>200</v>
      </c>
      <c r="E4818" s="261" t="s">
        <v>1</v>
      </c>
      <c r="F4818" s="262" t="s">
        <v>2516</v>
      </c>
      <c r="G4818" s="260"/>
      <c r="H4818" s="263">
        <v>-0.89900000000000002</v>
      </c>
      <c r="I4818" s="264"/>
      <c r="J4818" s="260"/>
      <c r="K4818" s="260"/>
      <c r="L4818" s="265"/>
      <c r="M4818" s="266"/>
      <c r="N4818" s="267"/>
      <c r="O4818" s="267"/>
      <c r="P4818" s="267"/>
      <c r="Q4818" s="267"/>
      <c r="R4818" s="267"/>
      <c r="S4818" s="267"/>
      <c r="T4818" s="268"/>
      <c r="U4818" s="14"/>
      <c r="V4818" s="14"/>
      <c r="W4818" s="14"/>
      <c r="X4818" s="14"/>
      <c r="Y4818" s="14"/>
      <c r="Z4818" s="14"/>
      <c r="AA4818" s="14"/>
      <c r="AB4818" s="14"/>
      <c r="AC4818" s="14"/>
      <c r="AD4818" s="14"/>
      <c r="AE4818" s="14"/>
      <c r="AT4818" s="269" t="s">
        <v>200</v>
      </c>
      <c r="AU4818" s="269" t="s">
        <v>82</v>
      </c>
      <c r="AV4818" s="14" t="s">
        <v>82</v>
      </c>
      <c r="AW4818" s="14" t="s">
        <v>30</v>
      </c>
      <c r="AX4818" s="14" t="s">
        <v>73</v>
      </c>
      <c r="AY4818" s="269" t="s">
        <v>189</v>
      </c>
    </row>
    <row r="4819" s="13" customFormat="1">
      <c r="A4819" s="13"/>
      <c r="B4819" s="249"/>
      <c r="C4819" s="250"/>
      <c r="D4819" s="242" t="s">
        <v>200</v>
      </c>
      <c r="E4819" s="251" t="s">
        <v>1</v>
      </c>
      <c r="F4819" s="252" t="s">
        <v>2517</v>
      </c>
      <c r="G4819" s="250"/>
      <c r="H4819" s="251" t="s">
        <v>1</v>
      </c>
      <c r="I4819" s="253"/>
      <c r="J4819" s="250"/>
      <c r="K4819" s="250"/>
      <c r="L4819" s="254"/>
      <c r="M4819" s="255"/>
      <c r="N4819" s="256"/>
      <c r="O4819" s="256"/>
      <c r="P4819" s="256"/>
      <c r="Q4819" s="256"/>
      <c r="R4819" s="256"/>
      <c r="S4819" s="256"/>
      <c r="T4819" s="257"/>
      <c r="U4819" s="13"/>
      <c r="V4819" s="13"/>
      <c r="W4819" s="13"/>
      <c r="X4819" s="13"/>
      <c r="Y4819" s="13"/>
      <c r="Z4819" s="13"/>
      <c r="AA4819" s="13"/>
      <c r="AB4819" s="13"/>
      <c r="AC4819" s="13"/>
      <c r="AD4819" s="13"/>
      <c r="AE4819" s="13"/>
      <c r="AT4819" s="258" t="s">
        <v>200</v>
      </c>
      <c r="AU4819" s="258" t="s">
        <v>82</v>
      </c>
      <c r="AV4819" s="13" t="s">
        <v>80</v>
      </c>
      <c r="AW4819" s="13" t="s">
        <v>30</v>
      </c>
      <c r="AX4819" s="13" t="s">
        <v>73</v>
      </c>
      <c r="AY4819" s="258" t="s">
        <v>189</v>
      </c>
    </row>
    <row r="4820" s="14" customFormat="1">
      <c r="A4820" s="14"/>
      <c r="B4820" s="259"/>
      <c r="C4820" s="260"/>
      <c r="D4820" s="242" t="s">
        <v>200</v>
      </c>
      <c r="E4820" s="261" t="s">
        <v>1</v>
      </c>
      <c r="F4820" s="262" t="s">
        <v>2518</v>
      </c>
      <c r="G4820" s="260"/>
      <c r="H4820" s="263">
        <v>-0.67700000000000005</v>
      </c>
      <c r="I4820" s="264"/>
      <c r="J4820" s="260"/>
      <c r="K4820" s="260"/>
      <c r="L4820" s="265"/>
      <c r="M4820" s="266"/>
      <c r="N4820" s="267"/>
      <c r="O4820" s="267"/>
      <c r="P4820" s="267"/>
      <c r="Q4820" s="267"/>
      <c r="R4820" s="267"/>
      <c r="S4820" s="267"/>
      <c r="T4820" s="268"/>
      <c r="U4820" s="14"/>
      <c r="V4820" s="14"/>
      <c r="W4820" s="14"/>
      <c r="X4820" s="14"/>
      <c r="Y4820" s="14"/>
      <c r="Z4820" s="14"/>
      <c r="AA4820" s="14"/>
      <c r="AB4820" s="14"/>
      <c r="AC4820" s="14"/>
      <c r="AD4820" s="14"/>
      <c r="AE4820" s="14"/>
      <c r="AT4820" s="269" t="s">
        <v>200</v>
      </c>
      <c r="AU4820" s="269" t="s">
        <v>82</v>
      </c>
      <c r="AV4820" s="14" t="s">
        <v>82</v>
      </c>
      <c r="AW4820" s="14" t="s">
        <v>30</v>
      </c>
      <c r="AX4820" s="14" t="s">
        <v>73</v>
      </c>
      <c r="AY4820" s="269" t="s">
        <v>189</v>
      </c>
    </row>
    <row r="4821" s="15" customFormat="1">
      <c r="A4821" s="15"/>
      <c r="B4821" s="270"/>
      <c r="C4821" s="271"/>
      <c r="D4821" s="242" t="s">
        <v>200</v>
      </c>
      <c r="E4821" s="272" t="s">
        <v>1</v>
      </c>
      <c r="F4821" s="273" t="s">
        <v>207</v>
      </c>
      <c r="G4821" s="271"/>
      <c r="H4821" s="274">
        <v>220.16</v>
      </c>
      <c r="I4821" s="275"/>
      <c r="J4821" s="271"/>
      <c r="K4821" s="271"/>
      <c r="L4821" s="276"/>
      <c r="M4821" s="277"/>
      <c r="N4821" s="278"/>
      <c r="O4821" s="278"/>
      <c r="P4821" s="278"/>
      <c r="Q4821" s="278"/>
      <c r="R4821" s="278"/>
      <c r="S4821" s="278"/>
      <c r="T4821" s="279"/>
      <c r="U4821" s="15"/>
      <c r="V4821" s="15"/>
      <c r="W4821" s="15"/>
      <c r="X4821" s="15"/>
      <c r="Y4821" s="15"/>
      <c r="Z4821" s="15"/>
      <c r="AA4821" s="15"/>
      <c r="AB4821" s="15"/>
      <c r="AC4821" s="15"/>
      <c r="AD4821" s="15"/>
      <c r="AE4821" s="15"/>
      <c r="AT4821" s="280" t="s">
        <v>200</v>
      </c>
      <c r="AU4821" s="280" t="s">
        <v>82</v>
      </c>
      <c r="AV4821" s="15" t="s">
        <v>195</v>
      </c>
      <c r="AW4821" s="15" t="s">
        <v>30</v>
      </c>
      <c r="AX4821" s="15" t="s">
        <v>80</v>
      </c>
      <c r="AY4821" s="280" t="s">
        <v>189</v>
      </c>
    </row>
    <row r="4822" s="2" customFormat="1" ht="24.15" customHeight="1">
      <c r="A4822" s="39"/>
      <c r="B4822" s="40"/>
      <c r="C4822" s="281" t="s">
        <v>3038</v>
      </c>
      <c r="D4822" s="281" t="s">
        <v>273</v>
      </c>
      <c r="E4822" s="282" t="s">
        <v>3039</v>
      </c>
      <c r="F4822" s="283" t="s">
        <v>3040</v>
      </c>
      <c r="G4822" s="284" t="s">
        <v>359</v>
      </c>
      <c r="H4822" s="285">
        <v>2688.154</v>
      </c>
      <c r="I4822" s="286"/>
      <c r="J4822" s="287">
        <f>ROUND(I4822*H4822,2)</f>
        <v>0</v>
      </c>
      <c r="K4822" s="288"/>
      <c r="L4822" s="289"/>
      <c r="M4822" s="290" t="s">
        <v>1</v>
      </c>
      <c r="N4822" s="291" t="s">
        <v>38</v>
      </c>
      <c r="O4822" s="92"/>
      <c r="P4822" s="238">
        <f>O4822*H4822</f>
        <v>0</v>
      </c>
      <c r="Q4822" s="238">
        <v>0.00173</v>
      </c>
      <c r="R4822" s="238">
        <f>Q4822*H4822</f>
        <v>4.6505064200000001</v>
      </c>
      <c r="S4822" s="238">
        <v>0</v>
      </c>
      <c r="T4822" s="239">
        <f>S4822*H4822</f>
        <v>0</v>
      </c>
      <c r="U4822" s="39"/>
      <c r="V4822" s="39"/>
      <c r="W4822" s="39"/>
      <c r="X4822" s="39"/>
      <c r="Y4822" s="39"/>
      <c r="Z4822" s="39"/>
      <c r="AA4822" s="39"/>
      <c r="AB4822" s="39"/>
      <c r="AC4822" s="39"/>
      <c r="AD4822" s="39"/>
      <c r="AE4822" s="39"/>
      <c r="AR4822" s="240" t="s">
        <v>471</v>
      </c>
      <c r="AT4822" s="240" t="s">
        <v>273</v>
      </c>
      <c r="AU4822" s="240" t="s">
        <v>82</v>
      </c>
      <c r="AY4822" s="18" t="s">
        <v>189</v>
      </c>
      <c r="BE4822" s="241">
        <f>IF(N4822="základní",J4822,0)</f>
        <v>0</v>
      </c>
      <c r="BF4822" s="241">
        <f>IF(N4822="snížená",J4822,0)</f>
        <v>0</v>
      </c>
      <c r="BG4822" s="241">
        <f>IF(N4822="zákl. přenesená",J4822,0)</f>
        <v>0</v>
      </c>
      <c r="BH4822" s="241">
        <f>IF(N4822="sníž. přenesená",J4822,0)</f>
        <v>0</v>
      </c>
      <c r="BI4822" s="241">
        <f>IF(N4822="nulová",J4822,0)</f>
        <v>0</v>
      </c>
      <c r="BJ4822" s="18" t="s">
        <v>80</v>
      </c>
      <c r="BK4822" s="241">
        <f>ROUND(I4822*H4822,2)</f>
        <v>0</v>
      </c>
      <c r="BL4822" s="18" t="s">
        <v>306</v>
      </c>
      <c r="BM4822" s="240" t="s">
        <v>3041</v>
      </c>
    </row>
    <row r="4823" s="2" customFormat="1">
      <c r="A4823" s="39"/>
      <c r="B4823" s="40"/>
      <c r="C4823" s="41"/>
      <c r="D4823" s="242" t="s">
        <v>197</v>
      </c>
      <c r="E4823" s="41"/>
      <c r="F4823" s="243" t="s">
        <v>3040</v>
      </c>
      <c r="G4823" s="41"/>
      <c r="H4823" s="41"/>
      <c r="I4823" s="244"/>
      <c r="J4823" s="41"/>
      <c r="K4823" s="41"/>
      <c r="L4823" s="45"/>
      <c r="M4823" s="245"/>
      <c r="N4823" s="246"/>
      <c r="O4823" s="92"/>
      <c r="P4823" s="92"/>
      <c r="Q4823" s="92"/>
      <c r="R4823" s="92"/>
      <c r="S4823" s="92"/>
      <c r="T4823" s="93"/>
      <c r="U4823" s="39"/>
      <c r="V4823" s="39"/>
      <c r="W4823" s="39"/>
      <c r="X4823" s="39"/>
      <c r="Y4823" s="39"/>
      <c r="Z4823" s="39"/>
      <c r="AA4823" s="39"/>
      <c r="AB4823" s="39"/>
      <c r="AC4823" s="39"/>
      <c r="AD4823" s="39"/>
      <c r="AE4823" s="39"/>
      <c r="AT4823" s="18" t="s">
        <v>197</v>
      </c>
      <c r="AU4823" s="18" t="s">
        <v>82</v>
      </c>
    </row>
    <row r="4824" s="2" customFormat="1">
      <c r="A4824" s="39"/>
      <c r="B4824" s="40"/>
      <c r="C4824" s="41"/>
      <c r="D4824" s="242" t="s">
        <v>1907</v>
      </c>
      <c r="E4824" s="41"/>
      <c r="F4824" s="303" t="s">
        <v>3042</v>
      </c>
      <c r="G4824" s="41"/>
      <c r="H4824" s="41"/>
      <c r="I4824" s="244"/>
      <c r="J4824" s="41"/>
      <c r="K4824" s="41"/>
      <c r="L4824" s="45"/>
      <c r="M4824" s="245"/>
      <c r="N4824" s="246"/>
      <c r="O4824" s="92"/>
      <c r="P4824" s="92"/>
      <c r="Q4824" s="92"/>
      <c r="R4824" s="92"/>
      <c r="S4824" s="92"/>
      <c r="T4824" s="93"/>
      <c r="U4824" s="39"/>
      <c r="V4824" s="39"/>
      <c r="W4824" s="39"/>
      <c r="X4824" s="39"/>
      <c r="Y4824" s="39"/>
      <c r="Z4824" s="39"/>
      <c r="AA4824" s="39"/>
      <c r="AB4824" s="39"/>
      <c r="AC4824" s="39"/>
      <c r="AD4824" s="39"/>
      <c r="AE4824" s="39"/>
      <c r="AT4824" s="18" t="s">
        <v>1907</v>
      </c>
      <c r="AU4824" s="18" t="s">
        <v>82</v>
      </c>
    </row>
    <row r="4825" s="13" customFormat="1">
      <c r="A4825" s="13"/>
      <c r="B4825" s="249"/>
      <c r="C4825" s="250"/>
      <c r="D4825" s="242" t="s">
        <v>200</v>
      </c>
      <c r="E4825" s="251" t="s">
        <v>1</v>
      </c>
      <c r="F4825" s="252" t="s">
        <v>3043</v>
      </c>
      <c r="G4825" s="250"/>
      <c r="H4825" s="251" t="s">
        <v>1</v>
      </c>
      <c r="I4825" s="253"/>
      <c r="J4825" s="250"/>
      <c r="K4825" s="250"/>
      <c r="L4825" s="254"/>
      <c r="M4825" s="255"/>
      <c r="N4825" s="256"/>
      <c r="O4825" s="256"/>
      <c r="P4825" s="256"/>
      <c r="Q4825" s="256"/>
      <c r="R4825" s="256"/>
      <c r="S4825" s="256"/>
      <c r="T4825" s="257"/>
      <c r="U4825" s="13"/>
      <c r="V4825" s="13"/>
      <c r="W4825" s="13"/>
      <c r="X4825" s="13"/>
      <c r="Y4825" s="13"/>
      <c r="Z4825" s="13"/>
      <c r="AA4825" s="13"/>
      <c r="AB4825" s="13"/>
      <c r="AC4825" s="13"/>
      <c r="AD4825" s="13"/>
      <c r="AE4825" s="13"/>
      <c r="AT4825" s="258" t="s">
        <v>200</v>
      </c>
      <c r="AU4825" s="258" t="s">
        <v>82</v>
      </c>
      <c r="AV4825" s="13" t="s">
        <v>80</v>
      </c>
      <c r="AW4825" s="13" t="s">
        <v>30</v>
      </c>
      <c r="AX4825" s="13" t="s">
        <v>73</v>
      </c>
      <c r="AY4825" s="258" t="s">
        <v>189</v>
      </c>
    </row>
    <row r="4826" s="13" customFormat="1">
      <c r="A4826" s="13"/>
      <c r="B4826" s="249"/>
      <c r="C4826" s="250"/>
      <c r="D4826" s="242" t="s">
        <v>200</v>
      </c>
      <c r="E4826" s="251" t="s">
        <v>1</v>
      </c>
      <c r="F4826" s="252" t="s">
        <v>2373</v>
      </c>
      <c r="G4826" s="250"/>
      <c r="H4826" s="251" t="s">
        <v>1</v>
      </c>
      <c r="I4826" s="253"/>
      <c r="J4826" s="250"/>
      <c r="K4826" s="250"/>
      <c r="L4826" s="254"/>
      <c r="M4826" s="255"/>
      <c r="N4826" s="256"/>
      <c r="O4826" s="256"/>
      <c r="P4826" s="256"/>
      <c r="Q4826" s="256"/>
      <c r="R4826" s="256"/>
      <c r="S4826" s="256"/>
      <c r="T4826" s="257"/>
      <c r="U4826" s="13"/>
      <c r="V4826" s="13"/>
      <c r="W4826" s="13"/>
      <c r="X4826" s="13"/>
      <c r="Y4826" s="13"/>
      <c r="Z4826" s="13"/>
      <c r="AA4826" s="13"/>
      <c r="AB4826" s="13"/>
      <c r="AC4826" s="13"/>
      <c r="AD4826" s="13"/>
      <c r="AE4826" s="13"/>
      <c r="AT4826" s="258" t="s">
        <v>200</v>
      </c>
      <c r="AU4826" s="258" t="s">
        <v>82</v>
      </c>
      <c r="AV4826" s="13" t="s">
        <v>80</v>
      </c>
      <c r="AW4826" s="13" t="s">
        <v>30</v>
      </c>
      <c r="AX4826" s="13" t="s">
        <v>73</v>
      </c>
      <c r="AY4826" s="258" t="s">
        <v>189</v>
      </c>
    </row>
    <row r="4827" s="13" customFormat="1">
      <c r="A4827" s="13"/>
      <c r="B4827" s="249"/>
      <c r="C4827" s="250"/>
      <c r="D4827" s="242" t="s">
        <v>200</v>
      </c>
      <c r="E4827" s="251" t="s">
        <v>1</v>
      </c>
      <c r="F4827" s="252" t="s">
        <v>1565</v>
      </c>
      <c r="G4827" s="250"/>
      <c r="H4827" s="251" t="s">
        <v>1</v>
      </c>
      <c r="I4827" s="253"/>
      <c r="J4827" s="250"/>
      <c r="K4827" s="250"/>
      <c r="L4827" s="254"/>
      <c r="M4827" s="255"/>
      <c r="N4827" s="256"/>
      <c r="O4827" s="256"/>
      <c r="P4827" s="256"/>
      <c r="Q4827" s="256"/>
      <c r="R4827" s="256"/>
      <c r="S4827" s="256"/>
      <c r="T4827" s="257"/>
      <c r="U4827" s="13"/>
      <c r="V4827" s="13"/>
      <c r="W4827" s="13"/>
      <c r="X4827" s="13"/>
      <c r="Y4827" s="13"/>
      <c r="Z4827" s="13"/>
      <c r="AA4827" s="13"/>
      <c r="AB4827" s="13"/>
      <c r="AC4827" s="13"/>
      <c r="AD4827" s="13"/>
      <c r="AE4827" s="13"/>
      <c r="AT4827" s="258" t="s">
        <v>200</v>
      </c>
      <c r="AU4827" s="258" t="s">
        <v>82</v>
      </c>
      <c r="AV4827" s="13" t="s">
        <v>80</v>
      </c>
      <c r="AW4827" s="13" t="s">
        <v>30</v>
      </c>
      <c r="AX4827" s="13" t="s">
        <v>73</v>
      </c>
      <c r="AY4827" s="258" t="s">
        <v>189</v>
      </c>
    </row>
    <row r="4828" s="14" customFormat="1">
      <c r="A4828" s="14"/>
      <c r="B4828" s="259"/>
      <c r="C4828" s="260"/>
      <c r="D4828" s="242" t="s">
        <v>200</v>
      </c>
      <c r="E4828" s="261" t="s">
        <v>1</v>
      </c>
      <c r="F4828" s="262" t="s">
        <v>2512</v>
      </c>
      <c r="G4828" s="260"/>
      <c r="H4828" s="263">
        <v>48.988</v>
      </c>
      <c r="I4828" s="264"/>
      <c r="J4828" s="260"/>
      <c r="K4828" s="260"/>
      <c r="L4828" s="265"/>
      <c r="M4828" s="266"/>
      <c r="N4828" s="267"/>
      <c r="O4828" s="267"/>
      <c r="P4828" s="267"/>
      <c r="Q4828" s="267"/>
      <c r="R4828" s="267"/>
      <c r="S4828" s="267"/>
      <c r="T4828" s="268"/>
      <c r="U4828" s="14"/>
      <c r="V4828" s="14"/>
      <c r="W4828" s="14"/>
      <c r="X4828" s="14"/>
      <c r="Y4828" s="14"/>
      <c r="Z4828" s="14"/>
      <c r="AA4828" s="14"/>
      <c r="AB4828" s="14"/>
      <c r="AC4828" s="14"/>
      <c r="AD4828" s="14"/>
      <c r="AE4828" s="14"/>
      <c r="AT4828" s="269" t="s">
        <v>200</v>
      </c>
      <c r="AU4828" s="269" t="s">
        <v>82</v>
      </c>
      <c r="AV4828" s="14" t="s">
        <v>82</v>
      </c>
      <c r="AW4828" s="14" t="s">
        <v>30</v>
      </c>
      <c r="AX4828" s="14" t="s">
        <v>73</v>
      </c>
      <c r="AY4828" s="269" t="s">
        <v>189</v>
      </c>
    </row>
    <row r="4829" s="13" customFormat="1">
      <c r="A4829" s="13"/>
      <c r="B4829" s="249"/>
      <c r="C4829" s="250"/>
      <c r="D4829" s="242" t="s">
        <v>200</v>
      </c>
      <c r="E4829" s="251" t="s">
        <v>1</v>
      </c>
      <c r="F4829" s="252" t="s">
        <v>1567</v>
      </c>
      <c r="G4829" s="250"/>
      <c r="H4829" s="251" t="s">
        <v>1</v>
      </c>
      <c r="I4829" s="253"/>
      <c r="J4829" s="250"/>
      <c r="K4829" s="250"/>
      <c r="L4829" s="254"/>
      <c r="M4829" s="255"/>
      <c r="N4829" s="256"/>
      <c r="O4829" s="256"/>
      <c r="P4829" s="256"/>
      <c r="Q4829" s="256"/>
      <c r="R4829" s="256"/>
      <c r="S4829" s="256"/>
      <c r="T4829" s="257"/>
      <c r="U4829" s="13"/>
      <c r="V4829" s="13"/>
      <c r="W4829" s="13"/>
      <c r="X4829" s="13"/>
      <c r="Y4829" s="13"/>
      <c r="Z4829" s="13"/>
      <c r="AA4829" s="13"/>
      <c r="AB4829" s="13"/>
      <c r="AC4829" s="13"/>
      <c r="AD4829" s="13"/>
      <c r="AE4829" s="13"/>
      <c r="AT4829" s="258" t="s">
        <v>200</v>
      </c>
      <c r="AU4829" s="258" t="s">
        <v>82</v>
      </c>
      <c r="AV4829" s="13" t="s">
        <v>80</v>
      </c>
      <c r="AW4829" s="13" t="s">
        <v>30</v>
      </c>
      <c r="AX4829" s="13" t="s">
        <v>73</v>
      </c>
      <c r="AY4829" s="258" t="s">
        <v>189</v>
      </c>
    </row>
    <row r="4830" s="14" customFormat="1">
      <c r="A4830" s="14"/>
      <c r="B4830" s="259"/>
      <c r="C4830" s="260"/>
      <c r="D4830" s="242" t="s">
        <v>200</v>
      </c>
      <c r="E4830" s="261" t="s">
        <v>1</v>
      </c>
      <c r="F4830" s="262" t="s">
        <v>2513</v>
      </c>
      <c r="G4830" s="260"/>
      <c r="H4830" s="263">
        <v>94.367000000000004</v>
      </c>
      <c r="I4830" s="264"/>
      <c r="J4830" s="260"/>
      <c r="K4830" s="260"/>
      <c r="L4830" s="265"/>
      <c r="M4830" s="266"/>
      <c r="N4830" s="267"/>
      <c r="O4830" s="267"/>
      <c r="P4830" s="267"/>
      <c r="Q4830" s="267"/>
      <c r="R4830" s="267"/>
      <c r="S4830" s="267"/>
      <c r="T4830" s="268"/>
      <c r="U4830" s="14"/>
      <c r="V4830" s="14"/>
      <c r="W4830" s="14"/>
      <c r="X4830" s="14"/>
      <c r="Y4830" s="14"/>
      <c r="Z4830" s="14"/>
      <c r="AA4830" s="14"/>
      <c r="AB4830" s="14"/>
      <c r="AC4830" s="14"/>
      <c r="AD4830" s="14"/>
      <c r="AE4830" s="14"/>
      <c r="AT4830" s="269" t="s">
        <v>200</v>
      </c>
      <c r="AU4830" s="269" t="s">
        <v>82</v>
      </c>
      <c r="AV4830" s="14" t="s">
        <v>82</v>
      </c>
      <c r="AW4830" s="14" t="s">
        <v>30</v>
      </c>
      <c r="AX4830" s="14" t="s">
        <v>73</v>
      </c>
      <c r="AY4830" s="269" t="s">
        <v>189</v>
      </c>
    </row>
    <row r="4831" s="14" customFormat="1">
      <c r="A4831" s="14"/>
      <c r="B4831" s="259"/>
      <c r="C4831" s="260"/>
      <c r="D4831" s="242" t="s">
        <v>200</v>
      </c>
      <c r="E4831" s="261" t="s">
        <v>1</v>
      </c>
      <c r="F4831" s="262" t="s">
        <v>2514</v>
      </c>
      <c r="G4831" s="260"/>
      <c r="H4831" s="263">
        <v>78.381</v>
      </c>
      <c r="I4831" s="264"/>
      <c r="J4831" s="260"/>
      <c r="K4831" s="260"/>
      <c r="L4831" s="265"/>
      <c r="M4831" s="266"/>
      <c r="N4831" s="267"/>
      <c r="O4831" s="267"/>
      <c r="P4831" s="267"/>
      <c r="Q4831" s="267"/>
      <c r="R4831" s="267"/>
      <c r="S4831" s="267"/>
      <c r="T4831" s="268"/>
      <c r="U4831" s="14"/>
      <c r="V4831" s="14"/>
      <c r="W4831" s="14"/>
      <c r="X4831" s="14"/>
      <c r="Y4831" s="14"/>
      <c r="Z4831" s="14"/>
      <c r="AA4831" s="14"/>
      <c r="AB4831" s="14"/>
      <c r="AC4831" s="14"/>
      <c r="AD4831" s="14"/>
      <c r="AE4831" s="14"/>
      <c r="AT4831" s="269" t="s">
        <v>200</v>
      </c>
      <c r="AU4831" s="269" t="s">
        <v>82</v>
      </c>
      <c r="AV4831" s="14" t="s">
        <v>82</v>
      </c>
      <c r="AW4831" s="14" t="s">
        <v>30</v>
      </c>
      <c r="AX4831" s="14" t="s">
        <v>73</v>
      </c>
      <c r="AY4831" s="269" t="s">
        <v>189</v>
      </c>
    </row>
    <row r="4832" s="13" customFormat="1">
      <c r="A4832" s="13"/>
      <c r="B4832" s="249"/>
      <c r="C4832" s="250"/>
      <c r="D4832" s="242" t="s">
        <v>200</v>
      </c>
      <c r="E4832" s="251" t="s">
        <v>1</v>
      </c>
      <c r="F4832" s="252" t="s">
        <v>2515</v>
      </c>
      <c r="G4832" s="250"/>
      <c r="H4832" s="251" t="s">
        <v>1</v>
      </c>
      <c r="I4832" s="253"/>
      <c r="J4832" s="250"/>
      <c r="K4832" s="250"/>
      <c r="L4832" s="254"/>
      <c r="M4832" s="255"/>
      <c r="N4832" s="256"/>
      <c r="O4832" s="256"/>
      <c r="P4832" s="256"/>
      <c r="Q4832" s="256"/>
      <c r="R4832" s="256"/>
      <c r="S4832" s="256"/>
      <c r="T4832" s="257"/>
      <c r="U4832" s="13"/>
      <c r="V4832" s="13"/>
      <c r="W4832" s="13"/>
      <c r="X4832" s="13"/>
      <c r="Y4832" s="13"/>
      <c r="Z4832" s="13"/>
      <c r="AA4832" s="13"/>
      <c r="AB4832" s="13"/>
      <c r="AC4832" s="13"/>
      <c r="AD4832" s="13"/>
      <c r="AE4832" s="13"/>
      <c r="AT4832" s="258" t="s">
        <v>200</v>
      </c>
      <c r="AU4832" s="258" t="s">
        <v>82</v>
      </c>
      <c r="AV4832" s="13" t="s">
        <v>80</v>
      </c>
      <c r="AW4832" s="13" t="s">
        <v>30</v>
      </c>
      <c r="AX4832" s="13" t="s">
        <v>73</v>
      </c>
      <c r="AY4832" s="258" t="s">
        <v>189</v>
      </c>
    </row>
    <row r="4833" s="14" customFormat="1">
      <c r="A4833" s="14"/>
      <c r="B4833" s="259"/>
      <c r="C4833" s="260"/>
      <c r="D4833" s="242" t="s">
        <v>200</v>
      </c>
      <c r="E4833" s="261" t="s">
        <v>1</v>
      </c>
      <c r="F4833" s="262" t="s">
        <v>2516</v>
      </c>
      <c r="G4833" s="260"/>
      <c r="H4833" s="263">
        <v>-0.89900000000000002</v>
      </c>
      <c r="I4833" s="264"/>
      <c r="J4833" s="260"/>
      <c r="K4833" s="260"/>
      <c r="L4833" s="265"/>
      <c r="M4833" s="266"/>
      <c r="N4833" s="267"/>
      <c r="O4833" s="267"/>
      <c r="P4833" s="267"/>
      <c r="Q4833" s="267"/>
      <c r="R4833" s="267"/>
      <c r="S4833" s="267"/>
      <c r="T4833" s="268"/>
      <c r="U4833" s="14"/>
      <c r="V4833" s="14"/>
      <c r="W4833" s="14"/>
      <c r="X4833" s="14"/>
      <c r="Y4833" s="14"/>
      <c r="Z4833" s="14"/>
      <c r="AA4833" s="14"/>
      <c r="AB4833" s="14"/>
      <c r="AC4833" s="14"/>
      <c r="AD4833" s="14"/>
      <c r="AE4833" s="14"/>
      <c r="AT4833" s="269" t="s">
        <v>200</v>
      </c>
      <c r="AU4833" s="269" t="s">
        <v>82</v>
      </c>
      <c r="AV4833" s="14" t="s">
        <v>82</v>
      </c>
      <c r="AW4833" s="14" t="s">
        <v>30</v>
      </c>
      <c r="AX4833" s="14" t="s">
        <v>73</v>
      </c>
      <c r="AY4833" s="269" t="s">
        <v>189</v>
      </c>
    </row>
    <row r="4834" s="13" customFormat="1">
      <c r="A4834" s="13"/>
      <c r="B4834" s="249"/>
      <c r="C4834" s="250"/>
      <c r="D4834" s="242" t="s">
        <v>200</v>
      </c>
      <c r="E4834" s="251" t="s">
        <v>1</v>
      </c>
      <c r="F4834" s="252" t="s">
        <v>2517</v>
      </c>
      <c r="G4834" s="250"/>
      <c r="H4834" s="251" t="s">
        <v>1</v>
      </c>
      <c r="I4834" s="253"/>
      <c r="J4834" s="250"/>
      <c r="K4834" s="250"/>
      <c r="L4834" s="254"/>
      <c r="M4834" s="255"/>
      <c r="N4834" s="256"/>
      <c r="O4834" s="256"/>
      <c r="P4834" s="256"/>
      <c r="Q4834" s="256"/>
      <c r="R4834" s="256"/>
      <c r="S4834" s="256"/>
      <c r="T4834" s="257"/>
      <c r="U4834" s="13"/>
      <c r="V4834" s="13"/>
      <c r="W4834" s="13"/>
      <c r="X4834" s="13"/>
      <c r="Y4834" s="13"/>
      <c r="Z4834" s="13"/>
      <c r="AA4834" s="13"/>
      <c r="AB4834" s="13"/>
      <c r="AC4834" s="13"/>
      <c r="AD4834" s="13"/>
      <c r="AE4834" s="13"/>
      <c r="AT4834" s="258" t="s">
        <v>200</v>
      </c>
      <c r="AU4834" s="258" t="s">
        <v>82</v>
      </c>
      <c r="AV4834" s="13" t="s">
        <v>80</v>
      </c>
      <c r="AW4834" s="13" t="s">
        <v>30</v>
      </c>
      <c r="AX4834" s="13" t="s">
        <v>73</v>
      </c>
      <c r="AY4834" s="258" t="s">
        <v>189</v>
      </c>
    </row>
    <row r="4835" s="14" customFormat="1">
      <c r="A4835" s="14"/>
      <c r="B4835" s="259"/>
      <c r="C4835" s="260"/>
      <c r="D4835" s="242" t="s">
        <v>200</v>
      </c>
      <c r="E4835" s="261" t="s">
        <v>1</v>
      </c>
      <c r="F4835" s="262" t="s">
        <v>2518</v>
      </c>
      <c r="G4835" s="260"/>
      <c r="H4835" s="263">
        <v>-0.67700000000000005</v>
      </c>
      <c r="I4835" s="264"/>
      <c r="J4835" s="260"/>
      <c r="K4835" s="260"/>
      <c r="L4835" s="265"/>
      <c r="M4835" s="266"/>
      <c r="N4835" s="267"/>
      <c r="O4835" s="267"/>
      <c r="P4835" s="267"/>
      <c r="Q4835" s="267"/>
      <c r="R4835" s="267"/>
      <c r="S4835" s="267"/>
      <c r="T4835" s="268"/>
      <c r="U4835" s="14"/>
      <c r="V4835" s="14"/>
      <c r="W4835" s="14"/>
      <c r="X4835" s="14"/>
      <c r="Y4835" s="14"/>
      <c r="Z4835" s="14"/>
      <c r="AA4835" s="14"/>
      <c r="AB4835" s="14"/>
      <c r="AC4835" s="14"/>
      <c r="AD4835" s="14"/>
      <c r="AE4835" s="14"/>
      <c r="AT4835" s="269" t="s">
        <v>200</v>
      </c>
      <c r="AU4835" s="269" t="s">
        <v>82</v>
      </c>
      <c r="AV4835" s="14" t="s">
        <v>82</v>
      </c>
      <c r="AW4835" s="14" t="s">
        <v>30</v>
      </c>
      <c r="AX4835" s="14" t="s">
        <v>73</v>
      </c>
      <c r="AY4835" s="269" t="s">
        <v>189</v>
      </c>
    </row>
    <row r="4836" s="16" customFormat="1">
      <c r="A4836" s="16"/>
      <c r="B4836" s="292"/>
      <c r="C4836" s="293"/>
      <c r="D4836" s="242" t="s">
        <v>200</v>
      </c>
      <c r="E4836" s="294" t="s">
        <v>1</v>
      </c>
      <c r="F4836" s="295" t="s">
        <v>290</v>
      </c>
      <c r="G4836" s="293"/>
      <c r="H4836" s="296">
        <v>220.16</v>
      </c>
      <c r="I4836" s="297"/>
      <c r="J4836" s="293"/>
      <c r="K4836" s="293"/>
      <c r="L4836" s="298"/>
      <c r="M4836" s="299"/>
      <c r="N4836" s="300"/>
      <c r="O4836" s="300"/>
      <c r="P4836" s="300"/>
      <c r="Q4836" s="300"/>
      <c r="R4836" s="300"/>
      <c r="S4836" s="300"/>
      <c r="T4836" s="301"/>
      <c r="U4836" s="16"/>
      <c r="V4836" s="16"/>
      <c r="W4836" s="16"/>
      <c r="X4836" s="16"/>
      <c r="Y4836" s="16"/>
      <c r="Z4836" s="16"/>
      <c r="AA4836" s="16"/>
      <c r="AB4836" s="16"/>
      <c r="AC4836" s="16"/>
      <c r="AD4836" s="16"/>
      <c r="AE4836" s="16"/>
      <c r="AT4836" s="302" t="s">
        <v>200</v>
      </c>
      <c r="AU4836" s="302" t="s">
        <v>82</v>
      </c>
      <c r="AV4836" s="16" t="s">
        <v>214</v>
      </c>
      <c r="AW4836" s="16" t="s">
        <v>30</v>
      </c>
      <c r="AX4836" s="16" t="s">
        <v>73</v>
      </c>
      <c r="AY4836" s="302" t="s">
        <v>189</v>
      </c>
    </row>
    <row r="4837" s="14" customFormat="1">
      <c r="A4837" s="14"/>
      <c r="B4837" s="259"/>
      <c r="C4837" s="260"/>
      <c r="D4837" s="242" t="s">
        <v>200</v>
      </c>
      <c r="E4837" s="261" t="s">
        <v>1</v>
      </c>
      <c r="F4837" s="262" t="s">
        <v>3044</v>
      </c>
      <c r="G4837" s="260"/>
      <c r="H4837" s="263">
        <v>2223.616</v>
      </c>
      <c r="I4837" s="264"/>
      <c r="J4837" s="260"/>
      <c r="K4837" s="260"/>
      <c r="L4837" s="265"/>
      <c r="M4837" s="266"/>
      <c r="N4837" s="267"/>
      <c r="O4837" s="267"/>
      <c r="P4837" s="267"/>
      <c r="Q4837" s="267"/>
      <c r="R4837" s="267"/>
      <c r="S4837" s="267"/>
      <c r="T4837" s="268"/>
      <c r="U4837" s="14"/>
      <c r="V4837" s="14"/>
      <c r="W4837" s="14"/>
      <c r="X4837" s="14"/>
      <c r="Y4837" s="14"/>
      <c r="Z4837" s="14"/>
      <c r="AA4837" s="14"/>
      <c r="AB4837" s="14"/>
      <c r="AC4837" s="14"/>
      <c r="AD4837" s="14"/>
      <c r="AE4837" s="14"/>
      <c r="AT4837" s="269" t="s">
        <v>200</v>
      </c>
      <c r="AU4837" s="269" t="s">
        <v>82</v>
      </c>
      <c r="AV4837" s="14" t="s">
        <v>82</v>
      </c>
      <c r="AW4837" s="14" t="s">
        <v>30</v>
      </c>
      <c r="AX4837" s="14" t="s">
        <v>73</v>
      </c>
      <c r="AY4837" s="269" t="s">
        <v>189</v>
      </c>
    </row>
    <row r="4838" s="15" customFormat="1">
      <c r="A4838" s="15"/>
      <c r="B4838" s="270"/>
      <c r="C4838" s="271"/>
      <c r="D4838" s="242" t="s">
        <v>200</v>
      </c>
      <c r="E4838" s="272" t="s">
        <v>1</v>
      </c>
      <c r="F4838" s="273" t="s">
        <v>207</v>
      </c>
      <c r="G4838" s="271"/>
      <c r="H4838" s="274">
        <v>2443.7759999999998</v>
      </c>
      <c r="I4838" s="275"/>
      <c r="J4838" s="271"/>
      <c r="K4838" s="271"/>
      <c r="L4838" s="276"/>
      <c r="M4838" s="277"/>
      <c r="N4838" s="278"/>
      <c r="O4838" s="278"/>
      <c r="P4838" s="278"/>
      <c r="Q4838" s="278"/>
      <c r="R4838" s="278"/>
      <c r="S4838" s="278"/>
      <c r="T4838" s="279"/>
      <c r="U4838" s="15"/>
      <c r="V4838" s="15"/>
      <c r="W4838" s="15"/>
      <c r="X4838" s="15"/>
      <c r="Y4838" s="15"/>
      <c r="Z4838" s="15"/>
      <c r="AA4838" s="15"/>
      <c r="AB4838" s="15"/>
      <c r="AC4838" s="15"/>
      <c r="AD4838" s="15"/>
      <c r="AE4838" s="15"/>
      <c r="AT4838" s="280" t="s">
        <v>200</v>
      </c>
      <c r="AU4838" s="280" t="s">
        <v>82</v>
      </c>
      <c r="AV4838" s="15" t="s">
        <v>195</v>
      </c>
      <c r="AW4838" s="15" t="s">
        <v>30</v>
      </c>
      <c r="AX4838" s="15" t="s">
        <v>73</v>
      </c>
      <c r="AY4838" s="280" t="s">
        <v>189</v>
      </c>
    </row>
    <row r="4839" s="14" customFormat="1">
      <c r="A4839" s="14"/>
      <c r="B4839" s="259"/>
      <c r="C4839" s="260"/>
      <c r="D4839" s="242" t="s">
        <v>200</v>
      </c>
      <c r="E4839" s="261" t="s">
        <v>1</v>
      </c>
      <c r="F4839" s="262" t="s">
        <v>3045</v>
      </c>
      <c r="G4839" s="260"/>
      <c r="H4839" s="263">
        <v>2688.154</v>
      </c>
      <c r="I4839" s="264"/>
      <c r="J4839" s="260"/>
      <c r="K4839" s="260"/>
      <c r="L4839" s="265"/>
      <c r="M4839" s="266"/>
      <c r="N4839" s="267"/>
      <c r="O4839" s="267"/>
      <c r="P4839" s="267"/>
      <c r="Q4839" s="267"/>
      <c r="R4839" s="267"/>
      <c r="S4839" s="267"/>
      <c r="T4839" s="268"/>
      <c r="U4839" s="14"/>
      <c r="V4839" s="14"/>
      <c r="W4839" s="14"/>
      <c r="X4839" s="14"/>
      <c r="Y4839" s="14"/>
      <c r="Z4839" s="14"/>
      <c r="AA4839" s="14"/>
      <c r="AB4839" s="14"/>
      <c r="AC4839" s="14"/>
      <c r="AD4839" s="14"/>
      <c r="AE4839" s="14"/>
      <c r="AT4839" s="269" t="s">
        <v>200</v>
      </c>
      <c r="AU4839" s="269" t="s">
        <v>82</v>
      </c>
      <c r="AV4839" s="14" t="s">
        <v>82</v>
      </c>
      <c r="AW4839" s="14" t="s">
        <v>30</v>
      </c>
      <c r="AX4839" s="14" t="s">
        <v>80</v>
      </c>
      <c r="AY4839" s="269" t="s">
        <v>189</v>
      </c>
    </row>
    <row r="4840" s="2" customFormat="1" ht="24.15" customHeight="1">
      <c r="A4840" s="39"/>
      <c r="B4840" s="40"/>
      <c r="C4840" s="228" t="s">
        <v>3046</v>
      </c>
      <c r="D4840" s="228" t="s">
        <v>191</v>
      </c>
      <c r="E4840" s="229" t="s">
        <v>3047</v>
      </c>
      <c r="F4840" s="230" t="s">
        <v>3048</v>
      </c>
      <c r="G4840" s="231" t="s">
        <v>301</v>
      </c>
      <c r="H4840" s="232">
        <v>221.73599999999999</v>
      </c>
      <c r="I4840" s="233"/>
      <c r="J4840" s="234">
        <f>ROUND(I4840*H4840,2)</f>
        <v>0</v>
      </c>
      <c r="K4840" s="235"/>
      <c r="L4840" s="45"/>
      <c r="M4840" s="236" t="s">
        <v>1</v>
      </c>
      <c r="N4840" s="237" t="s">
        <v>38</v>
      </c>
      <c r="O4840" s="92"/>
      <c r="P4840" s="238">
        <f>O4840*H4840</f>
        <v>0</v>
      </c>
      <c r="Q4840" s="238">
        <v>0</v>
      </c>
      <c r="R4840" s="238">
        <f>Q4840*H4840</f>
        <v>0</v>
      </c>
      <c r="S4840" s="238">
        <v>0</v>
      </c>
      <c r="T4840" s="239">
        <f>S4840*H4840</f>
        <v>0</v>
      </c>
      <c r="U4840" s="39"/>
      <c r="V4840" s="39"/>
      <c r="W4840" s="39"/>
      <c r="X4840" s="39"/>
      <c r="Y4840" s="39"/>
      <c r="Z4840" s="39"/>
      <c r="AA4840" s="39"/>
      <c r="AB4840" s="39"/>
      <c r="AC4840" s="39"/>
      <c r="AD4840" s="39"/>
      <c r="AE4840" s="39"/>
      <c r="AR4840" s="240" t="s">
        <v>306</v>
      </c>
      <c r="AT4840" s="240" t="s">
        <v>191</v>
      </c>
      <c r="AU4840" s="240" t="s">
        <v>82</v>
      </c>
      <c r="AY4840" s="18" t="s">
        <v>189</v>
      </c>
      <c r="BE4840" s="241">
        <f>IF(N4840="základní",J4840,0)</f>
        <v>0</v>
      </c>
      <c r="BF4840" s="241">
        <f>IF(N4840="snížená",J4840,0)</f>
        <v>0</v>
      </c>
      <c r="BG4840" s="241">
        <f>IF(N4840="zákl. přenesená",J4840,0)</f>
        <v>0</v>
      </c>
      <c r="BH4840" s="241">
        <f>IF(N4840="sníž. přenesená",J4840,0)</f>
        <v>0</v>
      </c>
      <c r="BI4840" s="241">
        <f>IF(N4840="nulová",J4840,0)</f>
        <v>0</v>
      </c>
      <c r="BJ4840" s="18" t="s">
        <v>80</v>
      </c>
      <c r="BK4840" s="241">
        <f>ROUND(I4840*H4840,2)</f>
        <v>0</v>
      </c>
      <c r="BL4840" s="18" t="s">
        <v>306</v>
      </c>
      <c r="BM4840" s="240" t="s">
        <v>3049</v>
      </c>
    </row>
    <row r="4841" s="2" customFormat="1">
      <c r="A4841" s="39"/>
      <c r="B4841" s="40"/>
      <c r="C4841" s="41"/>
      <c r="D4841" s="242" t="s">
        <v>197</v>
      </c>
      <c r="E4841" s="41"/>
      <c r="F4841" s="243" t="s">
        <v>3048</v>
      </c>
      <c r="G4841" s="41"/>
      <c r="H4841" s="41"/>
      <c r="I4841" s="244"/>
      <c r="J4841" s="41"/>
      <c r="K4841" s="41"/>
      <c r="L4841" s="45"/>
      <c r="M4841" s="245"/>
      <c r="N4841" s="246"/>
      <c r="O4841" s="92"/>
      <c r="P4841" s="92"/>
      <c r="Q4841" s="92"/>
      <c r="R4841" s="92"/>
      <c r="S4841" s="92"/>
      <c r="T4841" s="93"/>
      <c r="U4841" s="39"/>
      <c r="V4841" s="39"/>
      <c r="W4841" s="39"/>
      <c r="X4841" s="39"/>
      <c r="Y4841" s="39"/>
      <c r="Z4841" s="39"/>
      <c r="AA4841" s="39"/>
      <c r="AB4841" s="39"/>
      <c r="AC4841" s="39"/>
      <c r="AD4841" s="39"/>
      <c r="AE4841" s="39"/>
      <c r="AT4841" s="18" t="s">
        <v>197</v>
      </c>
      <c r="AU4841" s="18" t="s">
        <v>82</v>
      </c>
    </row>
    <row r="4842" s="2" customFormat="1">
      <c r="A4842" s="39"/>
      <c r="B4842" s="40"/>
      <c r="C4842" s="41"/>
      <c r="D4842" s="247" t="s">
        <v>198</v>
      </c>
      <c r="E4842" s="41"/>
      <c r="F4842" s="248" t="s">
        <v>3050</v>
      </c>
      <c r="G4842" s="41"/>
      <c r="H4842" s="41"/>
      <c r="I4842" s="244"/>
      <c r="J4842" s="41"/>
      <c r="K4842" s="41"/>
      <c r="L4842" s="45"/>
      <c r="M4842" s="245"/>
      <c r="N4842" s="246"/>
      <c r="O4842" s="92"/>
      <c r="P4842" s="92"/>
      <c r="Q4842" s="92"/>
      <c r="R4842" s="92"/>
      <c r="S4842" s="92"/>
      <c r="T4842" s="93"/>
      <c r="U4842" s="39"/>
      <c r="V4842" s="39"/>
      <c r="W4842" s="39"/>
      <c r="X4842" s="39"/>
      <c r="Y4842" s="39"/>
      <c r="Z4842" s="39"/>
      <c r="AA4842" s="39"/>
      <c r="AB4842" s="39"/>
      <c r="AC4842" s="39"/>
      <c r="AD4842" s="39"/>
      <c r="AE4842" s="39"/>
      <c r="AT4842" s="18" t="s">
        <v>198</v>
      </c>
      <c r="AU4842" s="18" t="s">
        <v>82</v>
      </c>
    </row>
    <row r="4843" s="2" customFormat="1" ht="33" customHeight="1">
      <c r="A4843" s="39"/>
      <c r="B4843" s="40"/>
      <c r="C4843" s="228" t="s">
        <v>3051</v>
      </c>
      <c r="D4843" s="228" t="s">
        <v>191</v>
      </c>
      <c r="E4843" s="229" t="s">
        <v>3052</v>
      </c>
      <c r="F4843" s="230" t="s">
        <v>3053</v>
      </c>
      <c r="G4843" s="231" t="s">
        <v>301</v>
      </c>
      <c r="H4843" s="232">
        <v>408.863</v>
      </c>
      <c r="I4843" s="233"/>
      <c r="J4843" s="234">
        <f>ROUND(I4843*H4843,2)</f>
        <v>0</v>
      </c>
      <c r="K4843" s="235"/>
      <c r="L4843" s="45"/>
      <c r="M4843" s="236" t="s">
        <v>1</v>
      </c>
      <c r="N4843" s="237" t="s">
        <v>38</v>
      </c>
      <c r="O4843" s="92"/>
      <c r="P4843" s="238">
        <f>O4843*H4843</f>
        <v>0</v>
      </c>
      <c r="Q4843" s="238">
        <v>0.00020000000000000001</v>
      </c>
      <c r="R4843" s="238">
        <f>Q4843*H4843</f>
        <v>0.081772600000000001</v>
      </c>
      <c r="S4843" s="238">
        <v>0.017780000000000001</v>
      </c>
      <c r="T4843" s="239">
        <f>S4843*H4843</f>
        <v>7.2695841400000001</v>
      </c>
      <c r="U4843" s="39"/>
      <c r="V4843" s="39"/>
      <c r="W4843" s="39"/>
      <c r="X4843" s="39"/>
      <c r="Y4843" s="39"/>
      <c r="Z4843" s="39"/>
      <c r="AA4843" s="39"/>
      <c r="AB4843" s="39"/>
      <c r="AC4843" s="39"/>
      <c r="AD4843" s="39"/>
      <c r="AE4843" s="39"/>
      <c r="AR4843" s="240" t="s">
        <v>195</v>
      </c>
      <c r="AT4843" s="240" t="s">
        <v>191</v>
      </c>
      <c r="AU4843" s="240" t="s">
        <v>82</v>
      </c>
      <c r="AY4843" s="18" t="s">
        <v>189</v>
      </c>
      <c r="BE4843" s="241">
        <f>IF(N4843="základní",J4843,0)</f>
        <v>0</v>
      </c>
      <c r="BF4843" s="241">
        <f>IF(N4843="snížená",J4843,0)</f>
        <v>0</v>
      </c>
      <c r="BG4843" s="241">
        <f>IF(N4843="zákl. přenesená",J4843,0)</f>
        <v>0</v>
      </c>
      <c r="BH4843" s="241">
        <f>IF(N4843="sníž. přenesená",J4843,0)</f>
        <v>0</v>
      </c>
      <c r="BI4843" s="241">
        <f>IF(N4843="nulová",J4843,0)</f>
        <v>0</v>
      </c>
      <c r="BJ4843" s="18" t="s">
        <v>80</v>
      </c>
      <c r="BK4843" s="241">
        <f>ROUND(I4843*H4843,2)</f>
        <v>0</v>
      </c>
      <c r="BL4843" s="18" t="s">
        <v>195</v>
      </c>
      <c r="BM4843" s="240" t="s">
        <v>3054</v>
      </c>
    </row>
    <row r="4844" s="2" customFormat="1">
      <c r="A4844" s="39"/>
      <c r="B4844" s="40"/>
      <c r="C4844" s="41"/>
      <c r="D4844" s="242" t="s">
        <v>197</v>
      </c>
      <c r="E4844" s="41"/>
      <c r="F4844" s="243" t="s">
        <v>3053</v>
      </c>
      <c r="G4844" s="41"/>
      <c r="H4844" s="41"/>
      <c r="I4844" s="244"/>
      <c r="J4844" s="41"/>
      <c r="K4844" s="41"/>
      <c r="L4844" s="45"/>
      <c r="M4844" s="245"/>
      <c r="N4844" s="246"/>
      <c r="O4844" s="92"/>
      <c r="P4844" s="92"/>
      <c r="Q4844" s="92"/>
      <c r="R4844" s="92"/>
      <c r="S4844" s="92"/>
      <c r="T4844" s="93"/>
      <c r="U4844" s="39"/>
      <c r="V4844" s="39"/>
      <c r="W4844" s="39"/>
      <c r="X4844" s="39"/>
      <c r="Y4844" s="39"/>
      <c r="Z4844" s="39"/>
      <c r="AA4844" s="39"/>
      <c r="AB4844" s="39"/>
      <c r="AC4844" s="39"/>
      <c r="AD4844" s="39"/>
      <c r="AE4844" s="39"/>
      <c r="AT4844" s="18" t="s">
        <v>197</v>
      </c>
      <c r="AU4844" s="18" t="s">
        <v>82</v>
      </c>
    </row>
    <row r="4845" s="2" customFormat="1">
      <c r="A4845" s="39"/>
      <c r="B4845" s="40"/>
      <c r="C4845" s="41"/>
      <c r="D4845" s="247" t="s">
        <v>198</v>
      </c>
      <c r="E4845" s="41"/>
      <c r="F4845" s="248" t="s">
        <v>3055</v>
      </c>
      <c r="G4845" s="41"/>
      <c r="H4845" s="41"/>
      <c r="I4845" s="244"/>
      <c r="J4845" s="41"/>
      <c r="K4845" s="41"/>
      <c r="L4845" s="45"/>
      <c r="M4845" s="245"/>
      <c r="N4845" s="246"/>
      <c r="O4845" s="92"/>
      <c r="P4845" s="92"/>
      <c r="Q4845" s="92"/>
      <c r="R4845" s="92"/>
      <c r="S4845" s="92"/>
      <c r="T4845" s="93"/>
      <c r="U4845" s="39"/>
      <c r="V4845" s="39"/>
      <c r="W4845" s="39"/>
      <c r="X4845" s="39"/>
      <c r="Y4845" s="39"/>
      <c r="Z4845" s="39"/>
      <c r="AA4845" s="39"/>
      <c r="AB4845" s="39"/>
      <c r="AC4845" s="39"/>
      <c r="AD4845" s="39"/>
      <c r="AE4845" s="39"/>
      <c r="AT4845" s="18" t="s">
        <v>198</v>
      </c>
      <c r="AU4845" s="18" t="s">
        <v>82</v>
      </c>
    </row>
    <row r="4846" s="13" customFormat="1">
      <c r="A4846" s="13"/>
      <c r="B4846" s="249"/>
      <c r="C4846" s="250"/>
      <c r="D4846" s="242" t="s">
        <v>200</v>
      </c>
      <c r="E4846" s="251" t="s">
        <v>1</v>
      </c>
      <c r="F4846" s="252" t="s">
        <v>3056</v>
      </c>
      <c r="G4846" s="250"/>
      <c r="H4846" s="251" t="s">
        <v>1</v>
      </c>
      <c r="I4846" s="253"/>
      <c r="J4846" s="250"/>
      <c r="K4846" s="250"/>
      <c r="L4846" s="254"/>
      <c r="M4846" s="255"/>
      <c r="N4846" s="256"/>
      <c r="O4846" s="256"/>
      <c r="P4846" s="256"/>
      <c r="Q4846" s="256"/>
      <c r="R4846" s="256"/>
      <c r="S4846" s="256"/>
      <c r="T4846" s="257"/>
      <c r="U4846" s="13"/>
      <c r="V4846" s="13"/>
      <c r="W4846" s="13"/>
      <c r="X4846" s="13"/>
      <c r="Y4846" s="13"/>
      <c r="Z4846" s="13"/>
      <c r="AA4846" s="13"/>
      <c r="AB4846" s="13"/>
      <c r="AC4846" s="13"/>
      <c r="AD4846" s="13"/>
      <c r="AE4846" s="13"/>
      <c r="AT4846" s="258" t="s">
        <v>200</v>
      </c>
      <c r="AU4846" s="258" t="s">
        <v>82</v>
      </c>
      <c r="AV4846" s="13" t="s">
        <v>80</v>
      </c>
      <c r="AW4846" s="13" t="s">
        <v>30</v>
      </c>
      <c r="AX4846" s="13" t="s">
        <v>73</v>
      </c>
      <c r="AY4846" s="258" t="s">
        <v>189</v>
      </c>
    </row>
    <row r="4847" s="14" customFormat="1">
      <c r="A4847" s="14"/>
      <c r="B4847" s="259"/>
      <c r="C4847" s="260"/>
      <c r="D4847" s="242" t="s">
        <v>200</v>
      </c>
      <c r="E4847" s="261" t="s">
        <v>1</v>
      </c>
      <c r="F4847" s="262" t="s">
        <v>2546</v>
      </c>
      <c r="G4847" s="260"/>
      <c r="H4847" s="263">
        <v>94.021000000000001</v>
      </c>
      <c r="I4847" s="264"/>
      <c r="J4847" s="260"/>
      <c r="K4847" s="260"/>
      <c r="L4847" s="265"/>
      <c r="M4847" s="266"/>
      <c r="N4847" s="267"/>
      <c r="O4847" s="267"/>
      <c r="P4847" s="267"/>
      <c r="Q4847" s="267"/>
      <c r="R4847" s="267"/>
      <c r="S4847" s="267"/>
      <c r="T4847" s="268"/>
      <c r="U4847" s="14"/>
      <c r="V4847" s="14"/>
      <c r="W4847" s="14"/>
      <c r="X4847" s="14"/>
      <c r="Y4847" s="14"/>
      <c r="Z4847" s="14"/>
      <c r="AA4847" s="14"/>
      <c r="AB4847" s="14"/>
      <c r="AC4847" s="14"/>
      <c r="AD4847" s="14"/>
      <c r="AE4847" s="14"/>
      <c r="AT4847" s="269" t="s">
        <v>200</v>
      </c>
      <c r="AU4847" s="269" t="s">
        <v>82</v>
      </c>
      <c r="AV4847" s="14" t="s">
        <v>82</v>
      </c>
      <c r="AW4847" s="14" t="s">
        <v>30</v>
      </c>
      <c r="AX4847" s="14" t="s">
        <v>73</v>
      </c>
      <c r="AY4847" s="269" t="s">
        <v>189</v>
      </c>
    </row>
    <row r="4848" s="16" customFormat="1">
      <c r="A4848" s="16"/>
      <c r="B4848" s="292"/>
      <c r="C4848" s="293"/>
      <c r="D4848" s="242" t="s">
        <v>200</v>
      </c>
      <c r="E4848" s="294" t="s">
        <v>1</v>
      </c>
      <c r="F4848" s="295" t="s">
        <v>290</v>
      </c>
      <c r="G4848" s="293"/>
      <c r="H4848" s="296">
        <v>94.021000000000001</v>
      </c>
      <c r="I4848" s="297"/>
      <c r="J4848" s="293"/>
      <c r="K4848" s="293"/>
      <c r="L4848" s="298"/>
      <c r="M4848" s="299"/>
      <c r="N4848" s="300"/>
      <c r="O4848" s="300"/>
      <c r="P4848" s="300"/>
      <c r="Q4848" s="300"/>
      <c r="R4848" s="300"/>
      <c r="S4848" s="300"/>
      <c r="T4848" s="301"/>
      <c r="U4848" s="16"/>
      <c r="V4848" s="16"/>
      <c r="W4848" s="16"/>
      <c r="X4848" s="16"/>
      <c r="Y4848" s="16"/>
      <c r="Z4848" s="16"/>
      <c r="AA4848" s="16"/>
      <c r="AB4848" s="16"/>
      <c r="AC4848" s="16"/>
      <c r="AD4848" s="16"/>
      <c r="AE4848" s="16"/>
      <c r="AT4848" s="302" t="s">
        <v>200</v>
      </c>
      <c r="AU4848" s="302" t="s">
        <v>82</v>
      </c>
      <c r="AV4848" s="16" t="s">
        <v>214</v>
      </c>
      <c r="AW4848" s="16" t="s">
        <v>30</v>
      </c>
      <c r="AX4848" s="16" t="s">
        <v>73</v>
      </c>
      <c r="AY4848" s="302" t="s">
        <v>189</v>
      </c>
    </row>
    <row r="4849" s="13" customFormat="1">
      <c r="A4849" s="13"/>
      <c r="B4849" s="249"/>
      <c r="C4849" s="250"/>
      <c r="D4849" s="242" t="s">
        <v>200</v>
      </c>
      <c r="E4849" s="251" t="s">
        <v>1</v>
      </c>
      <c r="F4849" s="252" t="s">
        <v>1565</v>
      </c>
      <c r="G4849" s="250"/>
      <c r="H4849" s="251" t="s">
        <v>1</v>
      </c>
      <c r="I4849" s="253"/>
      <c r="J4849" s="250"/>
      <c r="K4849" s="250"/>
      <c r="L4849" s="254"/>
      <c r="M4849" s="255"/>
      <c r="N4849" s="256"/>
      <c r="O4849" s="256"/>
      <c r="P4849" s="256"/>
      <c r="Q4849" s="256"/>
      <c r="R4849" s="256"/>
      <c r="S4849" s="256"/>
      <c r="T4849" s="257"/>
      <c r="U4849" s="13"/>
      <c r="V4849" s="13"/>
      <c r="W4849" s="13"/>
      <c r="X4849" s="13"/>
      <c r="Y4849" s="13"/>
      <c r="Z4849" s="13"/>
      <c r="AA4849" s="13"/>
      <c r="AB4849" s="13"/>
      <c r="AC4849" s="13"/>
      <c r="AD4849" s="13"/>
      <c r="AE4849" s="13"/>
      <c r="AT4849" s="258" t="s">
        <v>200</v>
      </c>
      <c r="AU4849" s="258" t="s">
        <v>82</v>
      </c>
      <c r="AV4849" s="13" t="s">
        <v>80</v>
      </c>
      <c r="AW4849" s="13" t="s">
        <v>30</v>
      </c>
      <c r="AX4849" s="13" t="s">
        <v>73</v>
      </c>
      <c r="AY4849" s="258" t="s">
        <v>189</v>
      </c>
    </row>
    <row r="4850" s="14" customFormat="1">
      <c r="A4850" s="14"/>
      <c r="B4850" s="259"/>
      <c r="C4850" s="260"/>
      <c r="D4850" s="242" t="s">
        <v>200</v>
      </c>
      <c r="E4850" s="261" t="s">
        <v>1</v>
      </c>
      <c r="F4850" s="262" t="s">
        <v>2547</v>
      </c>
      <c r="G4850" s="260"/>
      <c r="H4850" s="263">
        <v>104.261</v>
      </c>
      <c r="I4850" s="264"/>
      <c r="J4850" s="260"/>
      <c r="K4850" s="260"/>
      <c r="L4850" s="265"/>
      <c r="M4850" s="266"/>
      <c r="N4850" s="267"/>
      <c r="O4850" s="267"/>
      <c r="P4850" s="267"/>
      <c r="Q4850" s="267"/>
      <c r="R4850" s="267"/>
      <c r="S4850" s="267"/>
      <c r="T4850" s="268"/>
      <c r="U4850" s="14"/>
      <c r="V4850" s="14"/>
      <c r="W4850" s="14"/>
      <c r="X4850" s="14"/>
      <c r="Y4850" s="14"/>
      <c r="Z4850" s="14"/>
      <c r="AA4850" s="14"/>
      <c r="AB4850" s="14"/>
      <c r="AC4850" s="14"/>
      <c r="AD4850" s="14"/>
      <c r="AE4850" s="14"/>
      <c r="AT4850" s="269" t="s">
        <v>200</v>
      </c>
      <c r="AU4850" s="269" t="s">
        <v>82</v>
      </c>
      <c r="AV4850" s="14" t="s">
        <v>82</v>
      </c>
      <c r="AW4850" s="14" t="s">
        <v>30</v>
      </c>
      <c r="AX4850" s="14" t="s">
        <v>73</v>
      </c>
      <c r="AY4850" s="269" t="s">
        <v>189</v>
      </c>
    </row>
    <row r="4851" s="16" customFormat="1">
      <c r="A4851" s="16"/>
      <c r="B4851" s="292"/>
      <c r="C4851" s="293"/>
      <c r="D4851" s="242" t="s">
        <v>200</v>
      </c>
      <c r="E4851" s="294" t="s">
        <v>1</v>
      </c>
      <c r="F4851" s="295" t="s">
        <v>290</v>
      </c>
      <c r="G4851" s="293"/>
      <c r="H4851" s="296">
        <v>104.261</v>
      </c>
      <c r="I4851" s="297"/>
      <c r="J4851" s="293"/>
      <c r="K4851" s="293"/>
      <c r="L4851" s="298"/>
      <c r="M4851" s="299"/>
      <c r="N4851" s="300"/>
      <c r="O4851" s="300"/>
      <c r="P4851" s="300"/>
      <c r="Q4851" s="300"/>
      <c r="R4851" s="300"/>
      <c r="S4851" s="300"/>
      <c r="T4851" s="301"/>
      <c r="U4851" s="16"/>
      <c r="V4851" s="16"/>
      <c r="W4851" s="16"/>
      <c r="X4851" s="16"/>
      <c r="Y4851" s="16"/>
      <c r="Z4851" s="16"/>
      <c r="AA4851" s="16"/>
      <c r="AB4851" s="16"/>
      <c r="AC4851" s="16"/>
      <c r="AD4851" s="16"/>
      <c r="AE4851" s="16"/>
      <c r="AT4851" s="302" t="s">
        <v>200</v>
      </c>
      <c r="AU4851" s="302" t="s">
        <v>82</v>
      </c>
      <c r="AV4851" s="16" t="s">
        <v>214</v>
      </c>
      <c r="AW4851" s="16" t="s">
        <v>30</v>
      </c>
      <c r="AX4851" s="16" t="s">
        <v>73</v>
      </c>
      <c r="AY4851" s="302" t="s">
        <v>189</v>
      </c>
    </row>
    <row r="4852" s="13" customFormat="1">
      <c r="A4852" s="13"/>
      <c r="B4852" s="249"/>
      <c r="C4852" s="250"/>
      <c r="D4852" s="242" t="s">
        <v>200</v>
      </c>
      <c r="E4852" s="251" t="s">
        <v>1</v>
      </c>
      <c r="F4852" s="252" t="s">
        <v>1567</v>
      </c>
      <c r="G4852" s="250"/>
      <c r="H4852" s="251" t="s">
        <v>1</v>
      </c>
      <c r="I4852" s="253"/>
      <c r="J4852" s="250"/>
      <c r="K4852" s="250"/>
      <c r="L4852" s="254"/>
      <c r="M4852" s="255"/>
      <c r="N4852" s="256"/>
      <c r="O4852" s="256"/>
      <c r="P4852" s="256"/>
      <c r="Q4852" s="256"/>
      <c r="R4852" s="256"/>
      <c r="S4852" s="256"/>
      <c r="T4852" s="257"/>
      <c r="U4852" s="13"/>
      <c r="V4852" s="13"/>
      <c r="W4852" s="13"/>
      <c r="X4852" s="13"/>
      <c r="Y4852" s="13"/>
      <c r="Z4852" s="13"/>
      <c r="AA4852" s="13"/>
      <c r="AB4852" s="13"/>
      <c r="AC4852" s="13"/>
      <c r="AD4852" s="13"/>
      <c r="AE4852" s="13"/>
      <c r="AT4852" s="258" t="s">
        <v>200</v>
      </c>
      <c r="AU4852" s="258" t="s">
        <v>82</v>
      </c>
      <c r="AV4852" s="13" t="s">
        <v>80</v>
      </c>
      <c r="AW4852" s="13" t="s">
        <v>30</v>
      </c>
      <c r="AX4852" s="13" t="s">
        <v>73</v>
      </c>
      <c r="AY4852" s="258" t="s">
        <v>189</v>
      </c>
    </row>
    <row r="4853" s="14" customFormat="1">
      <c r="A4853" s="14"/>
      <c r="B4853" s="259"/>
      <c r="C4853" s="260"/>
      <c r="D4853" s="242" t="s">
        <v>200</v>
      </c>
      <c r="E4853" s="261" t="s">
        <v>1</v>
      </c>
      <c r="F4853" s="262" t="s">
        <v>2548</v>
      </c>
      <c r="G4853" s="260"/>
      <c r="H4853" s="263">
        <v>94.581000000000003</v>
      </c>
      <c r="I4853" s="264"/>
      <c r="J4853" s="260"/>
      <c r="K4853" s="260"/>
      <c r="L4853" s="265"/>
      <c r="M4853" s="266"/>
      <c r="N4853" s="267"/>
      <c r="O4853" s="267"/>
      <c r="P4853" s="267"/>
      <c r="Q4853" s="267"/>
      <c r="R4853" s="267"/>
      <c r="S4853" s="267"/>
      <c r="T4853" s="268"/>
      <c r="U4853" s="14"/>
      <c r="V4853" s="14"/>
      <c r="W4853" s="14"/>
      <c r="X4853" s="14"/>
      <c r="Y4853" s="14"/>
      <c r="Z4853" s="14"/>
      <c r="AA4853" s="14"/>
      <c r="AB4853" s="14"/>
      <c r="AC4853" s="14"/>
      <c r="AD4853" s="14"/>
      <c r="AE4853" s="14"/>
      <c r="AT4853" s="269" t="s">
        <v>200</v>
      </c>
      <c r="AU4853" s="269" t="s">
        <v>82</v>
      </c>
      <c r="AV4853" s="14" t="s">
        <v>82</v>
      </c>
      <c r="AW4853" s="14" t="s">
        <v>30</v>
      </c>
      <c r="AX4853" s="14" t="s">
        <v>73</v>
      </c>
      <c r="AY4853" s="269" t="s">
        <v>189</v>
      </c>
    </row>
    <row r="4854" s="14" customFormat="1">
      <c r="A4854" s="14"/>
      <c r="B4854" s="259"/>
      <c r="C4854" s="260"/>
      <c r="D4854" s="242" t="s">
        <v>200</v>
      </c>
      <c r="E4854" s="261" t="s">
        <v>1</v>
      </c>
      <c r="F4854" s="262" t="s">
        <v>2549</v>
      </c>
      <c r="G4854" s="260"/>
      <c r="H4854" s="263">
        <v>116</v>
      </c>
      <c r="I4854" s="264"/>
      <c r="J4854" s="260"/>
      <c r="K4854" s="260"/>
      <c r="L4854" s="265"/>
      <c r="M4854" s="266"/>
      <c r="N4854" s="267"/>
      <c r="O4854" s="267"/>
      <c r="P4854" s="267"/>
      <c r="Q4854" s="267"/>
      <c r="R4854" s="267"/>
      <c r="S4854" s="267"/>
      <c r="T4854" s="268"/>
      <c r="U4854" s="14"/>
      <c r="V4854" s="14"/>
      <c r="W4854" s="14"/>
      <c r="X4854" s="14"/>
      <c r="Y4854" s="14"/>
      <c r="Z4854" s="14"/>
      <c r="AA4854" s="14"/>
      <c r="AB4854" s="14"/>
      <c r="AC4854" s="14"/>
      <c r="AD4854" s="14"/>
      <c r="AE4854" s="14"/>
      <c r="AT4854" s="269" t="s">
        <v>200</v>
      </c>
      <c r="AU4854" s="269" t="s">
        <v>82</v>
      </c>
      <c r="AV4854" s="14" t="s">
        <v>82</v>
      </c>
      <c r="AW4854" s="14" t="s">
        <v>30</v>
      </c>
      <c r="AX4854" s="14" t="s">
        <v>73</v>
      </c>
      <c r="AY4854" s="269" t="s">
        <v>189</v>
      </c>
    </row>
    <row r="4855" s="16" customFormat="1">
      <c r="A4855" s="16"/>
      <c r="B4855" s="292"/>
      <c r="C4855" s="293"/>
      <c r="D4855" s="242" t="s">
        <v>200</v>
      </c>
      <c r="E4855" s="294" t="s">
        <v>1</v>
      </c>
      <c r="F4855" s="295" t="s">
        <v>290</v>
      </c>
      <c r="G4855" s="293"/>
      <c r="H4855" s="296">
        <v>210.58099999999999</v>
      </c>
      <c r="I4855" s="297"/>
      <c r="J4855" s="293"/>
      <c r="K4855" s="293"/>
      <c r="L4855" s="298"/>
      <c r="M4855" s="299"/>
      <c r="N4855" s="300"/>
      <c r="O4855" s="300"/>
      <c r="P4855" s="300"/>
      <c r="Q4855" s="300"/>
      <c r="R4855" s="300"/>
      <c r="S4855" s="300"/>
      <c r="T4855" s="301"/>
      <c r="U4855" s="16"/>
      <c r="V4855" s="16"/>
      <c r="W4855" s="16"/>
      <c r="X4855" s="16"/>
      <c r="Y4855" s="16"/>
      <c r="Z4855" s="16"/>
      <c r="AA4855" s="16"/>
      <c r="AB4855" s="16"/>
      <c r="AC4855" s="16"/>
      <c r="AD4855" s="16"/>
      <c r="AE4855" s="16"/>
      <c r="AT4855" s="302" t="s">
        <v>200</v>
      </c>
      <c r="AU4855" s="302" t="s">
        <v>82</v>
      </c>
      <c r="AV4855" s="16" t="s">
        <v>214</v>
      </c>
      <c r="AW4855" s="16" t="s">
        <v>30</v>
      </c>
      <c r="AX4855" s="16" t="s">
        <v>73</v>
      </c>
      <c r="AY4855" s="302" t="s">
        <v>189</v>
      </c>
    </row>
    <row r="4856" s="15" customFormat="1">
      <c r="A4856" s="15"/>
      <c r="B4856" s="270"/>
      <c r="C4856" s="271"/>
      <c r="D4856" s="242" t="s">
        <v>200</v>
      </c>
      <c r="E4856" s="272" t="s">
        <v>1</v>
      </c>
      <c r="F4856" s="273" t="s">
        <v>207</v>
      </c>
      <c r="G4856" s="271"/>
      <c r="H4856" s="274">
        <v>408.863</v>
      </c>
      <c r="I4856" s="275"/>
      <c r="J4856" s="271"/>
      <c r="K4856" s="271"/>
      <c r="L4856" s="276"/>
      <c r="M4856" s="277"/>
      <c r="N4856" s="278"/>
      <c r="O4856" s="278"/>
      <c r="P4856" s="278"/>
      <c r="Q4856" s="278"/>
      <c r="R4856" s="278"/>
      <c r="S4856" s="278"/>
      <c r="T4856" s="279"/>
      <c r="U4856" s="15"/>
      <c r="V4856" s="15"/>
      <c r="W4856" s="15"/>
      <c r="X4856" s="15"/>
      <c r="Y4856" s="15"/>
      <c r="Z4856" s="15"/>
      <c r="AA4856" s="15"/>
      <c r="AB4856" s="15"/>
      <c r="AC4856" s="15"/>
      <c r="AD4856" s="15"/>
      <c r="AE4856" s="15"/>
      <c r="AT4856" s="280" t="s">
        <v>200</v>
      </c>
      <c r="AU4856" s="280" t="s">
        <v>82</v>
      </c>
      <c r="AV4856" s="15" t="s">
        <v>195</v>
      </c>
      <c r="AW4856" s="15" t="s">
        <v>30</v>
      </c>
      <c r="AX4856" s="15" t="s">
        <v>80</v>
      </c>
      <c r="AY4856" s="280" t="s">
        <v>189</v>
      </c>
    </row>
    <row r="4857" s="2" customFormat="1" ht="24.15" customHeight="1">
      <c r="A4857" s="39"/>
      <c r="B4857" s="40"/>
      <c r="C4857" s="228" t="s">
        <v>3057</v>
      </c>
      <c r="D4857" s="228" t="s">
        <v>191</v>
      </c>
      <c r="E4857" s="229" t="s">
        <v>3058</v>
      </c>
      <c r="F4857" s="230" t="s">
        <v>3059</v>
      </c>
      <c r="G4857" s="231" t="s">
        <v>301</v>
      </c>
      <c r="H4857" s="232">
        <v>408.863</v>
      </c>
      <c r="I4857" s="233"/>
      <c r="J4857" s="234">
        <f>ROUND(I4857*H4857,2)</f>
        <v>0</v>
      </c>
      <c r="K4857" s="235"/>
      <c r="L4857" s="45"/>
      <c r="M4857" s="236" t="s">
        <v>1</v>
      </c>
      <c r="N4857" s="237" t="s">
        <v>38</v>
      </c>
      <c r="O4857" s="92"/>
      <c r="P4857" s="238">
        <f>O4857*H4857</f>
        <v>0</v>
      </c>
      <c r="Q4857" s="238">
        <v>0</v>
      </c>
      <c r="R4857" s="238">
        <f>Q4857*H4857</f>
        <v>0</v>
      </c>
      <c r="S4857" s="238">
        <v>0</v>
      </c>
      <c r="T4857" s="239">
        <f>S4857*H4857</f>
        <v>0</v>
      </c>
      <c r="U4857" s="39"/>
      <c r="V4857" s="39"/>
      <c r="W4857" s="39"/>
      <c r="X4857" s="39"/>
      <c r="Y4857" s="39"/>
      <c r="Z4857" s="39"/>
      <c r="AA4857" s="39"/>
      <c r="AB4857" s="39"/>
      <c r="AC4857" s="39"/>
      <c r="AD4857" s="39"/>
      <c r="AE4857" s="39"/>
      <c r="AR4857" s="240" t="s">
        <v>306</v>
      </c>
      <c r="AT4857" s="240" t="s">
        <v>191</v>
      </c>
      <c r="AU4857" s="240" t="s">
        <v>82</v>
      </c>
      <c r="AY4857" s="18" t="s">
        <v>189</v>
      </c>
      <c r="BE4857" s="241">
        <f>IF(N4857="základní",J4857,0)</f>
        <v>0</v>
      </c>
      <c r="BF4857" s="241">
        <f>IF(N4857="snížená",J4857,0)</f>
        <v>0</v>
      </c>
      <c r="BG4857" s="241">
        <f>IF(N4857="zákl. přenesená",J4857,0)</f>
        <v>0</v>
      </c>
      <c r="BH4857" s="241">
        <f>IF(N4857="sníž. přenesená",J4857,0)</f>
        <v>0</v>
      </c>
      <c r="BI4857" s="241">
        <f>IF(N4857="nulová",J4857,0)</f>
        <v>0</v>
      </c>
      <c r="BJ4857" s="18" t="s">
        <v>80</v>
      </c>
      <c r="BK4857" s="241">
        <f>ROUND(I4857*H4857,2)</f>
        <v>0</v>
      </c>
      <c r="BL4857" s="18" t="s">
        <v>306</v>
      </c>
      <c r="BM4857" s="240" t="s">
        <v>3060</v>
      </c>
    </row>
    <row r="4858" s="2" customFormat="1">
      <c r="A4858" s="39"/>
      <c r="B4858" s="40"/>
      <c r="C4858" s="41"/>
      <c r="D4858" s="242" t="s">
        <v>197</v>
      </c>
      <c r="E4858" s="41"/>
      <c r="F4858" s="243" t="s">
        <v>3059</v>
      </c>
      <c r="G4858" s="41"/>
      <c r="H4858" s="41"/>
      <c r="I4858" s="244"/>
      <c r="J4858" s="41"/>
      <c r="K4858" s="41"/>
      <c r="L4858" s="45"/>
      <c r="M4858" s="245"/>
      <c r="N4858" s="246"/>
      <c r="O4858" s="92"/>
      <c r="P4858" s="92"/>
      <c r="Q4858" s="92"/>
      <c r="R4858" s="92"/>
      <c r="S4858" s="92"/>
      <c r="T4858" s="93"/>
      <c r="U4858" s="39"/>
      <c r="V4858" s="39"/>
      <c r="W4858" s="39"/>
      <c r="X4858" s="39"/>
      <c r="Y4858" s="39"/>
      <c r="Z4858" s="39"/>
      <c r="AA4858" s="39"/>
      <c r="AB4858" s="39"/>
      <c r="AC4858" s="39"/>
      <c r="AD4858" s="39"/>
      <c r="AE4858" s="39"/>
      <c r="AT4858" s="18" t="s">
        <v>197</v>
      </c>
      <c r="AU4858" s="18" t="s">
        <v>82</v>
      </c>
    </row>
    <row r="4859" s="2" customFormat="1">
      <c r="A4859" s="39"/>
      <c r="B4859" s="40"/>
      <c r="C4859" s="41"/>
      <c r="D4859" s="247" t="s">
        <v>198</v>
      </c>
      <c r="E4859" s="41"/>
      <c r="F4859" s="248" t="s">
        <v>3061</v>
      </c>
      <c r="G4859" s="41"/>
      <c r="H4859" s="41"/>
      <c r="I4859" s="244"/>
      <c r="J4859" s="41"/>
      <c r="K4859" s="41"/>
      <c r="L4859" s="45"/>
      <c r="M4859" s="245"/>
      <c r="N4859" s="246"/>
      <c r="O4859" s="92"/>
      <c r="P4859" s="92"/>
      <c r="Q4859" s="92"/>
      <c r="R4859" s="92"/>
      <c r="S4859" s="92"/>
      <c r="T4859" s="93"/>
      <c r="U4859" s="39"/>
      <c r="V4859" s="39"/>
      <c r="W4859" s="39"/>
      <c r="X4859" s="39"/>
      <c r="Y4859" s="39"/>
      <c r="Z4859" s="39"/>
      <c r="AA4859" s="39"/>
      <c r="AB4859" s="39"/>
      <c r="AC4859" s="39"/>
      <c r="AD4859" s="39"/>
      <c r="AE4859" s="39"/>
      <c r="AT4859" s="18" t="s">
        <v>198</v>
      </c>
      <c r="AU4859" s="18" t="s">
        <v>82</v>
      </c>
    </row>
    <row r="4860" s="2" customFormat="1" ht="37.8" customHeight="1">
      <c r="A4860" s="39"/>
      <c r="B4860" s="40"/>
      <c r="C4860" s="228" t="s">
        <v>3062</v>
      </c>
      <c r="D4860" s="228" t="s">
        <v>191</v>
      </c>
      <c r="E4860" s="229" t="s">
        <v>3063</v>
      </c>
      <c r="F4860" s="230" t="s">
        <v>3064</v>
      </c>
      <c r="G4860" s="231" t="s">
        <v>301</v>
      </c>
      <c r="H4860" s="232">
        <v>58.002000000000002</v>
      </c>
      <c r="I4860" s="233"/>
      <c r="J4860" s="234">
        <f>ROUND(I4860*H4860,2)</f>
        <v>0</v>
      </c>
      <c r="K4860" s="235"/>
      <c r="L4860" s="45"/>
      <c r="M4860" s="236" t="s">
        <v>1</v>
      </c>
      <c r="N4860" s="237" t="s">
        <v>38</v>
      </c>
      <c r="O4860" s="92"/>
      <c r="P4860" s="238">
        <f>O4860*H4860</f>
        <v>0</v>
      </c>
      <c r="Q4860" s="238">
        <v>6.9999999999999999E-06</v>
      </c>
      <c r="R4860" s="238">
        <f>Q4860*H4860</f>
        <v>0.00040601400000000001</v>
      </c>
      <c r="S4860" s="238">
        <v>0</v>
      </c>
      <c r="T4860" s="239">
        <f>S4860*H4860</f>
        <v>0</v>
      </c>
      <c r="U4860" s="39"/>
      <c r="V4860" s="39"/>
      <c r="W4860" s="39"/>
      <c r="X4860" s="39"/>
      <c r="Y4860" s="39"/>
      <c r="Z4860" s="39"/>
      <c r="AA4860" s="39"/>
      <c r="AB4860" s="39"/>
      <c r="AC4860" s="39"/>
      <c r="AD4860" s="39"/>
      <c r="AE4860" s="39"/>
      <c r="AR4860" s="240" t="s">
        <v>306</v>
      </c>
      <c r="AT4860" s="240" t="s">
        <v>191</v>
      </c>
      <c r="AU4860" s="240" t="s">
        <v>82</v>
      </c>
      <c r="AY4860" s="18" t="s">
        <v>189</v>
      </c>
      <c r="BE4860" s="241">
        <f>IF(N4860="základní",J4860,0)</f>
        <v>0</v>
      </c>
      <c r="BF4860" s="241">
        <f>IF(N4860="snížená",J4860,0)</f>
        <v>0</v>
      </c>
      <c r="BG4860" s="241">
        <f>IF(N4860="zákl. přenesená",J4860,0)</f>
        <v>0</v>
      </c>
      <c r="BH4860" s="241">
        <f>IF(N4860="sníž. přenesená",J4860,0)</f>
        <v>0</v>
      </c>
      <c r="BI4860" s="241">
        <f>IF(N4860="nulová",J4860,0)</f>
        <v>0</v>
      </c>
      <c r="BJ4860" s="18" t="s">
        <v>80</v>
      </c>
      <c r="BK4860" s="241">
        <f>ROUND(I4860*H4860,2)</f>
        <v>0</v>
      </c>
      <c r="BL4860" s="18" t="s">
        <v>306</v>
      </c>
      <c r="BM4860" s="240" t="s">
        <v>3065</v>
      </c>
    </row>
    <row r="4861" s="2" customFormat="1">
      <c r="A4861" s="39"/>
      <c r="B4861" s="40"/>
      <c r="C4861" s="41"/>
      <c r="D4861" s="242" t="s">
        <v>197</v>
      </c>
      <c r="E4861" s="41"/>
      <c r="F4861" s="243" t="s">
        <v>3064</v>
      </c>
      <c r="G4861" s="41"/>
      <c r="H4861" s="41"/>
      <c r="I4861" s="244"/>
      <c r="J4861" s="41"/>
      <c r="K4861" s="41"/>
      <c r="L4861" s="45"/>
      <c r="M4861" s="245"/>
      <c r="N4861" s="246"/>
      <c r="O4861" s="92"/>
      <c r="P4861" s="92"/>
      <c r="Q4861" s="92"/>
      <c r="R4861" s="92"/>
      <c r="S4861" s="92"/>
      <c r="T4861" s="93"/>
      <c r="U4861" s="39"/>
      <c r="V4861" s="39"/>
      <c r="W4861" s="39"/>
      <c r="X4861" s="39"/>
      <c r="Y4861" s="39"/>
      <c r="Z4861" s="39"/>
      <c r="AA4861" s="39"/>
      <c r="AB4861" s="39"/>
      <c r="AC4861" s="39"/>
      <c r="AD4861" s="39"/>
      <c r="AE4861" s="39"/>
      <c r="AT4861" s="18" t="s">
        <v>197</v>
      </c>
      <c r="AU4861" s="18" t="s">
        <v>82</v>
      </c>
    </row>
    <row r="4862" s="2" customFormat="1">
      <c r="A4862" s="39"/>
      <c r="B4862" s="40"/>
      <c r="C4862" s="41"/>
      <c r="D4862" s="247" t="s">
        <v>198</v>
      </c>
      <c r="E4862" s="41"/>
      <c r="F4862" s="248" t="s">
        <v>3066</v>
      </c>
      <c r="G4862" s="41"/>
      <c r="H4862" s="41"/>
      <c r="I4862" s="244"/>
      <c r="J4862" s="41"/>
      <c r="K4862" s="41"/>
      <c r="L4862" s="45"/>
      <c r="M4862" s="245"/>
      <c r="N4862" s="246"/>
      <c r="O4862" s="92"/>
      <c r="P4862" s="92"/>
      <c r="Q4862" s="92"/>
      <c r="R4862" s="92"/>
      <c r="S4862" s="92"/>
      <c r="T4862" s="93"/>
      <c r="U4862" s="39"/>
      <c r="V4862" s="39"/>
      <c r="W4862" s="39"/>
      <c r="X4862" s="39"/>
      <c r="Y4862" s="39"/>
      <c r="Z4862" s="39"/>
      <c r="AA4862" s="39"/>
      <c r="AB4862" s="39"/>
      <c r="AC4862" s="39"/>
      <c r="AD4862" s="39"/>
      <c r="AE4862" s="39"/>
      <c r="AT4862" s="18" t="s">
        <v>198</v>
      </c>
      <c r="AU4862" s="18" t="s">
        <v>82</v>
      </c>
    </row>
    <row r="4863" s="13" customFormat="1">
      <c r="A4863" s="13"/>
      <c r="B4863" s="249"/>
      <c r="C4863" s="250"/>
      <c r="D4863" s="242" t="s">
        <v>200</v>
      </c>
      <c r="E4863" s="251" t="s">
        <v>1</v>
      </c>
      <c r="F4863" s="252" t="s">
        <v>2161</v>
      </c>
      <c r="G4863" s="250"/>
      <c r="H4863" s="251" t="s">
        <v>1</v>
      </c>
      <c r="I4863" s="253"/>
      <c r="J4863" s="250"/>
      <c r="K4863" s="250"/>
      <c r="L4863" s="254"/>
      <c r="M4863" s="255"/>
      <c r="N4863" s="256"/>
      <c r="O4863" s="256"/>
      <c r="P4863" s="256"/>
      <c r="Q4863" s="256"/>
      <c r="R4863" s="256"/>
      <c r="S4863" s="256"/>
      <c r="T4863" s="257"/>
      <c r="U4863" s="13"/>
      <c r="V4863" s="13"/>
      <c r="W4863" s="13"/>
      <c r="X4863" s="13"/>
      <c r="Y4863" s="13"/>
      <c r="Z4863" s="13"/>
      <c r="AA4863" s="13"/>
      <c r="AB4863" s="13"/>
      <c r="AC4863" s="13"/>
      <c r="AD4863" s="13"/>
      <c r="AE4863" s="13"/>
      <c r="AT4863" s="258" t="s">
        <v>200</v>
      </c>
      <c r="AU4863" s="258" t="s">
        <v>82</v>
      </c>
      <c r="AV4863" s="13" t="s">
        <v>80</v>
      </c>
      <c r="AW4863" s="13" t="s">
        <v>30</v>
      </c>
      <c r="AX4863" s="13" t="s">
        <v>73</v>
      </c>
      <c r="AY4863" s="258" t="s">
        <v>189</v>
      </c>
    </row>
    <row r="4864" s="14" customFormat="1">
      <c r="A4864" s="14"/>
      <c r="B4864" s="259"/>
      <c r="C4864" s="260"/>
      <c r="D4864" s="242" t="s">
        <v>200</v>
      </c>
      <c r="E4864" s="261" t="s">
        <v>1</v>
      </c>
      <c r="F4864" s="262" t="s">
        <v>2530</v>
      </c>
      <c r="G4864" s="260"/>
      <c r="H4864" s="263">
        <v>24.289000000000001</v>
      </c>
      <c r="I4864" s="264"/>
      <c r="J4864" s="260"/>
      <c r="K4864" s="260"/>
      <c r="L4864" s="265"/>
      <c r="M4864" s="266"/>
      <c r="N4864" s="267"/>
      <c r="O4864" s="267"/>
      <c r="P4864" s="267"/>
      <c r="Q4864" s="267"/>
      <c r="R4864" s="267"/>
      <c r="S4864" s="267"/>
      <c r="T4864" s="268"/>
      <c r="U4864" s="14"/>
      <c r="V4864" s="14"/>
      <c r="W4864" s="14"/>
      <c r="X4864" s="14"/>
      <c r="Y4864" s="14"/>
      <c r="Z4864" s="14"/>
      <c r="AA4864" s="14"/>
      <c r="AB4864" s="14"/>
      <c r="AC4864" s="14"/>
      <c r="AD4864" s="14"/>
      <c r="AE4864" s="14"/>
      <c r="AT4864" s="269" t="s">
        <v>200</v>
      </c>
      <c r="AU4864" s="269" t="s">
        <v>82</v>
      </c>
      <c r="AV4864" s="14" t="s">
        <v>82</v>
      </c>
      <c r="AW4864" s="14" t="s">
        <v>30</v>
      </c>
      <c r="AX4864" s="14" t="s">
        <v>73</v>
      </c>
      <c r="AY4864" s="269" t="s">
        <v>189</v>
      </c>
    </row>
    <row r="4865" s="14" customFormat="1">
      <c r="A4865" s="14"/>
      <c r="B4865" s="259"/>
      <c r="C4865" s="260"/>
      <c r="D4865" s="242" t="s">
        <v>200</v>
      </c>
      <c r="E4865" s="261" t="s">
        <v>1</v>
      </c>
      <c r="F4865" s="262" t="s">
        <v>2531</v>
      </c>
      <c r="G4865" s="260"/>
      <c r="H4865" s="263">
        <v>14.141</v>
      </c>
      <c r="I4865" s="264"/>
      <c r="J4865" s="260"/>
      <c r="K4865" s="260"/>
      <c r="L4865" s="265"/>
      <c r="M4865" s="266"/>
      <c r="N4865" s="267"/>
      <c r="O4865" s="267"/>
      <c r="P4865" s="267"/>
      <c r="Q4865" s="267"/>
      <c r="R4865" s="267"/>
      <c r="S4865" s="267"/>
      <c r="T4865" s="268"/>
      <c r="U4865" s="14"/>
      <c r="V4865" s="14"/>
      <c r="W4865" s="14"/>
      <c r="X4865" s="14"/>
      <c r="Y4865" s="14"/>
      <c r="Z4865" s="14"/>
      <c r="AA4865" s="14"/>
      <c r="AB4865" s="14"/>
      <c r="AC4865" s="14"/>
      <c r="AD4865" s="14"/>
      <c r="AE4865" s="14"/>
      <c r="AT4865" s="269" t="s">
        <v>200</v>
      </c>
      <c r="AU4865" s="269" t="s">
        <v>82</v>
      </c>
      <c r="AV4865" s="14" t="s">
        <v>82</v>
      </c>
      <c r="AW4865" s="14" t="s">
        <v>30</v>
      </c>
      <c r="AX4865" s="14" t="s">
        <v>73</v>
      </c>
      <c r="AY4865" s="269" t="s">
        <v>189</v>
      </c>
    </row>
    <row r="4866" s="14" customFormat="1">
      <c r="A4866" s="14"/>
      <c r="B4866" s="259"/>
      <c r="C4866" s="260"/>
      <c r="D4866" s="242" t="s">
        <v>200</v>
      </c>
      <c r="E4866" s="261" t="s">
        <v>1</v>
      </c>
      <c r="F4866" s="262" t="s">
        <v>2532</v>
      </c>
      <c r="G4866" s="260"/>
      <c r="H4866" s="263">
        <v>19.571999999999999</v>
      </c>
      <c r="I4866" s="264"/>
      <c r="J4866" s="260"/>
      <c r="K4866" s="260"/>
      <c r="L4866" s="265"/>
      <c r="M4866" s="266"/>
      <c r="N4866" s="267"/>
      <c r="O4866" s="267"/>
      <c r="P4866" s="267"/>
      <c r="Q4866" s="267"/>
      <c r="R4866" s="267"/>
      <c r="S4866" s="267"/>
      <c r="T4866" s="268"/>
      <c r="U4866" s="14"/>
      <c r="V4866" s="14"/>
      <c r="W4866" s="14"/>
      <c r="X4866" s="14"/>
      <c r="Y4866" s="14"/>
      <c r="Z4866" s="14"/>
      <c r="AA4866" s="14"/>
      <c r="AB4866" s="14"/>
      <c r="AC4866" s="14"/>
      <c r="AD4866" s="14"/>
      <c r="AE4866" s="14"/>
      <c r="AT4866" s="269" t="s">
        <v>200</v>
      </c>
      <c r="AU4866" s="269" t="s">
        <v>82</v>
      </c>
      <c r="AV4866" s="14" t="s">
        <v>82</v>
      </c>
      <c r="AW4866" s="14" t="s">
        <v>30</v>
      </c>
      <c r="AX4866" s="14" t="s">
        <v>73</v>
      </c>
      <c r="AY4866" s="269" t="s">
        <v>189</v>
      </c>
    </row>
    <row r="4867" s="15" customFormat="1">
      <c r="A4867" s="15"/>
      <c r="B4867" s="270"/>
      <c r="C4867" s="271"/>
      <c r="D4867" s="242" t="s">
        <v>200</v>
      </c>
      <c r="E4867" s="272" t="s">
        <v>1</v>
      </c>
      <c r="F4867" s="273" t="s">
        <v>207</v>
      </c>
      <c r="G4867" s="271"/>
      <c r="H4867" s="274">
        <v>58.002000000000002</v>
      </c>
      <c r="I4867" s="275"/>
      <c r="J4867" s="271"/>
      <c r="K4867" s="271"/>
      <c r="L4867" s="276"/>
      <c r="M4867" s="277"/>
      <c r="N4867" s="278"/>
      <c r="O4867" s="278"/>
      <c r="P4867" s="278"/>
      <c r="Q4867" s="278"/>
      <c r="R4867" s="278"/>
      <c r="S4867" s="278"/>
      <c r="T4867" s="279"/>
      <c r="U4867" s="15"/>
      <c r="V4867" s="15"/>
      <c r="W4867" s="15"/>
      <c r="X4867" s="15"/>
      <c r="Y4867" s="15"/>
      <c r="Z4867" s="15"/>
      <c r="AA4867" s="15"/>
      <c r="AB4867" s="15"/>
      <c r="AC4867" s="15"/>
      <c r="AD4867" s="15"/>
      <c r="AE4867" s="15"/>
      <c r="AT4867" s="280" t="s">
        <v>200</v>
      </c>
      <c r="AU4867" s="280" t="s">
        <v>82</v>
      </c>
      <c r="AV4867" s="15" t="s">
        <v>195</v>
      </c>
      <c r="AW4867" s="15" t="s">
        <v>30</v>
      </c>
      <c r="AX4867" s="15" t="s">
        <v>80</v>
      </c>
      <c r="AY4867" s="280" t="s">
        <v>189</v>
      </c>
    </row>
    <row r="4868" s="2" customFormat="1" ht="24.15" customHeight="1">
      <c r="A4868" s="39"/>
      <c r="B4868" s="40"/>
      <c r="C4868" s="281" t="s">
        <v>3067</v>
      </c>
      <c r="D4868" s="281" t="s">
        <v>273</v>
      </c>
      <c r="E4868" s="282" t="s">
        <v>3068</v>
      </c>
      <c r="F4868" s="283" t="s">
        <v>3069</v>
      </c>
      <c r="G4868" s="284" t="s">
        <v>301</v>
      </c>
      <c r="H4868" s="285">
        <v>63.802</v>
      </c>
      <c r="I4868" s="286"/>
      <c r="J4868" s="287">
        <f>ROUND(I4868*H4868,2)</f>
        <v>0</v>
      </c>
      <c r="K4868" s="288"/>
      <c r="L4868" s="289"/>
      <c r="M4868" s="290" t="s">
        <v>1</v>
      </c>
      <c r="N4868" s="291" t="s">
        <v>38</v>
      </c>
      <c r="O4868" s="92"/>
      <c r="P4868" s="238">
        <f>O4868*H4868</f>
        <v>0</v>
      </c>
      <c r="Q4868" s="238">
        <v>0.00020000000000000001</v>
      </c>
      <c r="R4868" s="238">
        <f>Q4868*H4868</f>
        <v>0.0127604</v>
      </c>
      <c r="S4868" s="238">
        <v>0</v>
      </c>
      <c r="T4868" s="239">
        <f>S4868*H4868</f>
        <v>0</v>
      </c>
      <c r="U4868" s="39"/>
      <c r="V4868" s="39"/>
      <c r="W4868" s="39"/>
      <c r="X4868" s="39"/>
      <c r="Y4868" s="39"/>
      <c r="Z4868" s="39"/>
      <c r="AA4868" s="39"/>
      <c r="AB4868" s="39"/>
      <c r="AC4868" s="39"/>
      <c r="AD4868" s="39"/>
      <c r="AE4868" s="39"/>
      <c r="AR4868" s="240" t="s">
        <v>471</v>
      </c>
      <c r="AT4868" s="240" t="s">
        <v>273</v>
      </c>
      <c r="AU4868" s="240" t="s">
        <v>82</v>
      </c>
      <c r="AY4868" s="18" t="s">
        <v>189</v>
      </c>
      <c r="BE4868" s="241">
        <f>IF(N4868="základní",J4868,0)</f>
        <v>0</v>
      </c>
      <c r="BF4868" s="241">
        <f>IF(N4868="snížená",J4868,0)</f>
        <v>0</v>
      </c>
      <c r="BG4868" s="241">
        <f>IF(N4868="zákl. přenesená",J4868,0)</f>
        <v>0</v>
      </c>
      <c r="BH4868" s="241">
        <f>IF(N4868="sníž. přenesená",J4868,0)</f>
        <v>0</v>
      </c>
      <c r="BI4868" s="241">
        <f>IF(N4868="nulová",J4868,0)</f>
        <v>0</v>
      </c>
      <c r="BJ4868" s="18" t="s">
        <v>80</v>
      </c>
      <c r="BK4868" s="241">
        <f>ROUND(I4868*H4868,2)</f>
        <v>0</v>
      </c>
      <c r="BL4868" s="18" t="s">
        <v>306</v>
      </c>
      <c r="BM4868" s="240" t="s">
        <v>3070</v>
      </c>
    </row>
    <row r="4869" s="2" customFormat="1">
      <c r="A4869" s="39"/>
      <c r="B4869" s="40"/>
      <c r="C4869" s="41"/>
      <c r="D4869" s="242" t="s">
        <v>197</v>
      </c>
      <c r="E4869" s="41"/>
      <c r="F4869" s="243" t="s">
        <v>3069</v>
      </c>
      <c r="G4869" s="41"/>
      <c r="H4869" s="41"/>
      <c r="I4869" s="244"/>
      <c r="J4869" s="41"/>
      <c r="K4869" s="41"/>
      <c r="L4869" s="45"/>
      <c r="M4869" s="245"/>
      <c r="N4869" s="246"/>
      <c r="O4869" s="92"/>
      <c r="P4869" s="92"/>
      <c r="Q4869" s="92"/>
      <c r="R4869" s="92"/>
      <c r="S4869" s="92"/>
      <c r="T4869" s="93"/>
      <c r="U4869" s="39"/>
      <c r="V4869" s="39"/>
      <c r="W4869" s="39"/>
      <c r="X4869" s="39"/>
      <c r="Y4869" s="39"/>
      <c r="Z4869" s="39"/>
      <c r="AA4869" s="39"/>
      <c r="AB4869" s="39"/>
      <c r="AC4869" s="39"/>
      <c r="AD4869" s="39"/>
      <c r="AE4869" s="39"/>
      <c r="AT4869" s="18" t="s">
        <v>197</v>
      </c>
      <c r="AU4869" s="18" t="s">
        <v>82</v>
      </c>
    </row>
    <row r="4870" s="14" customFormat="1">
      <c r="A4870" s="14"/>
      <c r="B4870" s="259"/>
      <c r="C4870" s="260"/>
      <c r="D4870" s="242" t="s">
        <v>200</v>
      </c>
      <c r="E4870" s="261" t="s">
        <v>1</v>
      </c>
      <c r="F4870" s="262" t="s">
        <v>3071</v>
      </c>
      <c r="G4870" s="260"/>
      <c r="H4870" s="263">
        <v>63.802</v>
      </c>
      <c r="I4870" s="264"/>
      <c r="J4870" s="260"/>
      <c r="K4870" s="260"/>
      <c r="L4870" s="265"/>
      <c r="M4870" s="266"/>
      <c r="N4870" s="267"/>
      <c r="O4870" s="267"/>
      <c r="P4870" s="267"/>
      <c r="Q4870" s="267"/>
      <c r="R4870" s="267"/>
      <c r="S4870" s="267"/>
      <c r="T4870" s="268"/>
      <c r="U4870" s="14"/>
      <c r="V4870" s="14"/>
      <c r="W4870" s="14"/>
      <c r="X4870" s="14"/>
      <c r="Y4870" s="14"/>
      <c r="Z4870" s="14"/>
      <c r="AA4870" s="14"/>
      <c r="AB4870" s="14"/>
      <c r="AC4870" s="14"/>
      <c r="AD4870" s="14"/>
      <c r="AE4870" s="14"/>
      <c r="AT4870" s="269" t="s">
        <v>200</v>
      </c>
      <c r="AU4870" s="269" t="s">
        <v>82</v>
      </c>
      <c r="AV4870" s="14" t="s">
        <v>82</v>
      </c>
      <c r="AW4870" s="14" t="s">
        <v>30</v>
      </c>
      <c r="AX4870" s="14" t="s">
        <v>80</v>
      </c>
      <c r="AY4870" s="269" t="s">
        <v>189</v>
      </c>
    </row>
    <row r="4871" s="2" customFormat="1" ht="37.8" customHeight="1">
      <c r="A4871" s="39"/>
      <c r="B4871" s="40"/>
      <c r="C4871" s="228" t="s">
        <v>3072</v>
      </c>
      <c r="D4871" s="228" t="s">
        <v>191</v>
      </c>
      <c r="E4871" s="229" t="s">
        <v>3073</v>
      </c>
      <c r="F4871" s="230" t="s">
        <v>3074</v>
      </c>
      <c r="G4871" s="231" t="s">
        <v>301</v>
      </c>
      <c r="H4871" s="232">
        <v>220.16</v>
      </c>
      <c r="I4871" s="233"/>
      <c r="J4871" s="234">
        <f>ROUND(I4871*H4871,2)</f>
        <v>0</v>
      </c>
      <c r="K4871" s="235"/>
      <c r="L4871" s="45"/>
      <c r="M4871" s="236" t="s">
        <v>1</v>
      </c>
      <c r="N4871" s="237" t="s">
        <v>38</v>
      </c>
      <c r="O4871" s="92"/>
      <c r="P4871" s="238">
        <f>O4871*H4871</f>
        <v>0</v>
      </c>
      <c r="Q4871" s="238">
        <v>0</v>
      </c>
      <c r="R4871" s="238">
        <f>Q4871*H4871</f>
        <v>0</v>
      </c>
      <c r="S4871" s="238">
        <v>0</v>
      </c>
      <c r="T4871" s="239">
        <f>S4871*H4871</f>
        <v>0</v>
      </c>
      <c r="U4871" s="39"/>
      <c r="V4871" s="39"/>
      <c r="W4871" s="39"/>
      <c r="X4871" s="39"/>
      <c r="Y4871" s="39"/>
      <c r="Z4871" s="39"/>
      <c r="AA4871" s="39"/>
      <c r="AB4871" s="39"/>
      <c r="AC4871" s="39"/>
      <c r="AD4871" s="39"/>
      <c r="AE4871" s="39"/>
      <c r="AR4871" s="240" t="s">
        <v>306</v>
      </c>
      <c r="AT4871" s="240" t="s">
        <v>191</v>
      </c>
      <c r="AU4871" s="240" t="s">
        <v>82</v>
      </c>
      <c r="AY4871" s="18" t="s">
        <v>189</v>
      </c>
      <c r="BE4871" s="241">
        <f>IF(N4871="základní",J4871,0)</f>
        <v>0</v>
      </c>
      <c r="BF4871" s="241">
        <f>IF(N4871="snížená",J4871,0)</f>
        <v>0</v>
      </c>
      <c r="BG4871" s="241">
        <f>IF(N4871="zákl. přenesená",J4871,0)</f>
        <v>0</v>
      </c>
      <c r="BH4871" s="241">
        <f>IF(N4871="sníž. přenesená",J4871,0)</f>
        <v>0</v>
      </c>
      <c r="BI4871" s="241">
        <f>IF(N4871="nulová",J4871,0)</f>
        <v>0</v>
      </c>
      <c r="BJ4871" s="18" t="s">
        <v>80</v>
      </c>
      <c r="BK4871" s="241">
        <f>ROUND(I4871*H4871,2)</f>
        <v>0</v>
      </c>
      <c r="BL4871" s="18" t="s">
        <v>306</v>
      </c>
      <c r="BM4871" s="240" t="s">
        <v>3075</v>
      </c>
    </row>
    <row r="4872" s="2" customFormat="1">
      <c r="A4872" s="39"/>
      <c r="B4872" s="40"/>
      <c r="C4872" s="41"/>
      <c r="D4872" s="242" t="s">
        <v>197</v>
      </c>
      <c r="E4872" s="41"/>
      <c r="F4872" s="243" t="s">
        <v>3074</v>
      </c>
      <c r="G4872" s="41"/>
      <c r="H4872" s="41"/>
      <c r="I4872" s="244"/>
      <c r="J4872" s="41"/>
      <c r="K4872" s="41"/>
      <c r="L4872" s="45"/>
      <c r="M4872" s="245"/>
      <c r="N4872" s="246"/>
      <c r="O4872" s="92"/>
      <c r="P4872" s="92"/>
      <c r="Q4872" s="92"/>
      <c r="R4872" s="92"/>
      <c r="S4872" s="92"/>
      <c r="T4872" s="93"/>
      <c r="U4872" s="39"/>
      <c r="V4872" s="39"/>
      <c r="W4872" s="39"/>
      <c r="X4872" s="39"/>
      <c r="Y4872" s="39"/>
      <c r="Z4872" s="39"/>
      <c r="AA4872" s="39"/>
      <c r="AB4872" s="39"/>
      <c r="AC4872" s="39"/>
      <c r="AD4872" s="39"/>
      <c r="AE4872" s="39"/>
      <c r="AT4872" s="18" t="s">
        <v>197</v>
      </c>
      <c r="AU4872" s="18" t="s">
        <v>82</v>
      </c>
    </row>
    <row r="4873" s="2" customFormat="1">
      <c r="A4873" s="39"/>
      <c r="B4873" s="40"/>
      <c r="C4873" s="41"/>
      <c r="D4873" s="247" t="s">
        <v>198</v>
      </c>
      <c r="E4873" s="41"/>
      <c r="F4873" s="248" t="s">
        <v>3076</v>
      </c>
      <c r="G4873" s="41"/>
      <c r="H4873" s="41"/>
      <c r="I4873" s="244"/>
      <c r="J4873" s="41"/>
      <c r="K4873" s="41"/>
      <c r="L4873" s="45"/>
      <c r="M4873" s="245"/>
      <c r="N4873" s="246"/>
      <c r="O4873" s="92"/>
      <c r="P4873" s="92"/>
      <c r="Q4873" s="92"/>
      <c r="R4873" s="92"/>
      <c r="S4873" s="92"/>
      <c r="T4873" s="93"/>
      <c r="U4873" s="39"/>
      <c r="V4873" s="39"/>
      <c r="W4873" s="39"/>
      <c r="X4873" s="39"/>
      <c r="Y4873" s="39"/>
      <c r="Z4873" s="39"/>
      <c r="AA4873" s="39"/>
      <c r="AB4873" s="39"/>
      <c r="AC4873" s="39"/>
      <c r="AD4873" s="39"/>
      <c r="AE4873" s="39"/>
      <c r="AT4873" s="18" t="s">
        <v>198</v>
      </c>
      <c r="AU4873" s="18" t="s">
        <v>82</v>
      </c>
    </row>
    <row r="4874" s="13" customFormat="1">
      <c r="A4874" s="13"/>
      <c r="B4874" s="249"/>
      <c r="C4874" s="250"/>
      <c r="D4874" s="242" t="s">
        <v>200</v>
      </c>
      <c r="E4874" s="251" t="s">
        <v>1</v>
      </c>
      <c r="F4874" s="252" t="s">
        <v>2373</v>
      </c>
      <c r="G4874" s="250"/>
      <c r="H4874" s="251" t="s">
        <v>1</v>
      </c>
      <c r="I4874" s="253"/>
      <c r="J4874" s="250"/>
      <c r="K4874" s="250"/>
      <c r="L4874" s="254"/>
      <c r="M4874" s="255"/>
      <c r="N4874" s="256"/>
      <c r="O4874" s="256"/>
      <c r="P4874" s="256"/>
      <c r="Q4874" s="256"/>
      <c r="R4874" s="256"/>
      <c r="S4874" s="256"/>
      <c r="T4874" s="257"/>
      <c r="U4874" s="13"/>
      <c r="V4874" s="13"/>
      <c r="W4874" s="13"/>
      <c r="X4874" s="13"/>
      <c r="Y4874" s="13"/>
      <c r="Z4874" s="13"/>
      <c r="AA4874" s="13"/>
      <c r="AB4874" s="13"/>
      <c r="AC4874" s="13"/>
      <c r="AD4874" s="13"/>
      <c r="AE4874" s="13"/>
      <c r="AT4874" s="258" t="s">
        <v>200</v>
      </c>
      <c r="AU4874" s="258" t="s">
        <v>82</v>
      </c>
      <c r="AV4874" s="13" t="s">
        <v>80</v>
      </c>
      <c r="AW4874" s="13" t="s">
        <v>30</v>
      </c>
      <c r="AX4874" s="13" t="s">
        <v>73</v>
      </c>
      <c r="AY4874" s="258" t="s">
        <v>189</v>
      </c>
    </row>
    <row r="4875" s="13" customFormat="1">
      <c r="A4875" s="13"/>
      <c r="B4875" s="249"/>
      <c r="C4875" s="250"/>
      <c r="D4875" s="242" t="s">
        <v>200</v>
      </c>
      <c r="E4875" s="251" t="s">
        <v>1</v>
      </c>
      <c r="F4875" s="252" t="s">
        <v>1565</v>
      </c>
      <c r="G4875" s="250"/>
      <c r="H4875" s="251" t="s">
        <v>1</v>
      </c>
      <c r="I4875" s="253"/>
      <c r="J4875" s="250"/>
      <c r="K4875" s="250"/>
      <c r="L4875" s="254"/>
      <c r="M4875" s="255"/>
      <c r="N4875" s="256"/>
      <c r="O4875" s="256"/>
      <c r="P4875" s="256"/>
      <c r="Q4875" s="256"/>
      <c r="R4875" s="256"/>
      <c r="S4875" s="256"/>
      <c r="T4875" s="257"/>
      <c r="U4875" s="13"/>
      <c r="V4875" s="13"/>
      <c r="W4875" s="13"/>
      <c r="X4875" s="13"/>
      <c r="Y4875" s="13"/>
      <c r="Z4875" s="13"/>
      <c r="AA4875" s="13"/>
      <c r="AB4875" s="13"/>
      <c r="AC4875" s="13"/>
      <c r="AD4875" s="13"/>
      <c r="AE4875" s="13"/>
      <c r="AT4875" s="258" t="s">
        <v>200</v>
      </c>
      <c r="AU4875" s="258" t="s">
        <v>82</v>
      </c>
      <c r="AV4875" s="13" t="s">
        <v>80</v>
      </c>
      <c r="AW4875" s="13" t="s">
        <v>30</v>
      </c>
      <c r="AX4875" s="13" t="s">
        <v>73</v>
      </c>
      <c r="AY4875" s="258" t="s">
        <v>189</v>
      </c>
    </row>
    <row r="4876" s="14" customFormat="1">
      <c r="A4876" s="14"/>
      <c r="B4876" s="259"/>
      <c r="C4876" s="260"/>
      <c r="D4876" s="242" t="s">
        <v>200</v>
      </c>
      <c r="E4876" s="261" t="s">
        <v>1</v>
      </c>
      <c r="F4876" s="262" t="s">
        <v>2512</v>
      </c>
      <c r="G4876" s="260"/>
      <c r="H4876" s="263">
        <v>48.988</v>
      </c>
      <c r="I4876" s="264"/>
      <c r="J4876" s="260"/>
      <c r="K4876" s="260"/>
      <c r="L4876" s="265"/>
      <c r="M4876" s="266"/>
      <c r="N4876" s="267"/>
      <c r="O4876" s="267"/>
      <c r="P4876" s="267"/>
      <c r="Q4876" s="267"/>
      <c r="R4876" s="267"/>
      <c r="S4876" s="267"/>
      <c r="T4876" s="268"/>
      <c r="U4876" s="14"/>
      <c r="V4876" s="14"/>
      <c r="W4876" s="14"/>
      <c r="X4876" s="14"/>
      <c r="Y4876" s="14"/>
      <c r="Z4876" s="14"/>
      <c r="AA4876" s="14"/>
      <c r="AB4876" s="14"/>
      <c r="AC4876" s="14"/>
      <c r="AD4876" s="14"/>
      <c r="AE4876" s="14"/>
      <c r="AT4876" s="269" t="s">
        <v>200</v>
      </c>
      <c r="AU4876" s="269" t="s">
        <v>82</v>
      </c>
      <c r="AV4876" s="14" t="s">
        <v>82</v>
      </c>
      <c r="AW4876" s="14" t="s">
        <v>30</v>
      </c>
      <c r="AX4876" s="14" t="s">
        <v>73</v>
      </c>
      <c r="AY4876" s="269" t="s">
        <v>189</v>
      </c>
    </row>
    <row r="4877" s="13" customFormat="1">
      <c r="A4877" s="13"/>
      <c r="B4877" s="249"/>
      <c r="C4877" s="250"/>
      <c r="D4877" s="242" t="s">
        <v>200</v>
      </c>
      <c r="E4877" s="251" t="s">
        <v>1</v>
      </c>
      <c r="F4877" s="252" t="s">
        <v>1567</v>
      </c>
      <c r="G4877" s="250"/>
      <c r="H4877" s="251" t="s">
        <v>1</v>
      </c>
      <c r="I4877" s="253"/>
      <c r="J4877" s="250"/>
      <c r="K4877" s="250"/>
      <c r="L4877" s="254"/>
      <c r="M4877" s="255"/>
      <c r="N4877" s="256"/>
      <c r="O4877" s="256"/>
      <c r="P4877" s="256"/>
      <c r="Q4877" s="256"/>
      <c r="R4877" s="256"/>
      <c r="S4877" s="256"/>
      <c r="T4877" s="257"/>
      <c r="U4877" s="13"/>
      <c r="V4877" s="13"/>
      <c r="W4877" s="13"/>
      <c r="X4877" s="13"/>
      <c r="Y4877" s="13"/>
      <c r="Z4877" s="13"/>
      <c r="AA4877" s="13"/>
      <c r="AB4877" s="13"/>
      <c r="AC4877" s="13"/>
      <c r="AD4877" s="13"/>
      <c r="AE4877" s="13"/>
      <c r="AT4877" s="258" t="s">
        <v>200</v>
      </c>
      <c r="AU4877" s="258" t="s">
        <v>82</v>
      </c>
      <c r="AV4877" s="13" t="s">
        <v>80</v>
      </c>
      <c r="AW4877" s="13" t="s">
        <v>30</v>
      </c>
      <c r="AX4877" s="13" t="s">
        <v>73</v>
      </c>
      <c r="AY4877" s="258" t="s">
        <v>189</v>
      </c>
    </row>
    <row r="4878" s="14" customFormat="1">
      <c r="A4878" s="14"/>
      <c r="B4878" s="259"/>
      <c r="C4878" s="260"/>
      <c r="D4878" s="242" t="s">
        <v>200</v>
      </c>
      <c r="E4878" s="261" t="s">
        <v>1</v>
      </c>
      <c r="F4878" s="262" t="s">
        <v>2513</v>
      </c>
      <c r="G4878" s="260"/>
      <c r="H4878" s="263">
        <v>94.367000000000004</v>
      </c>
      <c r="I4878" s="264"/>
      <c r="J4878" s="260"/>
      <c r="K4878" s="260"/>
      <c r="L4878" s="265"/>
      <c r="M4878" s="266"/>
      <c r="N4878" s="267"/>
      <c r="O4878" s="267"/>
      <c r="P4878" s="267"/>
      <c r="Q4878" s="267"/>
      <c r="R4878" s="267"/>
      <c r="S4878" s="267"/>
      <c r="T4878" s="268"/>
      <c r="U4878" s="14"/>
      <c r="V4878" s="14"/>
      <c r="W4878" s="14"/>
      <c r="X4878" s="14"/>
      <c r="Y4878" s="14"/>
      <c r="Z4878" s="14"/>
      <c r="AA4878" s="14"/>
      <c r="AB4878" s="14"/>
      <c r="AC4878" s="14"/>
      <c r="AD4878" s="14"/>
      <c r="AE4878" s="14"/>
      <c r="AT4878" s="269" t="s">
        <v>200</v>
      </c>
      <c r="AU4878" s="269" t="s">
        <v>82</v>
      </c>
      <c r="AV4878" s="14" t="s">
        <v>82</v>
      </c>
      <c r="AW4878" s="14" t="s">
        <v>30</v>
      </c>
      <c r="AX4878" s="14" t="s">
        <v>73</v>
      </c>
      <c r="AY4878" s="269" t="s">
        <v>189</v>
      </c>
    </row>
    <row r="4879" s="14" customFormat="1">
      <c r="A4879" s="14"/>
      <c r="B4879" s="259"/>
      <c r="C4879" s="260"/>
      <c r="D4879" s="242" t="s">
        <v>200</v>
      </c>
      <c r="E4879" s="261" t="s">
        <v>1</v>
      </c>
      <c r="F4879" s="262" t="s">
        <v>2514</v>
      </c>
      <c r="G4879" s="260"/>
      <c r="H4879" s="263">
        <v>78.381</v>
      </c>
      <c r="I4879" s="264"/>
      <c r="J4879" s="260"/>
      <c r="K4879" s="260"/>
      <c r="L4879" s="265"/>
      <c r="M4879" s="266"/>
      <c r="N4879" s="267"/>
      <c r="O4879" s="267"/>
      <c r="P4879" s="267"/>
      <c r="Q4879" s="267"/>
      <c r="R4879" s="267"/>
      <c r="S4879" s="267"/>
      <c r="T4879" s="268"/>
      <c r="U4879" s="14"/>
      <c r="V4879" s="14"/>
      <c r="W4879" s="14"/>
      <c r="X4879" s="14"/>
      <c r="Y4879" s="14"/>
      <c r="Z4879" s="14"/>
      <c r="AA4879" s="14"/>
      <c r="AB4879" s="14"/>
      <c r="AC4879" s="14"/>
      <c r="AD4879" s="14"/>
      <c r="AE4879" s="14"/>
      <c r="AT4879" s="269" t="s">
        <v>200</v>
      </c>
      <c r="AU4879" s="269" t="s">
        <v>82</v>
      </c>
      <c r="AV4879" s="14" t="s">
        <v>82</v>
      </c>
      <c r="AW4879" s="14" t="s">
        <v>30</v>
      </c>
      <c r="AX4879" s="14" t="s">
        <v>73</v>
      </c>
      <c r="AY4879" s="269" t="s">
        <v>189</v>
      </c>
    </row>
    <row r="4880" s="13" customFormat="1">
      <c r="A4880" s="13"/>
      <c r="B4880" s="249"/>
      <c r="C4880" s="250"/>
      <c r="D4880" s="242" t="s">
        <v>200</v>
      </c>
      <c r="E4880" s="251" t="s">
        <v>1</v>
      </c>
      <c r="F4880" s="252" t="s">
        <v>2515</v>
      </c>
      <c r="G4880" s="250"/>
      <c r="H4880" s="251" t="s">
        <v>1</v>
      </c>
      <c r="I4880" s="253"/>
      <c r="J4880" s="250"/>
      <c r="K4880" s="250"/>
      <c r="L4880" s="254"/>
      <c r="M4880" s="255"/>
      <c r="N4880" s="256"/>
      <c r="O4880" s="256"/>
      <c r="P4880" s="256"/>
      <c r="Q4880" s="256"/>
      <c r="R4880" s="256"/>
      <c r="S4880" s="256"/>
      <c r="T4880" s="257"/>
      <c r="U4880" s="13"/>
      <c r="V4880" s="13"/>
      <c r="W4880" s="13"/>
      <c r="X4880" s="13"/>
      <c r="Y4880" s="13"/>
      <c r="Z4880" s="13"/>
      <c r="AA4880" s="13"/>
      <c r="AB4880" s="13"/>
      <c r="AC4880" s="13"/>
      <c r="AD4880" s="13"/>
      <c r="AE4880" s="13"/>
      <c r="AT4880" s="258" t="s">
        <v>200</v>
      </c>
      <c r="AU4880" s="258" t="s">
        <v>82</v>
      </c>
      <c r="AV4880" s="13" t="s">
        <v>80</v>
      </c>
      <c r="AW4880" s="13" t="s">
        <v>30</v>
      </c>
      <c r="AX4880" s="13" t="s">
        <v>73</v>
      </c>
      <c r="AY4880" s="258" t="s">
        <v>189</v>
      </c>
    </row>
    <row r="4881" s="14" customFormat="1">
      <c r="A4881" s="14"/>
      <c r="B4881" s="259"/>
      <c r="C4881" s="260"/>
      <c r="D4881" s="242" t="s">
        <v>200</v>
      </c>
      <c r="E4881" s="261" t="s">
        <v>1</v>
      </c>
      <c r="F4881" s="262" t="s">
        <v>2516</v>
      </c>
      <c r="G4881" s="260"/>
      <c r="H4881" s="263">
        <v>-0.89900000000000002</v>
      </c>
      <c r="I4881" s="264"/>
      <c r="J4881" s="260"/>
      <c r="K4881" s="260"/>
      <c r="L4881" s="265"/>
      <c r="M4881" s="266"/>
      <c r="N4881" s="267"/>
      <c r="O4881" s="267"/>
      <c r="P4881" s="267"/>
      <c r="Q4881" s="267"/>
      <c r="R4881" s="267"/>
      <c r="S4881" s="267"/>
      <c r="T4881" s="268"/>
      <c r="U4881" s="14"/>
      <c r="V4881" s="14"/>
      <c r="W4881" s="14"/>
      <c r="X4881" s="14"/>
      <c r="Y4881" s="14"/>
      <c r="Z4881" s="14"/>
      <c r="AA4881" s="14"/>
      <c r="AB4881" s="14"/>
      <c r="AC4881" s="14"/>
      <c r="AD4881" s="14"/>
      <c r="AE4881" s="14"/>
      <c r="AT4881" s="269" t="s">
        <v>200</v>
      </c>
      <c r="AU4881" s="269" t="s">
        <v>82</v>
      </c>
      <c r="AV4881" s="14" t="s">
        <v>82</v>
      </c>
      <c r="AW4881" s="14" t="s">
        <v>30</v>
      </c>
      <c r="AX4881" s="14" t="s">
        <v>73</v>
      </c>
      <c r="AY4881" s="269" t="s">
        <v>189</v>
      </c>
    </row>
    <row r="4882" s="13" customFormat="1">
      <c r="A4882" s="13"/>
      <c r="B4882" s="249"/>
      <c r="C4882" s="250"/>
      <c r="D4882" s="242" t="s">
        <v>200</v>
      </c>
      <c r="E4882" s="251" t="s">
        <v>1</v>
      </c>
      <c r="F4882" s="252" t="s">
        <v>2517</v>
      </c>
      <c r="G4882" s="250"/>
      <c r="H4882" s="251" t="s">
        <v>1</v>
      </c>
      <c r="I4882" s="253"/>
      <c r="J4882" s="250"/>
      <c r="K4882" s="250"/>
      <c r="L4882" s="254"/>
      <c r="M4882" s="255"/>
      <c r="N4882" s="256"/>
      <c r="O4882" s="256"/>
      <c r="P4882" s="256"/>
      <c r="Q4882" s="256"/>
      <c r="R4882" s="256"/>
      <c r="S4882" s="256"/>
      <c r="T4882" s="257"/>
      <c r="U4882" s="13"/>
      <c r="V4882" s="13"/>
      <c r="W4882" s="13"/>
      <c r="X4882" s="13"/>
      <c r="Y4882" s="13"/>
      <c r="Z4882" s="13"/>
      <c r="AA4882" s="13"/>
      <c r="AB4882" s="13"/>
      <c r="AC4882" s="13"/>
      <c r="AD4882" s="13"/>
      <c r="AE4882" s="13"/>
      <c r="AT4882" s="258" t="s">
        <v>200</v>
      </c>
      <c r="AU4882" s="258" t="s">
        <v>82</v>
      </c>
      <c r="AV4882" s="13" t="s">
        <v>80</v>
      </c>
      <c r="AW4882" s="13" t="s">
        <v>30</v>
      </c>
      <c r="AX4882" s="13" t="s">
        <v>73</v>
      </c>
      <c r="AY4882" s="258" t="s">
        <v>189</v>
      </c>
    </row>
    <row r="4883" s="14" customFormat="1">
      <c r="A4883" s="14"/>
      <c r="B4883" s="259"/>
      <c r="C4883" s="260"/>
      <c r="D4883" s="242" t="s">
        <v>200</v>
      </c>
      <c r="E4883" s="261" t="s">
        <v>1</v>
      </c>
      <c r="F4883" s="262" t="s">
        <v>2518</v>
      </c>
      <c r="G4883" s="260"/>
      <c r="H4883" s="263">
        <v>-0.67700000000000005</v>
      </c>
      <c r="I4883" s="264"/>
      <c r="J4883" s="260"/>
      <c r="K4883" s="260"/>
      <c r="L4883" s="265"/>
      <c r="M4883" s="266"/>
      <c r="N4883" s="267"/>
      <c r="O4883" s="267"/>
      <c r="P4883" s="267"/>
      <c r="Q4883" s="267"/>
      <c r="R4883" s="267"/>
      <c r="S4883" s="267"/>
      <c r="T4883" s="268"/>
      <c r="U4883" s="14"/>
      <c r="V4883" s="14"/>
      <c r="W4883" s="14"/>
      <c r="X4883" s="14"/>
      <c r="Y4883" s="14"/>
      <c r="Z4883" s="14"/>
      <c r="AA4883" s="14"/>
      <c r="AB4883" s="14"/>
      <c r="AC4883" s="14"/>
      <c r="AD4883" s="14"/>
      <c r="AE4883" s="14"/>
      <c r="AT4883" s="269" t="s">
        <v>200</v>
      </c>
      <c r="AU4883" s="269" t="s">
        <v>82</v>
      </c>
      <c r="AV4883" s="14" t="s">
        <v>82</v>
      </c>
      <c r="AW4883" s="14" t="s">
        <v>30</v>
      </c>
      <c r="AX4883" s="14" t="s">
        <v>73</v>
      </c>
      <c r="AY4883" s="269" t="s">
        <v>189</v>
      </c>
    </row>
    <row r="4884" s="15" customFormat="1">
      <c r="A4884" s="15"/>
      <c r="B4884" s="270"/>
      <c r="C4884" s="271"/>
      <c r="D4884" s="242" t="s">
        <v>200</v>
      </c>
      <c r="E4884" s="272" t="s">
        <v>1</v>
      </c>
      <c r="F4884" s="273" t="s">
        <v>207</v>
      </c>
      <c r="G4884" s="271"/>
      <c r="H4884" s="274">
        <v>220.16</v>
      </c>
      <c r="I4884" s="275"/>
      <c r="J4884" s="271"/>
      <c r="K4884" s="271"/>
      <c r="L4884" s="276"/>
      <c r="M4884" s="277"/>
      <c r="N4884" s="278"/>
      <c r="O4884" s="278"/>
      <c r="P4884" s="278"/>
      <c r="Q4884" s="278"/>
      <c r="R4884" s="278"/>
      <c r="S4884" s="278"/>
      <c r="T4884" s="279"/>
      <c r="U4884" s="15"/>
      <c r="V4884" s="15"/>
      <c r="W4884" s="15"/>
      <c r="X4884" s="15"/>
      <c r="Y4884" s="15"/>
      <c r="Z4884" s="15"/>
      <c r="AA4884" s="15"/>
      <c r="AB4884" s="15"/>
      <c r="AC4884" s="15"/>
      <c r="AD4884" s="15"/>
      <c r="AE4884" s="15"/>
      <c r="AT4884" s="280" t="s">
        <v>200</v>
      </c>
      <c r="AU4884" s="280" t="s">
        <v>82</v>
      </c>
      <c r="AV4884" s="15" t="s">
        <v>195</v>
      </c>
      <c r="AW4884" s="15" t="s">
        <v>30</v>
      </c>
      <c r="AX4884" s="15" t="s">
        <v>80</v>
      </c>
      <c r="AY4884" s="280" t="s">
        <v>189</v>
      </c>
    </row>
    <row r="4885" s="2" customFormat="1" ht="24.15" customHeight="1">
      <c r="A4885" s="39"/>
      <c r="B4885" s="40"/>
      <c r="C4885" s="281" t="s">
        <v>3077</v>
      </c>
      <c r="D4885" s="281" t="s">
        <v>273</v>
      </c>
      <c r="E4885" s="282" t="s">
        <v>3078</v>
      </c>
      <c r="F4885" s="283" t="s">
        <v>3079</v>
      </c>
      <c r="G4885" s="284" t="s">
        <v>301</v>
      </c>
      <c r="H4885" s="285">
        <v>242.17599999999999</v>
      </c>
      <c r="I4885" s="286"/>
      <c r="J4885" s="287">
        <f>ROUND(I4885*H4885,2)</f>
        <v>0</v>
      </c>
      <c r="K4885" s="288"/>
      <c r="L4885" s="289"/>
      <c r="M4885" s="290" t="s">
        <v>1</v>
      </c>
      <c r="N4885" s="291" t="s">
        <v>38</v>
      </c>
      <c r="O4885" s="92"/>
      <c r="P4885" s="238">
        <f>O4885*H4885</f>
        <v>0</v>
      </c>
      <c r="Q4885" s="238">
        <v>0.00016000000000000001</v>
      </c>
      <c r="R4885" s="238">
        <f>Q4885*H4885</f>
        <v>0.038748160000000004</v>
      </c>
      <c r="S4885" s="238">
        <v>0</v>
      </c>
      <c r="T4885" s="239">
        <f>S4885*H4885</f>
        <v>0</v>
      </c>
      <c r="U4885" s="39"/>
      <c r="V4885" s="39"/>
      <c r="W4885" s="39"/>
      <c r="X4885" s="39"/>
      <c r="Y4885" s="39"/>
      <c r="Z4885" s="39"/>
      <c r="AA4885" s="39"/>
      <c r="AB4885" s="39"/>
      <c r="AC4885" s="39"/>
      <c r="AD4885" s="39"/>
      <c r="AE4885" s="39"/>
      <c r="AR4885" s="240" t="s">
        <v>471</v>
      </c>
      <c r="AT4885" s="240" t="s">
        <v>273</v>
      </c>
      <c r="AU4885" s="240" t="s">
        <v>82</v>
      </c>
      <c r="AY4885" s="18" t="s">
        <v>189</v>
      </c>
      <c r="BE4885" s="241">
        <f>IF(N4885="základní",J4885,0)</f>
        <v>0</v>
      </c>
      <c r="BF4885" s="241">
        <f>IF(N4885="snížená",J4885,0)</f>
        <v>0</v>
      </c>
      <c r="BG4885" s="241">
        <f>IF(N4885="zákl. přenesená",J4885,0)</f>
        <v>0</v>
      </c>
      <c r="BH4885" s="241">
        <f>IF(N4885="sníž. přenesená",J4885,0)</f>
        <v>0</v>
      </c>
      <c r="BI4885" s="241">
        <f>IF(N4885="nulová",J4885,0)</f>
        <v>0</v>
      </c>
      <c r="BJ4885" s="18" t="s">
        <v>80</v>
      </c>
      <c r="BK4885" s="241">
        <f>ROUND(I4885*H4885,2)</f>
        <v>0</v>
      </c>
      <c r="BL4885" s="18" t="s">
        <v>306</v>
      </c>
      <c r="BM4885" s="240" t="s">
        <v>3080</v>
      </c>
    </row>
    <row r="4886" s="2" customFormat="1">
      <c r="A4886" s="39"/>
      <c r="B4886" s="40"/>
      <c r="C4886" s="41"/>
      <c r="D4886" s="242" t="s">
        <v>197</v>
      </c>
      <c r="E4886" s="41"/>
      <c r="F4886" s="243" t="s">
        <v>3079</v>
      </c>
      <c r="G4886" s="41"/>
      <c r="H4886" s="41"/>
      <c r="I4886" s="244"/>
      <c r="J4886" s="41"/>
      <c r="K4886" s="41"/>
      <c r="L4886" s="45"/>
      <c r="M4886" s="245"/>
      <c r="N4886" s="246"/>
      <c r="O4886" s="92"/>
      <c r="P4886" s="92"/>
      <c r="Q4886" s="92"/>
      <c r="R4886" s="92"/>
      <c r="S4886" s="92"/>
      <c r="T4886" s="93"/>
      <c r="U4886" s="39"/>
      <c r="V4886" s="39"/>
      <c r="W4886" s="39"/>
      <c r="X4886" s="39"/>
      <c r="Y4886" s="39"/>
      <c r="Z4886" s="39"/>
      <c r="AA4886" s="39"/>
      <c r="AB4886" s="39"/>
      <c r="AC4886" s="39"/>
      <c r="AD4886" s="39"/>
      <c r="AE4886" s="39"/>
      <c r="AT4886" s="18" t="s">
        <v>197</v>
      </c>
      <c r="AU4886" s="18" t="s">
        <v>82</v>
      </c>
    </row>
    <row r="4887" s="2" customFormat="1">
      <c r="A4887" s="39"/>
      <c r="B4887" s="40"/>
      <c r="C4887" s="41"/>
      <c r="D4887" s="242" t="s">
        <v>1907</v>
      </c>
      <c r="E4887" s="41"/>
      <c r="F4887" s="303" t="s">
        <v>3081</v>
      </c>
      <c r="G4887" s="41"/>
      <c r="H4887" s="41"/>
      <c r="I4887" s="244"/>
      <c r="J4887" s="41"/>
      <c r="K4887" s="41"/>
      <c r="L4887" s="45"/>
      <c r="M4887" s="245"/>
      <c r="N4887" s="246"/>
      <c r="O4887" s="92"/>
      <c r="P4887" s="92"/>
      <c r="Q4887" s="92"/>
      <c r="R4887" s="92"/>
      <c r="S4887" s="92"/>
      <c r="T4887" s="93"/>
      <c r="U4887" s="39"/>
      <c r="V4887" s="39"/>
      <c r="W4887" s="39"/>
      <c r="X4887" s="39"/>
      <c r="Y4887" s="39"/>
      <c r="Z4887" s="39"/>
      <c r="AA4887" s="39"/>
      <c r="AB4887" s="39"/>
      <c r="AC4887" s="39"/>
      <c r="AD4887" s="39"/>
      <c r="AE4887" s="39"/>
      <c r="AT4887" s="18" t="s">
        <v>1907</v>
      </c>
      <c r="AU4887" s="18" t="s">
        <v>82</v>
      </c>
    </row>
    <row r="4888" s="14" customFormat="1">
      <c r="A4888" s="14"/>
      <c r="B4888" s="259"/>
      <c r="C4888" s="260"/>
      <c r="D4888" s="242" t="s">
        <v>200</v>
      </c>
      <c r="E4888" s="261" t="s">
        <v>1</v>
      </c>
      <c r="F4888" s="262" t="s">
        <v>3082</v>
      </c>
      <c r="G4888" s="260"/>
      <c r="H4888" s="263">
        <v>242.17599999999999</v>
      </c>
      <c r="I4888" s="264"/>
      <c r="J4888" s="260"/>
      <c r="K4888" s="260"/>
      <c r="L4888" s="265"/>
      <c r="M4888" s="266"/>
      <c r="N4888" s="267"/>
      <c r="O4888" s="267"/>
      <c r="P4888" s="267"/>
      <c r="Q4888" s="267"/>
      <c r="R4888" s="267"/>
      <c r="S4888" s="267"/>
      <c r="T4888" s="268"/>
      <c r="U4888" s="14"/>
      <c r="V4888" s="14"/>
      <c r="W4888" s="14"/>
      <c r="X4888" s="14"/>
      <c r="Y4888" s="14"/>
      <c r="Z4888" s="14"/>
      <c r="AA4888" s="14"/>
      <c r="AB4888" s="14"/>
      <c r="AC4888" s="14"/>
      <c r="AD4888" s="14"/>
      <c r="AE4888" s="14"/>
      <c r="AT4888" s="269" t="s">
        <v>200</v>
      </c>
      <c r="AU4888" s="269" t="s">
        <v>82</v>
      </c>
      <c r="AV4888" s="14" t="s">
        <v>82</v>
      </c>
      <c r="AW4888" s="14" t="s">
        <v>30</v>
      </c>
      <c r="AX4888" s="14" t="s">
        <v>80</v>
      </c>
      <c r="AY4888" s="269" t="s">
        <v>189</v>
      </c>
    </row>
    <row r="4889" s="2" customFormat="1" ht="24.15" customHeight="1">
      <c r="A4889" s="39"/>
      <c r="B4889" s="40"/>
      <c r="C4889" s="228" t="s">
        <v>3083</v>
      </c>
      <c r="D4889" s="228" t="s">
        <v>191</v>
      </c>
      <c r="E4889" s="229" t="s">
        <v>3084</v>
      </c>
      <c r="F4889" s="230" t="s">
        <v>3085</v>
      </c>
      <c r="G4889" s="231" t="s">
        <v>301</v>
      </c>
      <c r="H4889" s="232">
        <v>158.518</v>
      </c>
      <c r="I4889" s="233"/>
      <c r="J4889" s="234">
        <f>ROUND(I4889*H4889,2)</f>
        <v>0</v>
      </c>
      <c r="K4889" s="235"/>
      <c r="L4889" s="45"/>
      <c r="M4889" s="236" t="s">
        <v>1</v>
      </c>
      <c r="N4889" s="237" t="s">
        <v>38</v>
      </c>
      <c r="O4889" s="92"/>
      <c r="P4889" s="238">
        <f>O4889*H4889</f>
        <v>0</v>
      </c>
      <c r="Q4889" s="238">
        <v>0</v>
      </c>
      <c r="R4889" s="238">
        <f>Q4889*H4889</f>
        <v>0</v>
      </c>
      <c r="S4889" s="238">
        <v>0.00012999999999999999</v>
      </c>
      <c r="T4889" s="239">
        <f>S4889*H4889</f>
        <v>0.020607339999999998</v>
      </c>
      <c r="U4889" s="39"/>
      <c r="V4889" s="39"/>
      <c r="W4889" s="39"/>
      <c r="X4889" s="39"/>
      <c r="Y4889" s="39"/>
      <c r="Z4889" s="39"/>
      <c r="AA4889" s="39"/>
      <c r="AB4889" s="39"/>
      <c r="AC4889" s="39"/>
      <c r="AD4889" s="39"/>
      <c r="AE4889" s="39"/>
      <c r="AR4889" s="240" t="s">
        <v>306</v>
      </c>
      <c r="AT4889" s="240" t="s">
        <v>191</v>
      </c>
      <c r="AU4889" s="240" t="s">
        <v>82</v>
      </c>
      <c r="AY4889" s="18" t="s">
        <v>189</v>
      </c>
      <c r="BE4889" s="241">
        <f>IF(N4889="základní",J4889,0)</f>
        <v>0</v>
      </c>
      <c r="BF4889" s="241">
        <f>IF(N4889="snížená",J4889,0)</f>
        <v>0</v>
      </c>
      <c r="BG4889" s="241">
        <f>IF(N4889="zákl. přenesená",J4889,0)</f>
        <v>0</v>
      </c>
      <c r="BH4889" s="241">
        <f>IF(N4889="sníž. přenesená",J4889,0)</f>
        <v>0</v>
      </c>
      <c r="BI4889" s="241">
        <f>IF(N4889="nulová",J4889,0)</f>
        <v>0</v>
      </c>
      <c r="BJ4889" s="18" t="s">
        <v>80</v>
      </c>
      <c r="BK4889" s="241">
        <f>ROUND(I4889*H4889,2)</f>
        <v>0</v>
      </c>
      <c r="BL4889" s="18" t="s">
        <v>306</v>
      </c>
      <c r="BM4889" s="240" t="s">
        <v>3086</v>
      </c>
    </row>
    <row r="4890" s="2" customFormat="1">
      <c r="A4890" s="39"/>
      <c r="B4890" s="40"/>
      <c r="C4890" s="41"/>
      <c r="D4890" s="242" t="s">
        <v>197</v>
      </c>
      <c r="E4890" s="41"/>
      <c r="F4890" s="243" t="s">
        <v>3085</v>
      </c>
      <c r="G4890" s="41"/>
      <c r="H4890" s="41"/>
      <c r="I4890" s="244"/>
      <c r="J4890" s="41"/>
      <c r="K4890" s="41"/>
      <c r="L4890" s="45"/>
      <c r="M4890" s="245"/>
      <c r="N4890" s="246"/>
      <c r="O4890" s="92"/>
      <c r="P4890" s="92"/>
      <c r="Q4890" s="92"/>
      <c r="R4890" s="92"/>
      <c r="S4890" s="92"/>
      <c r="T4890" s="93"/>
      <c r="U4890" s="39"/>
      <c r="V4890" s="39"/>
      <c r="W4890" s="39"/>
      <c r="X4890" s="39"/>
      <c r="Y4890" s="39"/>
      <c r="Z4890" s="39"/>
      <c r="AA4890" s="39"/>
      <c r="AB4890" s="39"/>
      <c r="AC4890" s="39"/>
      <c r="AD4890" s="39"/>
      <c r="AE4890" s="39"/>
      <c r="AT4890" s="18" t="s">
        <v>197</v>
      </c>
      <c r="AU4890" s="18" t="s">
        <v>82</v>
      </c>
    </row>
    <row r="4891" s="2" customFormat="1">
      <c r="A4891" s="39"/>
      <c r="B4891" s="40"/>
      <c r="C4891" s="41"/>
      <c r="D4891" s="247" t="s">
        <v>198</v>
      </c>
      <c r="E4891" s="41"/>
      <c r="F4891" s="248" t="s">
        <v>3087</v>
      </c>
      <c r="G4891" s="41"/>
      <c r="H4891" s="41"/>
      <c r="I4891" s="244"/>
      <c r="J4891" s="41"/>
      <c r="K4891" s="41"/>
      <c r="L4891" s="45"/>
      <c r="M4891" s="245"/>
      <c r="N4891" s="246"/>
      <c r="O4891" s="92"/>
      <c r="P4891" s="92"/>
      <c r="Q4891" s="92"/>
      <c r="R4891" s="92"/>
      <c r="S4891" s="92"/>
      <c r="T4891" s="93"/>
      <c r="U4891" s="39"/>
      <c r="V4891" s="39"/>
      <c r="W4891" s="39"/>
      <c r="X4891" s="39"/>
      <c r="Y4891" s="39"/>
      <c r="Z4891" s="39"/>
      <c r="AA4891" s="39"/>
      <c r="AB4891" s="39"/>
      <c r="AC4891" s="39"/>
      <c r="AD4891" s="39"/>
      <c r="AE4891" s="39"/>
      <c r="AT4891" s="18" t="s">
        <v>198</v>
      </c>
      <c r="AU4891" s="18" t="s">
        <v>82</v>
      </c>
    </row>
    <row r="4892" s="13" customFormat="1">
      <c r="A4892" s="13"/>
      <c r="B4892" s="249"/>
      <c r="C4892" s="250"/>
      <c r="D4892" s="242" t="s">
        <v>200</v>
      </c>
      <c r="E4892" s="251" t="s">
        <v>1</v>
      </c>
      <c r="F4892" s="252" t="s">
        <v>3056</v>
      </c>
      <c r="G4892" s="250"/>
      <c r="H4892" s="251" t="s">
        <v>1</v>
      </c>
      <c r="I4892" s="253"/>
      <c r="J4892" s="250"/>
      <c r="K4892" s="250"/>
      <c r="L4892" s="254"/>
      <c r="M4892" s="255"/>
      <c r="N4892" s="256"/>
      <c r="O4892" s="256"/>
      <c r="P4892" s="256"/>
      <c r="Q4892" s="256"/>
      <c r="R4892" s="256"/>
      <c r="S4892" s="256"/>
      <c r="T4892" s="257"/>
      <c r="U4892" s="13"/>
      <c r="V4892" s="13"/>
      <c r="W4892" s="13"/>
      <c r="X4892" s="13"/>
      <c r="Y4892" s="13"/>
      <c r="Z4892" s="13"/>
      <c r="AA4892" s="13"/>
      <c r="AB4892" s="13"/>
      <c r="AC4892" s="13"/>
      <c r="AD4892" s="13"/>
      <c r="AE4892" s="13"/>
      <c r="AT4892" s="258" t="s">
        <v>200</v>
      </c>
      <c r="AU4892" s="258" t="s">
        <v>82</v>
      </c>
      <c r="AV4892" s="13" t="s">
        <v>80</v>
      </c>
      <c r="AW4892" s="13" t="s">
        <v>30</v>
      </c>
      <c r="AX4892" s="13" t="s">
        <v>73</v>
      </c>
      <c r="AY4892" s="258" t="s">
        <v>189</v>
      </c>
    </row>
    <row r="4893" s="14" customFormat="1">
      <c r="A4893" s="14"/>
      <c r="B4893" s="259"/>
      <c r="C4893" s="260"/>
      <c r="D4893" s="242" t="s">
        <v>200</v>
      </c>
      <c r="E4893" s="261" t="s">
        <v>1</v>
      </c>
      <c r="F4893" s="262" t="s">
        <v>2546</v>
      </c>
      <c r="G4893" s="260"/>
      <c r="H4893" s="263">
        <v>94.021000000000001</v>
      </c>
      <c r="I4893" s="264"/>
      <c r="J4893" s="260"/>
      <c r="K4893" s="260"/>
      <c r="L4893" s="265"/>
      <c r="M4893" s="266"/>
      <c r="N4893" s="267"/>
      <c r="O4893" s="267"/>
      <c r="P4893" s="267"/>
      <c r="Q4893" s="267"/>
      <c r="R4893" s="267"/>
      <c r="S4893" s="267"/>
      <c r="T4893" s="268"/>
      <c r="U4893" s="14"/>
      <c r="V4893" s="14"/>
      <c r="W4893" s="14"/>
      <c r="X4893" s="14"/>
      <c r="Y4893" s="14"/>
      <c r="Z4893" s="14"/>
      <c r="AA4893" s="14"/>
      <c r="AB4893" s="14"/>
      <c r="AC4893" s="14"/>
      <c r="AD4893" s="14"/>
      <c r="AE4893" s="14"/>
      <c r="AT4893" s="269" t="s">
        <v>200</v>
      </c>
      <c r="AU4893" s="269" t="s">
        <v>82</v>
      </c>
      <c r="AV4893" s="14" t="s">
        <v>82</v>
      </c>
      <c r="AW4893" s="14" t="s">
        <v>30</v>
      </c>
      <c r="AX4893" s="14" t="s">
        <v>73</v>
      </c>
      <c r="AY4893" s="269" t="s">
        <v>189</v>
      </c>
    </row>
    <row r="4894" s="13" customFormat="1">
      <c r="A4894" s="13"/>
      <c r="B4894" s="249"/>
      <c r="C4894" s="250"/>
      <c r="D4894" s="242" t="s">
        <v>200</v>
      </c>
      <c r="E4894" s="251" t="s">
        <v>1</v>
      </c>
      <c r="F4894" s="252" t="s">
        <v>2161</v>
      </c>
      <c r="G4894" s="250"/>
      <c r="H4894" s="251" t="s">
        <v>1</v>
      </c>
      <c r="I4894" s="253"/>
      <c r="J4894" s="250"/>
      <c r="K4894" s="250"/>
      <c r="L4894" s="254"/>
      <c r="M4894" s="255"/>
      <c r="N4894" s="256"/>
      <c r="O4894" s="256"/>
      <c r="P4894" s="256"/>
      <c r="Q4894" s="256"/>
      <c r="R4894" s="256"/>
      <c r="S4894" s="256"/>
      <c r="T4894" s="257"/>
      <c r="U4894" s="13"/>
      <c r="V4894" s="13"/>
      <c r="W4894" s="13"/>
      <c r="X4894" s="13"/>
      <c r="Y4894" s="13"/>
      <c r="Z4894" s="13"/>
      <c r="AA4894" s="13"/>
      <c r="AB4894" s="13"/>
      <c r="AC4894" s="13"/>
      <c r="AD4894" s="13"/>
      <c r="AE4894" s="13"/>
      <c r="AT4894" s="258" t="s">
        <v>200</v>
      </c>
      <c r="AU4894" s="258" t="s">
        <v>82</v>
      </c>
      <c r="AV4894" s="13" t="s">
        <v>80</v>
      </c>
      <c r="AW4894" s="13" t="s">
        <v>30</v>
      </c>
      <c r="AX4894" s="13" t="s">
        <v>73</v>
      </c>
      <c r="AY4894" s="258" t="s">
        <v>189</v>
      </c>
    </row>
    <row r="4895" s="14" customFormat="1">
      <c r="A4895" s="14"/>
      <c r="B4895" s="259"/>
      <c r="C4895" s="260"/>
      <c r="D4895" s="242" t="s">
        <v>200</v>
      </c>
      <c r="E4895" s="261" t="s">
        <v>1</v>
      </c>
      <c r="F4895" s="262" t="s">
        <v>2162</v>
      </c>
      <c r="G4895" s="260"/>
      <c r="H4895" s="263">
        <v>64.497</v>
      </c>
      <c r="I4895" s="264"/>
      <c r="J4895" s="260"/>
      <c r="K4895" s="260"/>
      <c r="L4895" s="265"/>
      <c r="M4895" s="266"/>
      <c r="N4895" s="267"/>
      <c r="O4895" s="267"/>
      <c r="P4895" s="267"/>
      <c r="Q4895" s="267"/>
      <c r="R4895" s="267"/>
      <c r="S4895" s="267"/>
      <c r="T4895" s="268"/>
      <c r="U4895" s="14"/>
      <c r="V4895" s="14"/>
      <c r="W4895" s="14"/>
      <c r="X4895" s="14"/>
      <c r="Y4895" s="14"/>
      <c r="Z4895" s="14"/>
      <c r="AA4895" s="14"/>
      <c r="AB4895" s="14"/>
      <c r="AC4895" s="14"/>
      <c r="AD4895" s="14"/>
      <c r="AE4895" s="14"/>
      <c r="AT4895" s="269" t="s">
        <v>200</v>
      </c>
      <c r="AU4895" s="269" t="s">
        <v>82</v>
      </c>
      <c r="AV4895" s="14" t="s">
        <v>82</v>
      </c>
      <c r="AW4895" s="14" t="s">
        <v>30</v>
      </c>
      <c r="AX4895" s="14" t="s">
        <v>73</v>
      </c>
      <c r="AY4895" s="269" t="s">
        <v>189</v>
      </c>
    </row>
    <row r="4896" s="16" customFormat="1">
      <c r="A4896" s="16"/>
      <c r="B4896" s="292"/>
      <c r="C4896" s="293"/>
      <c r="D4896" s="242" t="s">
        <v>200</v>
      </c>
      <c r="E4896" s="294" t="s">
        <v>1</v>
      </c>
      <c r="F4896" s="295" t="s">
        <v>290</v>
      </c>
      <c r="G4896" s="293"/>
      <c r="H4896" s="296">
        <v>158.518</v>
      </c>
      <c r="I4896" s="297"/>
      <c r="J4896" s="293"/>
      <c r="K4896" s="293"/>
      <c r="L4896" s="298"/>
      <c r="M4896" s="299"/>
      <c r="N4896" s="300"/>
      <c r="O4896" s="300"/>
      <c r="P4896" s="300"/>
      <c r="Q4896" s="300"/>
      <c r="R4896" s="300"/>
      <c r="S4896" s="300"/>
      <c r="T4896" s="301"/>
      <c r="U4896" s="16"/>
      <c r="V4896" s="16"/>
      <c r="W4896" s="16"/>
      <c r="X4896" s="16"/>
      <c r="Y4896" s="16"/>
      <c r="Z4896" s="16"/>
      <c r="AA4896" s="16"/>
      <c r="AB4896" s="16"/>
      <c r="AC4896" s="16"/>
      <c r="AD4896" s="16"/>
      <c r="AE4896" s="16"/>
      <c r="AT4896" s="302" t="s">
        <v>200</v>
      </c>
      <c r="AU4896" s="302" t="s">
        <v>82</v>
      </c>
      <c r="AV4896" s="16" t="s">
        <v>214</v>
      </c>
      <c r="AW4896" s="16" t="s">
        <v>30</v>
      </c>
      <c r="AX4896" s="16" t="s">
        <v>73</v>
      </c>
      <c r="AY4896" s="302" t="s">
        <v>189</v>
      </c>
    </row>
    <row r="4897" s="15" customFormat="1">
      <c r="A4897" s="15"/>
      <c r="B4897" s="270"/>
      <c r="C4897" s="271"/>
      <c r="D4897" s="242" t="s">
        <v>200</v>
      </c>
      <c r="E4897" s="272" t="s">
        <v>1</v>
      </c>
      <c r="F4897" s="273" t="s">
        <v>207</v>
      </c>
      <c r="G4897" s="271"/>
      <c r="H4897" s="274">
        <v>158.518</v>
      </c>
      <c r="I4897" s="275"/>
      <c r="J4897" s="271"/>
      <c r="K4897" s="271"/>
      <c r="L4897" s="276"/>
      <c r="M4897" s="277"/>
      <c r="N4897" s="278"/>
      <c r="O4897" s="278"/>
      <c r="P4897" s="278"/>
      <c r="Q4897" s="278"/>
      <c r="R4897" s="278"/>
      <c r="S4897" s="278"/>
      <c r="T4897" s="279"/>
      <c r="U4897" s="15"/>
      <c r="V4897" s="15"/>
      <c r="W4897" s="15"/>
      <c r="X4897" s="15"/>
      <c r="Y4897" s="15"/>
      <c r="Z4897" s="15"/>
      <c r="AA4897" s="15"/>
      <c r="AB4897" s="15"/>
      <c r="AC4897" s="15"/>
      <c r="AD4897" s="15"/>
      <c r="AE4897" s="15"/>
      <c r="AT4897" s="280" t="s">
        <v>200</v>
      </c>
      <c r="AU4897" s="280" t="s">
        <v>82</v>
      </c>
      <c r="AV4897" s="15" t="s">
        <v>195</v>
      </c>
      <c r="AW4897" s="15" t="s">
        <v>30</v>
      </c>
      <c r="AX4897" s="15" t="s">
        <v>80</v>
      </c>
      <c r="AY4897" s="280" t="s">
        <v>189</v>
      </c>
    </row>
    <row r="4898" s="2" customFormat="1" ht="24.15" customHeight="1">
      <c r="A4898" s="39"/>
      <c r="B4898" s="40"/>
      <c r="C4898" s="228" t="s">
        <v>3088</v>
      </c>
      <c r="D4898" s="228" t="s">
        <v>191</v>
      </c>
      <c r="E4898" s="229" t="s">
        <v>3089</v>
      </c>
      <c r="F4898" s="230" t="s">
        <v>3090</v>
      </c>
      <c r="G4898" s="231" t="s">
        <v>301</v>
      </c>
      <c r="H4898" s="232">
        <v>314.84199999999998</v>
      </c>
      <c r="I4898" s="233"/>
      <c r="J4898" s="234">
        <f>ROUND(I4898*H4898,2)</f>
        <v>0</v>
      </c>
      <c r="K4898" s="235"/>
      <c r="L4898" s="45"/>
      <c r="M4898" s="236" t="s">
        <v>1</v>
      </c>
      <c r="N4898" s="237" t="s">
        <v>38</v>
      </c>
      <c r="O4898" s="92"/>
      <c r="P4898" s="238">
        <f>O4898*H4898</f>
        <v>0</v>
      </c>
      <c r="Q4898" s="238">
        <v>0</v>
      </c>
      <c r="R4898" s="238">
        <f>Q4898*H4898</f>
        <v>0</v>
      </c>
      <c r="S4898" s="238">
        <v>0.00012999999999999999</v>
      </c>
      <c r="T4898" s="239">
        <f>S4898*H4898</f>
        <v>0.040929459999999994</v>
      </c>
      <c r="U4898" s="39"/>
      <c r="V4898" s="39"/>
      <c r="W4898" s="39"/>
      <c r="X4898" s="39"/>
      <c r="Y4898" s="39"/>
      <c r="Z4898" s="39"/>
      <c r="AA4898" s="39"/>
      <c r="AB4898" s="39"/>
      <c r="AC4898" s="39"/>
      <c r="AD4898" s="39"/>
      <c r="AE4898" s="39"/>
      <c r="AR4898" s="240" t="s">
        <v>306</v>
      </c>
      <c r="AT4898" s="240" t="s">
        <v>191</v>
      </c>
      <c r="AU4898" s="240" t="s">
        <v>82</v>
      </c>
      <c r="AY4898" s="18" t="s">
        <v>189</v>
      </c>
      <c r="BE4898" s="241">
        <f>IF(N4898="základní",J4898,0)</f>
        <v>0</v>
      </c>
      <c r="BF4898" s="241">
        <f>IF(N4898="snížená",J4898,0)</f>
        <v>0</v>
      </c>
      <c r="BG4898" s="241">
        <f>IF(N4898="zákl. přenesená",J4898,0)</f>
        <v>0</v>
      </c>
      <c r="BH4898" s="241">
        <f>IF(N4898="sníž. přenesená",J4898,0)</f>
        <v>0</v>
      </c>
      <c r="BI4898" s="241">
        <f>IF(N4898="nulová",J4898,0)</f>
        <v>0</v>
      </c>
      <c r="BJ4898" s="18" t="s">
        <v>80</v>
      </c>
      <c r="BK4898" s="241">
        <f>ROUND(I4898*H4898,2)</f>
        <v>0</v>
      </c>
      <c r="BL4898" s="18" t="s">
        <v>306</v>
      </c>
      <c r="BM4898" s="240" t="s">
        <v>3091</v>
      </c>
    </row>
    <row r="4899" s="2" customFormat="1">
      <c r="A4899" s="39"/>
      <c r="B4899" s="40"/>
      <c r="C4899" s="41"/>
      <c r="D4899" s="242" t="s">
        <v>197</v>
      </c>
      <c r="E4899" s="41"/>
      <c r="F4899" s="243" t="s">
        <v>3090</v>
      </c>
      <c r="G4899" s="41"/>
      <c r="H4899" s="41"/>
      <c r="I4899" s="244"/>
      <c r="J4899" s="41"/>
      <c r="K4899" s="41"/>
      <c r="L4899" s="45"/>
      <c r="M4899" s="245"/>
      <c r="N4899" s="246"/>
      <c r="O4899" s="92"/>
      <c r="P4899" s="92"/>
      <c r="Q4899" s="92"/>
      <c r="R4899" s="92"/>
      <c r="S4899" s="92"/>
      <c r="T4899" s="93"/>
      <c r="U4899" s="39"/>
      <c r="V4899" s="39"/>
      <c r="W4899" s="39"/>
      <c r="X4899" s="39"/>
      <c r="Y4899" s="39"/>
      <c r="Z4899" s="39"/>
      <c r="AA4899" s="39"/>
      <c r="AB4899" s="39"/>
      <c r="AC4899" s="39"/>
      <c r="AD4899" s="39"/>
      <c r="AE4899" s="39"/>
      <c r="AT4899" s="18" t="s">
        <v>197</v>
      </c>
      <c r="AU4899" s="18" t="s">
        <v>82</v>
      </c>
    </row>
    <row r="4900" s="2" customFormat="1">
      <c r="A4900" s="39"/>
      <c r="B4900" s="40"/>
      <c r="C4900" s="41"/>
      <c r="D4900" s="247" t="s">
        <v>198</v>
      </c>
      <c r="E4900" s="41"/>
      <c r="F4900" s="248" t="s">
        <v>3092</v>
      </c>
      <c r="G4900" s="41"/>
      <c r="H4900" s="41"/>
      <c r="I4900" s="244"/>
      <c r="J4900" s="41"/>
      <c r="K4900" s="41"/>
      <c r="L4900" s="45"/>
      <c r="M4900" s="245"/>
      <c r="N4900" s="246"/>
      <c r="O4900" s="92"/>
      <c r="P4900" s="92"/>
      <c r="Q4900" s="92"/>
      <c r="R4900" s="92"/>
      <c r="S4900" s="92"/>
      <c r="T4900" s="93"/>
      <c r="U4900" s="39"/>
      <c r="V4900" s="39"/>
      <c r="W4900" s="39"/>
      <c r="X4900" s="39"/>
      <c r="Y4900" s="39"/>
      <c r="Z4900" s="39"/>
      <c r="AA4900" s="39"/>
      <c r="AB4900" s="39"/>
      <c r="AC4900" s="39"/>
      <c r="AD4900" s="39"/>
      <c r="AE4900" s="39"/>
      <c r="AT4900" s="18" t="s">
        <v>198</v>
      </c>
      <c r="AU4900" s="18" t="s">
        <v>82</v>
      </c>
    </row>
    <row r="4901" s="13" customFormat="1">
      <c r="A4901" s="13"/>
      <c r="B4901" s="249"/>
      <c r="C4901" s="250"/>
      <c r="D4901" s="242" t="s">
        <v>200</v>
      </c>
      <c r="E4901" s="251" t="s">
        <v>1</v>
      </c>
      <c r="F4901" s="252" t="s">
        <v>1565</v>
      </c>
      <c r="G4901" s="250"/>
      <c r="H4901" s="251" t="s">
        <v>1</v>
      </c>
      <c r="I4901" s="253"/>
      <c r="J4901" s="250"/>
      <c r="K4901" s="250"/>
      <c r="L4901" s="254"/>
      <c r="M4901" s="255"/>
      <c r="N4901" s="256"/>
      <c r="O4901" s="256"/>
      <c r="P4901" s="256"/>
      <c r="Q4901" s="256"/>
      <c r="R4901" s="256"/>
      <c r="S4901" s="256"/>
      <c r="T4901" s="257"/>
      <c r="U4901" s="13"/>
      <c r="V4901" s="13"/>
      <c r="W4901" s="13"/>
      <c r="X4901" s="13"/>
      <c r="Y4901" s="13"/>
      <c r="Z4901" s="13"/>
      <c r="AA4901" s="13"/>
      <c r="AB4901" s="13"/>
      <c r="AC4901" s="13"/>
      <c r="AD4901" s="13"/>
      <c r="AE4901" s="13"/>
      <c r="AT4901" s="258" t="s">
        <v>200</v>
      </c>
      <c r="AU4901" s="258" t="s">
        <v>82</v>
      </c>
      <c r="AV4901" s="13" t="s">
        <v>80</v>
      </c>
      <c r="AW4901" s="13" t="s">
        <v>30</v>
      </c>
      <c r="AX4901" s="13" t="s">
        <v>73</v>
      </c>
      <c r="AY4901" s="258" t="s">
        <v>189</v>
      </c>
    </row>
    <row r="4902" s="14" customFormat="1">
      <c r="A4902" s="14"/>
      <c r="B4902" s="259"/>
      <c r="C4902" s="260"/>
      <c r="D4902" s="242" t="s">
        <v>200</v>
      </c>
      <c r="E4902" s="261" t="s">
        <v>1</v>
      </c>
      <c r="F4902" s="262" t="s">
        <v>2547</v>
      </c>
      <c r="G4902" s="260"/>
      <c r="H4902" s="263">
        <v>104.261</v>
      </c>
      <c r="I4902" s="264"/>
      <c r="J4902" s="260"/>
      <c r="K4902" s="260"/>
      <c r="L4902" s="265"/>
      <c r="M4902" s="266"/>
      <c r="N4902" s="267"/>
      <c r="O4902" s="267"/>
      <c r="P4902" s="267"/>
      <c r="Q4902" s="267"/>
      <c r="R4902" s="267"/>
      <c r="S4902" s="267"/>
      <c r="T4902" s="268"/>
      <c r="U4902" s="14"/>
      <c r="V4902" s="14"/>
      <c r="W4902" s="14"/>
      <c r="X4902" s="14"/>
      <c r="Y4902" s="14"/>
      <c r="Z4902" s="14"/>
      <c r="AA4902" s="14"/>
      <c r="AB4902" s="14"/>
      <c r="AC4902" s="14"/>
      <c r="AD4902" s="14"/>
      <c r="AE4902" s="14"/>
      <c r="AT4902" s="269" t="s">
        <v>200</v>
      </c>
      <c r="AU4902" s="269" t="s">
        <v>82</v>
      </c>
      <c r="AV4902" s="14" t="s">
        <v>82</v>
      </c>
      <c r="AW4902" s="14" t="s">
        <v>30</v>
      </c>
      <c r="AX4902" s="14" t="s">
        <v>73</v>
      </c>
      <c r="AY4902" s="269" t="s">
        <v>189</v>
      </c>
    </row>
    <row r="4903" s="16" customFormat="1">
      <c r="A4903" s="16"/>
      <c r="B4903" s="292"/>
      <c r="C4903" s="293"/>
      <c r="D4903" s="242" t="s">
        <v>200</v>
      </c>
      <c r="E4903" s="294" t="s">
        <v>1</v>
      </c>
      <c r="F4903" s="295" t="s">
        <v>290</v>
      </c>
      <c r="G4903" s="293"/>
      <c r="H4903" s="296">
        <v>104.261</v>
      </c>
      <c r="I4903" s="297"/>
      <c r="J4903" s="293"/>
      <c r="K4903" s="293"/>
      <c r="L4903" s="298"/>
      <c r="M4903" s="299"/>
      <c r="N4903" s="300"/>
      <c r="O4903" s="300"/>
      <c r="P4903" s="300"/>
      <c r="Q4903" s="300"/>
      <c r="R4903" s="300"/>
      <c r="S4903" s="300"/>
      <c r="T4903" s="301"/>
      <c r="U4903" s="16"/>
      <c r="V4903" s="16"/>
      <c r="W4903" s="16"/>
      <c r="X4903" s="16"/>
      <c r="Y4903" s="16"/>
      <c r="Z4903" s="16"/>
      <c r="AA4903" s="16"/>
      <c r="AB4903" s="16"/>
      <c r="AC4903" s="16"/>
      <c r="AD4903" s="16"/>
      <c r="AE4903" s="16"/>
      <c r="AT4903" s="302" t="s">
        <v>200</v>
      </c>
      <c r="AU4903" s="302" t="s">
        <v>82</v>
      </c>
      <c r="AV4903" s="16" t="s">
        <v>214</v>
      </c>
      <c r="AW4903" s="16" t="s">
        <v>30</v>
      </c>
      <c r="AX4903" s="16" t="s">
        <v>73</v>
      </c>
      <c r="AY4903" s="302" t="s">
        <v>189</v>
      </c>
    </row>
    <row r="4904" s="13" customFormat="1">
      <c r="A4904" s="13"/>
      <c r="B4904" s="249"/>
      <c r="C4904" s="250"/>
      <c r="D4904" s="242" t="s">
        <v>200</v>
      </c>
      <c r="E4904" s="251" t="s">
        <v>1</v>
      </c>
      <c r="F4904" s="252" t="s">
        <v>1567</v>
      </c>
      <c r="G4904" s="250"/>
      <c r="H4904" s="251" t="s">
        <v>1</v>
      </c>
      <c r="I4904" s="253"/>
      <c r="J4904" s="250"/>
      <c r="K4904" s="250"/>
      <c r="L4904" s="254"/>
      <c r="M4904" s="255"/>
      <c r="N4904" s="256"/>
      <c r="O4904" s="256"/>
      <c r="P4904" s="256"/>
      <c r="Q4904" s="256"/>
      <c r="R4904" s="256"/>
      <c r="S4904" s="256"/>
      <c r="T4904" s="257"/>
      <c r="U4904" s="13"/>
      <c r="V4904" s="13"/>
      <c r="W4904" s="13"/>
      <c r="X4904" s="13"/>
      <c r="Y4904" s="13"/>
      <c r="Z4904" s="13"/>
      <c r="AA4904" s="13"/>
      <c r="AB4904" s="13"/>
      <c r="AC4904" s="13"/>
      <c r="AD4904" s="13"/>
      <c r="AE4904" s="13"/>
      <c r="AT4904" s="258" t="s">
        <v>200</v>
      </c>
      <c r="AU4904" s="258" t="s">
        <v>82</v>
      </c>
      <c r="AV4904" s="13" t="s">
        <v>80</v>
      </c>
      <c r="AW4904" s="13" t="s">
        <v>30</v>
      </c>
      <c r="AX4904" s="13" t="s">
        <v>73</v>
      </c>
      <c r="AY4904" s="258" t="s">
        <v>189</v>
      </c>
    </row>
    <row r="4905" s="14" customFormat="1">
      <c r="A4905" s="14"/>
      <c r="B4905" s="259"/>
      <c r="C4905" s="260"/>
      <c r="D4905" s="242" t="s">
        <v>200</v>
      </c>
      <c r="E4905" s="261" t="s">
        <v>1</v>
      </c>
      <c r="F4905" s="262" t="s">
        <v>2548</v>
      </c>
      <c r="G4905" s="260"/>
      <c r="H4905" s="263">
        <v>94.581000000000003</v>
      </c>
      <c r="I4905" s="264"/>
      <c r="J4905" s="260"/>
      <c r="K4905" s="260"/>
      <c r="L4905" s="265"/>
      <c r="M4905" s="266"/>
      <c r="N4905" s="267"/>
      <c r="O4905" s="267"/>
      <c r="P4905" s="267"/>
      <c r="Q4905" s="267"/>
      <c r="R4905" s="267"/>
      <c r="S4905" s="267"/>
      <c r="T4905" s="268"/>
      <c r="U4905" s="14"/>
      <c r="V4905" s="14"/>
      <c r="W4905" s="14"/>
      <c r="X4905" s="14"/>
      <c r="Y4905" s="14"/>
      <c r="Z4905" s="14"/>
      <c r="AA4905" s="14"/>
      <c r="AB4905" s="14"/>
      <c r="AC4905" s="14"/>
      <c r="AD4905" s="14"/>
      <c r="AE4905" s="14"/>
      <c r="AT4905" s="269" t="s">
        <v>200</v>
      </c>
      <c r="AU4905" s="269" t="s">
        <v>82</v>
      </c>
      <c r="AV4905" s="14" t="s">
        <v>82</v>
      </c>
      <c r="AW4905" s="14" t="s">
        <v>30</v>
      </c>
      <c r="AX4905" s="14" t="s">
        <v>73</v>
      </c>
      <c r="AY4905" s="269" t="s">
        <v>189</v>
      </c>
    </row>
    <row r="4906" s="14" customFormat="1">
      <c r="A4906" s="14"/>
      <c r="B4906" s="259"/>
      <c r="C4906" s="260"/>
      <c r="D4906" s="242" t="s">
        <v>200</v>
      </c>
      <c r="E4906" s="261" t="s">
        <v>1</v>
      </c>
      <c r="F4906" s="262" t="s">
        <v>2549</v>
      </c>
      <c r="G4906" s="260"/>
      <c r="H4906" s="263">
        <v>116</v>
      </c>
      <c r="I4906" s="264"/>
      <c r="J4906" s="260"/>
      <c r="K4906" s="260"/>
      <c r="L4906" s="265"/>
      <c r="M4906" s="266"/>
      <c r="N4906" s="267"/>
      <c r="O4906" s="267"/>
      <c r="P4906" s="267"/>
      <c r="Q4906" s="267"/>
      <c r="R4906" s="267"/>
      <c r="S4906" s="267"/>
      <c r="T4906" s="268"/>
      <c r="U4906" s="14"/>
      <c r="V4906" s="14"/>
      <c r="W4906" s="14"/>
      <c r="X4906" s="14"/>
      <c r="Y4906" s="14"/>
      <c r="Z4906" s="14"/>
      <c r="AA4906" s="14"/>
      <c r="AB4906" s="14"/>
      <c r="AC4906" s="14"/>
      <c r="AD4906" s="14"/>
      <c r="AE4906" s="14"/>
      <c r="AT4906" s="269" t="s">
        <v>200</v>
      </c>
      <c r="AU4906" s="269" t="s">
        <v>82</v>
      </c>
      <c r="AV4906" s="14" t="s">
        <v>82</v>
      </c>
      <c r="AW4906" s="14" t="s">
        <v>30</v>
      </c>
      <c r="AX4906" s="14" t="s">
        <v>73</v>
      </c>
      <c r="AY4906" s="269" t="s">
        <v>189</v>
      </c>
    </row>
    <row r="4907" s="16" customFormat="1">
      <c r="A4907" s="16"/>
      <c r="B4907" s="292"/>
      <c r="C4907" s="293"/>
      <c r="D4907" s="242" t="s">
        <v>200</v>
      </c>
      <c r="E4907" s="294" t="s">
        <v>1</v>
      </c>
      <c r="F4907" s="295" t="s">
        <v>290</v>
      </c>
      <c r="G4907" s="293"/>
      <c r="H4907" s="296">
        <v>210.58099999999999</v>
      </c>
      <c r="I4907" s="297"/>
      <c r="J4907" s="293"/>
      <c r="K4907" s="293"/>
      <c r="L4907" s="298"/>
      <c r="M4907" s="299"/>
      <c r="N4907" s="300"/>
      <c r="O4907" s="300"/>
      <c r="P4907" s="300"/>
      <c r="Q4907" s="300"/>
      <c r="R4907" s="300"/>
      <c r="S4907" s="300"/>
      <c r="T4907" s="301"/>
      <c r="U4907" s="16"/>
      <c r="V4907" s="16"/>
      <c r="W4907" s="16"/>
      <c r="X4907" s="16"/>
      <c r="Y4907" s="16"/>
      <c r="Z4907" s="16"/>
      <c r="AA4907" s="16"/>
      <c r="AB4907" s="16"/>
      <c r="AC4907" s="16"/>
      <c r="AD4907" s="16"/>
      <c r="AE4907" s="16"/>
      <c r="AT4907" s="302" t="s">
        <v>200</v>
      </c>
      <c r="AU4907" s="302" t="s">
        <v>82</v>
      </c>
      <c r="AV4907" s="16" t="s">
        <v>214</v>
      </c>
      <c r="AW4907" s="16" t="s">
        <v>30</v>
      </c>
      <c r="AX4907" s="16" t="s">
        <v>73</v>
      </c>
      <c r="AY4907" s="302" t="s">
        <v>189</v>
      </c>
    </row>
    <row r="4908" s="15" customFormat="1">
      <c r="A4908" s="15"/>
      <c r="B4908" s="270"/>
      <c r="C4908" s="271"/>
      <c r="D4908" s="242" t="s">
        <v>200</v>
      </c>
      <c r="E4908" s="272" t="s">
        <v>1</v>
      </c>
      <c r="F4908" s="273" t="s">
        <v>207</v>
      </c>
      <c r="G4908" s="271"/>
      <c r="H4908" s="274">
        <v>314.84199999999998</v>
      </c>
      <c r="I4908" s="275"/>
      <c r="J4908" s="271"/>
      <c r="K4908" s="271"/>
      <c r="L4908" s="276"/>
      <c r="M4908" s="277"/>
      <c r="N4908" s="278"/>
      <c r="O4908" s="278"/>
      <c r="P4908" s="278"/>
      <c r="Q4908" s="278"/>
      <c r="R4908" s="278"/>
      <c r="S4908" s="278"/>
      <c r="T4908" s="279"/>
      <c r="U4908" s="15"/>
      <c r="V4908" s="15"/>
      <c r="W4908" s="15"/>
      <c r="X4908" s="15"/>
      <c r="Y4908" s="15"/>
      <c r="Z4908" s="15"/>
      <c r="AA4908" s="15"/>
      <c r="AB4908" s="15"/>
      <c r="AC4908" s="15"/>
      <c r="AD4908" s="15"/>
      <c r="AE4908" s="15"/>
      <c r="AT4908" s="280" t="s">
        <v>200</v>
      </c>
      <c r="AU4908" s="280" t="s">
        <v>82</v>
      </c>
      <c r="AV4908" s="15" t="s">
        <v>195</v>
      </c>
      <c r="AW4908" s="15" t="s">
        <v>30</v>
      </c>
      <c r="AX4908" s="15" t="s">
        <v>80</v>
      </c>
      <c r="AY4908" s="280" t="s">
        <v>189</v>
      </c>
    </row>
    <row r="4909" s="2" customFormat="1" ht="16.5" customHeight="1">
      <c r="A4909" s="39"/>
      <c r="B4909" s="40"/>
      <c r="C4909" s="228" t="s">
        <v>3093</v>
      </c>
      <c r="D4909" s="228" t="s">
        <v>191</v>
      </c>
      <c r="E4909" s="229" t="s">
        <v>3094</v>
      </c>
      <c r="F4909" s="230" t="s">
        <v>3095</v>
      </c>
      <c r="G4909" s="231" t="s">
        <v>359</v>
      </c>
      <c r="H4909" s="232">
        <v>5</v>
      </c>
      <c r="I4909" s="233"/>
      <c r="J4909" s="234">
        <f>ROUND(I4909*H4909,2)</f>
        <v>0</v>
      </c>
      <c r="K4909" s="235"/>
      <c r="L4909" s="45"/>
      <c r="M4909" s="236" t="s">
        <v>1</v>
      </c>
      <c r="N4909" s="237" t="s">
        <v>38</v>
      </c>
      <c r="O4909" s="92"/>
      <c r="P4909" s="238">
        <f>O4909*H4909</f>
        <v>0</v>
      </c>
      <c r="Q4909" s="238">
        <v>0</v>
      </c>
      <c r="R4909" s="238">
        <f>Q4909*H4909</f>
        <v>0</v>
      </c>
      <c r="S4909" s="238">
        <v>0.016500000000000001</v>
      </c>
      <c r="T4909" s="239">
        <f>S4909*H4909</f>
        <v>0.082500000000000004</v>
      </c>
      <c r="U4909" s="39"/>
      <c r="V4909" s="39"/>
      <c r="W4909" s="39"/>
      <c r="X4909" s="39"/>
      <c r="Y4909" s="39"/>
      <c r="Z4909" s="39"/>
      <c r="AA4909" s="39"/>
      <c r="AB4909" s="39"/>
      <c r="AC4909" s="39"/>
      <c r="AD4909" s="39"/>
      <c r="AE4909" s="39"/>
      <c r="AR4909" s="240" t="s">
        <v>306</v>
      </c>
      <c r="AT4909" s="240" t="s">
        <v>191</v>
      </c>
      <c r="AU4909" s="240" t="s">
        <v>82</v>
      </c>
      <c r="AY4909" s="18" t="s">
        <v>189</v>
      </c>
      <c r="BE4909" s="241">
        <f>IF(N4909="základní",J4909,0)</f>
        <v>0</v>
      </c>
      <c r="BF4909" s="241">
        <f>IF(N4909="snížená",J4909,0)</f>
        <v>0</v>
      </c>
      <c r="BG4909" s="241">
        <f>IF(N4909="zákl. přenesená",J4909,0)</f>
        <v>0</v>
      </c>
      <c r="BH4909" s="241">
        <f>IF(N4909="sníž. přenesená",J4909,0)</f>
        <v>0</v>
      </c>
      <c r="BI4909" s="241">
        <f>IF(N4909="nulová",J4909,0)</f>
        <v>0</v>
      </c>
      <c r="BJ4909" s="18" t="s">
        <v>80</v>
      </c>
      <c r="BK4909" s="241">
        <f>ROUND(I4909*H4909,2)</f>
        <v>0</v>
      </c>
      <c r="BL4909" s="18" t="s">
        <v>306</v>
      </c>
      <c r="BM4909" s="240" t="s">
        <v>3096</v>
      </c>
    </row>
    <row r="4910" s="2" customFormat="1">
      <c r="A4910" s="39"/>
      <c r="B4910" s="40"/>
      <c r="C4910" s="41"/>
      <c r="D4910" s="242" t="s">
        <v>197</v>
      </c>
      <c r="E4910" s="41"/>
      <c r="F4910" s="243" t="s">
        <v>3095</v>
      </c>
      <c r="G4910" s="41"/>
      <c r="H4910" s="41"/>
      <c r="I4910" s="244"/>
      <c r="J4910" s="41"/>
      <c r="K4910" s="41"/>
      <c r="L4910" s="45"/>
      <c r="M4910" s="245"/>
      <c r="N4910" s="246"/>
      <c r="O4910" s="92"/>
      <c r="P4910" s="92"/>
      <c r="Q4910" s="92"/>
      <c r="R4910" s="92"/>
      <c r="S4910" s="92"/>
      <c r="T4910" s="93"/>
      <c r="U4910" s="39"/>
      <c r="V4910" s="39"/>
      <c r="W4910" s="39"/>
      <c r="X4910" s="39"/>
      <c r="Y4910" s="39"/>
      <c r="Z4910" s="39"/>
      <c r="AA4910" s="39"/>
      <c r="AB4910" s="39"/>
      <c r="AC4910" s="39"/>
      <c r="AD4910" s="39"/>
      <c r="AE4910" s="39"/>
      <c r="AT4910" s="18" t="s">
        <v>197</v>
      </c>
      <c r="AU4910" s="18" t="s">
        <v>82</v>
      </c>
    </row>
    <row r="4911" s="2" customFormat="1">
      <c r="A4911" s="39"/>
      <c r="B4911" s="40"/>
      <c r="C4911" s="41"/>
      <c r="D4911" s="247" t="s">
        <v>198</v>
      </c>
      <c r="E4911" s="41"/>
      <c r="F4911" s="248" t="s">
        <v>3097</v>
      </c>
      <c r="G4911" s="41"/>
      <c r="H4911" s="41"/>
      <c r="I4911" s="244"/>
      <c r="J4911" s="41"/>
      <c r="K4911" s="41"/>
      <c r="L4911" s="45"/>
      <c r="M4911" s="245"/>
      <c r="N4911" s="246"/>
      <c r="O4911" s="92"/>
      <c r="P4911" s="92"/>
      <c r="Q4911" s="92"/>
      <c r="R4911" s="92"/>
      <c r="S4911" s="92"/>
      <c r="T4911" s="93"/>
      <c r="U4911" s="39"/>
      <c r="V4911" s="39"/>
      <c r="W4911" s="39"/>
      <c r="X4911" s="39"/>
      <c r="Y4911" s="39"/>
      <c r="Z4911" s="39"/>
      <c r="AA4911" s="39"/>
      <c r="AB4911" s="39"/>
      <c r="AC4911" s="39"/>
      <c r="AD4911" s="39"/>
      <c r="AE4911" s="39"/>
      <c r="AT4911" s="18" t="s">
        <v>198</v>
      </c>
      <c r="AU4911" s="18" t="s">
        <v>82</v>
      </c>
    </row>
    <row r="4912" s="13" customFormat="1">
      <c r="A4912" s="13"/>
      <c r="B4912" s="249"/>
      <c r="C4912" s="250"/>
      <c r="D4912" s="242" t="s">
        <v>200</v>
      </c>
      <c r="E4912" s="251" t="s">
        <v>1</v>
      </c>
      <c r="F4912" s="252" t="s">
        <v>1498</v>
      </c>
      <c r="G4912" s="250"/>
      <c r="H4912" s="251" t="s">
        <v>1</v>
      </c>
      <c r="I4912" s="253"/>
      <c r="J4912" s="250"/>
      <c r="K4912" s="250"/>
      <c r="L4912" s="254"/>
      <c r="M4912" s="255"/>
      <c r="N4912" s="256"/>
      <c r="O4912" s="256"/>
      <c r="P4912" s="256"/>
      <c r="Q4912" s="256"/>
      <c r="R4912" s="256"/>
      <c r="S4912" s="256"/>
      <c r="T4912" s="257"/>
      <c r="U4912" s="13"/>
      <c r="V4912" s="13"/>
      <c r="W4912" s="13"/>
      <c r="X4912" s="13"/>
      <c r="Y4912" s="13"/>
      <c r="Z4912" s="13"/>
      <c r="AA4912" s="13"/>
      <c r="AB4912" s="13"/>
      <c r="AC4912" s="13"/>
      <c r="AD4912" s="13"/>
      <c r="AE4912" s="13"/>
      <c r="AT4912" s="258" t="s">
        <v>200</v>
      </c>
      <c r="AU4912" s="258" t="s">
        <v>82</v>
      </c>
      <c r="AV4912" s="13" t="s">
        <v>80</v>
      </c>
      <c r="AW4912" s="13" t="s">
        <v>30</v>
      </c>
      <c r="AX4912" s="13" t="s">
        <v>73</v>
      </c>
      <c r="AY4912" s="258" t="s">
        <v>189</v>
      </c>
    </row>
    <row r="4913" s="14" customFormat="1">
      <c r="A4913" s="14"/>
      <c r="B4913" s="259"/>
      <c r="C4913" s="260"/>
      <c r="D4913" s="242" t="s">
        <v>200</v>
      </c>
      <c r="E4913" s="261" t="s">
        <v>1</v>
      </c>
      <c r="F4913" s="262" t="s">
        <v>80</v>
      </c>
      <c r="G4913" s="260"/>
      <c r="H4913" s="263">
        <v>1</v>
      </c>
      <c r="I4913" s="264"/>
      <c r="J4913" s="260"/>
      <c r="K4913" s="260"/>
      <c r="L4913" s="265"/>
      <c r="M4913" s="266"/>
      <c r="N4913" s="267"/>
      <c r="O4913" s="267"/>
      <c r="P4913" s="267"/>
      <c r="Q4913" s="267"/>
      <c r="R4913" s="267"/>
      <c r="S4913" s="267"/>
      <c r="T4913" s="268"/>
      <c r="U4913" s="14"/>
      <c r="V4913" s="14"/>
      <c r="W4913" s="14"/>
      <c r="X4913" s="14"/>
      <c r="Y4913" s="14"/>
      <c r="Z4913" s="14"/>
      <c r="AA4913" s="14"/>
      <c r="AB4913" s="14"/>
      <c r="AC4913" s="14"/>
      <c r="AD4913" s="14"/>
      <c r="AE4913" s="14"/>
      <c r="AT4913" s="269" t="s">
        <v>200</v>
      </c>
      <c r="AU4913" s="269" t="s">
        <v>82</v>
      </c>
      <c r="AV4913" s="14" t="s">
        <v>82</v>
      </c>
      <c r="AW4913" s="14" t="s">
        <v>30</v>
      </c>
      <c r="AX4913" s="14" t="s">
        <v>73</v>
      </c>
      <c r="AY4913" s="269" t="s">
        <v>189</v>
      </c>
    </row>
    <row r="4914" s="13" customFormat="1">
      <c r="A4914" s="13"/>
      <c r="B4914" s="249"/>
      <c r="C4914" s="250"/>
      <c r="D4914" s="242" t="s">
        <v>200</v>
      </c>
      <c r="E4914" s="251" t="s">
        <v>1</v>
      </c>
      <c r="F4914" s="252" t="s">
        <v>1500</v>
      </c>
      <c r="G4914" s="250"/>
      <c r="H4914" s="251" t="s">
        <v>1</v>
      </c>
      <c r="I4914" s="253"/>
      <c r="J4914" s="250"/>
      <c r="K4914" s="250"/>
      <c r="L4914" s="254"/>
      <c r="M4914" s="255"/>
      <c r="N4914" s="256"/>
      <c r="O4914" s="256"/>
      <c r="P4914" s="256"/>
      <c r="Q4914" s="256"/>
      <c r="R4914" s="256"/>
      <c r="S4914" s="256"/>
      <c r="T4914" s="257"/>
      <c r="U4914" s="13"/>
      <c r="V4914" s="13"/>
      <c r="W4914" s="13"/>
      <c r="X4914" s="13"/>
      <c r="Y4914" s="13"/>
      <c r="Z4914" s="13"/>
      <c r="AA4914" s="13"/>
      <c r="AB4914" s="13"/>
      <c r="AC4914" s="13"/>
      <c r="AD4914" s="13"/>
      <c r="AE4914" s="13"/>
      <c r="AT4914" s="258" t="s">
        <v>200</v>
      </c>
      <c r="AU4914" s="258" t="s">
        <v>82</v>
      </c>
      <c r="AV4914" s="13" t="s">
        <v>80</v>
      </c>
      <c r="AW4914" s="13" t="s">
        <v>30</v>
      </c>
      <c r="AX4914" s="13" t="s">
        <v>73</v>
      </c>
      <c r="AY4914" s="258" t="s">
        <v>189</v>
      </c>
    </row>
    <row r="4915" s="14" customFormat="1">
      <c r="A4915" s="14"/>
      <c r="B4915" s="259"/>
      <c r="C4915" s="260"/>
      <c r="D4915" s="242" t="s">
        <v>200</v>
      </c>
      <c r="E4915" s="261" t="s">
        <v>1</v>
      </c>
      <c r="F4915" s="262" t="s">
        <v>195</v>
      </c>
      <c r="G4915" s="260"/>
      <c r="H4915" s="263">
        <v>4</v>
      </c>
      <c r="I4915" s="264"/>
      <c r="J4915" s="260"/>
      <c r="K4915" s="260"/>
      <c r="L4915" s="265"/>
      <c r="M4915" s="266"/>
      <c r="N4915" s="267"/>
      <c r="O4915" s="267"/>
      <c r="P4915" s="267"/>
      <c r="Q4915" s="267"/>
      <c r="R4915" s="267"/>
      <c r="S4915" s="267"/>
      <c r="T4915" s="268"/>
      <c r="U4915" s="14"/>
      <c r="V4915" s="14"/>
      <c r="W4915" s="14"/>
      <c r="X4915" s="14"/>
      <c r="Y4915" s="14"/>
      <c r="Z4915" s="14"/>
      <c r="AA4915" s="14"/>
      <c r="AB4915" s="14"/>
      <c r="AC4915" s="14"/>
      <c r="AD4915" s="14"/>
      <c r="AE4915" s="14"/>
      <c r="AT4915" s="269" t="s">
        <v>200</v>
      </c>
      <c r="AU4915" s="269" t="s">
        <v>82</v>
      </c>
      <c r="AV4915" s="14" t="s">
        <v>82</v>
      </c>
      <c r="AW4915" s="14" t="s">
        <v>30</v>
      </c>
      <c r="AX4915" s="14" t="s">
        <v>73</v>
      </c>
      <c r="AY4915" s="269" t="s">
        <v>189</v>
      </c>
    </row>
    <row r="4916" s="15" customFormat="1">
      <c r="A4916" s="15"/>
      <c r="B4916" s="270"/>
      <c r="C4916" s="271"/>
      <c r="D4916" s="242" t="s">
        <v>200</v>
      </c>
      <c r="E4916" s="272" t="s">
        <v>1</v>
      </c>
      <c r="F4916" s="273" t="s">
        <v>207</v>
      </c>
      <c r="G4916" s="271"/>
      <c r="H4916" s="274">
        <v>5</v>
      </c>
      <c r="I4916" s="275"/>
      <c r="J4916" s="271"/>
      <c r="K4916" s="271"/>
      <c r="L4916" s="276"/>
      <c r="M4916" s="277"/>
      <c r="N4916" s="278"/>
      <c r="O4916" s="278"/>
      <c r="P4916" s="278"/>
      <c r="Q4916" s="278"/>
      <c r="R4916" s="278"/>
      <c r="S4916" s="278"/>
      <c r="T4916" s="279"/>
      <c r="U4916" s="15"/>
      <c r="V4916" s="15"/>
      <c r="W4916" s="15"/>
      <c r="X4916" s="15"/>
      <c r="Y4916" s="15"/>
      <c r="Z4916" s="15"/>
      <c r="AA4916" s="15"/>
      <c r="AB4916" s="15"/>
      <c r="AC4916" s="15"/>
      <c r="AD4916" s="15"/>
      <c r="AE4916" s="15"/>
      <c r="AT4916" s="280" t="s">
        <v>200</v>
      </c>
      <c r="AU4916" s="280" t="s">
        <v>82</v>
      </c>
      <c r="AV4916" s="15" t="s">
        <v>195</v>
      </c>
      <c r="AW4916" s="15" t="s">
        <v>30</v>
      </c>
      <c r="AX4916" s="15" t="s">
        <v>80</v>
      </c>
      <c r="AY4916" s="280" t="s">
        <v>189</v>
      </c>
    </row>
    <row r="4917" s="2" customFormat="1" ht="24.15" customHeight="1">
      <c r="A4917" s="39"/>
      <c r="B4917" s="40"/>
      <c r="C4917" s="228" t="s">
        <v>3098</v>
      </c>
      <c r="D4917" s="228" t="s">
        <v>191</v>
      </c>
      <c r="E4917" s="229" t="s">
        <v>3099</v>
      </c>
      <c r="F4917" s="230" t="s">
        <v>3100</v>
      </c>
      <c r="G4917" s="231" t="s">
        <v>256</v>
      </c>
      <c r="H4917" s="232">
        <v>4.7160000000000002</v>
      </c>
      <c r="I4917" s="233"/>
      <c r="J4917" s="234">
        <f>ROUND(I4917*H4917,2)</f>
        <v>0</v>
      </c>
      <c r="K4917" s="235"/>
      <c r="L4917" s="45"/>
      <c r="M4917" s="236" t="s">
        <v>1</v>
      </c>
      <c r="N4917" s="237" t="s">
        <v>38</v>
      </c>
      <c r="O4917" s="92"/>
      <c r="P4917" s="238">
        <f>O4917*H4917</f>
        <v>0</v>
      </c>
      <c r="Q4917" s="238">
        <v>0</v>
      </c>
      <c r="R4917" s="238">
        <f>Q4917*H4917</f>
        <v>0</v>
      </c>
      <c r="S4917" s="238">
        <v>0</v>
      </c>
      <c r="T4917" s="239">
        <f>S4917*H4917</f>
        <v>0</v>
      </c>
      <c r="U4917" s="39"/>
      <c r="V4917" s="39"/>
      <c r="W4917" s="39"/>
      <c r="X4917" s="39"/>
      <c r="Y4917" s="39"/>
      <c r="Z4917" s="39"/>
      <c r="AA4917" s="39"/>
      <c r="AB4917" s="39"/>
      <c r="AC4917" s="39"/>
      <c r="AD4917" s="39"/>
      <c r="AE4917" s="39"/>
      <c r="AR4917" s="240" t="s">
        <v>306</v>
      </c>
      <c r="AT4917" s="240" t="s">
        <v>191</v>
      </c>
      <c r="AU4917" s="240" t="s">
        <v>82</v>
      </c>
      <c r="AY4917" s="18" t="s">
        <v>189</v>
      </c>
      <c r="BE4917" s="241">
        <f>IF(N4917="základní",J4917,0)</f>
        <v>0</v>
      </c>
      <c r="BF4917" s="241">
        <f>IF(N4917="snížená",J4917,0)</f>
        <v>0</v>
      </c>
      <c r="BG4917" s="241">
        <f>IF(N4917="zákl. přenesená",J4917,0)</f>
        <v>0</v>
      </c>
      <c r="BH4917" s="241">
        <f>IF(N4917="sníž. přenesená",J4917,0)</f>
        <v>0</v>
      </c>
      <c r="BI4917" s="241">
        <f>IF(N4917="nulová",J4917,0)</f>
        <v>0</v>
      </c>
      <c r="BJ4917" s="18" t="s">
        <v>80</v>
      </c>
      <c r="BK4917" s="241">
        <f>ROUND(I4917*H4917,2)</f>
        <v>0</v>
      </c>
      <c r="BL4917" s="18" t="s">
        <v>306</v>
      </c>
      <c r="BM4917" s="240" t="s">
        <v>3101</v>
      </c>
    </row>
    <row r="4918" s="2" customFormat="1">
      <c r="A4918" s="39"/>
      <c r="B4918" s="40"/>
      <c r="C4918" s="41"/>
      <c r="D4918" s="242" t="s">
        <v>197</v>
      </c>
      <c r="E4918" s="41"/>
      <c r="F4918" s="243" t="s">
        <v>3102</v>
      </c>
      <c r="G4918" s="41"/>
      <c r="H4918" s="41"/>
      <c r="I4918" s="244"/>
      <c r="J4918" s="41"/>
      <c r="K4918" s="41"/>
      <c r="L4918" s="45"/>
      <c r="M4918" s="245"/>
      <c r="N4918" s="246"/>
      <c r="O4918" s="92"/>
      <c r="P4918" s="92"/>
      <c r="Q4918" s="92"/>
      <c r="R4918" s="92"/>
      <c r="S4918" s="92"/>
      <c r="T4918" s="93"/>
      <c r="U4918" s="39"/>
      <c r="V4918" s="39"/>
      <c r="W4918" s="39"/>
      <c r="X4918" s="39"/>
      <c r="Y4918" s="39"/>
      <c r="Z4918" s="39"/>
      <c r="AA4918" s="39"/>
      <c r="AB4918" s="39"/>
      <c r="AC4918" s="39"/>
      <c r="AD4918" s="39"/>
      <c r="AE4918" s="39"/>
      <c r="AT4918" s="18" t="s">
        <v>197</v>
      </c>
      <c r="AU4918" s="18" t="s">
        <v>82</v>
      </c>
    </row>
    <row r="4919" s="2" customFormat="1">
      <c r="A4919" s="39"/>
      <c r="B4919" s="40"/>
      <c r="C4919" s="41"/>
      <c r="D4919" s="247" t="s">
        <v>198</v>
      </c>
      <c r="E4919" s="41"/>
      <c r="F4919" s="248" t="s">
        <v>3103</v>
      </c>
      <c r="G4919" s="41"/>
      <c r="H4919" s="41"/>
      <c r="I4919" s="244"/>
      <c r="J4919" s="41"/>
      <c r="K4919" s="41"/>
      <c r="L4919" s="45"/>
      <c r="M4919" s="245"/>
      <c r="N4919" s="246"/>
      <c r="O4919" s="92"/>
      <c r="P4919" s="92"/>
      <c r="Q4919" s="92"/>
      <c r="R4919" s="92"/>
      <c r="S4919" s="92"/>
      <c r="T4919" s="93"/>
      <c r="U4919" s="39"/>
      <c r="V4919" s="39"/>
      <c r="W4919" s="39"/>
      <c r="X4919" s="39"/>
      <c r="Y4919" s="39"/>
      <c r="Z4919" s="39"/>
      <c r="AA4919" s="39"/>
      <c r="AB4919" s="39"/>
      <c r="AC4919" s="39"/>
      <c r="AD4919" s="39"/>
      <c r="AE4919" s="39"/>
      <c r="AT4919" s="18" t="s">
        <v>198</v>
      </c>
      <c r="AU4919" s="18" t="s">
        <v>82</v>
      </c>
    </row>
    <row r="4920" s="12" customFormat="1" ht="22.8" customHeight="1">
      <c r="A4920" s="12"/>
      <c r="B4920" s="212"/>
      <c r="C4920" s="213"/>
      <c r="D4920" s="214" t="s">
        <v>72</v>
      </c>
      <c r="E4920" s="226" t="s">
        <v>3104</v>
      </c>
      <c r="F4920" s="226" t="s">
        <v>3105</v>
      </c>
      <c r="G4920" s="213"/>
      <c r="H4920" s="213"/>
      <c r="I4920" s="216"/>
      <c r="J4920" s="227">
        <f>BK4920</f>
        <v>0</v>
      </c>
      <c r="K4920" s="213"/>
      <c r="L4920" s="218"/>
      <c r="M4920" s="219"/>
      <c r="N4920" s="220"/>
      <c r="O4920" s="220"/>
      <c r="P4920" s="221">
        <f>SUM(P4921:P5166)</f>
        <v>0</v>
      </c>
      <c r="Q4920" s="220"/>
      <c r="R4920" s="221">
        <f>SUM(R4921:R5166)</f>
        <v>0.1014684</v>
      </c>
      <c r="S4920" s="220"/>
      <c r="T4920" s="222">
        <f>SUM(T4921:T5166)</f>
        <v>0.186</v>
      </c>
      <c r="U4920" s="12"/>
      <c r="V4920" s="12"/>
      <c r="W4920" s="12"/>
      <c r="X4920" s="12"/>
      <c r="Y4920" s="12"/>
      <c r="Z4920" s="12"/>
      <c r="AA4920" s="12"/>
      <c r="AB4920" s="12"/>
      <c r="AC4920" s="12"/>
      <c r="AD4920" s="12"/>
      <c r="AE4920" s="12"/>
      <c r="AR4920" s="223" t="s">
        <v>82</v>
      </c>
      <c r="AT4920" s="224" t="s">
        <v>72</v>
      </c>
      <c r="AU4920" s="224" t="s">
        <v>80</v>
      </c>
      <c r="AY4920" s="223" t="s">
        <v>189</v>
      </c>
      <c r="BK4920" s="225">
        <f>SUM(BK4921:BK5166)</f>
        <v>0</v>
      </c>
    </row>
    <row r="4921" s="2" customFormat="1" ht="16.5" customHeight="1">
      <c r="A4921" s="39"/>
      <c r="B4921" s="40"/>
      <c r="C4921" s="228" t="s">
        <v>3106</v>
      </c>
      <c r="D4921" s="228" t="s">
        <v>191</v>
      </c>
      <c r="E4921" s="229" t="s">
        <v>3107</v>
      </c>
      <c r="F4921" s="230" t="s">
        <v>3108</v>
      </c>
      <c r="G4921" s="231" t="s">
        <v>359</v>
      </c>
      <c r="H4921" s="232">
        <v>1</v>
      </c>
      <c r="I4921" s="233"/>
      <c r="J4921" s="234">
        <f>ROUND(I4921*H4921,2)</f>
        <v>0</v>
      </c>
      <c r="K4921" s="235"/>
      <c r="L4921" s="45"/>
      <c r="M4921" s="236" t="s">
        <v>1</v>
      </c>
      <c r="N4921" s="237" t="s">
        <v>38</v>
      </c>
      <c r="O4921" s="92"/>
      <c r="P4921" s="238">
        <f>O4921*H4921</f>
        <v>0</v>
      </c>
      <c r="Q4921" s="238">
        <v>0</v>
      </c>
      <c r="R4921" s="238">
        <f>Q4921*H4921</f>
        <v>0</v>
      </c>
      <c r="S4921" s="238">
        <v>0.044999999999999998</v>
      </c>
      <c r="T4921" s="239">
        <f>S4921*H4921</f>
        <v>0.044999999999999998</v>
      </c>
      <c r="U4921" s="39"/>
      <c r="V4921" s="39"/>
      <c r="W4921" s="39"/>
      <c r="X4921" s="39"/>
      <c r="Y4921" s="39"/>
      <c r="Z4921" s="39"/>
      <c r="AA4921" s="39"/>
      <c r="AB4921" s="39"/>
      <c r="AC4921" s="39"/>
      <c r="AD4921" s="39"/>
      <c r="AE4921" s="39"/>
      <c r="AR4921" s="240" t="s">
        <v>306</v>
      </c>
      <c r="AT4921" s="240" t="s">
        <v>191</v>
      </c>
      <c r="AU4921" s="240" t="s">
        <v>82</v>
      </c>
      <c r="AY4921" s="18" t="s">
        <v>189</v>
      </c>
      <c r="BE4921" s="241">
        <f>IF(N4921="základní",J4921,0)</f>
        <v>0</v>
      </c>
      <c r="BF4921" s="241">
        <f>IF(N4921="snížená",J4921,0)</f>
        <v>0</v>
      </c>
      <c r="BG4921" s="241">
        <f>IF(N4921="zákl. přenesená",J4921,0)</f>
        <v>0</v>
      </c>
      <c r="BH4921" s="241">
        <f>IF(N4921="sníž. přenesená",J4921,0)</f>
        <v>0</v>
      </c>
      <c r="BI4921" s="241">
        <f>IF(N4921="nulová",J4921,0)</f>
        <v>0</v>
      </c>
      <c r="BJ4921" s="18" t="s">
        <v>80</v>
      </c>
      <c r="BK4921" s="241">
        <f>ROUND(I4921*H4921,2)</f>
        <v>0</v>
      </c>
      <c r="BL4921" s="18" t="s">
        <v>306</v>
      </c>
      <c r="BM4921" s="240" t="s">
        <v>3109</v>
      </c>
    </row>
    <row r="4922" s="2" customFormat="1">
      <c r="A4922" s="39"/>
      <c r="B4922" s="40"/>
      <c r="C4922" s="41"/>
      <c r="D4922" s="242" t="s">
        <v>197</v>
      </c>
      <c r="E4922" s="41"/>
      <c r="F4922" s="243" t="s">
        <v>3108</v>
      </c>
      <c r="G4922" s="41"/>
      <c r="H4922" s="41"/>
      <c r="I4922" s="244"/>
      <c r="J4922" s="41"/>
      <c r="K4922" s="41"/>
      <c r="L4922" s="45"/>
      <c r="M4922" s="245"/>
      <c r="N4922" s="246"/>
      <c r="O4922" s="92"/>
      <c r="P4922" s="92"/>
      <c r="Q4922" s="92"/>
      <c r="R4922" s="92"/>
      <c r="S4922" s="92"/>
      <c r="T4922" s="93"/>
      <c r="U4922" s="39"/>
      <c r="V4922" s="39"/>
      <c r="W4922" s="39"/>
      <c r="X4922" s="39"/>
      <c r="Y4922" s="39"/>
      <c r="Z4922" s="39"/>
      <c r="AA4922" s="39"/>
      <c r="AB4922" s="39"/>
      <c r="AC4922" s="39"/>
      <c r="AD4922" s="39"/>
      <c r="AE4922" s="39"/>
      <c r="AT4922" s="18" t="s">
        <v>197</v>
      </c>
      <c r="AU4922" s="18" t="s">
        <v>82</v>
      </c>
    </row>
    <row r="4923" s="13" customFormat="1">
      <c r="A4923" s="13"/>
      <c r="B4923" s="249"/>
      <c r="C4923" s="250"/>
      <c r="D4923" s="242" t="s">
        <v>200</v>
      </c>
      <c r="E4923" s="251" t="s">
        <v>1</v>
      </c>
      <c r="F4923" s="252" t="s">
        <v>283</v>
      </c>
      <c r="G4923" s="250"/>
      <c r="H4923" s="251" t="s">
        <v>1</v>
      </c>
      <c r="I4923" s="253"/>
      <c r="J4923" s="250"/>
      <c r="K4923" s="250"/>
      <c r="L4923" s="254"/>
      <c r="M4923" s="255"/>
      <c r="N4923" s="256"/>
      <c r="O4923" s="256"/>
      <c r="P4923" s="256"/>
      <c r="Q4923" s="256"/>
      <c r="R4923" s="256"/>
      <c r="S4923" s="256"/>
      <c r="T4923" s="257"/>
      <c r="U4923" s="13"/>
      <c r="V4923" s="13"/>
      <c r="W4923" s="13"/>
      <c r="X4923" s="13"/>
      <c r="Y4923" s="13"/>
      <c r="Z4923" s="13"/>
      <c r="AA4923" s="13"/>
      <c r="AB4923" s="13"/>
      <c r="AC4923" s="13"/>
      <c r="AD4923" s="13"/>
      <c r="AE4923" s="13"/>
      <c r="AT4923" s="258" t="s">
        <v>200</v>
      </c>
      <c r="AU4923" s="258" t="s">
        <v>82</v>
      </c>
      <c r="AV4923" s="13" t="s">
        <v>80</v>
      </c>
      <c r="AW4923" s="13" t="s">
        <v>30</v>
      </c>
      <c r="AX4923" s="13" t="s">
        <v>73</v>
      </c>
      <c r="AY4923" s="258" t="s">
        <v>189</v>
      </c>
    </row>
    <row r="4924" s="13" customFormat="1">
      <c r="A4924" s="13"/>
      <c r="B4924" s="249"/>
      <c r="C4924" s="250"/>
      <c r="D4924" s="242" t="s">
        <v>200</v>
      </c>
      <c r="E4924" s="251" t="s">
        <v>1</v>
      </c>
      <c r="F4924" s="252" t="s">
        <v>1237</v>
      </c>
      <c r="G4924" s="250"/>
      <c r="H4924" s="251" t="s">
        <v>1</v>
      </c>
      <c r="I4924" s="253"/>
      <c r="J4924" s="250"/>
      <c r="K4924" s="250"/>
      <c r="L4924" s="254"/>
      <c r="M4924" s="255"/>
      <c r="N4924" s="256"/>
      <c r="O4924" s="256"/>
      <c r="P4924" s="256"/>
      <c r="Q4924" s="256"/>
      <c r="R4924" s="256"/>
      <c r="S4924" s="256"/>
      <c r="T4924" s="257"/>
      <c r="U4924" s="13"/>
      <c r="V4924" s="13"/>
      <c r="W4924" s="13"/>
      <c r="X4924" s="13"/>
      <c r="Y4924" s="13"/>
      <c r="Z4924" s="13"/>
      <c r="AA4924" s="13"/>
      <c r="AB4924" s="13"/>
      <c r="AC4924" s="13"/>
      <c r="AD4924" s="13"/>
      <c r="AE4924" s="13"/>
      <c r="AT4924" s="258" t="s">
        <v>200</v>
      </c>
      <c r="AU4924" s="258" t="s">
        <v>82</v>
      </c>
      <c r="AV4924" s="13" t="s">
        <v>80</v>
      </c>
      <c r="AW4924" s="13" t="s">
        <v>30</v>
      </c>
      <c r="AX4924" s="13" t="s">
        <v>73</v>
      </c>
      <c r="AY4924" s="258" t="s">
        <v>189</v>
      </c>
    </row>
    <row r="4925" s="14" customFormat="1">
      <c r="A4925" s="14"/>
      <c r="B4925" s="259"/>
      <c r="C4925" s="260"/>
      <c r="D4925" s="242" t="s">
        <v>200</v>
      </c>
      <c r="E4925" s="261" t="s">
        <v>1</v>
      </c>
      <c r="F4925" s="262" t="s">
        <v>80</v>
      </c>
      <c r="G4925" s="260"/>
      <c r="H4925" s="263">
        <v>1</v>
      </c>
      <c r="I4925" s="264"/>
      <c r="J4925" s="260"/>
      <c r="K4925" s="260"/>
      <c r="L4925" s="265"/>
      <c r="M4925" s="266"/>
      <c r="N4925" s="267"/>
      <c r="O4925" s="267"/>
      <c r="P4925" s="267"/>
      <c r="Q4925" s="267"/>
      <c r="R4925" s="267"/>
      <c r="S4925" s="267"/>
      <c r="T4925" s="268"/>
      <c r="U4925" s="14"/>
      <c r="V4925" s="14"/>
      <c r="W4925" s="14"/>
      <c r="X4925" s="14"/>
      <c r="Y4925" s="14"/>
      <c r="Z4925" s="14"/>
      <c r="AA4925" s="14"/>
      <c r="AB4925" s="14"/>
      <c r="AC4925" s="14"/>
      <c r="AD4925" s="14"/>
      <c r="AE4925" s="14"/>
      <c r="AT4925" s="269" t="s">
        <v>200</v>
      </c>
      <c r="AU4925" s="269" t="s">
        <v>82</v>
      </c>
      <c r="AV4925" s="14" t="s">
        <v>82</v>
      </c>
      <c r="AW4925" s="14" t="s">
        <v>30</v>
      </c>
      <c r="AX4925" s="14" t="s">
        <v>73</v>
      </c>
      <c r="AY4925" s="269" t="s">
        <v>189</v>
      </c>
    </row>
    <row r="4926" s="16" customFormat="1">
      <c r="A4926" s="16"/>
      <c r="B4926" s="292"/>
      <c r="C4926" s="293"/>
      <c r="D4926" s="242" t="s">
        <v>200</v>
      </c>
      <c r="E4926" s="294" t="s">
        <v>1</v>
      </c>
      <c r="F4926" s="295" t="s">
        <v>290</v>
      </c>
      <c r="G4926" s="293"/>
      <c r="H4926" s="296">
        <v>1</v>
      </c>
      <c r="I4926" s="297"/>
      <c r="J4926" s="293"/>
      <c r="K4926" s="293"/>
      <c r="L4926" s="298"/>
      <c r="M4926" s="299"/>
      <c r="N4926" s="300"/>
      <c r="O4926" s="300"/>
      <c r="P4926" s="300"/>
      <c r="Q4926" s="300"/>
      <c r="R4926" s="300"/>
      <c r="S4926" s="300"/>
      <c r="T4926" s="301"/>
      <c r="U4926" s="16"/>
      <c r="V4926" s="16"/>
      <c r="W4926" s="16"/>
      <c r="X4926" s="16"/>
      <c r="Y4926" s="16"/>
      <c r="Z4926" s="16"/>
      <c r="AA4926" s="16"/>
      <c r="AB4926" s="16"/>
      <c r="AC4926" s="16"/>
      <c r="AD4926" s="16"/>
      <c r="AE4926" s="16"/>
      <c r="AT4926" s="302" t="s">
        <v>200</v>
      </c>
      <c r="AU4926" s="302" t="s">
        <v>82</v>
      </c>
      <c r="AV4926" s="16" t="s">
        <v>214</v>
      </c>
      <c r="AW4926" s="16" t="s">
        <v>30</v>
      </c>
      <c r="AX4926" s="16" t="s">
        <v>73</v>
      </c>
      <c r="AY4926" s="302" t="s">
        <v>189</v>
      </c>
    </row>
    <row r="4927" s="15" customFormat="1">
      <c r="A4927" s="15"/>
      <c r="B4927" s="270"/>
      <c r="C4927" s="271"/>
      <c r="D4927" s="242" t="s">
        <v>200</v>
      </c>
      <c r="E4927" s="272" t="s">
        <v>1</v>
      </c>
      <c r="F4927" s="273" t="s">
        <v>207</v>
      </c>
      <c r="G4927" s="271"/>
      <c r="H4927" s="274">
        <v>1</v>
      </c>
      <c r="I4927" s="275"/>
      <c r="J4927" s="271"/>
      <c r="K4927" s="271"/>
      <c r="L4927" s="276"/>
      <c r="M4927" s="277"/>
      <c r="N4927" s="278"/>
      <c r="O4927" s="278"/>
      <c r="P4927" s="278"/>
      <c r="Q4927" s="278"/>
      <c r="R4927" s="278"/>
      <c r="S4927" s="278"/>
      <c r="T4927" s="279"/>
      <c r="U4927" s="15"/>
      <c r="V4927" s="15"/>
      <c r="W4927" s="15"/>
      <c r="X4927" s="15"/>
      <c r="Y4927" s="15"/>
      <c r="Z4927" s="15"/>
      <c r="AA4927" s="15"/>
      <c r="AB4927" s="15"/>
      <c r="AC4927" s="15"/>
      <c r="AD4927" s="15"/>
      <c r="AE4927" s="15"/>
      <c r="AT4927" s="280" t="s">
        <v>200</v>
      </c>
      <c r="AU4927" s="280" t="s">
        <v>82</v>
      </c>
      <c r="AV4927" s="15" t="s">
        <v>195</v>
      </c>
      <c r="AW4927" s="15" t="s">
        <v>30</v>
      </c>
      <c r="AX4927" s="15" t="s">
        <v>80</v>
      </c>
      <c r="AY4927" s="280" t="s">
        <v>189</v>
      </c>
    </row>
    <row r="4928" s="2" customFormat="1" ht="24.15" customHeight="1">
      <c r="A4928" s="39"/>
      <c r="B4928" s="40"/>
      <c r="C4928" s="228" t="s">
        <v>3110</v>
      </c>
      <c r="D4928" s="228" t="s">
        <v>191</v>
      </c>
      <c r="E4928" s="229" t="s">
        <v>3111</v>
      </c>
      <c r="F4928" s="230" t="s">
        <v>3112</v>
      </c>
      <c r="G4928" s="231" t="s">
        <v>359</v>
      </c>
      <c r="H4928" s="232">
        <v>4</v>
      </c>
      <c r="I4928" s="233"/>
      <c r="J4928" s="234">
        <f>ROUND(I4928*H4928,2)</f>
        <v>0</v>
      </c>
      <c r="K4928" s="235"/>
      <c r="L4928" s="45"/>
      <c r="M4928" s="236" t="s">
        <v>1</v>
      </c>
      <c r="N4928" s="237" t="s">
        <v>38</v>
      </c>
      <c r="O4928" s="92"/>
      <c r="P4928" s="238">
        <f>O4928*H4928</f>
        <v>0</v>
      </c>
      <c r="Q4928" s="238">
        <v>0</v>
      </c>
      <c r="R4928" s="238">
        <f>Q4928*H4928</f>
        <v>0</v>
      </c>
      <c r="S4928" s="238">
        <v>0.0030000000000000001</v>
      </c>
      <c r="T4928" s="239">
        <f>S4928*H4928</f>
        <v>0.012</v>
      </c>
      <c r="U4928" s="39"/>
      <c r="V4928" s="39"/>
      <c r="W4928" s="39"/>
      <c r="X4928" s="39"/>
      <c r="Y4928" s="39"/>
      <c r="Z4928" s="39"/>
      <c r="AA4928" s="39"/>
      <c r="AB4928" s="39"/>
      <c r="AC4928" s="39"/>
      <c r="AD4928" s="39"/>
      <c r="AE4928" s="39"/>
      <c r="AR4928" s="240" t="s">
        <v>306</v>
      </c>
      <c r="AT4928" s="240" t="s">
        <v>191</v>
      </c>
      <c r="AU4928" s="240" t="s">
        <v>82</v>
      </c>
      <c r="AY4928" s="18" t="s">
        <v>189</v>
      </c>
      <c r="BE4928" s="241">
        <f>IF(N4928="základní",J4928,0)</f>
        <v>0</v>
      </c>
      <c r="BF4928" s="241">
        <f>IF(N4928="snížená",J4928,0)</f>
        <v>0</v>
      </c>
      <c r="BG4928" s="241">
        <f>IF(N4928="zákl. přenesená",J4928,0)</f>
        <v>0</v>
      </c>
      <c r="BH4928" s="241">
        <f>IF(N4928="sníž. přenesená",J4928,0)</f>
        <v>0</v>
      </c>
      <c r="BI4928" s="241">
        <f>IF(N4928="nulová",J4928,0)</f>
        <v>0</v>
      </c>
      <c r="BJ4928" s="18" t="s">
        <v>80</v>
      </c>
      <c r="BK4928" s="241">
        <f>ROUND(I4928*H4928,2)</f>
        <v>0</v>
      </c>
      <c r="BL4928" s="18" t="s">
        <v>306</v>
      </c>
      <c r="BM4928" s="240" t="s">
        <v>3113</v>
      </c>
    </row>
    <row r="4929" s="2" customFormat="1">
      <c r="A4929" s="39"/>
      <c r="B4929" s="40"/>
      <c r="C4929" s="41"/>
      <c r="D4929" s="242" t="s">
        <v>197</v>
      </c>
      <c r="E4929" s="41"/>
      <c r="F4929" s="243" t="s">
        <v>3112</v>
      </c>
      <c r="G4929" s="41"/>
      <c r="H4929" s="41"/>
      <c r="I4929" s="244"/>
      <c r="J4929" s="41"/>
      <c r="K4929" s="41"/>
      <c r="L4929" s="45"/>
      <c r="M4929" s="245"/>
      <c r="N4929" s="246"/>
      <c r="O4929" s="92"/>
      <c r="P4929" s="92"/>
      <c r="Q4929" s="92"/>
      <c r="R4929" s="92"/>
      <c r="S4929" s="92"/>
      <c r="T4929" s="93"/>
      <c r="U4929" s="39"/>
      <c r="V4929" s="39"/>
      <c r="W4929" s="39"/>
      <c r="X4929" s="39"/>
      <c r="Y4929" s="39"/>
      <c r="Z4929" s="39"/>
      <c r="AA4929" s="39"/>
      <c r="AB4929" s="39"/>
      <c r="AC4929" s="39"/>
      <c r="AD4929" s="39"/>
      <c r="AE4929" s="39"/>
      <c r="AT4929" s="18" t="s">
        <v>197</v>
      </c>
      <c r="AU4929" s="18" t="s">
        <v>82</v>
      </c>
    </row>
    <row r="4930" s="2" customFormat="1">
      <c r="A4930" s="39"/>
      <c r="B4930" s="40"/>
      <c r="C4930" s="41"/>
      <c r="D4930" s="247" t="s">
        <v>198</v>
      </c>
      <c r="E4930" s="41"/>
      <c r="F4930" s="248" t="s">
        <v>3114</v>
      </c>
      <c r="G4930" s="41"/>
      <c r="H4930" s="41"/>
      <c r="I4930" s="244"/>
      <c r="J4930" s="41"/>
      <c r="K4930" s="41"/>
      <c r="L4930" s="45"/>
      <c r="M4930" s="245"/>
      <c r="N4930" s="246"/>
      <c r="O4930" s="92"/>
      <c r="P4930" s="92"/>
      <c r="Q4930" s="92"/>
      <c r="R4930" s="92"/>
      <c r="S4930" s="92"/>
      <c r="T4930" s="93"/>
      <c r="U4930" s="39"/>
      <c r="V4930" s="39"/>
      <c r="W4930" s="39"/>
      <c r="X4930" s="39"/>
      <c r="Y4930" s="39"/>
      <c r="Z4930" s="39"/>
      <c r="AA4930" s="39"/>
      <c r="AB4930" s="39"/>
      <c r="AC4930" s="39"/>
      <c r="AD4930" s="39"/>
      <c r="AE4930" s="39"/>
      <c r="AT4930" s="18" t="s">
        <v>198</v>
      </c>
      <c r="AU4930" s="18" t="s">
        <v>82</v>
      </c>
    </row>
    <row r="4931" s="13" customFormat="1">
      <c r="A4931" s="13"/>
      <c r="B4931" s="249"/>
      <c r="C4931" s="250"/>
      <c r="D4931" s="242" t="s">
        <v>200</v>
      </c>
      <c r="E4931" s="251" t="s">
        <v>1</v>
      </c>
      <c r="F4931" s="252" t="s">
        <v>352</v>
      </c>
      <c r="G4931" s="250"/>
      <c r="H4931" s="251" t="s">
        <v>1</v>
      </c>
      <c r="I4931" s="253"/>
      <c r="J4931" s="250"/>
      <c r="K4931" s="250"/>
      <c r="L4931" s="254"/>
      <c r="M4931" s="255"/>
      <c r="N4931" s="256"/>
      <c r="O4931" s="256"/>
      <c r="P4931" s="256"/>
      <c r="Q4931" s="256"/>
      <c r="R4931" s="256"/>
      <c r="S4931" s="256"/>
      <c r="T4931" s="257"/>
      <c r="U4931" s="13"/>
      <c r="V4931" s="13"/>
      <c r="W4931" s="13"/>
      <c r="X4931" s="13"/>
      <c r="Y4931" s="13"/>
      <c r="Z4931" s="13"/>
      <c r="AA4931" s="13"/>
      <c r="AB4931" s="13"/>
      <c r="AC4931" s="13"/>
      <c r="AD4931" s="13"/>
      <c r="AE4931" s="13"/>
      <c r="AT4931" s="258" t="s">
        <v>200</v>
      </c>
      <c r="AU4931" s="258" t="s">
        <v>82</v>
      </c>
      <c r="AV4931" s="13" t="s">
        <v>80</v>
      </c>
      <c r="AW4931" s="13" t="s">
        <v>30</v>
      </c>
      <c r="AX4931" s="13" t="s">
        <v>73</v>
      </c>
      <c r="AY4931" s="258" t="s">
        <v>189</v>
      </c>
    </row>
    <row r="4932" s="13" customFormat="1">
      <c r="A4932" s="13"/>
      <c r="B4932" s="249"/>
      <c r="C4932" s="250"/>
      <c r="D4932" s="242" t="s">
        <v>200</v>
      </c>
      <c r="E4932" s="251" t="s">
        <v>1</v>
      </c>
      <c r="F4932" s="252" t="s">
        <v>1565</v>
      </c>
      <c r="G4932" s="250"/>
      <c r="H4932" s="251" t="s">
        <v>1</v>
      </c>
      <c r="I4932" s="253"/>
      <c r="J4932" s="250"/>
      <c r="K4932" s="250"/>
      <c r="L4932" s="254"/>
      <c r="M4932" s="255"/>
      <c r="N4932" s="256"/>
      <c r="O4932" s="256"/>
      <c r="P4932" s="256"/>
      <c r="Q4932" s="256"/>
      <c r="R4932" s="256"/>
      <c r="S4932" s="256"/>
      <c r="T4932" s="257"/>
      <c r="U4932" s="13"/>
      <c r="V4932" s="13"/>
      <c r="W4932" s="13"/>
      <c r="X4932" s="13"/>
      <c r="Y4932" s="13"/>
      <c r="Z4932" s="13"/>
      <c r="AA4932" s="13"/>
      <c r="AB4932" s="13"/>
      <c r="AC4932" s="13"/>
      <c r="AD4932" s="13"/>
      <c r="AE4932" s="13"/>
      <c r="AT4932" s="258" t="s">
        <v>200</v>
      </c>
      <c r="AU4932" s="258" t="s">
        <v>82</v>
      </c>
      <c r="AV4932" s="13" t="s">
        <v>80</v>
      </c>
      <c r="AW4932" s="13" t="s">
        <v>30</v>
      </c>
      <c r="AX4932" s="13" t="s">
        <v>73</v>
      </c>
      <c r="AY4932" s="258" t="s">
        <v>189</v>
      </c>
    </row>
    <row r="4933" s="14" customFormat="1">
      <c r="A4933" s="14"/>
      <c r="B4933" s="259"/>
      <c r="C4933" s="260"/>
      <c r="D4933" s="242" t="s">
        <v>200</v>
      </c>
      <c r="E4933" s="261" t="s">
        <v>1</v>
      </c>
      <c r="F4933" s="262" t="s">
        <v>3115</v>
      </c>
      <c r="G4933" s="260"/>
      <c r="H4933" s="263">
        <v>4</v>
      </c>
      <c r="I4933" s="264"/>
      <c r="J4933" s="260"/>
      <c r="K4933" s="260"/>
      <c r="L4933" s="265"/>
      <c r="M4933" s="266"/>
      <c r="N4933" s="267"/>
      <c r="O4933" s="267"/>
      <c r="P4933" s="267"/>
      <c r="Q4933" s="267"/>
      <c r="R4933" s="267"/>
      <c r="S4933" s="267"/>
      <c r="T4933" s="268"/>
      <c r="U4933" s="14"/>
      <c r="V4933" s="14"/>
      <c r="W4933" s="14"/>
      <c r="X4933" s="14"/>
      <c r="Y4933" s="14"/>
      <c r="Z4933" s="14"/>
      <c r="AA4933" s="14"/>
      <c r="AB4933" s="14"/>
      <c r="AC4933" s="14"/>
      <c r="AD4933" s="14"/>
      <c r="AE4933" s="14"/>
      <c r="AT4933" s="269" t="s">
        <v>200</v>
      </c>
      <c r="AU4933" s="269" t="s">
        <v>82</v>
      </c>
      <c r="AV4933" s="14" t="s">
        <v>82</v>
      </c>
      <c r="AW4933" s="14" t="s">
        <v>30</v>
      </c>
      <c r="AX4933" s="14" t="s">
        <v>73</v>
      </c>
      <c r="AY4933" s="269" t="s">
        <v>189</v>
      </c>
    </row>
    <row r="4934" s="16" customFormat="1">
      <c r="A4934" s="16"/>
      <c r="B4934" s="292"/>
      <c r="C4934" s="293"/>
      <c r="D4934" s="242" t="s">
        <v>200</v>
      </c>
      <c r="E4934" s="294" t="s">
        <v>1</v>
      </c>
      <c r="F4934" s="295" t="s">
        <v>290</v>
      </c>
      <c r="G4934" s="293"/>
      <c r="H4934" s="296">
        <v>4</v>
      </c>
      <c r="I4934" s="297"/>
      <c r="J4934" s="293"/>
      <c r="K4934" s="293"/>
      <c r="L4934" s="298"/>
      <c r="M4934" s="299"/>
      <c r="N4934" s="300"/>
      <c r="O4934" s="300"/>
      <c r="P4934" s="300"/>
      <c r="Q4934" s="300"/>
      <c r="R4934" s="300"/>
      <c r="S4934" s="300"/>
      <c r="T4934" s="301"/>
      <c r="U4934" s="16"/>
      <c r="V4934" s="16"/>
      <c r="W4934" s="16"/>
      <c r="X4934" s="16"/>
      <c r="Y4934" s="16"/>
      <c r="Z4934" s="16"/>
      <c r="AA4934" s="16"/>
      <c r="AB4934" s="16"/>
      <c r="AC4934" s="16"/>
      <c r="AD4934" s="16"/>
      <c r="AE4934" s="16"/>
      <c r="AT4934" s="302" t="s">
        <v>200</v>
      </c>
      <c r="AU4934" s="302" t="s">
        <v>82</v>
      </c>
      <c r="AV4934" s="16" t="s">
        <v>214</v>
      </c>
      <c r="AW4934" s="16" t="s">
        <v>30</v>
      </c>
      <c r="AX4934" s="16" t="s">
        <v>73</v>
      </c>
      <c r="AY4934" s="302" t="s">
        <v>189</v>
      </c>
    </row>
    <row r="4935" s="15" customFormat="1">
      <c r="A4935" s="15"/>
      <c r="B4935" s="270"/>
      <c r="C4935" s="271"/>
      <c r="D4935" s="242" t="s">
        <v>200</v>
      </c>
      <c r="E4935" s="272" t="s">
        <v>1</v>
      </c>
      <c r="F4935" s="273" t="s">
        <v>207</v>
      </c>
      <c r="G4935" s="271"/>
      <c r="H4935" s="274">
        <v>4</v>
      </c>
      <c r="I4935" s="275"/>
      <c r="J4935" s="271"/>
      <c r="K4935" s="271"/>
      <c r="L4935" s="276"/>
      <c r="M4935" s="277"/>
      <c r="N4935" s="278"/>
      <c r="O4935" s="278"/>
      <c r="P4935" s="278"/>
      <c r="Q4935" s="278"/>
      <c r="R4935" s="278"/>
      <c r="S4935" s="278"/>
      <c r="T4935" s="279"/>
      <c r="U4935" s="15"/>
      <c r="V4935" s="15"/>
      <c r="W4935" s="15"/>
      <c r="X4935" s="15"/>
      <c r="Y4935" s="15"/>
      <c r="Z4935" s="15"/>
      <c r="AA4935" s="15"/>
      <c r="AB4935" s="15"/>
      <c r="AC4935" s="15"/>
      <c r="AD4935" s="15"/>
      <c r="AE4935" s="15"/>
      <c r="AT4935" s="280" t="s">
        <v>200</v>
      </c>
      <c r="AU4935" s="280" t="s">
        <v>82</v>
      </c>
      <c r="AV4935" s="15" t="s">
        <v>195</v>
      </c>
      <c r="AW4935" s="15" t="s">
        <v>30</v>
      </c>
      <c r="AX4935" s="15" t="s">
        <v>80</v>
      </c>
      <c r="AY4935" s="280" t="s">
        <v>189</v>
      </c>
    </row>
    <row r="4936" s="2" customFormat="1" ht="24.15" customHeight="1">
      <c r="A4936" s="39"/>
      <c r="B4936" s="40"/>
      <c r="C4936" s="228" t="s">
        <v>3116</v>
      </c>
      <c r="D4936" s="228" t="s">
        <v>191</v>
      </c>
      <c r="E4936" s="229" t="s">
        <v>3117</v>
      </c>
      <c r="F4936" s="230" t="s">
        <v>3118</v>
      </c>
      <c r="G4936" s="231" t="s">
        <v>359</v>
      </c>
      <c r="H4936" s="232">
        <v>1</v>
      </c>
      <c r="I4936" s="233"/>
      <c r="J4936" s="234">
        <f>ROUND(I4936*H4936,2)</f>
        <v>0</v>
      </c>
      <c r="K4936" s="235"/>
      <c r="L4936" s="45"/>
      <c r="M4936" s="236" t="s">
        <v>1</v>
      </c>
      <c r="N4936" s="237" t="s">
        <v>38</v>
      </c>
      <c r="O4936" s="92"/>
      <c r="P4936" s="238">
        <f>O4936*H4936</f>
        <v>0</v>
      </c>
      <c r="Q4936" s="238">
        <v>0</v>
      </c>
      <c r="R4936" s="238">
        <f>Q4936*H4936</f>
        <v>0</v>
      </c>
      <c r="S4936" s="238">
        <v>0.0040000000000000001</v>
      </c>
      <c r="T4936" s="239">
        <f>S4936*H4936</f>
        <v>0.0040000000000000001</v>
      </c>
      <c r="U4936" s="39"/>
      <c r="V4936" s="39"/>
      <c r="W4936" s="39"/>
      <c r="X4936" s="39"/>
      <c r="Y4936" s="39"/>
      <c r="Z4936" s="39"/>
      <c r="AA4936" s="39"/>
      <c r="AB4936" s="39"/>
      <c r="AC4936" s="39"/>
      <c r="AD4936" s="39"/>
      <c r="AE4936" s="39"/>
      <c r="AR4936" s="240" t="s">
        <v>306</v>
      </c>
      <c r="AT4936" s="240" t="s">
        <v>191</v>
      </c>
      <c r="AU4936" s="240" t="s">
        <v>82</v>
      </c>
      <c r="AY4936" s="18" t="s">
        <v>189</v>
      </c>
      <c r="BE4936" s="241">
        <f>IF(N4936="základní",J4936,0)</f>
        <v>0</v>
      </c>
      <c r="BF4936" s="241">
        <f>IF(N4936="snížená",J4936,0)</f>
        <v>0</v>
      </c>
      <c r="BG4936" s="241">
        <f>IF(N4936="zákl. přenesená",J4936,0)</f>
        <v>0</v>
      </c>
      <c r="BH4936" s="241">
        <f>IF(N4936="sníž. přenesená",J4936,0)</f>
        <v>0</v>
      </c>
      <c r="BI4936" s="241">
        <f>IF(N4936="nulová",J4936,0)</f>
        <v>0</v>
      </c>
      <c r="BJ4936" s="18" t="s">
        <v>80</v>
      </c>
      <c r="BK4936" s="241">
        <f>ROUND(I4936*H4936,2)</f>
        <v>0</v>
      </c>
      <c r="BL4936" s="18" t="s">
        <v>306</v>
      </c>
      <c r="BM4936" s="240" t="s">
        <v>3119</v>
      </c>
    </row>
    <row r="4937" s="2" customFormat="1">
      <c r="A4937" s="39"/>
      <c r="B4937" s="40"/>
      <c r="C4937" s="41"/>
      <c r="D4937" s="242" t="s">
        <v>197</v>
      </c>
      <c r="E4937" s="41"/>
      <c r="F4937" s="243" t="s">
        <v>3118</v>
      </c>
      <c r="G4937" s="41"/>
      <c r="H4937" s="41"/>
      <c r="I4937" s="244"/>
      <c r="J4937" s="41"/>
      <c r="K4937" s="41"/>
      <c r="L4937" s="45"/>
      <c r="M4937" s="245"/>
      <c r="N4937" s="246"/>
      <c r="O4937" s="92"/>
      <c r="P4937" s="92"/>
      <c r="Q4937" s="92"/>
      <c r="R4937" s="92"/>
      <c r="S4937" s="92"/>
      <c r="T4937" s="93"/>
      <c r="U4937" s="39"/>
      <c r="V4937" s="39"/>
      <c r="W4937" s="39"/>
      <c r="X4937" s="39"/>
      <c r="Y4937" s="39"/>
      <c r="Z4937" s="39"/>
      <c r="AA4937" s="39"/>
      <c r="AB4937" s="39"/>
      <c r="AC4937" s="39"/>
      <c r="AD4937" s="39"/>
      <c r="AE4937" s="39"/>
      <c r="AT4937" s="18" t="s">
        <v>197</v>
      </c>
      <c r="AU4937" s="18" t="s">
        <v>82</v>
      </c>
    </row>
    <row r="4938" s="2" customFormat="1">
      <c r="A4938" s="39"/>
      <c r="B4938" s="40"/>
      <c r="C4938" s="41"/>
      <c r="D4938" s="247" t="s">
        <v>198</v>
      </c>
      <c r="E4938" s="41"/>
      <c r="F4938" s="248" t="s">
        <v>3120</v>
      </c>
      <c r="G4938" s="41"/>
      <c r="H4938" s="41"/>
      <c r="I4938" s="244"/>
      <c r="J4938" s="41"/>
      <c r="K4938" s="41"/>
      <c r="L4938" s="45"/>
      <c r="M4938" s="245"/>
      <c r="N4938" s="246"/>
      <c r="O4938" s="92"/>
      <c r="P4938" s="92"/>
      <c r="Q4938" s="92"/>
      <c r="R4938" s="92"/>
      <c r="S4938" s="92"/>
      <c r="T4938" s="93"/>
      <c r="U4938" s="39"/>
      <c r="V4938" s="39"/>
      <c r="W4938" s="39"/>
      <c r="X4938" s="39"/>
      <c r="Y4938" s="39"/>
      <c r="Z4938" s="39"/>
      <c r="AA4938" s="39"/>
      <c r="AB4938" s="39"/>
      <c r="AC4938" s="39"/>
      <c r="AD4938" s="39"/>
      <c r="AE4938" s="39"/>
      <c r="AT4938" s="18" t="s">
        <v>198</v>
      </c>
      <c r="AU4938" s="18" t="s">
        <v>82</v>
      </c>
    </row>
    <row r="4939" s="13" customFormat="1">
      <c r="A4939" s="13"/>
      <c r="B4939" s="249"/>
      <c r="C4939" s="250"/>
      <c r="D4939" s="242" t="s">
        <v>200</v>
      </c>
      <c r="E4939" s="251" t="s">
        <v>1</v>
      </c>
      <c r="F4939" s="252" t="s">
        <v>338</v>
      </c>
      <c r="G4939" s="250"/>
      <c r="H4939" s="251" t="s">
        <v>1</v>
      </c>
      <c r="I4939" s="253"/>
      <c r="J4939" s="250"/>
      <c r="K4939" s="250"/>
      <c r="L4939" s="254"/>
      <c r="M4939" s="255"/>
      <c r="N4939" s="256"/>
      <c r="O4939" s="256"/>
      <c r="P4939" s="256"/>
      <c r="Q4939" s="256"/>
      <c r="R4939" s="256"/>
      <c r="S4939" s="256"/>
      <c r="T4939" s="257"/>
      <c r="U4939" s="13"/>
      <c r="V4939" s="13"/>
      <c r="W4939" s="13"/>
      <c r="X4939" s="13"/>
      <c r="Y4939" s="13"/>
      <c r="Z4939" s="13"/>
      <c r="AA4939" s="13"/>
      <c r="AB4939" s="13"/>
      <c r="AC4939" s="13"/>
      <c r="AD4939" s="13"/>
      <c r="AE4939" s="13"/>
      <c r="AT4939" s="258" t="s">
        <v>200</v>
      </c>
      <c r="AU4939" s="258" t="s">
        <v>82</v>
      </c>
      <c r="AV4939" s="13" t="s">
        <v>80</v>
      </c>
      <c r="AW4939" s="13" t="s">
        <v>30</v>
      </c>
      <c r="AX4939" s="13" t="s">
        <v>73</v>
      </c>
      <c r="AY4939" s="258" t="s">
        <v>189</v>
      </c>
    </row>
    <row r="4940" s="13" customFormat="1">
      <c r="A4940" s="13"/>
      <c r="B4940" s="249"/>
      <c r="C4940" s="250"/>
      <c r="D4940" s="242" t="s">
        <v>200</v>
      </c>
      <c r="E4940" s="251" t="s">
        <v>1</v>
      </c>
      <c r="F4940" s="252" t="s">
        <v>1562</v>
      </c>
      <c r="G4940" s="250"/>
      <c r="H4940" s="251" t="s">
        <v>1</v>
      </c>
      <c r="I4940" s="253"/>
      <c r="J4940" s="250"/>
      <c r="K4940" s="250"/>
      <c r="L4940" s="254"/>
      <c r="M4940" s="255"/>
      <c r="N4940" s="256"/>
      <c r="O4940" s="256"/>
      <c r="P4940" s="256"/>
      <c r="Q4940" s="256"/>
      <c r="R4940" s="256"/>
      <c r="S4940" s="256"/>
      <c r="T4940" s="257"/>
      <c r="U4940" s="13"/>
      <c r="V4940" s="13"/>
      <c r="W4940" s="13"/>
      <c r="X4940" s="13"/>
      <c r="Y4940" s="13"/>
      <c r="Z4940" s="13"/>
      <c r="AA4940" s="13"/>
      <c r="AB4940" s="13"/>
      <c r="AC4940" s="13"/>
      <c r="AD4940" s="13"/>
      <c r="AE4940" s="13"/>
      <c r="AT4940" s="258" t="s">
        <v>200</v>
      </c>
      <c r="AU4940" s="258" t="s">
        <v>82</v>
      </c>
      <c r="AV4940" s="13" t="s">
        <v>80</v>
      </c>
      <c r="AW4940" s="13" t="s">
        <v>30</v>
      </c>
      <c r="AX4940" s="13" t="s">
        <v>73</v>
      </c>
      <c r="AY4940" s="258" t="s">
        <v>189</v>
      </c>
    </row>
    <row r="4941" s="14" customFormat="1">
      <c r="A4941" s="14"/>
      <c r="B4941" s="259"/>
      <c r="C4941" s="260"/>
      <c r="D4941" s="242" t="s">
        <v>200</v>
      </c>
      <c r="E4941" s="261" t="s">
        <v>1</v>
      </c>
      <c r="F4941" s="262" t="s">
        <v>80</v>
      </c>
      <c r="G4941" s="260"/>
      <c r="H4941" s="263">
        <v>1</v>
      </c>
      <c r="I4941" s="264"/>
      <c r="J4941" s="260"/>
      <c r="K4941" s="260"/>
      <c r="L4941" s="265"/>
      <c r="M4941" s="266"/>
      <c r="N4941" s="267"/>
      <c r="O4941" s="267"/>
      <c r="P4941" s="267"/>
      <c r="Q4941" s="267"/>
      <c r="R4941" s="267"/>
      <c r="S4941" s="267"/>
      <c r="T4941" s="268"/>
      <c r="U4941" s="14"/>
      <c r="V4941" s="14"/>
      <c r="W4941" s="14"/>
      <c r="X4941" s="14"/>
      <c r="Y4941" s="14"/>
      <c r="Z4941" s="14"/>
      <c r="AA4941" s="14"/>
      <c r="AB4941" s="14"/>
      <c r="AC4941" s="14"/>
      <c r="AD4941" s="14"/>
      <c r="AE4941" s="14"/>
      <c r="AT4941" s="269" t="s">
        <v>200</v>
      </c>
      <c r="AU4941" s="269" t="s">
        <v>82</v>
      </c>
      <c r="AV4941" s="14" t="s">
        <v>82</v>
      </c>
      <c r="AW4941" s="14" t="s">
        <v>30</v>
      </c>
      <c r="AX4941" s="14" t="s">
        <v>73</v>
      </c>
      <c r="AY4941" s="269" t="s">
        <v>189</v>
      </c>
    </row>
    <row r="4942" s="16" customFormat="1">
      <c r="A4942" s="16"/>
      <c r="B4942" s="292"/>
      <c r="C4942" s="293"/>
      <c r="D4942" s="242" t="s">
        <v>200</v>
      </c>
      <c r="E4942" s="294" t="s">
        <v>1</v>
      </c>
      <c r="F4942" s="295" t="s">
        <v>290</v>
      </c>
      <c r="G4942" s="293"/>
      <c r="H4942" s="296">
        <v>1</v>
      </c>
      <c r="I4942" s="297"/>
      <c r="J4942" s="293"/>
      <c r="K4942" s="293"/>
      <c r="L4942" s="298"/>
      <c r="M4942" s="299"/>
      <c r="N4942" s="300"/>
      <c r="O4942" s="300"/>
      <c r="P4942" s="300"/>
      <c r="Q4942" s="300"/>
      <c r="R4942" s="300"/>
      <c r="S4942" s="300"/>
      <c r="T4942" s="301"/>
      <c r="U4942" s="16"/>
      <c r="V4942" s="16"/>
      <c r="W4942" s="16"/>
      <c r="X4942" s="16"/>
      <c r="Y4942" s="16"/>
      <c r="Z4942" s="16"/>
      <c r="AA4942" s="16"/>
      <c r="AB4942" s="16"/>
      <c r="AC4942" s="16"/>
      <c r="AD4942" s="16"/>
      <c r="AE4942" s="16"/>
      <c r="AT4942" s="302" t="s">
        <v>200</v>
      </c>
      <c r="AU4942" s="302" t="s">
        <v>82</v>
      </c>
      <c r="AV4942" s="16" t="s">
        <v>214</v>
      </c>
      <c r="AW4942" s="16" t="s">
        <v>30</v>
      </c>
      <c r="AX4942" s="16" t="s">
        <v>73</v>
      </c>
      <c r="AY4942" s="302" t="s">
        <v>189</v>
      </c>
    </row>
    <row r="4943" s="15" customFormat="1">
      <c r="A4943" s="15"/>
      <c r="B4943" s="270"/>
      <c r="C4943" s="271"/>
      <c r="D4943" s="242" t="s">
        <v>200</v>
      </c>
      <c r="E4943" s="272" t="s">
        <v>1</v>
      </c>
      <c r="F4943" s="273" t="s">
        <v>207</v>
      </c>
      <c r="G4943" s="271"/>
      <c r="H4943" s="274">
        <v>1</v>
      </c>
      <c r="I4943" s="275"/>
      <c r="J4943" s="271"/>
      <c r="K4943" s="271"/>
      <c r="L4943" s="276"/>
      <c r="M4943" s="277"/>
      <c r="N4943" s="278"/>
      <c r="O4943" s="278"/>
      <c r="P4943" s="278"/>
      <c r="Q4943" s="278"/>
      <c r="R4943" s="278"/>
      <c r="S4943" s="278"/>
      <c r="T4943" s="279"/>
      <c r="U4943" s="15"/>
      <c r="V4943" s="15"/>
      <c r="W4943" s="15"/>
      <c r="X4943" s="15"/>
      <c r="Y4943" s="15"/>
      <c r="Z4943" s="15"/>
      <c r="AA4943" s="15"/>
      <c r="AB4943" s="15"/>
      <c r="AC4943" s="15"/>
      <c r="AD4943" s="15"/>
      <c r="AE4943" s="15"/>
      <c r="AT4943" s="280" t="s">
        <v>200</v>
      </c>
      <c r="AU4943" s="280" t="s">
        <v>82</v>
      </c>
      <c r="AV4943" s="15" t="s">
        <v>195</v>
      </c>
      <c r="AW4943" s="15" t="s">
        <v>30</v>
      </c>
      <c r="AX4943" s="15" t="s">
        <v>80</v>
      </c>
      <c r="AY4943" s="280" t="s">
        <v>189</v>
      </c>
    </row>
    <row r="4944" s="2" customFormat="1" ht="24.15" customHeight="1">
      <c r="A4944" s="39"/>
      <c r="B4944" s="40"/>
      <c r="C4944" s="228" t="s">
        <v>3121</v>
      </c>
      <c r="D4944" s="228" t="s">
        <v>191</v>
      </c>
      <c r="E4944" s="229" t="s">
        <v>3122</v>
      </c>
      <c r="F4944" s="230" t="s">
        <v>3123</v>
      </c>
      <c r="G4944" s="231" t="s">
        <v>359</v>
      </c>
      <c r="H4944" s="232">
        <v>25</v>
      </c>
      <c r="I4944" s="233"/>
      <c r="J4944" s="234">
        <f>ROUND(I4944*H4944,2)</f>
        <v>0</v>
      </c>
      <c r="K4944" s="235"/>
      <c r="L4944" s="45"/>
      <c r="M4944" s="236" t="s">
        <v>1</v>
      </c>
      <c r="N4944" s="237" t="s">
        <v>38</v>
      </c>
      <c r="O4944" s="92"/>
      <c r="P4944" s="238">
        <f>O4944*H4944</f>
        <v>0</v>
      </c>
      <c r="Q4944" s="238">
        <v>0</v>
      </c>
      <c r="R4944" s="238">
        <f>Q4944*H4944</f>
        <v>0</v>
      </c>
      <c r="S4944" s="238">
        <v>0.0050000000000000001</v>
      </c>
      <c r="T4944" s="239">
        <f>S4944*H4944</f>
        <v>0.125</v>
      </c>
      <c r="U4944" s="39"/>
      <c r="V4944" s="39"/>
      <c r="W4944" s="39"/>
      <c r="X4944" s="39"/>
      <c r="Y4944" s="39"/>
      <c r="Z4944" s="39"/>
      <c r="AA4944" s="39"/>
      <c r="AB4944" s="39"/>
      <c r="AC4944" s="39"/>
      <c r="AD4944" s="39"/>
      <c r="AE4944" s="39"/>
      <c r="AR4944" s="240" t="s">
        <v>306</v>
      </c>
      <c r="AT4944" s="240" t="s">
        <v>191</v>
      </c>
      <c r="AU4944" s="240" t="s">
        <v>82</v>
      </c>
      <c r="AY4944" s="18" t="s">
        <v>189</v>
      </c>
      <c r="BE4944" s="241">
        <f>IF(N4944="základní",J4944,0)</f>
        <v>0</v>
      </c>
      <c r="BF4944" s="241">
        <f>IF(N4944="snížená",J4944,0)</f>
        <v>0</v>
      </c>
      <c r="BG4944" s="241">
        <f>IF(N4944="zákl. přenesená",J4944,0)</f>
        <v>0</v>
      </c>
      <c r="BH4944" s="241">
        <f>IF(N4944="sníž. přenesená",J4944,0)</f>
        <v>0</v>
      </c>
      <c r="BI4944" s="241">
        <f>IF(N4944="nulová",J4944,0)</f>
        <v>0</v>
      </c>
      <c r="BJ4944" s="18" t="s">
        <v>80</v>
      </c>
      <c r="BK4944" s="241">
        <f>ROUND(I4944*H4944,2)</f>
        <v>0</v>
      </c>
      <c r="BL4944" s="18" t="s">
        <v>306</v>
      </c>
      <c r="BM4944" s="240" t="s">
        <v>3124</v>
      </c>
    </row>
    <row r="4945" s="2" customFormat="1">
      <c r="A4945" s="39"/>
      <c r="B4945" s="40"/>
      <c r="C4945" s="41"/>
      <c r="D4945" s="242" t="s">
        <v>197</v>
      </c>
      <c r="E4945" s="41"/>
      <c r="F4945" s="243" t="s">
        <v>3123</v>
      </c>
      <c r="G4945" s="41"/>
      <c r="H4945" s="41"/>
      <c r="I4945" s="244"/>
      <c r="J4945" s="41"/>
      <c r="K4945" s="41"/>
      <c r="L4945" s="45"/>
      <c r="M4945" s="245"/>
      <c r="N4945" s="246"/>
      <c r="O4945" s="92"/>
      <c r="P4945" s="92"/>
      <c r="Q4945" s="92"/>
      <c r="R4945" s="92"/>
      <c r="S4945" s="92"/>
      <c r="T4945" s="93"/>
      <c r="U4945" s="39"/>
      <c r="V4945" s="39"/>
      <c r="W4945" s="39"/>
      <c r="X4945" s="39"/>
      <c r="Y4945" s="39"/>
      <c r="Z4945" s="39"/>
      <c r="AA4945" s="39"/>
      <c r="AB4945" s="39"/>
      <c r="AC4945" s="39"/>
      <c r="AD4945" s="39"/>
      <c r="AE4945" s="39"/>
      <c r="AT4945" s="18" t="s">
        <v>197</v>
      </c>
      <c r="AU4945" s="18" t="s">
        <v>82</v>
      </c>
    </row>
    <row r="4946" s="2" customFormat="1">
      <c r="A4946" s="39"/>
      <c r="B4946" s="40"/>
      <c r="C4946" s="41"/>
      <c r="D4946" s="247" t="s">
        <v>198</v>
      </c>
      <c r="E4946" s="41"/>
      <c r="F4946" s="248" t="s">
        <v>3125</v>
      </c>
      <c r="G4946" s="41"/>
      <c r="H4946" s="41"/>
      <c r="I4946" s="244"/>
      <c r="J4946" s="41"/>
      <c r="K4946" s="41"/>
      <c r="L4946" s="45"/>
      <c r="M4946" s="245"/>
      <c r="N4946" s="246"/>
      <c r="O4946" s="92"/>
      <c r="P4946" s="92"/>
      <c r="Q4946" s="92"/>
      <c r="R4946" s="92"/>
      <c r="S4946" s="92"/>
      <c r="T4946" s="93"/>
      <c r="U4946" s="39"/>
      <c r="V4946" s="39"/>
      <c r="W4946" s="39"/>
      <c r="X4946" s="39"/>
      <c r="Y4946" s="39"/>
      <c r="Z4946" s="39"/>
      <c r="AA4946" s="39"/>
      <c r="AB4946" s="39"/>
      <c r="AC4946" s="39"/>
      <c r="AD4946" s="39"/>
      <c r="AE4946" s="39"/>
      <c r="AT4946" s="18" t="s">
        <v>198</v>
      </c>
      <c r="AU4946" s="18" t="s">
        <v>82</v>
      </c>
    </row>
    <row r="4947" s="13" customFormat="1">
      <c r="A4947" s="13"/>
      <c r="B4947" s="249"/>
      <c r="C4947" s="250"/>
      <c r="D4947" s="242" t="s">
        <v>200</v>
      </c>
      <c r="E4947" s="251" t="s">
        <v>1</v>
      </c>
      <c r="F4947" s="252" t="s">
        <v>338</v>
      </c>
      <c r="G4947" s="250"/>
      <c r="H4947" s="251" t="s">
        <v>1</v>
      </c>
      <c r="I4947" s="253"/>
      <c r="J4947" s="250"/>
      <c r="K4947" s="250"/>
      <c r="L4947" s="254"/>
      <c r="M4947" s="255"/>
      <c r="N4947" s="256"/>
      <c r="O4947" s="256"/>
      <c r="P4947" s="256"/>
      <c r="Q4947" s="256"/>
      <c r="R4947" s="256"/>
      <c r="S4947" s="256"/>
      <c r="T4947" s="257"/>
      <c r="U4947" s="13"/>
      <c r="V4947" s="13"/>
      <c r="W4947" s="13"/>
      <c r="X4947" s="13"/>
      <c r="Y4947" s="13"/>
      <c r="Z4947" s="13"/>
      <c r="AA4947" s="13"/>
      <c r="AB4947" s="13"/>
      <c r="AC4947" s="13"/>
      <c r="AD4947" s="13"/>
      <c r="AE4947" s="13"/>
      <c r="AT4947" s="258" t="s">
        <v>200</v>
      </c>
      <c r="AU4947" s="258" t="s">
        <v>82</v>
      </c>
      <c r="AV4947" s="13" t="s">
        <v>80</v>
      </c>
      <c r="AW4947" s="13" t="s">
        <v>30</v>
      </c>
      <c r="AX4947" s="13" t="s">
        <v>73</v>
      </c>
      <c r="AY4947" s="258" t="s">
        <v>189</v>
      </c>
    </row>
    <row r="4948" s="14" customFormat="1">
      <c r="A4948" s="14"/>
      <c r="B4948" s="259"/>
      <c r="C4948" s="260"/>
      <c r="D4948" s="242" t="s">
        <v>200</v>
      </c>
      <c r="E4948" s="261" t="s">
        <v>1</v>
      </c>
      <c r="F4948" s="262" t="s">
        <v>80</v>
      </c>
      <c r="G4948" s="260"/>
      <c r="H4948" s="263">
        <v>1</v>
      </c>
      <c r="I4948" s="264"/>
      <c r="J4948" s="260"/>
      <c r="K4948" s="260"/>
      <c r="L4948" s="265"/>
      <c r="M4948" s="266"/>
      <c r="N4948" s="267"/>
      <c r="O4948" s="267"/>
      <c r="P4948" s="267"/>
      <c r="Q4948" s="267"/>
      <c r="R4948" s="267"/>
      <c r="S4948" s="267"/>
      <c r="T4948" s="268"/>
      <c r="U4948" s="14"/>
      <c r="V4948" s="14"/>
      <c r="W4948" s="14"/>
      <c r="X4948" s="14"/>
      <c r="Y4948" s="14"/>
      <c r="Z4948" s="14"/>
      <c r="AA4948" s="14"/>
      <c r="AB4948" s="14"/>
      <c r="AC4948" s="14"/>
      <c r="AD4948" s="14"/>
      <c r="AE4948" s="14"/>
      <c r="AT4948" s="269" t="s">
        <v>200</v>
      </c>
      <c r="AU4948" s="269" t="s">
        <v>82</v>
      </c>
      <c r="AV4948" s="14" t="s">
        <v>82</v>
      </c>
      <c r="AW4948" s="14" t="s">
        <v>30</v>
      </c>
      <c r="AX4948" s="14" t="s">
        <v>73</v>
      </c>
      <c r="AY4948" s="269" t="s">
        <v>189</v>
      </c>
    </row>
    <row r="4949" s="16" customFormat="1">
      <c r="A4949" s="16"/>
      <c r="B4949" s="292"/>
      <c r="C4949" s="293"/>
      <c r="D4949" s="242" t="s">
        <v>200</v>
      </c>
      <c r="E4949" s="294" t="s">
        <v>1</v>
      </c>
      <c r="F4949" s="295" t="s">
        <v>290</v>
      </c>
      <c r="G4949" s="293"/>
      <c r="H4949" s="296">
        <v>1</v>
      </c>
      <c r="I4949" s="297"/>
      <c r="J4949" s="293"/>
      <c r="K4949" s="293"/>
      <c r="L4949" s="298"/>
      <c r="M4949" s="299"/>
      <c r="N4949" s="300"/>
      <c r="O4949" s="300"/>
      <c r="P4949" s="300"/>
      <c r="Q4949" s="300"/>
      <c r="R4949" s="300"/>
      <c r="S4949" s="300"/>
      <c r="T4949" s="301"/>
      <c r="U4949" s="16"/>
      <c r="V4949" s="16"/>
      <c r="W4949" s="16"/>
      <c r="X4949" s="16"/>
      <c r="Y4949" s="16"/>
      <c r="Z4949" s="16"/>
      <c r="AA4949" s="16"/>
      <c r="AB4949" s="16"/>
      <c r="AC4949" s="16"/>
      <c r="AD4949" s="16"/>
      <c r="AE4949" s="16"/>
      <c r="AT4949" s="302" t="s">
        <v>200</v>
      </c>
      <c r="AU4949" s="302" t="s">
        <v>82</v>
      </c>
      <c r="AV4949" s="16" t="s">
        <v>214</v>
      </c>
      <c r="AW4949" s="16" t="s">
        <v>30</v>
      </c>
      <c r="AX4949" s="16" t="s">
        <v>73</v>
      </c>
      <c r="AY4949" s="302" t="s">
        <v>189</v>
      </c>
    </row>
    <row r="4950" s="13" customFormat="1">
      <c r="A4950" s="13"/>
      <c r="B4950" s="249"/>
      <c r="C4950" s="250"/>
      <c r="D4950" s="242" t="s">
        <v>200</v>
      </c>
      <c r="E4950" s="251" t="s">
        <v>1</v>
      </c>
      <c r="F4950" s="252" t="s">
        <v>352</v>
      </c>
      <c r="G4950" s="250"/>
      <c r="H4950" s="251" t="s">
        <v>1</v>
      </c>
      <c r="I4950" s="253"/>
      <c r="J4950" s="250"/>
      <c r="K4950" s="250"/>
      <c r="L4950" s="254"/>
      <c r="M4950" s="255"/>
      <c r="N4950" s="256"/>
      <c r="O4950" s="256"/>
      <c r="P4950" s="256"/>
      <c r="Q4950" s="256"/>
      <c r="R4950" s="256"/>
      <c r="S4950" s="256"/>
      <c r="T4950" s="257"/>
      <c r="U4950" s="13"/>
      <c r="V4950" s="13"/>
      <c r="W4950" s="13"/>
      <c r="X4950" s="13"/>
      <c r="Y4950" s="13"/>
      <c r="Z4950" s="13"/>
      <c r="AA4950" s="13"/>
      <c r="AB4950" s="13"/>
      <c r="AC4950" s="13"/>
      <c r="AD4950" s="13"/>
      <c r="AE4950" s="13"/>
      <c r="AT4950" s="258" t="s">
        <v>200</v>
      </c>
      <c r="AU4950" s="258" t="s">
        <v>82</v>
      </c>
      <c r="AV4950" s="13" t="s">
        <v>80</v>
      </c>
      <c r="AW4950" s="13" t="s">
        <v>30</v>
      </c>
      <c r="AX4950" s="13" t="s">
        <v>73</v>
      </c>
      <c r="AY4950" s="258" t="s">
        <v>189</v>
      </c>
    </row>
    <row r="4951" s="13" customFormat="1">
      <c r="A4951" s="13"/>
      <c r="B4951" s="249"/>
      <c r="C4951" s="250"/>
      <c r="D4951" s="242" t="s">
        <v>200</v>
      </c>
      <c r="E4951" s="251" t="s">
        <v>1</v>
      </c>
      <c r="F4951" s="252" t="s">
        <v>1560</v>
      </c>
      <c r="G4951" s="250"/>
      <c r="H4951" s="251" t="s">
        <v>1</v>
      </c>
      <c r="I4951" s="253"/>
      <c r="J4951" s="250"/>
      <c r="K4951" s="250"/>
      <c r="L4951" s="254"/>
      <c r="M4951" s="255"/>
      <c r="N4951" s="256"/>
      <c r="O4951" s="256"/>
      <c r="P4951" s="256"/>
      <c r="Q4951" s="256"/>
      <c r="R4951" s="256"/>
      <c r="S4951" s="256"/>
      <c r="T4951" s="257"/>
      <c r="U4951" s="13"/>
      <c r="V4951" s="13"/>
      <c r="W4951" s="13"/>
      <c r="X4951" s="13"/>
      <c r="Y4951" s="13"/>
      <c r="Z4951" s="13"/>
      <c r="AA4951" s="13"/>
      <c r="AB4951" s="13"/>
      <c r="AC4951" s="13"/>
      <c r="AD4951" s="13"/>
      <c r="AE4951" s="13"/>
      <c r="AT4951" s="258" t="s">
        <v>200</v>
      </c>
      <c r="AU4951" s="258" t="s">
        <v>82</v>
      </c>
      <c r="AV4951" s="13" t="s">
        <v>80</v>
      </c>
      <c r="AW4951" s="13" t="s">
        <v>30</v>
      </c>
      <c r="AX4951" s="13" t="s">
        <v>73</v>
      </c>
      <c r="AY4951" s="258" t="s">
        <v>189</v>
      </c>
    </row>
    <row r="4952" s="14" customFormat="1">
      <c r="A4952" s="14"/>
      <c r="B4952" s="259"/>
      <c r="C4952" s="260"/>
      <c r="D4952" s="242" t="s">
        <v>200</v>
      </c>
      <c r="E4952" s="261" t="s">
        <v>1</v>
      </c>
      <c r="F4952" s="262" t="s">
        <v>80</v>
      </c>
      <c r="G4952" s="260"/>
      <c r="H4952" s="263">
        <v>1</v>
      </c>
      <c r="I4952" s="264"/>
      <c r="J4952" s="260"/>
      <c r="K4952" s="260"/>
      <c r="L4952" s="265"/>
      <c r="M4952" s="266"/>
      <c r="N4952" s="267"/>
      <c r="O4952" s="267"/>
      <c r="P4952" s="267"/>
      <c r="Q4952" s="267"/>
      <c r="R4952" s="267"/>
      <c r="S4952" s="267"/>
      <c r="T4952" s="268"/>
      <c r="U4952" s="14"/>
      <c r="V4952" s="14"/>
      <c r="W4952" s="14"/>
      <c r="X4952" s="14"/>
      <c r="Y4952" s="14"/>
      <c r="Z4952" s="14"/>
      <c r="AA4952" s="14"/>
      <c r="AB4952" s="14"/>
      <c r="AC4952" s="14"/>
      <c r="AD4952" s="14"/>
      <c r="AE4952" s="14"/>
      <c r="AT4952" s="269" t="s">
        <v>200</v>
      </c>
      <c r="AU4952" s="269" t="s">
        <v>82</v>
      </c>
      <c r="AV4952" s="14" t="s">
        <v>82</v>
      </c>
      <c r="AW4952" s="14" t="s">
        <v>30</v>
      </c>
      <c r="AX4952" s="14" t="s">
        <v>73</v>
      </c>
      <c r="AY4952" s="269" t="s">
        <v>189</v>
      </c>
    </row>
    <row r="4953" s="16" customFormat="1">
      <c r="A4953" s="16"/>
      <c r="B4953" s="292"/>
      <c r="C4953" s="293"/>
      <c r="D4953" s="242" t="s">
        <v>200</v>
      </c>
      <c r="E4953" s="294" t="s">
        <v>1</v>
      </c>
      <c r="F4953" s="295" t="s">
        <v>290</v>
      </c>
      <c r="G4953" s="293"/>
      <c r="H4953" s="296">
        <v>1</v>
      </c>
      <c r="I4953" s="297"/>
      <c r="J4953" s="293"/>
      <c r="K4953" s="293"/>
      <c r="L4953" s="298"/>
      <c r="M4953" s="299"/>
      <c r="N4953" s="300"/>
      <c r="O4953" s="300"/>
      <c r="P4953" s="300"/>
      <c r="Q4953" s="300"/>
      <c r="R4953" s="300"/>
      <c r="S4953" s="300"/>
      <c r="T4953" s="301"/>
      <c r="U4953" s="16"/>
      <c r="V4953" s="16"/>
      <c r="W4953" s="16"/>
      <c r="X4953" s="16"/>
      <c r="Y4953" s="16"/>
      <c r="Z4953" s="16"/>
      <c r="AA4953" s="16"/>
      <c r="AB4953" s="16"/>
      <c r="AC4953" s="16"/>
      <c r="AD4953" s="16"/>
      <c r="AE4953" s="16"/>
      <c r="AT4953" s="302" t="s">
        <v>200</v>
      </c>
      <c r="AU4953" s="302" t="s">
        <v>82</v>
      </c>
      <c r="AV4953" s="16" t="s">
        <v>214</v>
      </c>
      <c r="AW4953" s="16" t="s">
        <v>30</v>
      </c>
      <c r="AX4953" s="16" t="s">
        <v>73</v>
      </c>
      <c r="AY4953" s="302" t="s">
        <v>189</v>
      </c>
    </row>
    <row r="4954" s="13" customFormat="1">
      <c r="A4954" s="13"/>
      <c r="B4954" s="249"/>
      <c r="C4954" s="250"/>
      <c r="D4954" s="242" t="s">
        <v>200</v>
      </c>
      <c r="E4954" s="251" t="s">
        <v>1</v>
      </c>
      <c r="F4954" s="252" t="s">
        <v>338</v>
      </c>
      <c r="G4954" s="250"/>
      <c r="H4954" s="251" t="s">
        <v>1</v>
      </c>
      <c r="I4954" s="253"/>
      <c r="J4954" s="250"/>
      <c r="K4954" s="250"/>
      <c r="L4954" s="254"/>
      <c r="M4954" s="255"/>
      <c r="N4954" s="256"/>
      <c r="O4954" s="256"/>
      <c r="P4954" s="256"/>
      <c r="Q4954" s="256"/>
      <c r="R4954" s="256"/>
      <c r="S4954" s="256"/>
      <c r="T4954" s="257"/>
      <c r="U4954" s="13"/>
      <c r="V4954" s="13"/>
      <c r="W4954" s="13"/>
      <c r="X4954" s="13"/>
      <c r="Y4954" s="13"/>
      <c r="Z4954" s="13"/>
      <c r="AA4954" s="13"/>
      <c r="AB4954" s="13"/>
      <c r="AC4954" s="13"/>
      <c r="AD4954" s="13"/>
      <c r="AE4954" s="13"/>
      <c r="AT4954" s="258" t="s">
        <v>200</v>
      </c>
      <c r="AU4954" s="258" t="s">
        <v>82</v>
      </c>
      <c r="AV4954" s="13" t="s">
        <v>80</v>
      </c>
      <c r="AW4954" s="13" t="s">
        <v>30</v>
      </c>
      <c r="AX4954" s="13" t="s">
        <v>73</v>
      </c>
      <c r="AY4954" s="258" t="s">
        <v>189</v>
      </c>
    </row>
    <row r="4955" s="13" customFormat="1">
      <c r="A4955" s="13"/>
      <c r="B4955" s="249"/>
      <c r="C4955" s="250"/>
      <c r="D4955" s="242" t="s">
        <v>200</v>
      </c>
      <c r="E4955" s="251" t="s">
        <v>1</v>
      </c>
      <c r="F4955" s="252" t="s">
        <v>1560</v>
      </c>
      <c r="G4955" s="250"/>
      <c r="H4955" s="251" t="s">
        <v>1</v>
      </c>
      <c r="I4955" s="253"/>
      <c r="J4955" s="250"/>
      <c r="K4955" s="250"/>
      <c r="L4955" s="254"/>
      <c r="M4955" s="255"/>
      <c r="N4955" s="256"/>
      <c r="O4955" s="256"/>
      <c r="P4955" s="256"/>
      <c r="Q4955" s="256"/>
      <c r="R4955" s="256"/>
      <c r="S4955" s="256"/>
      <c r="T4955" s="257"/>
      <c r="U4955" s="13"/>
      <c r="V4955" s="13"/>
      <c r="W4955" s="13"/>
      <c r="X4955" s="13"/>
      <c r="Y4955" s="13"/>
      <c r="Z4955" s="13"/>
      <c r="AA4955" s="13"/>
      <c r="AB4955" s="13"/>
      <c r="AC4955" s="13"/>
      <c r="AD4955" s="13"/>
      <c r="AE4955" s="13"/>
      <c r="AT4955" s="258" t="s">
        <v>200</v>
      </c>
      <c r="AU4955" s="258" t="s">
        <v>82</v>
      </c>
      <c r="AV4955" s="13" t="s">
        <v>80</v>
      </c>
      <c r="AW4955" s="13" t="s">
        <v>30</v>
      </c>
      <c r="AX4955" s="13" t="s">
        <v>73</v>
      </c>
      <c r="AY4955" s="258" t="s">
        <v>189</v>
      </c>
    </row>
    <row r="4956" s="14" customFormat="1">
      <c r="A4956" s="14"/>
      <c r="B4956" s="259"/>
      <c r="C4956" s="260"/>
      <c r="D4956" s="242" t="s">
        <v>200</v>
      </c>
      <c r="E4956" s="261" t="s">
        <v>1</v>
      </c>
      <c r="F4956" s="262" t="s">
        <v>306</v>
      </c>
      <c r="G4956" s="260"/>
      <c r="H4956" s="263">
        <v>16</v>
      </c>
      <c r="I4956" s="264"/>
      <c r="J4956" s="260"/>
      <c r="K4956" s="260"/>
      <c r="L4956" s="265"/>
      <c r="M4956" s="266"/>
      <c r="N4956" s="267"/>
      <c r="O4956" s="267"/>
      <c r="P4956" s="267"/>
      <c r="Q4956" s="267"/>
      <c r="R4956" s="267"/>
      <c r="S4956" s="267"/>
      <c r="T4956" s="268"/>
      <c r="U4956" s="14"/>
      <c r="V4956" s="14"/>
      <c r="W4956" s="14"/>
      <c r="X4956" s="14"/>
      <c r="Y4956" s="14"/>
      <c r="Z4956" s="14"/>
      <c r="AA4956" s="14"/>
      <c r="AB4956" s="14"/>
      <c r="AC4956" s="14"/>
      <c r="AD4956" s="14"/>
      <c r="AE4956" s="14"/>
      <c r="AT4956" s="269" t="s">
        <v>200</v>
      </c>
      <c r="AU4956" s="269" t="s">
        <v>82</v>
      </c>
      <c r="AV4956" s="14" t="s">
        <v>82</v>
      </c>
      <c r="AW4956" s="14" t="s">
        <v>30</v>
      </c>
      <c r="AX4956" s="14" t="s">
        <v>73</v>
      </c>
      <c r="AY4956" s="269" t="s">
        <v>189</v>
      </c>
    </row>
    <row r="4957" s="13" customFormat="1">
      <c r="A4957" s="13"/>
      <c r="B4957" s="249"/>
      <c r="C4957" s="250"/>
      <c r="D4957" s="242" t="s">
        <v>200</v>
      </c>
      <c r="E4957" s="251" t="s">
        <v>1</v>
      </c>
      <c r="F4957" s="252" t="s">
        <v>1575</v>
      </c>
      <c r="G4957" s="250"/>
      <c r="H4957" s="251" t="s">
        <v>1</v>
      </c>
      <c r="I4957" s="253"/>
      <c r="J4957" s="250"/>
      <c r="K4957" s="250"/>
      <c r="L4957" s="254"/>
      <c r="M4957" s="255"/>
      <c r="N4957" s="256"/>
      <c r="O4957" s="256"/>
      <c r="P4957" s="256"/>
      <c r="Q4957" s="256"/>
      <c r="R4957" s="256"/>
      <c r="S4957" s="256"/>
      <c r="T4957" s="257"/>
      <c r="U4957" s="13"/>
      <c r="V4957" s="13"/>
      <c r="W4957" s="13"/>
      <c r="X4957" s="13"/>
      <c r="Y4957" s="13"/>
      <c r="Z4957" s="13"/>
      <c r="AA4957" s="13"/>
      <c r="AB4957" s="13"/>
      <c r="AC4957" s="13"/>
      <c r="AD4957" s="13"/>
      <c r="AE4957" s="13"/>
      <c r="AT4957" s="258" t="s">
        <v>200</v>
      </c>
      <c r="AU4957" s="258" t="s">
        <v>82</v>
      </c>
      <c r="AV4957" s="13" t="s">
        <v>80</v>
      </c>
      <c r="AW4957" s="13" t="s">
        <v>30</v>
      </c>
      <c r="AX4957" s="13" t="s">
        <v>73</v>
      </c>
      <c r="AY4957" s="258" t="s">
        <v>189</v>
      </c>
    </row>
    <row r="4958" s="14" customFormat="1">
      <c r="A4958" s="14"/>
      <c r="B4958" s="259"/>
      <c r="C4958" s="260"/>
      <c r="D4958" s="242" t="s">
        <v>200</v>
      </c>
      <c r="E4958" s="261" t="s">
        <v>1</v>
      </c>
      <c r="F4958" s="262" t="s">
        <v>80</v>
      </c>
      <c r="G4958" s="260"/>
      <c r="H4958" s="263">
        <v>1</v>
      </c>
      <c r="I4958" s="264"/>
      <c r="J4958" s="260"/>
      <c r="K4958" s="260"/>
      <c r="L4958" s="265"/>
      <c r="M4958" s="266"/>
      <c r="N4958" s="267"/>
      <c r="O4958" s="267"/>
      <c r="P4958" s="267"/>
      <c r="Q4958" s="267"/>
      <c r="R4958" s="267"/>
      <c r="S4958" s="267"/>
      <c r="T4958" s="268"/>
      <c r="U4958" s="14"/>
      <c r="V4958" s="14"/>
      <c r="W4958" s="14"/>
      <c r="X4958" s="14"/>
      <c r="Y4958" s="14"/>
      <c r="Z4958" s="14"/>
      <c r="AA4958" s="14"/>
      <c r="AB4958" s="14"/>
      <c r="AC4958" s="14"/>
      <c r="AD4958" s="14"/>
      <c r="AE4958" s="14"/>
      <c r="AT4958" s="269" t="s">
        <v>200</v>
      </c>
      <c r="AU4958" s="269" t="s">
        <v>82</v>
      </c>
      <c r="AV4958" s="14" t="s">
        <v>82</v>
      </c>
      <c r="AW4958" s="14" t="s">
        <v>30</v>
      </c>
      <c r="AX4958" s="14" t="s">
        <v>73</v>
      </c>
      <c r="AY4958" s="269" t="s">
        <v>189</v>
      </c>
    </row>
    <row r="4959" s="16" customFormat="1">
      <c r="A4959" s="16"/>
      <c r="B4959" s="292"/>
      <c r="C4959" s="293"/>
      <c r="D4959" s="242" t="s">
        <v>200</v>
      </c>
      <c r="E4959" s="294" t="s">
        <v>1</v>
      </c>
      <c r="F4959" s="295" t="s">
        <v>290</v>
      </c>
      <c r="G4959" s="293"/>
      <c r="H4959" s="296">
        <v>17</v>
      </c>
      <c r="I4959" s="297"/>
      <c r="J4959" s="293"/>
      <c r="K4959" s="293"/>
      <c r="L4959" s="298"/>
      <c r="M4959" s="299"/>
      <c r="N4959" s="300"/>
      <c r="O4959" s="300"/>
      <c r="P4959" s="300"/>
      <c r="Q4959" s="300"/>
      <c r="R4959" s="300"/>
      <c r="S4959" s="300"/>
      <c r="T4959" s="301"/>
      <c r="U4959" s="16"/>
      <c r="V4959" s="16"/>
      <c r="W4959" s="16"/>
      <c r="X4959" s="16"/>
      <c r="Y4959" s="16"/>
      <c r="Z4959" s="16"/>
      <c r="AA4959" s="16"/>
      <c r="AB4959" s="16"/>
      <c r="AC4959" s="16"/>
      <c r="AD4959" s="16"/>
      <c r="AE4959" s="16"/>
      <c r="AT4959" s="302" t="s">
        <v>200</v>
      </c>
      <c r="AU4959" s="302" t="s">
        <v>82</v>
      </c>
      <c r="AV4959" s="16" t="s">
        <v>214</v>
      </c>
      <c r="AW4959" s="16" t="s">
        <v>30</v>
      </c>
      <c r="AX4959" s="16" t="s">
        <v>73</v>
      </c>
      <c r="AY4959" s="302" t="s">
        <v>189</v>
      </c>
    </row>
    <row r="4960" s="13" customFormat="1">
      <c r="A4960" s="13"/>
      <c r="B4960" s="249"/>
      <c r="C4960" s="250"/>
      <c r="D4960" s="242" t="s">
        <v>200</v>
      </c>
      <c r="E4960" s="251" t="s">
        <v>1</v>
      </c>
      <c r="F4960" s="252" t="s">
        <v>352</v>
      </c>
      <c r="G4960" s="250"/>
      <c r="H4960" s="251" t="s">
        <v>1</v>
      </c>
      <c r="I4960" s="253"/>
      <c r="J4960" s="250"/>
      <c r="K4960" s="250"/>
      <c r="L4960" s="254"/>
      <c r="M4960" s="255"/>
      <c r="N4960" s="256"/>
      <c r="O4960" s="256"/>
      <c r="P4960" s="256"/>
      <c r="Q4960" s="256"/>
      <c r="R4960" s="256"/>
      <c r="S4960" s="256"/>
      <c r="T4960" s="257"/>
      <c r="U4960" s="13"/>
      <c r="V4960" s="13"/>
      <c r="W4960" s="13"/>
      <c r="X4960" s="13"/>
      <c r="Y4960" s="13"/>
      <c r="Z4960" s="13"/>
      <c r="AA4960" s="13"/>
      <c r="AB4960" s="13"/>
      <c r="AC4960" s="13"/>
      <c r="AD4960" s="13"/>
      <c r="AE4960" s="13"/>
      <c r="AT4960" s="258" t="s">
        <v>200</v>
      </c>
      <c r="AU4960" s="258" t="s">
        <v>82</v>
      </c>
      <c r="AV4960" s="13" t="s">
        <v>80</v>
      </c>
      <c r="AW4960" s="13" t="s">
        <v>30</v>
      </c>
      <c r="AX4960" s="13" t="s">
        <v>73</v>
      </c>
      <c r="AY4960" s="258" t="s">
        <v>189</v>
      </c>
    </row>
    <row r="4961" s="13" customFormat="1">
      <c r="A4961" s="13"/>
      <c r="B4961" s="249"/>
      <c r="C4961" s="250"/>
      <c r="D4961" s="242" t="s">
        <v>200</v>
      </c>
      <c r="E4961" s="251" t="s">
        <v>1</v>
      </c>
      <c r="F4961" s="252" t="s">
        <v>1560</v>
      </c>
      <c r="G4961" s="250"/>
      <c r="H4961" s="251" t="s">
        <v>1</v>
      </c>
      <c r="I4961" s="253"/>
      <c r="J4961" s="250"/>
      <c r="K4961" s="250"/>
      <c r="L4961" s="254"/>
      <c r="M4961" s="255"/>
      <c r="N4961" s="256"/>
      <c r="O4961" s="256"/>
      <c r="P4961" s="256"/>
      <c r="Q4961" s="256"/>
      <c r="R4961" s="256"/>
      <c r="S4961" s="256"/>
      <c r="T4961" s="257"/>
      <c r="U4961" s="13"/>
      <c r="V4961" s="13"/>
      <c r="W4961" s="13"/>
      <c r="X4961" s="13"/>
      <c r="Y4961" s="13"/>
      <c r="Z4961" s="13"/>
      <c r="AA4961" s="13"/>
      <c r="AB4961" s="13"/>
      <c r="AC4961" s="13"/>
      <c r="AD4961" s="13"/>
      <c r="AE4961" s="13"/>
      <c r="AT4961" s="258" t="s">
        <v>200</v>
      </c>
      <c r="AU4961" s="258" t="s">
        <v>82</v>
      </c>
      <c r="AV4961" s="13" t="s">
        <v>80</v>
      </c>
      <c r="AW4961" s="13" t="s">
        <v>30</v>
      </c>
      <c r="AX4961" s="13" t="s">
        <v>73</v>
      </c>
      <c r="AY4961" s="258" t="s">
        <v>189</v>
      </c>
    </row>
    <row r="4962" s="14" customFormat="1">
      <c r="A4962" s="14"/>
      <c r="B4962" s="259"/>
      <c r="C4962" s="260"/>
      <c r="D4962" s="242" t="s">
        <v>200</v>
      </c>
      <c r="E4962" s="261" t="s">
        <v>1</v>
      </c>
      <c r="F4962" s="262" t="s">
        <v>231</v>
      </c>
      <c r="G4962" s="260"/>
      <c r="H4962" s="263">
        <v>6</v>
      </c>
      <c r="I4962" s="264"/>
      <c r="J4962" s="260"/>
      <c r="K4962" s="260"/>
      <c r="L4962" s="265"/>
      <c r="M4962" s="266"/>
      <c r="N4962" s="267"/>
      <c r="O4962" s="267"/>
      <c r="P4962" s="267"/>
      <c r="Q4962" s="267"/>
      <c r="R4962" s="267"/>
      <c r="S4962" s="267"/>
      <c r="T4962" s="268"/>
      <c r="U4962" s="14"/>
      <c r="V4962" s="14"/>
      <c r="W4962" s="14"/>
      <c r="X4962" s="14"/>
      <c r="Y4962" s="14"/>
      <c r="Z4962" s="14"/>
      <c r="AA4962" s="14"/>
      <c r="AB4962" s="14"/>
      <c r="AC4962" s="14"/>
      <c r="AD4962" s="14"/>
      <c r="AE4962" s="14"/>
      <c r="AT4962" s="269" t="s">
        <v>200</v>
      </c>
      <c r="AU4962" s="269" t="s">
        <v>82</v>
      </c>
      <c r="AV4962" s="14" t="s">
        <v>82</v>
      </c>
      <c r="AW4962" s="14" t="s">
        <v>30</v>
      </c>
      <c r="AX4962" s="14" t="s">
        <v>73</v>
      </c>
      <c r="AY4962" s="269" t="s">
        <v>189</v>
      </c>
    </row>
    <row r="4963" s="16" customFormat="1">
      <c r="A4963" s="16"/>
      <c r="B4963" s="292"/>
      <c r="C4963" s="293"/>
      <c r="D4963" s="242" t="s">
        <v>200</v>
      </c>
      <c r="E4963" s="294" t="s">
        <v>1</v>
      </c>
      <c r="F4963" s="295" t="s">
        <v>290</v>
      </c>
      <c r="G4963" s="293"/>
      <c r="H4963" s="296">
        <v>6</v>
      </c>
      <c r="I4963" s="297"/>
      <c r="J4963" s="293"/>
      <c r="K4963" s="293"/>
      <c r="L4963" s="298"/>
      <c r="M4963" s="299"/>
      <c r="N4963" s="300"/>
      <c r="O4963" s="300"/>
      <c r="P4963" s="300"/>
      <c r="Q4963" s="300"/>
      <c r="R4963" s="300"/>
      <c r="S4963" s="300"/>
      <c r="T4963" s="301"/>
      <c r="U4963" s="16"/>
      <c r="V4963" s="16"/>
      <c r="W4963" s="16"/>
      <c r="X4963" s="16"/>
      <c r="Y4963" s="16"/>
      <c r="Z4963" s="16"/>
      <c r="AA4963" s="16"/>
      <c r="AB4963" s="16"/>
      <c r="AC4963" s="16"/>
      <c r="AD4963" s="16"/>
      <c r="AE4963" s="16"/>
      <c r="AT4963" s="302" t="s">
        <v>200</v>
      </c>
      <c r="AU4963" s="302" t="s">
        <v>82</v>
      </c>
      <c r="AV4963" s="16" t="s">
        <v>214</v>
      </c>
      <c r="AW4963" s="16" t="s">
        <v>30</v>
      </c>
      <c r="AX4963" s="16" t="s">
        <v>73</v>
      </c>
      <c r="AY4963" s="302" t="s">
        <v>189</v>
      </c>
    </row>
    <row r="4964" s="15" customFormat="1">
      <c r="A4964" s="15"/>
      <c r="B4964" s="270"/>
      <c r="C4964" s="271"/>
      <c r="D4964" s="242" t="s">
        <v>200</v>
      </c>
      <c r="E4964" s="272" t="s">
        <v>1</v>
      </c>
      <c r="F4964" s="273" t="s">
        <v>207</v>
      </c>
      <c r="G4964" s="271"/>
      <c r="H4964" s="274">
        <v>25</v>
      </c>
      <c r="I4964" s="275"/>
      <c r="J4964" s="271"/>
      <c r="K4964" s="271"/>
      <c r="L4964" s="276"/>
      <c r="M4964" s="277"/>
      <c r="N4964" s="278"/>
      <c r="O4964" s="278"/>
      <c r="P4964" s="278"/>
      <c r="Q4964" s="278"/>
      <c r="R4964" s="278"/>
      <c r="S4964" s="278"/>
      <c r="T4964" s="279"/>
      <c r="U4964" s="15"/>
      <c r="V4964" s="15"/>
      <c r="W4964" s="15"/>
      <c r="X4964" s="15"/>
      <c r="Y4964" s="15"/>
      <c r="Z4964" s="15"/>
      <c r="AA4964" s="15"/>
      <c r="AB4964" s="15"/>
      <c r="AC4964" s="15"/>
      <c r="AD4964" s="15"/>
      <c r="AE4964" s="15"/>
      <c r="AT4964" s="280" t="s">
        <v>200</v>
      </c>
      <c r="AU4964" s="280" t="s">
        <v>82</v>
      </c>
      <c r="AV4964" s="15" t="s">
        <v>195</v>
      </c>
      <c r="AW4964" s="15" t="s">
        <v>30</v>
      </c>
      <c r="AX4964" s="15" t="s">
        <v>80</v>
      </c>
      <c r="AY4964" s="280" t="s">
        <v>189</v>
      </c>
    </row>
    <row r="4965" s="2" customFormat="1" ht="55.5" customHeight="1">
      <c r="A4965" s="39"/>
      <c r="B4965" s="40"/>
      <c r="C4965" s="228" t="s">
        <v>3126</v>
      </c>
      <c r="D4965" s="228" t="s">
        <v>191</v>
      </c>
      <c r="E4965" s="229" t="s">
        <v>3127</v>
      </c>
      <c r="F4965" s="230" t="s">
        <v>3128</v>
      </c>
      <c r="G4965" s="231" t="s">
        <v>301</v>
      </c>
      <c r="H4965" s="232">
        <v>3.3599999999999999</v>
      </c>
      <c r="I4965" s="233"/>
      <c r="J4965" s="234">
        <f>ROUND(I4965*H4965,2)</f>
        <v>0</v>
      </c>
      <c r="K4965" s="235"/>
      <c r="L4965" s="45"/>
      <c r="M4965" s="236" t="s">
        <v>1</v>
      </c>
      <c r="N4965" s="237" t="s">
        <v>38</v>
      </c>
      <c r="O4965" s="92"/>
      <c r="P4965" s="238">
        <f>O4965*H4965</f>
        <v>0</v>
      </c>
      <c r="Q4965" s="238">
        <v>0</v>
      </c>
      <c r="R4965" s="238">
        <f>Q4965*H4965</f>
        <v>0</v>
      </c>
      <c r="S4965" s="238">
        <v>0</v>
      </c>
      <c r="T4965" s="239">
        <f>S4965*H4965</f>
        <v>0</v>
      </c>
      <c r="U4965" s="39"/>
      <c r="V4965" s="39"/>
      <c r="W4965" s="39"/>
      <c r="X4965" s="39"/>
      <c r="Y4965" s="39"/>
      <c r="Z4965" s="39"/>
      <c r="AA4965" s="39"/>
      <c r="AB4965" s="39"/>
      <c r="AC4965" s="39"/>
      <c r="AD4965" s="39"/>
      <c r="AE4965" s="39"/>
      <c r="AR4965" s="240" t="s">
        <v>195</v>
      </c>
      <c r="AT4965" s="240" t="s">
        <v>191</v>
      </c>
      <c r="AU4965" s="240" t="s">
        <v>82</v>
      </c>
      <c r="AY4965" s="18" t="s">
        <v>189</v>
      </c>
      <c r="BE4965" s="241">
        <f>IF(N4965="základní",J4965,0)</f>
        <v>0</v>
      </c>
      <c r="BF4965" s="241">
        <f>IF(N4965="snížená",J4965,0)</f>
        <v>0</v>
      </c>
      <c r="BG4965" s="241">
        <f>IF(N4965="zákl. přenesená",J4965,0)</f>
        <v>0</v>
      </c>
      <c r="BH4965" s="241">
        <f>IF(N4965="sníž. přenesená",J4965,0)</f>
        <v>0</v>
      </c>
      <c r="BI4965" s="241">
        <f>IF(N4965="nulová",J4965,0)</f>
        <v>0</v>
      </c>
      <c r="BJ4965" s="18" t="s">
        <v>80</v>
      </c>
      <c r="BK4965" s="241">
        <f>ROUND(I4965*H4965,2)</f>
        <v>0</v>
      </c>
      <c r="BL4965" s="18" t="s">
        <v>195</v>
      </c>
      <c r="BM4965" s="240" t="s">
        <v>3129</v>
      </c>
    </row>
    <row r="4966" s="2" customFormat="1">
      <c r="A4966" s="39"/>
      <c r="B4966" s="40"/>
      <c r="C4966" s="41"/>
      <c r="D4966" s="242" t="s">
        <v>197</v>
      </c>
      <c r="E4966" s="41"/>
      <c r="F4966" s="243" t="s">
        <v>3128</v>
      </c>
      <c r="G4966" s="41"/>
      <c r="H4966" s="41"/>
      <c r="I4966" s="244"/>
      <c r="J4966" s="41"/>
      <c r="K4966" s="41"/>
      <c r="L4966" s="45"/>
      <c r="M4966" s="245"/>
      <c r="N4966" s="246"/>
      <c r="O4966" s="92"/>
      <c r="P4966" s="92"/>
      <c r="Q4966" s="92"/>
      <c r="R4966" s="92"/>
      <c r="S4966" s="92"/>
      <c r="T4966" s="93"/>
      <c r="U4966" s="39"/>
      <c r="V4966" s="39"/>
      <c r="W4966" s="39"/>
      <c r="X4966" s="39"/>
      <c r="Y4966" s="39"/>
      <c r="Z4966" s="39"/>
      <c r="AA4966" s="39"/>
      <c r="AB4966" s="39"/>
      <c r="AC4966" s="39"/>
      <c r="AD4966" s="39"/>
      <c r="AE4966" s="39"/>
      <c r="AT4966" s="18" t="s">
        <v>197</v>
      </c>
      <c r="AU4966" s="18" t="s">
        <v>82</v>
      </c>
    </row>
    <row r="4967" s="13" customFormat="1">
      <c r="A4967" s="13"/>
      <c r="B4967" s="249"/>
      <c r="C4967" s="250"/>
      <c r="D4967" s="242" t="s">
        <v>200</v>
      </c>
      <c r="E4967" s="251" t="s">
        <v>1</v>
      </c>
      <c r="F4967" s="252" t="s">
        <v>3130</v>
      </c>
      <c r="G4967" s="250"/>
      <c r="H4967" s="251" t="s">
        <v>1</v>
      </c>
      <c r="I4967" s="253"/>
      <c r="J4967" s="250"/>
      <c r="K4967" s="250"/>
      <c r="L4967" s="254"/>
      <c r="M4967" s="255"/>
      <c r="N4967" s="256"/>
      <c r="O4967" s="256"/>
      <c r="P4967" s="256"/>
      <c r="Q4967" s="256"/>
      <c r="R4967" s="256"/>
      <c r="S4967" s="256"/>
      <c r="T4967" s="257"/>
      <c r="U4967" s="13"/>
      <c r="V4967" s="13"/>
      <c r="W4967" s="13"/>
      <c r="X4967" s="13"/>
      <c r="Y4967" s="13"/>
      <c r="Z4967" s="13"/>
      <c r="AA4967" s="13"/>
      <c r="AB4967" s="13"/>
      <c r="AC4967" s="13"/>
      <c r="AD4967" s="13"/>
      <c r="AE4967" s="13"/>
      <c r="AT4967" s="258" t="s">
        <v>200</v>
      </c>
      <c r="AU4967" s="258" t="s">
        <v>82</v>
      </c>
      <c r="AV4967" s="13" t="s">
        <v>80</v>
      </c>
      <c r="AW4967" s="13" t="s">
        <v>30</v>
      </c>
      <c r="AX4967" s="13" t="s">
        <v>73</v>
      </c>
      <c r="AY4967" s="258" t="s">
        <v>189</v>
      </c>
    </row>
    <row r="4968" s="13" customFormat="1">
      <c r="A4968" s="13"/>
      <c r="B4968" s="249"/>
      <c r="C4968" s="250"/>
      <c r="D4968" s="242" t="s">
        <v>200</v>
      </c>
      <c r="E4968" s="251" t="s">
        <v>1</v>
      </c>
      <c r="F4968" s="252" t="s">
        <v>3131</v>
      </c>
      <c r="G4968" s="250"/>
      <c r="H4968" s="251" t="s">
        <v>1</v>
      </c>
      <c r="I4968" s="253"/>
      <c r="J4968" s="250"/>
      <c r="K4968" s="250"/>
      <c r="L4968" s="254"/>
      <c r="M4968" s="255"/>
      <c r="N4968" s="256"/>
      <c r="O4968" s="256"/>
      <c r="P4968" s="256"/>
      <c r="Q4968" s="256"/>
      <c r="R4968" s="256"/>
      <c r="S4968" s="256"/>
      <c r="T4968" s="257"/>
      <c r="U4968" s="13"/>
      <c r="V4968" s="13"/>
      <c r="W4968" s="13"/>
      <c r="X4968" s="13"/>
      <c r="Y4968" s="13"/>
      <c r="Z4968" s="13"/>
      <c r="AA4968" s="13"/>
      <c r="AB4968" s="13"/>
      <c r="AC4968" s="13"/>
      <c r="AD4968" s="13"/>
      <c r="AE4968" s="13"/>
      <c r="AT4968" s="258" t="s">
        <v>200</v>
      </c>
      <c r="AU4968" s="258" t="s">
        <v>82</v>
      </c>
      <c r="AV4968" s="13" t="s">
        <v>80</v>
      </c>
      <c r="AW4968" s="13" t="s">
        <v>30</v>
      </c>
      <c r="AX4968" s="13" t="s">
        <v>73</v>
      </c>
      <c r="AY4968" s="258" t="s">
        <v>189</v>
      </c>
    </row>
    <row r="4969" s="14" customFormat="1">
      <c r="A4969" s="14"/>
      <c r="B4969" s="259"/>
      <c r="C4969" s="260"/>
      <c r="D4969" s="242" t="s">
        <v>200</v>
      </c>
      <c r="E4969" s="261" t="s">
        <v>1</v>
      </c>
      <c r="F4969" s="262" t="s">
        <v>3132</v>
      </c>
      <c r="G4969" s="260"/>
      <c r="H4969" s="263">
        <v>3.3599999999999999</v>
      </c>
      <c r="I4969" s="264"/>
      <c r="J4969" s="260"/>
      <c r="K4969" s="260"/>
      <c r="L4969" s="265"/>
      <c r="M4969" s="266"/>
      <c r="N4969" s="267"/>
      <c r="O4969" s="267"/>
      <c r="P4969" s="267"/>
      <c r="Q4969" s="267"/>
      <c r="R4969" s="267"/>
      <c r="S4969" s="267"/>
      <c r="T4969" s="268"/>
      <c r="U4969" s="14"/>
      <c r="V4969" s="14"/>
      <c r="W4969" s="14"/>
      <c r="X4969" s="14"/>
      <c r="Y4969" s="14"/>
      <c r="Z4969" s="14"/>
      <c r="AA4969" s="14"/>
      <c r="AB4969" s="14"/>
      <c r="AC4969" s="14"/>
      <c r="AD4969" s="14"/>
      <c r="AE4969" s="14"/>
      <c r="AT4969" s="269" t="s">
        <v>200</v>
      </c>
      <c r="AU4969" s="269" t="s">
        <v>82</v>
      </c>
      <c r="AV4969" s="14" t="s">
        <v>82</v>
      </c>
      <c r="AW4969" s="14" t="s">
        <v>30</v>
      </c>
      <c r="AX4969" s="14" t="s">
        <v>80</v>
      </c>
      <c r="AY4969" s="269" t="s">
        <v>189</v>
      </c>
    </row>
    <row r="4970" s="2" customFormat="1" ht="55.5" customHeight="1">
      <c r="A4970" s="39"/>
      <c r="B4970" s="40"/>
      <c r="C4970" s="228" t="s">
        <v>3133</v>
      </c>
      <c r="D4970" s="228" t="s">
        <v>191</v>
      </c>
      <c r="E4970" s="229" t="s">
        <v>3134</v>
      </c>
      <c r="F4970" s="230" t="s">
        <v>3135</v>
      </c>
      <c r="G4970" s="231" t="s">
        <v>301</v>
      </c>
      <c r="H4970" s="232">
        <v>14.039999999999999</v>
      </c>
      <c r="I4970" s="233"/>
      <c r="J4970" s="234">
        <f>ROUND(I4970*H4970,2)</f>
        <v>0</v>
      </c>
      <c r="K4970" s="235"/>
      <c r="L4970" s="45"/>
      <c r="M4970" s="236" t="s">
        <v>1</v>
      </c>
      <c r="N4970" s="237" t="s">
        <v>38</v>
      </c>
      <c r="O4970" s="92"/>
      <c r="P4970" s="238">
        <f>O4970*H4970</f>
        <v>0</v>
      </c>
      <c r="Q4970" s="238">
        <v>0</v>
      </c>
      <c r="R4970" s="238">
        <f>Q4970*H4970</f>
        <v>0</v>
      </c>
      <c r="S4970" s="238">
        <v>0</v>
      </c>
      <c r="T4970" s="239">
        <f>S4970*H4970</f>
        <v>0</v>
      </c>
      <c r="U4970" s="39"/>
      <c r="V4970" s="39"/>
      <c r="W4970" s="39"/>
      <c r="X4970" s="39"/>
      <c r="Y4970" s="39"/>
      <c r="Z4970" s="39"/>
      <c r="AA4970" s="39"/>
      <c r="AB4970" s="39"/>
      <c r="AC4970" s="39"/>
      <c r="AD4970" s="39"/>
      <c r="AE4970" s="39"/>
      <c r="AR4970" s="240" t="s">
        <v>195</v>
      </c>
      <c r="AT4970" s="240" t="s">
        <v>191</v>
      </c>
      <c r="AU4970" s="240" t="s">
        <v>82</v>
      </c>
      <c r="AY4970" s="18" t="s">
        <v>189</v>
      </c>
      <c r="BE4970" s="241">
        <f>IF(N4970="základní",J4970,0)</f>
        <v>0</v>
      </c>
      <c r="BF4970" s="241">
        <f>IF(N4970="snížená",J4970,0)</f>
        <v>0</v>
      </c>
      <c r="BG4970" s="241">
        <f>IF(N4970="zákl. přenesená",J4970,0)</f>
        <v>0</v>
      </c>
      <c r="BH4970" s="241">
        <f>IF(N4970="sníž. přenesená",J4970,0)</f>
        <v>0</v>
      </c>
      <c r="BI4970" s="241">
        <f>IF(N4970="nulová",J4970,0)</f>
        <v>0</v>
      </c>
      <c r="BJ4970" s="18" t="s">
        <v>80</v>
      </c>
      <c r="BK4970" s="241">
        <f>ROUND(I4970*H4970,2)</f>
        <v>0</v>
      </c>
      <c r="BL4970" s="18" t="s">
        <v>195</v>
      </c>
      <c r="BM4970" s="240" t="s">
        <v>3136</v>
      </c>
    </row>
    <row r="4971" s="2" customFormat="1">
      <c r="A4971" s="39"/>
      <c r="B4971" s="40"/>
      <c r="C4971" s="41"/>
      <c r="D4971" s="242" t="s">
        <v>197</v>
      </c>
      <c r="E4971" s="41"/>
      <c r="F4971" s="243" t="s">
        <v>3135</v>
      </c>
      <c r="G4971" s="41"/>
      <c r="H4971" s="41"/>
      <c r="I4971" s="244"/>
      <c r="J4971" s="41"/>
      <c r="K4971" s="41"/>
      <c r="L4971" s="45"/>
      <c r="M4971" s="245"/>
      <c r="N4971" s="246"/>
      <c r="O4971" s="92"/>
      <c r="P4971" s="92"/>
      <c r="Q4971" s="92"/>
      <c r="R4971" s="92"/>
      <c r="S4971" s="92"/>
      <c r="T4971" s="93"/>
      <c r="U4971" s="39"/>
      <c r="V4971" s="39"/>
      <c r="W4971" s="39"/>
      <c r="X4971" s="39"/>
      <c r="Y4971" s="39"/>
      <c r="Z4971" s="39"/>
      <c r="AA4971" s="39"/>
      <c r="AB4971" s="39"/>
      <c r="AC4971" s="39"/>
      <c r="AD4971" s="39"/>
      <c r="AE4971" s="39"/>
      <c r="AT4971" s="18" t="s">
        <v>197</v>
      </c>
      <c r="AU4971" s="18" t="s">
        <v>82</v>
      </c>
    </row>
    <row r="4972" s="13" customFormat="1">
      <c r="A4972" s="13"/>
      <c r="B4972" s="249"/>
      <c r="C4972" s="250"/>
      <c r="D4972" s="242" t="s">
        <v>200</v>
      </c>
      <c r="E4972" s="251" t="s">
        <v>1</v>
      </c>
      <c r="F4972" s="252" t="s">
        <v>3130</v>
      </c>
      <c r="G4972" s="250"/>
      <c r="H4972" s="251" t="s">
        <v>1</v>
      </c>
      <c r="I4972" s="253"/>
      <c r="J4972" s="250"/>
      <c r="K4972" s="250"/>
      <c r="L4972" s="254"/>
      <c r="M4972" s="255"/>
      <c r="N4972" s="256"/>
      <c r="O4972" s="256"/>
      <c r="P4972" s="256"/>
      <c r="Q4972" s="256"/>
      <c r="R4972" s="256"/>
      <c r="S4972" s="256"/>
      <c r="T4972" s="257"/>
      <c r="U4972" s="13"/>
      <c r="V4972" s="13"/>
      <c r="W4972" s="13"/>
      <c r="X4972" s="13"/>
      <c r="Y4972" s="13"/>
      <c r="Z4972" s="13"/>
      <c r="AA4972" s="13"/>
      <c r="AB4972" s="13"/>
      <c r="AC4972" s="13"/>
      <c r="AD4972" s="13"/>
      <c r="AE4972" s="13"/>
      <c r="AT4972" s="258" t="s">
        <v>200</v>
      </c>
      <c r="AU4972" s="258" t="s">
        <v>82</v>
      </c>
      <c r="AV4972" s="13" t="s">
        <v>80</v>
      </c>
      <c r="AW4972" s="13" t="s">
        <v>30</v>
      </c>
      <c r="AX4972" s="13" t="s">
        <v>73</v>
      </c>
      <c r="AY4972" s="258" t="s">
        <v>189</v>
      </c>
    </row>
    <row r="4973" s="13" customFormat="1">
      <c r="A4973" s="13"/>
      <c r="B4973" s="249"/>
      <c r="C4973" s="250"/>
      <c r="D4973" s="242" t="s">
        <v>200</v>
      </c>
      <c r="E4973" s="251" t="s">
        <v>1</v>
      </c>
      <c r="F4973" s="252" t="s">
        <v>3137</v>
      </c>
      <c r="G4973" s="250"/>
      <c r="H4973" s="251" t="s">
        <v>1</v>
      </c>
      <c r="I4973" s="253"/>
      <c r="J4973" s="250"/>
      <c r="K4973" s="250"/>
      <c r="L4973" s="254"/>
      <c r="M4973" s="255"/>
      <c r="N4973" s="256"/>
      <c r="O4973" s="256"/>
      <c r="P4973" s="256"/>
      <c r="Q4973" s="256"/>
      <c r="R4973" s="256"/>
      <c r="S4973" s="256"/>
      <c r="T4973" s="257"/>
      <c r="U4973" s="13"/>
      <c r="V4973" s="13"/>
      <c r="W4973" s="13"/>
      <c r="X4973" s="13"/>
      <c r="Y4973" s="13"/>
      <c r="Z4973" s="13"/>
      <c r="AA4973" s="13"/>
      <c r="AB4973" s="13"/>
      <c r="AC4973" s="13"/>
      <c r="AD4973" s="13"/>
      <c r="AE4973" s="13"/>
      <c r="AT4973" s="258" t="s">
        <v>200</v>
      </c>
      <c r="AU4973" s="258" t="s">
        <v>82</v>
      </c>
      <c r="AV4973" s="13" t="s">
        <v>80</v>
      </c>
      <c r="AW4973" s="13" t="s">
        <v>30</v>
      </c>
      <c r="AX4973" s="13" t="s">
        <v>73</v>
      </c>
      <c r="AY4973" s="258" t="s">
        <v>189</v>
      </c>
    </row>
    <row r="4974" s="14" customFormat="1">
      <c r="A4974" s="14"/>
      <c r="B4974" s="259"/>
      <c r="C4974" s="260"/>
      <c r="D4974" s="242" t="s">
        <v>200</v>
      </c>
      <c r="E4974" s="261" t="s">
        <v>1</v>
      </c>
      <c r="F4974" s="262" t="s">
        <v>1577</v>
      </c>
      <c r="G4974" s="260"/>
      <c r="H4974" s="263">
        <v>14.039999999999999</v>
      </c>
      <c r="I4974" s="264"/>
      <c r="J4974" s="260"/>
      <c r="K4974" s="260"/>
      <c r="L4974" s="265"/>
      <c r="M4974" s="266"/>
      <c r="N4974" s="267"/>
      <c r="O4974" s="267"/>
      <c r="P4974" s="267"/>
      <c r="Q4974" s="267"/>
      <c r="R4974" s="267"/>
      <c r="S4974" s="267"/>
      <c r="T4974" s="268"/>
      <c r="U4974" s="14"/>
      <c r="V4974" s="14"/>
      <c r="W4974" s="14"/>
      <c r="X4974" s="14"/>
      <c r="Y4974" s="14"/>
      <c r="Z4974" s="14"/>
      <c r="AA4974" s="14"/>
      <c r="AB4974" s="14"/>
      <c r="AC4974" s="14"/>
      <c r="AD4974" s="14"/>
      <c r="AE4974" s="14"/>
      <c r="AT4974" s="269" t="s">
        <v>200</v>
      </c>
      <c r="AU4974" s="269" t="s">
        <v>82</v>
      </c>
      <c r="AV4974" s="14" t="s">
        <v>82</v>
      </c>
      <c r="AW4974" s="14" t="s">
        <v>30</v>
      </c>
      <c r="AX4974" s="14" t="s">
        <v>80</v>
      </c>
      <c r="AY4974" s="269" t="s">
        <v>189</v>
      </c>
    </row>
    <row r="4975" s="2" customFormat="1" ht="49.05" customHeight="1">
      <c r="A4975" s="39"/>
      <c r="B4975" s="40"/>
      <c r="C4975" s="228" t="s">
        <v>3138</v>
      </c>
      <c r="D4975" s="228" t="s">
        <v>191</v>
      </c>
      <c r="E4975" s="229" t="s">
        <v>3139</v>
      </c>
      <c r="F4975" s="230" t="s">
        <v>3140</v>
      </c>
      <c r="G4975" s="231" t="s">
        <v>301</v>
      </c>
      <c r="H4975" s="232">
        <v>14.039999999999999</v>
      </c>
      <c r="I4975" s="233"/>
      <c r="J4975" s="234">
        <f>ROUND(I4975*H4975,2)</f>
        <v>0</v>
      </c>
      <c r="K4975" s="235"/>
      <c r="L4975" s="45"/>
      <c r="M4975" s="236" t="s">
        <v>1</v>
      </c>
      <c r="N4975" s="237" t="s">
        <v>38</v>
      </c>
      <c r="O4975" s="92"/>
      <c r="P4975" s="238">
        <f>O4975*H4975</f>
        <v>0</v>
      </c>
      <c r="Q4975" s="238">
        <v>0</v>
      </c>
      <c r="R4975" s="238">
        <f>Q4975*H4975</f>
        <v>0</v>
      </c>
      <c r="S4975" s="238">
        <v>0</v>
      </c>
      <c r="T4975" s="239">
        <f>S4975*H4975</f>
        <v>0</v>
      </c>
      <c r="U4975" s="39"/>
      <c r="V4975" s="39"/>
      <c r="W4975" s="39"/>
      <c r="X4975" s="39"/>
      <c r="Y4975" s="39"/>
      <c r="Z4975" s="39"/>
      <c r="AA4975" s="39"/>
      <c r="AB4975" s="39"/>
      <c r="AC4975" s="39"/>
      <c r="AD4975" s="39"/>
      <c r="AE4975" s="39"/>
      <c r="AR4975" s="240" t="s">
        <v>195</v>
      </c>
      <c r="AT4975" s="240" t="s">
        <v>191</v>
      </c>
      <c r="AU4975" s="240" t="s">
        <v>82</v>
      </c>
      <c r="AY4975" s="18" t="s">
        <v>189</v>
      </c>
      <c r="BE4975" s="241">
        <f>IF(N4975="základní",J4975,0)</f>
        <v>0</v>
      </c>
      <c r="BF4975" s="241">
        <f>IF(N4975="snížená",J4975,0)</f>
        <v>0</v>
      </c>
      <c r="BG4975" s="241">
        <f>IF(N4975="zákl. přenesená",J4975,0)</f>
        <v>0</v>
      </c>
      <c r="BH4975" s="241">
        <f>IF(N4975="sníž. přenesená",J4975,0)</f>
        <v>0</v>
      </c>
      <c r="BI4975" s="241">
        <f>IF(N4975="nulová",J4975,0)</f>
        <v>0</v>
      </c>
      <c r="BJ4975" s="18" t="s">
        <v>80</v>
      </c>
      <c r="BK4975" s="241">
        <f>ROUND(I4975*H4975,2)</f>
        <v>0</v>
      </c>
      <c r="BL4975" s="18" t="s">
        <v>195</v>
      </c>
      <c r="BM4975" s="240" t="s">
        <v>3141</v>
      </c>
    </row>
    <row r="4976" s="2" customFormat="1">
      <c r="A4976" s="39"/>
      <c r="B4976" s="40"/>
      <c r="C4976" s="41"/>
      <c r="D4976" s="242" t="s">
        <v>197</v>
      </c>
      <c r="E4976" s="41"/>
      <c r="F4976" s="243" t="s">
        <v>3140</v>
      </c>
      <c r="G4976" s="41"/>
      <c r="H4976" s="41"/>
      <c r="I4976" s="244"/>
      <c r="J4976" s="41"/>
      <c r="K4976" s="41"/>
      <c r="L4976" s="45"/>
      <c r="M4976" s="245"/>
      <c r="N4976" s="246"/>
      <c r="O4976" s="92"/>
      <c r="P4976" s="92"/>
      <c r="Q4976" s="92"/>
      <c r="R4976" s="92"/>
      <c r="S4976" s="92"/>
      <c r="T4976" s="93"/>
      <c r="U4976" s="39"/>
      <c r="V4976" s="39"/>
      <c r="W4976" s="39"/>
      <c r="X4976" s="39"/>
      <c r="Y4976" s="39"/>
      <c r="Z4976" s="39"/>
      <c r="AA4976" s="39"/>
      <c r="AB4976" s="39"/>
      <c r="AC4976" s="39"/>
      <c r="AD4976" s="39"/>
      <c r="AE4976" s="39"/>
      <c r="AT4976" s="18" t="s">
        <v>197</v>
      </c>
      <c r="AU4976" s="18" t="s">
        <v>82</v>
      </c>
    </row>
    <row r="4977" s="13" customFormat="1">
      <c r="A4977" s="13"/>
      <c r="B4977" s="249"/>
      <c r="C4977" s="250"/>
      <c r="D4977" s="242" t="s">
        <v>200</v>
      </c>
      <c r="E4977" s="251" t="s">
        <v>1</v>
      </c>
      <c r="F4977" s="252" t="s">
        <v>3130</v>
      </c>
      <c r="G4977" s="250"/>
      <c r="H4977" s="251" t="s">
        <v>1</v>
      </c>
      <c r="I4977" s="253"/>
      <c r="J4977" s="250"/>
      <c r="K4977" s="250"/>
      <c r="L4977" s="254"/>
      <c r="M4977" s="255"/>
      <c r="N4977" s="256"/>
      <c r="O4977" s="256"/>
      <c r="P4977" s="256"/>
      <c r="Q4977" s="256"/>
      <c r="R4977" s="256"/>
      <c r="S4977" s="256"/>
      <c r="T4977" s="257"/>
      <c r="U4977" s="13"/>
      <c r="V4977" s="13"/>
      <c r="W4977" s="13"/>
      <c r="X4977" s="13"/>
      <c r="Y4977" s="13"/>
      <c r="Z4977" s="13"/>
      <c r="AA4977" s="13"/>
      <c r="AB4977" s="13"/>
      <c r="AC4977" s="13"/>
      <c r="AD4977" s="13"/>
      <c r="AE4977" s="13"/>
      <c r="AT4977" s="258" t="s">
        <v>200</v>
      </c>
      <c r="AU4977" s="258" t="s">
        <v>82</v>
      </c>
      <c r="AV4977" s="13" t="s">
        <v>80</v>
      </c>
      <c r="AW4977" s="13" t="s">
        <v>30</v>
      </c>
      <c r="AX4977" s="13" t="s">
        <v>73</v>
      </c>
      <c r="AY4977" s="258" t="s">
        <v>189</v>
      </c>
    </row>
    <row r="4978" s="13" customFormat="1">
      <c r="A4978" s="13"/>
      <c r="B4978" s="249"/>
      <c r="C4978" s="250"/>
      <c r="D4978" s="242" t="s">
        <v>200</v>
      </c>
      <c r="E4978" s="251" t="s">
        <v>1</v>
      </c>
      <c r="F4978" s="252" t="s">
        <v>3142</v>
      </c>
      <c r="G4978" s="250"/>
      <c r="H4978" s="251" t="s">
        <v>1</v>
      </c>
      <c r="I4978" s="253"/>
      <c r="J4978" s="250"/>
      <c r="K4978" s="250"/>
      <c r="L4978" s="254"/>
      <c r="M4978" s="255"/>
      <c r="N4978" s="256"/>
      <c r="O4978" s="256"/>
      <c r="P4978" s="256"/>
      <c r="Q4978" s="256"/>
      <c r="R4978" s="256"/>
      <c r="S4978" s="256"/>
      <c r="T4978" s="257"/>
      <c r="U4978" s="13"/>
      <c r="V4978" s="13"/>
      <c r="W4978" s="13"/>
      <c r="X4978" s="13"/>
      <c r="Y4978" s="13"/>
      <c r="Z4978" s="13"/>
      <c r="AA4978" s="13"/>
      <c r="AB4978" s="13"/>
      <c r="AC4978" s="13"/>
      <c r="AD4978" s="13"/>
      <c r="AE4978" s="13"/>
      <c r="AT4978" s="258" t="s">
        <v>200</v>
      </c>
      <c r="AU4978" s="258" t="s">
        <v>82</v>
      </c>
      <c r="AV4978" s="13" t="s">
        <v>80</v>
      </c>
      <c r="AW4978" s="13" t="s">
        <v>30</v>
      </c>
      <c r="AX4978" s="13" t="s">
        <v>73</v>
      </c>
      <c r="AY4978" s="258" t="s">
        <v>189</v>
      </c>
    </row>
    <row r="4979" s="14" customFormat="1">
      <c r="A4979" s="14"/>
      <c r="B4979" s="259"/>
      <c r="C4979" s="260"/>
      <c r="D4979" s="242" t="s">
        <v>200</v>
      </c>
      <c r="E4979" s="261" t="s">
        <v>1</v>
      </c>
      <c r="F4979" s="262" t="s">
        <v>1577</v>
      </c>
      <c r="G4979" s="260"/>
      <c r="H4979" s="263">
        <v>14.039999999999999</v>
      </c>
      <c r="I4979" s="264"/>
      <c r="J4979" s="260"/>
      <c r="K4979" s="260"/>
      <c r="L4979" s="265"/>
      <c r="M4979" s="266"/>
      <c r="N4979" s="267"/>
      <c r="O4979" s="267"/>
      <c r="P4979" s="267"/>
      <c r="Q4979" s="267"/>
      <c r="R4979" s="267"/>
      <c r="S4979" s="267"/>
      <c r="T4979" s="268"/>
      <c r="U4979" s="14"/>
      <c r="V4979" s="14"/>
      <c r="W4979" s="14"/>
      <c r="X4979" s="14"/>
      <c r="Y4979" s="14"/>
      <c r="Z4979" s="14"/>
      <c r="AA4979" s="14"/>
      <c r="AB4979" s="14"/>
      <c r="AC4979" s="14"/>
      <c r="AD4979" s="14"/>
      <c r="AE4979" s="14"/>
      <c r="AT4979" s="269" t="s">
        <v>200</v>
      </c>
      <c r="AU4979" s="269" t="s">
        <v>82</v>
      </c>
      <c r="AV4979" s="14" t="s">
        <v>82</v>
      </c>
      <c r="AW4979" s="14" t="s">
        <v>30</v>
      </c>
      <c r="AX4979" s="14" t="s">
        <v>80</v>
      </c>
      <c r="AY4979" s="269" t="s">
        <v>189</v>
      </c>
    </row>
    <row r="4980" s="2" customFormat="1" ht="66.75" customHeight="1">
      <c r="A4980" s="39"/>
      <c r="B4980" s="40"/>
      <c r="C4980" s="228" t="s">
        <v>3143</v>
      </c>
      <c r="D4980" s="228" t="s">
        <v>191</v>
      </c>
      <c r="E4980" s="229" t="s">
        <v>3144</v>
      </c>
      <c r="F4980" s="230" t="s">
        <v>3145</v>
      </c>
      <c r="G4980" s="231" t="s">
        <v>301</v>
      </c>
      <c r="H4980" s="232">
        <v>4.048</v>
      </c>
      <c r="I4980" s="233"/>
      <c r="J4980" s="234">
        <f>ROUND(I4980*H4980,2)</f>
        <v>0</v>
      </c>
      <c r="K4980" s="235"/>
      <c r="L4980" s="45"/>
      <c r="M4980" s="236" t="s">
        <v>1</v>
      </c>
      <c r="N4980" s="237" t="s">
        <v>38</v>
      </c>
      <c r="O4980" s="92"/>
      <c r="P4980" s="238">
        <f>O4980*H4980</f>
        <v>0</v>
      </c>
      <c r="Q4980" s="238">
        <v>0</v>
      </c>
      <c r="R4980" s="238">
        <f>Q4980*H4980</f>
        <v>0</v>
      </c>
      <c r="S4980" s="238">
        <v>0</v>
      </c>
      <c r="T4980" s="239">
        <f>S4980*H4980</f>
        <v>0</v>
      </c>
      <c r="U4980" s="39"/>
      <c r="V4980" s="39"/>
      <c r="W4980" s="39"/>
      <c r="X4980" s="39"/>
      <c r="Y4980" s="39"/>
      <c r="Z4980" s="39"/>
      <c r="AA4980" s="39"/>
      <c r="AB4980" s="39"/>
      <c r="AC4980" s="39"/>
      <c r="AD4980" s="39"/>
      <c r="AE4980" s="39"/>
      <c r="AR4980" s="240" t="s">
        <v>195</v>
      </c>
      <c r="AT4980" s="240" t="s">
        <v>191</v>
      </c>
      <c r="AU4980" s="240" t="s">
        <v>82</v>
      </c>
      <c r="AY4980" s="18" t="s">
        <v>189</v>
      </c>
      <c r="BE4980" s="241">
        <f>IF(N4980="základní",J4980,0)</f>
        <v>0</v>
      </c>
      <c r="BF4980" s="241">
        <f>IF(N4980="snížená",J4980,0)</f>
        <v>0</v>
      </c>
      <c r="BG4980" s="241">
        <f>IF(N4980="zákl. přenesená",J4980,0)</f>
        <v>0</v>
      </c>
      <c r="BH4980" s="241">
        <f>IF(N4980="sníž. přenesená",J4980,0)</f>
        <v>0</v>
      </c>
      <c r="BI4980" s="241">
        <f>IF(N4980="nulová",J4980,0)</f>
        <v>0</v>
      </c>
      <c r="BJ4980" s="18" t="s">
        <v>80</v>
      </c>
      <c r="BK4980" s="241">
        <f>ROUND(I4980*H4980,2)</f>
        <v>0</v>
      </c>
      <c r="BL4980" s="18" t="s">
        <v>195</v>
      </c>
      <c r="BM4980" s="240" t="s">
        <v>3146</v>
      </c>
    </row>
    <row r="4981" s="2" customFormat="1">
      <c r="A4981" s="39"/>
      <c r="B4981" s="40"/>
      <c r="C4981" s="41"/>
      <c r="D4981" s="242" t="s">
        <v>197</v>
      </c>
      <c r="E4981" s="41"/>
      <c r="F4981" s="243" t="s">
        <v>3145</v>
      </c>
      <c r="G4981" s="41"/>
      <c r="H4981" s="41"/>
      <c r="I4981" s="244"/>
      <c r="J4981" s="41"/>
      <c r="K4981" s="41"/>
      <c r="L4981" s="45"/>
      <c r="M4981" s="245"/>
      <c r="N4981" s="246"/>
      <c r="O4981" s="92"/>
      <c r="P4981" s="92"/>
      <c r="Q4981" s="92"/>
      <c r="R4981" s="92"/>
      <c r="S4981" s="92"/>
      <c r="T4981" s="93"/>
      <c r="U4981" s="39"/>
      <c r="V4981" s="39"/>
      <c r="W4981" s="39"/>
      <c r="X4981" s="39"/>
      <c r="Y4981" s="39"/>
      <c r="Z4981" s="39"/>
      <c r="AA4981" s="39"/>
      <c r="AB4981" s="39"/>
      <c r="AC4981" s="39"/>
      <c r="AD4981" s="39"/>
      <c r="AE4981" s="39"/>
      <c r="AT4981" s="18" t="s">
        <v>197</v>
      </c>
      <c r="AU4981" s="18" t="s">
        <v>82</v>
      </c>
    </row>
    <row r="4982" s="13" customFormat="1">
      <c r="A4982" s="13"/>
      <c r="B4982" s="249"/>
      <c r="C4982" s="250"/>
      <c r="D4982" s="242" t="s">
        <v>200</v>
      </c>
      <c r="E4982" s="251" t="s">
        <v>1</v>
      </c>
      <c r="F4982" s="252" t="s">
        <v>3130</v>
      </c>
      <c r="G4982" s="250"/>
      <c r="H4982" s="251" t="s">
        <v>1</v>
      </c>
      <c r="I4982" s="253"/>
      <c r="J4982" s="250"/>
      <c r="K4982" s="250"/>
      <c r="L4982" s="254"/>
      <c r="M4982" s="255"/>
      <c r="N4982" s="256"/>
      <c r="O4982" s="256"/>
      <c r="P4982" s="256"/>
      <c r="Q4982" s="256"/>
      <c r="R4982" s="256"/>
      <c r="S4982" s="256"/>
      <c r="T4982" s="257"/>
      <c r="U4982" s="13"/>
      <c r="V4982" s="13"/>
      <c r="W4982" s="13"/>
      <c r="X4982" s="13"/>
      <c r="Y4982" s="13"/>
      <c r="Z4982" s="13"/>
      <c r="AA4982" s="13"/>
      <c r="AB4982" s="13"/>
      <c r="AC4982" s="13"/>
      <c r="AD4982" s="13"/>
      <c r="AE4982" s="13"/>
      <c r="AT4982" s="258" t="s">
        <v>200</v>
      </c>
      <c r="AU4982" s="258" t="s">
        <v>82</v>
      </c>
      <c r="AV4982" s="13" t="s">
        <v>80</v>
      </c>
      <c r="AW4982" s="13" t="s">
        <v>30</v>
      </c>
      <c r="AX4982" s="13" t="s">
        <v>73</v>
      </c>
      <c r="AY4982" s="258" t="s">
        <v>189</v>
      </c>
    </row>
    <row r="4983" s="13" customFormat="1">
      <c r="A4983" s="13"/>
      <c r="B4983" s="249"/>
      <c r="C4983" s="250"/>
      <c r="D4983" s="242" t="s">
        <v>200</v>
      </c>
      <c r="E4983" s="251" t="s">
        <v>1</v>
      </c>
      <c r="F4983" s="252" t="s">
        <v>3147</v>
      </c>
      <c r="G4983" s="250"/>
      <c r="H4983" s="251" t="s">
        <v>1</v>
      </c>
      <c r="I4983" s="253"/>
      <c r="J4983" s="250"/>
      <c r="K4983" s="250"/>
      <c r="L4983" s="254"/>
      <c r="M4983" s="255"/>
      <c r="N4983" s="256"/>
      <c r="O4983" s="256"/>
      <c r="P4983" s="256"/>
      <c r="Q4983" s="256"/>
      <c r="R4983" s="256"/>
      <c r="S4983" s="256"/>
      <c r="T4983" s="257"/>
      <c r="U4983" s="13"/>
      <c r="V4983" s="13"/>
      <c r="W4983" s="13"/>
      <c r="X4983" s="13"/>
      <c r="Y4983" s="13"/>
      <c r="Z4983" s="13"/>
      <c r="AA4983" s="13"/>
      <c r="AB4983" s="13"/>
      <c r="AC4983" s="13"/>
      <c r="AD4983" s="13"/>
      <c r="AE4983" s="13"/>
      <c r="AT4983" s="258" t="s">
        <v>200</v>
      </c>
      <c r="AU4983" s="258" t="s">
        <v>82</v>
      </c>
      <c r="AV4983" s="13" t="s">
        <v>80</v>
      </c>
      <c r="AW4983" s="13" t="s">
        <v>30</v>
      </c>
      <c r="AX4983" s="13" t="s">
        <v>73</v>
      </c>
      <c r="AY4983" s="258" t="s">
        <v>189</v>
      </c>
    </row>
    <row r="4984" s="14" customFormat="1">
      <c r="A4984" s="14"/>
      <c r="B4984" s="259"/>
      <c r="C4984" s="260"/>
      <c r="D4984" s="242" t="s">
        <v>200</v>
      </c>
      <c r="E4984" s="261" t="s">
        <v>1</v>
      </c>
      <c r="F4984" s="262" t="s">
        <v>3148</v>
      </c>
      <c r="G4984" s="260"/>
      <c r="H4984" s="263">
        <v>4.048</v>
      </c>
      <c r="I4984" s="264"/>
      <c r="J4984" s="260"/>
      <c r="K4984" s="260"/>
      <c r="L4984" s="265"/>
      <c r="M4984" s="266"/>
      <c r="N4984" s="267"/>
      <c r="O4984" s="267"/>
      <c r="P4984" s="267"/>
      <c r="Q4984" s="267"/>
      <c r="R4984" s="267"/>
      <c r="S4984" s="267"/>
      <c r="T4984" s="268"/>
      <c r="U4984" s="14"/>
      <c r="V4984" s="14"/>
      <c r="W4984" s="14"/>
      <c r="X4984" s="14"/>
      <c r="Y4984" s="14"/>
      <c r="Z4984" s="14"/>
      <c r="AA4984" s="14"/>
      <c r="AB4984" s="14"/>
      <c r="AC4984" s="14"/>
      <c r="AD4984" s="14"/>
      <c r="AE4984" s="14"/>
      <c r="AT4984" s="269" t="s">
        <v>200</v>
      </c>
      <c r="AU4984" s="269" t="s">
        <v>82</v>
      </c>
      <c r="AV4984" s="14" t="s">
        <v>82</v>
      </c>
      <c r="AW4984" s="14" t="s">
        <v>30</v>
      </c>
      <c r="AX4984" s="14" t="s">
        <v>80</v>
      </c>
      <c r="AY4984" s="269" t="s">
        <v>189</v>
      </c>
    </row>
    <row r="4985" s="2" customFormat="1" ht="55.5" customHeight="1">
      <c r="A4985" s="39"/>
      <c r="B4985" s="40"/>
      <c r="C4985" s="228" t="s">
        <v>3149</v>
      </c>
      <c r="D4985" s="228" t="s">
        <v>191</v>
      </c>
      <c r="E4985" s="229" t="s">
        <v>3150</v>
      </c>
      <c r="F4985" s="230" t="s">
        <v>3151</v>
      </c>
      <c r="G4985" s="231" t="s">
        <v>301</v>
      </c>
      <c r="H4985" s="232">
        <v>0.74099999999999999</v>
      </c>
      <c r="I4985" s="233"/>
      <c r="J4985" s="234">
        <f>ROUND(I4985*H4985,2)</f>
        <v>0</v>
      </c>
      <c r="K4985" s="235"/>
      <c r="L4985" s="45"/>
      <c r="M4985" s="236" t="s">
        <v>1</v>
      </c>
      <c r="N4985" s="237" t="s">
        <v>38</v>
      </c>
      <c r="O4985" s="92"/>
      <c r="P4985" s="238">
        <f>O4985*H4985</f>
        <v>0</v>
      </c>
      <c r="Q4985" s="238">
        <v>0</v>
      </c>
      <c r="R4985" s="238">
        <f>Q4985*H4985</f>
        <v>0</v>
      </c>
      <c r="S4985" s="238">
        <v>0</v>
      </c>
      <c r="T4985" s="239">
        <f>S4985*H4985</f>
        <v>0</v>
      </c>
      <c r="U4985" s="39"/>
      <c r="V4985" s="39"/>
      <c r="W4985" s="39"/>
      <c r="X4985" s="39"/>
      <c r="Y4985" s="39"/>
      <c r="Z4985" s="39"/>
      <c r="AA4985" s="39"/>
      <c r="AB4985" s="39"/>
      <c r="AC4985" s="39"/>
      <c r="AD4985" s="39"/>
      <c r="AE4985" s="39"/>
      <c r="AR4985" s="240" t="s">
        <v>195</v>
      </c>
      <c r="AT4985" s="240" t="s">
        <v>191</v>
      </c>
      <c r="AU4985" s="240" t="s">
        <v>82</v>
      </c>
      <c r="AY4985" s="18" t="s">
        <v>189</v>
      </c>
      <c r="BE4985" s="241">
        <f>IF(N4985="základní",J4985,0)</f>
        <v>0</v>
      </c>
      <c r="BF4985" s="241">
        <f>IF(N4985="snížená",J4985,0)</f>
        <v>0</v>
      </c>
      <c r="BG4985" s="241">
        <f>IF(N4985="zákl. přenesená",J4985,0)</f>
        <v>0</v>
      </c>
      <c r="BH4985" s="241">
        <f>IF(N4985="sníž. přenesená",J4985,0)</f>
        <v>0</v>
      </c>
      <c r="BI4985" s="241">
        <f>IF(N4985="nulová",J4985,0)</f>
        <v>0</v>
      </c>
      <c r="BJ4985" s="18" t="s">
        <v>80</v>
      </c>
      <c r="BK4985" s="241">
        <f>ROUND(I4985*H4985,2)</f>
        <v>0</v>
      </c>
      <c r="BL4985" s="18" t="s">
        <v>195</v>
      </c>
      <c r="BM4985" s="240" t="s">
        <v>3152</v>
      </c>
    </row>
    <row r="4986" s="2" customFormat="1">
      <c r="A4986" s="39"/>
      <c r="B4986" s="40"/>
      <c r="C4986" s="41"/>
      <c r="D4986" s="242" t="s">
        <v>197</v>
      </c>
      <c r="E4986" s="41"/>
      <c r="F4986" s="243" t="s">
        <v>3151</v>
      </c>
      <c r="G4986" s="41"/>
      <c r="H4986" s="41"/>
      <c r="I4986" s="244"/>
      <c r="J4986" s="41"/>
      <c r="K4986" s="41"/>
      <c r="L4986" s="45"/>
      <c r="M4986" s="245"/>
      <c r="N4986" s="246"/>
      <c r="O4986" s="92"/>
      <c r="P4986" s="92"/>
      <c r="Q4986" s="92"/>
      <c r="R4986" s="92"/>
      <c r="S4986" s="92"/>
      <c r="T4986" s="93"/>
      <c r="U4986" s="39"/>
      <c r="V4986" s="39"/>
      <c r="W4986" s="39"/>
      <c r="X4986" s="39"/>
      <c r="Y4986" s="39"/>
      <c r="Z4986" s="39"/>
      <c r="AA4986" s="39"/>
      <c r="AB4986" s="39"/>
      <c r="AC4986" s="39"/>
      <c r="AD4986" s="39"/>
      <c r="AE4986" s="39"/>
      <c r="AT4986" s="18" t="s">
        <v>197</v>
      </c>
      <c r="AU4986" s="18" t="s">
        <v>82</v>
      </c>
    </row>
    <row r="4987" s="13" customFormat="1">
      <c r="A4987" s="13"/>
      <c r="B4987" s="249"/>
      <c r="C4987" s="250"/>
      <c r="D4987" s="242" t="s">
        <v>200</v>
      </c>
      <c r="E4987" s="251" t="s">
        <v>1</v>
      </c>
      <c r="F4987" s="252" t="s">
        <v>3130</v>
      </c>
      <c r="G4987" s="250"/>
      <c r="H4987" s="251" t="s">
        <v>1</v>
      </c>
      <c r="I4987" s="253"/>
      <c r="J4987" s="250"/>
      <c r="K4987" s="250"/>
      <c r="L4987" s="254"/>
      <c r="M4987" s="255"/>
      <c r="N4987" s="256"/>
      <c r="O4987" s="256"/>
      <c r="P4987" s="256"/>
      <c r="Q4987" s="256"/>
      <c r="R4987" s="256"/>
      <c r="S4987" s="256"/>
      <c r="T4987" s="257"/>
      <c r="U4987" s="13"/>
      <c r="V4987" s="13"/>
      <c r="W4987" s="13"/>
      <c r="X4987" s="13"/>
      <c r="Y4987" s="13"/>
      <c r="Z4987" s="13"/>
      <c r="AA4987" s="13"/>
      <c r="AB4987" s="13"/>
      <c r="AC4987" s="13"/>
      <c r="AD4987" s="13"/>
      <c r="AE4987" s="13"/>
      <c r="AT4987" s="258" t="s">
        <v>200</v>
      </c>
      <c r="AU4987" s="258" t="s">
        <v>82</v>
      </c>
      <c r="AV4987" s="13" t="s">
        <v>80</v>
      </c>
      <c r="AW4987" s="13" t="s">
        <v>30</v>
      </c>
      <c r="AX4987" s="13" t="s">
        <v>73</v>
      </c>
      <c r="AY4987" s="258" t="s">
        <v>189</v>
      </c>
    </row>
    <row r="4988" s="13" customFormat="1">
      <c r="A4988" s="13"/>
      <c r="B4988" s="249"/>
      <c r="C4988" s="250"/>
      <c r="D4988" s="242" t="s">
        <v>200</v>
      </c>
      <c r="E4988" s="251" t="s">
        <v>1</v>
      </c>
      <c r="F4988" s="252" t="s">
        <v>3153</v>
      </c>
      <c r="G4988" s="250"/>
      <c r="H4988" s="251" t="s">
        <v>1</v>
      </c>
      <c r="I4988" s="253"/>
      <c r="J4988" s="250"/>
      <c r="K4988" s="250"/>
      <c r="L4988" s="254"/>
      <c r="M4988" s="255"/>
      <c r="N4988" s="256"/>
      <c r="O4988" s="256"/>
      <c r="P4988" s="256"/>
      <c r="Q4988" s="256"/>
      <c r="R4988" s="256"/>
      <c r="S4988" s="256"/>
      <c r="T4988" s="257"/>
      <c r="U4988" s="13"/>
      <c r="V4988" s="13"/>
      <c r="W4988" s="13"/>
      <c r="X4988" s="13"/>
      <c r="Y4988" s="13"/>
      <c r="Z4988" s="13"/>
      <c r="AA4988" s="13"/>
      <c r="AB4988" s="13"/>
      <c r="AC4988" s="13"/>
      <c r="AD4988" s="13"/>
      <c r="AE4988" s="13"/>
      <c r="AT4988" s="258" t="s">
        <v>200</v>
      </c>
      <c r="AU4988" s="258" t="s">
        <v>82</v>
      </c>
      <c r="AV4988" s="13" t="s">
        <v>80</v>
      </c>
      <c r="AW4988" s="13" t="s">
        <v>30</v>
      </c>
      <c r="AX4988" s="13" t="s">
        <v>73</v>
      </c>
      <c r="AY4988" s="258" t="s">
        <v>189</v>
      </c>
    </row>
    <row r="4989" s="14" customFormat="1">
      <c r="A4989" s="14"/>
      <c r="B4989" s="259"/>
      <c r="C4989" s="260"/>
      <c r="D4989" s="242" t="s">
        <v>200</v>
      </c>
      <c r="E4989" s="261" t="s">
        <v>1</v>
      </c>
      <c r="F4989" s="262" t="s">
        <v>3154</v>
      </c>
      <c r="G4989" s="260"/>
      <c r="H4989" s="263">
        <v>0.74099999999999999</v>
      </c>
      <c r="I4989" s="264"/>
      <c r="J4989" s="260"/>
      <c r="K4989" s="260"/>
      <c r="L4989" s="265"/>
      <c r="M4989" s="266"/>
      <c r="N4989" s="267"/>
      <c r="O4989" s="267"/>
      <c r="P4989" s="267"/>
      <c r="Q4989" s="267"/>
      <c r="R4989" s="267"/>
      <c r="S4989" s="267"/>
      <c r="T4989" s="268"/>
      <c r="U4989" s="14"/>
      <c r="V4989" s="14"/>
      <c r="W4989" s="14"/>
      <c r="X4989" s="14"/>
      <c r="Y4989" s="14"/>
      <c r="Z4989" s="14"/>
      <c r="AA4989" s="14"/>
      <c r="AB4989" s="14"/>
      <c r="AC4989" s="14"/>
      <c r="AD4989" s="14"/>
      <c r="AE4989" s="14"/>
      <c r="AT4989" s="269" t="s">
        <v>200</v>
      </c>
      <c r="AU4989" s="269" t="s">
        <v>82</v>
      </c>
      <c r="AV4989" s="14" t="s">
        <v>82</v>
      </c>
      <c r="AW4989" s="14" t="s">
        <v>30</v>
      </c>
      <c r="AX4989" s="14" t="s">
        <v>80</v>
      </c>
      <c r="AY4989" s="269" t="s">
        <v>189</v>
      </c>
    </row>
    <row r="4990" s="2" customFormat="1" ht="66.75" customHeight="1">
      <c r="A4990" s="39"/>
      <c r="B4990" s="40"/>
      <c r="C4990" s="228" t="s">
        <v>3155</v>
      </c>
      <c r="D4990" s="228" t="s">
        <v>191</v>
      </c>
      <c r="E4990" s="229" t="s">
        <v>3156</v>
      </c>
      <c r="F4990" s="230" t="s">
        <v>3157</v>
      </c>
      <c r="G4990" s="231" t="s">
        <v>301</v>
      </c>
      <c r="H4990" s="232">
        <v>3.948</v>
      </c>
      <c r="I4990" s="233"/>
      <c r="J4990" s="234">
        <f>ROUND(I4990*H4990,2)</f>
        <v>0</v>
      </c>
      <c r="K4990" s="235"/>
      <c r="L4990" s="45"/>
      <c r="M4990" s="236" t="s">
        <v>1</v>
      </c>
      <c r="N4990" s="237" t="s">
        <v>38</v>
      </c>
      <c r="O4990" s="92"/>
      <c r="P4990" s="238">
        <f>O4990*H4990</f>
        <v>0</v>
      </c>
      <c r="Q4990" s="238">
        <v>0</v>
      </c>
      <c r="R4990" s="238">
        <f>Q4990*H4990</f>
        <v>0</v>
      </c>
      <c r="S4990" s="238">
        <v>0</v>
      </c>
      <c r="T4990" s="239">
        <f>S4990*H4990</f>
        <v>0</v>
      </c>
      <c r="U4990" s="39"/>
      <c r="V4990" s="39"/>
      <c r="W4990" s="39"/>
      <c r="X4990" s="39"/>
      <c r="Y4990" s="39"/>
      <c r="Z4990" s="39"/>
      <c r="AA4990" s="39"/>
      <c r="AB4990" s="39"/>
      <c r="AC4990" s="39"/>
      <c r="AD4990" s="39"/>
      <c r="AE4990" s="39"/>
      <c r="AR4990" s="240" t="s">
        <v>195</v>
      </c>
      <c r="AT4990" s="240" t="s">
        <v>191</v>
      </c>
      <c r="AU4990" s="240" t="s">
        <v>82</v>
      </c>
      <c r="AY4990" s="18" t="s">
        <v>189</v>
      </c>
      <c r="BE4990" s="241">
        <f>IF(N4990="základní",J4990,0)</f>
        <v>0</v>
      </c>
      <c r="BF4990" s="241">
        <f>IF(N4990="snížená",J4990,0)</f>
        <v>0</v>
      </c>
      <c r="BG4990" s="241">
        <f>IF(N4990="zákl. přenesená",J4990,0)</f>
        <v>0</v>
      </c>
      <c r="BH4990" s="241">
        <f>IF(N4990="sníž. přenesená",J4990,0)</f>
        <v>0</v>
      </c>
      <c r="BI4990" s="241">
        <f>IF(N4990="nulová",J4990,0)</f>
        <v>0</v>
      </c>
      <c r="BJ4990" s="18" t="s">
        <v>80</v>
      </c>
      <c r="BK4990" s="241">
        <f>ROUND(I4990*H4990,2)</f>
        <v>0</v>
      </c>
      <c r="BL4990" s="18" t="s">
        <v>195</v>
      </c>
      <c r="BM4990" s="240" t="s">
        <v>3158</v>
      </c>
    </row>
    <row r="4991" s="2" customFormat="1">
      <c r="A4991" s="39"/>
      <c r="B4991" s="40"/>
      <c r="C4991" s="41"/>
      <c r="D4991" s="242" t="s">
        <v>197</v>
      </c>
      <c r="E4991" s="41"/>
      <c r="F4991" s="243" t="s">
        <v>3157</v>
      </c>
      <c r="G4991" s="41"/>
      <c r="H4991" s="41"/>
      <c r="I4991" s="244"/>
      <c r="J4991" s="41"/>
      <c r="K4991" s="41"/>
      <c r="L4991" s="45"/>
      <c r="M4991" s="245"/>
      <c r="N4991" s="246"/>
      <c r="O4991" s="92"/>
      <c r="P4991" s="92"/>
      <c r="Q4991" s="92"/>
      <c r="R4991" s="92"/>
      <c r="S4991" s="92"/>
      <c r="T4991" s="93"/>
      <c r="U4991" s="39"/>
      <c r="V4991" s="39"/>
      <c r="W4991" s="39"/>
      <c r="X4991" s="39"/>
      <c r="Y4991" s="39"/>
      <c r="Z4991" s="39"/>
      <c r="AA4991" s="39"/>
      <c r="AB4991" s="39"/>
      <c r="AC4991" s="39"/>
      <c r="AD4991" s="39"/>
      <c r="AE4991" s="39"/>
      <c r="AT4991" s="18" t="s">
        <v>197</v>
      </c>
      <c r="AU4991" s="18" t="s">
        <v>82</v>
      </c>
    </row>
    <row r="4992" s="13" customFormat="1">
      <c r="A4992" s="13"/>
      <c r="B4992" s="249"/>
      <c r="C4992" s="250"/>
      <c r="D4992" s="242" t="s">
        <v>200</v>
      </c>
      <c r="E4992" s="251" t="s">
        <v>1</v>
      </c>
      <c r="F4992" s="252" t="s">
        <v>3130</v>
      </c>
      <c r="G4992" s="250"/>
      <c r="H4992" s="251" t="s">
        <v>1</v>
      </c>
      <c r="I4992" s="253"/>
      <c r="J4992" s="250"/>
      <c r="K4992" s="250"/>
      <c r="L4992" s="254"/>
      <c r="M4992" s="255"/>
      <c r="N4992" s="256"/>
      <c r="O4992" s="256"/>
      <c r="P4992" s="256"/>
      <c r="Q4992" s="256"/>
      <c r="R4992" s="256"/>
      <c r="S4992" s="256"/>
      <c r="T4992" s="257"/>
      <c r="U4992" s="13"/>
      <c r="V4992" s="13"/>
      <c r="W4992" s="13"/>
      <c r="X4992" s="13"/>
      <c r="Y4992" s="13"/>
      <c r="Z4992" s="13"/>
      <c r="AA4992" s="13"/>
      <c r="AB4992" s="13"/>
      <c r="AC4992" s="13"/>
      <c r="AD4992" s="13"/>
      <c r="AE4992" s="13"/>
      <c r="AT4992" s="258" t="s">
        <v>200</v>
      </c>
      <c r="AU4992" s="258" t="s">
        <v>82</v>
      </c>
      <c r="AV4992" s="13" t="s">
        <v>80</v>
      </c>
      <c r="AW4992" s="13" t="s">
        <v>30</v>
      </c>
      <c r="AX4992" s="13" t="s">
        <v>73</v>
      </c>
      <c r="AY4992" s="258" t="s">
        <v>189</v>
      </c>
    </row>
    <row r="4993" s="13" customFormat="1">
      <c r="A4993" s="13"/>
      <c r="B4993" s="249"/>
      <c r="C4993" s="250"/>
      <c r="D4993" s="242" t="s">
        <v>200</v>
      </c>
      <c r="E4993" s="251" t="s">
        <v>1</v>
      </c>
      <c r="F4993" s="252" t="s">
        <v>3159</v>
      </c>
      <c r="G4993" s="250"/>
      <c r="H4993" s="251" t="s">
        <v>1</v>
      </c>
      <c r="I4993" s="253"/>
      <c r="J4993" s="250"/>
      <c r="K4993" s="250"/>
      <c r="L4993" s="254"/>
      <c r="M4993" s="255"/>
      <c r="N4993" s="256"/>
      <c r="O4993" s="256"/>
      <c r="P4993" s="256"/>
      <c r="Q4993" s="256"/>
      <c r="R4993" s="256"/>
      <c r="S4993" s="256"/>
      <c r="T4993" s="257"/>
      <c r="U4993" s="13"/>
      <c r="V4993" s="13"/>
      <c r="W4993" s="13"/>
      <c r="X4993" s="13"/>
      <c r="Y4993" s="13"/>
      <c r="Z4993" s="13"/>
      <c r="AA4993" s="13"/>
      <c r="AB4993" s="13"/>
      <c r="AC4993" s="13"/>
      <c r="AD4993" s="13"/>
      <c r="AE4993" s="13"/>
      <c r="AT4993" s="258" t="s">
        <v>200</v>
      </c>
      <c r="AU4993" s="258" t="s">
        <v>82</v>
      </c>
      <c r="AV4993" s="13" t="s">
        <v>80</v>
      </c>
      <c r="AW4993" s="13" t="s">
        <v>30</v>
      </c>
      <c r="AX4993" s="13" t="s">
        <v>73</v>
      </c>
      <c r="AY4993" s="258" t="s">
        <v>189</v>
      </c>
    </row>
    <row r="4994" s="14" customFormat="1">
      <c r="A4994" s="14"/>
      <c r="B4994" s="259"/>
      <c r="C4994" s="260"/>
      <c r="D4994" s="242" t="s">
        <v>200</v>
      </c>
      <c r="E4994" s="261" t="s">
        <v>1</v>
      </c>
      <c r="F4994" s="262" t="s">
        <v>3160</v>
      </c>
      <c r="G4994" s="260"/>
      <c r="H4994" s="263">
        <v>3.948</v>
      </c>
      <c r="I4994" s="264"/>
      <c r="J4994" s="260"/>
      <c r="K4994" s="260"/>
      <c r="L4994" s="265"/>
      <c r="M4994" s="266"/>
      <c r="N4994" s="267"/>
      <c r="O4994" s="267"/>
      <c r="P4994" s="267"/>
      <c r="Q4994" s="267"/>
      <c r="R4994" s="267"/>
      <c r="S4994" s="267"/>
      <c r="T4994" s="268"/>
      <c r="U4994" s="14"/>
      <c r="V4994" s="14"/>
      <c r="W4994" s="14"/>
      <c r="X4994" s="14"/>
      <c r="Y4994" s="14"/>
      <c r="Z4994" s="14"/>
      <c r="AA4994" s="14"/>
      <c r="AB4994" s="14"/>
      <c r="AC4994" s="14"/>
      <c r="AD4994" s="14"/>
      <c r="AE4994" s="14"/>
      <c r="AT4994" s="269" t="s">
        <v>200</v>
      </c>
      <c r="AU4994" s="269" t="s">
        <v>82</v>
      </c>
      <c r="AV4994" s="14" t="s">
        <v>82</v>
      </c>
      <c r="AW4994" s="14" t="s">
        <v>30</v>
      </c>
      <c r="AX4994" s="14" t="s">
        <v>80</v>
      </c>
      <c r="AY4994" s="269" t="s">
        <v>189</v>
      </c>
    </row>
    <row r="4995" s="2" customFormat="1" ht="55.5" customHeight="1">
      <c r="A4995" s="39"/>
      <c r="B4995" s="40"/>
      <c r="C4995" s="228" t="s">
        <v>3161</v>
      </c>
      <c r="D4995" s="228" t="s">
        <v>191</v>
      </c>
      <c r="E4995" s="229" t="s">
        <v>3162</v>
      </c>
      <c r="F4995" s="230" t="s">
        <v>3163</v>
      </c>
      <c r="G4995" s="231" t="s">
        <v>301</v>
      </c>
      <c r="H4995" s="232">
        <v>1.032</v>
      </c>
      <c r="I4995" s="233"/>
      <c r="J4995" s="234">
        <f>ROUND(I4995*H4995,2)</f>
        <v>0</v>
      </c>
      <c r="K4995" s="235"/>
      <c r="L4995" s="45"/>
      <c r="M4995" s="236" t="s">
        <v>1</v>
      </c>
      <c r="N4995" s="237" t="s">
        <v>38</v>
      </c>
      <c r="O4995" s="92"/>
      <c r="P4995" s="238">
        <f>O4995*H4995</f>
        <v>0</v>
      </c>
      <c r="Q4995" s="238">
        <v>0</v>
      </c>
      <c r="R4995" s="238">
        <f>Q4995*H4995</f>
        <v>0</v>
      </c>
      <c r="S4995" s="238">
        <v>0</v>
      </c>
      <c r="T4995" s="239">
        <f>S4995*H4995</f>
        <v>0</v>
      </c>
      <c r="U4995" s="39"/>
      <c r="V4995" s="39"/>
      <c r="W4995" s="39"/>
      <c r="X4995" s="39"/>
      <c r="Y4995" s="39"/>
      <c r="Z4995" s="39"/>
      <c r="AA4995" s="39"/>
      <c r="AB4995" s="39"/>
      <c r="AC4995" s="39"/>
      <c r="AD4995" s="39"/>
      <c r="AE4995" s="39"/>
      <c r="AR4995" s="240" t="s">
        <v>195</v>
      </c>
      <c r="AT4995" s="240" t="s">
        <v>191</v>
      </c>
      <c r="AU4995" s="240" t="s">
        <v>82</v>
      </c>
      <c r="AY4995" s="18" t="s">
        <v>189</v>
      </c>
      <c r="BE4995" s="241">
        <f>IF(N4995="základní",J4995,0)</f>
        <v>0</v>
      </c>
      <c r="BF4995" s="241">
        <f>IF(N4995="snížená",J4995,0)</f>
        <v>0</v>
      </c>
      <c r="BG4995" s="241">
        <f>IF(N4995="zákl. přenesená",J4995,0)</f>
        <v>0</v>
      </c>
      <c r="BH4995" s="241">
        <f>IF(N4995="sníž. přenesená",J4995,0)</f>
        <v>0</v>
      </c>
      <c r="BI4995" s="241">
        <f>IF(N4995="nulová",J4995,0)</f>
        <v>0</v>
      </c>
      <c r="BJ4995" s="18" t="s">
        <v>80</v>
      </c>
      <c r="BK4995" s="241">
        <f>ROUND(I4995*H4995,2)</f>
        <v>0</v>
      </c>
      <c r="BL4995" s="18" t="s">
        <v>195</v>
      </c>
      <c r="BM4995" s="240" t="s">
        <v>3164</v>
      </c>
    </row>
    <row r="4996" s="2" customFormat="1">
      <c r="A4996" s="39"/>
      <c r="B4996" s="40"/>
      <c r="C4996" s="41"/>
      <c r="D4996" s="242" t="s">
        <v>197</v>
      </c>
      <c r="E4996" s="41"/>
      <c r="F4996" s="243" t="s">
        <v>3163</v>
      </c>
      <c r="G4996" s="41"/>
      <c r="H4996" s="41"/>
      <c r="I4996" s="244"/>
      <c r="J4996" s="41"/>
      <c r="K4996" s="41"/>
      <c r="L4996" s="45"/>
      <c r="M4996" s="245"/>
      <c r="N4996" s="246"/>
      <c r="O4996" s="92"/>
      <c r="P4996" s="92"/>
      <c r="Q4996" s="92"/>
      <c r="R4996" s="92"/>
      <c r="S4996" s="92"/>
      <c r="T4996" s="93"/>
      <c r="U4996" s="39"/>
      <c r="V4996" s="39"/>
      <c r="W4996" s="39"/>
      <c r="X4996" s="39"/>
      <c r="Y4996" s="39"/>
      <c r="Z4996" s="39"/>
      <c r="AA4996" s="39"/>
      <c r="AB4996" s="39"/>
      <c r="AC4996" s="39"/>
      <c r="AD4996" s="39"/>
      <c r="AE4996" s="39"/>
      <c r="AT4996" s="18" t="s">
        <v>197</v>
      </c>
      <c r="AU4996" s="18" t="s">
        <v>82</v>
      </c>
    </row>
    <row r="4997" s="13" customFormat="1">
      <c r="A4997" s="13"/>
      <c r="B4997" s="249"/>
      <c r="C4997" s="250"/>
      <c r="D4997" s="242" t="s">
        <v>200</v>
      </c>
      <c r="E4997" s="251" t="s">
        <v>1</v>
      </c>
      <c r="F4997" s="252" t="s">
        <v>3130</v>
      </c>
      <c r="G4997" s="250"/>
      <c r="H4997" s="251" t="s">
        <v>1</v>
      </c>
      <c r="I4997" s="253"/>
      <c r="J4997" s="250"/>
      <c r="K4997" s="250"/>
      <c r="L4997" s="254"/>
      <c r="M4997" s="255"/>
      <c r="N4997" s="256"/>
      <c r="O4997" s="256"/>
      <c r="P4997" s="256"/>
      <c r="Q4997" s="256"/>
      <c r="R4997" s="256"/>
      <c r="S4997" s="256"/>
      <c r="T4997" s="257"/>
      <c r="U4997" s="13"/>
      <c r="V4997" s="13"/>
      <c r="W4997" s="13"/>
      <c r="X4997" s="13"/>
      <c r="Y4997" s="13"/>
      <c r="Z4997" s="13"/>
      <c r="AA4997" s="13"/>
      <c r="AB4997" s="13"/>
      <c r="AC4997" s="13"/>
      <c r="AD4997" s="13"/>
      <c r="AE4997" s="13"/>
      <c r="AT4997" s="258" t="s">
        <v>200</v>
      </c>
      <c r="AU4997" s="258" t="s">
        <v>82</v>
      </c>
      <c r="AV4997" s="13" t="s">
        <v>80</v>
      </c>
      <c r="AW4997" s="13" t="s">
        <v>30</v>
      </c>
      <c r="AX4997" s="13" t="s">
        <v>73</v>
      </c>
      <c r="AY4997" s="258" t="s">
        <v>189</v>
      </c>
    </row>
    <row r="4998" s="13" customFormat="1">
      <c r="A4998" s="13"/>
      <c r="B4998" s="249"/>
      <c r="C4998" s="250"/>
      <c r="D4998" s="242" t="s">
        <v>200</v>
      </c>
      <c r="E4998" s="251" t="s">
        <v>1</v>
      </c>
      <c r="F4998" s="252" t="s">
        <v>3165</v>
      </c>
      <c r="G4998" s="250"/>
      <c r="H4998" s="251" t="s">
        <v>1</v>
      </c>
      <c r="I4998" s="253"/>
      <c r="J4998" s="250"/>
      <c r="K4998" s="250"/>
      <c r="L4998" s="254"/>
      <c r="M4998" s="255"/>
      <c r="N4998" s="256"/>
      <c r="O4998" s="256"/>
      <c r="P4998" s="256"/>
      <c r="Q4998" s="256"/>
      <c r="R4998" s="256"/>
      <c r="S4998" s="256"/>
      <c r="T4998" s="257"/>
      <c r="U4998" s="13"/>
      <c r="V4998" s="13"/>
      <c r="W4998" s="13"/>
      <c r="X4998" s="13"/>
      <c r="Y4998" s="13"/>
      <c r="Z4998" s="13"/>
      <c r="AA4998" s="13"/>
      <c r="AB4998" s="13"/>
      <c r="AC4998" s="13"/>
      <c r="AD4998" s="13"/>
      <c r="AE4998" s="13"/>
      <c r="AT4998" s="258" t="s">
        <v>200</v>
      </c>
      <c r="AU4998" s="258" t="s">
        <v>82</v>
      </c>
      <c r="AV4998" s="13" t="s">
        <v>80</v>
      </c>
      <c r="AW4998" s="13" t="s">
        <v>30</v>
      </c>
      <c r="AX4998" s="13" t="s">
        <v>73</v>
      </c>
      <c r="AY4998" s="258" t="s">
        <v>189</v>
      </c>
    </row>
    <row r="4999" s="14" customFormat="1">
      <c r="A4999" s="14"/>
      <c r="B4999" s="259"/>
      <c r="C4999" s="260"/>
      <c r="D4999" s="242" t="s">
        <v>200</v>
      </c>
      <c r="E4999" s="261" t="s">
        <v>1</v>
      </c>
      <c r="F4999" s="262" t="s">
        <v>3166</v>
      </c>
      <c r="G4999" s="260"/>
      <c r="H4999" s="263">
        <v>1.032</v>
      </c>
      <c r="I4999" s="264"/>
      <c r="J4999" s="260"/>
      <c r="K4999" s="260"/>
      <c r="L4999" s="265"/>
      <c r="M4999" s="266"/>
      <c r="N4999" s="267"/>
      <c r="O4999" s="267"/>
      <c r="P4999" s="267"/>
      <c r="Q4999" s="267"/>
      <c r="R4999" s="267"/>
      <c r="S4999" s="267"/>
      <c r="T4999" s="268"/>
      <c r="U4999" s="14"/>
      <c r="V4999" s="14"/>
      <c r="W4999" s="14"/>
      <c r="X4999" s="14"/>
      <c r="Y4999" s="14"/>
      <c r="Z4999" s="14"/>
      <c r="AA4999" s="14"/>
      <c r="AB4999" s="14"/>
      <c r="AC4999" s="14"/>
      <c r="AD4999" s="14"/>
      <c r="AE4999" s="14"/>
      <c r="AT4999" s="269" t="s">
        <v>200</v>
      </c>
      <c r="AU4999" s="269" t="s">
        <v>82</v>
      </c>
      <c r="AV4999" s="14" t="s">
        <v>82</v>
      </c>
      <c r="AW4999" s="14" t="s">
        <v>30</v>
      </c>
      <c r="AX4999" s="14" t="s">
        <v>80</v>
      </c>
      <c r="AY4999" s="269" t="s">
        <v>189</v>
      </c>
    </row>
    <row r="5000" s="2" customFormat="1" ht="49.05" customHeight="1">
      <c r="A5000" s="39"/>
      <c r="B5000" s="40"/>
      <c r="C5000" s="228" t="s">
        <v>3167</v>
      </c>
      <c r="D5000" s="228" t="s">
        <v>191</v>
      </c>
      <c r="E5000" s="229" t="s">
        <v>3168</v>
      </c>
      <c r="F5000" s="230" t="s">
        <v>3169</v>
      </c>
      <c r="G5000" s="231" t="s">
        <v>301</v>
      </c>
      <c r="H5000" s="232">
        <v>0.57099999999999995</v>
      </c>
      <c r="I5000" s="233"/>
      <c r="J5000" s="234">
        <f>ROUND(I5000*H5000,2)</f>
        <v>0</v>
      </c>
      <c r="K5000" s="235"/>
      <c r="L5000" s="45"/>
      <c r="M5000" s="236" t="s">
        <v>1</v>
      </c>
      <c r="N5000" s="237" t="s">
        <v>38</v>
      </c>
      <c r="O5000" s="92"/>
      <c r="P5000" s="238">
        <f>O5000*H5000</f>
        <v>0</v>
      </c>
      <c r="Q5000" s="238">
        <v>0</v>
      </c>
      <c r="R5000" s="238">
        <f>Q5000*H5000</f>
        <v>0</v>
      </c>
      <c r="S5000" s="238">
        <v>0</v>
      </c>
      <c r="T5000" s="239">
        <f>S5000*H5000</f>
        <v>0</v>
      </c>
      <c r="U5000" s="39"/>
      <c r="V5000" s="39"/>
      <c r="W5000" s="39"/>
      <c r="X5000" s="39"/>
      <c r="Y5000" s="39"/>
      <c r="Z5000" s="39"/>
      <c r="AA5000" s="39"/>
      <c r="AB5000" s="39"/>
      <c r="AC5000" s="39"/>
      <c r="AD5000" s="39"/>
      <c r="AE5000" s="39"/>
      <c r="AR5000" s="240" t="s">
        <v>195</v>
      </c>
      <c r="AT5000" s="240" t="s">
        <v>191</v>
      </c>
      <c r="AU5000" s="240" t="s">
        <v>82</v>
      </c>
      <c r="AY5000" s="18" t="s">
        <v>189</v>
      </c>
      <c r="BE5000" s="241">
        <f>IF(N5000="základní",J5000,0)</f>
        <v>0</v>
      </c>
      <c r="BF5000" s="241">
        <f>IF(N5000="snížená",J5000,0)</f>
        <v>0</v>
      </c>
      <c r="BG5000" s="241">
        <f>IF(N5000="zákl. přenesená",J5000,0)</f>
        <v>0</v>
      </c>
      <c r="BH5000" s="241">
        <f>IF(N5000="sníž. přenesená",J5000,0)</f>
        <v>0</v>
      </c>
      <c r="BI5000" s="241">
        <f>IF(N5000="nulová",J5000,0)</f>
        <v>0</v>
      </c>
      <c r="BJ5000" s="18" t="s">
        <v>80</v>
      </c>
      <c r="BK5000" s="241">
        <f>ROUND(I5000*H5000,2)</f>
        <v>0</v>
      </c>
      <c r="BL5000" s="18" t="s">
        <v>195</v>
      </c>
      <c r="BM5000" s="240" t="s">
        <v>3170</v>
      </c>
    </row>
    <row r="5001" s="2" customFormat="1">
      <c r="A5001" s="39"/>
      <c r="B5001" s="40"/>
      <c r="C5001" s="41"/>
      <c r="D5001" s="242" t="s">
        <v>197</v>
      </c>
      <c r="E5001" s="41"/>
      <c r="F5001" s="243" t="s">
        <v>3169</v>
      </c>
      <c r="G5001" s="41"/>
      <c r="H5001" s="41"/>
      <c r="I5001" s="244"/>
      <c r="J5001" s="41"/>
      <c r="K5001" s="41"/>
      <c r="L5001" s="45"/>
      <c r="M5001" s="245"/>
      <c r="N5001" s="246"/>
      <c r="O5001" s="92"/>
      <c r="P5001" s="92"/>
      <c r="Q5001" s="92"/>
      <c r="R5001" s="92"/>
      <c r="S5001" s="92"/>
      <c r="T5001" s="93"/>
      <c r="U5001" s="39"/>
      <c r="V5001" s="39"/>
      <c r="W5001" s="39"/>
      <c r="X5001" s="39"/>
      <c r="Y5001" s="39"/>
      <c r="Z5001" s="39"/>
      <c r="AA5001" s="39"/>
      <c r="AB5001" s="39"/>
      <c r="AC5001" s="39"/>
      <c r="AD5001" s="39"/>
      <c r="AE5001" s="39"/>
      <c r="AT5001" s="18" t="s">
        <v>197</v>
      </c>
      <c r="AU5001" s="18" t="s">
        <v>82</v>
      </c>
    </row>
    <row r="5002" s="13" customFormat="1">
      <c r="A5002" s="13"/>
      <c r="B5002" s="249"/>
      <c r="C5002" s="250"/>
      <c r="D5002" s="242" t="s">
        <v>200</v>
      </c>
      <c r="E5002" s="251" t="s">
        <v>1</v>
      </c>
      <c r="F5002" s="252" t="s">
        <v>3130</v>
      </c>
      <c r="G5002" s="250"/>
      <c r="H5002" s="251" t="s">
        <v>1</v>
      </c>
      <c r="I5002" s="253"/>
      <c r="J5002" s="250"/>
      <c r="K5002" s="250"/>
      <c r="L5002" s="254"/>
      <c r="M5002" s="255"/>
      <c r="N5002" s="256"/>
      <c r="O5002" s="256"/>
      <c r="P5002" s="256"/>
      <c r="Q5002" s="256"/>
      <c r="R5002" s="256"/>
      <c r="S5002" s="256"/>
      <c r="T5002" s="257"/>
      <c r="U5002" s="13"/>
      <c r="V5002" s="13"/>
      <c r="W5002" s="13"/>
      <c r="X5002" s="13"/>
      <c r="Y5002" s="13"/>
      <c r="Z5002" s="13"/>
      <c r="AA5002" s="13"/>
      <c r="AB5002" s="13"/>
      <c r="AC5002" s="13"/>
      <c r="AD5002" s="13"/>
      <c r="AE5002" s="13"/>
      <c r="AT5002" s="258" t="s">
        <v>200</v>
      </c>
      <c r="AU5002" s="258" t="s">
        <v>82</v>
      </c>
      <c r="AV5002" s="13" t="s">
        <v>80</v>
      </c>
      <c r="AW5002" s="13" t="s">
        <v>30</v>
      </c>
      <c r="AX5002" s="13" t="s">
        <v>73</v>
      </c>
      <c r="AY5002" s="258" t="s">
        <v>189</v>
      </c>
    </row>
    <row r="5003" s="13" customFormat="1">
      <c r="A5003" s="13"/>
      <c r="B5003" s="249"/>
      <c r="C5003" s="250"/>
      <c r="D5003" s="242" t="s">
        <v>200</v>
      </c>
      <c r="E5003" s="251" t="s">
        <v>1</v>
      </c>
      <c r="F5003" s="252" t="s">
        <v>3171</v>
      </c>
      <c r="G5003" s="250"/>
      <c r="H5003" s="251" t="s">
        <v>1</v>
      </c>
      <c r="I5003" s="253"/>
      <c r="J5003" s="250"/>
      <c r="K5003" s="250"/>
      <c r="L5003" s="254"/>
      <c r="M5003" s="255"/>
      <c r="N5003" s="256"/>
      <c r="O5003" s="256"/>
      <c r="P5003" s="256"/>
      <c r="Q5003" s="256"/>
      <c r="R5003" s="256"/>
      <c r="S5003" s="256"/>
      <c r="T5003" s="257"/>
      <c r="U5003" s="13"/>
      <c r="V5003" s="13"/>
      <c r="W5003" s="13"/>
      <c r="X5003" s="13"/>
      <c r="Y5003" s="13"/>
      <c r="Z5003" s="13"/>
      <c r="AA5003" s="13"/>
      <c r="AB5003" s="13"/>
      <c r="AC5003" s="13"/>
      <c r="AD5003" s="13"/>
      <c r="AE5003" s="13"/>
      <c r="AT5003" s="258" t="s">
        <v>200</v>
      </c>
      <c r="AU5003" s="258" t="s">
        <v>82</v>
      </c>
      <c r="AV5003" s="13" t="s">
        <v>80</v>
      </c>
      <c r="AW5003" s="13" t="s">
        <v>30</v>
      </c>
      <c r="AX5003" s="13" t="s">
        <v>73</v>
      </c>
      <c r="AY5003" s="258" t="s">
        <v>189</v>
      </c>
    </row>
    <row r="5004" s="14" customFormat="1">
      <c r="A5004" s="14"/>
      <c r="B5004" s="259"/>
      <c r="C5004" s="260"/>
      <c r="D5004" s="242" t="s">
        <v>200</v>
      </c>
      <c r="E5004" s="261" t="s">
        <v>1</v>
      </c>
      <c r="F5004" s="262" t="s">
        <v>1566</v>
      </c>
      <c r="G5004" s="260"/>
      <c r="H5004" s="263">
        <v>0.57099999999999995</v>
      </c>
      <c r="I5004" s="264"/>
      <c r="J5004" s="260"/>
      <c r="K5004" s="260"/>
      <c r="L5004" s="265"/>
      <c r="M5004" s="266"/>
      <c r="N5004" s="267"/>
      <c r="O5004" s="267"/>
      <c r="P5004" s="267"/>
      <c r="Q5004" s="267"/>
      <c r="R5004" s="267"/>
      <c r="S5004" s="267"/>
      <c r="T5004" s="268"/>
      <c r="U5004" s="14"/>
      <c r="V5004" s="14"/>
      <c r="W5004" s="14"/>
      <c r="X5004" s="14"/>
      <c r="Y5004" s="14"/>
      <c r="Z5004" s="14"/>
      <c r="AA5004" s="14"/>
      <c r="AB5004" s="14"/>
      <c r="AC5004" s="14"/>
      <c r="AD5004" s="14"/>
      <c r="AE5004" s="14"/>
      <c r="AT5004" s="269" t="s">
        <v>200</v>
      </c>
      <c r="AU5004" s="269" t="s">
        <v>82</v>
      </c>
      <c r="AV5004" s="14" t="s">
        <v>82</v>
      </c>
      <c r="AW5004" s="14" t="s">
        <v>30</v>
      </c>
      <c r="AX5004" s="14" t="s">
        <v>80</v>
      </c>
      <c r="AY5004" s="269" t="s">
        <v>189</v>
      </c>
    </row>
    <row r="5005" s="2" customFormat="1" ht="49.05" customHeight="1">
      <c r="A5005" s="39"/>
      <c r="B5005" s="40"/>
      <c r="C5005" s="228" t="s">
        <v>3172</v>
      </c>
      <c r="D5005" s="228" t="s">
        <v>191</v>
      </c>
      <c r="E5005" s="229" t="s">
        <v>3173</v>
      </c>
      <c r="F5005" s="230" t="s">
        <v>3174</v>
      </c>
      <c r="G5005" s="231" t="s">
        <v>301</v>
      </c>
      <c r="H5005" s="232">
        <v>1.9910000000000001</v>
      </c>
      <c r="I5005" s="233"/>
      <c r="J5005" s="234">
        <f>ROUND(I5005*H5005,2)</f>
        <v>0</v>
      </c>
      <c r="K5005" s="235"/>
      <c r="L5005" s="45"/>
      <c r="M5005" s="236" t="s">
        <v>1</v>
      </c>
      <c r="N5005" s="237" t="s">
        <v>38</v>
      </c>
      <c r="O5005" s="92"/>
      <c r="P5005" s="238">
        <f>O5005*H5005</f>
        <v>0</v>
      </c>
      <c r="Q5005" s="238">
        <v>0</v>
      </c>
      <c r="R5005" s="238">
        <f>Q5005*H5005</f>
        <v>0</v>
      </c>
      <c r="S5005" s="238">
        <v>0</v>
      </c>
      <c r="T5005" s="239">
        <f>S5005*H5005</f>
        <v>0</v>
      </c>
      <c r="U5005" s="39"/>
      <c r="V5005" s="39"/>
      <c r="W5005" s="39"/>
      <c r="X5005" s="39"/>
      <c r="Y5005" s="39"/>
      <c r="Z5005" s="39"/>
      <c r="AA5005" s="39"/>
      <c r="AB5005" s="39"/>
      <c r="AC5005" s="39"/>
      <c r="AD5005" s="39"/>
      <c r="AE5005" s="39"/>
      <c r="AR5005" s="240" t="s">
        <v>195</v>
      </c>
      <c r="AT5005" s="240" t="s">
        <v>191</v>
      </c>
      <c r="AU5005" s="240" t="s">
        <v>82</v>
      </c>
      <c r="AY5005" s="18" t="s">
        <v>189</v>
      </c>
      <c r="BE5005" s="241">
        <f>IF(N5005="základní",J5005,0)</f>
        <v>0</v>
      </c>
      <c r="BF5005" s="241">
        <f>IF(N5005="snížená",J5005,0)</f>
        <v>0</v>
      </c>
      <c r="BG5005" s="241">
        <f>IF(N5005="zákl. přenesená",J5005,0)</f>
        <v>0</v>
      </c>
      <c r="BH5005" s="241">
        <f>IF(N5005="sníž. přenesená",J5005,0)</f>
        <v>0</v>
      </c>
      <c r="BI5005" s="241">
        <f>IF(N5005="nulová",J5005,0)</f>
        <v>0</v>
      </c>
      <c r="BJ5005" s="18" t="s">
        <v>80</v>
      </c>
      <c r="BK5005" s="241">
        <f>ROUND(I5005*H5005,2)</f>
        <v>0</v>
      </c>
      <c r="BL5005" s="18" t="s">
        <v>195</v>
      </c>
      <c r="BM5005" s="240" t="s">
        <v>3175</v>
      </c>
    </row>
    <row r="5006" s="2" customFormat="1">
      <c r="A5006" s="39"/>
      <c r="B5006" s="40"/>
      <c r="C5006" s="41"/>
      <c r="D5006" s="242" t="s">
        <v>197</v>
      </c>
      <c r="E5006" s="41"/>
      <c r="F5006" s="243" t="s">
        <v>3174</v>
      </c>
      <c r="G5006" s="41"/>
      <c r="H5006" s="41"/>
      <c r="I5006" s="244"/>
      <c r="J5006" s="41"/>
      <c r="K5006" s="41"/>
      <c r="L5006" s="45"/>
      <c r="M5006" s="245"/>
      <c r="N5006" s="246"/>
      <c r="O5006" s="92"/>
      <c r="P5006" s="92"/>
      <c r="Q5006" s="92"/>
      <c r="R5006" s="92"/>
      <c r="S5006" s="92"/>
      <c r="T5006" s="93"/>
      <c r="U5006" s="39"/>
      <c r="V5006" s="39"/>
      <c r="W5006" s="39"/>
      <c r="X5006" s="39"/>
      <c r="Y5006" s="39"/>
      <c r="Z5006" s="39"/>
      <c r="AA5006" s="39"/>
      <c r="AB5006" s="39"/>
      <c r="AC5006" s="39"/>
      <c r="AD5006" s="39"/>
      <c r="AE5006" s="39"/>
      <c r="AT5006" s="18" t="s">
        <v>197</v>
      </c>
      <c r="AU5006" s="18" t="s">
        <v>82</v>
      </c>
    </row>
    <row r="5007" s="13" customFormat="1">
      <c r="A5007" s="13"/>
      <c r="B5007" s="249"/>
      <c r="C5007" s="250"/>
      <c r="D5007" s="242" t="s">
        <v>200</v>
      </c>
      <c r="E5007" s="251" t="s">
        <v>1</v>
      </c>
      <c r="F5007" s="252" t="s">
        <v>3130</v>
      </c>
      <c r="G5007" s="250"/>
      <c r="H5007" s="251" t="s">
        <v>1</v>
      </c>
      <c r="I5007" s="253"/>
      <c r="J5007" s="250"/>
      <c r="K5007" s="250"/>
      <c r="L5007" s="254"/>
      <c r="M5007" s="255"/>
      <c r="N5007" s="256"/>
      <c r="O5007" s="256"/>
      <c r="P5007" s="256"/>
      <c r="Q5007" s="256"/>
      <c r="R5007" s="256"/>
      <c r="S5007" s="256"/>
      <c r="T5007" s="257"/>
      <c r="U5007" s="13"/>
      <c r="V5007" s="13"/>
      <c r="W5007" s="13"/>
      <c r="X5007" s="13"/>
      <c r="Y5007" s="13"/>
      <c r="Z5007" s="13"/>
      <c r="AA5007" s="13"/>
      <c r="AB5007" s="13"/>
      <c r="AC5007" s="13"/>
      <c r="AD5007" s="13"/>
      <c r="AE5007" s="13"/>
      <c r="AT5007" s="258" t="s">
        <v>200</v>
      </c>
      <c r="AU5007" s="258" t="s">
        <v>82</v>
      </c>
      <c r="AV5007" s="13" t="s">
        <v>80</v>
      </c>
      <c r="AW5007" s="13" t="s">
        <v>30</v>
      </c>
      <c r="AX5007" s="13" t="s">
        <v>73</v>
      </c>
      <c r="AY5007" s="258" t="s">
        <v>189</v>
      </c>
    </row>
    <row r="5008" s="13" customFormat="1">
      <c r="A5008" s="13"/>
      <c r="B5008" s="249"/>
      <c r="C5008" s="250"/>
      <c r="D5008" s="242" t="s">
        <v>200</v>
      </c>
      <c r="E5008" s="251" t="s">
        <v>1</v>
      </c>
      <c r="F5008" s="252" t="s">
        <v>3176</v>
      </c>
      <c r="G5008" s="250"/>
      <c r="H5008" s="251" t="s">
        <v>1</v>
      </c>
      <c r="I5008" s="253"/>
      <c r="J5008" s="250"/>
      <c r="K5008" s="250"/>
      <c r="L5008" s="254"/>
      <c r="M5008" s="255"/>
      <c r="N5008" s="256"/>
      <c r="O5008" s="256"/>
      <c r="P5008" s="256"/>
      <c r="Q5008" s="256"/>
      <c r="R5008" s="256"/>
      <c r="S5008" s="256"/>
      <c r="T5008" s="257"/>
      <c r="U5008" s="13"/>
      <c r="V5008" s="13"/>
      <c r="W5008" s="13"/>
      <c r="X5008" s="13"/>
      <c r="Y5008" s="13"/>
      <c r="Z5008" s="13"/>
      <c r="AA5008" s="13"/>
      <c r="AB5008" s="13"/>
      <c r="AC5008" s="13"/>
      <c r="AD5008" s="13"/>
      <c r="AE5008" s="13"/>
      <c r="AT5008" s="258" t="s">
        <v>200</v>
      </c>
      <c r="AU5008" s="258" t="s">
        <v>82</v>
      </c>
      <c r="AV5008" s="13" t="s">
        <v>80</v>
      </c>
      <c r="AW5008" s="13" t="s">
        <v>30</v>
      </c>
      <c r="AX5008" s="13" t="s">
        <v>73</v>
      </c>
      <c r="AY5008" s="258" t="s">
        <v>189</v>
      </c>
    </row>
    <row r="5009" s="14" customFormat="1">
      <c r="A5009" s="14"/>
      <c r="B5009" s="259"/>
      <c r="C5009" s="260"/>
      <c r="D5009" s="242" t="s">
        <v>200</v>
      </c>
      <c r="E5009" s="261" t="s">
        <v>1</v>
      </c>
      <c r="F5009" s="262" t="s">
        <v>1568</v>
      </c>
      <c r="G5009" s="260"/>
      <c r="H5009" s="263">
        <v>1.9910000000000001</v>
      </c>
      <c r="I5009" s="264"/>
      <c r="J5009" s="260"/>
      <c r="K5009" s="260"/>
      <c r="L5009" s="265"/>
      <c r="M5009" s="266"/>
      <c r="N5009" s="267"/>
      <c r="O5009" s="267"/>
      <c r="P5009" s="267"/>
      <c r="Q5009" s="267"/>
      <c r="R5009" s="267"/>
      <c r="S5009" s="267"/>
      <c r="T5009" s="268"/>
      <c r="U5009" s="14"/>
      <c r="V5009" s="14"/>
      <c r="W5009" s="14"/>
      <c r="X5009" s="14"/>
      <c r="Y5009" s="14"/>
      <c r="Z5009" s="14"/>
      <c r="AA5009" s="14"/>
      <c r="AB5009" s="14"/>
      <c r="AC5009" s="14"/>
      <c r="AD5009" s="14"/>
      <c r="AE5009" s="14"/>
      <c r="AT5009" s="269" t="s">
        <v>200</v>
      </c>
      <c r="AU5009" s="269" t="s">
        <v>82</v>
      </c>
      <c r="AV5009" s="14" t="s">
        <v>82</v>
      </c>
      <c r="AW5009" s="14" t="s">
        <v>30</v>
      </c>
      <c r="AX5009" s="14" t="s">
        <v>80</v>
      </c>
      <c r="AY5009" s="269" t="s">
        <v>189</v>
      </c>
    </row>
    <row r="5010" s="2" customFormat="1" ht="66.75" customHeight="1">
      <c r="A5010" s="39"/>
      <c r="B5010" s="40"/>
      <c r="C5010" s="228" t="s">
        <v>3177</v>
      </c>
      <c r="D5010" s="228" t="s">
        <v>191</v>
      </c>
      <c r="E5010" s="229" t="s">
        <v>3178</v>
      </c>
      <c r="F5010" s="230" t="s">
        <v>3179</v>
      </c>
      <c r="G5010" s="231" t="s">
        <v>301</v>
      </c>
      <c r="H5010" s="232">
        <v>3.7440000000000002</v>
      </c>
      <c r="I5010" s="233"/>
      <c r="J5010" s="234">
        <f>ROUND(I5010*H5010,2)</f>
        <v>0</v>
      </c>
      <c r="K5010" s="235"/>
      <c r="L5010" s="45"/>
      <c r="M5010" s="236" t="s">
        <v>1</v>
      </c>
      <c r="N5010" s="237" t="s">
        <v>38</v>
      </c>
      <c r="O5010" s="92"/>
      <c r="P5010" s="238">
        <f>O5010*H5010</f>
        <v>0</v>
      </c>
      <c r="Q5010" s="238">
        <v>0</v>
      </c>
      <c r="R5010" s="238">
        <f>Q5010*H5010</f>
        <v>0</v>
      </c>
      <c r="S5010" s="238">
        <v>0</v>
      </c>
      <c r="T5010" s="239">
        <f>S5010*H5010</f>
        <v>0</v>
      </c>
      <c r="U5010" s="39"/>
      <c r="V5010" s="39"/>
      <c r="W5010" s="39"/>
      <c r="X5010" s="39"/>
      <c r="Y5010" s="39"/>
      <c r="Z5010" s="39"/>
      <c r="AA5010" s="39"/>
      <c r="AB5010" s="39"/>
      <c r="AC5010" s="39"/>
      <c r="AD5010" s="39"/>
      <c r="AE5010" s="39"/>
      <c r="AR5010" s="240" t="s">
        <v>195</v>
      </c>
      <c r="AT5010" s="240" t="s">
        <v>191</v>
      </c>
      <c r="AU5010" s="240" t="s">
        <v>82</v>
      </c>
      <c r="AY5010" s="18" t="s">
        <v>189</v>
      </c>
      <c r="BE5010" s="241">
        <f>IF(N5010="základní",J5010,0)</f>
        <v>0</v>
      </c>
      <c r="BF5010" s="241">
        <f>IF(N5010="snížená",J5010,0)</f>
        <v>0</v>
      </c>
      <c r="BG5010" s="241">
        <f>IF(N5010="zákl. přenesená",J5010,0)</f>
        <v>0</v>
      </c>
      <c r="BH5010" s="241">
        <f>IF(N5010="sníž. přenesená",J5010,0)</f>
        <v>0</v>
      </c>
      <c r="BI5010" s="241">
        <f>IF(N5010="nulová",J5010,0)</f>
        <v>0</v>
      </c>
      <c r="BJ5010" s="18" t="s">
        <v>80</v>
      </c>
      <c r="BK5010" s="241">
        <f>ROUND(I5010*H5010,2)</f>
        <v>0</v>
      </c>
      <c r="BL5010" s="18" t="s">
        <v>195</v>
      </c>
      <c r="BM5010" s="240" t="s">
        <v>3180</v>
      </c>
    </row>
    <row r="5011" s="2" customFormat="1">
      <c r="A5011" s="39"/>
      <c r="B5011" s="40"/>
      <c r="C5011" s="41"/>
      <c r="D5011" s="242" t="s">
        <v>197</v>
      </c>
      <c r="E5011" s="41"/>
      <c r="F5011" s="243" t="s">
        <v>3179</v>
      </c>
      <c r="G5011" s="41"/>
      <c r="H5011" s="41"/>
      <c r="I5011" s="244"/>
      <c r="J5011" s="41"/>
      <c r="K5011" s="41"/>
      <c r="L5011" s="45"/>
      <c r="M5011" s="245"/>
      <c r="N5011" s="246"/>
      <c r="O5011" s="92"/>
      <c r="P5011" s="92"/>
      <c r="Q5011" s="92"/>
      <c r="R5011" s="92"/>
      <c r="S5011" s="92"/>
      <c r="T5011" s="93"/>
      <c r="U5011" s="39"/>
      <c r="V5011" s="39"/>
      <c r="W5011" s="39"/>
      <c r="X5011" s="39"/>
      <c r="Y5011" s="39"/>
      <c r="Z5011" s="39"/>
      <c r="AA5011" s="39"/>
      <c r="AB5011" s="39"/>
      <c r="AC5011" s="39"/>
      <c r="AD5011" s="39"/>
      <c r="AE5011" s="39"/>
      <c r="AT5011" s="18" t="s">
        <v>197</v>
      </c>
      <c r="AU5011" s="18" t="s">
        <v>82</v>
      </c>
    </row>
    <row r="5012" s="13" customFormat="1">
      <c r="A5012" s="13"/>
      <c r="B5012" s="249"/>
      <c r="C5012" s="250"/>
      <c r="D5012" s="242" t="s">
        <v>200</v>
      </c>
      <c r="E5012" s="251" t="s">
        <v>1</v>
      </c>
      <c r="F5012" s="252" t="s">
        <v>3130</v>
      </c>
      <c r="G5012" s="250"/>
      <c r="H5012" s="251" t="s">
        <v>1</v>
      </c>
      <c r="I5012" s="253"/>
      <c r="J5012" s="250"/>
      <c r="K5012" s="250"/>
      <c r="L5012" s="254"/>
      <c r="M5012" s="255"/>
      <c r="N5012" s="256"/>
      <c r="O5012" s="256"/>
      <c r="P5012" s="256"/>
      <c r="Q5012" s="256"/>
      <c r="R5012" s="256"/>
      <c r="S5012" s="256"/>
      <c r="T5012" s="257"/>
      <c r="U5012" s="13"/>
      <c r="V5012" s="13"/>
      <c r="W5012" s="13"/>
      <c r="X5012" s="13"/>
      <c r="Y5012" s="13"/>
      <c r="Z5012" s="13"/>
      <c r="AA5012" s="13"/>
      <c r="AB5012" s="13"/>
      <c r="AC5012" s="13"/>
      <c r="AD5012" s="13"/>
      <c r="AE5012" s="13"/>
      <c r="AT5012" s="258" t="s">
        <v>200</v>
      </c>
      <c r="AU5012" s="258" t="s">
        <v>82</v>
      </c>
      <c r="AV5012" s="13" t="s">
        <v>80</v>
      </c>
      <c r="AW5012" s="13" t="s">
        <v>30</v>
      </c>
      <c r="AX5012" s="13" t="s">
        <v>73</v>
      </c>
      <c r="AY5012" s="258" t="s">
        <v>189</v>
      </c>
    </row>
    <row r="5013" s="13" customFormat="1">
      <c r="A5013" s="13"/>
      <c r="B5013" s="249"/>
      <c r="C5013" s="250"/>
      <c r="D5013" s="242" t="s">
        <v>200</v>
      </c>
      <c r="E5013" s="251" t="s">
        <v>1</v>
      </c>
      <c r="F5013" s="252" t="s">
        <v>3181</v>
      </c>
      <c r="G5013" s="250"/>
      <c r="H5013" s="251" t="s">
        <v>1</v>
      </c>
      <c r="I5013" s="253"/>
      <c r="J5013" s="250"/>
      <c r="K5013" s="250"/>
      <c r="L5013" s="254"/>
      <c r="M5013" s="255"/>
      <c r="N5013" s="256"/>
      <c r="O5013" s="256"/>
      <c r="P5013" s="256"/>
      <c r="Q5013" s="256"/>
      <c r="R5013" s="256"/>
      <c r="S5013" s="256"/>
      <c r="T5013" s="257"/>
      <c r="U5013" s="13"/>
      <c r="V5013" s="13"/>
      <c r="W5013" s="13"/>
      <c r="X5013" s="13"/>
      <c r="Y5013" s="13"/>
      <c r="Z5013" s="13"/>
      <c r="AA5013" s="13"/>
      <c r="AB5013" s="13"/>
      <c r="AC5013" s="13"/>
      <c r="AD5013" s="13"/>
      <c r="AE5013" s="13"/>
      <c r="AT5013" s="258" t="s">
        <v>200</v>
      </c>
      <c r="AU5013" s="258" t="s">
        <v>82</v>
      </c>
      <c r="AV5013" s="13" t="s">
        <v>80</v>
      </c>
      <c r="AW5013" s="13" t="s">
        <v>30</v>
      </c>
      <c r="AX5013" s="13" t="s">
        <v>73</v>
      </c>
      <c r="AY5013" s="258" t="s">
        <v>189</v>
      </c>
    </row>
    <row r="5014" s="14" customFormat="1">
      <c r="A5014" s="14"/>
      <c r="B5014" s="259"/>
      <c r="C5014" s="260"/>
      <c r="D5014" s="242" t="s">
        <v>200</v>
      </c>
      <c r="E5014" s="261" t="s">
        <v>1</v>
      </c>
      <c r="F5014" s="262" t="s">
        <v>3182</v>
      </c>
      <c r="G5014" s="260"/>
      <c r="H5014" s="263">
        <v>3.7440000000000002</v>
      </c>
      <c r="I5014" s="264"/>
      <c r="J5014" s="260"/>
      <c r="K5014" s="260"/>
      <c r="L5014" s="265"/>
      <c r="M5014" s="266"/>
      <c r="N5014" s="267"/>
      <c r="O5014" s="267"/>
      <c r="P5014" s="267"/>
      <c r="Q5014" s="267"/>
      <c r="R5014" s="267"/>
      <c r="S5014" s="267"/>
      <c r="T5014" s="268"/>
      <c r="U5014" s="14"/>
      <c r="V5014" s="14"/>
      <c r="W5014" s="14"/>
      <c r="X5014" s="14"/>
      <c r="Y5014" s="14"/>
      <c r="Z5014" s="14"/>
      <c r="AA5014" s="14"/>
      <c r="AB5014" s="14"/>
      <c r="AC5014" s="14"/>
      <c r="AD5014" s="14"/>
      <c r="AE5014" s="14"/>
      <c r="AT5014" s="269" t="s">
        <v>200</v>
      </c>
      <c r="AU5014" s="269" t="s">
        <v>82</v>
      </c>
      <c r="AV5014" s="14" t="s">
        <v>82</v>
      </c>
      <c r="AW5014" s="14" t="s">
        <v>30</v>
      </c>
      <c r="AX5014" s="14" t="s">
        <v>80</v>
      </c>
      <c r="AY5014" s="269" t="s">
        <v>189</v>
      </c>
    </row>
    <row r="5015" s="2" customFormat="1" ht="55.5" customHeight="1">
      <c r="A5015" s="39"/>
      <c r="B5015" s="40"/>
      <c r="C5015" s="228" t="s">
        <v>3183</v>
      </c>
      <c r="D5015" s="228" t="s">
        <v>191</v>
      </c>
      <c r="E5015" s="229" t="s">
        <v>3184</v>
      </c>
      <c r="F5015" s="230" t="s">
        <v>3185</v>
      </c>
      <c r="G5015" s="231" t="s">
        <v>301</v>
      </c>
      <c r="H5015" s="232">
        <v>2.3399999999999999</v>
      </c>
      <c r="I5015" s="233"/>
      <c r="J5015" s="234">
        <f>ROUND(I5015*H5015,2)</f>
        <v>0</v>
      </c>
      <c r="K5015" s="235"/>
      <c r="L5015" s="45"/>
      <c r="M5015" s="236" t="s">
        <v>1</v>
      </c>
      <c r="N5015" s="237" t="s">
        <v>38</v>
      </c>
      <c r="O5015" s="92"/>
      <c r="P5015" s="238">
        <f>O5015*H5015</f>
        <v>0</v>
      </c>
      <c r="Q5015" s="238">
        <v>0</v>
      </c>
      <c r="R5015" s="238">
        <f>Q5015*H5015</f>
        <v>0</v>
      </c>
      <c r="S5015" s="238">
        <v>0</v>
      </c>
      <c r="T5015" s="239">
        <f>S5015*H5015</f>
        <v>0</v>
      </c>
      <c r="U5015" s="39"/>
      <c r="V5015" s="39"/>
      <c r="W5015" s="39"/>
      <c r="X5015" s="39"/>
      <c r="Y5015" s="39"/>
      <c r="Z5015" s="39"/>
      <c r="AA5015" s="39"/>
      <c r="AB5015" s="39"/>
      <c r="AC5015" s="39"/>
      <c r="AD5015" s="39"/>
      <c r="AE5015" s="39"/>
      <c r="AR5015" s="240" t="s">
        <v>195</v>
      </c>
      <c r="AT5015" s="240" t="s">
        <v>191</v>
      </c>
      <c r="AU5015" s="240" t="s">
        <v>82</v>
      </c>
      <c r="AY5015" s="18" t="s">
        <v>189</v>
      </c>
      <c r="BE5015" s="241">
        <f>IF(N5015="základní",J5015,0)</f>
        <v>0</v>
      </c>
      <c r="BF5015" s="241">
        <f>IF(N5015="snížená",J5015,0)</f>
        <v>0</v>
      </c>
      <c r="BG5015" s="241">
        <f>IF(N5015="zákl. přenesená",J5015,0)</f>
        <v>0</v>
      </c>
      <c r="BH5015" s="241">
        <f>IF(N5015="sníž. přenesená",J5015,0)</f>
        <v>0</v>
      </c>
      <c r="BI5015" s="241">
        <f>IF(N5015="nulová",J5015,0)</f>
        <v>0</v>
      </c>
      <c r="BJ5015" s="18" t="s">
        <v>80</v>
      </c>
      <c r="BK5015" s="241">
        <f>ROUND(I5015*H5015,2)</f>
        <v>0</v>
      </c>
      <c r="BL5015" s="18" t="s">
        <v>195</v>
      </c>
      <c r="BM5015" s="240" t="s">
        <v>3186</v>
      </c>
    </row>
    <row r="5016" s="2" customFormat="1">
      <c r="A5016" s="39"/>
      <c r="B5016" s="40"/>
      <c r="C5016" s="41"/>
      <c r="D5016" s="242" t="s">
        <v>197</v>
      </c>
      <c r="E5016" s="41"/>
      <c r="F5016" s="243" t="s">
        <v>3185</v>
      </c>
      <c r="G5016" s="41"/>
      <c r="H5016" s="41"/>
      <c r="I5016" s="244"/>
      <c r="J5016" s="41"/>
      <c r="K5016" s="41"/>
      <c r="L5016" s="45"/>
      <c r="M5016" s="245"/>
      <c r="N5016" s="246"/>
      <c r="O5016" s="92"/>
      <c r="P5016" s="92"/>
      <c r="Q5016" s="92"/>
      <c r="R5016" s="92"/>
      <c r="S5016" s="92"/>
      <c r="T5016" s="93"/>
      <c r="U5016" s="39"/>
      <c r="V5016" s="39"/>
      <c r="W5016" s="39"/>
      <c r="X5016" s="39"/>
      <c r="Y5016" s="39"/>
      <c r="Z5016" s="39"/>
      <c r="AA5016" s="39"/>
      <c r="AB5016" s="39"/>
      <c r="AC5016" s="39"/>
      <c r="AD5016" s="39"/>
      <c r="AE5016" s="39"/>
      <c r="AT5016" s="18" t="s">
        <v>197</v>
      </c>
      <c r="AU5016" s="18" t="s">
        <v>82</v>
      </c>
    </row>
    <row r="5017" s="13" customFormat="1">
      <c r="A5017" s="13"/>
      <c r="B5017" s="249"/>
      <c r="C5017" s="250"/>
      <c r="D5017" s="242" t="s">
        <v>200</v>
      </c>
      <c r="E5017" s="251" t="s">
        <v>1</v>
      </c>
      <c r="F5017" s="252" t="s">
        <v>3130</v>
      </c>
      <c r="G5017" s="250"/>
      <c r="H5017" s="251" t="s">
        <v>1</v>
      </c>
      <c r="I5017" s="253"/>
      <c r="J5017" s="250"/>
      <c r="K5017" s="250"/>
      <c r="L5017" s="254"/>
      <c r="M5017" s="255"/>
      <c r="N5017" s="256"/>
      <c r="O5017" s="256"/>
      <c r="P5017" s="256"/>
      <c r="Q5017" s="256"/>
      <c r="R5017" s="256"/>
      <c r="S5017" s="256"/>
      <c r="T5017" s="257"/>
      <c r="U5017" s="13"/>
      <c r="V5017" s="13"/>
      <c r="W5017" s="13"/>
      <c r="X5017" s="13"/>
      <c r="Y5017" s="13"/>
      <c r="Z5017" s="13"/>
      <c r="AA5017" s="13"/>
      <c r="AB5017" s="13"/>
      <c r="AC5017" s="13"/>
      <c r="AD5017" s="13"/>
      <c r="AE5017" s="13"/>
      <c r="AT5017" s="258" t="s">
        <v>200</v>
      </c>
      <c r="AU5017" s="258" t="s">
        <v>82</v>
      </c>
      <c r="AV5017" s="13" t="s">
        <v>80</v>
      </c>
      <c r="AW5017" s="13" t="s">
        <v>30</v>
      </c>
      <c r="AX5017" s="13" t="s">
        <v>73</v>
      </c>
      <c r="AY5017" s="258" t="s">
        <v>189</v>
      </c>
    </row>
    <row r="5018" s="13" customFormat="1">
      <c r="A5018" s="13"/>
      <c r="B5018" s="249"/>
      <c r="C5018" s="250"/>
      <c r="D5018" s="242" t="s">
        <v>200</v>
      </c>
      <c r="E5018" s="251" t="s">
        <v>1</v>
      </c>
      <c r="F5018" s="252" t="s">
        <v>3187</v>
      </c>
      <c r="G5018" s="250"/>
      <c r="H5018" s="251" t="s">
        <v>1</v>
      </c>
      <c r="I5018" s="253"/>
      <c r="J5018" s="250"/>
      <c r="K5018" s="250"/>
      <c r="L5018" s="254"/>
      <c r="M5018" s="255"/>
      <c r="N5018" s="256"/>
      <c r="O5018" s="256"/>
      <c r="P5018" s="256"/>
      <c r="Q5018" s="256"/>
      <c r="R5018" s="256"/>
      <c r="S5018" s="256"/>
      <c r="T5018" s="257"/>
      <c r="U5018" s="13"/>
      <c r="V5018" s="13"/>
      <c r="W5018" s="13"/>
      <c r="X5018" s="13"/>
      <c r="Y5018" s="13"/>
      <c r="Z5018" s="13"/>
      <c r="AA5018" s="13"/>
      <c r="AB5018" s="13"/>
      <c r="AC5018" s="13"/>
      <c r="AD5018" s="13"/>
      <c r="AE5018" s="13"/>
      <c r="AT5018" s="258" t="s">
        <v>200</v>
      </c>
      <c r="AU5018" s="258" t="s">
        <v>82</v>
      </c>
      <c r="AV5018" s="13" t="s">
        <v>80</v>
      </c>
      <c r="AW5018" s="13" t="s">
        <v>30</v>
      </c>
      <c r="AX5018" s="13" t="s">
        <v>73</v>
      </c>
      <c r="AY5018" s="258" t="s">
        <v>189</v>
      </c>
    </row>
    <row r="5019" s="14" customFormat="1">
      <c r="A5019" s="14"/>
      <c r="B5019" s="259"/>
      <c r="C5019" s="260"/>
      <c r="D5019" s="242" t="s">
        <v>200</v>
      </c>
      <c r="E5019" s="261" t="s">
        <v>1</v>
      </c>
      <c r="F5019" s="262" t="s">
        <v>3188</v>
      </c>
      <c r="G5019" s="260"/>
      <c r="H5019" s="263">
        <v>2.3399999999999999</v>
      </c>
      <c r="I5019" s="264"/>
      <c r="J5019" s="260"/>
      <c r="K5019" s="260"/>
      <c r="L5019" s="265"/>
      <c r="M5019" s="266"/>
      <c r="N5019" s="267"/>
      <c r="O5019" s="267"/>
      <c r="P5019" s="267"/>
      <c r="Q5019" s="267"/>
      <c r="R5019" s="267"/>
      <c r="S5019" s="267"/>
      <c r="T5019" s="268"/>
      <c r="U5019" s="14"/>
      <c r="V5019" s="14"/>
      <c r="W5019" s="14"/>
      <c r="X5019" s="14"/>
      <c r="Y5019" s="14"/>
      <c r="Z5019" s="14"/>
      <c r="AA5019" s="14"/>
      <c r="AB5019" s="14"/>
      <c r="AC5019" s="14"/>
      <c r="AD5019" s="14"/>
      <c r="AE5019" s="14"/>
      <c r="AT5019" s="269" t="s">
        <v>200</v>
      </c>
      <c r="AU5019" s="269" t="s">
        <v>82</v>
      </c>
      <c r="AV5019" s="14" t="s">
        <v>82</v>
      </c>
      <c r="AW5019" s="14" t="s">
        <v>30</v>
      </c>
      <c r="AX5019" s="14" t="s">
        <v>80</v>
      </c>
      <c r="AY5019" s="269" t="s">
        <v>189</v>
      </c>
    </row>
    <row r="5020" s="2" customFormat="1" ht="66.75" customHeight="1">
      <c r="A5020" s="39"/>
      <c r="B5020" s="40"/>
      <c r="C5020" s="228" t="s">
        <v>3189</v>
      </c>
      <c r="D5020" s="228" t="s">
        <v>191</v>
      </c>
      <c r="E5020" s="229" t="s">
        <v>3190</v>
      </c>
      <c r="F5020" s="230" t="s">
        <v>3191</v>
      </c>
      <c r="G5020" s="231" t="s">
        <v>359</v>
      </c>
      <c r="H5020" s="232">
        <v>10</v>
      </c>
      <c r="I5020" s="233"/>
      <c r="J5020" s="234">
        <f>ROUND(I5020*H5020,2)</f>
        <v>0</v>
      </c>
      <c r="K5020" s="235"/>
      <c r="L5020" s="45"/>
      <c r="M5020" s="236" t="s">
        <v>1</v>
      </c>
      <c r="N5020" s="237" t="s">
        <v>38</v>
      </c>
      <c r="O5020" s="92"/>
      <c r="P5020" s="238">
        <f>O5020*H5020</f>
        <v>0</v>
      </c>
      <c r="Q5020" s="238">
        <v>0</v>
      </c>
      <c r="R5020" s="238">
        <f>Q5020*H5020</f>
        <v>0</v>
      </c>
      <c r="S5020" s="238">
        <v>0</v>
      </c>
      <c r="T5020" s="239">
        <f>S5020*H5020</f>
        <v>0</v>
      </c>
      <c r="U5020" s="39"/>
      <c r="V5020" s="39"/>
      <c r="W5020" s="39"/>
      <c r="X5020" s="39"/>
      <c r="Y5020" s="39"/>
      <c r="Z5020" s="39"/>
      <c r="AA5020" s="39"/>
      <c r="AB5020" s="39"/>
      <c r="AC5020" s="39"/>
      <c r="AD5020" s="39"/>
      <c r="AE5020" s="39"/>
      <c r="AR5020" s="240" t="s">
        <v>195</v>
      </c>
      <c r="AT5020" s="240" t="s">
        <v>191</v>
      </c>
      <c r="AU5020" s="240" t="s">
        <v>82</v>
      </c>
      <c r="AY5020" s="18" t="s">
        <v>189</v>
      </c>
      <c r="BE5020" s="241">
        <f>IF(N5020="základní",J5020,0)</f>
        <v>0</v>
      </c>
      <c r="BF5020" s="241">
        <f>IF(N5020="snížená",J5020,0)</f>
        <v>0</v>
      </c>
      <c r="BG5020" s="241">
        <f>IF(N5020="zákl. přenesená",J5020,0)</f>
        <v>0</v>
      </c>
      <c r="BH5020" s="241">
        <f>IF(N5020="sníž. přenesená",J5020,0)</f>
        <v>0</v>
      </c>
      <c r="BI5020" s="241">
        <f>IF(N5020="nulová",J5020,0)</f>
        <v>0</v>
      </c>
      <c r="BJ5020" s="18" t="s">
        <v>80</v>
      </c>
      <c r="BK5020" s="241">
        <f>ROUND(I5020*H5020,2)</f>
        <v>0</v>
      </c>
      <c r="BL5020" s="18" t="s">
        <v>195</v>
      </c>
      <c r="BM5020" s="240" t="s">
        <v>3192</v>
      </c>
    </row>
    <row r="5021" s="2" customFormat="1">
      <c r="A5021" s="39"/>
      <c r="B5021" s="40"/>
      <c r="C5021" s="41"/>
      <c r="D5021" s="242" t="s">
        <v>197</v>
      </c>
      <c r="E5021" s="41"/>
      <c r="F5021" s="243" t="s">
        <v>3191</v>
      </c>
      <c r="G5021" s="41"/>
      <c r="H5021" s="41"/>
      <c r="I5021" s="244"/>
      <c r="J5021" s="41"/>
      <c r="K5021" s="41"/>
      <c r="L5021" s="45"/>
      <c r="M5021" s="245"/>
      <c r="N5021" s="246"/>
      <c r="O5021" s="92"/>
      <c r="P5021" s="92"/>
      <c r="Q5021" s="92"/>
      <c r="R5021" s="92"/>
      <c r="S5021" s="92"/>
      <c r="T5021" s="93"/>
      <c r="U5021" s="39"/>
      <c r="V5021" s="39"/>
      <c r="W5021" s="39"/>
      <c r="X5021" s="39"/>
      <c r="Y5021" s="39"/>
      <c r="Z5021" s="39"/>
      <c r="AA5021" s="39"/>
      <c r="AB5021" s="39"/>
      <c r="AC5021" s="39"/>
      <c r="AD5021" s="39"/>
      <c r="AE5021" s="39"/>
      <c r="AT5021" s="18" t="s">
        <v>197</v>
      </c>
      <c r="AU5021" s="18" t="s">
        <v>82</v>
      </c>
    </row>
    <row r="5022" s="13" customFormat="1">
      <c r="A5022" s="13"/>
      <c r="B5022" s="249"/>
      <c r="C5022" s="250"/>
      <c r="D5022" s="242" t="s">
        <v>200</v>
      </c>
      <c r="E5022" s="251" t="s">
        <v>1</v>
      </c>
      <c r="F5022" s="252" t="s">
        <v>3193</v>
      </c>
      <c r="G5022" s="250"/>
      <c r="H5022" s="251" t="s">
        <v>1</v>
      </c>
      <c r="I5022" s="253"/>
      <c r="J5022" s="250"/>
      <c r="K5022" s="250"/>
      <c r="L5022" s="254"/>
      <c r="M5022" s="255"/>
      <c r="N5022" s="256"/>
      <c r="O5022" s="256"/>
      <c r="P5022" s="256"/>
      <c r="Q5022" s="256"/>
      <c r="R5022" s="256"/>
      <c r="S5022" s="256"/>
      <c r="T5022" s="257"/>
      <c r="U5022" s="13"/>
      <c r="V5022" s="13"/>
      <c r="W5022" s="13"/>
      <c r="X5022" s="13"/>
      <c r="Y5022" s="13"/>
      <c r="Z5022" s="13"/>
      <c r="AA5022" s="13"/>
      <c r="AB5022" s="13"/>
      <c r="AC5022" s="13"/>
      <c r="AD5022" s="13"/>
      <c r="AE5022" s="13"/>
      <c r="AT5022" s="258" t="s">
        <v>200</v>
      </c>
      <c r="AU5022" s="258" t="s">
        <v>82</v>
      </c>
      <c r="AV5022" s="13" t="s">
        <v>80</v>
      </c>
      <c r="AW5022" s="13" t="s">
        <v>30</v>
      </c>
      <c r="AX5022" s="13" t="s">
        <v>73</v>
      </c>
      <c r="AY5022" s="258" t="s">
        <v>189</v>
      </c>
    </row>
    <row r="5023" s="13" customFormat="1">
      <c r="A5023" s="13"/>
      <c r="B5023" s="249"/>
      <c r="C5023" s="250"/>
      <c r="D5023" s="242" t="s">
        <v>200</v>
      </c>
      <c r="E5023" s="251" t="s">
        <v>1</v>
      </c>
      <c r="F5023" s="252" t="s">
        <v>3194</v>
      </c>
      <c r="G5023" s="250"/>
      <c r="H5023" s="251" t="s">
        <v>1</v>
      </c>
      <c r="I5023" s="253"/>
      <c r="J5023" s="250"/>
      <c r="K5023" s="250"/>
      <c r="L5023" s="254"/>
      <c r="M5023" s="255"/>
      <c r="N5023" s="256"/>
      <c r="O5023" s="256"/>
      <c r="P5023" s="256"/>
      <c r="Q5023" s="256"/>
      <c r="R5023" s="256"/>
      <c r="S5023" s="256"/>
      <c r="T5023" s="257"/>
      <c r="U5023" s="13"/>
      <c r="V5023" s="13"/>
      <c r="W5023" s="13"/>
      <c r="X5023" s="13"/>
      <c r="Y5023" s="13"/>
      <c r="Z5023" s="13"/>
      <c r="AA5023" s="13"/>
      <c r="AB5023" s="13"/>
      <c r="AC5023" s="13"/>
      <c r="AD5023" s="13"/>
      <c r="AE5023" s="13"/>
      <c r="AT5023" s="258" t="s">
        <v>200</v>
      </c>
      <c r="AU5023" s="258" t="s">
        <v>82</v>
      </c>
      <c r="AV5023" s="13" t="s">
        <v>80</v>
      </c>
      <c r="AW5023" s="13" t="s">
        <v>30</v>
      </c>
      <c r="AX5023" s="13" t="s">
        <v>73</v>
      </c>
      <c r="AY5023" s="258" t="s">
        <v>189</v>
      </c>
    </row>
    <row r="5024" s="14" customFormat="1">
      <c r="A5024" s="14"/>
      <c r="B5024" s="259"/>
      <c r="C5024" s="260"/>
      <c r="D5024" s="242" t="s">
        <v>200</v>
      </c>
      <c r="E5024" s="261" t="s">
        <v>1</v>
      </c>
      <c r="F5024" s="262" t="s">
        <v>261</v>
      </c>
      <c r="G5024" s="260"/>
      <c r="H5024" s="263">
        <v>10</v>
      </c>
      <c r="I5024" s="264"/>
      <c r="J5024" s="260"/>
      <c r="K5024" s="260"/>
      <c r="L5024" s="265"/>
      <c r="M5024" s="266"/>
      <c r="N5024" s="267"/>
      <c r="O5024" s="267"/>
      <c r="P5024" s="267"/>
      <c r="Q5024" s="267"/>
      <c r="R5024" s="267"/>
      <c r="S5024" s="267"/>
      <c r="T5024" s="268"/>
      <c r="U5024" s="14"/>
      <c r="V5024" s="14"/>
      <c r="W5024" s="14"/>
      <c r="X5024" s="14"/>
      <c r="Y5024" s="14"/>
      <c r="Z5024" s="14"/>
      <c r="AA5024" s="14"/>
      <c r="AB5024" s="14"/>
      <c r="AC5024" s="14"/>
      <c r="AD5024" s="14"/>
      <c r="AE5024" s="14"/>
      <c r="AT5024" s="269" t="s">
        <v>200</v>
      </c>
      <c r="AU5024" s="269" t="s">
        <v>82</v>
      </c>
      <c r="AV5024" s="14" t="s">
        <v>82</v>
      </c>
      <c r="AW5024" s="14" t="s">
        <v>30</v>
      </c>
      <c r="AX5024" s="14" t="s">
        <v>80</v>
      </c>
      <c r="AY5024" s="269" t="s">
        <v>189</v>
      </c>
    </row>
    <row r="5025" s="2" customFormat="1" ht="16.5" customHeight="1">
      <c r="A5025" s="39"/>
      <c r="B5025" s="40"/>
      <c r="C5025" s="228" t="s">
        <v>3195</v>
      </c>
      <c r="D5025" s="228" t="s">
        <v>191</v>
      </c>
      <c r="E5025" s="229" t="s">
        <v>3196</v>
      </c>
      <c r="F5025" s="230" t="s">
        <v>3197</v>
      </c>
      <c r="G5025" s="231" t="s">
        <v>301</v>
      </c>
      <c r="H5025" s="232">
        <v>13.441000000000001</v>
      </c>
      <c r="I5025" s="233"/>
      <c r="J5025" s="234">
        <f>ROUND(I5025*H5025,2)</f>
        <v>0</v>
      </c>
      <c r="K5025" s="235"/>
      <c r="L5025" s="45"/>
      <c r="M5025" s="236" t="s">
        <v>1</v>
      </c>
      <c r="N5025" s="237" t="s">
        <v>38</v>
      </c>
      <c r="O5025" s="92"/>
      <c r="P5025" s="238">
        <f>O5025*H5025</f>
        <v>0</v>
      </c>
      <c r="Q5025" s="238">
        <v>0</v>
      </c>
      <c r="R5025" s="238">
        <f>Q5025*H5025</f>
        <v>0</v>
      </c>
      <c r="S5025" s="238">
        <v>0</v>
      </c>
      <c r="T5025" s="239">
        <f>S5025*H5025</f>
        <v>0</v>
      </c>
      <c r="U5025" s="39"/>
      <c r="V5025" s="39"/>
      <c r="W5025" s="39"/>
      <c r="X5025" s="39"/>
      <c r="Y5025" s="39"/>
      <c r="Z5025" s="39"/>
      <c r="AA5025" s="39"/>
      <c r="AB5025" s="39"/>
      <c r="AC5025" s="39"/>
      <c r="AD5025" s="39"/>
      <c r="AE5025" s="39"/>
      <c r="AR5025" s="240" t="s">
        <v>195</v>
      </c>
      <c r="AT5025" s="240" t="s">
        <v>191</v>
      </c>
      <c r="AU5025" s="240" t="s">
        <v>82</v>
      </c>
      <c r="AY5025" s="18" t="s">
        <v>189</v>
      </c>
      <c r="BE5025" s="241">
        <f>IF(N5025="základní",J5025,0)</f>
        <v>0</v>
      </c>
      <c r="BF5025" s="241">
        <f>IF(N5025="snížená",J5025,0)</f>
        <v>0</v>
      </c>
      <c r="BG5025" s="241">
        <f>IF(N5025="zákl. přenesená",J5025,0)</f>
        <v>0</v>
      </c>
      <c r="BH5025" s="241">
        <f>IF(N5025="sníž. přenesená",J5025,0)</f>
        <v>0</v>
      </c>
      <c r="BI5025" s="241">
        <f>IF(N5025="nulová",J5025,0)</f>
        <v>0</v>
      </c>
      <c r="BJ5025" s="18" t="s">
        <v>80</v>
      </c>
      <c r="BK5025" s="241">
        <f>ROUND(I5025*H5025,2)</f>
        <v>0</v>
      </c>
      <c r="BL5025" s="18" t="s">
        <v>195</v>
      </c>
      <c r="BM5025" s="240" t="s">
        <v>3198</v>
      </c>
    </row>
    <row r="5026" s="2" customFormat="1">
      <c r="A5026" s="39"/>
      <c r="B5026" s="40"/>
      <c r="C5026" s="41"/>
      <c r="D5026" s="242" t="s">
        <v>197</v>
      </c>
      <c r="E5026" s="41"/>
      <c r="F5026" s="243" t="s">
        <v>3197</v>
      </c>
      <c r="G5026" s="41"/>
      <c r="H5026" s="41"/>
      <c r="I5026" s="244"/>
      <c r="J5026" s="41"/>
      <c r="K5026" s="41"/>
      <c r="L5026" s="45"/>
      <c r="M5026" s="245"/>
      <c r="N5026" s="246"/>
      <c r="O5026" s="92"/>
      <c r="P5026" s="92"/>
      <c r="Q5026" s="92"/>
      <c r="R5026" s="92"/>
      <c r="S5026" s="92"/>
      <c r="T5026" s="93"/>
      <c r="U5026" s="39"/>
      <c r="V5026" s="39"/>
      <c r="W5026" s="39"/>
      <c r="X5026" s="39"/>
      <c r="Y5026" s="39"/>
      <c r="Z5026" s="39"/>
      <c r="AA5026" s="39"/>
      <c r="AB5026" s="39"/>
      <c r="AC5026" s="39"/>
      <c r="AD5026" s="39"/>
      <c r="AE5026" s="39"/>
      <c r="AT5026" s="18" t="s">
        <v>197</v>
      </c>
      <c r="AU5026" s="18" t="s">
        <v>82</v>
      </c>
    </row>
    <row r="5027" s="13" customFormat="1">
      <c r="A5027" s="13"/>
      <c r="B5027" s="249"/>
      <c r="C5027" s="250"/>
      <c r="D5027" s="242" t="s">
        <v>200</v>
      </c>
      <c r="E5027" s="251" t="s">
        <v>1</v>
      </c>
      <c r="F5027" s="252" t="s">
        <v>3193</v>
      </c>
      <c r="G5027" s="250"/>
      <c r="H5027" s="251" t="s">
        <v>1</v>
      </c>
      <c r="I5027" s="253"/>
      <c r="J5027" s="250"/>
      <c r="K5027" s="250"/>
      <c r="L5027" s="254"/>
      <c r="M5027" s="255"/>
      <c r="N5027" s="256"/>
      <c r="O5027" s="256"/>
      <c r="P5027" s="256"/>
      <c r="Q5027" s="256"/>
      <c r="R5027" s="256"/>
      <c r="S5027" s="256"/>
      <c r="T5027" s="257"/>
      <c r="U5027" s="13"/>
      <c r="V5027" s="13"/>
      <c r="W5027" s="13"/>
      <c r="X5027" s="13"/>
      <c r="Y5027" s="13"/>
      <c r="Z5027" s="13"/>
      <c r="AA5027" s="13"/>
      <c r="AB5027" s="13"/>
      <c r="AC5027" s="13"/>
      <c r="AD5027" s="13"/>
      <c r="AE5027" s="13"/>
      <c r="AT5027" s="258" t="s">
        <v>200</v>
      </c>
      <c r="AU5027" s="258" t="s">
        <v>82</v>
      </c>
      <c r="AV5027" s="13" t="s">
        <v>80</v>
      </c>
      <c r="AW5027" s="13" t="s">
        <v>30</v>
      </c>
      <c r="AX5027" s="13" t="s">
        <v>73</v>
      </c>
      <c r="AY5027" s="258" t="s">
        <v>189</v>
      </c>
    </row>
    <row r="5028" s="13" customFormat="1">
      <c r="A5028" s="13"/>
      <c r="B5028" s="249"/>
      <c r="C5028" s="250"/>
      <c r="D5028" s="242" t="s">
        <v>200</v>
      </c>
      <c r="E5028" s="251" t="s">
        <v>1</v>
      </c>
      <c r="F5028" s="252" t="s">
        <v>3131</v>
      </c>
      <c r="G5028" s="250"/>
      <c r="H5028" s="251" t="s">
        <v>1</v>
      </c>
      <c r="I5028" s="253"/>
      <c r="J5028" s="250"/>
      <c r="K5028" s="250"/>
      <c r="L5028" s="254"/>
      <c r="M5028" s="255"/>
      <c r="N5028" s="256"/>
      <c r="O5028" s="256"/>
      <c r="P5028" s="256"/>
      <c r="Q5028" s="256"/>
      <c r="R5028" s="256"/>
      <c r="S5028" s="256"/>
      <c r="T5028" s="257"/>
      <c r="U5028" s="13"/>
      <c r="V5028" s="13"/>
      <c r="W5028" s="13"/>
      <c r="X5028" s="13"/>
      <c r="Y5028" s="13"/>
      <c r="Z5028" s="13"/>
      <c r="AA5028" s="13"/>
      <c r="AB5028" s="13"/>
      <c r="AC5028" s="13"/>
      <c r="AD5028" s="13"/>
      <c r="AE5028" s="13"/>
      <c r="AT5028" s="258" t="s">
        <v>200</v>
      </c>
      <c r="AU5028" s="258" t="s">
        <v>82</v>
      </c>
      <c r="AV5028" s="13" t="s">
        <v>80</v>
      </c>
      <c r="AW5028" s="13" t="s">
        <v>30</v>
      </c>
      <c r="AX5028" s="13" t="s">
        <v>73</v>
      </c>
      <c r="AY5028" s="258" t="s">
        <v>189</v>
      </c>
    </row>
    <row r="5029" s="14" customFormat="1">
      <c r="A5029" s="14"/>
      <c r="B5029" s="259"/>
      <c r="C5029" s="260"/>
      <c r="D5029" s="242" t="s">
        <v>200</v>
      </c>
      <c r="E5029" s="261" t="s">
        <v>1</v>
      </c>
      <c r="F5029" s="262" t="s">
        <v>3199</v>
      </c>
      <c r="G5029" s="260"/>
      <c r="H5029" s="263">
        <v>1.3680000000000001</v>
      </c>
      <c r="I5029" s="264"/>
      <c r="J5029" s="260"/>
      <c r="K5029" s="260"/>
      <c r="L5029" s="265"/>
      <c r="M5029" s="266"/>
      <c r="N5029" s="267"/>
      <c r="O5029" s="267"/>
      <c r="P5029" s="267"/>
      <c r="Q5029" s="267"/>
      <c r="R5029" s="267"/>
      <c r="S5029" s="267"/>
      <c r="T5029" s="268"/>
      <c r="U5029" s="14"/>
      <c r="V5029" s="14"/>
      <c r="W5029" s="14"/>
      <c r="X5029" s="14"/>
      <c r="Y5029" s="14"/>
      <c r="Z5029" s="14"/>
      <c r="AA5029" s="14"/>
      <c r="AB5029" s="14"/>
      <c r="AC5029" s="14"/>
      <c r="AD5029" s="14"/>
      <c r="AE5029" s="14"/>
      <c r="AT5029" s="269" t="s">
        <v>200</v>
      </c>
      <c r="AU5029" s="269" t="s">
        <v>82</v>
      </c>
      <c r="AV5029" s="14" t="s">
        <v>82</v>
      </c>
      <c r="AW5029" s="14" t="s">
        <v>30</v>
      </c>
      <c r="AX5029" s="14" t="s">
        <v>73</v>
      </c>
      <c r="AY5029" s="269" t="s">
        <v>189</v>
      </c>
    </row>
    <row r="5030" s="13" customFormat="1">
      <c r="A5030" s="13"/>
      <c r="B5030" s="249"/>
      <c r="C5030" s="250"/>
      <c r="D5030" s="242" t="s">
        <v>200</v>
      </c>
      <c r="E5030" s="251" t="s">
        <v>1</v>
      </c>
      <c r="F5030" s="252" t="s">
        <v>3137</v>
      </c>
      <c r="G5030" s="250"/>
      <c r="H5030" s="251" t="s">
        <v>1</v>
      </c>
      <c r="I5030" s="253"/>
      <c r="J5030" s="250"/>
      <c r="K5030" s="250"/>
      <c r="L5030" s="254"/>
      <c r="M5030" s="255"/>
      <c r="N5030" s="256"/>
      <c r="O5030" s="256"/>
      <c r="P5030" s="256"/>
      <c r="Q5030" s="256"/>
      <c r="R5030" s="256"/>
      <c r="S5030" s="256"/>
      <c r="T5030" s="257"/>
      <c r="U5030" s="13"/>
      <c r="V5030" s="13"/>
      <c r="W5030" s="13"/>
      <c r="X5030" s="13"/>
      <c r="Y5030" s="13"/>
      <c r="Z5030" s="13"/>
      <c r="AA5030" s="13"/>
      <c r="AB5030" s="13"/>
      <c r="AC5030" s="13"/>
      <c r="AD5030" s="13"/>
      <c r="AE5030" s="13"/>
      <c r="AT5030" s="258" t="s">
        <v>200</v>
      </c>
      <c r="AU5030" s="258" t="s">
        <v>82</v>
      </c>
      <c r="AV5030" s="13" t="s">
        <v>80</v>
      </c>
      <c r="AW5030" s="13" t="s">
        <v>30</v>
      </c>
      <c r="AX5030" s="13" t="s">
        <v>73</v>
      </c>
      <c r="AY5030" s="258" t="s">
        <v>189</v>
      </c>
    </row>
    <row r="5031" s="14" customFormat="1">
      <c r="A5031" s="14"/>
      <c r="B5031" s="259"/>
      <c r="C5031" s="260"/>
      <c r="D5031" s="242" t="s">
        <v>200</v>
      </c>
      <c r="E5031" s="261" t="s">
        <v>1</v>
      </c>
      <c r="F5031" s="262" t="s">
        <v>3200</v>
      </c>
      <c r="G5031" s="260"/>
      <c r="H5031" s="263">
        <v>4.6020000000000003</v>
      </c>
      <c r="I5031" s="264"/>
      <c r="J5031" s="260"/>
      <c r="K5031" s="260"/>
      <c r="L5031" s="265"/>
      <c r="M5031" s="266"/>
      <c r="N5031" s="267"/>
      <c r="O5031" s="267"/>
      <c r="P5031" s="267"/>
      <c r="Q5031" s="267"/>
      <c r="R5031" s="267"/>
      <c r="S5031" s="267"/>
      <c r="T5031" s="268"/>
      <c r="U5031" s="14"/>
      <c r="V5031" s="14"/>
      <c r="W5031" s="14"/>
      <c r="X5031" s="14"/>
      <c r="Y5031" s="14"/>
      <c r="Z5031" s="14"/>
      <c r="AA5031" s="14"/>
      <c r="AB5031" s="14"/>
      <c r="AC5031" s="14"/>
      <c r="AD5031" s="14"/>
      <c r="AE5031" s="14"/>
      <c r="AT5031" s="269" t="s">
        <v>200</v>
      </c>
      <c r="AU5031" s="269" t="s">
        <v>82</v>
      </c>
      <c r="AV5031" s="14" t="s">
        <v>82</v>
      </c>
      <c r="AW5031" s="14" t="s">
        <v>30</v>
      </c>
      <c r="AX5031" s="14" t="s">
        <v>73</v>
      </c>
      <c r="AY5031" s="269" t="s">
        <v>189</v>
      </c>
    </row>
    <row r="5032" s="13" customFormat="1">
      <c r="A5032" s="13"/>
      <c r="B5032" s="249"/>
      <c r="C5032" s="250"/>
      <c r="D5032" s="242" t="s">
        <v>200</v>
      </c>
      <c r="E5032" s="251" t="s">
        <v>1</v>
      </c>
      <c r="F5032" s="252" t="s">
        <v>3142</v>
      </c>
      <c r="G5032" s="250"/>
      <c r="H5032" s="251" t="s">
        <v>1</v>
      </c>
      <c r="I5032" s="253"/>
      <c r="J5032" s="250"/>
      <c r="K5032" s="250"/>
      <c r="L5032" s="254"/>
      <c r="M5032" s="255"/>
      <c r="N5032" s="256"/>
      <c r="O5032" s="256"/>
      <c r="P5032" s="256"/>
      <c r="Q5032" s="256"/>
      <c r="R5032" s="256"/>
      <c r="S5032" s="256"/>
      <c r="T5032" s="257"/>
      <c r="U5032" s="13"/>
      <c r="V5032" s="13"/>
      <c r="W5032" s="13"/>
      <c r="X5032" s="13"/>
      <c r="Y5032" s="13"/>
      <c r="Z5032" s="13"/>
      <c r="AA5032" s="13"/>
      <c r="AB5032" s="13"/>
      <c r="AC5032" s="13"/>
      <c r="AD5032" s="13"/>
      <c r="AE5032" s="13"/>
      <c r="AT5032" s="258" t="s">
        <v>200</v>
      </c>
      <c r="AU5032" s="258" t="s">
        <v>82</v>
      </c>
      <c r="AV5032" s="13" t="s">
        <v>80</v>
      </c>
      <c r="AW5032" s="13" t="s">
        <v>30</v>
      </c>
      <c r="AX5032" s="13" t="s">
        <v>73</v>
      </c>
      <c r="AY5032" s="258" t="s">
        <v>189</v>
      </c>
    </row>
    <row r="5033" s="14" customFormat="1">
      <c r="A5033" s="14"/>
      <c r="B5033" s="259"/>
      <c r="C5033" s="260"/>
      <c r="D5033" s="242" t="s">
        <v>200</v>
      </c>
      <c r="E5033" s="261" t="s">
        <v>1</v>
      </c>
      <c r="F5033" s="262" t="s">
        <v>3200</v>
      </c>
      <c r="G5033" s="260"/>
      <c r="H5033" s="263">
        <v>4.6020000000000003</v>
      </c>
      <c r="I5033" s="264"/>
      <c r="J5033" s="260"/>
      <c r="K5033" s="260"/>
      <c r="L5033" s="265"/>
      <c r="M5033" s="266"/>
      <c r="N5033" s="267"/>
      <c r="O5033" s="267"/>
      <c r="P5033" s="267"/>
      <c r="Q5033" s="267"/>
      <c r="R5033" s="267"/>
      <c r="S5033" s="267"/>
      <c r="T5033" s="268"/>
      <c r="U5033" s="14"/>
      <c r="V5033" s="14"/>
      <c r="W5033" s="14"/>
      <c r="X5033" s="14"/>
      <c r="Y5033" s="14"/>
      <c r="Z5033" s="14"/>
      <c r="AA5033" s="14"/>
      <c r="AB5033" s="14"/>
      <c r="AC5033" s="14"/>
      <c r="AD5033" s="14"/>
      <c r="AE5033" s="14"/>
      <c r="AT5033" s="269" t="s">
        <v>200</v>
      </c>
      <c r="AU5033" s="269" t="s">
        <v>82</v>
      </c>
      <c r="AV5033" s="14" t="s">
        <v>82</v>
      </c>
      <c r="AW5033" s="14" t="s">
        <v>30</v>
      </c>
      <c r="AX5033" s="14" t="s">
        <v>73</v>
      </c>
      <c r="AY5033" s="269" t="s">
        <v>189</v>
      </c>
    </row>
    <row r="5034" s="13" customFormat="1">
      <c r="A5034" s="13"/>
      <c r="B5034" s="249"/>
      <c r="C5034" s="250"/>
      <c r="D5034" s="242" t="s">
        <v>200</v>
      </c>
      <c r="E5034" s="251" t="s">
        <v>1</v>
      </c>
      <c r="F5034" s="252" t="s">
        <v>3153</v>
      </c>
      <c r="G5034" s="250"/>
      <c r="H5034" s="251" t="s">
        <v>1</v>
      </c>
      <c r="I5034" s="253"/>
      <c r="J5034" s="250"/>
      <c r="K5034" s="250"/>
      <c r="L5034" s="254"/>
      <c r="M5034" s="255"/>
      <c r="N5034" s="256"/>
      <c r="O5034" s="256"/>
      <c r="P5034" s="256"/>
      <c r="Q5034" s="256"/>
      <c r="R5034" s="256"/>
      <c r="S5034" s="256"/>
      <c r="T5034" s="257"/>
      <c r="U5034" s="13"/>
      <c r="V5034" s="13"/>
      <c r="W5034" s="13"/>
      <c r="X5034" s="13"/>
      <c r="Y5034" s="13"/>
      <c r="Z5034" s="13"/>
      <c r="AA5034" s="13"/>
      <c r="AB5034" s="13"/>
      <c r="AC5034" s="13"/>
      <c r="AD5034" s="13"/>
      <c r="AE5034" s="13"/>
      <c r="AT5034" s="258" t="s">
        <v>200</v>
      </c>
      <c r="AU5034" s="258" t="s">
        <v>82</v>
      </c>
      <c r="AV5034" s="13" t="s">
        <v>80</v>
      </c>
      <c r="AW5034" s="13" t="s">
        <v>30</v>
      </c>
      <c r="AX5034" s="13" t="s">
        <v>73</v>
      </c>
      <c r="AY5034" s="258" t="s">
        <v>189</v>
      </c>
    </row>
    <row r="5035" s="14" customFormat="1">
      <c r="A5035" s="14"/>
      <c r="B5035" s="259"/>
      <c r="C5035" s="260"/>
      <c r="D5035" s="242" t="s">
        <v>200</v>
      </c>
      <c r="E5035" s="261" t="s">
        <v>1</v>
      </c>
      <c r="F5035" s="262" t="s">
        <v>3154</v>
      </c>
      <c r="G5035" s="260"/>
      <c r="H5035" s="263">
        <v>0.74099999999999999</v>
      </c>
      <c r="I5035" s="264"/>
      <c r="J5035" s="260"/>
      <c r="K5035" s="260"/>
      <c r="L5035" s="265"/>
      <c r="M5035" s="266"/>
      <c r="N5035" s="267"/>
      <c r="O5035" s="267"/>
      <c r="P5035" s="267"/>
      <c r="Q5035" s="267"/>
      <c r="R5035" s="267"/>
      <c r="S5035" s="267"/>
      <c r="T5035" s="268"/>
      <c r="U5035" s="14"/>
      <c r="V5035" s="14"/>
      <c r="W5035" s="14"/>
      <c r="X5035" s="14"/>
      <c r="Y5035" s="14"/>
      <c r="Z5035" s="14"/>
      <c r="AA5035" s="14"/>
      <c r="AB5035" s="14"/>
      <c r="AC5035" s="14"/>
      <c r="AD5035" s="14"/>
      <c r="AE5035" s="14"/>
      <c r="AT5035" s="269" t="s">
        <v>200</v>
      </c>
      <c r="AU5035" s="269" t="s">
        <v>82</v>
      </c>
      <c r="AV5035" s="14" t="s">
        <v>82</v>
      </c>
      <c r="AW5035" s="14" t="s">
        <v>30</v>
      </c>
      <c r="AX5035" s="14" t="s">
        <v>73</v>
      </c>
      <c r="AY5035" s="269" t="s">
        <v>189</v>
      </c>
    </row>
    <row r="5036" s="13" customFormat="1">
      <c r="A5036" s="13"/>
      <c r="B5036" s="249"/>
      <c r="C5036" s="250"/>
      <c r="D5036" s="242" t="s">
        <v>200</v>
      </c>
      <c r="E5036" s="251" t="s">
        <v>1</v>
      </c>
      <c r="F5036" s="252" t="s">
        <v>3165</v>
      </c>
      <c r="G5036" s="250"/>
      <c r="H5036" s="251" t="s">
        <v>1</v>
      </c>
      <c r="I5036" s="253"/>
      <c r="J5036" s="250"/>
      <c r="K5036" s="250"/>
      <c r="L5036" s="254"/>
      <c r="M5036" s="255"/>
      <c r="N5036" s="256"/>
      <c r="O5036" s="256"/>
      <c r="P5036" s="256"/>
      <c r="Q5036" s="256"/>
      <c r="R5036" s="256"/>
      <c r="S5036" s="256"/>
      <c r="T5036" s="257"/>
      <c r="U5036" s="13"/>
      <c r="V5036" s="13"/>
      <c r="W5036" s="13"/>
      <c r="X5036" s="13"/>
      <c r="Y5036" s="13"/>
      <c r="Z5036" s="13"/>
      <c r="AA5036" s="13"/>
      <c r="AB5036" s="13"/>
      <c r="AC5036" s="13"/>
      <c r="AD5036" s="13"/>
      <c r="AE5036" s="13"/>
      <c r="AT5036" s="258" t="s">
        <v>200</v>
      </c>
      <c r="AU5036" s="258" t="s">
        <v>82</v>
      </c>
      <c r="AV5036" s="13" t="s">
        <v>80</v>
      </c>
      <c r="AW5036" s="13" t="s">
        <v>30</v>
      </c>
      <c r="AX5036" s="13" t="s">
        <v>73</v>
      </c>
      <c r="AY5036" s="258" t="s">
        <v>189</v>
      </c>
    </row>
    <row r="5037" s="14" customFormat="1">
      <c r="A5037" s="14"/>
      <c r="B5037" s="259"/>
      <c r="C5037" s="260"/>
      <c r="D5037" s="242" t="s">
        <v>200</v>
      </c>
      <c r="E5037" s="261" t="s">
        <v>1</v>
      </c>
      <c r="F5037" s="262" t="s">
        <v>3201</v>
      </c>
      <c r="G5037" s="260"/>
      <c r="H5037" s="263">
        <v>0.51600000000000001</v>
      </c>
      <c r="I5037" s="264"/>
      <c r="J5037" s="260"/>
      <c r="K5037" s="260"/>
      <c r="L5037" s="265"/>
      <c r="M5037" s="266"/>
      <c r="N5037" s="267"/>
      <c r="O5037" s="267"/>
      <c r="P5037" s="267"/>
      <c r="Q5037" s="267"/>
      <c r="R5037" s="267"/>
      <c r="S5037" s="267"/>
      <c r="T5037" s="268"/>
      <c r="U5037" s="14"/>
      <c r="V5037" s="14"/>
      <c r="W5037" s="14"/>
      <c r="X5037" s="14"/>
      <c r="Y5037" s="14"/>
      <c r="Z5037" s="14"/>
      <c r="AA5037" s="14"/>
      <c r="AB5037" s="14"/>
      <c r="AC5037" s="14"/>
      <c r="AD5037" s="14"/>
      <c r="AE5037" s="14"/>
      <c r="AT5037" s="269" t="s">
        <v>200</v>
      </c>
      <c r="AU5037" s="269" t="s">
        <v>82</v>
      </c>
      <c r="AV5037" s="14" t="s">
        <v>82</v>
      </c>
      <c r="AW5037" s="14" t="s">
        <v>30</v>
      </c>
      <c r="AX5037" s="14" t="s">
        <v>73</v>
      </c>
      <c r="AY5037" s="269" t="s">
        <v>189</v>
      </c>
    </row>
    <row r="5038" s="13" customFormat="1">
      <c r="A5038" s="13"/>
      <c r="B5038" s="249"/>
      <c r="C5038" s="250"/>
      <c r="D5038" s="242" t="s">
        <v>200</v>
      </c>
      <c r="E5038" s="251" t="s">
        <v>1</v>
      </c>
      <c r="F5038" s="252" t="s">
        <v>3181</v>
      </c>
      <c r="G5038" s="250"/>
      <c r="H5038" s="251" t="s">
        <v>1</v>
      </c>
      <c r="I5038" s="253"/>
      <c r="J5038" s="250"/>
      <c r="K5038" s="250"/>
      <c r="L5038" s="254"/>
      <c r="M5038" s="255"/>
      <c r="N5038" s="256"/>
      <c r="O5038" s="256"/>
      <c r="P5038" s="256"/>
      <c r="Q5038" s="256"/>
      <c r="R5038" s="256"/>
      <c r="S5038" s="256"/>
      <c r="T5038" s="257"/>
      <c r="U5038" s="13"/>
      <c r="V5038" s="13"/>
      <c r="W5038" s="13"/>
      <c r="X5038" s="13"/>
      <c r="Y5038" s="13"/>
      <c r="Z5038" s="13"/>
      <c r="AA5038" s="13"/>
      <c r="AB5038" s="13"/>
      <c r="AC5038" s="13"/>
      <c r="AD5038" s="13"/>
      <c r="AE5038" s="13"/>
      <c r="AT5038" s="258" t="s">
        <v>200</v>
      </c>
      <c r="AU5038" s="258" t="s">
        <v>82</v>
      </c>
      <c r="AV5038" s="13" t="s">
        <v>80</v>
      </c>
      <c r="AW5038" s="13" t="s">
        <v>30</v>
      </c>
      <c r="AX5038" s="13" t="s">
        <v>73</v>
      </c>
      <c r="AY5038" s="258" t="s">
        <v>189</v>
      </c>
    </row>
    <row r="5039" s="14" customFormat="1">
      <c r="A5039" s="14"/>
      <c r="B5039" s="259"/>
      <c r="C5039" s="260"/>
      <c r="D5039" s="242" t="s">
        <v>200</v>
      </c>
      <c r="E5039" s="261" t="s">
        <v>1</v>
      </c>
      <c r="F5039" s="262" t="s">
        <v>3202</v>
      </c>
      <c r="G5039" s="260"/>
      <c r="H5039" s="263">
        <v>0.84499999999999997</v>
      </c>
      <c r="I5039" s="264"/>
      <c r="J5039" s="260"/>
      <c r="K5039" s="260"/>
      <c r="L5039" s="265"/>
      <c r="M5039" s="266"/>
      <c r="N5039" s="267"/>
      <c r="O5039" s="267"/>
      <c r="P5039" s="267"/>
      <c r="Q5039" s="267"/>
      <c r="R5039" s="267"/>
      <c r="S5039" s="267"/>
      <c r="T5039" s="268"/>
      <c r="U5039" s="14"/>
      <c r="V5039" s="14"/>
      <c r="W5039" s="14"/>
      <c r="X5039" s="14"/>
      <c r="Y5039" s="14"/>
      <c r="Z5039" s="14"/>
      <c r="AA5039" s="14"/>
      <c r="AB5039" s="14"/>
      <c r="AC5039" s="14"/>
      <c r="AD5039" s="14"/>
      <c r="AE5039" s="14"/>
      <c r="AT5039" s="269" t="s">
        <v>200</v>
      </c>
      <c r="AU5039" s="269" t="s">
        <v>82</v>
      </c>
      <c r="AV5039" s="14" t="s">
        <v>82</v>
      </c>
      <c r="AW5039" s="14" t="s">
        <v>30</v>
      </c>
      <c r="AX5039" s="14" t="s">
        <v>73</v>
      </c>
      <c r="AY5039" s="269" t="s">
        <v>189</v>
      </c>
    </row>
    <row r="5040" s="13" customFormat="1">
      <c r="A5040" s="13"/>
      <c r="B5040" s="249"/>
      <c r="C5040" s="250"/>
      <c r="D5040" s="242" t="s">
        <v>200</v>
      </c>
      <c r="E5040" s="251" t="s">
        <v>1</v>
      </c>
      <c r="F5040" s="252" t="s">
        <v>3187</v>
      </c>
      <c r="G5040" s="250"/>
      <c r="H5040" s="251" t="s">
        <v>1</v>
      </c>
      <c r="I5040" s="253"/>
      <c r="J5040" s="250"/>
      <c r="K5040" s="250"/>
      <c r="L5040" s="254"/>
      <c r="M5040" s="255"/>
      <c r="N5040" s="256"/>
      <c r="O5040" s="256"/>
      <c r="P5040" s="256"/>
      <c r="Q5040" s="256"/>
      <c r="R5040" s="256"/>
      <c r="S5040" s="256"/>
      <c r="T5040" s="257"/>
      <c r="U5040" s="13"/>
      <c r="V5040" s="13"/>
      <c r="W5040" s="13"/>
      <c r="X5040" s="13"/>
      <c r="Y5040" s="13"/>
      <c r="Z5040" s="13"/>
      <c r="AA5040" s="13"/>
      <c r="AB5040" s="13"/>
      <c r="AC5040" s="13"/>
      <c r="AD5040" s="13"/>
      <c r="AE5040" s="13"/>
      <c r="AT5040" s="258" t="s">
        <v>200</v>
      </c>
      <c r="AU5040" s="258" t="s">
        <v>82</v>
      </c>
      <c r="AV5040" s="13" t="s">
        <v>80</v>
      </c>
      <c r="AW5040" s="13" t="s">
        <v>30</v>
      </c>
      <c r="AX5040" s="13" t="s">
        <v>73</v>
      </c>
      <c r="AY5040" s="258" t="s">
        <v>189</v>
      </c>
    </row>
    <row r="5041" s="14" customFormat="1">
      <c r="A5041" s="14"/>
      <c r="B5041" s="259"/>
      <c r="C5041" s="260"/>
      <c r="D5041" s="242" t="s">
        <v>200</v>
      </c>
      <c r="E5041" s="261" t="s">
        <v>1</v>
      </c>
      <c r="F5041" s="262" t="s">
        <v>3203</v>
      </c>
      <c r="G5041" s="260"/>
      <c r="H5041" s="263">
        <v>0.76700000000000002</v>
      </c>
      <c r="I5041" s="264"/>
      <c r="J5041" s="260"/>
      <c r="K5041" s="260"/>
      <c r="L5041" s="265"/>
      <c r="M5041" s="266"/>
      <c r="N5041" s="267"/>
      <c r="O5041" s="267"/>
      <c r="P5041" s="267"/>
      <c r="Q5041" s="267"/>
      <c r="R5041" s="267"/>
      <c r="S5041" s="267"/>
      <c r="T5041" s="268"/>
      <c r="U5041" s="14"/>
      <c r="V5041" s="14"/>
      <c r="W5041" s="14"/>
      <c r="X5041" s="14"/>
      <c r="Y5041" s="14"/>
      <c r="Z5041" s="14"/>
      <c r="AA5041" s="14"/>
      <c r="AB5041" s="14"/>
      <c r="AC5041" s="14"/>
      <c r="AD5041" s="14"/>
      <c r="AE5041" s="14"/>
      <c r="AT5041" s="269" t="s">
        <v>200</v>
      </c>
      <c r="AU5041" s="269" t="s">
        <v>82</v>
      </c>
      <c r="AV5041" s="14" t="s">
        <v>82</v>
      </c>
      <c r="AW5041" s="14" t="s">
        <v>30</v>
      </c>
      <c r="AX5041" s="14" t="s">
        <v>73</v>
      </c>
      <c r="AY5041" s="269" t="s">
        <v>189</v>
      </c>
    </row>
    <row r="5042" s="15" customFormat="1">
      <c r="A5042" s="15"/>
      <c r="B5042" s="270"/>
      <c r="C5042" s="271"/>
      <c r="D5042" s="242" t="s">
        <v>200</v>
      </c>
      <c r="E5042" s="272" t="s">
        <v>1</v>
      </c>
      <c r="F5042" s="273" t="s">
        <v>207</v>
      </c>
      <c r="G5042" s="271"/>
      <c r="H5042" s="274">
        <v>13.441000000000001</v>
      </c>
      <c r="I5042" s="275"/>
      <c r="J5042" s="271"/>
      <c r="K5042" s="271"/>
      <c r="L5042" s="276"/>
      <c r="M5042" s="277"/>
      <c r="N5042" s="278"/>
      <c r="O5042" s="278"/>
      <c r="P5042" s="278"/>
      <c r="Q5042" s="278"/>
      <c r="R5042" s="278"/>
      <c r="S5042" s="278"/>
      <c r="T5042" s="279"/>
      <c r="U5042" s="15"/>
      <c r="V5042" s="15"/>
      <c r="W5042" s="15"/>
      <c r="X5042" s="15"/>
      <c r="Y5042" s="15"/>
      <c r="Z5042" s="15"/>
      <c r="AA5042" s="15"/>
      <c r="AB5042" s="15"/>
      <c r="AC5042" s="15"/>
      <c r="AD5042" s="15"/>
      <c r="AE5042" s="15"/>
      <c r="AT5042" s="280" t="s">
        <v>200</v>
      </c>
      <c r="AU5042" s="280" t="s">
        <v>82</v>
      </c>
      <c r="AV5042" s="15" t="s">
        <v>195</v>
      </c>
      <c r="AW5042" s="15" t="s">
        <v>30</v>
      </c>
      <c r="AX5042" s="15" t="s">
        <v>80</v>
      </c>
      <c r="AY5042" s="280" t="s">
        <v>189</v>
      </c>
    </row>
    <row r="5043" s="2" customFormat="1" ht="16.5" customHeight="1">
      <c r="A5043" s="39"/>
      <c r="B5043" s="40"/>
      <c r="C5043" s="228" t="s">
        <v>3204</v>
      </c>
      <c r="D5043" s="228" t="s">
        <v>191</v>
      </c>
      <c r="E5043" s="229" t="s">
        <v>3205</v>
      </c>
      <c r="F5043" s="230" t="s">
        <v>3206</v>
      </c>
      <c r="G5043" s="231" t="s">
        <v>301</v>
      </c>
      <c r="H5043" s="232">
        <v>35.552999999999997</v>
      </c>
      <c r="I5043" s="233"/>
      <c r="J5043" s="234">
        <f>ROUND(I5043*H5043,2)</f>
        <v>0</v>
      </c>
      <c r="K5043" s="235"/>
      <c r="L5043" s="45"/>
      <c r="M5043" s="236" t="s">
        <v>1</v>
      </c>
      <c r="N5043" s="237" t="s">
        <v>38</v>
      </c>
      <c r="O5043" s="92"/>
      <c r="P5043" s="238">
        <f>O5043*H5043</f>
        <v>0</v>
      </c>
      <c r="Q5043" s="238">
        <v>0</v>
      </c>
      <c r="R5043" s="238">
        <f>Q5043*H5043</f>
        <v>0</v>
      </c>
      <c r="S5043" s="238">
        <v>0</v>
      </c>
      <c r="T5043" s="239">
        <f>S5043*H5043</f>
        <v>0</v>
      </c>
      <c r="U5043" s="39"/>
      <c r="V5043" s="39"/>
      <c r="W5043" s="39"/>
      <c r="X5043" s="39"/>
      <c r="Y5043" s="39"/>
      <c r="Z5043" s="39"/>
      <c r="AA5043" s="39"/>
      <c r="AB5043" s="39"/>
      <c r="AC5043" s="39"/>
      <c r="AD5043" s="39"/>
      <c r="AE5043" s="39"/>
      <c r="AR5043" s="240" t="s">
        <v>195</v>
      </c>
      <c r="AT5043" s="240" t="s">
        <v>191</v>
      </c>
      <c r="AU5043" s="240" t="s">
        <v>82</v>
      </c>
      <c r="AY5043" s="18" t="s">
        <v>189</v>
      </c>
      <c r="BE5043" s="241">
        <f>IF(N5043="základní",J5043,0)</f>
        <v>0</v>
      </c>
      <c r="BF5043" s="241">
        <f>IF(N5043="snížená",J5043,0)</f>
        <v>0</v>
      </c>
      <c r="BG5043" s="241">
        <f>IF(N5043="zákl. přenesená",J5043,0)</f>
        <v>0</v>
      </c>
      <c r="BH5043" s="241">
        <f>IF(N5043="sníž. přenesená",J5043,0)</f>
        <v>0</v>
      </c>
      <c r="BI5043" s="241">
        <f>IF(N5043="nulová",J5043,0)</f>
        <v>0</v>
      </c>
      <c r="BJ5043" s="18" t="s">
        <v>80</v>
      </c>
      <c r="BK5043" s="241">
        <f>ROUND(I5043*H5043,2)</f>
        <v>0</v>
      </c>
      <c r="BL5043" s="18" t="s">
        <v>195</v>
      </c>
      <c r="BM5043" s="240" t="s">
        <v>3207</v>
      </c>
    </row>
    <row r="5044" s="2" customFormat="1">
      <c r="A5044" s="39"/>
      <c r="B5044" s="40"/>
      <c r="C5044" s="41"/>
      <c r="D5044" s="242" t="s">
        <v>197</v>
      </c>
      <c r="E5044" s="41"/>
      <c r="F5044" s="243" t="s">
        <v>3206</v>
      </c>
      <c r="G5044" s="41"/>
      <c r="H5044" s="41"/>
      <c r="I5044" s="244"/>
      <c r="J5044" s="41"/>
      <c r="K5044" s="41"/>
      <c r="L5044" s="45"/>
      <c r="M5044" s="245"/>
      <c r="N5044" s="246"/>
      <c r="O5044" s="92"/>
      <c r="P5044" s="92"/>
      <c r="Q5044" s="92"/>
      <c r="R5044" s="92"/>
      <c r="S5044" s="92"/>
      <c r="T5044" s="93"/>
      <c r="U5044" s="39"/>
      <c r="V5044" s="39"/>
      <c r="W5044" s="39"/>
      <c r="X5044" s="39"/>
      <c r="Y5044" s="39"/>
      <c r="Z5044" s="39"/>
      <c r="AA5044" s="39"/>
      <c r="AB5044" s="39"/>
      <c r="AC5044" s="39"/>
      <c r="AD5044" s="39"/>
      <c r="AE5044" s="39"/>
      <c r="AT5044" s="18" t="s">
        <v>197</v>
      </c>
      <c r="AU5044" s="18" t="s">
        <v>82</v>
      </c>
    </row>
    <row r="5045" s="13" customFormat="1">
      <c r="A5045" s="13"/>
      <c r="B5045" s="249"/>
      <c r="C5045" s="250"/>
      <c r="D5045" s="242" t="s">
        <v>200</v>
      </c>
      <c r="E5045" s="251" t="s">
        <v>1</v>
      </c>
      <c r="F5045" s="252" t="s">
        <v>3193</v>
      </c>
      <c r="G5045" s="250"/>
      <c r="H5045" s="251" t="s">
        <v>1</v>
      </c>
      <c r="I5045" s="253"/>
      <c r="J5045" s="250"/>
      <c r="K5045" s="250"/>
      <c r="L5045" s="254"/>
      <c r="M5045" s="255"/>
      <c r="N5045" s="256"/>
      <c r="O5045" s="256"/>
      <c r="P5045" s="256"/>
      <c r="Q5045" s="256"/>
      <c r="R5045" s="256"/>
      <c r="S5045" s="256"/>
      <c r="T5045" s="257"/>
      <c r="U5045" s="13"/>
      <c r="V5045" s="13"/>
      <c r="W5045" s="13"/>
      <c r="X5045" s="13"/>
      <c r="Y5045" s="13"/>
      <c r="Z5045" s="13"/>
      <c r="AA5045" s="13"/>
      <c r="AB5045" s="13"/>
      <c r="AC5045" s="13"/>
      <c r="AD5045" s="13"/>
      <c r="AE5045" s="13"/>
      <c r="AT5045" s="258" t="s">
        <v>200</v>
      </c>
      <c r="AU5045" s="258" t="s">
        <v>82</v>
      </c>
      <c r="AV5045" s="13" t="s">
        <v>80</v>
      </c>
      <c r="AW5045" s="13" t="s">
        <v>30</v>
      </c>
      <c r="AX5045" s="13" t="s">
        <v>73</v>
      </c>
      <c r="AY5045" s="258" t="s">
        <v>189</v>
      </c>
    </row>
    <row r="5046" s="13" customFormat="1">
      <c r="A5046" s="13"/>
      <c r="B5046" s="249"/>
      <c r="C5046" s="250"/>
      <c r="D5046" s="242" t="s">
        <v>200</v>
      </c>
      <c r="E5046" s="251" t="s">
        <v>1</v>
      </c>
      <c r="F5046" s="252" t="s">
        <v>3131</v>
      </c>
      <c r="G5046" s="250"/>
      <c r="H5046" s="251" t="s">
        <v>1</v>
      </c>
      <c r="I5046" s="253"/>
      <c r="J5046" s="250"/>
      <c r="K5046" s="250"/>
      <c r="L5046" s="254"/>
      <c r="M5046" s="255"/>
      <c r="N5046" s="256"/>
      <c r="O5046" s="256"/>
      <c r="P5046" s="256"/>
      <c r="Q5046" s="256"/>
      <c r="R5046" s="256"/>
      <c r="S5046" s="256"/>
      <c r="T5046" s="257"/>
      <c r="U5046" s="13"/>
      <c r="V5046" s="13"/>
      <c r="W5046" s="13"/>
      <c r="X5046" s="13"/>
      <c r="Y5046" s="13"/>
      <c r="Z5046" s="13"/>
      <c r="AA5046" s="13"/>
      <c r="AB5046" s="13"/>
      <c r="AC5046" s="13"/>
      <c r="AD5046" s="13"/>
      <c r="AE5046" s="13"/>
      <c r="AT5046" s="258" t="s">
        <v>200</v>
      </c>
      <c r="AU5046" s="258" t="s">
        <v>82</v>
      </c>
      <c r="AV5046" s="13" t="s">
        <v>80</v>
      </c>
      <c r="AW5046" s="13" t="s">
        <v>30</v>
      </c>
      <c r="AX5046" s="13" t="s">
        <v>73</v>
      </c>
      <c r="AY5046" s="258" t="s">
        <v>189</v>
      </c>
    </row>
    <row r="5047" s="14" customFormat="1">
      <c r="A5047" s="14"/>
      <c r="B5047" s="259"/>
      <c r="C5047" s="260"/>
      <c r="D5047" s="242" t="s">
        <v>200</v>
      </c>
      <c r="E5047" s="261" t="s">
        <v>1</v>
      </c>
      <c r="F5047" s="262" t="s">
        <v>3132</v>
      </c>
      <c r="G5047" s="260"/>
      <c r="H5047" s="263">
        <v>3.3599999999999999</v>
      </c>
      <c r="I5047" s="264"/>
      <c r="J5047" s="260"/>
      <c r="K5047" s="260"/>
      <c r="L5047" s="265"/>
      <c r="M5047" s="266"/>
      <c r="N5047" s="267"/>
      <c r="O5047" s="267"/>
      <c r="P5047" s="267"/>
      <c r="Q5047" s="267"/>
      <c r="R5047" s="267"/>
      <c r="S5047" s="267"/>
      <c r="T5047" s="268"/>
      <c r="U5047" s="14"/>
      <c r="V5047" s="14"/>
      <c r="W5047" s="14"/>
      <c r="X5047" s="14"/>
      <c r="Y5047" s="14"/>
      <c r="Z5047" s="14"/>
      <c r="AA5047" s="14"/>
      <c r="AB5047" s="14"/>
      <c r="AC5047" s="14"/>
      <c r="AD5047" s="14"/>
      <c r="AE5047" s="14"/>
      <c r="AT5047" s="269" t="s">
        <v>200</v>
      </c>
      <c r="AU5047" s="269" t="s">
        <v>82</v>
      </c>
      <c r="AV5047" s="14" t="s">
        <v>82</v>
      </c>
      <c r="AW5047" s="14" t="s">
        <v>30</v>
      </c>
      <c r="AX5047" s="14" t="s">
        <v>73</v>
      </c>
      <c r="AY5047" s="269" t="s">
        <v>189</v>
      </c>
    </row>
    <row r="5048" s="13" customFormat="1">
      <c r="A5048" s="13"/>
      <c r="B5048" s="249"/>
      <c r="C5048" s="250"/>
      <c r="D5048" s="242" t="s">
        <v>200</v>
      </c>
      <c r="E5048" s="251" t="s">
        <v>1</v>
      </c>
      <c r="F5048" s="252" t="s">
        <v>3137</v>
      </c>
      <c r="G5048" s="250"/>
      <c r="H5048" s="251" t="s">
        <v>1</v>
      </c>
      <c r="I5048" s="253"/>
      <c r="J5048" s="250"/>
      <c r="K5048" s="250"/>
      <c r="L5048" s="254"/>
      <c r="M5048" s="255"/>
      <c r="N5048" s="256"/>
      <c r="O5048" s="256"/>
      <c r="P5048" s="256"/>
      <c r="Q5048" s="256"/>
      <c r="R5048" s="256"/>
      <c r="S5048" s="256"/>
      <c r="T5048" s="257"/>
      <c r="U5048" s="13"/>
      <c r="V5048" s="13"/>
      <c r="W5048" s="13"/>
      <c r="X5048" s="13"/>
      <c r="Y5048" s="13"/>
      <c r="Z5048" s="13"/>
      <c r="AA5048" s="13"/>
      <c r="AB5048" s="13"/>
      <c r="AC5048" s="13"/>
      <c r="AD5048" s="13"/>
      <c r="AE5048" s="13"/>
      <c r="AT5048" s="258" t="s">
        <v>200</v>
      </c>
      <c r="AU5048" s="258" t="s">
        <v>82</v>
      </c>
      <c r="AV5048" s="13" t="s">
        <v>80</v>
      </c>
      <c r="AW5048" s="13" t="s">
        <v>30</v>
      </c>
      <c r="AX5048" s="13" t="s">
        <v>73</v>
      </c>
      <c r="AY5048" s="258" t="s">
        <v>189</v>
      </c>
    </row>
    <row r="5049" s="14" customFormat="1">
      <c r="A5049" s="14"/>
      <c r="B5049" s="259"/>
      <c r="C5049" s="260"/>
      <c r="D5049" s="242" t="s">
        <v>200</v>
      </c>
      <c r="E5049" s="261" t="s">
        <v>1</v>
      </c>
      <c r="F5049" s="262" t="s">
        <v>1577</v>
      </c>
      <c r="G5049" s="260"/>
      <c r="H5049" s="263">
        <v>14.039999999999999</v>
      </c>
      <c r="I5049" s="264"/>
      <c r="J5049" s="260"/>
      <c r="K5049" s="260"/>
      <c r="L5049" s="265"/>
      <c r="M5049" s="266"/>
      <c r="N5049" s="267"/>
      <c r="O5049" s="267"/>
      <c r="P5049" s="267"/>
      <c r="Q5049" s="267"/>
      <c r="R5049" s="267"/>
      <c r="S5049" s="267"/>
      <c r="T5049" s="268"/>
      <c r="U5049" s="14"/>
      <c r="V5049" s="14"/>
      <c r="W5049" s="14"/>
      <c r="X5049" s="14"/>
      <c r="Y5049" s="14"/>
      <c r="Z5049" s="14"/>
      <c r="AA5049" s="14"/>
      <c r="AB5049" s="14"/>
      <c r="AC5049" s="14"/>
      <c r="AD5049" s="14"/>
      <c r="AE5049" s="14"/>
      <c r="AT5049" s="269" t="s">
        <v>200</v>
      </c>
      <c r="AU5049" s="269" t="s">
        <v>82</v>
      </c>
      <c r="AV5049" s="14" t="s">
        <v>82</v>
      </c>
      <c r="AW5049" s="14" t="s">
        <v>30</v>
      </c>
      <c r="AX5049" s="14" t="s">
        <v>73</v>
      </c>
      <c r="AY5049" s="269" t="s">
        <v>189</v>
      </c>
    </row>
    <row r="5050" s="13" customFormat="1">
      <c r="A5050" s="13"/>
      <c r="B5050" s="249"/>
      <c r="C5050" s="250"/>
      <c r="D5050" s="242" t="s">
        <v>200</v>
      </c>
      <c r="E5050" s="251" t="s">
        <v>1</v>
      </c>
      <c r="F5050" s="252" t="s">
        <v>3142</v>
      </c>
      <c r="G5050" s="250"/>
      <c r="H5050" s="251" t="s">
        <v>1</v>
      </c>
      <c r="I5050" s="253"/>
      <c r="J5050" s="250"/>
      <c r="K5050" s="250"/>
      <c r="L5050" s="254"/>
      <c r="M5050" s="255"/>
      <c r="N5050" s="256"/>
      <c r="O5050" s="256"/>
      <c r="P5050" s="256"/>
      <c r="Q5050" s="256"/>
      <c r="R5050" s="256"/>
      <c r="S5050" s="256"/>
      <c r="T5050" s="257"/>
      <c r="U5050" s="13"/>
      <c r="V5050" s="13"/>
      <c r="W5050" s="13"/>
      <c r="X5050" s="13"/>
      <c r="Y5050" s="13"/>
      <c r="Z5050" s="13"/>
      <c r="AA5050" s="13"/>
      <c r="AB5050" s="13"/>
      <c r="AC5050" s="13"/>
      <c r="AD5050" s="13"/>
      <c r="AE5050" s="13"/>
      <c r="AT5050" s="258" t="s">
        <v>200</v>
      </c>
      <c r="AU5050" s="258" t="s">
        <v>82</v>
      </c>
      <c r="AV5050" s="13" t="s">
        <v>80</v>
      </c>
      <c r="AW5050" s="13" t="s">
        <v>30</v>
      </c>
      <c r="AX5050" s="13" t="s">
        <v>73</v>
      </c>
      <c r="AY5050" s="258" t="s">
        <v>189</v>
      </c>
    </row>
    <row r="5051" s="14" customFormat="1">
      <c r="A5051" s="14"/>
      <c r="B5051" s="259"/>
      <c r="C5051" s="260"/>
      <c r="D5051" s="242" t="s">
        <v>200</v>
      </c>
      <c r="E5051" s="261" t="s">
        <v>1</v>
      </c>
      <c r="F5051" s="262" t="s">
        <v>1577</v>
      </c>
      <c r="G5051" s="260"/>
      <c r="H5051" s="263">
        <v>14.039999999999999</v>
      </c>
      <c r="I5051" s="264"/>
      <c r="J5051" s="260"/>
      <c r="K5051" s="260"/>
      <c r="L5051" s="265"/>
      <c r="M5051" s="266"/>
      <c r="N5051" s="267"/>
      <c r="O5051" s="267"/>
      <c r="P5051" s="267"/>
      <c r="Q5051" s="267"/>
      <c r="R5051" s="267"/>
      <c r="S5051" s="267"/>
      <c r="T5051" s="268"/>
      <c r="U5051" s="14"/>
      <c r="V5051" s="14"/>
      <c r="W5051" s="14"/>
      <c r="X5051" s="14"/>
      <c r="Y5051" s="14"/>
      <c r="Z5051" s="14"/>
      <c r="AA5051" s="14"/>
      <c r="AB5051" s="14"/>
      <c r="AC5051" s="14"/>
      <c r="AD5051" s="14"/>
      <c r="AE5051" s="14"/>
      <c r="AT5051" s="269" t="s">
        <v>200</v>
      </c>
      <c r="AU5051" s="269" t="s">
        <v>82</v>
      </c>
      <c r="AV5051" s="14" t="s">
        <v>82</v>
      </c>
      <c r="AW5051" s="14" t="s">
        <v>30</v>
      </c>
      <c r="AX5051" s="14" t="s">
        <v>73</v>
      </c>
      <c r="AY5051" s="269" t="s">
        <v>189</v>
      </c>
    </row>
    <row r="5052" s="13" customFormat="1">
      <c r="A5052" s="13"/>
      <c r="B5052" s="249"/>
      <c r="C5052" s="250"/>
      <c r="D5052" s="242" t="s">
        <v>200</v>
      </c>
      <c r="E5052" s="251" t="s">
        <v>1</v>
      </c>
      <c r="F5052" s="252" t="s">
        <v>3153</v>
      </c>
      <c r="G5052" s="250"/>
      <c r="H5052" s="251" t="s">
        <v>1</v>
      </c>
      <c r="I5052" s="253"/>
      <c r="J5052" s="250"/>
      <c r="K5052" s="250"/>
      <c r="L5052" s="254"/>
      <c r="M5052" s="255"/>
      <c r="N5052" s="256"/>
      <c r="O5052" s="256"/>
      <c r="P5052" s="256"/>
      <c r="Q5052" s="256"/>
      <c r="R5052" s="256"/>
      <c r="S5052" s="256"/>
      <c r="T5052" s="257"/>
      <c r="U5052" s="13"/>
      <c r="V5052" s="13"/>
      <c r="W5052" s="13"/>
      <c r="X5052" s="13"/>
      <c r="Y5052" s="13"/>
      <c r="Z5052" s="13"/>
      <c r="AA5052" s="13"/>
      <c r="AB5052" s="13"/>
      <c r="AC5052" s="13"/>
      <c r="AD5052" s="13"/>
      <c r="AE5052" s="13"/>
      <c r="AT5052" s="258" t="s">
        <v>200</v>
      </c>
      <c r="AU5052" s="258" t="s">
        <v>82</v>
      </c>
      <c r="AV5052" s="13" t="s">
        <v>80</v>
      </c>
      <c r="AW5052" s="13" t="s">
        <v>30</v>
      </c>
      <c r="AX5052" s="13" t="s">
        <v>73</v>
      </c>
      <c r="AY5052" s="258" t="s">
        <v>189</v>
      </c>
    </row>
    <row r="5053" s="14" customFormat="1">
      <c r="A5053" s="14"/>
      <c r="B5053" s="259"/>
      <c r="C5053" s="260"/>
      <c r="D5053" s="242" t="s">
        <v>200</v>
      </c>
      <c r="E5053" s="261" t="s">
        <v>1</v>
      </c>
      <c r="F5053" s="262" t="s">
        <v>3154</v>
      </c>
      <c r="G5053" s="260"/>
      <c r="H5053" s="263">
        <v>0.74099999999999999</v>
      </c>
      <c r="I5053" s="264"/>
      <c r="J5053" s="260"/>
      <c r="K5053" s="260"/>
      <c r="L5053" s="265"/>
      <c r="M5053" s="266"/>
      <c r="N5053" s="267"/>
      <c r="O5053" s="267"/>
      <c r="P5053" s="267"/>
      <c r="Q5053" s="267"/>
      <c r="R5053" s="267"/>
      <c r="S5053" s="267"/>
      <c r="T5053" s="268"/>
      <c r="U5053" s="14"/>
      <c r="V5053" s="14"/>
      <c r="W5053" s="14"/>
      <c r="X5053" s="14"/>
      <c r="Y5053" s="14"/>
      <c r="Z5053" s="14"/>
      <c r="AA5053" s="14"/>
      <c r="AB5053" s="14"/>
      <c r="AC5053" s="14"/>
      <c r="AD5053" s="14"/>
      <c r="AE5053" s="14"/>
      <c r="AT5053" s="269" t="s">
        <v>200</v>
      </c>
      <c r="AU5053" s="269" t="s">
        <v>82</v>
      </c>
      <c r="AV5053" s="14" t="s">
        <v>82</v>
      </c>
      <c r="AW5053" s="14" t="s">
        <v>30</v>
      </c>
      <c r="AX5053" s="14" t="s">
        <v>73</v>
      </c>
      <c r="AY5053" s="269" t="s">
        <v>189</v>
      </c>
    </row>
    <row r="5054" s="13" customFormat="1">
      <c r="A5054" s="13"/>
      <c r="B5054" s="249"/>
      <c r="C5054" s="250"/>
      <c r="D5054" s="242" t="s">
        <v>200</v>
      </c>
      <c r="E5054" s="251" t="s">
        <v>1</v>
      </c>
      <c r="F5054" s="252" t="s">
        <v>3165</v>
      </c>
      <c r="G5054" s="250"/>
      <c r="H5054" s="251" t="s">
        <v>1</v>
      </c>
      <c r="I5054" s="253"/>
      <c r="J5054" s="250"/>
      <c r="K5054" s="250"/>
      <c r="L5054" s="254"/>
      <c r="M5054" s="255"/>
      <c r="N5054" s="256"/>
      <c r="O5054" s="256"/>
      <c r="P5054" s="256"/>
      <c r="Q5054" s="256"/>
      <c r="R5054" s="256"/>
      <c r="S5054" s="256"/>
      <c r="T5054" s="257"/>
      <c r="U5054" s="13"/>
      <c r="V5054" s="13"/>
      <c r="W5054" s="13"/>
      <c r="X5054" s="13"/>
      <c r="Y5054" s="13"/>
      <c r="Z5054" s="13"/>
      <c r="AA5054" s="13"/>
      <c r="AB5054" s="13"/>
      <c r="AC5054" s="13"/>
      <c r="AD5054" s="13"/>
      <c r="AE5054" s="13"/>
      <c r="AT5054" s="258" t="s">
        <v>200</v>
      </c>
      <c r="AU5054" s="258" t="s">
        <v>82</v>
      </c>
      <c r="AV5054" s="13" t="s">
        <v>80</v>
      </c>
      <c r="AW5054" s="13" t="s">
        <v>30</v>
      </c>
      <c r="AX5054" s="13" t="s">
        <v>73</v>
      </c>
      <c r="AY5054" s="258" t="s">
        <v>189</v>
      </c>
    </row>
    <row r="5055" s="14" customFormat="1">
      <c r="A5055" s="14"/>
      <c r="B5055" s="259"/>
      <c r="C5055" s="260"/>
      <c r="D5055" s="242" t="s">
        <v>200</v>
      </c>
      <c r="E5055" s="261" t="s">
        <v>1</v>
      </c>
      <c r="F5055" s="262" t="s">
        <v>3166</v>
      </c>
      <c r="G5055" s="260"/>
      <c r="H5055" s="263">
        <v>1.032</v>
      </c>
      <c r="I5055" s="264"/>
      <c r="J5055" s="260"/>
      <c r="K5055" s="260"/>
      <c r="L5055" s="265"/>
      <c r="M5055" s="266"/>
      <c r="N5055" s="267"/>
      <c r="O5055" s="267"/>
      <c r="P5055" s="267"/>
      <c r="Q5055" s="267"/>
      <c r="R5055" s="267"/>
      <c r="S5055" s="267"/>
      <c r="T5055" s="268"/>
      <c r="U5055" s="14"/>
      <c r="V5055" s="14"/>
      <c r="W5055" s="14"/>
      <c r="X5055" s="14"/>
      <c r="Y5055" s="14"/>
      <c r="Z5055" s="14"/>
      <c r="AA5055" s="14"/>
      <c r="AB5055" s="14"/>
      <c r="AC5055" s="14"/>
      <c r="AD5055" s="14"/>
      <c r="AE5055" s="14"/>
      <c r="AT5055" s="269" t="s">
        <v>200</v>
      </c>
      <c r="AU5055" s="269" t="s">
        <v>82</v>
      </c>
      <c r="AV5055" s="14" t="s">
        <v>82</v>
      </c>
      <c r="AW5055" s="14" t="s">
        <v>30</v>
      </c>
      <c r="AX5055" s="14" t="s">
        <v>73</v>
      </c>
      <c r="AY5055" s="269" t="s">
        <v>189</v>
      </c>
    </row>
    <row r="5056" s="13" customFormat="1">
      <c r="A5056" s="13"/>
      <c r="B5056" s="249"/>
      <c r="C5056" s="250"/>
      <c r="D5056" s="242" t="s">
        <v>200</v>
      </c>
      <c r="E5056" s="251" t="s">
        <v>1</v>
      </c>
      <c r="F5056" s="252" t="s">
        <v>3187</v>
      </c>
      <c r="G5056" s="250"/>
      <c r="H5056" s="251" t="s">
        <v>1</v>
      </c>
      <c r="I5056" s="253"/>
      <c r="J5056" s="250"/>
      <c r="K5056" s="250"/>
      <c r="L5056" s="254"/>
      <c r="M5056" s="255"/>
      <c r="N5056" s="256"/>
      <c r="O5056" s="256"/>
      <c r="P5056" s="256"/>
      <c r="Q5056" s="256"/>
      <c r="R5056" s="256"/>
      <c r="S5056" s="256"/>
      <c r="T5056" s="257"/>
      <c r="U5056" s="13"/>
      <c r="V5056" s="13"/>
      <c r="W5056" s="13"/>
      <c r="X5056" s="13"/>
      <c r="Y5056" s="13"/>
      <c r="Z5056" s="13"/>
      <c r="AA5056" s="13"/>
      <c r="AB5056" s="13"/>
      <c r="AC5056" s="13"/>
      <c r="AD5056" s="13"/>
      <c r="AE5056" s="13"/>
      <c r="AT5056" s="258" t="s">
        <v>200</v>
      </c>
      <c r="AU5056" s="258" t="s">
        <v>82</v>
      </c>
      <c r="AV5056" s="13" t="s">
        <v>80</v>
      </c>
      <c r="AW5056" s="13" t="s">
        <v>30</v>
      </c>
      <c r="AX5056" s="13" t="s">
        <v>73</v>
      </c>
      <c r="AY5056" s="258" t="s">
        <v>189</v>
      </c>
    </row>
    <row r="5057" s="14" customFormat="1">
      <c r="A5057" s="14"/>
      <c r="B5057" s="259"/>
      <c r="C5057" s="260"/>
      <c r="D5057" s="242" t="s">
        <v>200</v>
      </c>
      <c r="E5057" s="261" t="s">
        <v>1</v>
      </c>
      <c r="F5057" s="262" t="s">
        <v>3188</v>
      </c>
      <c r="G5057" s="260"/>
      <c r="H5057" s="263">
        <v>2.3399999999999999</v>
      </c>
      <c r="I5057" s="264"/>
      <c r="J5057" s="260"/>
      <c r="K5057" s="260"/>
      <c r="L5057" s="265"/>
      <c r="M5057" s="266"/>
      <c r="N5057" s="267"/>
      <c r="O5057" s="267"/>
      <c r="P5057" s="267"/>
      <c r="Q5057" s="267"/>
      <c r="R5057" s="267"/>
      <c r="S5057" s="267"/>
      <c r="T5057" s="268"/>
      <c r="U5057" s="14"/>
      <c r="V5057" s="14"/>
      <c r="W5057" s="14"/>
      <c r="X5057" s="14"/>
      <c r="Y5057" s="14"/>
      <c r="Z5057" s="14"/>
      <c r="AA5057" s="14"/>
      <c r="AB5057" s="14"/>
      <c r="AC5057" s="14"/>
      <c r="AD5057" s="14"/>
      <c r="AE5057" s="14"/>
      <c r="AT5057" s="269" t="s">
        <v>200</v>
      </c>
      <c r="AU5057" s="269" t="s">
        <v>82</v>
      </c>
      <c r="AV5057" s="14" t="s">
        <v>82</v>
      </c>
      <c r="AW5057" s="14" t="s">
        <v>30</v>
      </c>
      <c r="AX5057" s="14" t="s">
        <v>73</v>
      </c>
      <c r="AY5057" s="269" t="s">
        <v>189</v>
      </c>
    </row>
    <row r="5058" s="15" customFormat="1">
      <c r="A5058" s="15"/>
      <c r="B5058" s="270"/>
      <c r="C5058" s="271"/>
      <c r="D5058" s="242" t="s">
        <v>200</v>
      </c>
      <c r="E5058" s="272" t="s">
        <v>1</v>
      </c>
      <c r="F5058" s="273" t="s">
        <v>207</v>
      </c>
      <c r="G5058" s="271"/>
      <c r="H5058" s="274">
        <v>35.552999999999997</v>
      </c>
      <c r="I5058" s="275"/>
      <c r="J5058" s="271"/>
      <c r="K5058" s="271"/>
      <c r="L5058" s="276"/>
      <c r="M5058" s="277"/>
      <c r="N5058" s="278"/>
      <c r="O5058" s="278"/>
      <c r="P5058" s="278"/>
      <c r="Q5058" s="278"/>
      <c r="R5058" s="278"/>
      <c r="S5058" s="278"/>
      <c r="T5058" s="279"/>
      <c r="U5058" s="15"/>
      <c r="V5058" s="15"/>
      <c r="W5058" s="15"/>
      <c r="X5058" s="15"/>
      <c r="Y5058" s="15"/>
      <c r="Z5058" s="15"/>
      <c r="AA5058" s="15"/>
      <c r="AB5058" s="15"/>
      <c r="AC5058" s="15"/>
      <c r="AD5058" s="15"/>
      <c r="AE5058" s="15"/>
      <c r="AT5058" s="280" t="s">
        <v>200</v>
      </c>
      <c r="AU5058" s="280" t="s">
        <v>82</v>
      </c>
      <c r="AV5058" s="15" t="s">
        <v>195</v>
      </c>
      <c r="AW5058" s="15" t="s">
        <v>30</v>
      </c>
      <c r="AX5058" s="15" t="s">
        <v>80</v>
      </c>
      <c r="AY5058" s="280" t="s">
        <v>189</v>
      </c>
    </row>
    <row r="5059" s="2" customFormat="1" ht="49.05" customHeight="1">
      <c r="A5059" s="39"/>
      <c r="B5059" s="40"/>
      <c r="C5059" s="228" t="s">
        <v>3208</v>
      </c>
      <c r="D5059" s="228" t="s">
        <v>191</v>
      </c>
      <c r="E5059" s="229" t="s">
        <v>3209</v>
      </c>
      <c r="F5059" s="230" t="s">
        <v>3210</v>
      </c>
      <c r="G5059" s="231" t="s">
        <v>359</v>
      </c>
      <c r="H5059" s="232">
        <v>1</v>
      </c>
      <c r="I5059" s="233"/>
      <c r="J5059" s="234">
        <f>ROUND(I5059*H5059,2)</f>
        <v>0</v>
      </c>
      <c r="K5059" s="235"/>
      <c r="L5059" s="45"/>
      <c r="M5059" s="236" t="s">
        <v>1</v>
      </c>
      <c r="N5059" s="237" t="s">
        <v>38</v>
      </c>
      <c r="O5059" s="92"/>
      <c r="P5059" s="238">
        <f>O5059*H5059</f>
        <v>0</v>
      </c>
      <c r="Q5059" s="238">
        <v>0</v>
      </c>
      <c r="R5059" s="238">
        <f>Q5059*H5059</f>
        <v>0</v>
      </c>
      <c r="S5059" s="238">
        <v>0</v>
      </c>
      <c r="T5059" s="239">
        <f>S5059*H5059</f>
        <v>0</v>
      </c>
      <c r="U5059" s="39"/>
      <c r="V5059" s="39"/>
      <c r="W5059" s="39"/>
      <c r="X5059" s="39"/>
      <c r="Y5059" s="39"/>
      <c r="Z5059" s="39"/>
      <c r="AA5059" s="39"/>
      <c r="AB5059" s="39"/>
      <c r="AC5059" s="39"/>
      <c r="AD5059" s="39"/>
      <c r="AE5059" s="39"/>
      <c r="AR5059" s="240" t="s">
        <v>195</v>
      </c>
      <c r="AT5059" s="240" t="s">
        <v>191</v>
      </c>
      <c r="AU5059" s="240" t="s">
        <v>82</v>
      </c>
      <c r="AY5059" s="18" t="s">
        <v>189</v>
      </c>
      <c r="BE5059" s="241">
        <f>IF(N5059="základní",J5059,0)</f>
        <v>0</v>
      </c>
      <c r="BF5059" s="241">
        <f>IF(N5059="snížená",J5059,0)</f>
        <v>0</v>
      </c>
      <c r="BG5059" s="241">
        <f>IF(N5059="zákl. přenesená",J5059,0)</f>
        <v>0</v>
      </c>
      <c r="BH5059" s="241">
        <f>IF(N5059="sníž. přenesená",J5059,0)</f>
        <v>0</v>
      </c>
      <c r="BI5059" s="241">
        <f>IF(N5059="nulová",J5059,0)</f>
        <v>0</v>
      </c>
      <c r="BJ5059" s="18" t="s">
        <v>80</v>
      </c>
      <c r="BK5059" s="241">
        <f>ROUND(I5059*H5059,2)</f>
        <v>0</v>
      </c>
      <c r="BL5059" s="18" t="s">
        <v>195</v>
      </c>
      <c r="BM5059" s="240" t="s">
        <v>3211</v>
      </c>
    </row>
    <row r="5060" s="2" customFormat="1">
      <c r="A5060" s="39"/>
      <c r="B5060" s="40"/>
      <c r="C5060" s="41"/>
      <c r="D5060" s="242" t="s">
        <v>197</v>
      </c>
      <c r="E5060" s="41"/>
      <c r="F5060" s="243" t="s">
        <v>3210</v>
      </c>
      <c r="G5060" s="41"/>
      <c r="H5060" s="41"/>
      <c r="I5060" s="244"/>
      <c r="J5060" s="41"/>
      <c r="K5060" s="41"/>
      <c r="L5060" s="45"/>
      <c r="M5060" s="245"/>
      <c r="N5060" s="246"/>
      <c r="O5060" s="92"/>
      <c r="P5060" s="92"/>
      <c r="Q5060" s="92"/>
      <c r="R5060" s="92"/>
      <c r="S5060" s="92"/>
      <c r="T5060" s="93"/>
      <c r="U5060" s="39"/>
      <c r="V5060" s="39"/>
      <c r="W5060" s="39"/>
      <c r="X5060" s="39"/>
      <c r="Y5060" s="39"/>
      <c r="Z5060" s="39"/>
      <c r="AA5060" s="39"/>
      <c r="AB5060" s="39"/>
      <c r="AC5060" s="39"/>
      <c r="AD5060" s="39"/>
      <c r="AE5060" s="39"/>
      <c r="AT5060" s="18" t="s">
        <v>197</v>
      </c>
      <c r="AU5060" s="18" t="s">
        <v>82</v>
      </c>
    </row>
    <row r="5061" s="13" customFormat="1">
      <c r="A5061" s="13"/>
      <c r="B5061" s="249"/>
      <c r="C5061" s="250"/>
      <c r="D5061" s="242" t="s">
        <v>200</v>
      </c>
      <c r="E5061" s="251" t="s">
        <v>1</v>
      </c>
      <c r="F5061" s="252" t="s">
        <v>3212</v>
      </c>
      <c r="G5061" s="250"/>
      <c r="H5061" s="251" t="s">
        <v>1</v>
      </c>
      <c r="I5061" s="253"/>
      <c r="J5061" s="250"/>
      <c r="K5061" s="250"/>
      <c r="L5061" s="254"/>
      <c r="M5061" s="255"/>
      <c r="N5061" s="256"/>
      <c r="O5061" s="256"/>
      <c r="P5061" s="256"/>
      <c r="Q5061" s="256"/>
      <c r="R5061" s="256"/>
      <c r="S5061" s="256"/>
      <c r="T5061" s="257"/>
      <c r="U5061" s="13"/>
      <c r="V5061" s="13"/>
      <c r="W5061" s="13"/>
      <c r="X5061" s="13"/>
      <c r="Y5061" s="13"/>
      <c r="Z5061" s="13"/>
      <c r="AA5061" s="13"/>
      <c r="AB5061" s="13"/>
      <c r="AC5061" s="13"/>
      <c r="AD5061" s="13"/>
      <c r="AE5061" s="13"/>
      <c r="AT5061" s="258" t="s">
        <v>200</v>
      </c>
      <c r="AU5061" s="258" t="s">
        <v>82</v>
      </c>
      <c r="AV5061" s="13" t="s">
        <v>80</v>
      </c>
      <c r="AW5061" s="13" t="s">
        <v>30</v>
      </c>
      <c r="AX5061" s="13" t="s">
        <v>73</v>
      </c>
      <c r="AY5061" s="258" t="s">
        <v>189</v>
      </c>
    </row>
    <row r="5062" s="13" customFormat="1">
      <c r="A5062" s="13"/>
      <c r="B5062" s="249"/>
      <c r="C5062" s="250"/>
      <c r="D5062" s="242" t="s">
        <v>200</v>
      </c>
      <c r="E5062" s="251" t="s">
        <v>1</v>
      </c>
      <c r="F5062" s="252" t="s">
        <v>3213</v>
      </c>
      <c r="G5062" s="250"/>
      <c r="H5062" s="251" t="s">
        <v>1</v>
      </c>
      <c r="I5062" s="253"/>
      <c r="J5062" s="250"/>
      <c r="K5062" s="250"/>
      <c r="L5062" s="254"/>
      <c r="M5062" s="255"/>
      <c r="N5062" s="256"/>
      <c r="O5062" s="256"/>
      <c r="P5062" s="256"/>
      <c r="Q5062" s="256"/>
      <c r="R5062" s="256"/>
      <c r="S5062" s="256"/>
      <c r="T5062" s="257"/>
      <c r="U5062" s="13"/>
      <c r="V5062" s="13"/>
      <c r="W5062" s="13"/>
      <c r="X5062" s="13"/>
      <c r="Y5062" s="13"/>
      <c r="Z5062" s="13"/>
      <c r="AA5062" s="13"/>
      <c r="AB5062" s="13"/>
      <c r="AC5062" s="13"/>
      <c r="AD5062" s="13"/>
      <c r="AE5062" s="13"/>
      <c r="AT5062" s="258" t="s">
        <v>200</v>
      </c>
      <c r="AU5062" s="258" t="s">
        <v>82</v>
      </c>
      <c r="AV5062" s="13" t="s">
        <v>80</v>
      </c>
      <c r="AW5062" s="13" t="s">
        <v>30</v>
      </c>
      <c r="AX5062" s="13" t="s">
        <v>73</v>
      </c>
      <c r="AY5062" s="258" t="s">
        <v>189</v>
      </c>
    </row>
    <row r="5063" s="14" customFormat="1">
      <c r="A5063" s="14"/>
      <c r="B5063" s="259"/>
      <c r="C5063" s="260"/>
      <c r="D5063" s="242" t="s">
        <v>200</v>
      </c>
      <c r="E5063" s="261" t="s">
        <v>1</v>
      </c>
      <c r="F5063" s="262" t="s">
        <v>80</v>
      </c>
      <c r="G5063" s="260"/>
      <c r="H5063" s="263">
        <v>1</v>
      </c>
      <c r="I5063" s="264"/>
      <c r="J5063" s="260"/>
      <c r="K5063" s="260"/>
      <c r="L5063" s="265"/>
      <c r="M5063" s="266"/>
      <c r="N5063" s="267"/>
      <c r="O5063" s="267"/>
      <c r="P5063" s="267"/>
      <c r="Q5063" s="267"/>
      <c r="R5063" s="267"/>
      <c r="S5063" s="267"/>
      <c r="T5063" s="268"/>
      <c r="U5063" s="14"/>
      <c r="V5063" s="14"/>
      <c r="W5063" s="14"/>
      <c r="X5063" s="14"/>
      <c r="Y5063" s="14"/>
      <c r="Z5063" s="14"/>
      <c r="AA5063" s="14"/>
      <c r="AB5063" s="14"/>
      <c r="AC5063" s="14"/>
      <c r="AD5063" s="14"/>
      <c r="AE5063" s="14"/>
      <c r="AT5063" s="269" t="s">
        <v>200</v>
      </c>
      <c r="AU5063" s="269" t="s">
        <v>82</v>
      </c>
      <c r="AV5063" s="14" t="s">
        <v>82</v>
      </c>
      <c r="AW5063" s="14" t="s">
        <v>30</v>
      </c>
      <c r="AX5063" s="14" t="s">
        <v>80</v>
      </c>
      <c r="AY5063" s="269" t="s">
        <v>189</v>
      </c>
    </row>
    <row r="5064" s="2" customFormat="1" ht="49.05" customHeight="1">
      <c r="A5064" s="39"/>
      <c r="B5064" s="40"/>
      <c r="C5064" s="228" t="s">
        <v>3214</v>
      </c>
      <c r="D5064" s="228" t="s">
        <v>191</v>
      </c>
      <c r="E5064" s="229" t="s">
        <v>3215</v>
      </c>
      <c r="F5064" s="230" t="s">
        <v>3216</v>
      </c>
      <c r="G5064" s="231" t="s">
        <v>359</v>
      </c>
      <c r="H5064" s="232">
        <v>2</v>
      </c>
      <c r="I5064" s="233"/>
      <c r="J5064" s="234">
        <f>ROUND(I5064*H5064,2)</f>
        <v>0</v>
      </c>
      <c r="K5064" s="235"/>
      <c r="L5064" s="45"/>
      <c r="M5064" s="236" t="s">
        <v>1</v>
      </c>
      <c r="N5064" s="237" t="s">
        <v>38</v>
      </c>
      <c r="O5064" s="92"/>
      <c r="P5064" s="238">
        <f>O5064*H5064</f>
        <v>0</v>
      </c>
      <c r="Q5064" s="238">
        <v>0</v>
      </c>
      <c r="R5064" s="238">
        <f>Q5064*H5064</f>
        <v>0</v>
      </c>
      <c r="S5064" s="238">
        <v>0</v>
      </c>
      <c r="T5064" s="239">
        <f>S5064*H5064</f>
        <v>0</v>
      </c>
      <c r="U5064" s="39"/>
      <c r="V5064" s="39"/>
      <c r="W5064" s="39"/>
      <c r="X5064" s="39"/>
      <c r="Y5064" s="39"/>
      <c r="Z5064" s="39"/>
      <c r="AA5064" s="39"/>
      <c r="AB5064" s="39"/>
      <c r="AC5064" s="39"/>
      <c r="AD5064" s="39"/>
      <c r="AE5064" s="39"/>
      <c r="AR5064" s="240" t="s">
        <v>195</v>
      </c>
      <c r="AT5064" s="240" t="s">
        <v>191</v>
      </c>
      <c r="AU5064" s="240" t="s">
        <v>82</v>
      </c>
      <c r="AY5064" s="18" t="s">
        <v>189</v>
      </c>
      <c r="BE5064" s="241">
        <f>IF(N5064="základní",J5064,0)</f>
        <v>0</v>
      </c>
      <c r="BF5064" s="241">
        <f>IF(N5064="snížená",J5064,0)</f>
        <v>0</v>
      </c>
      <c r="BG5064" s="241">
        <f>IF(N5064="zákl. přenesená",J5064,0)</f>
        <v>0</v>
      </c>
      <c r="BH5064" s="241">
        <f>IF(N5064="sníž. přenesená",J5064,0)</f>
        <v>0</v>
      </c>
      <c r="BI5064" s="241">
        <f>IF(N5064="nulová",J5064,0)</f>
        <v>0</v>
      </c>
      <c r="BJ5064" s="18" t="s">
        <v>80</v>
      </c>
      <c r="BK5064" s="241">
        <f>ROUND(I5064*H5064,2)</f>
        <v>0</v>
      </c>
      <c r="BL5064" s="18" t="s">
        <v>195</v>
      </c>
      <c r="BM5064" s="240" t="s">
        <v>3217</v>
      </c>
    </row>
    <row r="5065" s="2" customFormat="1">
      <c r="A5065" s="39"/>
      <c r="B5065" s="40"/>
      <c r="C5065" s="41"/>
      <c r="D5065" s="242" t="s">
        <v>197</v>
      </c>
      <c r="E5065" s="41"/>
      <c r="F5065" s="243" t="s">
        <v>3216</v>
      </c>
      <c r="G5065" s="41"/>
      <c r="H5065" s="41"/>
      <c r="I5065" s="244"/>
      <c r="J5065" s="41"/>
      <c r="K5065" s="41"/>
      <c r="L5065" s="45"/>
      <c r="M5065" s="245"/>
      <c r="N5065" s="246"/>
      <c r="O5065" s="92"/>
      <c r="P5065" s="92"/>
      <c r="Q5065" s="92"/>
      <c r="R5065" s="92"/>
      <c r="S5065" s="92"/>
      <c r="T5065" s="93"/>
      <c r="U5065" s="39"/>
      <c r="V5065" s="39"/>
      <c r="W5065" s="39"/>
      <c r="X5065" s="39"/>
      <c r="Y5065" s="39"/>
      <c r="Z5065" s="39"/>
      <c r="AA5065" s="39"/>
      <c r="AB5065" s="39"/>
      <c r="AC5065" s="39"/>
      <c r="AD5065" s="39"/>
      <c r="AE5065" s="39"/>
      <c r="AT5065" s="18" t="s">
        <v>197</v>
      </c>
      <c r="AU5065" s="18" t="s">
        <v>82</v>
      </c>
    </row>
    <row r="5066" s="13" customFormat="1">
      <c r="A5066" s="13"/>
      <c r="B5066" s="249"/>
      <c r="C5066" s="250"/>
      <c r="D5066" s="242" t="s">
        <v>200</v>
      </c>
      <c r="E5066" s="251" t="s">
        <v>1</v>
      </c>
      <c r="F5066" s="252" t="s">
        <v>3212</v>
      </c>
      <c r="G5066" s="250"/>
      <c r="H5066" s="251" t="s">
        <v>1</v>
      </c>
      <c r="I5066" s="253"/>
      <c r="J5066" s="250"/>
      <c r="K5066" s="250"/>
      <c r="L5066" s="254"/>
      <c r="M5066" s="255"/>
      <c r="N5066" s="256"/>
      <c r="O5066" s="256"/>
      <c r="P5066" s="256"/>
      <c r="Q5066" s="256"/>
      <c r="R5066" s="256"/>
      <c r="S5066" s="256"/>
      <c r="T5066" s="257"/>
      <c r="U5066" s="13"/>
      <c r="V5066" s="13"/>
      <c r="W5066" s="13"/>
      <c r="X5066" s="13"/>
      <c r="Y5066" s="13"/>
      <c r="Z5066" s="13"/>
      <c r="AA5066" s="13"/>
      <c r="AB5066" s="13"/>
      <c r="AC5066" s="13"/>
      <c r="AD5066" s="13"/>
      <c r="AE5066" s="13"/>
      <c r="AT5066" s="258" t="s">
        <v>200</v>
      </c>
      <c r="AU5066" s="258" t="s">
        <v>82</v>
      </c>
      <c r="AV5066" s="13" t="s">
        <v>80</v>
      </c>
      <c r="AW5066" s="13" t="s">
        <v>30</v>
      </c>
      <c r="AX5066" s="13" t="s">
        <v>73</v>
      </c>
      <c r="AY5066" s="258" t="s">
        <v>189</v>
      </c>
    </row>
    <row r="5067" s="13" customFormat="1">
      <c r="A5067" s="13"/>
      <c r="B5067" s="249"/>
      <c r="C5067" s="250"/>
      <c r="D5067" s="242" t="s">
        <v>200</v>
      </c>
      <c r="E5067" s="251" t="s">
        <v>1</v>
      </c>
      <c r="F5067" s="252" t="s">
        <v>3218</v>
      </c>
      <c r="G5067" s="250"/>
      <c r="H5067" s="251" t="s">
        <v>1</v>
      </c>
      <c r="I5067" s="253"/>
      <c r="J5067" s="250"/>
      <c r="K5067" s="250"/>
      <c r="L5067" s="254"/>
      <c r="M5067" s="255"/>
      <c r="N5067" s="256"/>
      <c r="O5067" s="256"/>
      <c r="P5067" s="256"/>
      <c r="Q5067" s="256"/>
      <c r="R5067" s="256"/>
      <c r="S5067" s="256"/>
      <c r="T5067" s="257"/>
      <c r="U5067" s="13"/>
      <c r="V5067" s="13"/>
      <c r="W5067" s="13"/>
      <c r="X5067" s="13"/>
      <c r="Y5067" s="13"/>
      <c r="Z5067" s="13"/>
      <c r="AA5067" s="13"/>
      <c r="AB5067" s="13"/>
      <c r="AC5067" s="13"/>
      <c r="AD5067" s="13"/>
      <c r="AE5067" s="13"/>
      <c r="AT5067" s="258" t="s">
        <v>200</v>
      </c>
      <c r="AU5067" s="258" t="s">
        <v>82</v>
      </c>
      <c r="AV5067" s="13" t="s">
        <v>80</v>
      </c>
      <c r="AW5067" s="13" t="s">
        <v>30</v>
      </c>
      <c r="AX5067" s="13" t="s">
        <v>73</v>
      </c>
      <c r="AY5067" s="258" t="s">
        <v>189</v>
      </c>
    </row>
    <row r="5068" s="14" customFormat="1">
      <c r="A5068" s="14"/>
      <c r="B5068" s="259"/>
      <c r="C5068" s="260"/>
      <c r="D5068" s="242" t="s">
        <v>200</v>
      </c>
      <c r="E5068" s="261" t="s">
        <v>1</v>
      </c>
      <c r="F5068" s="262" t="s">
        <v>82</v>
      </c>
      <c r="G5068" s="260"/>
      <c r="H5068" s="263">
        <v>2</v>
      </c>
      <c r="I5068" s="264"/>
      <c r="J5068" s="260"/>
      <c r="K5068" s="260"/>
      <c r="L5068" s="265"/>
      <c r="M5068" s="266"/>
      <c r="N5068" s="267"/>
      <c r="O5068" s="267"/>
      <c r="P5068" s="267"/>
      <c r="Q5068" s="267"/>
      <c r="R5068" s="267"/>
      <c r="S5068" s="267"/>
      <c r="T5068" s="268"/>
      <c r="U5068" s="14"/>
      <c r="V5068" s="14"/>
      <c r="W5068" s="14"/>
      <c r="X5068" s="14"/>
      <c r="Y5068" s="14"/>
      <c r="Z5068" s="14"/>
      <c r="AA5068" s="14"/>
      <c r="AB5068" s="14"/>
      <c r="AC5068" s="14"/>
      <c r="AD5068" s="14"/>
      <c r="AE5068" s="14"/>
      <c r="AT5068" s="269" t="s">
        <v>200</v>
      </c>
      <c r="AU5068" s="269" t="s">
        <v>82</v>
      </c>
      <c r="AV5068" s="14" t="s">
        <v>82</v>
      </c>
      <c r="AW5068" s="14" t="s">
        <v>30</v>
      </c>
      <c r="AX5068" s="14" t="s">
        <v>80</v>
      </c>
      <c r="AY5068" s="269" t="s">
        <v>189</v>
      </c>
    </row>
    <row r="5069" s="2" customFormat="1" ht="44.25" customHeight="1">
      <c r="A5069" s="39"/>
      <c r="B5069" s="40"/>
      <c r="C5069" s="228" t="s">
        <v>3219</v>
      </c>
      <c r="D5069" s="228" t="s">
        <v>191</v>
      </c>
      <c r="E5069" s="229" t="s">
        <v>3220</v>
      </c>
      <c r="F5069" s="230" t="s">
        <v>3221</v>
      </c>
      <c r="G5069" s="231" t="s">
        <v>359</v>
      </c>
      <c r="H5069" s="232">
        <v>1</v>
      </c>
      <c r="I5069" s="233"/>
      <c r="J5069" s="234">
        <f>ROUND(I5069*H5069,2)</f>
        <v>0</v>
      </c>
      <c r="K5069" s="235"/>
      <c r="L5069" s="45"/>
      <c r="M5069" s="236" t="s">
        <v>1</v>
      </c>
      <c r="N5069" s="237" t="s">
        <v>38</v>
      </c>
      <c r="O5069" s="92"/>
      <c r="P5069" s="238">
        <f>O5069*H5069</f>
        <v>0</v>
      </c>
      <c r="Q5069" s="238">
        <v>0</v>
      </c>
      <c r="R5069" s="238">
        <f>Q5069*H5069</f>
        <v>0</v>
      </c>
      <c r="S5069" s="238">
        <v>0</v>
      </c>
      <c r="T5069" s="239">
        <f>S5069*H5069</f>
        <v>0</v>
      </c>
      <c r="U5069" s="39"/>
      <c r="V5069" s="39"/>
      <c r="W5069" s="39"/>
      <c r="X5069" s="39"/>
      <c r="Y5069" s="39"/>
      <c r="Z5069" s="39"/>
      <c r="AA5069" s="39"/>
      <c r="AB5069" s="39"/>
      <c r="AC5069" s="39"/>
      <c r="AD5069" s="39"/>
      <c r="AE5069" s="39"/>
      <c r="AR5069" s="240" t="s">
        <v>195</v>
      </c>
      <c r="AT5069" s="240" t="s">
        <v>191</v>
      </c>
      <c r="AU5069" s="240" t="s">
        <v>82</v>
      </c>
      <c r="AY5069" s="18" t="s">
        <v>189</v>
      </c>
      <c r="BE5069" s="241">
        <f>IF(N5069="základní",J5069,0)</f>
        <v>0</v>
      </c>
      <c r="BF5069" s="241">
        <f>IF(N5069="snížená",J5069,0)</f>
        <v>0</v>
      </c>
      <c r="BG5069" s="241">
        <f>IF(N5069="zákl. přenesená",J5069,0)</f>
        <v>0</v>
      </c>
      <c r="BH5069" s="241">
        <f>IF(N5069="sníž. přenesená",J5069,0)</f>
        <v>0</v>
      </c>
      <c r="BI5069" s="241">
        <f>IF(N5069="nulová",J5069,0)</f>
        <v>0</v>
      </c>
      <c r="BJ5069" s="18" t="s">
        <v>80</v>
      </c>
      <c r="BK5069" s="241">
        <f>ROUND(I5069*H5069,2)</f>
        <v>0</v>
      </c>
      <c r="BL5069" s="18" t="s">
        <v>195</v>
      </c>
      <c r="BM5069" s="240" t="s">
        <v>3222</v>
      </c>
    </row>
    <row r="5070" s="2" customFormat="1">
      <c r="A5070" s="39"/>
      <c r="B5070" s="40"/>
      <c r="C5070" s="41"/>
      <c r="D5070" s="242" t="s">
        <v>197</v>
      </c>
      <c r="E5070" s="41"/>
      <c r="F5070" s="243" t="s">
        <v>3221</v>
      </c>
      <c r="G5070" s="41"/>
      <c r="H5070" s="41"/>
      <c r="I5070" s="244"/>
      <c r="J5070" s="41"/>
      <c r="K5070" s="41"/>
      <c r="L5070" s="45"/>
      <c r="M5070" s="245"/>
      <c r="N5070" s="246"/>
      <c r="O5070" s="92"/>
      <c r="P5070" s="92"/>
      <c r="Q5070" s="92"/>
      <c r="R5070" s="92"/>
      <c r="S5070" s="92"/>
      <c r="T5070" s="93"/>
      <c r="U5070" s="39"/>
      <c r="V5070" s="39"/>
      <c r="W5070" s="39"/>
      <c r="X5070" s="39"/>
      <c r="Y5070" s="39"/>
      <c r="Z5070" s="39"/>
      <c r="AA5070" s="39"/>
      <c r="AB5070" s="39"/>
      <c r="AC5070" s="39"/>
      <c r="AD5070" s="39"/>
      <c r="AE5070" s="39"/>
      <c r="AT5070" s="18" t="s">
        <v>197</v>
      </c>
      <c r="AU5070" s="18" t="s">
        <v>82</v>
      </c>
    </row>
    <row r="5071" s="13" customFormat="1">
      <c r="A5071" s="13"/>
      <c r="B5071" s="249"/>
      <c r="C5071" s="250"/>
      <c r="D5071" s="242" t="s">
        <v>200</v>
      </c>
      <c r="E5071" s="251" t="s">
        <v>1</v>
      </c>
      <c r="F5071" s="252" t="s">
        <v>3212</v>
      </c>
      <c r="G5071" s="250"/>
      <c r="H5071" s="251" t="s">
        <v>1</v>
      </c>
      <c r="I5071" s="253"/>
      <c r="J5071" s="250"/>
      <c r="K5071" s="250"/>
      <c r="L5071" s="254"/>
      <c r="M5071" s="255"/>
      <c r="N5071" s="256"/>
      <c r="O5071" s="256"/>
      <c r="P5071" s="256"/>
      <c r="Q5071" s="256"/>
      <c r="R5071" s="256"/>
      <c r="S5071" s="256"/>
      <c r="T5071" s="257"/>
      <c r="U5071" s="13"/>
      <c r="V5071" s="13"/>
      <c r="W5071" s="13"/>
      <c r="X5071" s="13"/>
      <c r="Y5071" s="13"/>
      <c r="Z5071" s="13"/>
      <c r="AA5071" s="13"/>
      <c r="AB5071" s="13"/>
      <c r="AC5071" s="13"/>
      <c r="AD5071" s="13"/>
      <c r="AE5071" s="13"/>
      <c r="AT5071" s="258" t="s">
        <v>200</v>
      </c>
      <c r="AU5071" s="258" t="s">
        <v>82</v>
      </c>
      <c r="AV5071" s="13" t="s">
        <v>80</v>
      </c>
      <c r="AW5071" s="13" t="s">
        <v>30</v>
      </c>
      <c r="AX5071" s="13" t="s">
        <v>73</v>
      </c>
      <c r="AY5071" s="258" t="s">
        <v>189</v>
      </c>
    </row>
    <row r="5072" s="13" customFormat="1">
      <c r="A5072" s="13"/>
      <c r="B5072" s="249"/>
      <c r="C5072" s="250"/>
      <c r="D5072" s="242" t="s">
        <v>200</v>
      </c>
      <c r="E5072" s="251" t="s">
        <v>1</v>
      </c>
      <c r="F5072" s="252" t="s">
        <v>3223</v>
      </c>
      <c r="G5072" s="250"/>
      <c r="H5072" s="251" t="s">
        <v>1</v>
      </c>
      <c r="I5072" s="253"/>
      <c r="J5072" s="250"/>
      <c r="K5072" s="250"/>
      <c r="L5072" s="254"/>
      <c r="M5072" s="255"/>
      <c r="N5072" s="256"/>
      <c r="O5072" s="256"/>
      <c r="P5072" s="256"/>
      <c r="Q5072" s="256"/>
      <c r="R5072" s="256"/>
      <c r="S5072" s="256"/>
      <c r="T5072" s="257"/>
      <c r="U5072" s="13"/>
      <c r="V5072" s="13"/>
      <c r="W5072" s="13"/>
      <c r="X5072" s="13"/>
      <c r="Y5072" s="13"/>
      <c r="Z5072" s="13"/>
      <c r="AA5072" s="13"/>
      <c r="AB5072" s="13"/>
      <c r="AC5072" s="13"/>
      <c r="AD5072" s="13"/>
      <c r="AE5072" s="13"/>
      <c r="AT5072" s="258" t="s">
        <v>200</v>
      </c>
      <c r="AU5072" s="258" t="s">
        <v>82</v>
      </c>
      <c r="AV5072" s="13" t="s">
        <v>80</v>
      </c>
      <c r="AW5072" s="13" t="s">
        <v>30</v>
      </c>
      <c r="AX5072" s="13" t="s">
        <v>73</v>
      </c>
      <c r="AY5072" s="258" t="s">
        <v>189</v>
      </c>
    </row>
    <row r="5073" s="14" customFormat="1">
      <c r="A5073" s="14"/>
      <c r="B5073" s="259"/>
      <c r="C5073" s="260"/>
      <c r="D5073" s="242" t="s">
        <v>200</v>
      </c>
      <c r="E5073" s="261" t="s">
        <v>1</v>
      </c>
      <c r="F5073" s="262" t="s">
        <v>80</v>
      </c>
      <c r="G5073" s="260"/>
      <c r="H5073" s="263">
        <v>1</v>
      </c>
      <c r="I5073" s="264"/>
      <c r="J5073" s="260"/>
      <c r="K5073" s="260"/>
      <c r="L5073" s="265"/>
      <c r="M5073" s="266"/>
      <c r="N5073" s="267"/>
      <c r="O5073" s="267"/>
      <c r="P5073" s="267"/>
      <c r="Q5073" s="267"/>
      <c r="R5073" s="267"/>
      <c r="S5073" s="267"/>
      <c r="T5073" s="268"/>
      <c r="U5073" s="14"/>
      <c r="V5073" s="14"/>
      <c r="W5073" s="14"/>
      <c r="X5073" s="14"/>
      <c r="Y5073" s="14"/>
      <c r="Z5073" s="14"/>
      <c r="AA5073" s="14"/>
      <c r="AB5073" s="14"/>
      <c r="AC5073" s="14"/>
      <c r="AD5073" s="14"/>
      <c r="AE5073" s="14"/>
      <c r="AT5073" s="269" t="s">
        <v>200</v>
      </c>
      <c r="AU5073" s="269" t="s">
        <v>82</v>
      </c>
      <c r="AV5073" s="14" t="s">
        <v>82</v>
      </c>
      <c r="AW5073" s="14" t="s">
        <v>30</v>
      </c>
      <c r="AX5073" s="14" t="s">
        <v>80</v>
      </c>
      <c r="AY5073" s="269" t="s">
        <v>189</v>
      </c>
    </row>
    <row r="5074" s="2" customFormat="1" ht="44.25" customHeight="1">
      <c r="A5074" s="39"/>
      <c r="B5074" s="40"/>
      <c r="C5074" s="228" t="s">
        <v>3224</v>
      </c>
      <c r="D5074" s="228" t="s">
        <v>191</v>
      </c>
      <c r="E5074" s="229" t="s">
        <v>3225</v>
      </c>
      <c r="F5074" s="230" t="s">
        <v>3221</v>
      </c>
      <c r="G5074" s="231" t="s">
        <v>359</v>
      </c>
      <c r="H5074" s="232">
        <v>1</v>
      </c>
      <c r="I5074" s="233"/>
      <c r="J5074" s="234">
        <f>ROUND(I5074*H5074,2)</f>
        <v>0</v>
      </c>
      <c r="K5074" s="235"/>
      <c r="L5074" s="45"/>
      <c r="M5074" s="236" t="s">
        <v>1</v>
      </c>
      <c r="N5074" s="237" t="s">
        <v>38</v>
      </c>
      <c r="O5074" s="92"/>
      <c r="P5074" s="238">
        <f>O5074*H5074</f>
        <v>0</v>
      </c>
      <c r="Q5074" s="238">
        <v>0</v>
      </c>
      <c r="R5074" s="238">
        <f>Q5074*H5074</f>
        <v>0</v>
      </c>
      <c r="S5074" s="238">
        <v>0</v>
      </c>
      <c r="T5074" s="239">
        <f>S5074*H5074</f>
        <v>0</v>
      </c>
      <c r="U5074" s="39"/>
      <c r="V5074" s="39"/>
      <c r="W5074" s="39"/>
      <c r="X5074" s="39"/>
      <c r="Y5074" s="39"/>
      <c r="Z5074" s="39"/>
      <c r="AA5074" s="39"/>
      <c r="AB5074" s="39"/>
      <c r="AC5074" s="39"/>
      <c r="AD5074" s="39"/>
      <c r="AE5074" s="39"/>
      <c r="AR5074" s="240" t="s">
        <v>195</v>
      </c>
      <c r="AT5074" s="240" t="s">
        <v>191</v>
      </c>
      <c r="AU5074" s="240" t="s">
        <v>82</v>
      </c>
      <c r="AY5074" s="18" t="s">
        <v>189</v>
      </c>
      <c r="BE5074" s="241">
        <f>IF(N5074="základní",J5074,0)</f>
        <v>0</v>
      </c>
      <c r="BF5074" s="241">
        <f>IF(N5074="snížená",J5074,0)</f>
        <v>0</v>
      </c>
      <c r="BG5074" s="241">
        <f>IF(N5074="zákl. přenesená",J5074,0)</f>
        <v>0</v>
      </c>
      <c r="BH5074" s="241">
        <f>IF(N5074="sníž. přenesená",J5074,0)</f>
        <v>0</v>
      </c>
      <c r="BI5074" s="241">
        <f>IF(N5074="nulová",J5074,0)</f>
        <v>0</v>
      </c>
      <c r="BJ5074" s="18" t="s">
        <v>80</v>
      </c>
      <c r="BK5074" s="241">
        <f>ROUND(I5074*H5074,2)</f>
        <v>0</v>
      </c>
      <c r="BL5074" s="18" t="s">
        <v>195</v>
      </c>
      <c r="BM5074" s="240" t="s">
        <v>3226</v>
      </c>
    </row>
    <row r="5075" s="2" customFormat="1">
      <c r="A5075" s="39"/>
      <c r="B5075" s="40"/>
      <c r="C5075" s="41"/>
      <c r="D5075" s="242" t="s">
        <v>197</v>
      </c>
      <c r="E5075" s="41"/>
      <c r="F5075" s="243" t="s">
        <v>3221</v>
      </c>
      <c r="G5075" s="41"/>
      <c r="H5075" s="41"/>
      <c r="I5075" s="244"/>
      <c r="J5075" s="41"/>
      <c r="K5075" s="41"/>
      <c r="L5075" s="45"/>
      <c r="M5075" s="245"/>
      <c r="N5075" s="246"/>
      <c r="O5075" s="92"/>
      <c r="P5075" s="92"/>
      <c r="Q5075" s="92"/>
      <c r="R5075" s="92"/>
      <c r="S5075" s="92"/>
      <c r="T5075" s="93"/>
      <c r="U5075" s="39"/>
      <c r="V5075" s="39"/>
      <c r="W5075" s="39"/>
      <c r="X5075" s="39"/>
      <c r="Y5075" s="39"/>
      <c r="Z5075" s="39"/>
      <c r="AA5075" s="39"/>
      <c r="AB5075" s="39"/>
      <c r="AC5075" s="39"/>
      <c r="AD5075" s="39"/>
      <c r="AE5075" s="39"/>
      <c r="AT5075" s="18" t="s">
        <v>197</v>
      </c>
      <c r="AU5075" s="18" t="s">
        <v>82</v>
      </c>
    </row>
    <row r="5076" s="13" customFormat="1">
      <c r="A5076" s="13"/>
      <c r="B5076" s="249"/>
      <c r="C5076" s="250"/>
      <c r="D5076" s="242" t="s">
        <v>200</v>
      </c>
      <c r="E5076" s="251" t="s">
        <v>1</v>
      </c>
      <c r="F5076" s="252" t="s">
        <v>3212</v>
      </c>
      <c r="G5076" s="250"/>
      <c r="H5076" s="251" t="s">
        <v>1</v>
      </c>
      <c r="I5076" s="253"/>
      <c r="J5076" s="250"/>
      <c r="K5076" s="250"/>
      <c r="L5076" s="254"/>
      <c r="M5076" s="255"/>
      <c r="N5076" s="256"/>
      <c r="O5076" s="256"/>
      <c r="P5076" s="256"/>
      <c r="Q5076" s="256"/>
      <c r="R5076" s="256"/>
      <c r="S5076" s="256"/>
      <c r="T5076" s="257"/>
      <c r="U5076" s="13"/>
      <c r="V5076" s="13"/>
      <c r="W5076" s="13"/>
      <c r="X5076" s="13"/>
      <c r="Y5076" s="13"/>
      <c r="Z5076" s="13"/>
      <c r="AA5076" s="13"/>
      <c r="AB5076" s="13"/>
      <c r="AC5076" s="13"/>
      <c r="AD5076" s="13"/>
      <c r="AE5076" s="13"/>
      <c r="AT5076" s="258" t="s">
        <v>200</v>
      </c>
      <c r="AU5076" s="258" t="s">
        <v>82</v>
      </c>
      <c r="AV5076" s="13" t="s">
        <v>80</v>
      </c>
      <c r="AW5076" s="13" t="s">
        <v>30</v>
      </c>
      <c r="AX5076" s="13" t="s">
        <v>73</v>
      </c>
      <c r="AY5076" s="258" t="s">
        <v>189</v>
      </c>
    </row>
    <row r="5077" s="13" customFormat="1">
      <c r="A5077" s="13"/>
      <c r="B5077" s="249"/>
      <c r="C5077" s="250"/>
      <c r="D5077" s="242" t="s">
        <v>200</v>
      </c>
      <c r="E5077" s="251" t="s">
        <v>1</v>
      </c>
      <c r="F5077" s="252" t="s">
        <v>3227</v>
      </c>
      <c r="G5077" s="250"/>
      <c r="H5077" s="251" t="s">
        <v>1</v>
      </c>
      <c r="I5077" s="253"/>
      <c r="J5077" s="250"/>
      <c r="K5077" s="250"/>
      <c r="L5077" s="254"/>
      <c r="M5077" s="255"/>
      <c r="N5077" s="256"/>
      <c r="O5077" s="256"/>
      <c r="P5077" s="256"/>
      <c r="Q5077" s="256"/>
      <c r="R5077" s="256"/>
      <c r="S5077" s="256"/>
      <c r="T5077" s="257"/>
      <c r="U5077" s="13"/>
      <c r="V5077" s="13"/>
      <c r="W5077" s="13"/>
      <c r="X5077" s="13"/>
      <c r="Y5077" s="13"/>
      <c r="Z5077" s="13"/>
      <c r="AA5077" s="13"/>
      <c r="AB5077" s="13"/>
      <c r="AC5077" s="13"/>
      <c r="AD5077" s="13"/>
      <c r="AE5077" s="13"/>
      <c r="AT5077" s="258" t="s">
        <v>200</v>
      </c>
      <c r="AU5077" s="258" t="s">
        <v>82</v>
      </c>
      <c r="AV5077" s="13" t="s">
        <v>80</v>
      </c>
      <c r="AW5077" s="13" t="s">
        <v>30</v>
      </c>
      <c r="AX5077" s="13" t="s">
        <v>73</v>
      </c>
      <c r="AY5077" s="258" t="s">
        <v>189</v>
      </c>
    </row>
    <row r="5078" s="14" customFormat="1">
      <c r="A5078" s="14"/>
      <c r="B5078" s="259"/>
      <c r="C5078" s="260"/>
      <c r="D5078" s="242" t="s">
        <v>200</v>
      </c>
      <c r="E5078" s="261" t="s">
        <v>1</v>
      </c>
      <c r="F5078" s="262" t="s">
        <v>80</v>
      </c>
      <c r="G5078" s="260"/>
      <c r="H5078" s="263">
        <v>1</v>
      </c>
      <c r="I5078" s="264"/>
      <c r="J5078" s="260"/>
      <c r="K5078" s="260"/>
      <c r="L5078" s="265"/>
      <c r="M5078" s="266"/>
      <c r="N5078" s="267"/>
      <c r="O5078" s="267"/>
      <c r="P5078" s="267"/>
      <c r="Q5078" s="267"/>
      <c r="R5078" s="267"/>
      <c r="S5078" s="267"/>
      <c r="T5078" s="268"/>
      <c r="U5078" s="14"/>
      <c r="V5078" s="14"/>
      <c r="W5078" s="14"/>
      <c r="X5078" s="14"/>
      <c r="Y5078" s="14"/>
      <c r="Z5078" s="14"/>
      <c r="AA5078" s="14"/>
      <c r="AB5078" s="14"/>
      <c r="AC5078" s="14"/>
      <c r="AD5078" s="14"/>
      <c r="AE5078" s="14"/>
      <c r="AT5078" s="269" t="s">
        <v>200</v>
      </c>
      <c r="AU5078" s="269" t="s">
        <v>82</v>
      </c>
      <c r="AV5078" s="14" t="s">
        <v>82</v>
      </c>
      <c r="AW5078" s="14" t="s">
        <v>30</v>
      </c>
      <c r="AX5078" s="14" t="s">
        <v>80</v>
      </c>
      <c r="AY5078" s="269" t="s">
        <v>189</v>
      </c>
    </row>
    <row r="5079" s="2" customFormat="1" ht="44.25" customHeight="1">
      <c r="A5079" s="39"/>
      <c r="B5079" s="40"/>
      <c r="C5079" s="228" t="s">
        <v>3228</v>
      </c>
      <c r="D5079" s="228" t="s">
        <v>191</v>
      </c>
      <c r="E5079" s="229" t="s">
        <v>3229</v>
      </c>
      <c r="F5079" s="230" t="s">
        <v>3221</v>
      </c>
      <c r="G5079" s="231" t="s">
        <v>359</v>
      </c>
      <c r="H5079" s="232">
        <v>1</v>
      </c>
      <c r="I5079" s="233"/>
      <c r="J5079" s="234">
        <f>ROUND(I5079*H5079,2)</f>
        <v>0</v>
      </c>
      <c r="K5079" s="235"/>
      <c r="L5079" s="45"/>
      <c r="M5079" s="236" t="s">
        <v>1</v>
      </c>
      <c r="N5079" s="237" t="s">
        <v>38</v>
      </c>
      <c r="O5079" s="92"/>
      <c r="P5079" s="238">
        <f>O5079*H5079</f>
        <v>0</v>
      </c>
      <c r="Q5079" s="238">
        <v>0</v>
      </c>
      <c r="R5079" s="238">
        <f>Q5079*H5079</f>
        <v>0</v>
      </c>
      <c r="S5079" s="238">
        <v>0</v>
      </c>
      <c r="T5079" s="239">
        <f>S5079*H5079</f>
        <v>0</v>
      </c>
      <c r="U5079" s="39"/>
      <c r="V5079" s="39"/>
      <c r="W5079" s="39"/>
      <c r="X5079" s="39"/>
      <c r="Y5079" s="39"/>
      <c r="Z5079" s="39"/>
      <c r="AA5079" s="39"/>
      <c r="AB5079" s="39"/>
      <c r="AC5079" s="39"/>
      <c r="AD5079" s="39"/>
      <c r="AE5079" s="39"/>
      <c r="AR5079" s="240" t="s">
        <v>195</v>
      </c>
      <c r="AT5079" s="240" t="s">
        <v>191</v>
      </c>
      <c r="AU5079" s="240" t="s">
        <v>82</v>
      </c>
      <c r="AY5079" s="18" t="s">
        <v>189</v>
      </c>
      <c r="BE5079" s="241">
        <f>IF(N5079="základní",J5079,0)</f>
        <v>0</v>
      </c>
      <c r="BF5079" s="241">
        <f>IF(N5079="snížená",J5079,0)</f>
        <v>0</v>
      </c>
      <c r="BG5079" s="241">
        <f>IF(N5079="zákl. přenesená",J5079,0)</f>
        <v>0</v>
      </c>
      <c r="BH5079" s="241">
        <f>IF(N5079="sníž. přenesená",J5079,0)</f>
        <v>0</v>
      </c>
      <c r="BI5079" s="241">
        <f>IF(N5079="nulová",J5079,0)</f>
        <v>0</v>
      </c>
      <c r="BJ5079" s="18" t="s">
        <v>80</v>
      </c>
      <c r="BK5079" s="241">
        <f>ROUND(I5079*H5079,2)</f>
        <v>0</v>
      </c>
      <c r="BL5079" s="18" t="s">
        <v>195</v>
      </c>
      <c r="BM5079" s="240" t="s">
        <v>3230</v>
      </c>
    </row>
    <row r="5080" s="2" customFormat="1">
      <c r="A5080" s="39"/>
      <c r="B5080" s="40"/>
      <c r="C5080" s="41"/>
      <c r="D5080" s="242" t="s">
        <v>197</v>
      </c>
      <c r="E5080" s="41"/>
      <c r="F5080" s="243" t="s">
        <v>3221</v>
      </c>
      <c r="G5080" s="41"/>
      <c r="H5080" s="41"/>
      <c r="I5080" s="244"/>
      <c r="J5080" s="41"/>
      <c r="K5080" s="41"/>
      <c r="L5080" s="45"/>
      <c r="M5080" s="245"/>
      <c r="N5080" s="246"/>
      <c r="O5080" s="92"/>
      <c r="P5080" s="92"/>
      <c r="Q5080" s="92"/>
      <c r="R5080" s="92"/>
      <c r="S5080" s="92"/>
      <c r="T5080" s="93"/>
      <c r="U5080" s="39"/>
      <c r="V5080" s="39"/>
      <c r="W5080" s="39"/>
      <c r="X5080" s="39"/>
      <c r="Y5080" s="39"/>
      <c r="Z5080" s="39"/>
      <c r="AA5080" s="39"/>
      <c r="AB5080" s="39"/>
      <c r="AC5080" s="39"/>
      <c r="AD5080" s="39"/>
      <c r="AE5080" s="39"/>
      <c r="AT5080" s="18" t="s">
        <v>197</v>
      </c>
      <c r="AU5080" s="18" t="s">
        <v>82</v>
      </c>
    </row>
    <row r="5081" s="13" customFormat="1">
      <c r="A5081" s="13"/>
      <c r="B5081" s="249"/>
      <c r="C5081" s="250"/>
      <c r="D5081" s="242" t="s">
        <v>200</v>
      </c>
      <c r="E5081" s="251" t="s">
        <v>1</v>
      </c>
      <c r="F5081" s="252" t="s">
        <v>3212</v>
      </c>
      <c r="G5081" s="250"/>
      <c r="H5081" s="251" t="s">
        <v>1</v>
      </c>
      <c r="I5081" s="253"/>
      <c r="J5081" s="250"/>
      <c r="K5081" s="250"/>
      <c r="L5081" s="254"/>
      <c r="M5081" s="255"/>
      <c r="N5081" s="256"/>
      <c r="O5081" s="256"/>
      <c r="P5081" s="256"/>
      <c r="Q5081" s="256"/>
      <c r="R5081" s="256"/>
      <c r="S5081" s="256"/>
      <c r="T5081" s="257"/>
      <c r="U5081" s="13"/>
      <c r="V5081" s="13"/>
      <c r="W5081" s="13"/>
      <c r="X5081" s="13"/>
      <c r="Y5081" s="13"/>
      <c r="Z5081" s="13"/>
      <c r="AA5081" s="13"/>
      <c r="AB5081" s="13"/>
      <c r="AC5081" s="13"/>
      <c r="AD5081" s="13"/>
      <c r="AE5081" s="13"/>
      <c r="AT5081" s="258" t="s">
        <v>200</v>
      </c>
      <c r="AU5081" s="258" t="s">
        <v>82</v>
      </c>
      <c r="AV5081" s="13" t="s">
        <v>80</v>
      </c>
      <c r="AW5081" s="13" t="s">
        <v>30</v>
      </c>
      <c r="AX5081" s="13" t="s">
        <v>73</v>
      </c>
      <c r="AY5081" s="258" t="s">
        <v>189</v>
      </c>
    </row>
    <row r="5082" s="13" customFormat="1">
      <c r="A5082" s="13"/>
      <c r="B5082" s="249"/>
      <c r="C5082" s="250"/>
      <c r="D5082" s="242" t="s">
        <v>200</v>
      </c>
      <c r="E5082" s="251" t="s">
        <v>1</v>
      </c>
      <c r="F5082" s="252" t="s">
        <v>3231</v>
      </c>
      <c r="G5082" s="250"/>
      <c r="H5082" s="251" t="s">
        <v>1</v>
      </c>
      <c r="I5082" s="253"/>
      <c r="J5082" s="250"/>
      <c r="K5082" s="250"/>
      <c r="L5082" s="254"/>
      <c r="M5082" s="255"/>
      <c r="N5082" s="256"/>
      <c r="O5082" s="256"/>
      <c r="P5082" s="256"/>
      <c r="Q5082" s="256"/>
      <c r="R5082" s="256"/>
      <c r="S5082" s="256"/>
      <c r="T5082" s="257"/>
      <c r="U5082" s="13"/>
      <c r="V5082" s="13"/>
      <c r="W5082" s="13"/>
      <c r="X5082" s="13"/>
      <c r="Y5082" s="13"/>
      <c r="Z5082" s="13"/>
      <c r="AA5082" s="13"/>
      <c r="AB5082" s="13"/>
      <c r="AC5082" s="13"/>
      <c r="AD5082" s="13"/>
      <c r="AE5082" s="13"/>
      <c r="AT5082" s="258" t="s">
        <v>200</v>
      </c>
      <c r="AU5082" s="258" t="s">
        <v>82</v>
      </c>
      <c r="AV5082" s="13" t="s">
        <v>80</v>
      </c>
      <c r="AW5082" s="13" t="s">
        <v>30</v>
      </c>
      <c r="AX5082" s="13" t="s">
        <v>73</v>
      </c>
      <c r="AY5082" s="258" t="s">
        <v>189</v>
      </c>
    </row>
    <row r="5083" s="14" customFormat="1">
      <c r="A5083" s="14"/>
      <c r="B5083" s="259"/>
      <c r="C5083" s="260"/>
      <c r="D5083" s="242" t="s">
        <v>200</v>
      </c>
      <c r="E5083" s="261" t="s">
        <v>1</v>
      </c>
      <c r="F5083" s="262" t="s">
        <v>80</v>
      </c>
      <c r="G5083" s="260"/>
      <c r="H5083" s="263">
        <v>1</v>
      </c>
      <c r="I5083" s="264"/>
      <c r="J5083" s="260"/>
      <c r="K5083" s="260"/>
      <c r="L5083" s="265"/>
      <c r="M5083" s="266"/>
      <c r="N5083" s="267"/>
      <c r="O5083" s="267"/>
      <c r="P5083" s="267"/>
      <c r="Q5083" s="267"/>
      <c r="R5083" s="267"/>
      <c r="S5083" s="267"/>
      <c r="T5083" s="268"/>
      <c r="U5083" s="14"/>
      <c r="V5083" s="14"/>
      <c r="W5083" s="14"/>
      <c r="X5083" s="14"/>
      <c r="Y5083" s="14"/>
      <c r="Z5083" s="14"/>
      <c r="AA5083" s="14"/>
      <c r="AB5083" s="14"/>
      <c r="AC5083" s="14"/>
      <c r="AD5083" s="14"/>
      <c r="AE5083" s="14"/>
      <c r="AT5083" s="269" t="s">
        <v>200</v>
      </c>
      <c r="AU5083" s="269" t="s">
        <v>82</v>
      </c>
      <c r="AV5083" s="14" t="s">
        <v>82</v>
      </c>
      <c r="AW5083" s="14" t="s">
        <v>30</v>
      </c>
      <c r="AX5083" s="14" t="s">
        <v>80</v>
      </c>
      <c r="AY5083" s="269" t="s">
        <v>189</v>
      </c>
    </row>
    <row r="5084" s="2" customFormat="1" ht="55.5" customHeight="1">
      <c r="A5084" s="39"/>
      <c r="B5084" s="40"/>
      <c r="C5084" s="228" t="s">
        <v>3232</v>
      </c>
      <c r="D5084" s="228" t="s">
        <v>191</v>
      </c>
      <c r="E5084" s="229" t="s">
        <v>3233</v>
      </c>
      <c r="F5084" s="230" t="s">
        <v>3234</v>
      </c>
      <c r="G5084" s="231" t="s">
        <v>359</v>
      </c>
      <c r="H5084" s="232">
        <v>2</v>
      </c>
      <c r="I5084" s="233"/>
      <c r="J5084" s="234">
        <f>ROUND(I5084*H5084,2)</f>
        <v>0</v>
      </c>
      <c r="K5084" s="235"/>
      <c r="L5084" s="45"/>
      <c r="M5084" s="236" t="s">
        <v>1</v>
      </c>
      <c r="N5084" s="237" t="s">
        <v>38</v>
      </c>
      <c r="O5084" s="92"/>
      <c r="P5084" s="238">
        <f>O5084*H5084</f>
        <v>0</v>
      </c>
      <c r="Q5084" s="238">
        <v>0</v>
      </c>
      <c r="R5084" s="238">
        <f>Q5084*H5084</f>
        <v>0</v>
      </c>
      <c r="S5084" s="238">
        <v>0</v>
      </c>
      <c r="T5084" s="239">
        <f>S5084*H5084</f>
        <v>0</v>
      </c>
      <c r="U5084" s="39"/>
      <c r="V5084" s="39"/>
      <c r="W5084" s="39"/>
      <c r="X5084" s="39"/>
      <c r="Y5084" s="39"/>
      <c r="Z5084" s="39"/>
      <c r="AA5084" s="39"/>
      <c r="AB5084" s="39"/>
      <c r="AC5084" s="39"/>
      <c r="AD5084" s="39"/>
      <c r="AE5084" s="39"/>
      <c r="AR5084" s="240" t="s">
        <v>195</v>
      </c>
      <c r="AT5084" s="240" t="s">
        <v>191</v>
      </c>
      <c r="AU5084" s="240" t="s">
        <v>82</v>
      </c>
      <c r="AY5084" s="18" t="s">
        <v>189</v>
      </c>
      <c r="BE5084" s="241">
        <f>IF(N5084="základní",J5084,0)</f>
        <v>0</v>
      </c>
      <c r="BF5084" s="241">
        <f>IF(N5084="snížená",J5084,0)</f>
        <v>0</v>
      </c>
      <c r="BG5084" s="241">
        <f>IF(N5084="zákl. přenesená",J5084,0)</f>
        <v>0</v>
      </c>
      <c r="BH5084" s="241">
        <f>IF(N5084="sníž. přenesená",J5084,0)</f>
        <v>0</v>
      </c>
      <c r="BI5084" s="241">
        <f>IF(N5084="nulová",J5084,0)</f>
        <v>0</v>
      </c>
      <c r="BJ5084" s="18" t="s">
        <v>80</v>
      </c>
      <c r="BK5084" s="241">
        <f>ROUND(I5084*H5084,2)</f>
        <v>0</v>
      </c>
      <c r="BL5084" s="18" t="s">
        <v>195</v>
      </c>
      <c r="BM5084" s="240" t="s">
        <v>3235</v>
      </c>
    </row>
    <row r="5085" s="2" customFormat="1">
      <c r="A5085" s="39"/>
      <c r="B5085" s="40"/>
      <c r="C5085" s="41"/>
      <c r="D5085" s="242" t="s">
        <v>197</v>
      </c>
      <c r="E5085" s="41"/>
      <c r="F5085" s="243" t="s">
        <v>3234</v>
      </c>
      <c r="G5085" s="41"/>
      <c r="H5085" s="41"/>
      <c r="I5085" s="244"/>
      <c r="J5085" s="41"/>
      <c r="K5085" s="41"/>
      <c r="L5085" s="45"/>
      <c r="M5085" s="245"/>
      <c r="N5085" s="246"/>
      <c r="O5085" s="92"/>
      <c r="P5085" s="92"/>
      <c r="Q5085" s="92"/>
      <c r="R5085" s="92"/>
      <c r="S5085" s="92"/>
      <c r="T5085" s="93"/>
      <c r="U5085" s="39"/>
      <c r="V5085" s="39"/>
      <c r="W5085" s="39"/>
      <c r="X5085" s="39"/>
      <c r="Y5085" s="39"/>
      <c r="Z5085" s="39"/>
      <c r="AA5085" s="39"/>
      <c r="AB5085" s="39"/>
      <c r="AC5085" s="39"/>
      <c r="AD5085" s="39"/>
      <c r="AE5085" s="39"/>
      <c r="AT5085" s="18" t="s">
        <v>197</v>
      </c>
      <c r="AU5085" s="18" t="s">
        <v>82</v>
      </c>
    </row>
    <row r="5086" s="13" customFormat="1">
      <c r="A5086" s="13"/>
      <c r="B5086" s="249"/>
      <c r="C5086" s="250"/>
      <c r="D5086" s="242" t="s">
        <v>200</v>
      </c>
      <c r="E5086" s="251" t="s">
        <v>1</v>
      </c>
      <c r="F5086" s="252" t="s">
        <v>3212</v>
      </c>
      <c r="G5086" s="250"/>
      <c r="H5086" s="251" t="s">
        <v>1</v>
      </c>
      <c r="I5086" s="253"/>
      <c r="J5086" s="250"/>
      <c r="K5086" s="250"/>
      <c r="L5086" s="254"/>
      <c r="M5086" s="255"/>
      <c r="N5086" s="256"/>
      <c r="O5086" s="256"/>
      <c r="P5086" s="256"/>
      <c r="Q5086" s="256"/>
      <c r="R5086" s="256"/>
      <c r="S5086" s="256"/>
      <c r="T5086" s="257"/>
      <c r="U5086" s="13"/>
      <c r="V5086" s="13"/>
      <c r="W5086" s="13"/>
      <c r="X5086" s="13"/>
      <c r="Y5086" s="13"/>
      <c r="Z5086" s="13"/>
      <c r="AA5086" s="13"/>
      <c r="AB5086" s="13"/>
      <c r="AC5086" s="13"/>
      <c r="AD5086" s="13"/>
      <c r="AE5086" s="13"/>
      <c r="AT5086" s="258" t="s">
        <v>200</v>
      </c>
      <c r="AU5086" s="258" t="s">
        <v>82</v>
      </c>
      <c r="AV5086" s="13" t="s">
        <v>80</v>
      </c>
      <c r="AW5086" s="13" t="s">
        <v>30</v>
      </c>
      <c r="AX5086" s="13" t="s">
        <v>73</v>
      </c>
      <c r="AY5086" s="258" t="s">
        <v>189</v>
      </c>
    </row>
    <row r="5087" s="13" customFormat="1">
      <c r="A5087" s="13"/>
      <c r="B5087" s="249"/>
      <c r="C5087" s="250"/>
      <c r="D5087" s="242" t="s">
        <v>200</v>
      </c>
      <c r="E5087" s="251" t="s">
        <v>1</v>
      </c>
      <c r="F5087" s="252" t="s">
        <v>3236</v>
      </c>
      <c r="G5087" s="250"/>
      <c r="H5087" s="251" t="s">
        <v>1</v>
      </c>
      <c r="I5087" s="253"/>
      <c r="J5087" s="250"/>
      <c r="K5087" s="250"/>
      <c r="L5087" s="254"/>
      <c r="M5087" s="255"/>
      <c r="N5087" s="256"/>
      <c r="O5087" s="256"/>
      <c r="P5087" s="256"/>
      <c r="Q5087" s="256"/>
      <c r="R5087" s="256"/>
      <c r="S5087" s="256"/>
      <c r="T5087" s="257"/>
      <c r="U5087" s="13"/>
      <c r="V5087" s="13"/>
      <c r="W5087" s="13"/>
      <c r="X5087" s="13"/>
      <c r="Y5087" s="13"/>
      <c r="Z5087" s="13"/>
      <c r="AA5087" s="13"/>
      <c r="AB5087" s="13"/>
      <c r="AC5087" s="13"/>
      <c r="AD5087" s="13"/>
      <c r="AE5087" s="13"/>
      <c r="AT5087" s="258" t="s">
        <v>200</v>
      </c>
      <c r="AU5087" s="258" t="s">
        <v>82</v>
      </c>
      <c r="AV5087" s="13" t="s">
        <v>80</v>
      </c>
      <c r="AW5087" s="13" t="s">
        <v>30</v>
      </c>
      <c r="AX5087" s="13" t="s">
        <v>73</v>
      </c>
      <c r="AY5087" s="258" t="s">
        <v>189</v>
      </c>
    </row>
    <row r="5088" s="14" customFormat="1">
      <c r="A5088" s="14"/>
      <c r="B5088" s="259"/>
      <c r="C5088" s="260"/>
      <c r="D5088" s="242" t="s">
        <v>200</v>
      </c>
      <c r="E5088" s="261" t="s">
        <v>1</v>
      </c>
      <c r="F5088" s="262" t="s">
        <v>82</v>
      </c>
      <c r="G5088" s="260"/>
      <c r="H5088" s="263">
        <v>2</v>
      </c>
      <c r="I5088" s="264"/>
      <c r="J5088" s="260"/>
      <c r="K5088" s="260"/>
      <c r="L5088" s="265"/>
      <c r="M5088" s="266"/>
      <c r="N5088" s="267"/>
      <c r="O5088" s="267"/>
      <c r="P5088" s="267"/>
      <c r="Q5088" s="267"/>
      <c r="R5088" s="267"/>
      <c r="S5088" s="267"/>
      <c r="T5088" s="268"/>
      <c r="U5088" s="14"/>
      <c r="V5088" s="14"/>
      <c r="W5088" s="14"/>
      <c r="X5088" s="14"/>
      <c r="Y5088" s="14"/>
      <c r="Z5088" s="14"/>
      <c r="AA5088" s="14"/>
      <c r="AB5088" s="14"/>
      <c r="AC5088" s="14"/>
      <c r="AD5088" s="14"/>
      <c r="AE5088" s="14"/>
      <c r="AT5088" s="269" t="s">
        <v>200</v>
      </c>
      <c r="AU5088" s="269" t="s">
        <v>82</v>
      </c>
      <c r="AV5088" s="14" t="s">
        <v>82</v>
      </c>
      <c r="AW5088" s="14" t="s">
        <v>30</v>
      </c>
      <c r="AX5088" s="14" t="s">
        <v>80</v>
      </c>
      <c r="AY5088" s="269" t="s">
        <v>189</v>
      </c>
    </row>
    <row r="5089" s="2" customFormat="1" ht="49.05" customHeight="1">
      <c r="A5089" s="39"/>
      <c r="B5089" s="40"/>
      <c r="C5089" s="228" t="s">
        <v>3237</v>
      </c>
      <c r="D5089" s="228" t="s">
        <v>191</v>
      </c>
      <c r="E5089" s="229" t="s">
        <v>3238</v>
      </c>
      <c r="F5089" s="230" t="s">
        <v>3239</v>
      </c>
      <c r="G5089" s="231" t="s">
        <v>359</v>
      </c>
      <c r="H5089" s="232">
        <v>1</v>
      </c>
      <c r="I5089" s="233"/>
      <c r="J5089" s="234">
        <f>ROUND(I5089*H5089,2)</f>
        <v>0</v>
      </c>
      <c r="K5089" s="235"/>
      <c r="L5089" s="45"/>
      <c r="M5089" s="236" t="s">
        <v>1</v>
      </c>
      <c r="N5089" s="237" t="s">
        <v>38</v>
      </c>
      <c r="O5089" s="92"/>
      <c r="P5089" s="238">
        <f>O5089*H5089</f>
        <v>0</v>
      </c>
      <c r="Q5089" s="238">
        <v>0</v>
      </c>
      <c r="R5089" s="238">
        <f>Q5089*H5089</f>
        <v>0</v>
      </c>
      <c r="S5089" s="238">
        <v>0</v>
      </c>
      <c r="T5089" s="239">
        <f>S5089*H5089</f>
        <v>0</v>
      </c>
      <c r="U5089" s="39"/>
      <c r="V5089" s="39"/>
      <c r="W5089" s="39"/>
      <c r="X5089" s="39"/>
      <c r="Y5089" s="39"/>
      <c r="Z5089" s="39"/>
      <c r="AA5089" s="39"/>
      <c r="AB5089" s="39"/>
      <c r="AC5089" s="39"/>
      <c r="AD5089" s="39"/>
      <c r="AE5089" s="39"/>
      <c r="AR5089" s="240" t="s">
        <v>195</v>
      </c>
      <c r="AT5089" s="240" t="s">
        <v>191</v>
      </c>
      <c r="AU5089" s="240" t="s">
        <v>82</v>
      </c>
      <c r="AY5089" s="18" t="s">
        <v>189</v>
      </c>
      <c r="BE5089" s="241">
        <f>IF(N5089="základní",J5089,0)</f>
        <v>0</v>
      </c>
      <c r="BF5089" s="241">
        <f>IF(N5089="snížená",J5089,0)</f>
        <v>0</v>
      </c>
      <c r="BG5089" s="241">
        <f>IF(N5089="zákl. přenesená",J5089,0)</f>
        <v>0</v>
      </c>
      <c r="BH5089" s="241">
        <f>IF(N5089="sníž. přenesená",J5089,0)</f>
        <v>0</v>
      </c>
      <c r="BI5089" s="241">
        <f>IF(N5089="nulová",J5089,0)</f>
        <v>0</v>
      </c>
      <c r="BJ5089" s="18" t="s">
        <v>80</v>
      </c>
      <c r="BK5089" s="241">
        <f>ROUND(I5089*H5089,2)</f>
        <v>0</v>
      </c>
      <c r="BL5089" s="18" t="s">
        <v>195</v>
      </c>
      <c r="BM5089" s="240" t="s">
        <v>3240</v>
      </c>
    </row>
    <row r="5090" s="2" customFormat="1">
      <c r="A5090" s="39"/>
      <c r="B5090" s="40"/>
      <c r="C5090" s="41"/>
      <c r="D5090" s="242" t="s">
        <v>197</v>
      </c>
      <c r="E5090" s="41"/>
      <c r="F5090" s="243" t="s">
        <v>3239</v>
      </c>
      <c r="G5090" s="41"/>
      <c r="H5090" s="41"/>
      <c r="I5090" s="244"/>
      <c r="J5090" s="41"/>
      <c r="K5090" s="41"/>
      <c r="L5090" s="45"/>
      <c r="M5090" s="245"/>
      <c r="N5090" s="246"/>
      <c r="O5090" s="92"/>
      <c r="P5090" s="92"/>
      <c r="Q5090" s="92"/>
      <c r="R5090" s="92"/>
      <c r="S5090" s="92"/>
      <c r="T5090" s="93"/>
      <c r="U5090" s="39"/>
      <c r="V5090" s="39"/>
      <c r="W5090" s="39"/>
      <c r="X5090" s="39"/>
      <c r="Y5090" s="39"/>
      <c r="Z5090" s="39"/>
      <c r="AA5090" s="39"/>
      <c r="AB5090" s="39"/>
      <c r="AC5090" s="39"/>
      <c r="AD5090" s="39"/>
      <c r="AE5090" s="39"/>
      <c r="AT5090" s="18" t="s">
        <v>197</v>
      </c>
      <c r="AU5090" s="18" t="s">
        <v>82</v>
      </c>
    </row>
    <row r="5091" s="13" customFormat="1">
      <c r="A5091" s="13"/>
      <c r="B5091" s="249"/>
      <c r="C5091" s="250"/>
      <c r="D5091" s="242" t="s">
        <v>200</v>
      </c>
      <c r="E5091" s="251" t="s">
        <v>1</v>
      </c>
      <c r="F5091" s="252" t="s">
        <v>3212</v>
      </c>
      <c r="G5091" s="250"/>
      <c r="H5091" s="251" t="s">
        <v>1</v>
      </c>
      <c r="I5091" s="253"/>
      <c r="J5091" s="250"/>
      <c r="K5091" s="250"/>
      <c r="L5091" s="254"/>
      <c r="M5091" s="255"/>
      <c r="N5091" s="256"/>
      <c r="O5091" s="256"/>
      <c r="P5091" s="256"/>
      <c r="Q5091" s="256"/>
      <c r="R5091" s="256"/>
      <c r="S5091" s="256"/>
      <c r="T5091" s="257"/>
      <c r="U5091" s="13"/>
      <c r="V5091" s="13"/>
      <c r="W5091" s="13"/>
      <c r="X5091" s="13"/>
      <c r="Y5091" s="13"/>
      <c r="Z5091" s="13"/>
      <c r="AA5091" s="13"/>
      <c r="AB5091" s="13"/>
      <c r="AC5091" s="13"/>
      <c r="AD5091" s="13"/>
      <c r="AE5091" s="13"/>
      <c r="AT5091" s="258" t="s">
        <v>200</v>
      </c>
      <c r="AU5091" s="258" t="s">
        <v>82</v>
      </c>
      <c r="AV5091" s="13" t="s">
        <v>80</v>
      </c>
      <c r="AW5091" s="13" t="s">
        <v>30</v>
      </c>
      <c r="AX5091" s="13" t="s">
        <v>73</v>
      </c>
      <c r="AY5091" s="258" t="s">
        <v>189</v>
      </c>
    </row>
    <row r="5092" s="13" customFormat="1">
      <c r="A5092" s="13"/>
      <c r="B5092" s="249"/>
      <c r="C5092" s="250"/>
      <c r="D5092" s="242" t="s">
        <v>200</v>
      </c>
      <c r="E5092" s="251" t="s">
        <v>1</v>
      </c>
      <c r="F5092" s="252" t="s">
        <v>3241</v>
      </c>
      <c r="G5092" s="250"/>
      <c r="H5092" s="251" t="s">
        <v>1</v>
      </c>
      <c r="I5092" s="253"/>
      <c r="J5092" s="250"/>
      <c r="K5092" s="250"/>
      <c r="L5092" s="254"/>
      <c r="M5092" s="255"/>
      <c r="N5092" s="256"/>
      <c r="O5092" s="256"/>
      <c r="P5092" s="256"/>
      <c r="Q5092" s="256"/>
      <c r="R5092" s="256"/>
      <c r="S5092" s="256"/>
      <c r="T5092" s="257"/>
      <c r="U5092" s="13"/>
      <c r="V5092" s="13"/>
      <c r="W5092" s="13"/>
      <c r="X5092" s="13"/>
      <c r="Y5092" s="13"/>
      <c r="Z5092" s="13"/>
      <c r="AA5092" s="13"/>
      <c r="AB5092" s="13"/>
      <c r="AC5092" s="13"/>
      <c r="AD5092" s="13"/>
      <c r="AE5092" s="13"/>
      <c r="AT5092" s="258" t="s">
        <v>200</v>
      </c>
      <c r="AU5092" s="258" t="s">
        <v>82</v>
      </c>
      <c r="AV5092" s="13" t="s">
        <v>80</v>
      </c>
      <c r="AW5092" s="13" t="s">
        <v>30</v>
      </c>
      <c r="AX5092" s="13" t="s">
        <v>73</v>
      </c>
      <c r="AY5092" s="258" t="s">
        <v>189</v>
      </c>
    </row>
    <row r="5093" s="14" customFormat="1">
      <c r="A5093" s="14"/>
      <c r="B5093" s="259"/>
      <c r="C5093" s="260"/>
      <c r="D5093" s="242" t="s">
        <v>200</v>
      </c>
      <c r="E5093" s="261" t="s">
        <v>1</v>
      </c>
      <c r="F5093" s="262" t="s">
        <v>80</v>
      </c>
      <c r="G5093" s="260"/>
      <c r="H5093" s="263">
        <v>1</v>
      </c>
      <c r="I5093" s="264"/>
      <c r="J5093" s="260"/>
      <c r="K5093" s="260"/>
      <c r="L5093" s="265"/>
      <c r="M5093" s="266"/>
      <c r="N5093" s="267"/>
      <c r="O5093" s="267"/>
      <c r="P5093" s="267"/>
      <c r="Q5093" s="267"/>
      <c r="R5093" s="267"/>
      <c r="S5093" s="267"/>
      <c r="T5093" s="268"/>
      <c r="U5093" s="14"/>
      <c r="V5093" s="14"/>
      <c r="W5093" s="14"/>
      <c r="X5093" s="14"/>
      <c r="Y5093" s="14"/>
      <c r="Z5093" s="14"/>
      <c r="AA5093" s="14"/>
      <c r="AB5093" s="14"/>
      <c r="AC5093" s="14"/>
      <c r="AD5093" s="14"/>
      <c r="AE5093" s="14"/>
      <c r="AT5093" s="269" t="s">
        <v>200</v>
      </c>
      <c r="AU5093" s="269" t="s">
        <v>82</v>
      </c>
      <c r="AV5093" s="14" t="s">
        <v>82</v>
      </c>
      <c r="AW5093" s="14" t="s">
        <v>30</v>
      </c>
      <c r="AX5093" s="14" t="s">
        <v>80</v>
      </c>
      <c r="AY5093" s="269" t="s">
        <v>189</v>
      </c>
    </row>
    <row r="5094" s="2" customFormat="1" ht="49.05" customHeight="1">
      <c r="A5094" s="39"/>
      <c r="B5094" s="40"/>
      <c r="C5094" s="228" t="s">
        <v>3242</v>
      </c>
      <c r="D5094" s="228" t="s">
        <v>191</v>
      </c>
      <c r="E5094" s="229" t="s">
        <v>3243</v>
      </c>
      <c r="F5094" s="230" t="s">
        <v>3244</v>
      </c>
      <c r="G5094" s="231" t="s">
        <v>359</v>
      </c>
      <c r="H5094" s="232">
        <v>1</v>
      </c>
      <c r="I5094" s="233"/>
      <c r="J5094" s="234">
        <f>ROUND(I5094*H5094,2)</f>
        <v>0</v>
      </c>
      <c r="K5094" s="235"/>
      <c r="L5094" s="45"/>
      <c r="M5094" s="236" t="s">
        <v>1</v>
      </c>
      <c r="N5094" s="237" t="s">
        <v>38</v>
      </c>
      <c r="O5094" s="92"/>
      <c r="P5094" s="238">
        <f>O5094*H5094</f>
        <v>0</v>
      </c>
      <c r="Q5094" s="238">
        <v>0</v>
      </c>
      <c r="R5094" s="238">
        <f>Q5094*H5094</f>
        <v>0</v>
      </c>
      <c r="S5094" s="238">
        <v>0</v>
      </c>
      <c r="T5094" s="239">
        <f>S5094*H5094</f>
        <v>0</v>
      </c>
      <c r="U5094" s="39"/>
      <c r="V5094" s="39"/>
      <c r="W5094" s="39"/>
      <c r="X5094" s="39"/>
      <c r="Y5094" s="39"/>
      <c r="Z5094" s="39"/>
      <c r="AA5094" s="39"/>
      <c r="AB5094" s="39"/>
      <c r="AC5094" s="39"/>
      <c r="AD5094" s="39"/>
      <c r="AE5094" s="39"/>
      <c r="AR5094" s="240" t="s">
        <v>195</v>
      </c>
      <c r="AT5094" s="240" t="s">
        <v>191</v>
      </c>
      <c r="AU5094" s="240" t="s">
        <v>82</v>
      </c>
      <c r="AY5094" s="18" t="s">
        <v>189</v>
      </c>
      <c r="BE5094" s="241">
        <f>IF(N5094="základní",J5094,0)</f>
        <v>0</v>
      </c>
      <c r="BF5094" s="241">
        <f>IF(N5094="snížená",J5094,0)</f>
        <v>0</v>
      </c>
      <c r="BG5094" s="241">
        <f>IF(N5094="zákl. přenesená",J5094,0)</f>
        <v>0</v>
      </c>
      <c r="BH5094" s="241">
        <f>IF(N5094="sníž. přenesená",J5094,0)</f>
        <v>0</v>
      </c>
      <c r="BI5094" s="241">
        <f>IF(N5094="nulová",J5094,0)</f>
        <v>0</v>
      </c>
      <c r="BJ5094" s="18" t="s">
        <v>80</v>
      </c>
      <c r="BK5094" s="241">
        <f>ROUND(I5094*H5094,2)</f>
        <v>0</v>
      </c>
      <c r="BL5094" s="18" t="s">
        <v>195</v>
      </c>
      <c r="BM5094" s="240" t="s">
        <v>3245</v>
      </c>
    </row>
    <row r="5095" s="2" customFormat="1">
      <c r="A5095" s="39"/>
      <c r="B5095" s="40"/>
      <c r="C5095" s="41"/>
      <c r="D5095" s="242" t="s">
        <v>197</v>
      </c>
      <c r="E5095" s="41"/>
      <c r="F5095" s="243" t="s">
        <v>3244</v>
      </c>
      <c r="G5095" s="41"/>
      <c r="H5095" s="41"/>
      <c r="I5095" s="244"/>
      <c r="J5095" s="41"/>
      <c r="K5095" s="41"/>
      <c r="L5095" s="45"/>
      <c r="M5095" s="245"/>
      <c r="N5095" s="246"/>
      <c r="O5095" s="92"/>
      <c r="P5095" s="92"/>
      <c r="Q5095" s="92"/>
      <c r="R5095" s="92"/>
      <c r="S5095" s="92"/>
      <c r="T5095" s="93"/>
      <c r="U5095" s="39"/>
      <c r="V5095" s="39"/>
      <c r="W5095" s="39"/>
      <c r="X5095" s="39"/>
      <c r="Y5095" s="39"/>
      <c r="Z5095" s="39"/>
      <c r="AA5095" s="39"/>
      <c r="AB5095" s="39"/>
      <c r="AC5095" s="39"/>
      <c r="AD5095" s="39"/>
      <c r="AE5095" s="39"/>
      <c r="AT5095" s="18" t="s">
        <v>197</v>
      </c>
      <c r="AU5095" s="18" t="s">
        <v>82</v>
      </c>
    </row>
    <row r="5096" s="13" customFormat="1">
      <c r="A5096" s="13"/>
      <c r="B5096" s="249"/>
      <c r="C5096" s="250"/>
      <c r="D5096" s="242" t="s">
        <v>200</v>
      </c>
      <c r="E5096" s="251" t="s">
        <v>1</v>
      </c>
      <c r="F5096" s="252" t="s">
        <v>3212</v>
      </c>
      <c r="G5096" s="250"/>
      <c r="H5096" s="251" t="s">
        <v>1</v>
      </c>
      <c r="I5096" s="253"/>
      <c r="J5096" s="250"/>
      <c r="K5096" s="250"/>
      <c r="L5096" s="254"/>
      <c r="M5096" s="255"/>
      <c r="N5096" s="256"/>
      <c r="O5096" s="256"/>
      <c r="P5096" s="256"/>
      <c r="Q5096" s="256"/>
      <c r="R5096" s="256"/>
      <c r="S5096" s="256"/>
      <c r="T5096" s="257"/>
      <c r="U5096" s="13"/>
      <c r="V5096" s="13"/>
      <c r="W5096" s="13"/>
      <c r="X5096" s="13"/>
      <c r="Y5096" s="13"/>
      <c r="Z5096" s="13"/>
      <c r="AA5096" s="13"/>
      <c r="AB5096" s="13"/>
      <c r="AC5096" s="13"/>
      <c r="AD5096" s="13"/>
      <c r="AE5096" s="13"/>
      <c r="AT5096" s="258" t="s">
        <v>200</v>
      </c>
      <c r="AU5096" s="258" t="s">
        <v>82</v>
      </c>
      <c r="AV5096" s="13" t="s">
        <v>80</v>
      </c>
      <c r="AW5096" s="13" t="s">
        <v>30</v>
      </c>
      <c r="AX5096" s="13" t="s">
        <v>73</v>
      </c>
      <c r="AY5096" s="258" t="s">
        <v>189</v>
      </c>
    </row>
    <row r="5097" s="13" customFormat="1">
      <c r="A5097" s="13"/>
      <c r="B5097" s="249"/>
      <c r="C5097" s="250"/>
      <c r="D5097" s="242" t="s">
        <v>200</v>
      </c>
      <c r="E5097" s="251" t="s">
        <v>1</v>
      </c>
      <c r="F5097" s="252" t="s">
        <v>3246</v>
      </c>
      <c r="G5097" s="250"/>
      <c r="H5097" s="251" t="s">
        <v>1</v>
      </c>
      <c r="I5097" s="253"/>
      <c r="J5097" s="250"/>
      <c r="K5097" s="250"/>
      <c r="L5097" s="254"/>
      <c r="M5097" s="255"/>
      <c r="N5097" s="256"/>
      <c r="O5097" s="256"/>
      <c r="P5097" s="256"/>
      <c r="Q5097" s="256"/>
      <c r="R5097" s="256"/>
      <c r="S5097" s="256"/>
      <c r="T5097" s="257"/>
      <c r="U5097" s="13"/>
      <c r="V5097" s="13"/>
      <c r="W5097" s="13"/>
      <c r="X5097" s="13"/>
      <c r="Y5097" s="13"/>
      <c r="Z5097" s="13"/>
      <c r="AA5097" s="13"/>
      <c r="AB5097" s="13"/>
      <c r="AC5097" s="13"/>
      <c r="AD5097" s="13"/>
      <c r="AE5097" s="13"/>
      <c r="AT5097" s="258" t="s">
        <v>200</v>
      </c>
      <c r="AU5097" s="258" t="s">
        <v>82</v>
      </c>
      <c r="AV5097" s="13" t="s">
        <v>80</v>
      </c>
      <c r="AW5097" s="13" t="s">
        <v>30</v>
      </c>
      <c r="AX5097" s="13" t="s">
        <v>73</v>
      </c>
      <c r="AY5097" s="258" t="s">
        <v>189</v>
      </c>
    </row>
    <row r="5098" s="14" customFormat="1">
      <c r="A5098" s="14"/>
      <c r="B5098" s="259"/>
      <c r="C5098" s="260"/>
      <c r="D5098" s="242" t="s">
        <v>200</v>
      </c>
      <c r="E5098" s="261" t="s">
        <v>1</v>
      </c>
      <c r="F5098" s="262" t="s">
        <v>80</v>
      </c>
      <c r="G5098" s="260"/>
      <c r="H5098" s="263">
        <v>1</v>
      </c>
      <c r="I5098" s="264"/>
      <c r="J5098" s="260"/>
      <c r="K5098" s="260"/>
      <c r="L5098" s="265"/>
      <c r="M5098" s="266"/>
      <c r="N5098" s="267"/>
      <c r="O5098" s="267"/>
      <c r="P5098" s="267"/>
      <c r="Q5098" s="267"/>
      <c r="R5098" s="267"/>
      <c r="S5098" s="267"/>
      <c r="T5098" s="268"/>
      <c r="U5098" s="14"/>
      <c r="V5098" s="14"/>
      <c r="W5098" s="14"/>
      <c r="X5098" s="14"/>
      <c r="Y5098" s="14"/>
      <c r="Z5098" s="14"/>
      <c r="AA5098" s="14"/>
      <c r="AB5098" s="14"/>
      <c r="AC5098" s="14"/>
      <c r="AD5098" s="14"/>
      <c r="AE5098" s="14"/>
      <c r="AT5098" s="269" t="s">
        <v>200</v>
      </c>
      <c r="AU5098" s="269" t="s">
        <v>82</v>
      </c>
      <c r="AV5098" s="14" t="s">
        <v>82</v>
      </c>
      <c r="AW5098" s="14" t="s">
        <v>30</v>
      </c>
      <c r="AX5098" s="14" t="s">
        <v>80</v>
      </c>
      <c r="AY5098" s="269" t="s">
        <v>189</v>
      </c>
    </row>
    <row r="5099" s="2" customFormat="1" ht="55.5" customHeight="1">
      <c r="A5099" s="39"/>
      <c r="B5099" s="40"/>
      <c r="C5099" s="228" t="s">
        <v>3247</v>
      </c>
      <c r="D5099" s="228" t="s">
        <v>191</v>
      </c>
      <c r="E5099" s="229" t="s">
        <v>3248</v>
      </c>
      <c r="F5099" s="230" t="s">
        <v>3249</v>
      </c>
      <c r="G5099" s="231" t="s">
        <v>359</v>
      </c>
      <c r="H5099" s="232">
        <v>1</v>
      </c>
      <c r="I5099" s="233"/>
      <c r="J5099" s="234">
        <f>ROUND(I5099*H5099,2)</f>
        <v>0</v>
      </c>
      <c r="K5099" s="235"/>
      <c r="L5099" s="45"/>
      <c r="M5099" s="236" t="s">
        <v>1</v>
      </c>
      <c r="N5099" s="237" t="s">
        <v>38</v>
      </c>
      <c r="O5099" s="92"/>
      <c r="P5099" s="238">
        <f>O5099*H5099</f>
        <v>0</v>
      </c>
      <c r="Q5099" s="238">
        <v>0</v>
      </c>
      <c r="R5099" s="238">
        <f>Q5099*H5099</f>
        <v>0</v>
      </c>
      <c r="S5099" s="238">
        <v>0</v>
      </c>
      <c r="T5099" s="239">
        <f>S5099*H5099</f>
        <v>0</v>
      </c>
      <c r="U5099" s="39"/>
      <c r="V5099" s="39"/>
      <c r="W5099" s="39"/>
      <c r="X5099" s="39"/>
      <c r="Y5099" s="39"/>
      <c r="Z5099" s="39"/>
      <c r="AA5099" s="39"/>
      <c r="AB5099" s="39"/>
      <c r="AC5099" s="39"/>
      <c r="AD5099" s="39"/>
      <c r="AE5099" s="39"/>
      <c r="AR5099" s="240" t="s">
        <v>195</v>
      </c>
      <c r="AT5099" s="240" t="s">
        <v>191</v>
      </c>
      <c r="AU5099" s="240" t="s">
        <v>82</v>
      </c>
      <c r="AY5099" s="18" t="s">
        <v>189</v>
      </c>
      <c r="BE5099" s="241">
        <f>IF(N5099="základní",J5099,0)</f>
        <v>0</v>
      </c>
      <c r="BF5099" s="241">
        <f>IF(N5099="snížená",J5099,0)</f>
        <v>0</v>
      </c>
      <c r="BG5099" s="241">
        <f>IF(N5099="zákl. přenesená",J5099,0)</f>
        <v>0</v>
      </c>
      <c r="BH5099" s="241">
        <f>IF(N5099="sníž. přenesená",J5099,0)</f>
        <v>0</v>
      </c>
      <c r="BI5099" s="241">
        <f>IF(N5099="nulová",J5099,0)</f>
        <v>0</v>
      </c>
      <c r="BJ5099" s="18" t="s">
        <v>80</v>
      </c>
      <c r="BK5099" s="241">
        <f>ROUND(I5099*H5099,2)</f>
        <v>0</v>
      </c>
      <c r="BL5099" s="18" t="s">
        <v>195</v>
      </c>
      <c r="BM5099" s="240" t="s">
        <v>3250</v>
      </c>
    </row>
    <row r="5100" s="2" customFormat="1">
      <c r="A5100" s="39"/>
      <c r="B5100" s="40"/>
      <c r="C5100" s="41"/>
      <c r="D5100" s="242" t="s">
        <v>197</v>
      </c>
      <c r="E5100" s="41"/>
      <c r="F5100" s="243" t="s">
        <v>3249</v>
      </c>
      <c r="G5100" s="41"/>
      <c r="H5100" s="41"/>
      <c r="I5100" s="244"/>
      <c r="J5100" s="41"/>
      <c r="K5100" s="41"/>
      <c r="L5100" s="45"/>
      <c r="M5100" s="245"/>
      <c r="N5100" s="246"/>
      <c r="O5100" s="92"/>
      <c r="P5100" s="92"/>
      <c r="Q5100" s="92"/>
      <c r="R5100" s="92"/>
      <c r="S5100" s="92"/>
      <c r="T5100" s="93"/>
      <c r="U5100" s="39"/>
      <c r="V5100" s="39"/>
      <c r="W5100" s="39"/>
      <c r="X5100" s="39"/>
      <c r="Y5100" s="39"/>
      <c r="Z5100" s="39"/>
      <c r="AA5100" s="39"/>
      <c r="AB5100" s="39"/>
      <c r="AC5100" s="39"/>
      <c r="AD5100" s="39"/>
      <c r="AE5100" s="39"/>
      <c r="AT5100" s="18" t="s">
        <v>197</v>
      </c>
      <c r="AU5100" s="18" t="s">
        <v>82</v>
      </c>
    </row>
    <row r="5101" s="13" customFormat="1">
      <c r="A5101" s="13"/>
      <c r="B5101" s="249"/>
      <c r="C5101" s="250"/>
      <c r="D5101" s="242" t="s">
        <v>200</v>
      </c>
      <c r="E5101" s="251" t="s">
        <v>1</v>
      </c>
      <c r="F5101" s="252" t="s">
        <v>3212</v>
      </c>
      <c r="G5101" s="250"/>
      <c r="H5101" s="251" t="s">
        <v>1</v>
      </c>
      <c r="I5101" s="253"/>
      <c r="J5101" s="250"/>
      <c r="K5101" s="250"/>
      <c r="L5101" s="254"/>
      <c r="M5101" s="255"/>
      <c r="N5101" s="256"/>
      <c r="O5101" s="256"/>
      <c r="P5101" s="256"/>
      <c r="Q5101" s="256"/>
      <c r="R5101" s="256"/>
      <c r="S5101" s="256"/>
      <c r="T5101" s="257"/>
      <c r="U5101" s="13"/>
      <c r="V5101" s="13"/>
      <c r="W5101" s="13"/>
      <c r="X5101" s="13"/>
      <c r="Y5101" s="13"/>
      <c r="Z5101" s="13"/>
      <c r="AA5101" s="13"/>
      <c r="AB5101" s="13"/>
      <c r="AC5101" s="13"/>
      <c r="AD5101" s="13"/>
      <c r="AE5101" s="13"/>
      <c r="AT5101" s="258" t="s">
        <v>200</v>
      </c>
      <c r="AU5101" s="258" t="s">
        <v>82</v>
      </c>
      <c r="AV5101" s="13" t="s">
        <v>80</v>
      </c>
      <c r="AW5101" s="13" t="s">
        <v>30</v>
      </c>
      <c r="AX5101" s="13" t="s">
        <v>73</v>
      </c>
      <c r="AY5101" s="258" t="s">
        <v>189</v>
      </c>
    </row>
    <row r="5102" s="13" customFormat="1">
      <c r="A5102" s="13"/>
      <c r="B5102" s="249"/>
      <c r="C5102" s="250"/>
      <c r="D5102" s="242" t="s">
        <v>200</v>
      </c>
      <c r="E5102" s="251" t="s">
        <v>1</v>
      </c>
      <c r="F5102" s="252" t="s">
        <v>3251</v>
      </c>
      <c r="G5102" s="250"/>
      <c r="H5102" s="251" t="s">
        <v>1</v>
      </c>
      <c r="I5102" s="253"/>
      <c r="J5102" s="250"/>
      <c r="K5102" s="250"/>
      <c r="L5102" s="254"/>
      <c r="M5102" s="255"/>
      <c r="N5102" s="256"/>
      <c r="O5102" s="256"/>
      <c r="P5102" s="256"/>
      <c r="Q5102" s="256"/>
      <c r="R5102" s="256"/>
      <c r="S5102" s="256"/>
      <c r="T5102" s="257"/>
      <c r="U5102" s="13"/>
      <c r="V5102" s="13"/>
      <c r="W5102" s="13"/>
      <c r="X5102" s="13"/>
      <c r="Y5102" s="13"/>
      <c r="Z5102" s="13"/>
      <c r="AA5102" s="13"/>
      <c r="AB5102" s="13"/>
      <c r="AC5102" s="13"/>
      <c r="AD5102" s="13"/>
      <c r="AE5102" s="13"/>
      <c r="AT5102" s="258" t="s">
        <v>200</v>
      </c>
      <c r="AU5102" s="258" t="s">
        <v>82</v>
      </c>
      <c r="AV5102" s="13" t="s">
        <v>80</v>
      </c>
      <c r="AW5102" s="13" t="s">
        <v>30</v>
      </c>
      <c r="AX5102" s="13" t="s">
        <v>73</v>
      </c>
      <c r="AY5102" s="258" t="s">
        <v>189</v>
      </c>
    </row>
    <row r="5103" s="14" customFormat="1">
      <c r="A5103" s="14"/>
      <c r="B5103" s="259"/>
      <c r="C5103" s="260"/>
      <c r="D5103" s="242" t="s">
        <v>200</v>
      </c>
      <c r="E5103" s="261" t="s">
        <v>1</v>
      </c>
      <c r="F5103" s="262" t="s">
        <v>80</v>
      </c>
      <c r="G5103" s="260"/>
      <c r="H5103" s="263">
        <v>1</v>
      </c>
      <c r="I5103" s="264"/>
      <c r="J5103" s="260"/>
      <c r="K5103" s="260"/>
      <c r="L5103" s="265"/>
      <c r="M5103" s="266"/>
      <c r="N5103" s="267"/>
      <c r="O5103" s="267"/>
      <c r="P5103" s="267"/>
      <c r="Q5103" s="267"/>
      <c r="R5103" s="267"/>
      <c r="S5103" s="267"/>
      <c r="T5103" s="268"/>
      <c r="U5103" s="14"/>
      <c r="V5103" s="14"/>
      <c r="W5103" s="14"/>
      <c r="X5103" s="14"/>
      <c r="Y5103" s="14"/>
      <c r="Z5103" s="14"/>
      <c r="AA5103" s="14"/>
      <c r="AB5103" s="14"/>
      <c r="AC5103" s="14"/>
      <c r="AD5103" s="14"/>
      <c r="AE5103" s="14"/>
      <c r="AT5103" s="269" t="s">
        <v>200</v>
      </c>
      <c r="AU5103" s="269" t="s">
        <v>82</v>
      </c>
      <c r="AV5103" s="14" t="s">
        <v>82</v>
      </c>
      <c r="AW5103" s="14" t="s">
        <v>30</v>
      </c>
      <c r="AX5103" s="14" t="s">
        <v>80</v>
      </c>
      <c r="AY5103" s="269" t="s">
        <v>189</v>
      </c>
    </row>
    <row r="5104" s="2" customFormat="1" ht="24.15" customHeight="1">
      <c r="A5104" s="39"/>
      <c r="B5104" s="40"/>
      <c r="C5104" s="228" t="s">
        <v>3252</v>
      </c>
      <c r="D5104" s="228" t="s">
        <v>191</v>
      </c>
      <c r="E5104" s="229" t="s">
        <v>3253</v>
      </c>
      <c r="F5104" s="230" t="s">
        <v>3254</v>
      </c>
      <c r="G5104" s="231" t="s">
        <v>359</v>
      </c>
      <c r="H5104" s="232">
        <v>8</v>
      </c>
      <c r="I5104" s="233"/>
      <c r="J5104" s="234">
        <f>ROUND(I5104*H5104,2)</f>
        <v>0</v>
      </c>
      <c r="K5104" s="235"/>
      <c r="L5104" s="45"/>
      <c r="M5104" s="236" t="s">
        <v>1</v>
      </c>
      <c r="N5104" s="237" t="s">
        <v>38</v>
      </c>
      <c r="O5104" s="92"/>
      <c r="P5104" s="238">
        <f>O5104*H5104</f>
        <v>0</v>
      </c>
      <c r="Q5104" s="238">
        <v>0</v>
      </c>
      <c r="R5104" s="238">
        <f>Q5104*H5104</f>
        <v>0</v>
      </c>
      <c r="S5104" s="238">
        <v>0</v>
      </c>
      <c r="T5104" s="239">
        <f>S5104*H5104</f>
        <v>0</v>
      </c>
      <c r="U5104" s="39"/>
      <c r="V5104" s="39"/>
      <c r="W5104" s="39"/>
      <c r="X5104" s="39"/>
      <c r="Y5104" s="39"/>
      <c r="Z5104" s="39"/>
      <c r="AA5104" s="39"/>
      <c r="AB5104" s="39"/>
      <c r="AC5104" s="39"/>
      <c r="AD5104" s="39"/>
      <c r="AE5104" s="39"/>
      <c r="AR5104" s="240" t="s">
        <v>306</v>
      </c>
      <c r="AT5104" s="240" t="s">
        <v>191</v>
      </c>
      <c r="AU5104" s="240" t="s">
        <v>82</v>
      </c>
      <c r="AY5104" s="18" t="s">
        <v>189</v>
      </c>
      <c r="BE5104" s="241">
        <f>IF(N5104="základní",J5104,0)</f>
        <v>0</v>
      </c>
      <c r="BF5104" s="241">
        <f>IF(N5104="snížená",J5104,0)</f>
        <v>0</v>
      </c>
      <c r="BG5104" s="241">
        <f>IF(N5104="zákl. přenesená",J5104,0)</f>
        <v>0</v>
      </c>
      <c r="BH5104" s="241">
        <f>IF(N5104="sníž. přenesená",J5104,0)</f>
        <v>0</v>
      </c>
      <c r="BI5104" s="241">
        <f>IF(N5104="nulová",J5104,0)</f>
        <v>0</v>
      </c>
      <c r="BJ5104" s="18" t="s">
        <v>80</v>
      </c>
      <c r="BK5104" s="241">
        <f>ROUND(I5104*H5104,2)</f>
        <v>0</v>
      </c>
      <c r="BL5104" s="18" t="s">
        <v>306</v>
      </c>
      <c r="BM5104" s="240" t="s">
        <v>3255</v>
      </c>
    </row>
    <row r="5105" s="2" customFormat="1">
      <c r="A5105" s="39"/>
      <c r="B5105" s="40"/>
      <c r="C5105" s="41"/>
      <c r="D5105" s="242" t="s">
        <v>197</v>
      </c>
      <c r="E5105" s="41"/>
      <c r="F5105" s="243" t="s">
        <v>3254</v>
      </c>
      <c r="G5105" s="41"/>
      <c r="H5105" s="41"/>
      <c r="I5105" s="244"/>
      <c r="J5105" s="41"/>
      <c r="K5105" s="41"/>
      <c r="L5105" s="45"/>
      <c r="M5105" s="245"/>
      <c r="N5105" s="246"/>
      <c r="O5105" s="92"/>
      <c r="P5105" s="92"/>
      <c r="Q5105" s="92"/>
      <c r="R5105" s="92"/>
      <c r="S5105" s="92"/>
      <c r="T5105" s="93"/>
      <c r="U5105" s="39"/>
      <c r="V5105" s="39"/>
      <c r="W5105" s="39"/>
      <c r="X5105" s="39"/>
      <c r="Y5105" s="39"/>
      <c r="Z5105" s="39"/>
      <c r="AA5105" s="39"/>
      <c r="AB5105" s="39"/>
      <c r="AC5105" s="39"/>
      <c r="AD5105" s="39"/>
      <c r="AE5105" s="39"/>
      <c r="AT5105" s="18" t="s">
        <v>197</v>
      </c>
      <c r="AU5105" s="18" t="s">
        <v>82</v>
      </c>
    </row>
    <row r="5106" s="2" customFormat="1">
      <c r="A5106" s="39"/>
      <c r="B5106" s="40"/>
      <c r="C5106" s="41"/>
      <c r="D5106" s="247" t="s">
        <v>198</v>
      </c>
      <c r="E5106" s="41"/>
      <c r="F5106" s="248" t="s">
        <v>3256</v>
      </c>
      <c r="G5106" s="41"/>
      <c r="H5106" s="41"/>
      <c r="I5106" s="244"/>
      <c r="J5106" s="41"/>
      <c r="K5106" s="41"/>
      <c r="L5106" s="45"/>
      <c r="M5106" s="245"/>
      <c r="N5106" s="246"/>
      <c r="O5106" s="92"/>
      <c r="P5106" s="92"/>
      <c r="Q5106" s="92"/>
      <c r="R5106" s="92"/>
      <c r="S5106" s="92"/>
      <c r="T5106" s="93"/>
      <c r="U5106" s="39"/>
      <c r="V5106" s="39"/>
      <c r="W5106" s="39"/>
      <c r="X5106" s="39"/>
      <c r="Y5106" s="39"/>
      <c r="Z5106" s="39"/>
      <c r="AA5106" s="39"/>
      <c r="AB5106" s="39"/>
      <c r="AC5106" s="39"/>
      <c r="AD5106" s="39"/>
      <c r="AE5106" s="39"/>
      <c r="AT5106" s="18" t="s">
        <v>198</v>
      </c>
      <c r="AU5106" s="18" t="s">
        <v>82</v>
      </c>
    </row>
    <row r="5107" s="13" customFormat="1">
      <c r="A5107" s="13"/>
      <c r="B5107" s="249"/>
      <c r="C5107" s="250"/>
      <c r="D5107" s="242" t="s">
        <v>200</v>
      </c>
      <c r="E5107" s="251" t="s">
        <v>1</v>
      </c>
      <c r="F5107" s="252" t="s">
        <v>3257</v>
      </c>
      <c r="G5107" s="250"/>
      <c r="H5107" s="251" t="s">
        <v>1</v>
      </c>
      <c r="I5107" s="253"/>
      <c r="J5107" s="250"/>
      <c r="K5107" s="250"/>
      <c r="L5107" s="254"/>
      <c r="M5107" s="255"/>
      <c r="N5107" s="256"/>
      <c r="O5107" s="256"/>
      <c r="P5107" s="256"/>
      <c r="Q5107" s="256"/>
      <c r="R5107" s="256"/>
      <c r="S5107" s="256"/>
      <c r="T5107" s="257"/>
      <c r="U5107" s="13"/>
      <c r="V5107" s="13"/>
      <c r="W5107" s="13"/>
      <c r="X5107" s="13"/>
      <c r="Y5107" s="13"/>
      <c r="Z5107" s="13"/>
      <c r="AA5107" s="13"/>
      <c r="AB5107" s="13"/>
      <c r="AC5107" s="13"/>
      <c r="AD5107" s="13"/>
      <c r="AE5107" s="13"/>
      <c r="AT5107" s="258" t="s">
        <v>200</v>
      </c>
      <c r="AU5107" s="258" t="s">
        <v>82</v>
      </c>
      <c r="AV5107" s="13" t="s">
        <v>80</v>
      </c>
      <c r="AW5107" s="13" t="s">
        <v>30</v>
      </c>
      <c r="AX5107" s="13" t="s">
        <v>73</v>
      </c>
      <c r="AY5107" s="258" t="s">
        <v>189</v>
      </c>
    </row>
    <row r="5108" s="14" customFormat="1">
      <c r="A5108" s="14"/>
      <c r="B5108" s="259"/>
      <c r="C5108" s="260"/>
      <c r="D5108" s="242" t="s">
        <v>200</v>
      </c>
      <c r="E5108" s="261" t="s">
        <v>1</v>
      </c>
      <c r="F5108" s="262" t="s">
        <v>82</v>
      </c>
      <c r="G5108" s="260"/>
      <c r="H5108" s="263">
        <v>2</v>
      </c>
      <c r="I5108" s="264"/>
      <c r="J5108" s="260"/>
      <c r="K5108" s="260"/>
      <c r="L5108" s="265"/>
      <c r="M5108" s="266"/>
      <c r="N5108" s="267"/>
      <c r="O5108" s="267"/>
      <c r="P5108" s="267"/>
      <c r="Q5108" s="267"/>
      <c r="R5108" s="267"/>
      <c r="S5108" s="267"/>
      <c r="T5108" s="268"/>
      <c r="U5108" s="14"/>
      <c r="V5108" s="14"/>
      <c r="W5108" s="14"/>
      <c r="X5108" s="14"/>
      <c r="Y5108" s="14"/>
      <c r="Z5108" s="14"/>
      <c r="AA5108" s="14"/>
      <c r="AB5108" s="14"/>
      <c r="AC5108" s="14"/>
      <c r="AD5108" s="14"/>
      <c r="AE5108" s="14"/>
      <c r="AT5108" s="269" t="s">
        <v>200</v>
      </c>
      <c r="AU5108" s="269" t="s">
        <v>82</v>
      </c>
      <c r="AV5108" s="14" t="s">
        <v>82</v>
      </c>
      <c r="AW5108" s="14" t="s">
        <v>30</v>
      </c>
      <c r="AX5108" s="14" t="s">
        <v>73</v>
      </c>
      <c r="AY5108" s="269" t="s">
        <v>189</v>
      </c>
    </row>
    <row r="5109" s="13" customFormat="1">
      <c r="A5109" s="13"/>
      <c r="B5109" s="249"/>
      <c r="C5109" s="250"/>
      <c r="D5109" s="242" t="s">
        <v>200</v>
      </c>
      <c r="E5109" s="251" t="s">
        <v>1</v>
      </c>
      <c r="F5109" s="252" t="s">
        <v>3258</v>
      </c>
      <c r="G5109" s="250"/>
      <c r="H5109" s="251" t="s">
        <v>1</v>
      </c>
      <c r="I5109" s="253"/>
      <c r="J5109" s="250"/>
      <c r="K5109" s="250"/>
      <c r="L5109" s="254"/>
      <c r="M5109" s="255"/>
      <c r="N5109" s="256"/>
      <c r="O5109" s="256"/>
      <c r="P5109" s="256"/>
      <c r="Q5109" s="256"/>
      <c r="R5109" s="256"/>
      <c r="S5109" s="256"/>
      <c r="T5109" s="257"/>
      <c r="U5109" s="13"/>
      <c r="V5109" s="13"/>
      <c r="W5109" s="13"/>
      <c r="X5109" s="13"/>
      <c r="Y5109" s="13"/>
      <c r="Z5109" s="13"/>
      <c r="AA5109" s="13"/>
      <c r="AB5109" s="13"/>
      <c r="AC5109" s="13"/>
      <c r="AD5109" s="13"/>
      <c r="AE5109" s="13"/>
      <c r="AT5109" s="258" t="s">
        <v>200</v>
      </c>
      <c r="AU5109" s="258" t="s">
        <v>82</v>
      </c>
      <c r="AV5109" s="13" t="s">
        <v>80</v>
      </c>
      <c r="AW5109" s="13" t="s">
        <v>30</v>
      </c>
      <c r="AX5109" s="13" t="s">
        <v>73</v>
      </c>
      <c r="AY5109" s="258" t="s">
        <v>189</v>
      </c>
    </row>
    <row r="5110" s="14" customFormat="1">
      <c r="A5110" s="14"/>
      <c r="B5110" s="259"/>
      <c r="C5110" s="260"/>
      <c r="D5110" s="242" t="s">
        <v>200</v>
      </c>
      <c r="E5110" s="261" t="s">
        <v>1</v>
      </c>
      <c r="F5110" s="262" t="s">
        <v>231</v>
      </c>
      <c r="G5110" s="260"/>
      <c r="H5110" s="263">
        <v>6</v>
      </c>
      <c r="I5110" s="264"/>
      <c r="J5110" s="260"/>
      <c r="K5110" s="260"/>
      <c r="L5110" s="265"/>
      <c r="M5110" s="266"/>
      <c r="N5110" s="267"/>
      <c r="O5110" s="267"/>
      <c r="P5110" s="267"/>
      <c r="Q5110" s="267"/>
      <c r="R5110" s="267"/>
      <c r="S5110" s="267"/>
      <c r="T5110" s="268"/>
      <c r="U5110" s="14"/>
      <c r="V5110" s="14"/>
      <c r="W5110" s="14"/>
      <c r="X5110" s="14"/>
      <c r="Y5110" s="14"/>
      <c r="Z5110" s="14"/>
      <c r="AA5110" s="14"/>
      <c r="AB5110" s="14"/>
      <c r="AC5110" s="14"/>
      <c r="AD5110" s="14"/>
      <c r="AE5110" s="14"/>
      <c r="AT5110" s="269" t="s">
        <v>200</v>
      </c>
      <c r="AU5110" s="269" t="s">
        <v>82</v>
      </c>
      <c r="AV5110" s="14" t="s">
        <v>82</v>
      </c>
      <c r="AW5110" s="14" t="s">
        <v>30</v>
      </c>
      <c r="AX5110" s="14" t="s">
        <v>73</v>
      </c>
      <c r="AY5110" s="269" t="s">
        <v>189</v>
      </c>
    </row>
    <row r="5111" s="15" customFormat="1">
      <c r="A5111" s="15"/>
      <c r="B5111" s="270"/>
      <c r="C5111" s="271"/>
      <c r="D5111" s="242" t="s">
        <v>200</v>
      </c>
      <c r="E5111" s="272" t="s">
        <v>1</v>
      </c>
      <c r="F5111" s="273" t="s">
        <v>207</v>
      </c>
      <c r="G5111" s="271"/>
      <c r="H5111" s="274">
        <v>8</v>
      </c>
      <c r="I5111" s="275"/>
      <c r="J5111" s="271"/>
      <c r="K5111" s="271"/>
      <c r="L5111" s="276"/>
      <c r="M5111" s="277"/>
      <c r="N5111" s="278"/>
      <c r="O5111" s="278"/>
      <c r="P5111" s="278"/>
      <c r="Q5111" s="278"/>
      <c r="R5111" s="278"/>
      <c r="S5111" s="278"/>
      <c r="T5111" s="279"/>
      <c r="U5111" s="15"/>
      <c r="V5111" s="15"/>
      <c r="W5111" s="15"/>
      <c r="X5111" s="15"/>
      <c r="Y5111" s="15"/>
      <c r="Z5111" s="15"/>
      <c r="AA5111" s="15"/>
      <c r="AB5111" s="15"/>
      <c r="AC5111" s="15"/>
      <c r="AD5111" s="15"/>
      <c r="AE5111" s="15"/>
      <c r="AT5111" s="280" t="s">
        <v>200</v>
      </c>
      <c r="AU5111" s="280" t="s">
        <v>82</v>
      </c>
      <c r="AV5111" s="15" t="s">
        <v>195</v>
      </c>
      <c r="AW5111" s="15" t="s">
        <v>30</v>
      </c>
      <c r="AX5111" s="15" t="s">
        <v>80</v>
      </c>
      <c r="AY5111" s="280" t="s">
        <v>189</v>
      </c>
    </row>
    <row r="5112" s="2" customFormat="1" ht="33" customHeight="1">
      <c r="A5112" s="39"/>
      <c r="B5112" s="40"/>
      <c r="C5112" s="281" t="s">
        <v>3259</v>
      </c>
      <c r="D5112" s="281" t="s">
        <v>273</v>
      </c>
      <c r="E5112" s="282" t="s">
        <v>3260</v>
      </c>
      <c r="F5112" s="283" t="s">
        <v>3261</v>
      </c>
      <c r="G5112" s="284" t="s">
        <v>466</v>
      </c>
      <c r="H5112" s="285">
        <v>3.6960000000000002</v>
      </c>
      <c r="I5112" s="286"/>
      <c r="J5112" s="287">
        <f>ROUND(I5112*H5112,2)</f>
        <v>0</v>
      </c>
      <c r="K5112" s="288"/>
      <c r="L5112" s="289"/>
      <c r="M5112" s="290" t="s">
        <v>1</v>
      </c>
      <c r="N5112" s="291" t="s">
        <v>38</v>
      </c>
      <c r="O5112" s="92"/>
      <c r="P5112" s="238">
        <f>O5112*H5112</f>
        <v>0</v>
      </c>
      <c r="Q5112" s="238">
        <v>0.0023999999999999998</v>
      </c>
      <c r="R5112" s="238">
        <f>Q5112*H5112</f>
        <v>0.0088704000000000005</v>
      </c>
      <c r="S5112" s="238">
        <v>0</v>
      </c>
      <c r="T5112" s="239">
        <f>S5112*H5112</f>
        <v>0</v>
      </c>
      <c r="U5112" s="39"/>
      <c r="V5112" s="39"/>
      <c r="W5112" s="39"/>
      <c r="X5112" s="39"/>
      <c r="Y5112" s="39"/>
      <c r="Z5112" s="39"/>
      <c r="AA5112" s="39"/>
      <c r="AB5112" s="39"/>
      <c r="AC5112" s="39"/>
      <c r="AD5112" s="39"/>
      <c r="AE5112" s="39"/>
      <c r="AR5112" s="240" t="s">
        <v>471</v>
      </c>
      <c r="AT5112" s="240" t="s">
        <v>273</v>
      </c>
      <c r="AU5112" s="240" t="s">
        <v>82</v>
      </c>
      <c r="AY5112" s="18" t="s">
        <v>189</v>
      </c>
      <c r="BE5112" s="241">
        <f>IF(N5112="základní",J5112,0)</f>
        <v>0</v>
      </c>
      <c r="BF5112" s="241">
        <f>IF(N5112="snížená",J5112,0)</f>
        <v>0</v>
      </c>
      <c r="BG5112" s="241">
        <f>IF(N5112="zákl. přenesená",J5112,0)</f>
        <v>0</v>
      </c>
      <c r="BH5112" s="241">
        <f>IF(N5112="sníž. přenesená",J5112,0)</f>
        <v>0</v>
      </c>
      <c r="BI5112" s="241">
        <f>IF(N5112="nulová",J5112,0)</f>
        <v>0</v>
      </c>
      <c r="BJ5112" s="18" t="s">
        <v>80</v>
      </c>
      <c r="BK5112" s="241">
        <f>ROUND(I5112*H5112,2)</f>
        <v>0</v>
      </c>
      <c r="BL5112" s="18" t="s">
        <v>306</v>
      </c>
      <c r="BM5112" s="240" t="s">
        <v>3262</v>
      </c>
    </row>
    <row r="5113" s="2" customFormat="1">
      <c r="A5113" s="39"/>
      <c r="B5113" s="40"/>
      <c r="C5113" s="41"/>
      <c r="D5113" s="242" t="s">
        <v>197</v>
      </c>
      <c r="E5113" s="41"/>
      <c r="F5113" s="243" t="s">
        <v>3261</v>
      </c>
      <c r="G5113" s="41"/>
      <c r="H5113" s="41"/>
      <c r="I5113" s="244"/>
      <c r="J5113" s="41"/>
      <c r="K5113" s="41"/>
      <c r="L5113" s="45"/>
      <c r="M5113" s="245"/>
      <c r="N5113" s="246"/>
      <c r="O5113" s="92"/>
      <c r="P5113" s="92"/>
      <c r="Q5113" s="92"/>
      <c r="R5113" s="92"/>
      <c r="S5113" s="92"/>
      <c r="T5113" s="93"/>
      <c r="U5113" s="39"/>
      <c r="V5113" s="39"/>
      <c r="W5113" s="39"/>
      <c r="X5113" s="39"/>
      <c r="Y5113" s="39"/>
      <c r="Z5113" s="39"/>
      <c r="AA5113" s="39"/>
      <c r="AB5113" s="39"/>
      <c r="AC5113" s="39"/>
      <c r="AD5113" s="39"/>
      <c r="AE5113" s="39"/>
      <c r="AT5113" s="18" t="s">
        <v>197</v>
      </c>
      <c r="AU5113" s="18" t="s">
        <v>82</v>
      </c>
    </row>
    <row r="5114" s="13" customFormat="1">
      <c r="A5114" s="13"/>
      <c r="B5114" s="249"/>
      <c r="C5114" s="250"/>
      <c r="D5114" s="242" t="s">
        <v>200</v>
      </c>
      <c r="E5114" s="251" t="s">
        <v>1</v>
      </c>
      <c r="F5114" s="252" t="s">
        <v>3257</v>
      </c>
      <c r="G5114" s="250"/>
      <c r="H5114" s="251" t="s">
        <v>1</v>
      </c>
      <c r="I5114" s="253"/>
      <c r="J5114" s="250"/>
      <c r="K5114" s="250"/>
      <c r="L5114" s="254"/>
      <c r="M5114" s="255"/>
      <c r="N5114" s="256"/>
      <c r="O5114" s="256"/>
      <c r="P5114" s="256"/>
      <c r="Q5114" s="256"/>
      <c r="R5114" s="256"/>
      <c r="S5114" s="256"/>
      <c r="T5114" s="257"/>
      <c r="U5114" s="13"/>
      <c r="V5114" s="13"/>
      <c r="W5114" s="13"/>
      <c r="X5114" s="13"/>
      <c r="Y5114" s="13"/>
      <c r="Z5114" s="13"/>
      <c r="AA5114" s="13"/>
      <c r="AB5114" s="13"/>
      <c r="AC5114" s="13"/>
      <c r="AD5114" s="13"/>
      <c r="AE5114" s="13"/>
      <c r="AT5114" s="258" t="s">
        <v>200</v>
      </c>
      <c r="AU5114" s="258" t="s">
        <v>82</v>
      </c>
      <c r="AV5114" s="13" t="s">
        <v>80</v>
      </c>
      <c r="AW5114" s="13" t="s">
        <v>30</v>
      </c>
      <c r="AX5114" s="13" t="s">
        <v>73</v>
      </c>
      <c r="AY5114" s="258" t="s">
        <v>189</v>
      </c>
    </row>
    <row r="5115" s="14" customFormat="1">
      <c r="A5115" s="14"/>
      <c r="B5115" s="259"/>
      <c r="C5115" s="260"/>
      <c r="D5115" s="242" t="s">
        <v>200</v>
      </c>
      <c r="E5115" s="261" t="s">
        <v>1</v>
      </c>
      <c r="F5115" s="262" t="s">
        <v>2794</v>
      </c>
      <c r="G5115" s="260"/>
      <c r="H5115" s="263">
        <v>0.83999999999999997</v>
      </c>
      <c r="I5115" s="264"/>
      <c r="J5115" s="260"/>
      <c r="K5115" s="260"/>
      <c r="L5115" s="265"/>
      <c r="M5115" s="266"/>
      <c r="N5115" s="267"/>
      <c r="O5115" s="267"/>
      <c r="P5115" s="267"/>
      <c r="Q5115" s="267"/>
      <c r="R5115" s="267"/>
      <c r="S5115" s="267"/>
      <c r="T5115" s="268"/>
      <c r="U5115" s="14"/>
      <c r="V5115" s="14"/>
      <c r="W5115" s="14"/>
      <c r="X5115" s="14"/>
      <c r="Y5115" s="14"/>
      <c r="Z5115" s="14"/>
      <c r="AA5115" s="14"/>
      <c r="AB5115" s="14"/>
      <c r="AC5115" s="14"/>
      <c r="AD5115" s="14"/>
      <c r="AE5115" s="14"/>
      <c r="AT5115" s="269" t="s">
        <v>200</v>
      </c>
      <c r="AU5115" s="269" t="s">
        <v>82</v>
      </c>
      <c r="AV5115" s="14" t="s">
        <v>82</v>
      </c>
      <c r="AW5115" s="14" t="s">
        <v>30</v>
      </c>
      <c r="AX5115" s="14" t="s">
        <v>73</v>
      </c>
      <c r="AY5115" s="269" t="s">
        <v>189</v>
      </c>
    </row>
    <row r="5116" s="13" customFormat="1">
      <c r="A5116" s="13"/>
      <c r="B5116" s="249"/>
      <c r="C5116" s="250"/>
      <c r="D5116" s="242" t="s">
        <v>200</v>
      </c>
      <c r="E5116" s="251" t="s">
        <v>1</v>
      </c>
      <c r="F5116" s="252" t="s">
        <v>3258</v>
      </c>
      <c r="G5116" s="250"/>
      <c r="H5116" s="251" t="s">
        <v>1</v>
      </c>
      <c r="I5116" s="253"/>
      <c r="J5116" s="250"/>
      <c r="K5116" s="250"/>
      <c r="L5116" s="254"/>
      <c r="M5116" s="255"/>
      <c r="N5116" s="256"/>
      <c r="O5116" s="256"/>
      <c r="P5116" s="256"/>
      <c r="Q5116" s="256"/>
      <c r="R5116" s="256"/>
      <c r="S5116" s="256"/>
      <c r="T5116" s="257"/>
      <c r="U5116" s="13"/>
      <c r="V5116" s="13"/>
      <c r="W5116" s="13"/>
      <c r="X5116" s="13"/>
      <c r="Y5116" s="13"/>
      <c r="Z5116" s="13"/>
      <c r="AA5116" s="13"/>
      <c r="AB5116" s="13"/>
      <c r="AC5116" s="13"/>
      <c r="AD5116" s="13"/>
      <c r="AE5116" s="13"/>
      <c r="AT5116" s="258" t="s">
        <v>200</v>
      </c>
      <c r="AU5116" s="258" t="s">
        <v>82</v>
      </c>
      <c r="AV5116" s="13" t="s">
        <v>80</v>
      </c>
      <c r="AW5116" s="13" t="s">
        <v>30</v>
      </c>
      <c r="AX5116" s="13" t="s">
        <v>73</v>
      </c>
      <c r="AY5116" s="258" t="s">
        <v>189</v>
      </c>
    </row>
    <row r="5117" s="14" customFormat="1">
      <c r="A5117" s="14"/>
      <c r="B5117" s="259"/>
      <c r="C5117" s="260"/>
      <c r="D5117" s="242" t="s">
        <v>200</v>
      </c>
      <c r="E5117" s="261" t="s">
        <v>1</v>
      </c>
      <c r="F5117" s="262" t="s">
        <v>3263</v>
      </c>
      <c r="G5117" s="260"/>
      <c r="H5117" s="263">
        <v>2.52</v>
      </c>
      <c r="I5117" s="264"/>
      <c r="J5117" s="260"/>
      <c r="K5117" s="260"/>
      <c r="L5117" s="265"/>
      <c r="M5117" s="266"/>
      <c r="N5117" s="267"/>
      <c r="O5117" s="267"/>
      <c r="P5117" s="267"/>
      <c r="Q5117" s="267"/>
      <c r="R5117" s="267"/>
      <c r="S5117" s="267"/>
      <c r="T5117" s="268"/>
      <c r="U5117" s="14"/>
      <c r="V5117" s="14"/>
      <c r="W5117" s="14"/>
      <c r="X5117" s="14"/>
      <c r="Y5117" s="14"/>
      <c r="Z5117" s="14"/>
      <c r="AA5117" s="14"/>
      <c r="AB5117" s="14"/>
      <c r="AC5117" s="14"/>
      <c r="AD5117" s="14"/>
      <c r="AE5117" s="14"/>
      <c r="AT5117" s="269" t="s">
        <v>200</v>
      </c>
      <c r="AU5117" s="269" t="s">
        <v>82</v>
      </c>
      <c r="AV5117" s="14" t="s">
        <v>82</v>
      </c>
      <c r="AW5117" s="14" t="s">
        <v>30</v>
      </c>
      <c r="AX5117" s="14" t="s">
        <v>73</v>
      </c>
      <c r="AY5117" s="269" t="s">
        <v>189</v>
      </c>
    </row>
    <row r="5118" s="15" customFormat="1">
      <c r="A5118" s="15"/>
      <c r="B5118" s="270"/>
      <c r="C5118" s="271"/>
      <c r="D5118" s="242" t="s">
        <v>200</v>
      </c>
      <c r="E5118" s="272" t="s">
        <v>1</v>
      </c>
      <c r="F5118" s="273" t="s">
        <v>207</v>
      </c>
      <c r="G5118" s="271"/>
      <c r="H5118" s="274">
        <v>3.3599999999999999</v>
      </c>
      <c r="I5118" s="275"/>
      <c r="J5118" s="271"/>
      <c r="K5118" s="271"/>
      <c r="L5118" s="276"/>
      <c r="M5118" s="277"/>
      <c r="N5118" s="278"/>
      <c r="O5118" s="278"/>
      <c r="P5118" s="278"/>
      <c r="Q5118" s="278"/>
      <c r="R5118" s="278"/>
      <c r="S5118" s="278"/>
      <c r="T5118" s="279"/>
      <c r="U5118" s="15"/>
      <c r="V5118" s="15"/>
      <c r="W5118" s="15"/>
      <c r="X5118" s="15"/>
      <c r="Y5118" s="15"/>
      <c r="Z5118" s="15"/>
      <c r="AA5118" s="15"/>
      <c r="AB5118" s="15"/>
      <c r="AC5118" s="15"/>
      <c r="AD5118" s="15"/>
      <c r="AE5118" s="15"/>
      <c r="AT5118" s="280" t="s">
        <v>200</v>
      </c>
      <c r="AU5118" s="280" t="s">
        <v>82</v>
      </c>
      <c r="AV5118" s="15" t="s">
        <v>195</v>
      </c>
      <c r="AW5118" s="15" t="s">
        <v>30</v>
      </c>
      <c r="AX5118" s="15" t="s">
        <v>73</v>
      </c>
      <c r="AY5118" s="280" t="s">
        <v>189</v>
      </c>
    </row>
    <row r="5119" s="14" customFormat="1">
      <c r="A5119" s="14"/>
      <c r="B5119" s="259"/>
      <c r="C5119" s="260"/>
      <c r="D5119" s="242" t="s">
        <v>200</v>
      </c>
      <c r="E5119" s="261" t="s">
        <v>1</v>
      </c>
      <c r="F5119" s="262" t="s">
        <v>3264</v>
      </c>
      <c r="G5119" s="260"/>
      <c r="H5119" s="263">
        <v>3.6960000000000002</v>
      </c>
      <c r="I5119" s="264"/>
      <c r="J5119" s="260"/>
      <c r="K5119" s="260"/>
      <c r="L5119" s="265"/>
      <c r="M5119" s="266"/>
      <c r="N5119" s="267"/>
      <c r="O5119" s="267"/>
      <c r="P5119" s="267"/>
      <c r="Q5119" s="267"/>
      <c r="R5119" s="267"/>
      <c r="S5119" s="267"/>
      <c r="T5119" s="268"/>
      <c r="U5119" s="14"/>
      <c r="V5119" s="14"/>
      <c r="W5119" s="14"/>
      <c r="X5119" s="14"/>
      <c r="Y5119" s="14"/>
      <c r="Z5119" s="14"/>
      <c r="AA5119" s="14"/>
      <c r="AB5119" s="14"/>
      <c r="AC5119" s="14"/>
      <c r="AD5119" s="14"/>
      <c r="AE5119" s="14"/>
      <c r="AT5119" s="269" t="s">
        <v>200</v>
      </c>
      <c r="AU5119" s="269" t="s">
        <v>82</v>
      </c>
      <c r="AV5119" s="14" t="s">
        <v>82</v>
      </c>
      <c r="AW5119" s="14" t="s">
        <v>30</v>
      </c>
      <c r="AX5119" s="14" t="s">
        <v>80</v>
      </c>
      <c r="AY5119" s="269" t="s">
        <v>189</v>
      </c>
    </row>
    <row r="5120" s="2" customFormat="1" ht="24.15" customHeight="1">
      <c r="A5120" s="39"/>
      <c r="B5120" s="40"/>
      <c r="C5120" s="228" t="s">
        <v>3265</v>
      </c>
      <c r="D5120" s="228" t="s">
        <v>191</v>
      </c>
      <c r="E5120" s="229" t="s">
        <v>3266</v>
      </c>
      <c r="F5120" s="230" t="s">
        <v>3267</v>
      </c>
      <c r="G5120" s="231" t="s">
        <v>359</v>
      </c>
      <c r="H5120" s="232">
        <v>4</v>
      </c>
      <c r="I5120" s="233"/>
      <c r="J5120" s="234">
        <f>ROUND(I5120*H5120,2)</f>
        <v>0</v>
      </c>
      <c r="K5120" s="235"/>
      <c r="L5120" s="45"/>
      <c r="M5120" s="236" t="s">
        <v>1</v>
      </c>
      <c r="N5120" s="237" t="s">
        <v>38</v>
      </c>
      <c r="O5120" s="92"/>
      <c r="P5120" s="238">
        <f>O5120*H5120</f>
        <v>0</v>
      </c>
      <c r="Q5120" s="238">
        <v>0</v>
      </c>
      <c r="R5120" s="238">
        <f>Q5120*H5120</f>
        <v>0</v>
      </c>
      <c r="S5120" s="238">
        <v>0</v>
      </c>
      <c r="T5120" s="239">
        <f>S5120*H5120</f>
        <v>0</v>
      </c>
      <c r="U5120" s="39"/>
      <c r="V5120" s="39"/>
      <c r="W5120" s="39"/>
      <c r="X5120" s="39"/>
      <c r="Y5120" s="39"/>
      <c r="Z5120" s="39"/>
      <c r="AA5120" s="39"/>
      <c r="AB5120" s="39"/>
      <c r="AC5120" s="39"/>
      <c r="AD5120" s="39"/>
      <c r="AE5120" s="39"/>
      <c r="AR5120" s="240" t="s">
        <v>306</v>
      </c>
      <c r="AT5120" s="240" t="s">
        <v>191</v>
      </c>
      <c r="AU5120" s="240" t="s">
        <v>82</v>
      </c>
      <c r="AY5120" s="18" t="s">
        <v>189</v>
      </c>
      <c r="BE5120" s="241">
        <f>IF(N5120="základní",J5120,0)</f>
        <v>0</v>
      </c>
      <c r="BF5120" s="241">
        <f>IF(N5120="snížená",J5120,0)</f>
        <v>0</v>
      </c>
      <c r="BG5120" s="241">
        <f>IF(N5120="zákl. přenesená",J5120,0)</f>
        <v>0</v>
      </c>
      <c r="BH5120" s="241">
        <f>IF(N5120="sníž. přenesená",J5120,0)</f>
        <v>0</v>
      </c>
      <c r="BI5120" s="241">
        <f>IF(N5120="nulová",J5120,0)</f>
        <v>0</v>
      </c>
      <c r="BJ5120" s="18" t="s">
        <v>80</v>
      </c>
      <c r="BK5120" s="241">
        <f>ROUND(I5120*H5120,2)</f>
        <v>0</v>
      </c>
      <c r="BL5120" s="18" t="s">
        <v>306</v>
      </c>
      <c r="BM5120" s="240" t="s">
        <v>3268</v>
      </c>
    </row>
    <row r="5121" s="2" customFormat="1">
      <c r="A5121" s="39"/>
      <c r="B5121" s="40"/>
      <c r="C5121" s="41"/>
      <c r="D5121" s="242" t="s">
        <v>197</v>
      </c>
      <c r="E5121" s="41"/>
      <c r="F5121" s="243" t="s">
        <v>3267</v>
      </c>
      <c r="G5121" s="41"/>
      <c r="H5121" s="41"/>
      <c r="I5121" s="244"/>
      <c r="J5121" s="41"/>
      <c r="K5121" s="41"/>
      <c r="L5121" s="45"/>
      <c r="M5121" s="245"/>
      <c r="N5121" s="246"/>
      <c r="O5121" s="92"/>
      <c r="P5121" s="92"/>
      <c r="Q5121" s="92"/>
      <c r="R5121" s="92"/>
      <c r="S5121" s="92"/>
      <c r="T5121" s="93"/>
      <c r="U5121" s="39"/>
      <c r="V5121" s="39"/>
      <c r="W5121" s="39"/>
      <c r="X5121" s="39"/>
      <c r="Y5121" s="39"/>
      <c r="Z5121" s="39"/>
      <c r="AA5121" s="39"/>
      <c r="AB5121" s="39"/>
      <c r="AC5121" s="39"/>
      <c r="AD5121" s="39"/>
      <c r="AE5121" s="39"/>
      <c r="AT5121" s="18" t="s">
        <v>197</v>
      </c>
      <c r="AU5121" s="18" t="s">
        <v>82</v>
      </c>
    </row>
    <row r="5122" s="2" customFormat="1">
      <c r="A5122" s="39"/>
      <c r="B5122" s="40"/>
      <c r="C5122" s="41"/>
      <c r="D5122" s="247" t="s">
        <v>198</v>
      </c>
      <c r="E5122" s="41"/>
      <c r="F5122" s="248" t="s">
        <v>3269</v>
      </c>
      <c r="G5122" s="41"/>
      <c r="H5122" s="41"/>
      <c r="I5122" s="244"/>
      <c r="J5122" s="41"/>
      <c r="K5122" s="41"/>
      <c r="L5122" s="45"/>
      <c r="M5122" s="245"/>
      <c r="N5122" s="246"/>
      <c r="O5122" s="92"/>
      <c r="P5122" s="92"/>
      <c r="Q5122" s="92"/>
      <c r="R5122" s="92"/>
      <c r="S5122" s="92"/>
      <c r="T5122" s="93"/>
      <c r="U5122" s="39"/>
      <c r="V5122" s="39"/>
      <c r="W5122" s="39"/>
      <c r="X5122" s="39"/>
      <c r="Y5122" s="39"/>
      <c r="Z5122" s="39"/>
      <c r="AA5122" s="39"/>
      <c r="AB5122" s="39"/>
      <c r="AC5122" s="39"/>
      <c r="AD5122" s="39"/>
      <c r="AE5122" s="39"/>
      <c r="AT5122" s="18" t="s">
        <v>198</v>
      </c>
      <c r="AU5122" s="18" t="s">
        <v>82</v>
      </c>
    </row>
    <row r="5123" s="13" customFormat="1">
      <c r="A5123" s="13"/>
      <c r="B5123" s="249"/>
      <c r="C5123" s="250"/>
      <c r="D5123" s="242" t="s">
        <v>200</v>
      </c>
      <c r="E5123" s="251" t="s">
        <v>1</v>
      </c>
      <c r="F5123" s="252" t="s">
        <v>3270</v>
      </c>
      <c r="G5123" s="250"/>
      <c r="H5123" s="251" t="s">
        <v>1</v>
      </c>
      <c r="I5123" s="253"/>
      <c r="J5123" s="250"/>
      <c r="K5123" s="250"/>
      <c r="L5123" s="254"/>
      <c r="M5123" s="255"/>
      <c r="N5123" s="256"/>
      <c r="O5123" s="256"/>
      <c r="P5123" s="256"/>
      <c r="Q5123" s="256"/>
      <c r="R5123" s="256"/>
      <c r="S5123" s="256"/>
      <c r="T5123" s="257"/>
      <c r="U5123" s="13"/>
      <c r="V5123" s="13"/>
      <c r="W5123" s="13"/>
      <c r="X5123" s="13"/>
      <c r="Y5123" s="13"/>
      <c r="Z5123" s="13"/>
      <c r="AA5123" s="13"/>
      <c r="AB5123" s="13"/>
      <c r="AC5123" s="13"/>
      <c r="AD5123" s="13"/>
      <c r="AE5123" s="13"/>
      <c r="AT5123" s="258" t="s">
        <v>200</v>
      </c>
      <c r="AU5123" s="258" t="s">
        <v>82</v>
      </c>
      <c r="AV5123" s="13" t="s">
        <v>80</v>
      </c>
      <c r="AW5123" s="13" t="s">
        <v>30</v>
      </c>
      <c r="AX5123" s="13" t="s">
        <v>73</v>
      </c>
      <c r="AY5123" s="258" t="s">
        <v>189</v>
      </c>
    </row>
    <row r="5124" s="14" customFormat="1">
      <c r="A5124" s="14"/>
      <c r="B5124" s="259"/>
      <c r="C5124" s="260"/>
      <c r="D5124" s="242" t="s">
        <v>200</v>
      </c>
      <c r="E5124" s="261" t="s">
        <v>1</v>
      </c>
      <c r="F5124" s="262" t="s">
        <v>82</v>
      </c>
      <c r="G5124" s="260"/>
      <c r="H5124" s="263">
        <v>2</v>
      </c>
      <c r="I5124" s="264"/>
      <c r="J5124" s="260"/>
      <c r="K5124" s="260"/>
      <c r="L5124" s="265"/>
      <c r="M5124" s="266"/>
      <c r="N5124" s="267"/>
      <c r="O5124" s="267"/>
      <c r="P5124" s="267"/>
      <c r="Q5124" s="267"/>
      <c r="R5124" s="267"/>
      <c r="S5124" s="267"/>
      <c r="T5124" s="268"/>
      <c r="U5124" s="14"/>
      <c r="V5124" s="14"/>
      <c r="W5124" s="14"/>
      <c r="X5124" s="14"/>
      <c r="Y5124" s="14"/>
      <c r="Z5124" s="14"/>
      <c r="AA5124" s="14"/>
      <c r="AB5124" s="14"/>
      <c r="AC5124" s="14"/>
      <c r="AD5124" s="14"/>
      <c r="AE5124" s="14"/>
      <c r="AT5124" s="269" t="s">
        <v>200</v>
      </c>
      <c r="AU5124" s="269" t="s">
        <v>82</v>
      </c>
      <c r="AV5124" s="14" t="s">
        <v>82</v>
      </c>
      <c r="AW5124" s="14" t="s">
        <v>30</v>
      </c>
      <c r="AX5124" s="14" t="s">
        <v>73</v>
      </c>
      <c r="AY5124" s="269" t="s">
        <v>189</v>
      </c>
    </row>
    <row r="5125" s="13" customFormat="1">
      <c r="A5125" s="13"/>
      <c r="B5125" s="249"/>
      <c r="C5125" s="250"/>
      <c r="D5125" s="242" t="s">
        <v>200</v>
      </c>
      <c r="E5125" s="251" t="s">
        <v>1</v>
      </c>
      <c r="F5125" s="252" t="s">
        <v>3271</v>
      </c>
      <c r="G5125" s="250"/>
      <c r="H5125" s="251" t="s">
        <v>1</v>
      </c>
      <c r="I5125" s="253"/>
      <c r="J5125" s="250"/>
      <c r="K5125" s="250"/>
      <c r="L5125" s="254"/>
      <c r="M5125" s="255"/>
      <c r="N5125" s="256"/>
      <c r="O5125" s="256"/>
      <c r="P5125" s="256"/>
      <c r="Q5125" s="256"/>
      <c r="R5125" s="256"/>
      <c r="S5125" s="256"/>
      <c r="T5125" s="257"/>
      <c r="U5125" s="13"/>
      <c r="V5125" s="13"/>
      <c r="W5125" s="13"/>
      <c r="X5125" s="13"/>
      <c r="Y5125" s="13"/>
      <c r="Z5125" s="13"/>
      <c r="AA5125" s="13"/>
      <c r="AB5125" s="13"/>
      <c r="AC5125" s="13"/>
      <c r="AD5125" s="13"/>
      <c r="AE5125" s="13"/>
      <c r="AT5125" s="258" t="s">
        <v>200</v>
      </c>
      <c r="AU5125" s="258" t="s">
        <v>82</v>
      </c>
      <c r="AV5125" s="13" t="s">
        <v>80</v>
      </c>
      <c r="AW5125" s="13" t="s">
        <v>30</v>
      </c>
      <c r="AX5125" s="13" t="s">
        <v>73</v>
      </c>
      <c r="AY5125" s="258" t="s">
        <v>189</v>
      </c>
    </row>
    <row r="5126" s="14" customFormat="1">
      <c r="A5126" s="14"/>
      <c r="B5126" s="259"/>
      <c r="C5126" s="260"/>
      <c r="D5126" s="242" t="s">
        <v>200</v>
      </c>
      <c r="E5126" s="261" t="s">
        <v>1</v>
      </c>
      <c r="F5126" s="262" t="s">
        <v>80</v>
      </c>
      <c r="G5126" s="260"/>
      <c r="H5126" s="263">
        <v>1</v>
      </c>
      <c r="I5126" s="264"/>
      <c r="J5126" s="260"/>
      <c r="K5126" s="260"/>
      <c r="L5126" s="265"/>
      <c r="M5126" s="266"/>
      <c r="N5126" s="267"/>
      <c r="O5126" s="267"/>
      <c r="P5126" s="267"/>
      <c r="Q5126" s="267"/>
      <c r="R5126" s="267"/>
      <c r="S5126" s="267"/>
      <c r="T5126" s="268"/>
      <c r="U5126" s="14"/>
      <c r="V5126" s="14"/>
      <c r="W5126" s="14"/>
      <c r="X5126" s="14"/>
      <c r="Y5126" s="14"/>
      <c r="Z5126" s="14"/>
      <c r="AA5126" s="14"/>
      <c r="AB5126" s="14"/>
      <c r="AC5126" s="14"/>
      <c r="AD5126" s="14"/>
      <c r="AE5126" s="14"/>
      <c r="AT5126" s="269" t="s">
        <v>200</v>
      </c>
      <c r="AU5126" s="269" t="s">
        <v>82</v>
      </c>
      <c r="AV5126" s="14" t="s">
        <v>82</v>
      </c>
      <c r="AW5126" s="14" t="s">
        <v>30</v>
      </c>
      <c r="AX5126" s="14" t="s">
        <v>73</v>
      </c>
      <c r="AY5126" s="269" t="s">
        <v>189</v>
      </c>
    </row>
    <row r="5127" s="13" customFormat="1">
      <c r="A5127" s="13"/>
      <c r="B5127" s="249"/>
      <c r="C5127" s="250"/>
      <c r="D5127" s="242" t="s">
        <v>200</v>
      </c>
      <c r="E5127" s="251" t="s">
        <v>1</v>
      </c>
      <c r="F5127" s="252" t="s">
        <v>3272</v>
      </c>
      <c r="G5127" s="250"/>
      <c r="H5127" s="251" t="s">
        <v>1</v>
      </c>
      <c r="I5127" s="253"/>
      <c r="J5127" s="250"/>
      <c r="K5127" s="250"/>
      <c r="L5127" s="254"/>
      <c r="M5127" s="255"/>
      <c r="N5127" s="256"/>
      <c r="O5127" s="256"/>
      <c r="P5127" s="256"/>
      <c r="Q5127" s="256"/>
      <c r="R5127" s="256"/>
      <c r="S5127" s="256"/>
      <c r="T5127" s="257"/>
      <c r="U5127" s="13"/>
      <c r="V5127" s="13"/>
      <c r="W5127" s="13"/>
      <c r="X5127" s="13"/>
      <c r="Y5127" s="13"/>
      <c r="Z5127" s="13"/>
      <c r="AA5127" s="13"/>
      <c r="AB5127" s="13"/>
      <c r="AC5127" s="13"/>
      <c r="AD5127" s="13"/>
      <c r="AE5127" s="13"/>
      <c r="AT5127" s="258" t="s">
        <v>200</v>
      </c>
      <c r="AU5127" s="258" t="s">
        <v>82</v>
      </c>
      <c r="AV5127" s="13" t="s">
        <v>80</v>
      </c>
      <c r="AW5127" s="13" t="s">
        <v>30</v>
      </c>
      <c r="AX5127" s="13" t="s">
        <v>73</v>
      </c>
      <c r="AY5127" s="258" t="s">
        <v>189</v>
      </c>
    </row>
    <row r="5128" s="14" customFormat="1">
      <c r="A5128" s="14"/>
      <c r="B5128" s="259"/>
      <c r="C5128" s="260"/>
      <c r="D5128" s="242" t="s">
        <v>200</v>
      </c>
      <c r="E5128" s="261" t="s">
        <v>1</v>
      </c>
      <c r="F5128" s="262" t="s">
        <v>80</v>
      </c>
      <c r="G5128" s="260"/>
      <c r="H5128" s="263">
        <v>1</v>
      </c>
      <c r="I5128" s="264"/>
      <c r="J5128" s="260"/>
      <c r="K5128" s="260"/>
      <c r="L5128" s="265"/>
      <c r="M5128" s="266"/>
      <c r="N5128" s="267"/>
      <c r="O5128" s="267"/>
      <c r="P5128" s="267"/>
      <c r="Q5128" s="267"/>
      <c r="R5128" s="267"/>
      <c r="S5128" s="267"/>
      <c r="T5128" s="268"/>
      <c r="U5128" s="14"/>
      <c r="V5128" s="14"/>
      <c r="W5128" s="14"/>
      <c r="X5128" s="14"/>
      <c r="Y5128" s="14"/>
      <c r="Z5128" s="14"/>
      <c r="AA5128" s="14"/>
      <c r="AB5128" s="14"/>
      <c r="AC5128" s="14"/>
      <c r="AD5128" s="14"/>
      <c r="AE5128" s="14"/>
      <c r="AT5128" s="269" t="s">
        <v>200</v>
      </c>
      <c r="AU5128" s="269" t="s">
        <v>82</v>
      </c>
      <c r="AV5128" s="14" t="s">
        <v>82</v>
      </c>
      <c r="AW5128" s="14" t="s">
        <v>30</v>
      </c>
      <c r="AX5128" s="14" t="s">
        <v>73</v>
      </c>
      <c r="AY5128" s="269" t="s">
        <v>189</v>
      </c>
    </row>
    <row r="5129" s="15" customFormat="1">
      <c r="A5129" s="15"/>
      <c r="B5129" s="270"/>
      <c r="C5129" s="271"/>
      <c r="D5129" s="242" t="s">
        <v>200</v>
      </c>
      <c r="E5129" s="272" t="s">
        <v>1</v>
      </c>
      <c r="F5129" s="273" t="s">
        <v>207</v>
      </c>
      <c r="G5129" s="271"/>
      <c r="H5129" s="274">
        <v>4</v>
      </c>
      <c r="I5129" s="275"/>
      <c r="J5129" s="271"/>
      <c r="K5129" s="271"/>
      <c r="L5129" s="276"/>
      <c r="M5129" s="277"/>
      <c r="N5129" s="278"/>
      <c r="O5129" s="278"/>
      <c r="P5129" s="278"/>
      <c r="Q5129" s="278"/>
      <c r="R5129" s="278"/>
      <c r="S5129" s="278"/>
      <c r="T5129" s="279"/>
      <c r="U5129" s="15"/>
      <c r="V5129" s="15"/>
      <c r="W5129" s="15"/>
      <c r="X5129" s="15"/>
      <c r="Y5129" s="15"/>
      <c r="Z5129" s="15"/>
      <c r="AA5129" s="15"/>
      <c r="AB5129" s="15"/>
      <c r="AC5129" s="15"/>
      <c r="AD5129" s="15"/>
      <c r="AE5129" s="15"/>
      <c r="AT5129" s="280" t="s">
        <v>200</v>
      </c>
      <c r="AU5129" s="280" t="s">
        <v>82</v>
      </c>
      <c r="AV5129" s="15" t="s">
        <v>195</v>
      </c>
      <c r="AW5129" s="15" t="s">
        <v>30</v>
      </c>
      <c r="AX5129" s="15" t="s">
        <v>80</v>
      </c>
      <c r="AY5129" s="280" t="s">
        <v>189</v>
      </c>
    </row>
    <row r="5130" s="2" customFormat="1" ht="33" customHeight="1">
      <c r="A5130" s="39"/>
      <c r="B5130" s="40"/>
      <c r="C5130" s="281" t="s">
        <v>3273</v>
      </c>
      <c r="D5130" s="281" t="s">
        <v>273</v>
      </c>
      <c r="E5130" s="282" t="s">
        <v>3260</v>
      </c>
      <c r="F5130" s="283" t="s">
        <v>3261</v>
      </c>
      <c r="G5130" s="284" t="s">
        <v>466</v>
      </c>
      <c r="H5130" s="285">
        <v>1.3200000000000001</v>
      </c>
      <c r="I5130" s="286"/>
      <c r="J5130" s="287">
        <f>ROUND(I5130*H5130,2)</f>
        <v>0</v>
      </c>
      <c r="K5130" s="288"/>
      <c r="L5130" s="289"/>
      <c r="M5130" s="290" t="s">
        <v>1</v>
      </c>
      <c r="N5130" s="291" t="s">
        <v>38</v>
      </c>
      <c r="O5130" s="92"/>
      <c r="P5130" s="238">
        <f>O5130*H5130</f>
        <v>0</v>
      </c>
      <c r="Q5130" s="238">
        <v>0.0023999999999999998</v>
      </c>
      <c r="R5130" s="238">
        <f>Q5130*H5130</f>
        <v>0.0031679999999999998</v>
      </c>
      <c r="S5130" s="238">
        <v>0</v>
      </c>
      <c r="T5130" s="239">
        <f>S5130*H5130</f>
        <v>0</v>
      </c>
      <c r="U5130" s="39"/>
      <c r="V5130" s="39"/>
      <c r="W5130" s="39"/>
      <c r="X5130" s="39"/>
      <c r="Y5130" s="39"/>
      <c r="Z5130" s="39"/>
      <c r="AA5130" s="39"/>
      <c r="AB5130" s="39"/>
      <c r="AC5130" s="39"/>
      <c r="AD5130" s="39"/>
      <c r="AE5130" s="39"/>
      <c r="AR5130" s="240" t="s">
        <v>471</v>
      </c>
      <c r="AT5130" s="240" t="s">
        <v>273</v>
      </c>
      <c r="AU5130" s="240" t="s">
        <v>82</v>
      </c>
      <c r="AY5130" s="18" t="s">
        <v>189</v>
      </c>
      <c r="BE5130" s="241">
        <f>IF(N5130="základní",J5130,0)</f>
        <v>0</v>
      </c>
      <c r="BF5130" s="241">
        <f>IF(N5130="snížená",J5130,0)</f>
        <v>0</v>
      </c>
      <c r="BG5130" s="241">
        <f>IF(N5130="zákl. přenesená",J5130,0)</f>
        <v>0</v>
      </c>
      <c r="BH5130" s="241">
        <f>IF(N5130="sníž. přenesená",J5130,0)</f>
        <v>0</v>
      </c>
      <c r="BI5130" s="241">
        <f>IF(N5130="nulová",J5130,0)</f>
        <v>0</v>
      </c>
      <c r="BJ5130" s="18" t="s">
        <v>80</v>
      </c>
      <c r="BK5130" s="241">
        <f>ROUND(I5130*H5130,2)</f>
        <v>0</v>
      </c>
      <c r="BL5130" s="18" t="s">
        <v>306</v>
      </c>
      <c r="BM5130" s="240" t="s">
        <v>3274</v>
      </c>
    </row>
    <row r="5131" s="2" customFormat="1">
      <c r="A5131" s="39"/>
      <c r="B5131" s="40"/>
      <c r="C5131" s="41"/>
      <c r="D5131" s="242" t="s">
        <v>197</v>
      </c>
      <c r="E5131" s="41"/>
      <c r="F5131" s="243" t="s">
        <v>3261</v>
      </c>
      <c r="G5131" s="41"/>
      <c r="H5131" s="41"/>
      <c r="I5131" s="244"/>
      <c r="J5131" s="41"/>
      <c r="K5131" s="41"/>
      <c r="L5131" s="45"/>
      <c r="M5131" s="245"/>
      <c r="N5131" s="246"/>
      <c r="O5131" s="92"/>
      <c r="P5131" s="92"/>
      <c r="Q5131" s="92"/>
      <c r="R5131" s="92"/>
      <c r="S5131" s="92"/>
      <c r="T5131" s="93"/>
      <c r="U5131" s="39"/>
      <c r="V5131" s="39"/>
      <c r="W5131" s="39"/>
      <c r="X5131" s="39"/>
      <c r="Y5131" s="39"/>
      <c r="Z5131" s="39"/>
      <c r="AA5131" s="39"/>
      <c r="AB5131" s="39"/>
      <c r="AC5131" s="39"/>
      <c r="AD5131" s="39"/>
      <c r="AE5131" s="39"/>
      <c r="AT5131" s="18" t="s">
        <v>197</v>
      </c>
      <c r="AU5131" s="18" t="s">
        <v>82</v>
      </c>
    </row>
    <row r="5132" s="13" customFormat="1">
      <c r="A5132" s="13"/>
      <c r="B5132" s="249"/>
      <c r="C5132" s="250"/>
      <c r="D5132" s="242" t="s">
        <v>200</v>
      </c>
      <c r="E5132" s="251" t="s">
        <v>1</v>
      </c>
      <c r="F5132" s="252" t="s">
        <v>3272</v>
      </c>
      <c r="G5132" s="250"/>
      <c r="H5132" s="251" t="s">
        <v>1</v>
      </c>
      <c r="I5132" s="253"/>
      <c r="J5132" s="250"/>
      <c r="K5132" s="250"/>
      <c r="L5132" s="254"/>
      <c r="M5132" s="255"/>
      <c r="N5132" s="256"/>
      <c r="O5132" s="256"/>
      <c r="P5132" s="256"/>
      <c r="Q5132" s="256"/>
      <c r="R5132" s="256"/>
      <c r="S5132" s="256"/>
      <c r="T5132" s="257"/>
      <c r="U5132" s="13"/>
      <c r="V5132" s="13"/>
      <c r="W5132" s="13"/>
      <c r="X5132" s="13"/>
      <c r="Y5132" s="13"/>
      <c r="Z5132" s="13"/>
      <c r="AA5132" s="13"/>
      <c r="AB5132" s="13"/>
      <c r="AC5132" s="13"/>
      <c r="AD5132" s="13"/>
      <c r="AE5132" s="13"/>
      <c r="AT5132" s="258" t="s">
        <v>200</v>
      </c>
      <c r="AU5132" s="258" t="s">
        <v>82</v>
      </c>
      <c r="AV5132" s="13" t="s">
        <v>80</v>
      </c>
      <c r="AW5132" s="13" t="s">
        <v>30</v>
      </c>
      <c r="AX5132" s="13" t="s">
        <v>73</v>
      </c>
      <c r="AY5132" s="258" t="s">
        <v>189</v>
      </c>
    </row>
    <row r="5133" s="14" customFormat="1">
      <c r="A5133" s="14"/>
      <c r="B5133" s="259"/>
      <c r="C5133" s="260"/>
      <c r="D5133" s="242" t="s">
        <v>200</v>
      </c>
      <c r="E5133" s="261" t="s">
        <v>1</v>
      </c>
      <c r="F5133" s="262" t="s">
        <v>2939</v>
      </c>
      <c r="G5133" s="260"/>
      <c r="H5133" s="263">
        <v>1.2</v>
      </c>
      <c r="I5133" s="264"/>
      <c r="J5133" s="260"/>
      <c r="K5133" s="260"/>
      <c r="L5133" s="265"/>
      <c r="M5133" s="266"/>
      <c r="N5133" s="267"/>
      <c r="O5133" s="267"/>
      <c r="P5133" s="267"/>
      <c r="Q5133" s="267"/>
      <c r="R5133" s="267"/>
      <c r="S5133" s="267"/>
      <c r="T5133" s="268"/>
      <c r="U5133" s="14"/>
      <c r="V5133" s="14"/>
      <c r="W5133" s="14"/>
      <c r="X5133" s="14"/>
      <c r="Y5133" s="14"/>
      <c r="Z5133" s="14"/>
      <c r="AA5133" s="14"/>
      <c r="AB5133" s="14"/>
      <c r="AC5133" s="14"/>
      <c r="AD5133" s="14"/>
      <c r="AE5133" s="14"/>
      <c r="AT5133" s="269" t="s">
        <v>200</v>
      </c>
      <c r="AU5133" s="269" t="s">
        <v>82</v>
      </c>
      <c r="AV5133" s="14" t="s">
        <v>82</v>
      </c>
      <c r="AW5133" s="14" t="s">
        <v>30</v>
      </c>
      <c r="AX5133" s="14" t="s">
        <v>73</v>
      </c>
      <c r="AY5133" s="269" t="s">
        <v>189</v>
      </c>
    </row>
    <row r="5134" s="15" customFormat="1">
      <c r="A5134" s="15"/>
      <c r="B5134" s="270"/>
      <c r="C5134" s="271"/>
      <c r="D5134" s="242" t="s">
        <v>200</v>
      </c>
      <c r="E5134" s="272" t="s">
        <v>1</v>
      </c>
      <c r="F5134" s="273" t="s">
        <v>207</v>
      </c>
      <c r="G5134" s="271"/>
      <c r="H5134" s="274">
        <v>1.2</v>
      </c>
      <c r="I5134" s="275"/>
      <c r="J5134" s="271"/>
      <c r="K5134" s="271"/>
      <c r="L5134" s="276"/>
      <c r="M5134" s="277"/>
      <c r="N5134" s="278"/>
      <c r="O5134" s="278"/>
      <c r="P5134" s="278"/>
      <c r="Q5134" s="278"/>
      <c r="R5134" s="278"/>
      <c r="S5134" s="278"/>
      <c r="T5134" s="279"/>
      <c r="U5134" s="15"/>
      <c r="V5134" s="15"/>
      <c r="W5134" s="15"/>
      <c r="X5134" s="15"/>
      <c r="Y5134" s="15"/>
      <c r="Z5134" s="15"/>
      <c r="AA5134" s="15"/>
      <c r="AB5134" s="15"/>
      <c r="AC5134" s="15"/>
      <c r="AD5134" s="15"/>
      <c r="AE5134" s="15"/>
      <c r="AT5134" s="280" t="s">
        <v>200</v>
      </c>
      <c r="AU5134" s="280" t="s">
        <v>82</v>
      </c>
      <c r="AV5134" s="15" t="s">
        <v>195</v>
      </c>
      <c r="AW5134" s="15" t="s">
        <v>30</v>
      </c>
      <c r="AX5134" s="15" t="s">
        <v>73</v>
      </c>
      <c r="AY5134" s="280" t="s">
        <v>189</v>
      </c>
    </row>
    <row r="5135" s="14" customFormat="1">
      <c r="A5135" s="14"/>
      <c r="B5135" s="259"/>
      <c r="C5135" s="260"/>
      <c r="D5135" s="242" t="s">
        <v>200</v>
      </c>
      <c r="E5135" s="261" t="s">
        <v>1</v>
      </c>
      <c r="F5135" s="262" t="s">
        <v>3275</v>
      </c>
      <c r="G5135" s="260"/>
      <c r="H5135" s="263">
        <v>1.3200000000000001</v>
      </c>
      <c r="I5135" s="264"/>
      <c r="J5135" s="260"/>
      <c r="K5135" s="260"/>
      <c r="L5135" s="265"/>
      <c r="M5135" s="266"/>
      <c r="N5135" s="267"/>
      <c r="O5135" s="267"/>
      <c r="P5135" s="267"/>
      <c r="Q5135" s="267"/>
      <c r="R5135" s="267"/>
      <c r="S5135" s="267"/>
      <c r="T5135" s="268"/>
      <c r="U5135" s="14"/>
      <c r="V5135" s="14"/>
      <c r="W5135" s="14"/>
      <c r="X5135" s="14"/>
      <c r="Y5135" s="14"/>
      <c r="Z5135" s="14"/>
      <c r="AA5135" s="14"/>
      <c r="AB5135" s="14"/>
      <c r="AC5135" s="14"/>
      <c r="AD5135" s="14"/>
      <c r="AE5135" s="14"/>
      <c r="AT5135" s="269" t="s">
        <v>200</v>
      </c>
      <c r="AU5135" s="269" t="s">
        <v>82</v>
      </c>
      <c r="AV5135" s="14" t="s">
        <v>82</v>
      </c>
      <c r="AW5135" s="14" t="s">
        <v>30</v>
      </c>
      <c r="AX5135" s="14" t="s">
        <v>80</v>
      </c>
      <c r="AY5135" s="269" t="s">
        <v>189</v>
      </c>
    </row>
    <row r="5136" s="2" customFormat="1" ht="33" customHeight="1">
      <c r="A5136" s="39"/>
      <c r="B5136" s="40"/>
      <c r="C5136" s="281" t="s">
        <v>3276</v>
      </c>
      <c r="D5136" s="281" t="s">
        <v>273</v>
      </c>
      <c r="E5136" s="282" t="s">
        <v>3277</v>
      </c>
      <c r="F5136" s="283" t="s">
        <v>3278</v>
      </c>
      <c r="G5136" s="284" t="s">
        <v>466</v>
      </c>
      <c r="H5136" s="285">
        <v>4.0700000000000003</v>
      </c>
      <c r="I5136" s="286"/>
      <c r="J5136" s="287">
        <f>ROUND(I5136*H5136,2)</f>
        <v>0</v>
      </c>
      <c r="K5136" s="288"/>
      <c r="L5136" s="289"/>
      <c r="M5136" s="290" t="s">
        <v>1</v>
      </c>
      <c r="N5136" s="291" t="s">
        <v>38</v>
      </c>
      <c r="O5136" s="92"/>
      <c r="P5136" s="238">
        <f>O5136*H5136</f>
        <v>0</v>
      </c>
      <c r="Q5136" s="238">
        <v>0.0030000000000000001</v>
      </c>
      <c r="R5136" s="238">
        <f>Q5136*H5136</f>
        <v>0.01221</v>
      </c>
      <c r="S5136" s="238">
        <v>0</v>
      </c>
      <c r="T5136" s="239">
        <f>S5136*H5136</f>
        <v>0</v>
      </c>
      <c r="U5136" s="39"/>
      <c r="V5136" s="39"/>
      <c r="W5136" s="39"/>
      <c r="X5136" s="39"/>
      <c r="Y5136" s="39"/>
      <c r="Z5136" s="39"/>
      <c r="AA5136" s="39"/>
      <c r="AB5136" s="39"/>
      <c r="AC5136" s="39"/>
      <c r="AD5136" s="39"/>
      <c r="AE5136" s="39"/>
      <c r="AR5136" s="240" t="s">
        <v>471</v>
      </c>
      <c r="AT5136" s="240" t="s">
        <v>273</v>
      </c>
      <c r="AU5136" s="240" t="s">
        <v>82</v>
      </c>
      <c r="AY5136" s="18" t="s">
        <v>189</v>
      </c>
      <c r="BE5136" s="241">
        <f>IF(N5136="základní",J5136,0)</f>
        <v>0</v>
      </c>
      <c r="BF5136" s="241">
        <f>IF(N5136="snížená",J5136,0)</f>
        <v>0</v>
      </c>
      <c r="BG5136" s="241">
        <f>IF(N5136="zákl. přenesená",J5136,0)</f>
        <v>0</v>
      </c>
      <c r="BH5136" s="241">
        <f>IF(N5136="sníž. přenesená",J5136,0)</f>
        <v>0</v>
      </c>
      <c r="BI5136" s="241">
        <f>IF(N5136="nulová",J5136,0)</f>
        <v>0</v>
      </c>
      <c r="BJ5136" s="18" t="s">
        <v>80</v>
      </c>
      <c r="BK5136" s="241">
        <f>ROUND(I5136*H5136,2)</f>
        <v>0</v>
      </c>
      <c r="BL5136" s="18" t="s">
        <v>306</v>
      </c>
      <c r="BM5136" s="240" t="s">
        <v>3279</v>
      </c>
    </row>
    <row r="5137" s="2" customFormat="1">
      <c r="A5137" s="39"/>
      <c r="B5137" s="40"/>
      <c r="C5137" s="41"/>
      <c r="D5137" s="242" t="s">
        <v>197</v>
      </c>
      <c r="E5137" s="41"/>
      <c r="F5137" s="243" t="s">
        <v>3278</v>
      </c>
      <c r="G5137" s="41"/>
      <c r="H5137" s="41"/>
      <c r="I5137" s="244"/>
      <c r="J5137" s="41"/>
      <c r="K5137" s="41"/>
      <c r="L5137" s="45"/>
      <c r="M5137" s="245"/>
      <c r="N5137" s="246"/>
      <c r="O5137" s="92"/>
      <c r="P5137" s="92"/>
      <c r="Q5137" s="92"/>
      <c r="R5137" s="92"/>
      <c r="S5137" s="92"/>
      <c r="T5137" s="93"/>
      <c r="U5137" s="39"/>
      <c r="V5137" s="39"/>
      <c r="W5137" s="39"/>
      <c r="X5137" s="39"/>
      <c r="Y5137" s="39"/>
      <c r="Z5137" s="39"/>
      <c r="AA5137" s="39"/>
      <c r="AB5137" s="39"/>
      <c r="AC5137" s="39"/>
      <c r="AD5137" s="39"/>
      <c r="AE5137" s="39"/>
      <c r="AT5137" s="18" t="s">
        <v>197</v>
      </c>
      <c r="AU5137" s="18" t="s">
        <v>82</v>
      </c>
    </row>
    <row r="5138" s="13" customFormat="1">
      <c r="A5138" s="13"/>
      <c r="B5138" s="249"/>
      <c r="C5138" s="250"/>
      <c r="D5138" s="242" t="s">
        <v>200</v>
      </c>
      <c r="E5138" s="251" t="s">
        <v>1</v>
      </c>
      <c r="F5138" s="252" t="s">
        <v>3270</v>
      </c>
      <c r="G5138" s="250"/>
      <c r="H5138" s="251" t="s">
        <v>1</v>
      </c>
      <c r="I5138" s="253"/>
      <c r="J5138" s="250"/>
      <c r="K5138" s="250"/>
      <c r="L5138" s="254"/>
      <c r="M5138" s="255"/>
      <c r="N5138" s="256"/>
      <c r="O5138" s="256"/>
      <c r="P5138" s="256"/>
      <c r="Q5138" s="256"/>
      <c r="R5138" s="256"/>
      <c r="S5138" s="256"/>
      <c r="T5138" s="257"/>
      <c r="U5138" s="13"/>
      <c r="V5138" s="13"/>
      <c r="W5138" s="13"/>
      <c r="X5138" s="13"/>
      <c r="Y5138" s="13"/>
      <c r="Z5138" s="13"/>
      <c r="AA5138" s="13"/>
      <c r="AB5138" s="13"/>
      <c r="AC5138" s="13"/>
      <c r="AD5138" s="13"/>
      <c r="AE5138" s="13"/>
      <c r="AT5138" s="258" t="s">
        <v>200</v>
      </c>
      <c r="AU5138" s="258" t="s">
        <v>82</v>
      </c>
      <c r="AV5138" s="13" t="s">
        <v>80</v>
      </c>
      <c r="AW5138" s="13" t="s">
        <v>30</v>
      </c>
      <c r="AX5138" s="13" t="s">
        <v>73</v>
      </c>
      <c r="AY5138" s="258" t="s">
        <v>189</v>
      </c>
    </row>
    <row r="5139" s="14" customFormat="1">
      <c r="A5139" s="14"/>
      <c r="B5139" s="259"/>
      <c r="C5139" s="260"/>
      <c r="D5139" s="242" t="s">
        <v>200</v>
      </c>
      <c r="E5139" s="261" t="s">
        <v>1</v>
      </c>
      <c r="F5139" s="262" t="s">
        <v>2918</v>
      </c>
      <c r="G5139" s="260"/>
      <c r="H5139" s="263">
        <v>2.3999999999999999</v>
      </c>
      <c r="I5139" s="264"/>
      <c r="J5139" s="260"/>
      <c r="K5139" s="260"/>
      <c r="L5139" s="265"/>
      <c r="M5139" s="266"/>
      <c r="N5139" s="267"/>
      <c r="O5139" s="267"/>
      <c r="P5139" s="267"/>
      <c r="Q5139" s="267"/>
      <c r="R5139" s="267"/>
      <c r="S5139" s="267"/>
      <c r="T5139" s="268"/>
      <c r="U5139" s="14"/>
      <c r="V5139" s="14"/>
      <c r="W5139" s="14"/>
      <c r="X5139" s="14"/>
      <c r="Y5139" s="14"/>
      <c r="Z5139" s="14"/>
      <c r="AA5139" s="14"/>
      <c r="AB5139" s="14"/>
      <c r="AC5139" s="14"/>
      <c r="AD5139" s="14"/>
      <c r="AE5139" s="14"/>
      <c r="AT5139" s="269" t="s">
        <v>200</v>
      </c>
      <c r="AU5139" s="269" t="s">
        <v>82</v>
      </c>
      <c r="AV5139" s="14" t="s">
        <v>82</v>
      </c>
      <c r="AW5139" s="14" t="s">
        <v>30</v>
      </c>
      <c r="AX5139" s="14" t="s">
        <v>73</v>
      </c>
      <c r="AY5139" s="269" t="s">
        <v>189</v>
      </c>
    </row>
    <row r="5140" s="13" customFormat="1">
      <c r="A5140" s="13"/>
      <c r="B5140" s="249"/>
      <c r="C5140" s="250"/>
      <c r="D5140" s="242" t="s">
        <v>200</v>
      </c>
      <c r="E5140" s="251" t="s">
        <v>1</v>
      </c>
      <c r="F5140" s="252" t="s">
        <v>3271</v>
      </c>
      <c r="G5140" s="250"/>
      <c r="H5140" s="251" t="s">
        <v>1</v>
      </c>
      <c r="I5140" s="253"/>
      <c r="J5140" s="250"/>
      <c r="K5140" s="250"/>
      <c r="L5140" s="254"/>
      <c r="M5140" s="255"/>
      <c r="N5140" s="256"/>
      <c r="O5140" s="256"/>
      <c r="P5140" s="256"/>
      <c r="Q5140" s="256"/>
      <c r="R5140" s="256"/>
      <c r="S5140" s="256"/>
      <c r="T5140" s="257"/>
      <c r="U5140" s="13"/>
      <c r="V5140" s="13"/>
      <c r="W5140" s="13"/>
      <c r="X5140" s="13"/>
      <c r="Y5140" s="13"/>
      <c r="Z5140" s="13"/>
      <c r="AA5140" s="13"/>
      <c r="AB5140" s="13"/>
      <c r="AC5140" s="13"/>
      <c r="AD5140" s="13"/>
      <c r="AE5140" s="13"/>
      <c r="AT5140" s="258" t="s">
        <v>200</v>
      </c>
      <c r="AU5140" s="258" t="s">
        <v>82</v>
      </c>
      <c r="AV5140" s="13" t="s">
        <v>80</v>
      </c>
      <c r="AW5140" s="13" t="s">
        <v>30</v>
      </c>
      <c r="AX5140" s="13" t="s">
        <v>73</v>
      </c>
      <c r="AY5140" s="258" t="s">
        <v>189</v>
      </c>
    </row>
    <row r="5141" s="14" customFormat="1">
      <c r="A5141" s="14"/>
      <c r="B5141" s="259"/>
      <c r="C5141" s="260"/>
      <c r="D5141" s="242" t="s">
        <v>200</v>
      </c>
      <c r="E5141" s="261" t="s">
        <v>1</v>
      </c>
      <c r="F5141" s="262" t="s">
        <v>2922</v>
      </c>
      <c r="G5141" s="260"/>
      <c r="H5141" s="263">
        <v>1.3</v>
      </c>
      <c r="I5141" s="264"/>
      <c r="J5141" s="260"/>
      <c r="K5141" s="260"/>
      <c r="L5141" s="265"/>
      <c r="M5141" s="266"/>
      <c r="N5141" s="267"/>
      <c r="O5141" s="267"/>
      <c r="P5141" s="267"/>
      <c r="Q5141" s="267"/>
      <c r="R5141" s="267"/>
      <c r="S5141" s="267"/>
      <c r="T5141" s="268"/>
      <c r="U5141" s="14"/>
      <c r="V5141" s="14"/>
      <c r="W5141" s="14"/>
      <c r="X5141" s="14"/>
      <c r="Y5141" s="14"/>
      <c r="Z5141" s="14"/>
      <c r="AA5141" s="14"/>
      <c r="AB5141" s="14"/>
      <c r="AC5141" s="14"/>
      <c r="AD5141" s="14"/>
      <c r="AE5141" s="14"/>
      <c r="AT5141" s="269" t="s">
        <v>200</v>
      </c>
      <c r="AU5141" s="269" t="s">
        <v>82</v>
      </c>
      <c r="AV5141" s="14" t="s">
        <v>82</v>
      </c>
      <c r="AW5141" s="14" t="s">
        <v>30</v>
      </c>
      <c r="AX5141" s="14" t="s">
        <v>73</v>
      </c>
      <c r="AY5141" s="269" t="s">
        <v>189</v>
      </c>
    </row>
    <row r="5142" s="15" customFormat="1">
      <c r="A5142" s="15"/>
      <c r="B5142" s="270"/>
      <c r="C5142" s="271"/>
      <c r="D5142" s="242" t="s">
        <v>200</v>
      </c>
      <c r="E5142" s="272" t="s">
        <v>1</v>
      </c>
      <c r="F5142" s="273" t="s">
        <v>207</v>
      </c>
      <c r="G5142" s="271"/>
      <c r="H5142" s="274">
        <v>3.7000000000000002</v>
      </c>
      <c r="I5142" s="275"/>
      <c r="J5142" s="271"/>
      <c r="K5142" s="271"/>
      <c r="L5142" s="276"/>
      <c r="M5142" s="277"/>
      <c r="N5142" s="278"/>
      <c r="O5142" s="278"/>
      <c r="P5142" s="278"/>
      <c r="Q5142" s="278"/>
      <c r="R5142" s="278"/>
      <c r="S5142" s="278"/>
      <c r="T5142" s="279"/>
      <c r="U5142" s="15"/>
      <c r="V5142" s="15"/>
      <c r="W5142" s="15"/>
      <c r="X5142" s="15"/>
      <c r="Y5142" s="15"/>
      <c r="Z5142" s="15"/>
      <c r="AA5142" s="15"/>
      <c r="AB5142" s="15"/>
      <c r="AC5142" s="15"/>
      <c r="AD5142" s="15"/>
      <c r="AE5142" s="15"/>
      <c r="AT5142" s="280" t="s">
        <v>200</v>
      </c>
      <c r="AU5142" s="280" t="s">
        <v>82</v>
      </c>
      <c r="AV5142" s="15" t="s">
        <v>195</v>
      </c>
      <c r="AW5142" s="15" t="s">
        <v>30</v>
      </c>
      <c r="AX5142" s="15" t="s">
        <v>73</v>
      </c>
      <c r="AY5142" s="280" t="s">
        <v>189</v>
      </c>
    </row>
    <row r="5143" s="14" customFormat="1">
      <c r="A5143" s="14"/>
      <c r="B5143" s="259"/>
      <c r="C5143" s="260"/>
      <c r="D5143" s="242" t="s">
        <v>200</v>
      </c>
      <c r="E5143" s="261" t="s">
        <v>1</v>
      </c>
      <c r="F5143" s="262" t="s">
        <v>3280</v>
      </c>
      <c r="G5143" s="260"/>
      <c r="H5143" s="263">
        <v>4.0700000000000003</v>
      </c>
      <c r="I5143" s="264"/>
      <c r="J5143" s="260"/>
      <c r="K5143" s="260"/>
      <c r="L5143" s="265"/>
      <c r="M5143" s="266"/>
      <c r="N5143" s="267"/>
      <c r="O5143" s="267"/>
      <c r="P5143" s="267"/>
      <c r="Q5143" s="267"/>
      <c r="R5143" s="267"/>
      <c r="S5143" s="267"/>
      <c r="T5143" s="268"/>
      <c r="U5143" s="14"/>
      <c r="V5143" s="14"/>
      <c r="W5143" s="14"/>
      <c r="X5143" s="14"/>
      <c r="Y5143" s="14"/>
      <c r="Z5143" s="14"/>
      <c r="AA5143" s="14"/>
      <c r="AB5143" s="14"/>
      <c r="AC5143" s="14"/>
      <c r="AD5143" s="14"/>
      <c r="AE5143" s="14"/>
      <c r="AT5143" s="269" t="s">
        <v>200</v>
      </c>
      <c r="AU5143" s="269" t="s">
        <v>82</v>
      </c>
      <c r="AV5143" s="14" t="s">
        <v>82</v>
      </c>
      <c r="AW5143" s="14" t="s">
        <v>30</v>
      </c>
      <c r="AX5143" s="14" t="s">
        <v>80</v>
      </c>
      <c r="AY5143" s="269" t="s">
        <v>189</v>
      </c>
    </row>
    <row r="5144" s="2" customFormat="1" ht="24.15" customHeight="1">
      <c r="A5144" s="39"/>
      <c r="B5144" s="40"/>
      <c r="C5144" s="228" t="s">
        <v>3281</v>
      </c>
      <c r="D5144" s="228" t="s">
        <v>191</v>
      </c>
      <c r="E5144" s="229" t="s">
        <v>3282</v>
      </c>
      <c r="F5144" s="230" t="s">
        <v>3283</v>
      </c>
      <c r="G5144" s="231" t="s">
        <v>359</v>
      </c>
      <c r="H5144" s="232">
        <v>13</v>
      </c>
      <c r="I5144" s="233"/>
      <c r="J5144" s="234">
        <f>ROUND(I5144*H5144,2)</f>
        <v>0</v>
      </c>
      <c r="K5144" s="235"/>
      <c r="L5144" s="45"/>
      <c r="M5144" s="236" t="s">
        <v>1</v>
      </c>
      <c r="N5144" s="237" t="s">
        <v>38</v>
      </c>
      <c r="O5144" s="92"/>
      <c r="P5144" s="238">
        <f>O5144*H5144</f>
        <v>0</v>
      </c>
      <c r="Q5144" s="238">
        <v>0</v>
      </c>
      <c r="R5144" s="238">
        <f>Q5144*H5144</f>
        <v>0</v>
      </c>
      <c r="S5144" s="238">
        <v>0</v>
      </c>
      <c r="T5144" s="239">
        <f>S5144*H5144</f>
        <v>0</v>
      </c>
      <c r="U5144" s="39"/>
      <c r="V5144" s="39"/>
      <c r="W5144" s="39"/>
      <c r="X5144" s="39"/>
      <c r="Y5144" s="39"/>
      <c r="Z5144" s="39"/>
      <c r="AA5144" s="39"/>
      <c r="AB5144" s="39"/>
      <c r="AC5144" s="39"/>
      <c r="AD5144" s="39"/>
      <c r="AE5144" s="39"/>
      <c r="AR5144" s="240" t="s">
        <v>306</v>
      </c>
      <c r="AT5144" s="240" t="s">
        <v>191</v>
      </c>
      <c r="AU5144" s="240" t="s">
        <v>82</v>
      </c>
      <c r="AY5144" s="18" t="s">
        <v>189</v>
      </c>
      <c r="BE5144" s="241">
        <f>IF(N5144="základní",J5144,0)</f>
        <v>0</v>
      </c>
      <c r="BF5144" s="241">
        <f>IF(N5144="snížená",J5144,0)</f>
        <v>0</v>
      </c>
      <c r="BG5144" s="241">
        <f>IF(N5144="zákl. přenesená",J5144,0)</f>
        <v>0</v>
      </c>
      <c r="BH5144" s="241">
        <f>IF(N5144="sníž. přenesená",J5144,0)</f>
        <v>0</v>
      </c>
      <c r="BI5144" s="241">
        <f>IF(N5144="nulová",J5144,0)</f>
        <v>0</v>
      </c>
      <c r="BJ5144" s="18" t="s">
        <v>80</v>
      </c>
      <c r="BK5144" s="241">
        <f>ROUND(I5144*H5144,2)</f>
        <v>0</v>
      </c>
      <c r="BL5144" s="18" t="s">
        <v>306</v>
      </c>
      <c r="BM5144" s="240" t="s">
        <v>3284</v>
      </c>
    </row>
    <row r="5145" s="2" customFormat="1">
      <c r="A5145" s="39"/>
      <c r="B5145" s="40"/>
      <c r="C5145" s="41"/>
      <c r="D5145" s="242" t="s">
        <v>197</v>
      </c>
      <c r="E5145" s="41"/>
      <c r="F5145" s="243" t="s">
        <v>3283</v>
      </c>
      <c r="G5145" s="41"/>
      <c r="H5145" s="41"/>
      <c r="I5145" s="244"/>
      <c r="J5145" s="41"/>
      <c r="K5145" s="41"/>
      <c r="L5145" s="45"/>
      <c r="M5145" s="245"/>
      <c r="N5145" s="246"/>
      <c r="O5145" s="92"/>
      <c r="P5145" s="92"/>
      <c r="Q5145" s="92"/>
      <c r="R5145" s="92"/>
      <c r="S5145" s="92"/>
      <c r="T5145" s="93"/>
      <c r="U5145" s="39"/>
      <c r="V5145" s="39"/>
      <c r="W5145" s="39"/>
      <c r="X5145" s="39"/>
      <c r="Y5145" s="39"/>
      <c r="Z5145" s="39"/>
      <c r="AA5145" s="39"/>
      <c r="AB5145" s="39"/>
      <c r="AC5145" s="39"/>
      <c r="AD5145" s="39"/>
      <c r="AE5145" s="39"/>
      <c r="AT5145" s="18" t="s">
        <v>197</v>
      </c>
      <c r="AU5145" s="18" t="s">
        <v>82</v>
      </c>
    </row>
    <row r="5146" s="2" customFormat="1">
      <c r="A5146" s="39"/>
      <c r="B5146" s="40"/>
      <c r="C5146" s="41"/>
      <c r="D5146" s="247" t="s">
        <v>198</v>
      </c>
      <c r="E5146" s="41"/>
      <c r="F5146" s="248" t="s">
        <v>3285</v>
      </c>
      <c r="G5146" s="41"/>
      <c r="H5146" s="41"/>
      <c r="I5146" s="244"/>
      <c r="J5146" s="41"/>
      <c r="K5146" s="41"/>
      <c r="L5146" s="45"/>
      <c r="M5146" s="245"/>
      <c r="N5146" s="246"/>
      <c r="O5146" s="92"/>
      <c r="P5146" s="92"/>
      <c r="Q5146" s="92"/>
      <c r="R5146" s="92"/>
      <c r="S5146" s="92"/>
      <c r="T5146" s="93"/>
      <c r="U5146" s="39"/>
      <c r="V5146" s="39"/>
      <c r="W5146" s="39"/>
      <c r="X5146" s="39"/>
      <c r="Y5146" s="39"/>
      <c r="Z5146" s="39"/>
      <c r="AA5146" s="39"/>
      <c r="AB5146" s="39"/>
      <c r="AC5146" s="39"/>
      <c r="AD5146" s="39"/>
      <c r="AE5146" s="39"/>
      <c r="AT5146" s="18" t="s">
        <v>198</v>
      </c>
      <c r="AU5146" s="18" t="s">
        <v>82</v>
      </c>
    </row>
    <row r="5147" s="13" customFormat="1">
      <c r="A5147" s="13"/>
      <c r="B5147" s="249"/>
      <c r="C5147" s="250"/>
      <c r="D5147" s="242" t="s">
        <v>200</v>
      </c>
      <c r="E5147" s="251" t="s">
        <v>1</v>
      </c>
      <c r="F5147" s="252" t="s">
        <v>3286</v>
      </c>
      <c r="G5147" s="250"/>
      <c r="H5147" s="251" t="s">
        <v>1</v>
      </c>
      <c r="I5147" s="253"/>
      <c r="J5147" s="250"/>
      <c r="K5147" s="250"/>
      <c r="L5147" s="254"/>
      <c r="M5147" s="255"/>
      <c r="N5147" s="256"/>
      <c r="O5147" s="256"/>
      <c r="P5147" s="256"/>
      <c r="Q5147" s="256"/>
      <c r="R5147" s="256"/>
      <c r="S5147" s="256"/>
      <c r="T5147" s="257"/>
      <c r="U5147" s="13"/>
      <c r="V5147" s="13"/>
      <c r="W5147" s="13"/>
      <c r="X5147" s="13"/>
      <c r="Y5147" s="13"/>
      <c r="Z5147" s="13"/>
      <c r="AA5147" s="13"/>
      <c r="AB5147" s="13"/>
      <c r="AC5147" s="13"/>
      <c r="AD5147" s="13"/>
      <c r="AE5147" s="13"/>
      <c r="AT5147" s="258" t="s">
        <v>200</v>
      </c>
      <c r="AU5147" s="258" t="s">
        <v>82</v>
      </c>
      <c r="AV5147" s="13" t="s">
        <v>80</v>
      </c>
      <c r="AW5147" s="13" t="s">
        <v>30</v>
      </c>
      <c r="AX5147" s="13" t="s">
        <v>73</v>
      </c>
      <c r="AY5147" s="258" t="s">
        <v>189</v>
      </c>
    </row>
    <row r="5148" s="14" customFormat="1">
      <c r="A5148" s="14"/>
      <c r="B5148" s="259"/>
      <c r="C5148" s="260"/>
      <c r="D5148" s="242" t="s">
        <v>200</v>
      </c>
      <c r="E5148" s="261" t="s">
        <v>1</v>
      </c>
      <c r="F5148" s="262" t="s">
        <v>231</v>
      </c>
      <c r="G5148" s="260"/>
      <c r="H5148" s="263">
        <v>6</v>
      </c>
      <c r="I5148" s="264"/>
      <c r="J5148" s="260"/>
      <c r="K5148" s="260"/>
      <c r="L5148" s="265"/>
      <c r="M5148" s="266"/>
      <c r="N5148" s="267"/>
      <c r="O5148" s="267"/>
      <c r="P5148" s="267"/>
      <c r="Q5148" s="267"/>
      <c r="R5148" s="267"/>
      <c r="S5148" s="267"/>
      <c r="T5148" s="268"/>
      <c r="U5148" s="14"/>
      <c r="V5148" s="14"/>
      <c r="W5148" s="14"/>
      <c r="X5148" s="14"/>
      <c r="Y5148" s="14"/>
      <c r="Z5148" s="14"/>
      <c r="AA5148" s="14"/>
      <c r="AB5148" s="14"/>
      <c r="AC5148" s="14"/>
      <c r="AD5148" s="14"/>
      <c r="AE5148" s="14"/>
      <c r="AT5148" s="269" t="s">
        <v>200</v>
      </c>
      <c r="AU5148" s="269" t="s">
        <v>82</v>
      </c>
      <c r="AV5148" s="14" t="s">
        <v>82</v>
      </c>
      <c r="AW5148" s="14" t="s">
        <v>30</v>
      </c>
      <c r="AX5148" s="14" t="s">
        <v>73</v>
      </c>
      <c r="AY5148" s="269" t="s">
        <v>189</v>
      </c>
    </row>
    <row r="5149" s="13" customFormat="1">
      <c r="A5149" s="13"/>
      <c r="B5149" s="249"/>
      <c r="C5149" s="250"/>
      <c r="D5149" s="242" t="s">
        <v>200</v>
      </c>
      <c r="E5149" s="251" t="s">
        <v>1</v>
      </c>
      <c r="F5149" s="252" t="s">
        <v>3287</v>
      </c>
      <c r="G5149" s="250"/>
      <c r="H5149" s="251" t="s">
        <v>1</v>
      </c>
      <c r="I5149" s="253"/>
      <c r="J5149" s="250"/>
      <c r="K5149" s="250"/>
      <c r="L5149" s="254"/>
      <c r="M5149" s="255"/>
      <c r="N5149" s="256"/>
      <c r="O5149" s="256"/>
      <c r="P5149" s="256"/>
      <c r="Q5149" s="256"/>
      <c r="R5149" s="256"/>
      <c r="S5149" s="256"/>
      <c r="T5149" s="257"/>
      <c r="U5149" s="13"/>
      <c r="V5149" s="13"/>
      <c r="W5149" s="13"/>
      <c r="X5149" s="13"/>
      <c r="Y5149" s="13"/>
      <c r="Z5149" s="13"/>
      <c r="AA5149" s="13"/>
      <c r="AB5149" s="13"/>
      <c r="AC5149" s="13"/>
      <c r="AD5149" s="13"/>
      <c r="AE5149" s="13"/>
      <c r="AT5149" s="258" t="s">
        <v>200</v>
      </c>
      <c r="AU5149" s="258" t="s">
        <v>82</v>
      </c>
      <c r="AV5149" s="13" t="s">
        <v>80</v>
      </c>
      <c r="AW5149" s="13" t="s">
        <v>30</v>
      </c>
      <c r="AX5149" s="13" t="s">
        <v>73</v>
      </c>
      <c r="AY5149" s="258" t="s">
        <v>189</v>
      </c>
    </row>
    <row r="5150" s="14" customFormat="1">
      <c r="A5150" s="14"/>
      <c r="B5150" s="259"/>
      <c r="C5150" s="260"/>
      <c r="D5150" s="242" t="s">
        <v>200</v>
      </c>
      <c r="E5150" s="261" t="s">
        <v>1</v>
      </c>
      <c r="F5150" s="262" t="s">
        <v>231</v>
      </c>
      <c r="G5150" s="260"/>
      <c r="H5150" s="263">
        <v>6</v>
      </c>
      <c r="I5150" s="264"/>
      <c r="J5150" s="260"/>
      <c r="K5150" s="260"/>
      <c r="L5150" s="265"/>
      <c r="M5150" s="266"/>
      <c r="N5150" s="267"/>
      <c r="O5150" s="267"/>
      <c r="P5150" s="267"/>
      <c r="Q5150" s="267"/>
      <c r="R5150" s="267"/>
      <c r="S5150" s="267"/>
      <c r="T5150" s="268"/>
      <c r="U5150" s="14"/>
      <c r="V5150" s="14"/>
      <c r="W5150" s="14"/>
      <c r="X5150" s="14"/>
      <c r="Y5150" s="14"/>
      <c r="Z5150" s="14"/>
      <c r="AA5150" s="14"/>
      <c r="AB5150" s="14"/>
      <c r="AC5150" s="14"/>
      <c r="AD5150" s="14"/>
      <c r="AE5150" s="14"/>
      <c r="AT5150" s="269" t="s">
        <v>200</v>
      </c>
      <c r="AU5150" s="269" t="s">
        <v>82</v>
      </c>
      <c r="AV5150" s="14" t="s">
        <v>82</v>
      </c>
      <c r="AW5150" s="14" t="s">
        <v>30</v>
      </c>
      <c r="AX5150" s="14" t="s">
        <v>73</v>
      </c>
      <c r="AY5150" s="269" t="s">
        <v>189</v>
      </c>
    </row>
    <row r="5151" s="13" customFormat="1">
      <c r="A5151" s="13"/>
      <c r="B5151" s="249"/>
      <c r="C5151" s="250"/>
      <c r="D5151" s="242" t="s">
        <v>200</v>
      </c>
      <c r="E5151" s="251" t="s">
        <v>1</v>
      </c>
      <c r="F5151" s="252" t="s">
        <v>3288</v>
      </c>
      <c r="G5151" s="250"/>
      <c r="H5151" s="251" t="s">
        <v>1</v>
      </c>
      <c r="I5151" s="253"/>
      <c r="J5151" s="250"/>
      <c r="K5151" s="250"/>
      <c r="L5151" s="254"/>
      <c r="M5151" s="255"/>
      <c r="N5151" s="256"/>
      <c r="O5151" s="256"/>
      <c r="P5151" s="256"/>
      <c r="Q5151" s="256"/>
      <c r="R5151" s="256"/>
      <c r="S5151" s="256"/>
      <c r="T5151" s="257"/>
      <c r="U5151" s="13"/>
      <c r="V5151" s="13"/>
      <c r="W5151" s="13"/>
      <c r="X5151" s="13"/>
      <c r="Y5151" s="13"/>
      <c r="Z5151" s="13"/>
      <c r="AA5151" s="13"/>
      <c r="AB5151" s="13"/>
      <c r="AC5151" s="13"/>
      <c r="AD5151" s="13"/>
      <c r="AE5151" s="13"/>
      <c r="AT5151" s="258" t="s">
        <v>200</v>
      </c>
      <c r="AU5151" s="258" t="s">
        <v>82</v>
      </c>
      <c r="AV5151" s="13" t="s">
        <v>80</v>
      </c>
      <c r="AW5151" s="13" t="s">
        <v>30</v>
      </c>
      <c r="AX5151" s="13" t="s">
        <v>73</v>
      </c>
      <c r="AY5151" s="258" t="s">
        <v>189</v>
      </c>
    </row>
    <row r="5152" s="14" customFormat="1">
      <c r="A5152" s="14"/>
      <c r="B5152" s="259"/>
      <c r="C5152" s="260"/>
      <c r="D5152" s="242" t="s">
        <v>200</v>
      </c>
      <c r="E5152" s="261" t="s">
        <v>1</v>
      </c>
      <c r="F5152" s="262" t="s">
        <v>80</v>
      </c>
      <c r="G5152" s="260"/>
      <c r="H5152" s="263">
        <v>1</v>
      </c>
      <c r="I5152" s="264"/>
      <c r="J5152" s="260"/>
      <c r="K5152" s="260"/>
      <c r="L5152" s="265"/>
      <c r="M5152" s="266"/>
      <c r="N5152" s="267"/>
      <c r="O5152" s="267"/>
      <c r="P5152" s="267"/>
      <c r="Q5152" s="267"/>
      <c r="R5152" s="267"/>
      <c r="S5152" s="267"/>
      <c r="T5152" s="268"/>
      <c r="U5152" s="14"/>
      <c r="V5152" s="14"/>
      <c r="W5152" s="14"/>
      <c r="X5152" s="14"/>
      <c r="Y5152" s="14"/>
      <c r="Z5152" s="14"/>
      <c r="AA5152" s="14"/>
      <c r="AB5152" s="14"/>
      <c r="AC5152" s="14"/>
      <c r="AD5152" s="14"/>
      <c r="AE5152" s="14"/>
      <c r="AT5152" s="269" t="s">
        <v>200</v>
      </c>
      <c r="AU5152" s="269" t="s">
        <v>82</v>
      </c>
      <c r="AV5152" s="14" t="s">
        <v>82</v>
      </c>
      <c r="AW5152" s="14" t="s">
        <v>30</v>
      </c>
      <c r="AX5152" s="14" t="s">
        <v>73</v>
      </c>
      <c r="AY5152" s="269" t="s">
        <v>189</v>
      </c>
    </row>
    <row r="5153" s="15" customFormat="1">
      <c r="A5153" s="15"/>
      <c r="B5153" s="270"/>
      <c r="C5153" s="271"/>
      <c r="D5153" s="242" t="s">
        <v>200</v>
      </c>
      <c r="E5153" s="272" t="s">
        <v>1</v>
      </c>
      <c r="F5153" s="273" t="s">
        <v>207</v>
      </c>
      <c r="G5153" s="271"/>
      <c r="H5153" s="274">
        <v>13</v>
      </c>
      <c r="I5153" s="275"/>
      <c r="J5153" s="271"/>
      <c r="K5153" s="271"/>
      <c r="L5153" s="276"/>
      <c r="M5153" s="277"/>
      <c r="N5153" s="278"/>
      <c r="O5153" s="278"/>
      <c r="P5153" s="278"/>
      <c r="Q5153" s="278"/>
      <c r="R5153" s="278"/>
      <c r="S5153" s="278"/>
      <c r="T5153" s="279"/>
      <c r="U5153" s="15"/>
      <c r="V5153" s="15"/>
      <c r="W5153" s="15"/>
      <c r="X5153" s="15"/>
      <c r="Y5153" s="15"/>
      <c r="Z5153" s="15"/>
      <c r="AA5153" s="15"/>
      <c r="AB5153" s="15"/>
      <c r="AC5153" s="15"/>
      <c r="AD5153" s="15"/>
      <c r="AE5153" s="15"/>
      <c r="AT5153" s="280" t="s">
        <v>200</v>
      </c>
      <c r="AU5153" s="280" t="s">
        <v>82</v>
      </c>
      <c r="AV5153" s="15" t="s">
        <v>195</v>
      </c>
      <c r="AW5153" s="15" t="s">
        <v>30</v>
      </c>
      <c r="AX5153" s="15" t="s">
        <v>80</v>
      </c>
      <c r="AY5153" s="280" t="s">
        <v>189</v>
      </c>
    </row>
    <row r="5154" s="2" customFormat="1" ht="33" customHeight="1">
      <c r="A5154" s="39"/>
      <c r="B5154" s="40"/>
      <c r="C5154" s="281" t="s">
        <v>3289</v>
      </c>
      <c r="D5154" s="281" t="s">
        <v>273</v>
      </c>
      <c r="E5154" s="282" t="s">
        <v>3277</v>
      </c>
      <c r="F5154" s="283" t="s">
        <v>3278</v>
      </c>
      <c r="G5154" s="284" t="s">
        <v>466</v>
      </c>
      <c r="H5154" s="285">
        <v>25.739999999999998</v>
      </c>
      <c r="I5154" s="286"/>
      <c r="J5154" s="287">
        <f>ROUND(I5154*H5154,2)</f>
        <v>0</v>
      </c>
      <c r="K5154" s="288"/>
      <c r="L5154" s="289"/>
      <c r="M5154" s="290" t="s">
        <v>1</v>
      </c>
      <c r="N5154" s="291" t="s">
        <v>38</v>
      </c>
      <c r="O5154" s="92"/>
      <c r="P5154" s="238">
        <f>O5154*H5154</f>
        <v>0</v>
      </c>
      <c r="Q5154" s="238">
        <v>0.0030000000000000001</v>
      </c>
      <c r="R5154" s="238">
        <f>Q5154*H5154</f>
        <v>0.077219999999999997</v>
      </c>
      <c r="S5154" s="238">
        <v>0</v>
      </c>
      <c r="T5154" s="239">
        <f>S5154*H5154</f>
        <v>0</v>
      </c>
      <c r="U5154" s="39"/>
      <c r="V5154" s="39"/>
      <c r="W5154" s="39"/>
      <c r="X5154" s="39"/>
      <c r="Y5154" s="39"/>
      <c r="Z5154" s="39"/>
      <c r="AA5154" s="39"/>
      <c r="AB5154" s="39"/>
      <c r="AC5154" s="39"/>
      <c r="AD5154" s="39"/>
      <c r="AE5154" s="39"/>
      <c r="AR5154" s="240" t="s">
        <v>471</v>
      </c>
      <c r="AT5154" s="240" t="s">
        <v>273</v>
      </c>
      <c r="AU5154" s="240" t="s">
        <v>82</v>
      </c>
      <c r="AY5154" s="18" t="s">
        <v>189</v>
      </c>
      <c r="BE5154" s="241">
        <f>IF(N5154="základní",J5154,0)</f>
        <v>0</v>
      </c>
      <c r="BF5154" s="241">
        <f>IF(N5154="snížená",J5154,0)</f>
        <v>0</v>
      </c>
      <c r="BG5154" s="241">
        <f>IF(N5154="zákl. přenesená",J5154,0)</f>
        <v>0</v>
      </c>
      <c r="BH5154" s="241">
        <f>IF(N5154="sníž. přenesená",J5154,0)</f>
        <v>0</v>
      </c>
      <c r="BI5154" s="241">
        <f>IF(N5154="nulová",J5154,0)</f>
        <v>0</v>
      </c>
      <c r="BJ5154" s="18" t="s">
        <v>80</v>
      </c>
      <c r="BK5154" s="241">
        <f>ROUND(I5154*H5154,2)</f>
        <v>0</v>
      </c>
      <c r="BL5154" s="18" t="s">
        <v>306</v>
      </c>
      <c r="BM5154" s="240" t="s">
        <v>3290</v>
      </c>
    </row>
    <row r="5155" s="2" customFormat="1">
      <c r="A5155" s="39"/>
      <c r="B5155" s="40"/>
      <c r="C5155" s="41"/>
      <c r="D5155" s="242" t="s">
        <v>197</v>
      </c>
      <c r="E5155" s="41"/>
      <c r="F5155" s="243" t="s">
        <v>3278</v>
      </c>
      <c r="G5155" s="41"/>
      <c r="H5155" s="41"/>
      <c r="I5155" s="244"/>
      <c r="J5155" s="41"/>
      <c r="K5155" s="41"/>
      <c r="L5155" s="45"/>
      <c r="M5155" s="245"/>
      <c r="N5155" s="246"/>
      <c r="O5155" s="92"/>
      <c r="P5155" s="92"/>
      <c r="Q5155" s="92"/>
      <c r="R5155" s="92"/>
      <c r="S5155" s="92"/>
      <c r="T5155" s="93"/>
      <c r="U5155" s="39"/>
      <c r="V5155" s="39"/>
      <c r="W5155" s="39"/>
      <c r="X5155" s="39"/>
      <c r="Y5155" s="39"/>
      <c r="Z5155" s="39"/>
      <c r="AA5155" s="39"/>
      <c r="AB5155" s="39"/>
      <c r="AC5155" s="39"/>
      <c r="AD5155" s="39"/>
      <c r="AE5155" s="39"/>
      <c r="AT5155" s="18" t="s">
        <v>197</v>
      </c>
      <c r="AU5155" s="18" t="s">
        <v>82</v>
      </c>
    </row>
    <row r="5156" s="13" customFormat="1">
      <c r="A5156" s="13"/>
      <c r="B5156" s="249"/>
      <c r="C5156" s="250"/>
      <c r="D5156" s="242" t="s">
        <v>200</v>
      </c>
      <c r="E5156" s="251" t="s">
        <v>1</v>
      </c>
      <c r="F5156" s="252" t="s">
        <v>3286</v>
      </c>
      <c r="G5156" s="250"/>
      <c r="H5156" s="251" t="s">
        <v>1</v>
      </c>
      <c r="I5156" s="253"/>
      <c r="J5156" s="250"/>
      <c r="K5156" s="250"/>
      <c r="L5156" s="254"/>
      <c r="M5156" s="255"/>
      <c r="N5156" s="256"/>
      <c r="O5156" s="256"/>
      <c r="P5156" s="256"/>
      <c r="Q5156" s="256"/>
      <c r="R5156" s="256"/>
      <c r="S5156" s="256"/>
      <c r="T5156" s="257"/>
      <c r="U5156" s="13"/>
      <c r="V5156" s="13"/>
      <c r="W5156" s="13"/>
      <c r="X5156" s="13"/>
      <c r="Y5156" s="13"/>
      <c r="Z5156" s="13"/>
      <c r="AA5156" s="13"/>
      <c r="AB5156" s="13"/>
      <c r="AC5156" s="13"/>
      <c r="AD5156" s="13"/>
      <c r="AE5156" s="13"/>
      <c r="AT5156" s="258" t="s">
        <v>200</v>
      </c>
      <c r="AU5156" s="258" t="s">
        <v>82</v>
      </c>
      <c r="AV5156" s="13" t="s">
        <v>80</v>
      </c>
      <c r="AW5156" s="13" t="s">
        <v>30</v>
      </c>
      <c r="AX5156" s="13" t="s">
        <v>73</v>
      </c>
      <c r="AY5156" s="258" t="s">
        <v>189</v>
      </c>
    </row>
    <row r="5157" s="14" customFormat="1">
      <c r="A5157" s="14"/>
      <c r="B5157" s="259"/>
      <c r="C5157" s="260"/>
      <c r="D5157" s="242" t="s">
        <v>200</v>
      </c>
      <c r="E5157" s="261" t="s">
        <v>1</v>
      </c>
      <c r="F5157" s="262" t="s">
        <v>2796</v>
      </c>
      <c r="G5157" s="260"/>
      <c r="H5157" s="263">
        <v>10.800000000000001</v>
      </c>
      <c r="I5157" s="264"/>
      <c r="J5157" s="260"/>
      <c r="K5157" s="260"/>
      <c r="L5157" s="265"/>
      <c r="M5157" s="266"/>
      <c r="N5157" s="267"/>
      <c r="O5157" s="267"/>
      <c r="P5157" s="267"/>
      <c r="Q5157" s="267"/>
      <c r="R5157" s="267"/>
      <c r="S5157" s="267"/>
      <c r="T5157" s="268"/>
      <c r="U5157" s="14"/>
      <c r="V5157" s="14"/>
      <c r="W5157" s="14"/>
      <c r="X5157" s="14"/>
      <c r="Y5157" s="14"/>
      <c r="Z5157" s="14"/>
      <c r="AA5157" s="14"/>
      <c r="AB5157" s="14"/>
      <c r="AC5157" s="14"/>
      <c r="AD5157" s="14"/>
      <c r="AE5157" s="14"/>
      <c r="AT5157" s="269" t="s">
        <v>200</v>
      </c>
      <c r="AU5157" s="269" t="s">
        <v>82</v>
      </c>
      <c r="AV5157" s="14" t="s">
        <v>82</v>
      </c>
      <c r="AW5157" s="14" t="s">
        <v>30</v>
      </c>
      <c r="AX5157" s="14" t="s">
        <v>73</v>
      </c>
      <c r="AY5157" s="269" t="s">
        <v>189</v>
      </c>
    </row>
    <row r="5158" s="13" customFormat="1">
      <c r="A5158" s="13"/>
      <c r="B5158" s="249"/>
      <c r="C5158" s="250"/>
      <c r="D5158" s="242" t="s">
        <v>200</v>
      </c>
      <c r="E5158" s="251" t="s">
        <v>1</v>
      </c>
      <c r="F5158" s="252" t="s">
        <v>3287</v>
      </c>
      <c r="G5158" s="250"/>
      <c r="H5158" s="251" t="s">
        <v>1</v>
      </c>
      <c r="I5158" s="253"/>
      <c r="J5158" s="250"/>
      <c r="K5158" s="250"/>
      <c r="L5158" s="254"/>
      <c r="M5158" s="255"/>
      <c r="N5158" s="256"/>
      <c r="O5158" s="256"/>
      <c r="P5158" s="256"/>
      <c r="Q5158" s="256"/>
      <c r="R5158" s="256"/>
      <c r="S5158" s="256"/>
      <c r="T5158" s="257"/>
      <c r="U5158" s="13"/>
      <c r="V5158" s="13"/>
      <c r="W5158" s="13"/>
      <c r="X5158" s="13"/>
      <c r="Y5158" s="13"/>
      <c r="Z5158" s="13"/>
      <c r="AA5158" s="13"/>
      <c r="AB5158" s="13"/>
      <c r="AC5158" s="13"/>
      <c r="AD5158" s="13"/>
      <c r="AE5158" s="13"/>
      <c r="AT5158" s="258" t="s">
        <v>200</v>
      </c>
      <c r="AU5158" s="258" t="s">
        <v>82</v>
      </c>
      <c r="AV5158" s="13" t="s">
        <v>80</v>
      </c>
      <c r="AW5158" s="13" t="s">
        <v>30</v>
      </c>
      <c r="AX5158" s="13" t="s">
        <v>73</v>
      </c>
      <c r="AY5158" s="258" t="s">
        <v>189</v>
      </c>
    </row>
    <row r="5159" s="14" customFormat="1">
      <c r="A5159" s="14"/>
      <c r="B5159" s="259"/>
      <c r="C5159" s="260"/>
      <c r="D5159" s="242" t="s">
        <v>200</v>
      </c>
      <c r="E5159" s="261" t="s">
        <v>1</v>
      </c>
      <c r="F5159" s="262" t="s">
        <v>2796</v>
      </c>
      <c r="G5159" s="260"/>
      <c r="H5159" s="263">
        <v>10.800000000000001</v>
      </c>
      <c r="I5159" s="264"/>
      <c r="J5159" s="260"/>
      <c r="K5159" s="260"/>
      <c r="L5159" s="265"/>
      <c r="M5159" s="266"/>
      <c r="N5159" s="267"/>
      <c r="O5159" s="267"/>
      <c r="P5159" s="267"/>
      <c r="Q5159" s="267"/>
      <c r="R5159" s="267"/>
      <c r="S5159" s="267"/>
      <c r="T5159" s="268"/>
      <c r="U5159" s="14"/>
      <c r="V5159" s="14"/>
      <c r="W5159" s="14"/>
      <c r="X5159" s="14"/>
      <c r="Y5159" s="14"/>
      <c r="Z5159" s="14"/>
      <c r="AA5159" s="14"/>
      <c r="AB5159" s="14"/>
      <c r="AC5159" s="14"/>
      <c r="AD5159" s="14"/>
      <c r="AE5159" s="14"/>
      <c r="AT5159" s="269" t="s">
        <v>200</v>
      </c>
      <c r="AU5159" s="269" t="s">
        <v>82</v>
      </c>
      <c r="AV5159" s="14" t="s">
        <v>82</v>
      </c>
      <c r="AW5159" s="14" t="s">
        <v>30</v>
      </c>
      <c r="AX5159" s="14" t="s">
        <v>73</v>
      </c>
      <c r="AY5159" s="269" t="s">
        <v>189</v>
      </c>
    </row>
    <row r="5160" s="13" customFormat="1">
      <c r="A5160" s="13"/>
      <c r="B5160" s="249"/>
      <c r="C5160" s="250"/>
      <c r="D5160" s="242" t="s">
        <v>200</v>
      </c>
      <c r="E5160" s="251" t="s">
        <v>1</v>
      </c>
      <c r="F5160" s="252" t="s">
        <v>3288</v>
      </c>
      <c r="G5160" s="250"/>
      <c r="H5160" s="251" t="s">
        <v>1</v>
      </c>
      <c r="I5160" s="253"/>
      <c r="J5160" s="250"/>
      <c r="K5160" s="250"/>
      <c r="L5160" s="254"/>
      <c r="M5160" s="255"/>
      <c r="N5160" s="256"/>
      <c r="O5160" s="256"/>
      <c r="P5160" s="256"/>
      <c r="Q5160" s="256"/>
      <c r="R5160" s="256"/>
      <c r="S5160" s="256"/>
      <c r="T5160" s="257"/>
      <c r="U5160" s="13"/>
      <c r="V5160" s="13"/>
      <c r="W5160" s="13"/>
      <c r="X5160" s="13"/>
      <c r="Y5160" s="13"/>
      <c r="Z5160" s="13"/>
      <c r="AA5160" s="13"/>
      <c r="AB5160" s="13"/>
      <c r="AC5160" s="13"/>
      <c r="AD5160" s="13"/>
      <c r="AE5160" s="13"/>
      <c r="AT5160" s="258" t="s">
        <v>200</v>
      </c>
      <c r="AU5160" s="258" t="s">
        <v>82</v>
      </c>
      <c r="AV5160" s="13" t="s">
        <v>80</v>
      </c>
      <c r="AW5160" s="13" t="s">
        <v>30</v>
      </c>
      <c r="AX5160" s="13" t="s">
        <v>73</v>
      </c>
      <c r="AY5160" s="258" t="s">
        <v>189</v>
      </c>
    </row>
    <row r="5161" s="14" customFormat="1">
      <c r="A5161" s="14"/>
      <c r="B5161" s="259"/>
      <c r="C5161" s="260"/>
      <c r="D5161" s="242" t="s">
        <v>200</v>
      </c>
      <c r="E5161" s="261" t="s">
        <v>1</v>
      </c>
      <c r="F5161" s="262" t="s">
        <v>3291</v>
      </c>
      <c r="G5161" s="260"/>
      <c r="H5161" s="263">
        <v>1.8</v>
      </c>
      <c r="I5161" s="264"/>
      <c r="J5161" s="260"/>
      <c r="K5161" s="260"/>
      <c r="L5161" s="265"/>
      <c r="M5161" s="266"/>
      <c r="N5161" s="267"/>
      <c r="O5161" s="267"/>
      <c r="P5161" s="267"/>
      <c r="Q5161" s="267"/>
      <c r="R5161" s="267"/>
      <c r="S5161" s="267"/>
      <c r="T5161" s="268"/>
      <c r="U5161" s="14"/>
      <c r="V5161" s="14"/>
      <c r="W5161" s="14"/>
      <c r="X5161" s="14"/>
      <c r="Y5161" s="14"/>
      <c r="Z5161" s="14"/>
      <c r="AA5161" s="14"/>
      <c r="AB5161" s="14"/>
      <c r="AC5161" s="14"/>
      <c r="AD5161" s="14"/>
      <c r="AE5161" s="14"/>
      <c r="AT5161" s="269" t="s">
        <v>200</v>
      </c>
      <c r="AU5161" s="269" t="s">
        <v>82</v>
      </c>
      <c r="AV5161" s="14" t="s">
        <v>82</v>
      </c>
      <c r="AW5161" s="14" t="s">
        <v>30</v>
      </c>
      <c r="AX5161" s="14" t="s">
        <v>73</v>
      </c>
      <c r="AY5161" s="269" t="s">
        <v>189</v>
      </c>
    </row>
    <row r="5162" s="15" customFormat="1">
      <c r="A5162" s="15"/>
      <c r="B5162" s="270"/>
      <c r="C5162" s="271"/>
      <c r="D5162" s="242" t="s">
        <v>200</v>
      </c>
      <c r="E5162" s="272" t="s">
        <v>1</v>
      </c>
      <c r="F5162" s="273" t="s">
        <v>207</v>
      </c>
      <c r="G5162" s="271"/>
      <c r="H5162" s="274">
        <v>23.399999999999999</v>
      </c>
      <c r="I5162" s="275"/>
      <c r="J5162" s="271"/>
      <c r="K5162" s="271"/>
      <c r="L5162" s="276"/>
      <c r="M5162" s="277"/>
      <c r="N5162" s="278"/>
      <c r="O5162" s="278"/>
      <c r="P5162" s="278"/>
      <c r="Q5162" s="278"/>
      <c r="R5162" s="278"/>
      <c r="S5162" s="278"/>
      <c r="T5162" s="279"/>
      <c r="U5162" s="15"/>
      <c r="V5162" s="15"/>
      <c r="W5162" s="15"/>
      <c r="X5162" s="15"/>
      <c r="Y5162" s="15"/>
      <c r="Z5162" s="15"/>
      <c r="AA5162" s="15"/>
      <c r="AB5162" s="15"/>
      <c r="AC5162" s="15"/>
      <c r="AD5162" s="15"/>
      <c r="AE5162" s="15"/>
      <c r="AT5162" s="280" t="s">
        <v>200</v>
      </c>
      <c r="AU5162" s="280" t="s">
        <v>82</v>
      </c>
      <c r="AV5162" s="15" t="s">
        <v>195</v>
      </c>
      <c r="AW5162" s="15" t="s">
        <v>30</v>
      </c>
      <c r="AX5162" s="15" t="s">
        <v>73</v>
      </c>
      <c r="AY5162" s="280" t="s">
        <v>189</v>
      </c>
    </row>
    <row r="5163" s="14" customFormat="1">
      <c r="A5163" s="14"/>
      <c r="B5163" s="259"/>
      <c r="C5163" s="260"/>
      <c r="D5163" s="242" t="s">
        <v>200</v>
      </c>
      <c r="E5163" s="261" t="s">
        <v>1</v>
      </c>
      <c r="F5163" s="262" t="s">
        <v>3292</v>
      </c>
      <c r="G5163" s="260"/>
      <c r="H5163" s="263">
        <v>25.739999999999998</v>
      </c>
      <c r="I5163" s="264"/>
      <c r="J5163" s="260"/>
      <c r="K5163" s="260"/>
      <c r="L5163" s="265"/>
      <c r="M5163" s="266"/>
      <c r="N5163" s="267"/>
      <c r="O5163" s="267"/>
      <c r="P5163" s="267"/>
      <c r="Q5163" s="267"/>
      <c r="R5163" s="267"/>
      <c r="S5163" s="267"/>
      <c r="T5163" s="268"/>
      <c r="U5163" s="14"/>
      <c r="V5163" s="14"/>
      <c r="W5163" s="14"/>
      <c r="X5163" s="14"/>
      <c r="Y5163" s="14"/>
      <c r="Z5163" s="14"/>
      <c r="AA5163" s="14"/>
      <c r="AB5163" s="14"/>
      <c r="AC5163" s="14"/>
      <c r="AD5163" s="14"/>
      <c r="AE5163" s="14"/>
      <c r="AT5163" s="269" t="s">
        <v>200</v>
      </c>
      <c r="AU5163" s="269" t="s">
        <v>82</v>
      </c>
      <c r="AV5163" s="14" t="s">
        <v>82</v>
      </c>
      <c r="AW5163" s="14" t="s">
        <v>30</v>
      </c>
      <c r="AX5163" s="14" t="s">
        <v>80</v>
      </c>
      <c r="AY5163" s="269" t="s">
        <v>189</v>
      </c>
    </row>
    <row r="5164" s="2" customFormat="1" ht="24.15" customHeight="1">
      <c r="A5164" s="39"/>
      <c r="B5164" s="40"/>
      <c r="C5164" s="228" t="s">
        <v>3293</v>
      </c>
      <c r="D5164" s="228" t="s">
        <v>191</v>
      </c>
      <c r="E5164" s="229" t="s">
        <v>3294</v>
      </c>
      <c r="F5164" s="230" t="s">
        <v>3295</v>
      </c>
      <c r="G5164" s="231" t="s">
        <v>2172</v>
      </c>
      <c r="H5164" s="304"/>
      <c r="I5164" s="233"/>
      <c r="J5164" s="234">
        <f>ROUND(I5164*H5164,2)</f>
        <v>0</v>
      </c>
      <c r="K5164" s="235"/>
      <c r="L5164" s="45"/>
      <c r="M5164" s="236" t="s">
        <v>1</v>
      </c>
      <c r="N5164" s="237" t="s">
        <v>38</v>
      </c>
      <c r="O5164" s="92"/>
      <c r="P5164" s="238">
        <f>O5164*H5164</f>
        <v>0</v>
      </c>
      <c r="Q5164" s="238">
        <v>0</v>
      </c>
      <c r="R5164" s="238">
        <f>Q5164*H5164</f>
        <v>0</v>
      </c>
      <c r="S5164" s="238">
        <v>0</v>
      </c>
      <c r="T5164" s="239">
        <f>S5164*H5164</f>
        <v>0</v>
      </c>
      <c r="U5164" s="39"/>
      <c r="V5164" s="39"/>
      <c r="W5164" s="39"/>
      <c r="X5164" s="39"/>
      <c r="Y5164" s="39"/>
      <c r="Z5164" s="39"/>
      <c r="AA5164" s="39"/>
      <c r="AB5164" s="39"/>
      <c r="AC5164" s="39"/>
      <c r="AD5164" s="39"/>
      <c r="AE5164" s="39"/>
      <c r="AR5164" s="240" t="s">
        <v>306</v>
      </c>
      <c r="AT5164" s="240" t="s">
        <v>191</v>
      </c>
      <c r="AU5164" s="240" t="s">
        <v>82</v>
      </c>
      <c r="AY5164" s="18" t="s">
        <v>189</v>
      </c>
      <c r="BE5164" s="241">
        <f>IF(N5164="základní",J5164,0)</f>
        <v>0</v>
      </c>
      <c r="BF5164" s="241">
        <f>IF(N5164="snížená",J5164,0)</f>
        <v>0</v>
      </c>
      <c r="BG5164" s="241">
        <f>IF(N5164="zákl. přenesená",J5164,0)</f>
        <v>0</v>
      </c>
      <c r="BH5164" s="241">
        <f>IF(N5164="sníž. přenesená",J5164,0)</f>
        <v>0</v>
      </c>
      <c r="BI5164" s="241">
        <f>IF(N5164="nulová",J5164,0)</f>
        <v>0</v>
      </c>
      <c r="BJ5164" s="18" t="s">
        <v>80</v>
      </c>
      <c r="BK5164" s="241">
        <f>ROUND(I5164*H5164,2)</f>
        <v>0</v>
      </c>
      <c r="BL5164" s="18" t="s">
        <v>306</v>
      </c>
      <c r="BM5164" s="240" t="s">
        <v>3296</v>
      </c>
    </row>
    <row r="5165" s="2" customFormat="1">
      <c r="A5165" s="39"/>
      <c r="B5165" s="40"/>
      <c r="C5165" s="41"/>
      <c r="D5165" s="242" t="s">
        <v>197</v>
      </c>
      <c r="E5165" s="41"/>
      <c r="F5165" s="243" t="s">
        <v>3297</v>
      </c>
      <c r="G5165" s="41"/>
      <c r="H5165" s="41"/>
      <c r="I5165" s="244"/>
      <c r="J5165" s="41"/>
      <c r="K5165" s="41"/>
      <c r="L5165" s="45"/>
      <c r="M5165" s="245"/>
      <c r="N5165" s="246"/>
      <c r="O5165" s="92"/>
      <c r="P5165" s="92"/>
      <c r="Q5165" s="92"/>
      <c r="R5165" s="92"/>
      <c r="S5165" s="92"/>
      <c r="T5165" s="93"/>
      <c r="U5165" s="39"/>
      <c r="V5165" s="39"/>
      <c r="W5165" s="39"/>
      <c r="X5165" s="39"/>
      <c r="Y5165" s="39"/>
      <c r="Z5165" s="39"/>
      <c r="AA5165" s="39"/>
      <c r="AB5165" s="39"/>
      <c r="AC5165" s="39"/>
      <c r="AD5165" s="39"/>
      <c r="AE5165" s="39"/>
      <c r="AT5165" s="18" t="s">
        <v>197</v>
      </c>
      <c r="AU5165" s="18" t="s">
        <v>82</v>
      </c>
    </row>
    <row r="5166" s="2" customFormat="1">
      <c r="A5166" s="39"/>
      <c r="B5166" s="40"/>
      <c r="C5166" s="41"/>
      <c r="D5166" s="247" t="s">
        <v>198</v>
      </c>
      <c r="E5166" s="41"/>
      <c r="F5166" s="248" t="s">
        <v>3298</v>
      </c>
      <c r="G5166" s="41"/>
      <c r="H5166" s="41"/>
      <c r="I5166" s="244"/>
      <c r="J5166" s="41"/>
      <c r="K5166" s="41"/>
      <c r="L5166" s="45"/>
      <c r="M5166" s="245"/>
      <c r="N5166" s="246"/>
      <c r="O5166" s="92"/>
      <c r="P5166" s="92"/>
      <c r="Q5166" s="92"/>
      <c r="R5166" s="92"/>
      <c r="S5166" s="92"/>
      <c r="T5166" s="93"/>
      <c r="U5166" s="39"/>
      <c r="V5166" s="39"/>
      <c r="W5166" s="39"/>
      <c r="X5166" s="39"/>
      <c r="Y5166" s="39"/>
      <c r="Z5166" s="39"/>
      <c r="AA5166" s="39"/>
      <c r="AB5166" s="39"/>
      <c r="AC5166" s="39"/>
      <c r="AD5166" s="39"/>
      <c r="AE5166" s="39"/>
      <c r="AT5166" s="18" t="s">
        <v>198</v>
      </c>
      <c r="AU5166" s="18" t="s">
        <v>82</v>
      </c>
    </row>
    <row r="5167" s="12" customFormat="1" ht="22.8" customHeight="1">
      <c r="A5167" s="12"/>
      <c r="B5167" s="212"/>
      <c r="C5167" s="213"/>
      <c r="D5167" s="214" t="s">
        <v>72</v>
      </c>
      <c r="E5167" s="226" t="s">
        <v>3299</v>
      </c>
      <c r="F5167" s="226" t="s">
        <v>3300</v>
      </c>
      <c r="G5167" s="213"/>
      <c r="H5167" s="213"/>
      <c r="I5167" s="216"/>
      <c r="J5167" s="227">
        <f>BK5167</f>
        <v>0</v>
      </c>
      <c r="K5167" s="213"/>
      <c r="L5167" s="218"/>
      <c r="M5167" s="219"/>
      <c r="N5167" s="220"/>
      <c r="O5167" s="220"/>
      <c r="P5167" s="221">
        <f>SUM(P5168:P5464)</f>
        <v>0</v>
      </c>
      <c r="Q5167" s="220"/>
      <c r="R5167" s="221">
        <f>SUM(R5168:R5464)</f>
        <v>0</v>
      </c>
      <c r="S5167" s="220"/>
      <c r="T5167" s="222">
        <f>SUM(T5168:T5464)</f>
        <v>2.4823019999999998</v>
      </c>
      <c r="U5167" s="12"/>
      <c r="V5167" s="12"/>
      <c r="W5167" s="12"/>
      <c r="X5167" s="12"/>
      <c r="Y5167" s="12"/>
      <c r="Z5167" s="12"/>
      <c r="AA5167" s="12"/>
      <c r="AB5167" s="12"/>
      <c r="AC5167" s="12"/>
      <c r="AD5167" s="12"/>
      <c r="AE5167" s="12"/>
      <c r="AR5167" s="223" t="s">
        <v>82</v>
      </c>
      <c r="AT5167" s="224" t="s">
        <v>72</v>
      </c>
      <c r="AU5167" s="224" t="s">
        <v>80</v>
      </c>
      <c r="AY5167" s="223" t="s">
        <v>189</v>
      </c>
      <c r="BK5167" s="225">
        <f>SUM(BK5168:BK5464)</f>
        <v>0</v>
      </c>
    </row>
    <row r="5168" s="2" customFormat="1" ht="16.5" customHeight="1">
      <c r="A5168" s="39"/>
      <c r="B5168" s="40"/>
      <c r="C5168" s="228" t="s">
        <v>3301</v>
      </c>
      <c r="D5168" s="228" t="s">
        <v>191</v>
      </c>
      <c r="E5168" s="229" t="s">
        <v>3302</v>
      </c>
      <c r="F5168" s="230" t="s">
        <v>3303</v>
      </c>
      <c r="G5168" s="231" t="s">
        <v>1029</v>
      </c>
      <c r="H5168" s="232">
        <v>1</v>
      </c>
      <c r="I5168" s="233"/>
      <c r="J5168" s="234">
        <f>ROUND(I5168*H5168,2)</f>
        <v>0</v>
      </c>
      <c r="K5168" s="235"/>
      <c r="L5168" s="45"/>
      <c r="M5168" s="236" t="s">
        <v>1</v>
      </c>
      <c r="N5168" s="237" t="s">
        <v>38</v>
      </c>
      <c r="O5168" s="92"/>
      <c r="P5168" s="238">
        <f>O5168*H5168</f>
        <v>0</v>
      </c>
      <c r="Q5168" s="238">
        <v>0</v>
      </c>
      <c r="R5168" s="238">
        <f>Q5168*H5168</f>
        <v>0</v>
      </c>
      <c r="S5168" s="238">
        <v>0</v>
      </c>
      <c r="T5168" s="239">
        <f>S5168*H5168</f>
        <v>0</v>
      </c>
      <c r="U5168" s="39"/>
      <c r="V5168" s="39"/>
      <c r="W5168" s="39"/>
      <c r="X5168" s="39"/>
      <c r="Y5168" s="39"/>
      <c r="Z5168" s="39"/>
      <c r="AA5168" s="39"/>
      <c r="AB5168" s="39"/>
      <c r="AC5168" s="39"/>
      <c r="AD5168" s="39"/>
      <c r="AE5168" s="39"/>
      <c r="AR5168" s="240" t="s">
        <v>306</v>
      </c>
      <c r="AT5168" s="240" t="s">
        <v>191</v>
      </c>
      <c r="AU5168" s="240" t="s">
        <v>82</v>
      </c>
      <c r="AY5168" s="18" t="s">
        <v>189</v>
      </c>
      <c r="BE5168" s="241">
        <f>IF(N5168="základní",J5168,0)</f>
        <v>0</v>
      </c>
      <c r="BF5168" s="241">
        <f>IF(N5168="snížená",J5168,0)</f>
        <v>0</v>
      </c>
      <c r="BG5168" s="241">
        <f>IF(N5168="zákl. přenesená",J5168,0)</f>
        <v>0</v>
      </c>
      <c r="BH5168" s="241">
        <f>IF(N5168="sníž. přenesená",J5168,0)</f>
        <v>0</v>
      </c>
      <c r="BI5168" s="241">
        <f>IF(N5168="nulová",J5168,0)</f>
        <v>0</v>
      </c>
      <c r="BJ5168" s="18" t="s">
        <v>80</v>
      </c>
      <c r="BK5168" s="241">
        <f>ROUND(I5168*H5168,2)</f>
        <v>0</v>
      </c>
      <c r="BL5168" s="18" t="s">
        <v>306</v>
      </c>
      <c r="BM5168" s="240" t="s">
        <v>3304</v>
      </c>
    </row>
    <row r="5169" s="2" customFormat="1">
      <c r="A5169" s="39"/>
      <c r="B5169" s="40"/>
      <c r="C5169" s="41"/>
      <c r="D5169" s="242" t="s">
        <v>197</v>
      </c>
      <c r="E5169" s="41"/>
      <c r="F5169" s="243" t="s">
        <v>3303</v>
      </c>
      <c r="G5169" s="41"/>
      <c r="H5169" s="41"/>
      <c r="I5169" s="244"/>
      <c r="J5169" s="41"/>
      <c r="K5169" s="41"/>
      <c r="L5169" s="45"/>
      <c r="M5169" s="245"/>
      <c r="N5169" s="246"/>
      <c r="O5169" s="92"/>
      <c r="P5169" s="92"/>
      <c r="Q5169" s="92"/>
      <c r="R5169" s="92"/>
      <c r="S5169" s="92"/>
      <c r="T5169" s="93"/>
      <c r="U5169" s="39"/>
      <c r="V5169" s="39"/>
      <c r="W5169" s="39"/>
      <c r="X5169" s="39"/>
      <c r="Y5169" s="39"/>
      <c r="Z5169" s="39"/>
      <c r="AA5169" s="39"/>
      <c r="AB5169" s="39"/>
      <c r="AC5169" s="39"/>
      <c r="AD5169" s="39"/>
      <c r="AE5169" s="39"/>
      <c r="AT5169" s="18" t="s">
        <v>197</v>
      </c>
      <c r="AU5169" s="18" t="s">
        <v>82</v>
      </c>
    </row>
    <row r="5170" s="2" customFormat="1" ht="21.75" customHeight="1">
      <c r="A5170" s="39"/>
      <c r="B5170" s="40"/>
      <c r="C5170" s="228" t="s">
        <v>3305</v>
      </c>
      <c r="D5170" s="228" t="s">
        <v>191</v>
      </c>
      <c r="E5170" s="229" t="s">
        <v>3306</v>
      </c>
      <c r="F5170" s="230" t="s">
        <v>3307</v>
      </c>
      <c r="G5170" s="231" t="s">
        <v>359</v>
      </c>
      <c r="H5170" s="232">
        <v>3</v>
      </c>
      <c r="I5170" s="233"/>
      <c r="J5170" s="234">
        <f>ROUND(I5170*H5170,2)</f>
        <v>0</v>
      </c>
      <c r="K5170" s="235"/>
      <c r="L5170" s="45"/>
      <c r="M5170" s="236" t="s">
        <v>1</v>
      </c>
      <c r="N5170" s="237" t="s">
        <v>38</v>
      </c>
      <c r="O5170" s="92"/>
      <c r="P5170" s="238">
        <f>O5170*H5170</f>
        <v>0</v>
      </c>
      <c r="Q5170" s="238">
        <v>0</v>
      </c>
      <c r="R5170" s="238">
        <f>Q5170*H5170</f>
        <v>0</v>
      </c>
      <c r="S5170" s="238">
        <v>0</v>
      </c>
      <c r="T5170" s="239">
        <f>S5170*H5170</f>
        <v>0</v>
      </c>
      <c r="U5170" s="39"/>
      <c r="V5170" s="39"/>
      <c r="W5170" s="39"/>
      <c r="X5170" s="39"/>
      <c r="Y5170" s="39"/>
      <c r="Z5170" s="39"/>
      <c r="AA5170" s="39"/>
      <c r="AB5170" s="39"/>
      <c r="AC5170" s="39"/>
      <c r="AD5170" s="39"/>
      <c r="AE5170" s="39"/>
      <c r="AR5170" s="240" t="s">
        <v>306</v>
      </c>
      <c r="AT5170" s="240" t="s">
        <v>191</v>
      </c>
      <c r="AU5170" s="240" t="s">
        <v>82</v>
      </c>
      <c r="AY5170" s="18" t="s">
        <v>189</v>
      </c>
      <c r="BE5170" s="241">
        <f>IF(N5170="základní",J5170,0)</f>
        <v>0</v>
      </c>
      <c r="BF5170" s="241">
        <f>IF(N5170="snížená",J5170,0)</f>
        <v>0</v>
      </c>
      <c r="BG5170" s="241">
        <f>IF(N5170="zákl. přenesená",J5170,0)</f>
        <v>0</v>
      </c>
      <c r="BH5170" s="241">
        <f>IF(N5170="sníž. přenesená",J5170,0)</f>
        <v>0</v>
      </c>
      <c r="BI5170" s="241">
        <f>IF(N5170="nulová",J5170,0)</f>
        <v>0</v>
      </c>
      <c r="BJ5170" s="18" t="s">
        <v>80</v>
      </c>
      <c r="BK5170" s="241">
        <f>ROUND(I5170*H5170,2)</f>
        <v>0</v>
      </c>
      <c r="BL5170" s="18" t="s">
        <v>306</v>
      </c>
      <c r="BM5170" s="240" t="s">
        <v>3308</v>
      </c>
    </row>
    <row r="5171" s="2" customFormat="1">
      <c r="A5171" s="39"/>
      <c r="B5171" s="40"/>
      <c r="C5171" s="41"/>
      <c r="D5171" s="242" t="s">
        <v>197</v>
      </c>
      <c r="E5171" s="41"/>
      <c r="F5171" s="243" t="s">
        <v>3307</v>
      </c>
      <c r="G5171" s="41"/>
      <c r="H5171" s="41"/>
      <c r="I5171" s="244"/>
      <c r="J5171" s="41"/>
      <c r="K5171" s="41"/>
      <c r="L5171" s="45"/>
      <c r="M5171" s="245"/>
      <c r="N5171" s="246"/>
      <c r="O5171" s="92"/>
      <c r="P5171" s="92"/>
      <c r="Q5171" s="92"/>
      <c r="R5171" s="92"/>
      <c r="S5171" s="92"/>
      <c r="T5171" s="93"/>
      <c r="U5171" s="39"/>
      <c r="V5171" s="39"/>
      <c r="W5171" s="39"/>
      <c r="X5171" s="39"/>
      <c r="Y5171" s="39"/>
      <c r="Z5171" s="39"/>
      <c r="AA5171" s="39"/>
      <c r="AB5171" s="39"/>
      <c r="AC5171" s="39"/>
      <c r="AD5171" s="39"/>
      <c r="AE5171" s="39"/>
      <c r="AT5171" s="18" t="s">
        <v>197</v>
      </c>
      <c r="AU5171" s="18" t="s">
        <v>82</v>
      </c>
    </row>
    <row r="5172" s="13" customFormat="1">
      <c r="A5172" s="13"/>
      <c r="B5172" s="249"/>
      <c r="C5172" s="250"/>
      <c r="D5172" s="242" t="s">
        <v>200</v>
      </c>
      <c r="E5172" s="251" t="s">
        <v>1</v>
      </c>
      <c r="F5172" s="252" t="s">
        <v>3309</v>
      </c>
      <c r="G5172" s="250"/>
      <c r="H5172" s="251" t="s">
        <v>1</v>
      </c>
      <c r="I5172" s="253"/>
      <c r="J5172" s="250"/>
      <c r="K5172" s="250"/>
      <c r="L5172" s="254"/>
      <c r="M5172" s="255"/>
      <c r="N5172" s="256"/>
      <c r="O5172" s="256"/>
      <c r="P5172" s="256"/>
      <c r="Q5172" s="256"/>
      <c r="R5172" s="256"/>
      <c r="S5172" s="256"/>
      <c r="T5172" s="257"/>
      <c r="U5172" s="13"/>
      <c r="V5172" s="13"/>
      <c r="W5172" s="13"/>
      <c r="X5172" s="13"/>
      <c r="Y5172" s="13"/>
      <c r="Z5172" s="13"/>
      <c r="AA5172" s="13"/>
      <c r="AB5172" s="13"/>
      <c r="AC5172" s="13"/>
      <c r="AD5172" s="13"/>
      <c r="AE5172" s="13"/>
      <c r="AT5172" s="258" t="s">
        <v>200</v>
      </c>
      <c r="AU5172" s="258" t="s">
        <v>82</v>
      </c>
      <c r="AV5172" s="13" t="s">
        <v>80</v>
      </c>
      <c r="AW5172" s="13" t="s">
        <v>30</v>
      </c>
      <c r="AX5172" s="13" t="s">
        <v>73</v>
      </c>
      <c r="AY5172" s="258" t="s">
        <v>189</v>
      </c>
    </row>
    <row r="5173" s="13" customFormat="1">
      <c r="A5173" s="13"/>
      <c r="B5173" s="249"/>
      <c r="C5173" s="250"/>
      <c r="D5173" s="242" t="s">
        <v>200</v>
      </c>
      <c r="E5173" s="251" t="s">
        <v>1</v>
      </c>
      <c r="F5173" s="252" t="s">
        <v>3310</v>
      </c>
      <c r="G5173" s="250"/>
      <c r="H5173" s="251" t="s">
        <v>1</v>
      </c>
      <c r="I5173" s="253"/>
      <c r="J5173" s="250"/>
      <c r="K5173" s="250"/>
      <c r="L5173" s="254"/>
      <c r="M5173" s="255"/>
      <c r="N5173" s="256"/>
      <c r="O5173" s="256"/>
      <c r="P5173" s="256"/>
      <c r="Q5173" s="256"/>
      <c r="R5173" s="256"/>
      <c r="S5173" s="256"/>
      <c r="T5173" s="257"/>
      <c r="U5173" s="13"/>
      <c r="V5173" s="13"/>
      <c r="W5173" s="13"/>
      <c r="X5173" s="13"/>
      <c r="Y5173" s="13"/>
      <c r="Z5173" s="13"/>
      <c r="AA5173" s="13"/>
      <c r="AB5173" s="13"/>
      <c r="AC5173" s="13"/>
      <c r="AD5173" s="13"/>
      <c r="AE5173" s="13"/>
      <c r="AT5173" s="258" t="s">
        <v>200</v>
      </c>
      <c r="AU5173" s="258" t="s">
        <v>82</v>
      </c>
      <c r="AV5173" s="13" t="s">
        <v>80</v>
      </c>
      <c r="AW5173" s="13" t="s">
        <v>30</v>
      </c>
      <c r="AX5173" s="13" t="s">
        <v>73</v>
      </c>
      <c r="AY5173" s="258" t="s">
        <v>189</v>
      </c>
    </row>
    <row r="5174" s="13" customFormat="1">
      <c r="A5174" s="13"/>
      <c r="B5174" s="249"/>
      <c r="C5174" s="250"/>
      <c r="D5174" s="242" t="s">
        <v>200</v>
      </c>
      <c r="E5174" s="251" t="s">
        <v>1</v>
      </c>
      <c r="F5174" s="252" t="s">
        <v>3311</v>
      </c>
      <c r="G5174" s="250"/>
      <c r="H5174" s="251" t="s">
        <v>1</v>
      </c>
      <c r="I5174" s="253"/>
      <c r="J5174" s="250"/>
      <c r="K5174" s="250"/>
      <c r="L5174" s="254"/>
      <c r="M5174" s="255"/>
      <c r="N5174" s="256"/>
      <c r="O5174" s="256"/>
      <c r="P5174" s="256"/>
      <c r="Q5174" s="256"/>
      <c r="R5174" s="256"/>
      <c r="S5174" s="256"/>
      <c r="T5174" s="257"/>
      <c r="U5174" s="13"/>
      <c r="V5174" s="13"/>
      <c r="W5174" s="13"/>
      <c r="X5174" s="13"/>
      <c r="Y5174" s="13"/>
      <c r="Z5174" s="13"/>
      <c r="AA5174" s="13"/>
      <c r="AB5174" s="13"/>
      <c r="AC5174" s="13"/>
      <c r="AD5174" s="13"/>
      <c r="AE5174" s="13"/>
      <c r="AT5174" s="258" t="s">
        <v>200</v>
      </c>
      <c r="AU5174" s="258" t="s">
        <v>82</v>
      </c>
      <c r="AV5174" s="13" t="s">
        <v>80</v>
      </c>
      <c r="AW5174" s="13" t="s">
        <v>30</v>
      </c>
      <c r="AX5174" s="13" t="s">
        <v>73</v>
      </c>
      <c r="AY5174" s="258" t="s">
        <v>189</v>
      </c>
    </row>
    <row r="5175" s="13" customFormat="1">
      <c r="A5175" s="13"/>
      <c r="B5175" s="249"/>
      <c r="C5175" s="250"/>
      <c r="D5175" s="242" t="s">
        <v>200</v>
      </c>
      <c r="E5175" s="251" t="s">
        <v>1</v>
      </c>
      <c r="F5175" s="252" t="s">
        <v>3312</v>
      </c>
      <c r="G5175" s="250"/>
      <c r="H5175" s="251" t="s">
        <v>1</v>
      </c>
      <c r="I5175" s="253"/>
      <c r="J5175" s="250"/>
      <c r="K5175" s="250"/>
      <c r="L5175" s="254"/>
      <c r="M5175" s="255"/>
      <c r="N5175" s="256"/>
      <c r="O5175" s="256"/>
      <c r="P5175" s="256"/>
      <c r="Q5175" s="256"/>
      <c r="R5175" s="256"/>
      <c r="S5175" s="256"/>
      <c r="T5175" s="257"/>
      <c r="U5175" s="13"/>
      <c r="V5175" s="13"/>
      <c r="W5175" s="13"/>
      <c r="X5175" s="13"/>
      <c r="Y5175" s="13"/>
      <c r="Z5175" s="13"/>
      <c r="AA5175" s="13"/>
      <c r="AB5175" s="13"/>
      <c r="AC5175" s="13"/>
      <c r="AD5175" s="13"/>
      <c r="AE5175" s="13"/>
      <c r="AT5175" s="258" t="s">
        <v>200</v>
      </c>
      <c r="AU5175" s="258" t="s">
        <v>82</v>
      </c>
      <c r="AV5175" s="13" t="s">
        <v>80</v>
      </c>
      <c r="AW5175" s="13" t="s">
        <v>30</v>
      </c>
      <c r="AX5175" s="13" t="s">
        <v>73</v>
      </c>
      <c r="AY5175" s="258" t="s">
        <v>189</v>
      </c>
    </row>
    <row r="5176" s="13" customFormat="1">
      <c r="A5176" s="13"/>
      <c r="B5176" s="249"/>
      <c r="C5176" s="250"/>
      <c r="D5176" s="242" t="s">
        <v>200</v>
      </c>
      <c r="E5176" s="251" t="s">
        <v>1</v>
      </c>
      <c r="F5176" s="252" t="s">
        <v>3313</v>
      </c>
      <c r="G5176" s="250"/>
      <c r="H5176" s="251" t="s">
        <v>1</v>
      </c>
      <c r="I5176" s="253"/>
      <c r="J5176" s="250"/>
      <c r="K5176" s="250"/>
      <c r="L5176" s="254"/>
      <c r="M5176" s="255"/>
      <c r="N5176" s="256"/>
      <c r="O5176" s="256"/>
      <c r="P5176" s="256"/>
      <c r="Q5176" s="256"/>
      <c r="R5176" s="256"/>
      <c r="S5176" s="256"/>
      <c r="T5176" s="257"/>
      <c r="U5176" s="13"/>
      <c r="V5176" s="13"/>
      <c r="W5176" s="13"/>
      <c r="X5176" s="13"/>
      <c r="Y5176" s="13"/>
      <c r="Z5176" s="13"/>
      <c r="AA5176" s="13"/>
      <c r="AB5176" s="13"/>
      <c r="AC5176" s="13"/>
      <c r="AD5176" s="13"/>
      <c r="AE5176" s="13"/>
      <c r="AT5176" s="258" t="s">
        <v>200</v>
      </c>
      <c r="AU5176" s="258" t="s">
        <v>82</v>
      </c>
      <c r="AV5176" s="13" t="s">
        <v>80</v>
      </c>
      <c r="AW5176" s="13" t="s">
        <v>30</v>
      </c>
      <c r="AX5176" s="13" t="s">
        <v>73</v>
      </c>
      <c r="AY5176" s="258" t="s">
        <v>189</v>
      </c>
    </row>
    <row r="5177" s="13" customFormat="1">
      <c r="A5177" s="13"/>
      <c r="B5177" s="249"/>
      <c r="C5177" s="250"/>
      <c r="D5177" s="242" t="s">
        <v>200</v>
      </c>
      <c r="E5177" s="251" t="s">
        <v>1</v>
      </c>
      <c r="F5177" s="252" t="s">
        <v>3314</v>
      </c>
      <c r="G5177" s="250"/>
      <c r="H5177" s="251" t="s">
        <v>1</v>
      </c>
      <c r="I5177" s="253"/>
      <c r="J5177" s="250"/>
      <c r="K5177" s="250"/>
      <c r="L5177" s="254"/>
      <c r="M5177" s="255"/>
      <c r="N5177" s="256"/>
      <c r="O5177" s="256"/>
      <c r="P5177" s="256"/>
      <c r="Q5177" s="256"/>
      <c r="R5177" s="256"/>
      <c r="S5177" s="256"/>
      <c r="T5177" s="257"/>
      <c r="U5177" s="13"/>
      <c r="V5177" s="13"/>
      <c r="W5177" s="13"/>
      <c r="X5177" s="13"/>
      <c r="Y5177" s="13"/>
      <c r="Z5177" s="13"/>
      <c r="AA5177" s="13"/>
      <c r="AB5177" s="13"/>
      <c r="AC5177" s="13"/>
      <c r="AD5177" s="13"/>
      <c r="AE5177" s="13"/>
      <c r="AT5177" s="258" t="s">
        <v>200</v>
      </c>
      <c r="AU5177" s="258" t="s">
        <v>82</v>
      </c>
      <c r="AV5177" s="13" t="s">
        <v>80</v>
      </c>
      <c r="AW5177" s="13" t="s">
        <v>30</v>
      </c>
      <c r="AX5177" s="13" t="s">
        <v>73</v>
      </c>
      <c r="AY5177" s="258" t="s">
        <v>189</v>
      </c>
    </row>
    <row r="5178" s="13" customFormat="1">
      <c r="A5178" s="13"/>
      <c r="B5178" s="249"/>
      <c r="C5178" s="250"/>
      <c r="D5178" s="242" t="s">
        <v>200</v>
      </c>
      <c r="E5178" s="251" t="s">
        <v>1</v>
      </c>
      <c r="F5178" s="252" t="s">
        <v>3315</v>
      </c>
      <c r="G5178" s="250"/>
      <c r="H5178" s="251" t="s">
        <v>1</v>
      </c>
      <c r="I5178" s="253"/>
      <c r="J5178" s="250"/>
      <c r="K5178" s="250"/>
      <c r="L5178" s="254"/>
      <c r="M5178" s="255"/>
      <c r="N5178" s="256"/>
      <c r="O5178" s="256"/>
      <c r="P5178" s="256"/>
      <c r="Q5178" s="256"/>
      <c r="R5178" s="256"/>
      <c r="S5178" s="256"/>
      <c r="T5178" s="257"/>
      <c r="U5178" s="13"/>
      <c r="V5178" s="13"/>
      <c r="W5178" s="13"/>
      <c r="X5178" s="13"/>
      <c r="Y5178" s="13"/>
      <c r="Z5178" s="13"/>
      <c r="AA5178" s="13"/>
      <c r="AB5178" s="13"/>
      <c r="AC5178" s="13"/>
      <c r="AD5178" s="13"/>
      <c r="AE5178" s="13"/>
      <c r="AT5178" s="258" t="s">
        <v>200</v>
      </c>
      <c r="AU5178" s="258" t="s">
        <v>82</v>
      </c>
      <c r="AV5178" s="13" t="s">
        <v>80</v>
      </c>
      <c r="AW5178" s="13" t="s">
        <v>30</v>
      </c>
      <c r="AX5178" s="13" t="s">
        <v>73</v>
      </c>
      <c r="AY5178" s="258" t="s">
        <v>189</v>
      </c>
    </row>
    <row r="5179" s="13" customFormat="1">
      <c r="A5179" s="13"/>
      <c r="B5179" s="249"/>
      <c r="C5179" s="250"/>
      <c r="D5179" s="242" t="s">
        <v>200</v>
      </c>
      <c r="E5179" s="251" t="s">
        <v>1</v>
      </c>
      <c r="F5179" s="252" t="s">
        <v>3316</v>
      </c>
      <c r="G5179" s="250"/>
      <c r="H5179" s="251" t="s">
        <v>1</v>
      </c>
      <c r="I5179" s="253"/>
      <c r="J5179" s="250"/>
      <c r="K5179" s="250"/>
      <c r="L5179" s="254"/>
      <c r="M5179" s="255"/>
      <c r="N5179" s="256"/>
      <c r="O5179" s="256"/>
      <c r="P5179" s="256"/>
      <c r="Q5179" s="256"/>
      <c r="R5179" s="256"/>
      <c r="S5179" s="256"/>
      <c r="T5179" s="257"/>
      <c r="U5179" s="13"/>
      <c r="V5179" s="13"/>
      <c r="W5179" s="13"/>
      <c r="X5179" s="13"/>
      <c r="Y5179" s="13"/>
      <c r="Z5179" s="13"/>
      <c r="AA5179" s="13"/>
      <c r="AB5179" s="13"/>
      <c r="AC5179" s="13"/>
      <c r="AD5179" s="13"/>
      <c r="AE5179" s="13"/>
      <c r="AT5179" s="258" t="s">
        <v>200</v>
      </c>
      <c r="AU5179" s="258" t="s">
        <v>82</v>
      </c>
      <c r="AV5179" s="13" t="s">
        <v>80</v>
      </c>
      <c r="AW5179" s="13" t="s">
        <v>30</v>
      </c>
      <c r="AX5179" s="13" t="s">
        <v>73</v>
      </c>
      <c r="AY5179" s="258" t="s">
        <v>189</v>
      </c>
    </row>
    <row r="5180" s="13" customFormat="1">
      <c r="A5180" s="13"/>
      <c r="B5180" s="249"/>
      <c r="C5180" s="250"/>
      <c r="D5180" s="242" t="s">
        <v>200</v>
      </c>
      <c r="E5180" s="251" t="s">
        <v>1</v>
      </c>
      <c r="F5180" s="252" t="s">
        <v>3317</v>
      </c>
      <c r="G5180" s="250"/>
      <c r="H5180" s="251" t="s">
        <v>1</v>
      </c>
      <c r="I5180" s="253"/>
      <c r="J5180" s="250"/>
      <c r="K5180" s="250"/>
      <c r="L5180" s="254"/>
      <c r="M5180" s="255"/>
      <c r="N5180" s="256"/>
      <c r="O5180" s="256"/>
      <c r="P5180" s="256"/>
      <c r="Q5180" s="256"/>
      <c r="R5180" s="256"/>
      <c r="S5180" s="256"/>
      <c r="T5180" s="257"/>
      <c r="U5180" s="13"/>
      <c r="V5180" s="13"/>
      <c r="W5180" s="13"/>
      <c r="X5180" s="13"/>
      <c r="Y5180" s="13"/>
      <c r="Z5180" s="13"/>
      <c r="AA5180" s="13"/>
      <c r="AB5180" s="13"/>
      <c r="AC5180" s="13"/>
      <c r="AD5180" s="13"/>
      <c r="AE5180" s="13"/>
      <c r="AT5180" s="258" t="s">
        <v>200</v>
      </c>
      <c r="AU5180" s="258" t="s">
        <v>82</v>
      </c>
      <c r="AV5180" s="13" t="s">
        <v>80</v>
      </c>
      <c r="AW5180" s="13" t="s">
        <v>30</v>
      </c>
      <c r="AX5180" s="13" t="s">
        <v>73</v>
      </c>
      <c r="AY5180" s="258" t="s">
        <v>189</v>
      </c>
    </row>
    <row r="5181" s="13" customFormat="1">
      <c r="A5181" s="13"/>
      <c r="B5181" s="249"/>
      <c r="C5181" s="250"/>
      <c r="D5181" s="242" t="s">
        <v>200</v>
      </c>
      <c r="E5181" s="251" t="s">
        <v>1</v>
      </c>
      <c r="F5181" s="252" t="s">
        <v>3318</v>
      </c>
      <c r="G5181" s="250"/>
      <c r="H5181" s="251" t="s">
        <v>1</v>
      </c>
      <c r="I5181" s="253"/>
      <c r="J5181" s="250"/>
      <c r="K5181" s="250"/>
      <c r="L5181" s="254"/>
      <c r="M5181" s="255"/>
      <c r="N5181" s="256"/>
      <c r="O5181" s="256"/>
      <c r="P5181" s="256"/>
      <c r="Q5181" s="256"/>
      <c r="R5181" s="256"/>
      <c r="S5181" s="256"/>
      <c r="T5181" s="257"/>
      <c r="U5181" s="13"/>
      <c r="V5181" s="13"/>
      <c r="W5181" s="13"/>
      <c r="X5181" s="13"/>
      <c r="Y5181" s="13"/>
      <c r="Z5181" s="13"/>
      <c r="AA5181" s="13"/>
      <c r="AB5181" s="13"/>
      <c r="AC5181" s="13"/>
      <c r="AD5181" s="13"/>
      <c r="AE5181" s="13"/>
      <c r="AT5181" s="258" t="s">
        <v>200</v>
      </c>
      <c r="AU5181" s="258" t="s">
        <v>82</v>
      </c>
      <c r="AV5181" s="13" t="s">
        <v>80</v>
      </c>
      <c r="AW5181" s="13" t="s">
        <v>30</v>
      </c>
      <c r="AX5181" s="13" t="s">
        <v>73</v>
      </c>
      <c r="AY5181" s="258" t="s">
        <v>189</v>
      </c>
    </row>
    <row r="5182" s="13" customFormat="1">
      <c r="A5182" s="13"/>
      <c r="B5182" s="249"/>
      <c r="C5182" s="250"/>
      <c r="D5182" s="242" t="s">
        <v>200</v>
      </c>
      <c r="E5182" s="251" t="s">
        <v>1</v>
      </c>
      <c r="F5182" s="252" t="s">
        <v>3319</v>
      </c>
      <c r="G5182" s="250"/>
      <c r="H5182" s="251" t="s">
        <v>1</v>
      </c>
      <c r="I5182" s="253"/>
      <c r="J5182" s="250"/>
      <c r="K5182" s="250"/>
      <c r="L5182" s="254"/>
      <c r="M5182" s="255"/>
      <c r="N5182" s="256"/>
      <c r="O5182" s="256"/>
      <c r="P5182" s="256"/>
      <c r="Q5182" s="256"/>
      <c r="R5182" s="256"/>
      <c r="S5182" s="256"/>
      <c r="T5182" s="257"/>
      <c r="U5182" s="13"/>
      <c r="V5182" s="13"/>
      <c r="W5182" s="13"/>
      <c r="X5182" s="13"/>
      <c r="Y5182" s="13"/>
      <c r="Z5182" s="13"/>
      <c r="AA5182" s="13"/>
      <c r="AB5182" s="13"/>
      <c r="AC5182" s="13"/>
      <c r="AD5182" s="13"/>
      <c r="AE5182" s="13"/>
      <c r="AT5182" s="258" t="s">
        <v>200</v>
      </c>
      <c r="AU5182" s="258" t="s">
        <v>82</v>
      </c>
      <c r="AV5182" s="13" t="s">
        <v>80</v>
      </c>
      <c r="AW5182" s="13" t="s">
        <v>30</v>
      </c>
      <c r="AX5182" s="13" t="s">
        <v>73</v>
      </c>
      <c r="AY5182" s="258" t="s">
        <v>189</v>
      </c>
    </row>
    <row r="5183" s="13" customFormat="1">
      <c r="A5183" s="13"/>
      <c r="B5183" s="249"/>
      <c r="C5183" s="250"/>
      <c r="D5183" s="242" t="s">
        <v>200</v>
      </c>
      <c r="E5183" s="251" t="s">
        <v>1</v>
      </c>
      <c r="F5183" s="252" t="s">
        <v>3320</v>
      </c>
      <c r="G5183" s="250"/>
      <c r="H5183" s="251" t="s">
        <v>1</v>
      </c>
      <c r="I5183" s="253"/>
      <c r="J5183" s="250"/>
      <c r="K5183" s="250"/>
      <c r="L5183" s="254"/>
      <c r="M5183" s="255"/>
      <c r="N5183" s="256"/>
      <c r="O5183" s="256"/>
      <c r="P5183" s="256"/>
      <c r="Q5183" s="256"/>
      <c r="R5183" s="256"/>
      <c r="S5183" s="256"/>
      <c r="T5183" s="257"/>
      <c r="U5183" s="13"/>
      <c r="V5183" s="13"/>
      <c r="W5183" s="13"/>
      <c r="X5183" s="13"/>
      <c r="Y5183" s="13"/>
      <c r="Z5183" s="13"/>
      <c r="AA5183" s="13"/>
      <c r="AB5183" s="13"/>
      <c r="AC5183" s="13"/>
      <c r="AD5183" s="13"/>
      <c r="AE5183" s="13"/>
      <c r="AT5183" s="258" t="s">
        <v>200</v>
      </c>
      <c r="AU5183" s="258" t="s">
        <v>82</v>
      </c>
      <c r="AV5183" s="13" t="s">
        <v>80</v>
      </c>
      <c r="AW5183" s="13" t="s">
        <v>30</v>
      </c>
      <c r="AX5183" s="13" t="s">
        <v>73</v>
      </c>
      <c r="AY5183" s="258" t="s">
        <v>189</v>
      </c>
    </row>
    <row r="5184" s="13" customFormat="1">
      <c r="A5184" s="13"/>
      <c r="B5184" s="249"/>
      <c r="C5184" s="250"/>
      <c r="D5184" s="242" t="s">
        <v>200</v>
      </c>
      <c r="E5184" s="251" t="s">
        <v>1</v>
      </c>
      <c r="F5184" s="252" t="s">
        <v>3321</v>
      </c>
      <c r="G5184" s="250"/>
      <c r="H5184" s="251" t="s">
        <v>1</v>
      </c>
      <c r="I5184" s="253"/>
      <c r="J5184" s="250"/>
      <c r="K5184" s="250"/>
      <c r="L5184" s="254"/>
      <c r="M5184" s="255"/>
      <c r="N5184" s="256"/>
      <c r="O5184" s="256"/>
      <c r="P5184" s="256"/>
      <c r="Q5184" s="256"/>
      <c r="R5184" s="256"/>
      <c r="S5184" s="256"/>
      <c r="T5184" s="257"/>
      <c r="U5184" s="13"/>
      <c r="V5184" s="13"/>
      <c r="W5184" s="13"/>
      <c r="X5184" s="13"/>
      <c r="Y5184" s="13"/>
      <c r="Z5184" s="13"/>
      <c r="AA5184" s="13"/>
      <c r="AB5184" s="13"/>
      <c r="AC5184" s="13"/>
      <c r="AD5184" s="13"/>
      <c r="AE5184" s="13"/>
      <c r="AT5184" s="258" t="s">
        <v>200</v>
      </c>
      <c r="AU5184" s="258" t="s">
        <v>82</v>
      </c>
      <c r="AV5184" s="13" t="s">
        <v>80</v>
      </c>
      <c r="AW5184" s="13" t="s">
        <v>30</v>
      </c>
      <c r="AX5184" s="13" t="s">
        <v>73</v>
      </c>
      <c r="AY5184" s="258" t="s">
        <v>189</v>
      </c>
    </row>
    <row r="5185" s="13" customFormat="1">
      <c r="A5185" s="13"/>
      <c r="B5185" s="249"/>
      <c r="C5185" s="250"/>
      <c r="D5185" s="242" t="s">
        <v>200</v>
      </c>
      <c r="E5185" s="251" t="s">
        <v>1</v>
      </c>
      <c r="F5185" s="252" t="s">
        <v>3322</v>
      </c>
      <c r="G5185" s="250"/>
      <c r="H5185" s="251" t="s">
        <v>1</v>
      </c>
      <c r="I5185" s="253"/>
      <c r="J5185" s="250"/>
      <c r="K5185" s="250"/>
      <c r="L5185" s="254"/>
      <c r="M5185" s="255"/>
      <c r="N5185" s="256"/>
      <c r="O5185" s="256"/>
      <c r="P5185" s="256"/>
      <c r="Q5185" s="256"/>
      <c r="R5185" s="256"/>
      <c r="S5185" s="256"/>
      <c r="T5185" s="257"/>
      <c r="U5185" s="13"/>
      <c r="V5185" s="13"/>
      <c r="W5185" s="13"/>
      <c r="X5185" s="13"/>
      <c r="Y5185" s="13"/>
      <c r="Z5185" s="13"/>
      <c r="AA5185" s="13"/>
      <c r="AB5185" s="13"/>
      <c r="AC5185" s="13"/>
      <c r="AD5185" s="13"/>
      <c r="AE5185" s="13"/>
      <c r="AT5185" s="258" t="s">
        <v>200</v>
      </c>
      <c r="AU5185" s="258" t="s">
        <v>82</v>
      </c>
      <c r="AV5185" s="13" t="s">
        <v>80</v>
      </c>
      <c r="AW5185" s="13" t="s">
        <v>30</v>
      </c>
      <c r="AX5185" s="13" t="s">
        <v>73</v>
      </c>
      <c r="AY5185" s="258" t="s">
        <v>189</v>
      </c>
    </row>
    <row r="5186" s="13" customFormat="1">
      <c r="A5186" s="13"/>
      <c r="B5186" s="249"/>
      <c r="C5186" s="250"/>
      <c r="D5186" s="242" t="s">
        <v>200</v>
      </c>
      <c r="E5186" s="251" t="s">
        <v>1</v>
      </c>
      <c r="F5186" s="252" t="s">
        <v>2831</v>
      </c>
      <c r="G5186" s="250"/>
      <c r="H5186" s="251" t="s">
        <v>1</v>
      </c>
      <c r="I5186" s="253"/>
      <c r="J5186" s="250"/>
      <c r="K5186" s="250"/>
      <c r="L5186" s="254"/>
      <c r="M5186" s="255"/>
      <c r="N5186" s="256"/>
      <c r="O5186" s="256"/>
      <c r="P5186" s="256"/>
      <c r="Q5186" s="256"/>
      <c r="R5186" s="256"/>
      <c r="S5186" s="256"/>
      <c r="T5186" s="257"/>
      <c r="U5186" s="13"/>
      <c r="V5186" s="13"/>
      <c r="W5186" s="13"/>
      <c r="X5186" s="13"/>
      <c r="Y5186" s="13"/>
      <c r="Z5186" s="13"/>
      <c r="AA5186" s="13"/>
      <c r="AB5186" s="13"/>
      <c r="AC5186" s="13"/>
      <c r="AD5186" s="13"/>
      <c r="AE5186" s="13"/>
      <c r="AT5186" s="258" t="s">
        <v>200</v>
      </c>
      <c r="AU5186" s="258" t="s">
        <v>82</v>
      </c>
      <c r="AV5186" s="13" t="s">
        <v>80</v>
      </c>
      <c r="AW5186" s="13" t="s">
        <v>30</v>
      </c>
      <c r="AX5186" s="13" t="s">
        <v>73</v>
      </c>
      <c r="AY5186" s="258" t="s">
        <v>189</v>
      </c>
    </row>
    <row r="5187" s="13" customFormat="1">
      <c r="A5187" s="13"/>
      <c r="B5187" s="249"/>
      <c r="C5187" s="250"/>
      <c r="D5187" s="242" t="s">
        <v>200</v>
      </c>
      <c r="E5187" s="251" t="s">
        <v>1</v>
      </c>
      <c r="F5187" s="252" t="s">
        <v>3323</v>
      </c>
      <c r="G5187" s="250"/>
      <c r="H5187" s="251" t="s">
        <v>1</v>
      </c>
      <c r="I5187" s="253"/>
      <c r="J5187" s="250"/>
      <c r="K5187" s="250"/>
      <c r="L5187" s="254"/>
      <c r="M5187" s="255"/>
      <c r="N5187" s="256"/>
      <c r="O5187" s="256"/>
      <c r="P5187" s="256"/>
      <c r="Q5187" s="256"/>
      <c r="R5187" s="256"/>
      <c r="S5187" s="256"/>
      <c r="T5187" s="257"/>
      <c r="U5187" s="13"/>
      <c r="V5187" s="13"/>
      <c r="W5187" s="13"/>
      <c r="X5187" s="13"/>
      <c r="Y5187" s="13"/>
      <c r="Z5187" s="13"/>
      <c r="AA5187" s="13"/>
      <c r="AB5187" s="13"/>
      <c r="AC5187" s="13"/>
      <c r="AD5187" s="13"/>
      <c r="AE5187" s="13"/>
      <c r="AT5187" s="258" t="s">
        <v>200</v>
      </c>
      <c r="AU5187" s="258" t="s">
        <v>82</v>
      </c>
      <c r="AV5187" s="13" t="s">
        <v>80</v>
      </c>
      <c r="AW5187" s="13" t="s">
        <v>30</v>
      </c>
      <c r="AX5187" s="13" t="s">
        <v>73</v>
      </c>
      <c r="AY5187" s="258" t="s">
        <v>189</v>
      </c>
    </row>
    <row r="5188" s="14" customFormat="1">
      <c r="A5188" s="14"/>
      <c r="B5188" s="259"/>
      <c r="C5188" s="260"/>
      <c r="D5188" s="242" t="s">
        <v>200</v>
      </c>
      <c r="E5188" s="261" t="s">
        <v>1</v>
      </c>
      <c r="F5188" s="262" t="s">
        <v>214</v>
      </c>
      <c r="G5188" s="260"/>
      <c r="H5188" s="263">
        <v>3</v>
      </c>
      <c r="I5188" s="264"/>
      <c r="J5188" s="260"/>
      <c r="K5188" s="260"/>
      <c r="L5188" s="265"/>
      <c r="M5188" s="266"/>
      <c r="N5188" s="267"/>
      <c r="O5188" s="267"/>
      <c r="P5188" s="267"/>
      <c r="Q5188" s="267"/>
      <c r="R5188" s="267"/>
      <c r="S5188" s="267"/>
      <c r="T5188" s="268"/>
      <c r="U5188" s="14"/>
      <c r="V5188" s="14"/>
      <c r="W5188" s="14"/>
      <c r="X5188" s="14"/>
      <c r="Y5188" s="14"/>
      <c r="Z5188" s="14"/>
      <c r="AA5188" s="14"/>
      <c r="AB5188" s="14"/>
      <c r="AC5188" s="14"/>
      <c r="AD5188" s="14"/>
      <c r="AE5188" s="14"/>
      <c r="AT5188" s="269" t="s">
        <v>200</v>
      </c>
      <c r="AU5188" s="269" t="s">
        <v>82</v>
      </c>
      <c r="AV5188" s="14" t="s">
        <v>82</v>
      </c>
      <c r="AW5188" s="14" t="s">
        <v>30</v>
      </c>
      <c r="AX5188" s="14" t="s">
        <v>73</v>
      </c>
      <c r="AY5188" s="269" t="s">
        <v>189</v>
      </c>
    </row>
    <row r="5189" s="15" customFormat="1">
      <c r="A5189" s="15"/>
      <c r="B5189" s="270"/>
      <c r="C5189" s="271"/>
      <c r="D5189" s="242" t="s">
        <v>200</v>
      </c>
      <c r="E5189" s="272" t="s">
        <v>1</v>
      </c>
      <c r="F5189" s="273" t="s">
        <v>207</v>
      </c>
      <c r="G5189" s="271"/>
      <c r="H5189" s="274">
        <v>3</v>
      </c>
      <c r="I5189" s="275"/>
      <c r="J5189" s="271"/>
      <c r="K5189" s="271"/>
      <c r="L5189" s="276"/>
      <c r="M5189" s="277"/>
      <c r="N5189" s="278"/>
      <c r="O5189" s="278"/>
      <c r="P5189" s="278"/>
      <c r="Q5189" s="278"/>
      <c r="R5189" s="278"/>
      <c r="S5189" s="278"/>
      <c r="T5189" s="279"/>
      <c r="U5189" s="15"/>
      <c r="V5189" s="15"/>
      <c r="W5189" s="15"/>
      <c r="X5189" s="15"/>
      <c r="Y5189" s="15"/>
      <c r="Z5189" s="15"/>
      <c r="AA5189" s="15"/>
      <c r="AB5189" s="15"/>
      <c r="AC5189" s="15"/>
      <c r="AD5189" s="15"/>
      <c r="AE5189" s="15"/>
      <c r="AT5189" s="280" t="s">
        <v>200</v>
      </c>
      <c r="AU5189" s="280" t="s">
        <v>82</v>
      </c>
      <c r="AV5189" s="15" t="s">
        <v>195</v>
      </c>
      <c r="AW5189" s="15" t="s">
        <v>30</v>
      </c>
      <c r="AX5189" s="15" t="s">
        <v>80</v>
      </c>
      <c r="AY5189" s="280" t="s">
        <v>189</v>
      </c>
    </row>
    <row r="5190" s="2" customFormat="1" ht="21.75" customHeight="1">
      <c r="A5190" s="39"/>
      <c r="B5190" s="40"/>
      <c r="C5190" s="228" t="s">
        <v>3324</v>
      </c>
      <c r="D5190" s="228" t="s">
        <v>191</v>
      </c>
      <c r="E5190" s="229" t="s">
        <v>3325</v>
      </c>
      <c r="F5190" s="230" t="s">
        <v>3326</v>
      </c>
      <c r="G5190" s="231" t="s">
        <v>359</v>
      </c>
      <c r="H5190" s="232">
        <v>1</v>
      </c>
      <c r="I5190" s="233"/>
      <c r="J5190" s="234">
        <f>ROUND(I5190*H5190,2)</f>
        <v>0</v>
      </c>
      <c r="K5190" s="235"/>
      <c r="L5190" s="45"/>
      <c r="M5190" s="236" t="s">
        <v>1</v>
      </c>
      <c r="N5190" s="237" t="s">
        <v>38</v>
      </c>
      <c r="O5190" s="92"/>
      <c r="P5190" s="238">
        <f>O5190*H5190</f>
        <v>0</v>
      </c>
      <c r="Q5190" s="238">
        <v>0</v>
      </c>
      <c r="R5190" s="238">
        <f>Q5190*H5190</f>
        <v>0</v>
      </c>
      <c r="S5190" s="238">
        <v>0</v>
      </c>
      <c r="T5190" s="239">
        <f>S5190*H5190</f>
        <v>0</v>
      </c>
      <c r="U5190" s="39"/>
      <c r="V5190" s="39"/>
      <c r="W5190" s="39"/>
      <c r="X5190" s="39"/>
      <c r="Y5190" s="39"/>
      <c r="Z5190" s="39"/>
      <c r="AA5190" s="39"/>
      <c r="AB5190" s="39"/>
      <c r="AC5190" s="39"/>
      <c r="AD5190" s="39"/>
      <c r="AE5190" s="39"/>
      <c r="AR5190" s="240" t="s">
        <v>306</v>
      </c>
      <c r="AT5190" s="240" t="s">
        <v>191</v>
      </c>
      <c r="AU5190" s="240" t="s">
        <v>82</v>
      </c>
      <c r="AY5190" s="18" t="s">
        <v>189</v>
      </c>
      <c r="BE5190" s="241">
        <f>IF(N5190="základní",J5190,0)</f>
        <v>0</v>
      </c>
      <c r="BF5190" s="241">
        <f>IF(N5190="snížená",J5190,0)</f>
        <v>0</v>
      </c>
      <c r="BG5190" s="241">
        <f>IF(N5190="zákl. přenesená",J5190,0)</f>
        <v>0</v>
      </c>
      <c r="BH5190" s="241">
        <f>IF(N5190="sníž. přenesená",J5190,0)</f>
        <v>0</v>
      </c>
      <c r="BI5190" s="241">
        <f>IF(N5190="nulová",J5190,0)</f>
        <v>0</v>
      </c>
      <c r="BJ5190" s="18" t="s">
        <v>80</v>
      </c>
      <c r="BK5190" s="241">
        <f>ROUND(I5190*H5190,2)</f>
        <v>0</v>
      </c>
      <c r="BL5190" s="18" t="s">
        <v>306</v>
      </c>
      <c r="BM5190" s="240" t="s">
        <v>3327</v>
      </c>
    </row>
    <row r="5191" s="2" customFormat="1">
      <c r="A5191" s="39"/>
      <c r="B5191" s="40"/>
      <c r="C5191" s="41"/>
      <c r="D5191" s="242" t="s">
        <v>197</v>
      </c>
      <c r="E5191" s="41"/>
      <c r="F5191" s="243" t="s">
        <v>3326</v>
      </c>
      <c r="G5191" s="41"/>
      <c r="H5191" s="41"/>
      <c r="I5191" s="244"/>
      <c r="J5191" s="41"/>
      <c r="K5191" s="41"/>
      <c r="L5191" s="45"/>
      <c r="M5191" s="245"/>
      <c r="N5191" s="246"/>
      <c r="O5191" s="92"/>
      <c r="P5191" s="92"/>
      <c r="Q5191" s="92"/>
      <c r="R5191" s="92"/>
      <c r="S5191" s="92"/>
      <c r="T5191" s="93"/>
      <c r="U5191" s="39"/>
      <c r="V5191" s="39"/>
      <c r="W5191" s="39"/>
      <c r="X5191" s="39"/>
      <c r="Y5191" s="39"/>
      <c r="Z5191" s="39"/>
      <c r="AA5191" s="39"/>
      <c r="AB5191" s="39"/>
      <c r="AC5191" s="39"/>
      <c r="AD5191" s="39"/>
      <c r="AE5191" s="39"/>
      <c r="AT5191" s="18" t="s">
        <v>197</v>
      </c>
      <c r="AU5191" s="18" t="s">
        <v>82</v>
      </c>
    </row>
    <row r="5192" s="13" customFormat="1">
      <c r="A5192" s="13"/>
      <c r="B5192" s="249"/>
      <c r="C5192" s="250"/>
      <c r="D5192" s="242" t="s">
        <v>200</v>
      </c>
      <c r="E5192" s="251" t="s">
        <v>1</v>
      </c>
      <c r="F5192" s="252" t="s">
        <v>3309</v>
      </c>
      <c r="G5192" s="250"/>
      <c r="H5192" s="251" t="s">
        <v>1</v>
      </c>
      <c r="I5192" s="253"/>
      <c r="J5192" s="250"/>
      <c r="K5192" s="250"/>
      <c r="L5192" s="254"/>
      <c r="M5192" s="255"/>
      <c r="N5192" s="256"/>
      <c r="O5192" s="256"/>
      <c r="P5192" s="256"/>
      <c r="Q5192" s="256"/>
      <c r="R5192" s="256"/>
      <c r="S5192" s="256"/>
      <c r="T5192" s="257"/>
      <c r="U5192" s="13"/>
      <c r="V5192" s="13"/>
      <c r="W5192" s="13"/>
      <c r="X5192" s="13"/>
      <c r="Y5192" s="13"/>
      <c r="Z5192" s="13"/>
      <c r="AA5192" s="13"/>
      <c r="AB5192" s="13"/>
      <c r="AC5192" s="13"/>
      <c r="AD5192" s="13"/>
      <c r="AE5192" s="13"/>
      <c r="AT5192" s="258" t="s">
        <v>200</v>
      </c>
      <c r="AU5192" s="258" t="s">
        <v>82</v>
      </c>
      <c r="AV5192" s="13" t="s">
        <v>80</v>
      </c>
      <c r="AW5192" s="13" t="s">
        <v>30</v>
      </c>
      <c r="AX5192" s="13" t="s">
        <v>73</v>
      </c>
      <c r="AY5192" s="258" t="s">
        <v>189</v>
      </c>
    </row>
    <row r="5193" s="13" customFormat="1">
      <c r="A5193" s="13"/>
      <c r="B5193" s="249"/>
      <c r="C5193" s="250"/>
      <c r="D5193" s="242" t="s">
        <v>200</v>
      </c>
      <c r="E5193" s="251" t="s">
        <v>1</v>
      </c>
      <c r="F5193" s="252" t="s">
        <v>3328</v>
      </c>
      <c r="G5193" s="250"/>
      <c r="H5193" s="251" t="s">
        <v>1</v>
      </c>
      <c r="I5193" s="253"/>
      <c r="J5193" s="250"/>
      <c r="K5193" s="250"/>
      <c r="L5193" s="254"/>
      <c r="M5193" s="255"/>
      <c r="N5193" s="256"/>
      <c r="O5193" s="256"/>
      <c r="P5193" s="256"/>
      <c r="Q5193" s="256"/>
      <c r="R5193" s="256"/>
      <c r="S5193" s="256"/>
      <c r="T5193" s="257"/>
      <c r="U5193" s="13"/>
      <c r="V5193" s="13"/>
      <c r="W5193" s="13"/>
      <c r="X5193" s="13"/>
      <c r="Y5193" s="13"/>
      <c r="Z5193" s="13"/>
      <c r="AA5193" s="13"/>
      <c r="AB5193" s="13"/>
      <c r="AC5193" s="13"/>
      <c r="AD5193" s="13"/>
      <c r="AE5193" s="13"/>
      <c r="AT5193" s="258" t="s">
        <v>200</v>
      </c>
      <c r="AU5193" s="258" t="s">
        <v>82</v>
      </c>
      <c r="AV5193" s="13" t="s">
        <v>80</v>
      </c>
      <c r="AW5193" s="13" t="s">
        <v>30</v>
      </c>
      <c r="AX5193" s="13" t="s">
        <v>73</v>
      </c>
      <c r="AY5193" s="258" t="s">
        <v>189</v>
      </c>
    </row>
    <row r="5194" s="13" customFormat="1">
      <c r="A5194" s="13"/>
      <c r="B5194" s="249"/>
      <c r="C5194" s="250"/>
      <c r="D5194" s="242" t="s">
        <v>200</v>
      </c>
      <c r="E5194" s="251" t="s">
        <v>1</v>
      </c>
      <c r="F5194" s="252" t="s">
        <v>3329</v>
      </c>
      <c r="G5194" s="250"/>
      <c r="H5194" s="251" t="s">
        <v>1</v>
      </c>
      <c r="I5194" s="253"/>
      <c r="J5194" s="250"/>
      <c r="K5194" s="250"/>
      <c r="L5194" s="254"/>
      <c r="M5194" s="255"/>
      <c r="N5194" s="256"/>
      <c r="O5194" s="256"/>
      <c r="P5194" s="256"/>
      <c r="Q5194" s="256"/>
      <c r="R5194" s="256"/>
      <c r="S5194" s="256"/>
      <c r="T5194" s="257"/>
      <c r="U5194" s="13"/>
      <c r="V5194" s="13"/>
      <c r="W5194" s="13"/>
      <c r="X5194" s="13"/>
      <c r="Y5194" s="13"/>
      <c r="Z5194" s="13"/>
      <c r="AA5194" s="13"/>
      <c r="AB5194" s="13"/>
      <c r="AC5194" s="13"/>
      <c r="AD5194" s="13"/>
      <c r="AE5194" s="13"/>
      <c r="AT5194" s="258" t="s">
        <v>200</v>
      </c>
      <c r="AU5194" s="258" t="s">
        <v>82</v>
      </c>
      <c r="AV5194" s="13" t="s">
        <v>80</v>
      </c>
      <c r="AW5194" s="13" t="s">
        <v>30</v>
      </c>
      <c r="AX5194" s="13" t="s">
        <v>73</v>
      </c>
      <c r="AY5194" s="258" t="s">
        <v>189</v>
      </c>
    </row>
    <row r="5195" s="13" customFormat="1">
      <c r="A5195" s="13"/>
      <c r="B5195" s="249"/>
      <c r="C5195" s="250"/>
      <c r="D5195" s="242" t="s">
        <v>200</v>
      </c>
      <c r="E5195" s="251" t="s">
        <v>1</v>
      </c>
      <c r="F5195" s="252" t="s">
        <v>3312</v>
      </c>
      <c r="G5195" s="250"/>
      <c r="H5195" s="251" t="s">
        <v>1</v>
      </c>
      <c r="I5195" s="253"/>
      <c r="J5195" s="250"/>
      <c r="K5195" s="250"/>
      <c r="L5195" s="254"/>
      <c r="M5195" s="255"/>
      <c r="N5195" s="256"/>
      <c r="O5195" s="256"/>
      <c r="P5195" s="256"/>
      <c r="Q5195" s="256"/>
      <c r="R5195" s="256"/>
      <c r="S5195" s="256"/>
      <c r="T5195" s="257"/>
      <c r="U5195" s="13"/>
      <c r="V5195" s="13"/>
      <c r="W5195" s="13"/>
      <c r="X5195" s="13"/>
      <c r="Y5195" s="13"/>
      <c r="Z5195" s="13"/>
      <c r="AA5195" s="13"/>
      <c r="AB5195" s="13"/>
      <c r="AC5195" s="13"/>
      <c r="AD5195" s="13"/>
      <c r="AE5195" s="13"/>
      <c r="AT5195" s="258" t="s">
        <v>200</v>
      </c>
      <c r="AU5195" s="258" t="s">
        <v>82</v>
      </c>
      <c r="AV5195" s="13" t="s">
        <v>80</v>
      </c>
      <c r="AW5195" s="13" t="s">
        <v>30</v>
      </c>
      <c r="AX5195" s="13" t="s">
        <v>73</v>
      </c>
      <c r="AY5195" s="258" t="s">
        <v>189</v>
      </c>
    </row>
    <row r="5196" s="13" customFormat="1">
      <c r="A5196" s="13"/>
      <c r="B5196" s="249"/>
      <c r="C5196" s="250"/>
      <c r="D5196" s="242" t="s">
        <v>200</v>
      </c>
      <c r="E5196" s="251" t="s">
        <v>1</v>
      </c>
      <c r="F5196" s="252" t="s">
        <v>3313</v>
      </c>
      <c r="G5196" s="250"/>
      <c r="H5196" s="251" t="s">
        <v>1</v>
      </c>
      <c r="I5196" s="253"/>
      <c r="J5196" s="250"/>
      <c r="K5196" s="250"/>
      <c r="L5196" s="254"/>
      <c r="M5196" s="255"/>
      <c r="N5196" s="256"/>
      <c r="O5196" s="256"/>
      <c r="P5196" s="256"/>
      <c r="Q5196" s="256"/>
      <c r="R5196" s="256"/>
      <c r="S5196" s="256"/>
      <c r="T5196" s="257"/>
      <c r="U5196" s="13"/>
      <c r="V5196" s="13"/>
      <c r="W5196" s="13"/>
      <c r="X5196" s="13"/>
      <c r="Y5196" s="13"/>
      <c r="Z5196" s="13"/>
      <c r="AA5196" s="13"/>
      <c r="AB5196" s="13"/>
      <c r="AC5196" s="13"/>
      <c r="AD5196" s="13"/>
      <c r="AE5196" s="13"/>
      <c r="AT5196" s="258" t="s">
        <v>200</v>
      </c>
      <c r="AU5196" s="258" t="s">
        <v>82</v>
      </c>
      <c r="AV5196" s="13" t="s">
        <v>80</v>
      </c>
      <c r="AW5196" s="13" t="s">
        <v>30</v>
      </c>
      <c r="AX5196" s="13" t="s">
        <v>73</v>
      </c>
      <c r="AY5196" s="258" t="s">
        <v>189</v>
      </c>
    </row>
    <row r="5197" s="13" customFormat="1">
      <c r="A5197" s="13"/>
      <c r="B5197" s="249"/>
      <c r="C5197" s="250"/>
      <c r="D5197" s="242" t="s">
        <v>200</v>
      </c>
      <c r="E5197" s="251" t="s">
        <v>1</v>
      </c>
      <c r="F5197" s="252" t="s">
        <v>3314</v>
      </c>
      <c r="G5197" s="250"/>
      <c r="H5197" s="251" t="s">
        <v>1</v>
      </c>
      <c r="I5197" s="253"/>
      <c r="J5197" s="250"/>
      <c r="K5197" s="250"/>
      <c r="L5197" s="254"/>
      <c r="M5197" s="255"/>
      <c r="N5197" s="256"/>
      <c r="O5197" s="256"/>
      <c r="P5197" s="256"/>
      <c r="Q5197" s="256"/>
      <c r="R5197" s="256"/>
      <c r="S5197" s="256"/>
      <c r="T5197" s="257"/>
      <c r="U5197" s="13"/>
      <c r="V5197" s="13"/>
      <c r="W5197" s="13"/>
      <c r="X5197" s="13"/>
      <c r="Y5197" s="13"/>
      <c r="Z5197" s="13"/>
      <c r="AA5197" s="13"/>
      <c r="AB5197" s="13"/>
      <c r="AC5197" s="13"/>
      <c r="AD5197" s="13"/>
      <c r="AE5197" s="13"/>
      <c r="AT5197" s="258" t="s">
        <v>200</v>
      </c>
      <c r="AU5197" s="258" t="s">
        <v>82</v>
      </c>
      <c r="AV5197" s="13" t="s">
        <v>80</v>
      </c>
      <c r="AW5197" s="13" t="s">
        <v>30</v>
      </c>
      <c r="AX5197" s="13" t="s">
        <v>73</v>
      </c>
      <c r="AY5197" s="258" t="s">
        <v>189</v>
      </c>
    </row>
    <row r="5198" s="13" customFormat="1">
      <c r="A5198" s="13"/>
      <c r="B5198" s="249"/>
      <c r="C5198" s="250"/>
      <c r="D5198" s="242" t="s">
        <v>200</v>
      </c>
      <c r="E5198" s="251" t="s">
        <v>1</v>
      </c>
      <c r="F5198" s="252" t="s">
        <v>3315</v>
      </c>
      <c r="G5198" s="250"/>
      <c r="H5198" s="251" t="s">
        <v>1</v>
      </c>
      <c r="I5198" s="253"/>
      <c r="J5198" s="250"/>
      <c r="K5198" s="250"/>
      <c r="L5198" s="254"/>
      <c r="M5198" s="255"/>
      <c r="N5198" s="256"/>
      <c r="O5198" s="256"/>
      <c r="P5198" s="256"/>
      <c r="Q5198" s="256"/>
      <c r="R5198" s="256"/>
      <c r="S5198" s="256"/>
      <c r="T5198" s="257"/>
      <c r="U5198" s="13"/>
      <c r="V5198" s="13"/>
      <c r="W5198" s="13"/>
      <c r="X5198" s="13"/>
      <c r="Y5198" s="13"/>
      <c r="Z5198" s="13"/>
      <c r="AA5198" s="13"/>
      <c r="AB5198" s="13"/>
      <c r="AC5198" s="13"/>
      <c r="AD5198" s="13"/>
      <c r="AE5198" s="13"/>
      <c r="AT5198" s="258" t="s">
        <v>200</v>
      </c>
      <c r="AU5198" s="258" t="s">
        <v>82</v>
      </c>
      <c r="AV5198" s="13" t="s">
        <v>80</v>
      </c>
      <c r="AW5198" s="13" t="s">
        <v>30</v>
      </c>
      <c r="AX5198" s="13" t="s">
        <v>73</v>
      </c>
      <c r="AY5198" s="258" t="s">
        <v>189</v>
      </c>
    </row>
    <row r="5199" s="13" customFormat="1">
      <c r="A5199" s="13"/>
      <c r="B5199" s="249"/>
      <c r="C5199" s="250"/>
      <c r="D5199" s="242" t="s">
        <v>200</v>
      </c>
      <c r="E5199" s="251" t="s">
        <v>1</v>
      </c>
      <c r="F5199" s="252" t="s">
        <v>3316</v>
      </c>
      <c r="G5199" s="250"/>
      <c r="H5199" s="251" t="s">
        <v>1</v>
      </c>
      <c r="I5199" s="253"/>
      <c r="J5199" s="250"/>
      <c r="K5199" s="250"/>
      <c r="L5199" s="254"/>
      <c r="M5199" s="255"/>
      <c r="N5199" s="256"/>
      <c r="O5199" s="256"/>
      <c r="P5199" s="256"/>
      <c r="Q5199" s="256"/>
      <c r="R5199" s="256"/>
      <c r="S5199" s="256"/>
      <c r="T5199" s="257"/>
      <c r="U5199" s="13"/>
      <c r="V5199" s="13"/>
      <c r="W5199" s="13"/>
      <c r="X5199" s="13"/>
      <c r="Y5199" s="13"/>
      <c r="Z5199" s="13"/>
      <c r="AA5199" s="13"/>
      <c r="AB5199" s="13"/>
      <c r="AC5199" s="13"/>
      <c r="AD5199" s="13"/>
      <c r="AE5199" s="13"/>
      <c r="AT5199" s="258" t="s">
        <v>200</v>
      </c>
      <c r="AU5199" s="258" t="s">
        <v>82</v>
      </c>
      <c r="AV5199" s="13" t="s">
        <v>80</v>
      </c>
      <c r="AW5199" s="13" t="s">
        <v>30</v>
      </c>
      <c r="AX5199" s="13" t="s">
        <v>73</v>
      </c>
      <c r="AY5199" s="258" t="s">
        <v>189</v>
      </c>
    </row>
    <row r="5200" s="13" customFormat="1">
      <c r="A5200" s="13"/>
      <c r="B5200" s="249"/>
      <c r="C5200" s="250"/>
      <c r="D5200" s="242" t="s">
        <v>200</v>
      </c>
      <c r="E5200" s="251" t="s">
        <v>1</v>
      </c>
      <c r="F5200" s="252" t="s">
        <v>3317</v>
      </c>
      <c r="G5200" s="250"/>
      <c r="H5200" s="251" t="s">
        <v>1</v>
      </c>
      <c r="I5200" s="253"/>
      <c r="J5200" s="250"/>
      <c r="K5200" s="250"/>
      <c r="L5200" s="254"/>
      <c r="M5200" s="255"/>
      <c r="N5200" s="256"/>
      <c r="O5200" s="256"/>
      <c r="P5200" s="256"/>
      <c r="Q5200" s="256"/>
      <c r="R5200" s="256"/>
      <c r="S5200" s="256"/>
      <c r="T5200" s="257"/>
      <c r="U5200" s="13"/>
      <c r="V5200" s="13"/>
      <c r="W5200" s="13"/>
      <c r="X5200" s="13"/>
      <c r="Y5200" s="13"/>
      <c r="Z5200" s="13"/>
      <c r="AA5200" s="13"/>
      <c r="AB5200" s="13"/>
      <c r="AC5200" s="13"/>
      <c r="AD5200" s="13"/>
      <c r="AE5200" s="13"/>
      <c r="AT5200" s="258" t="s">
        <v>200</v>
      </c>
      <c r="AU5200" s="258" t="s">
        <v>82</v>
      </c>
      <c r="AV5200" s="13" t="s">
        <v>80</v>
      </c>
      <c r="AW5200" s="13" t="s">
        <v>30</v>
      </c>
      <c r="AX5200" s="13" t="s">
        <v>73</v>
      </c>
      <c r="AY5200" s="258" t="s">
        <v>189</v>
      </c>
    </row>
    <row r="5201" s="13" customFormat="1">
      <c r="A5201" s="13"/>
      <c r="B5201" s="249"/>
      <c r="C5201" s="250"/>
      <c r="D5201" s="242" t="s">
        <v>200</v>
      </c>
      <c r="E5201" s="251" t="s">
        <v>1</v>
      </c>
      <c r="F5201" s="252" t="s">
        <v>3318</v>
      </c>
      <c r="G5201" s="250"/>
      <c r="H5201" s="251" t="s">
        <v>1</v>
      </c>
      <c r="I5201" s="253"/>
      <c r="J5201" s="250"/>
      <c r="K5201" s="250"/>
      <c r="L5201" s="254"/>
      <c r="M5201" s="255"/>
      <c r="N5201" s="256"/>
      <c r="O5201" s="256"/>
      <c r="P5201" s="256"/>
      <c r="Q5201" s="256"/>
      <c r="R5201" s="256"/>
      <c r="S5201" s="256"/>
      <c r="T5201" s="257"/>
      <c r="U5201" s="13"/>
      <c r="V5201" s="13"/>
      <c r="W5201" s="13"/>
      <c r="X5201" s="13"/>
      <c r="Y5201" s="13"/>
      <c r="Z5201" s="13"/>
      <c r="AA5201" s="13"/>
      <c r="AB5201" s="13"/>
      <c r="AC5201" s="13"/>
      <c r="AD5201" s="13"/>
      <c r="AE5201" s="13"/>
      <c r="AT5201" s="258" t="s">
        <v>200</v>
      </c>
      <c r="AU5201" s="258" t="s">
        <v>82</v>
      </c>
      <c r="AV5201" s="13" t="s">
        <v>80</v>
      </c>
      <c r="AW5201" s="13" t="s">
        <v>30</v>
      </c>
      <c r="AX5201" s="13" t="s">
        <v>73</v>
      </c>
      <c r="AY5201" s="258" t="s">
        <v>189</v>
      </c>
    </row>
    <row r="5202" s="13" customFormat="1">
      <c r="A5202" s="13"/>
      <c r="B5202" s="249"/>
      <c r="C5202" s="250"/>
      <c r="D5202" s="242" t="s">
        <v>200</v>
      </c>
      <c r="E5202" s="251" t="s">
        <v>1</v>
      </c>
      <c r="F5202" s="252" t="s">
        <v>3319</v>
      </c>
      <c r="G5202" s="250"/>
      <c r="H5202" s="251" t="s">
        <v>1</v>
      </c>
      <c r="I5202" s="253"/>
      <c r="J5202" s="250"/>
      <c r="K5202" s="250"/>
      <c r="L5202" s="254"/>
      <c r="M5202" s="255"/>
      <c r="N5202" s="256"/>
      <c r="O5202" s="256"/>
      <c r="P5202" s="256"/>
      <c r="Q5202" s="256"/>
      <c r="R5202" s="256"/>
      <c r="S5202" s="256"/>
      <c r="T5202" s="257"/>
      <c r="U5202" s="13"/>
      <c r="V5202" s="13"/>
      <c r="W5202" s="13"/>
      <c r="X5202" s="13"/>
      <c r="Y5202" s="13"/>
      <c r="Z5202" s="13"/>
      <c r="AA5202" s="13"/>
      <c r="AB5202" s="13"/>
      <c r="AC5202" s="13"/>
      <c r="AD5202" s="13"/>
      <c r="AE5202" s="13"/>
      <c r="AT5202" s="258" t="s">
        <v>200</v>
      </c>
      <c r="AU5202" s="258" t="s">
        <v>82</v>
      </c>
      <c r="AV5202" s="13" t="s">
        <v>80</v>
      </c>
      <c r="AW5202" s="13" t="s">
        <v>30</v>
      </c>
      <c r="AX5202" s="13" t="s">
        <v>73</v>
      </c>
      <c r="AY5202" s="258" t="s">
        <v>189</v>
      </c>
    </row>
    <row r="5203" s="13" customFormat="1">
      <c r="A5203" s="13"/>
      <c r="B5203" s="249"/>
      <c r="C5203" s="250"/>
      <c r="D5203" s="242" t="s">
        <v>200</v>
      </c>
      <c r="E5203" s="251" t="s">
        <v>1</v>
      </c>
      <c r="F5203" s="252" t="s">
        <v>3320</v>
      </c>
      <c r="G5203" s="250"/>
      <c r="H5203" s="251" t="s">
        <v>1</v>
      </c>
      <c r="I5203" s="253"/>
      <c r="J5203" s="250"/>
      <c r="K5203" s="250"/>
      <c r="L5203" s="254"/>
      <c r="M5203" s="255"/>
      <c r="N5203" s="256"/>
      <c r="O5203" s="256"/>
      <c r="P5203" s="256"/>
      <c r="Q5203" s="256"/>
      <c r="R5203" s="256"/>
      <c r="S5203" s="256"/>
      <c r="T5203" s="257"/>
      <c r="U5203" s="13"/>
      <c r="V5203" s="13"/>
      <c r="W5203" s="13"/>
      <c r="X5203" s="13"/>
      <c r="Y5203" s="13"/>
      <c r="Z5203" s="13"/>
      <c r="AA5203" s="13"/>
      <c r="AB5203" s="13"/>
      <c r="AC5203" s="13"/>
      <c r="AD5203" s="13"/>
      <c r="AE5203" s="13"/>
      <c r="AT5203" s="258" t="s">
        <v>200</v>
      </c>
      <c r="AU5203" s="258" t="s">
        <v>82</v>
      </c>
      <c r="AV5203" s="13" t="s">
        <v>80</v>
      </c>
      <c r="AW5203" s="13" t="s">
        <v>30</v>
      </c>
      <c r="AX5203" s="13" t="s">
        <v>73</v>
      </c>
      <c r="AY5203" s="258" t="s">
        <v>189</v>
      </c>
    </row>
    <row r="5204" s="13" customFormat="1">
      <c r="A5204" s="13"/>
      <c r="B5204" s="249"/>
      <c r="C5204" s="250"/>
      <c r="D5204" s="242" t="s">
        <v>200</v>
      </c>
      <c r="E5204" s="251" t="s">
        <v>1</v>
      </c>
      <c r="F5204" s="252" t="s">
        <v>3321</v>
      </c>
      <c r="G5204" s="250"/>
      <c r="H5204" s="251" t="s">
        <v>1</v>
      </c>
      <c r="I5204" s="253"/>
      <c r="J5204" s="250"/>
      <c r="K5204" s="250"/>
      <c r="L5204" s="254"/>
      <c r="M5204" s="255"/>
      <c r="N5204" s="256"/>
      <c r="O5204" s="256"/>
      <c r="P5204" s="256"/>
      <c r="Q5204" s="256"/>
      <c r="R5204" s="256"/>
      <c r="S5204" s="256"/>
      <c r="T5204" s="257"/>
      <c r="U5204" s="13"/>
      <c r="V5204" s="13"/>
      <c r="W5204" s="13"/>
      <c r="X5204" s="13"/>
      <c r="Y5204" s="13"/>
      <c r="Z5204" s="13"/>
      <c r="AA5204" s="13"/>
      <c r="AB5204" s="13"/>
      <c r="AC5204" s="13"/>
      <c r="AD5204" s="13"/>
      <c r="AE5204" s="13"/>
      <c r="AT5204" s="258" t="s">
        <v>200</v>
      </c>
      <c r="AU5204" s="258" t="s">
        <v>82</v>
      </c>
      <c r="AV5204" s="13" t="s">
        <v>80</v>
      </c>
      <c r="AW5204" s="13" t="s">
        <v>30</v>
      </c>
      <c r="AX5204" s="13" t="s">
        <v>73</v>
      </c>
      <c r="AY5204" s="258" t="s">
        <v>189</v>
      </c>
    </row>
    <row r="5205" s="13" customFormat="1">
      <c r="A5205" s="13"/>
      <c r="B5205" s="249"/>
      <c r="C5205" s="250"/>
      <c r="D5205" s="242" t="s">
        <v>200</v>
      </c>
      <c r="E5205" s="251" t="s">
        <v>1</v>
      </c>
      <c r="F5205" s="252" t="s">
        <v>3322</v>
      </c>
      <c r="G5205" s="250"/>
      <c r="H5205" s="251" t="s">
        <v>1</v>
      </c>
      <c r="I5205" s="253"/>
      <c r="J5205" s="250"/>
      <c r="K5205" s="250"/>
      <c r="L5205" s="254"/>
      <c r="M5205" s="255"/>
      <c r="N5205" s="256"/>
      <c r="O5205" s="256"/>
      <c r="P5205" s="256"/>
      <c r="Q5205" s="256"/>
      <c r="R5205" s="256"/>
      <c r="S5205" s="256"/>
      <c r="T5205" s="257"/>
      <c r="U5205" s="13"/>
      <c r="V5205" s="13"/>
      <c r="W5205" s="13"/>
      <c r="X5205" s="13"/>
      <c r="Y5205" s="13"/>
      <c r="Z5205" s="13"/>
      <c r="AA5205" s="13"/>
      <c r="AB5205" s="13"/>
      <c r="AC5205" s="13"/>
      <c r="AD5205" s="13"/>
      <c r="AE5205" s="13"/>
      <c r="AT5205" s="258" t="s">
        <v>200</v>
      </c>
      <c r="AU5205" s="258" t="s">
        <v>82</v>
      </c>
      <c r="AV5205" s="13" t="s">
        <v>80</v>
      </c>
      <c r="AW5205" s="13" t="s">
        <v>30</v>
      </c>
      <c r="AX5205" s="13" t="s">
        <v>73</v>
      </c>
      <c r="AY5205" s="258" t="s">
        <v>189</v>
      </c>
    </row>
    <row r="5206" s="13" customFormat="1">
      <c r="A5206" s="13"/>
      <c r="B5206" s="249"/>
      <c r="C5206" s="250"/>
      <c r="D5206" s="242" t="s">
        <v>200</v>
      </c>
      <c r="E5206" s="251" t="s">
        <v>1</v>
      </c>
      <c r="F5206" s="252" t="s">
        <v>2831</v>
      </c>
      <c r="G5206" s="250"/>
      <c r="H5206" s="251" t="s">
        <v>1</v>
      </c>
      <c r="I5206" s="253"/>
      <c r="J5206" s="250"/>
      <c r="K5206" s="250"/>
      <c r="L5206" s="254"/>
      <c r="M5206" s="255"/>
      <c r="N5206" s="256"/>
      <c r="O5206" s="256"/>
      <c r="P5206" s="256"/>
      <c r="Q5206" s="256"/>
      <c r="R5206" s="256"/>
      <c r="S5206" s="256"/>
      <c r="T5206" s="257"/>
      <c r="U5206" s="13"/>
      <c r="V5206" s="13"/>
      <c r="W5206" s="13"/>
      <c r="X5206" s="13"/>
      <c r="Y5206" s="13"/>
      <c r="Z5206" s="13"/>
      <c r="AA5206" s="13"/>
      <c r="AB5206" s="13"/>
      <c r="AC5206" s="13"/>
      <c r="AD5206" s="13"/>
      <c r="AE5206" s="13"/>
      <c r="AT5206" s="258" t="s">
        <v>200</v>
      </c>
      <c r="AU5206" s="258" t="s">
        <v>82</v>
      </c>
      <c r="AV5206" s="13" t="s">
        <v>80</v>
      </c>
      <c r="AW5206" s="13" t="s">
        <v>30</v>
      </c>
      <c r="AX5206" s="13" t="s">
        <v>73</v>
      </c>
      <c r="AY5206" s="258" t="s">
        <v>189</v>
      </c>
    </row>
    <row r="5207" s="13" customFormat="1">
      <c r="A5207" s="13"/>
      <c r="B5207" s="249"/>
      <c r="C5207" s="250"/>
      <c r="D5207" s="242" t="s">
        <v>200</v>
      </c>
      <c r="E5207" s="251" t="s">
        <v>1</v>
      </c>
      <c r="F5207" s="252" t="s">
        <v>3330</v>
      </c>
      <c r="G5207" s="250"/>
      <c r="H5207" s="251" t="s">
        <v>1</v>
      </c>
      <c r="I5207" s="253"/>
      <c r="J5207" s="250"/>
      <c r="K5207" s="250"/>
      <c r="L5207" s="254"/>
      <c r="M5207" s="255"/>
      <c r="N5207" s="256"/>
      <c r="O5207" s="256"/>
      <c r="P5207" s="256"/>
      <c r="Q5207" s="256"/>
      <c r="R5207" s="256"/>
      <c r="S5207" s="256"/>
      <c r="T5207" s="257"/>
      <c r="U5207" s="13"/>
      <c r="V5207" s="13"/>
      <c r="W5207" s="13"/>
      <c r="X5207" s="13"/>
      <c r="Y5207" s="13"/>
      <c r="Z5207" s="13"/>
      <c r="AA5207" s="13"/>
      <c r="AB5207" s="13"/>
      <c r="AC5207" s="13"/>
      <c r="AD5207" s="13"/>
      <c r="AE5207" s="13"/>
      <c r="AT5207" s="258" t="s">
        <v>200</v>
      </c>
      <c r="AU5207" s="258" t="s">
        <v>82</v>
      </c>
      <c r="AV5207" s="13" t="s">
        <v>80</v>
      </c>
      <c r="AW5207" s="13" t="s">
        <v>30</v>
      </c>
      <c r="AX5207" s="13" t="s">
        <v>73</v>
      </c>
      <c r="AY5207" s="258" t="s">
        <v>189</v>
      </c>
    </row>
    <row r="5208" s="14" customFormat="1">
      <c r="A5208" s="14"/>
      <c r="B5208" s="259"/>
      <c r="C5208" s="260"/>
      <c r="D5208" s="242" t="s">
        <v>200</v>
      </c>
      <c r="E5208" s="261" t="s">
        <v>1</v>
      </c>
      <c r="F5208" s="262" t="s">
        <v>80</v>
      </c>
      <c r="G5208" s="260"/>
      <c r="H5208" s="263">
        <v>1</v>
      </c>
      <c r="I5208" s="264"/>
      <c r="J5208" s="260"/>
      <c r="K5208" s="260"/>
      <c r="L5208" s="265"/>
      <c r="M5208" s="266"/>
      <c r="N5208" s="267"/>
      <c r="O5208" s="267"/>
      <c r="P5208" s="267"/>
      <c r="Q5208" s="267"/>
      <c r="R5208" s="267"/>
      <c r="S5208" s="267"/>
      <c r="T5208" s="268"/>
      <c r="U5208" s="14"/>
      <c r="V5208" s="14"/>
      <c r="W5208" s="14"/>
      <c r="X5208" s="14"/>
      <c r="Y5208" s="14"/>
      <c r="Z5208" s="14"/>
      <c r="AA5208" s="14"/>
      <c r="AB5208" s="14"/>
      <c r="AC5208" s="14"/>
      <c r="AD5208" s="14"/>
      <c r="AE5208" s="14"/>
      <c r="AT5208" s="269" t="s">
        <v>200</v>
      </c>
      <c r="AU5208" s="269" t="s">
        <v>82</v>
      </c>
      <c r="AV5208" s="14" t="s">
        <v>82</v>
      </c>
      <c r="AW5208" s="14" t="s">
        <v>30</v>
      </c>
      <c r="AX5208" s="14" t="s">
        <v>73</v>
      </c>
      <c r="AY5208" s="269" t="s">
        <v>189</v>
      </c>
    </row>
    <row r="5209" s="15" customFormat="1">
      <c r="A5209" s="15"/>
      <c r="B5209" s="270"/>
      <c r="C5209" s="271"/>
      <c r="D5209" s="242" t="s">
        <v>200</v>
      </c>
      <c r="E5209" s="272" t="s">
        <v>1</v>
      </c>
      <c r="F5209" s="273" t="s">
        <v>207</v>
      </c>
      <c r="G5209" s="271"/>
      <c r="H5209" s="274">
        <v>1</v>
      </c>
      <c r="I5209" s="275"/>
      <c r="J5209" s="271"/>
      <c r="K5209" s="271"/>
      <c r="L5209" s="276"/>
      <c r="M5209" s="277"/>
      <c r="N5209" s="278"/>
      <c r="O5209" s="278"/>
      <c r="P5209" s="278"/>
      <c r="Q5209" s="278"/>
      <c r="R5209" s="278"/>
      <c r="S5209" s="278"/>
      <c r="T5209" s="279"/>
      <c r="U5209" s="15"/>
      <c r="V5209" s="15"/>
      <c r="W5209" s="15"/>
      <c r="X5209" s="15"/>
      <c r="Y5209" s="15"/>
      <c r="Z5209" s="15"/>
      <c r="AA5209" s="15"/>
      <c r="AB5209" s="15"/>
      <c r="AC5209" s="15"/>
      <c r="AD5209" s="15"/>
      <c r="AE5209" s="15"/>
      <c r="AT5209" s="280" t="s">
        <v>200</v>
      </c>
      <c r="AU5209" s="280" t="s">
        <v>82</v>
      </c>
      <c r="AV5209" s="15" t="s">
        <v>195</v>
      </c>
      <c r="AW5209" s="15" t="s">
        <v>30</v>
      </c>
      <c r="AX5209" s="15" t="s">
        <v>80</v>
      </c>
      <c r="AY5209" s="280" t="s">
        <v>189</v>
      </c>
    </row>
    <row r="5210" s="2" customFormat="1" ht="21.75" customHeight="1">
      <c r="A5210" s="39"/>
      <c r="B5210" s="40"/>
      <c r="C5210" s="228" t="s">
        <v>3331</v>
      </c>
      <c r="D5210" s="228" t="s">
        <v>191</v>
      </c>
      <c r="E5210" s="229" t="s">
        <v>3332</v>
      </c>
      <c r="F5210" s="230" t="s">
        <v>3333</v>
      </c>
      <c r="G5210" s="231" t="s">
        <v>359</v>
      </c>
      <c r="H5210" s="232">
        <v>1</v>
      </c>
      <c r="I5210" s="233"/>
      <c r="J5210" s="234">
        <f>ROUND(I5210*H5210,2)</f>
        <v>0</v>
      </c>
      <c r="K5210" s="235"/>
      <c r="L5210" s="45"/>
      <c r="M5210" s="236" t="s">
        <v>1</v>
      </c>
      <c r="N5210" s="237" t="s">
        <v>38</v>
      </c>
      <c r="O5210" s="92"/>
      <c r="P5210" s="238">
        <f>O5210*H5210</f>
        <v>0</v>
      </c>
      <c r="Q5210" s="238">
        <v>0</v>
      </c>
      <c r="R5210" s="238">
        <f>Q5210*H5210</f>
        <v>0</v>
      </c>
      <c r="S5210" s="238">
        <v>0</v>
      </c>
      <c r="T5210" s="239">
        <f>S5210*H5210</f>
        <v>0</v>
      </c>
      <c r="U5210" s="39"/>
      <c r="V5210" s="39"/>
      <c r="W5210" s="39"/>
      <c r="X5210" s="39"/>
      <c r="Y5210" s="39"/>
      <c r="Z5210" s="39"/>
      <c r="AA5210" s="39"/>
      <c r="AB5210" s="39"/>
      <c r="AC5210" s="39"/>
      <c r="AD5210" s="39"/>
      <c r="AE5210" s="39"/>
      <c r="AR5210" s="240" t="s">
        <v>306</v>
      </c>
      <c r="AT5210" s="240" t="s">
        <v>191</v>
      </c>
      <c r="AU5210" s="240" t="s">
        <v>82</v>
      </c>
      <c r="AY5210" s="18" t="s">
        <v>189</v>
      </c>
      <c r="BE5210" s="241">
        <f>IF(N5210="základní",J5210,0)</f>
        <v>0</v>
      </c>
      <c r="BF5210" s="241">
        <f>IF(N5210="snížená",J5210,0)</f>
        <v>0</v>
      </c>
      <c r="BG5210" s="241">
        <f>IF(N5210="zákl. přenesená",J5210,0)</f>
        <v>0</v>
      </c>
      <c r="BH5210" s="241">
        <f>IF(N5210="sníž. přenesená",J5210,0)</f>
        <v>0</v>
      </c>
      <c r="BI5210" s="241">
        <f>IF(N5210="nulová",J5210,0)</f>
        <v>0</v>
      </c>
      <c r="BJ5210" s="18" t="s">
        <v>80</v>
      </c>
      <c r="BK5210" s="241">
        <f>ROUND(I5210*H5210,2)</f>
        <v>0</v>
      </c>
      <c r="BL5210" s="18" t="s">
        <v>306</v>
      </c>
      <c r="BM5210" s="240" t="s">
        <v>3334</v>
      </c>
    </row>
    <row r="5211" s="2" customFormat="1">
      <c r="A5211" s="39"/>
      <c r="B5211" s="40"/>
      <c r="C5211" s="41"/>
      <c r="D5211" s="242" t="s">
        <v>197</v>
      </c>
      <c r="E5211" s="41"/>
      <c r="F5211" s="243" t="s">
        <v>3333</v>
      </c>
      <c r="G5211" s="41"/>
      <c r="H5211" s="41"/>
      <c r="I5211" s="244"/>
      <c r="J5211" s="41"/>
      <c r="K5211" s="41"/>
      <c r="L5211" s="45"/>
      <c r="M5211" s="245"/>
      <c r="N5211" s="246"/>
      <c r="O5211" s="92"/>
      <c r="P5211" s="92"/>
      <c r="Q5211" s="92"/>
      <c r="R5211" s="92"/>
      <c r="S5211" s="92"/>
      <c r="T5211" s="93"/>
      <c r="U5211" s="39"/>
      <c r="V5211" s="39"/>
      <c r="W5211" s="39"/>
      <c r="X5211" s="39"/>
      <c r="Y5211" s="39"/>
      <c r="Z5211" s="39"/>
      <c r="AA5211" s="39"/>
      <c r="AB5211" s="39"/>
      <c r="AC5211" s="39"/>
      <c r="AD5211" s="39"/>
      <c r="AE5211" s="39"/>
      <c r="AT5211" s="18" t="s">
        <v>197</v>
      </c>
      <c r="AU5211" s="18" t="s">
        <v>82</v>
      </c>
    </row>
    <row r="5212" s="13" customFormat="1">
      <c r="A5212" s="13"/>
      <c r="B5212" s="249"/>
      <c r="C5212" s="250"/>
      <c r="D5212" s="242" t="s">
        <v>200</v>
      </c>
      <c r="E5212" s="251" t="s">
        <v>1</v>
      </c>
      <c r="F5212" s="252" t="s">
        <v>3309</v>
      </c>
      <c r="G5212" s="250"/>
      <c r="H5212" s="251" t="s">
        <v>1</v>
      </c>
      <c r="I5212" s="253"/>
      <c r="J5212" s="250"/>
      <c r="K5212" s="250"/>
      <c r="L5212" s="254"/>
      <c r="M5212" s="255"/>
      <c r="N5212" s="256"/>
      <c r="O5212" s="256"/>
      <c r="P5212" s="256"/>
      <c r="Q5212" s="256"/>
      <c r="R5212" s="256"/>
      <c r="S5212" s="256"/>
      <c r="T5212" s="257"/>
      <c r="U5212" s="13"/>
      <c r="V5212" s="13"/>
      <c r="W5212" s="13"/>
      <c r="X5212" s="13"/>
      <c r="Y5212" s="13"/>
      <c r="Z5212" s="13"/>
      <c r="AA5212" s="13"/>
      <c r="AB5212" s="13"/>
      <c r="AC5212" s="13"/>
      <c r="AD5212" s="13"/>
      <c r="AE5212" s="13"/>
      <c r="AT5212" s="258" t="s">
        <v>200</v>
      </c>
      <c r="AU5212" s="258" t="s">
        <v>82</v>
      </c>
      <c r="AV5212" s="13" t="s">
        <v>80</v>
      </c>
      <c r="AW5212" s="13" t="s">
        <v>30</v>
      </c>
      <c r="AX5212" s="13" t="s">
        <v>73</v>
      </c>
      <c r="AY5212" s="258" t="s">
        <v>189</v>
      </c>
    </row>
    <row r="5213" s="13" customFormat="1">
      <c r="A5213" s="13"/>
      <c r="B5213" s="249"/>
      <c r="C5213" s="250"/>
      <c r="D5213" s="242" t="s">
        <v>200</v>
      </c>
      <c r="E5213" s="251" t="s">
        <v>1</v>
      </c>
      <c r="F5213" s="252" t="s">
        <v>3328</v>
      </c>
      <c r="G5213" s="250"/>
      <c r="H5213" s="251" t="s">
        <v>1</v>
      </c>
      <c r="I5213" s="253"/>
      <c r="J5213" s="250"/>
      <c r="K5213" s="250"/>
      <c r="L5213" s="254"/>
      <c r="M5213" s="255"/>
      <c r="N5213" s="256"/>
      <c r="O5213" s="256"/>
      <c r="P5213" s="256"/>
      <c r="Q5213" s="256"/>
      <c r="R5213" s="256"/>
      <c r="S5213" s="256"/>
      <c r="T5213" s="257"/>
      <c r="U5213" s="13"/>
      <c r="V5213" s="13"/>
      <c r="W5213" s="13"/>
      <c r="X5213" s="13"/>
      <c r="Y5213" s="13"/>
      <c r="Z5213" s="13"/>
      <c r="AA5213" s="13"/>
      <c r="AB5213" s="13"/>
      <c r="AC5213" s="13"/>
      <c r="AD5213" s="13"/>
      <c r="AE5213" s="13"/>
      <c r="AT5213" s="258" t="s">
        <v>200</v>
      </c>
      <c r="AU5213" s="258" t="s">
        <v>82</v>
      </c>
      <c r="AV5213" s="13" t="s">
        <v>80</v>
      </c>
      <c r="AW5213" s="13" t="s">
        <v>30</v>
      </c>
      <c r="AX5213" s="13" t="s">
        <v>73</v>
      </c>
      <c r="AY5213" s="258" t="s">
        <v>189</v>
      </c>
    </row>
    <row r="5214" s="13" customFormat="1">
      <c r="A5214" s="13"/>
      <c r="B5214" s="249"/>
      <c r="C5214" s="250"/>
      <c r="D5214" s="242" t="s">
        <v>200</v>
      </c>
      <c r="E5214" s="251" t="s">
        <v>1</v>
      </c>
      <c r="F5214" s="252" t="s">
        <v>3335</v>
      </c>
      <c r="G5214" s="250"/>
      <c r="H5214" s="251" t="s">
        <v>1</v>
      </c>
      <c r="I5214" s="253"/>
      <c r="J5214" s="250"/>
      <c r="K5214" s="250"/>
      <c r="L5214" s="254"/>
      <c r="M5214" s="255"/>
      <c r="N5214" s="256"/>
      <c r="O5214" s="256"/>
      <c r="P5214" s="256"/>
      <c r="Q5214" s="256"/>
      <c r="R5214" s="256"/>
      <c r="S5214" s="256"/>
      <c r="T5214" s="257"/>
      <c r="U5214" s="13"/>
      <c r="V5214" s="13"/>
      <c r="W5214" s="13"/>
      <c r="X5214" s="13"/>
      <c r="Y5214" s="13"/>
      <c r="Z5214" s="13"/>
      <c r="AA5214" s="13"/>
      <c r="AB5214" s="13"/>
      <c r="AC5214" s="13"/>
      <c r="AD5214" s="13"/>
      <c r="AE5214" s="13"/>
      <c r="AT5214" s="258" t="s">
        <v>200</v>
      </c>
      <c r="AU5214" s="258" t="s">
        <v>82</v>
      </c>
      <c r="AV5214" s="13" t="s">
        <v>80</v>
      </c>
      <c r="AW5214" s="13" t="s">
        <v>30</v>
      </c>
      <c r="AX5214" s="13" t="s">
        <v>73</v>
      </c>
      <c r="AY5214" s="258" t="s">
        <v>189</v>
      </c>
    </row>
    <row r="5215" s="13" customFormat="1">
      <c r="A5215" s="13"/>
      <c r="B5215" s="249"/>
      <c r="C5215" s="250"/>
      <c r="D5215" s="242" t="s">
        <v>200</v>
      </c>
      <c r="E5215" s="251" t="s">
        <v>1</v>
      </c>
      <c r="F5215" s="252" t="s">
        <v>3312</v>
      </c>
      <c r="G5215" s="250"/>
      <c r="H5215" s="251" t="s">
        <v>1</v>
      </c>
      <c r="I5215" s="253"/>
      <c r="J5215" s="250"/>
      <c r="K5215" s="250"/>
      <c r="L5215" s="254"/>
      <c r="M5215" s="255"/>
      <c r="N5215" s="256"/>
      <c r="O5215" s="256"/>
      <c r="P5215" s="256"/>
      <c r="Q5215" s="256"/>
      <c r="R5215" s="256"/>
      <c r="S5215" s="256"/>
      <c r="T5215" s="257"/>
      <c r="U5215" s="13"/>
      <c r="V5215" s="13"/>
      <c r="W5215" s="13"/>
      <c r="X5215" s="13"/>
      <c r="Y5215" s="13"/>
      <c r="Z5215" s="13"/>
      <c r="AA5215" s="13"/>
      <c r="AB5215" s="13"/>
      <c r="AC5215" s="13"/>
      <c r="AD5215" s="13"/>
      <c r="AE5215" s="13"/>
      <c r="AT5215" s="258" t="s">
        <v>200</v>
      </c>
      <c r="AU5215" s="258" t="s">
        <v>82</v>
      </c>
      <c r="AV5215" s="13" t="s">
        <v>80</v>
      </c>
      <c r="AW5215" s="13" t="s">
        <v>30</v>
      </c>
      <c r="AX5215" s="13" t="s">
        <v>73</v>
      </c>
      <c r="AY5215" s="258" t="s">
        <v>189</v>
      </c>
    </row>
    <row r="5216" s="13" customFormat="1">
      <c r="A5216" s="13"/>
      <c r="B5216" s="249"/>
      <c r="C5216" s="250"/>
      <c r="D5216" s="242" t="s">
        <v>200</v>
      </c>
      <c r="E5216" s="251" t="s">
        <v>1</v>
      </c>
      <c r="F5216" s="252" t="s">
        <v>3313</v>
      </c>
      <c r="G5216" s="250"/>
      <c r="H5216" s="251" t="s">
        <v>1</v>
      </c>
      <c r="I5216" s="253"/>
      <c r="J5216" s="250"/>
      <c r="K5216" s="250"/>
      <c r="L5216" s="254"/>
      <c r="M5216" s="255"/>
      <c r="N5216" s="256"/>
      <c r="O5216" s="256"/>
      <c r="P5216" s="256"/>
      <c r="Q5216" s="256"/>
      <c r="R5216" s="256"/>
      <c r="S5216" s="256"/>
      <c r="T5216" s="257"/>
      <c r="U5216" s="13"/>
      <c r="V5216" s="13"/>
      <c r="W5216" s="13"/>
      <c r="X5216" s="13"/>
      <c r="Y5216" s="13"/>
      <c r="Z5216" s="13"/>
      <c r="AA5216" s="13"/>
      <c r="AB5216" s="13"/>
      <c r="AC5216" s="13"/>
      <c r="AD5216" s="13"/>
      <c r="AE5216" s="13"/>
      <c r="AT5216" s="258" t="s">
        <v>200</v>
      </c>
      <c r="AU5216" s="258" t="s">
        <v>82</v>
      </c>
      <c r="AV5216" s="13" t="s">
        <v>80</v>
      </c>
      <c r="AW5216" s="13" t="s">
        <v>30</v>
      </c>
      <c r="AX5216" s="13" t="s">
        <v>73</v>
      </c>
      <c r="AY5216" s="258" t="s">
        <v>189</v>
      </c>
    </row>
    <row r="5217" s="13" customFormat="1">
      <c r="A5217" s="13"/>
      <c r="B5217" s="249"/>
      <c r="C5217" s="250"/>
      <c r="D5217" s="242" t="s">
        <v>200</v>
      </c>
      <c r="E5217" s="251" t="s">
        <v>1</v>
      </c>
      <c r="F5217" s="252" t="s">
        <v>3314</v>
      </c>
      <c r="G5217" s="250"/>
      <c r="H5217" s="251" t="s">
        <v>1</v>
      </c>
      <c r="I5217" s="253"/>
      <c r="J5217" s="250"/>
      <c r="K5217" s="250"/>
      <c r="L5217" s="254"/>
      <c r="M5217" s="255"/>
      <c r="N5217" s="256"/>
      <c r="O5217" s="256"/>
      <c r="P5217" s="256"/>
      <c r="Q5217" s="256"/>
      <c r="R5217" s="256"/>
      <c r="S5217" s="256"/>
      <c r="T5217" s="257"/>
      <c r="U5217" s="13"/>
      <c r="V5217" s="13"/>
      <c r="W5217" s="13"/>
      <c r="X5217" s="13"/>
      <c r="Y5217" s="13"/>
      <c r="Z5217" s="13"/>
      <c r="AA5217" s="13"/>
      <c r="AB5217" s="13"/>
      <c r="AC5217" s="13"/>
      <c r="AD5217" s="13"/>
      <c r="AE5217" s="13"/>
      <c r="AT5217" s="258" t="s">
        <v>200</v>
      </c>
      <c r="AU5217" s="258" t="s">
        <v>82</v>
      </c>
      <c r="AV5217" s="13" t="s">
        <v>80</v>
      </c>
      <c r="AW5217" s="13" t="s">
        <v>30</v>
      </c>
      <c r="AX5217" s="13" t="s">
        <v>73</v>
      </c>
      <c r="AY5217" s="258" t="s">
        <v>189</v>
      </c>
    </row>
    <row r="5218" s="13" customFormat="1">
      <c r="A5218" s="13"/>
      <c r="B5218" s="249"/>
      <c r="C5218" s="250"/>
      <c r="D5218" s="242" t="s">
        <v>200</v>
      </c>
      <c r="E5218" s="251" t="s">
        <v>1</v>
      </c>
      <c r="F5218" s="252" t="s">
        <v>3315</v>
      </c>
      <c r="G5218" s="250"/>
      <c r="H5218" s="251" t="s">
        <v>1</v>
      </c>
      <c r="I5218" s="253"/>
      <c r="J5218" s="250"/>
      <c r="K5218" s="250"/>
      <c r="L5218" s="254"/>
      <c r="M5218" s="255"/>
      <c r="N5218" s="256"/>
      <c r="O5218" s="256"/>
      <c r="P5218" s="256"/>
      <c r="Q5218" s="256"/>
      <c r="R5218" s="256"/>
      <c r="S5218" s="256"/>
      <c r="T5218" s="257"/>
      <c r="U5218" s="13"/>
      <c r="V5218" s="13"/>
      <c r="W5218" s="13"/>
      <c r="X5218" s="13"/>
      <c r="Y5218" s="13"/>
      <c r="Z5218" s="13"/>
      <c r="AA5218" s="13"/>
      <c r="AB5218" s="13"/>
      <c r="AC5218" s="13"/>
      <c r="AD5218" s="13"/>
      <c r="AE5218" s="13"/>
      <c r="AT5218" s="258" t="s">
        <v>200</v>
      </c>
      <c r="AU5218" s="258" t="s">
        <v>82</v>
      </c>
      <c r="AV5218" s="13" t="s">
        <v>80</v>
      </c>
      <c r="AW5218" s="13" t="s">
        <v>30</v>
      </c>
      <c r="AX5218" s="13" t="s">
        <v>73</v>
      </c>
      <c r="AY5218" s="258" t="s">
        <v>189</v>
      </c>
    </row>
    <row r="5219" s="13" customFormat="1">
      <c r="A5219" s="13"/>
      <c r="B5219" s="249"/>
      <c r="C5219" s="250"/>
      <c r="D5219" s="242" t="s">
        <v>200</v>
      </c>
      <c r="E5219" s="251" t="s">
        <v>1</v>
      </c>
      <c r="F5219" s="252" t="s">
        <v>3316</v>
      </c>
      <c r="G5219" s="250"/>
      <c r="H5219" s="251" t="s">
        <v>1</v>
      </c>
      <c r="I5219" s="253"/>
      <c r="J5219" s="250"/>
      <c r="K5219" s="250"/>
      <c r="L5219" s="254"/>
      <c r="M5219" s="255"/>
      <c r="N5219" s="256"/>
      <c r="O5219" s="256"/>
      <c r="P5219" s="256"/>
      <c r="Q5219" s="256"/>
      <c r="R5219" s="256"/>
      <c r="S5219" s="256"/>
      <c r="T5219" s="257"/>
      <c r="U5219" s="13"/>
      <c r="V5219" s="13"/>
      <c r="W5219" s="13"/>
      <c r="X5219" s="13"/>
      <c r="Y5219" s="13"/>
      <c r="Z5219" s="13"/>
      <c r="AA5219" s="13"/>
      <c r="AB5219" s="13"/>
      <c r="AC5219" s="13"/>
      <c r="AD5219" s="13"/>
      <c r="AE5219" s="13"/>
      <c r="AT5219" s="258" t="s">
        <v>200</v>
      </c>
      <c r="AU5219" s="258" t="s">
        <v>82</v>
      </c>
      <c r="AV5219" s="13" t="s">
        <v>80</v>
      </c>
      <c r="AW5219" s="13" t="s">
        <v>30</v>
      </c>
      <c r="AX5219" s="13" t="s">
        <v>73</v>
      </c>
      <c r="AY5219" s="258" t="s">
        <v>189</v>
      </c>
    </row>
    <row r="5220" s="13" customFormat="1">
      <c r="A5220" s="13"/>
      <c r="B5220" s="249"/>
      <c r="C5220" s="250"/>
      <c r="D5220" s="242" t="s">
        <v>200</v>
      </c>
      <c r="E5220" s="251" t="s">
        <v>1</v>
      </c>
      <c r="F5220" s="252" t="s">
        <v>3317</v>
      </c>
      <c r="G5220" s="250"/>
      <c r="H5220" s="251" t="s">
        <v>1</v>
      </c>
      <c r="I5220" s="253"/>
      <c r="J5220" s="250"/>
      <c r="K5220" s="250"/>
      <c r="L5220" s="254"/>
      <c r="M5220" s="255"/>
      <c r="N5220" s="256"/>
      <c r="O5220" s="256"/>
      <c r="P5220" s="256"/>
      <c r="Q5220" s="256"/>
      <c r="R5220" s="256"/>
      <c r="S5220" s="256"/>
      <c r="T5220" s="257"/>
      <c r="U5220" s="13"/>
      <c r="V5220" s="13"/>
      <c r="W5220" s="13"/>
      <c r="X5220" s="13"/>
      <c r="Y5220" s="13"/>
      <c r="Z5220" s="13"/>
      <c r="AA5220" s="13"/>
      <c r="AB5220" s="13"/>
      <c r="AC5220" s="13"/>
      <c r="AD5220" s="13"/>
      <c r="AE5220" s="13"/>
      <c r="AT5220" s="258" t="s">
        <v>200</v>
      </c>
      <c r="AU5220" s="258" t="s">
        <v>82</v>
      </c>
      <c r="AV5220" s="13" t="s">
        <v>80</v>
      </c>
      <c r="AW5220" s="13" t="s">
        <v>30</v>
      </c>
      <c r="AX5220" s="13" t="s">
        <v>73</v>
      </c>
      <c r="AY5220" s="258" t="s">
        <v>189</v>
      </c>
    </row>
    <row r="5221" s="13" customFormat="1">
      <c r="A5221" s="13"/>
      <c r="B5221" s="249"/>
      <c r="C5221" s="250"/>
      <c r="D5221" s="242" t="s">
        <v>200</v>
      </c>
      <c r="E5221" s="251" t="s">
        <v>1</v>
      </c>
      <c r="F5221" s="252" t="s">
        <v>3318</v>
      </c>
      <c r="G5221" s="250"/>
      <c r="H5221" s="251" t="s">
        <v>1</v>
      </c>
      <c r="I5221" s="253"/>
      <c r="J5221" s="250"/>
      <c r="K5221" s="250"/>
      <c r="L5221" s="254"/>
      <c r="M5221" s="255"/>
      <c r="N5221" s="256"/>
      <c r="O5221" s="256"/>
      <c r="P5221" s="256"/>
      <c r="Q5221" s="256"/>
      <c r="R5221" s="256"/>
      <c r="S5221" s="256"/>
      <c r="T5221" s="257"/>
      <c r="U5221" s="13"/>
      <c r="V5221" s="13"/>
      <c r="W5221" s="13"/>
      <c r="X5221" s="13"/>
      <c r="Y5221" s="13"/>
      <c r="Z5221" s="13"/>
      <c r="AA5221" s="13"/>
      <c r="AB5221" s="13"/>
      <c r="AC5221" s="13"/>
      <c r="AD5221" s="13"/>
      <c r="AE5221" s="13"/>
      <c r="AT5221" s="258" t="s">
        <v>200</v>
      </c>
      <c r="AU5221" s="258" t="s">
        <v>82</v>
      </c>
      <c r="AV5221" s="13" t="s">
        <v>80</v>
      </c>
      <c r="AW5221" s="13" t="s">
        <v>30</v>
      </c>
      <c r="AX5221" s="13" t="s">
        <v>73</v>
      </c>
      <c r="AY5221" s="258" t="s">
        <v>189</v>
      </c>
    </row>
    <row r="5222" s="13" customFormat="1">
      <c r="A5222" s="13"/>
      <c r="B5222" s="249"/>
      <c r="C5222" s="250"/>
      <c r="D5222" s="242" t="s">
        <v>200</v>
      </c>
      <c r="E5222" s="251" t="s">
        <v>1</v>
      </c>
      <c r="F5222" s="252" t="s">
        <v>3319</v>
      </c>
      <c r="G5222" s="250"/>
      <c r="H5222" s="251" t="s">
        <v>1</v>
      </c>
      <c r="I5222" s="253"/>
      <c r="J5222" s="250"/>
      <c r="K5222" s="250"/>
      <c r="L5222" s="254"/>
      <c r="M5222" s="255"/>
      <c r="N5222" s="256"/>
      <c r="O5222" s="256"/>
      <c r="P5222" s="256"/>
      <c r="Q5222" s="256"/>
      <c r="R5222" s="256"/>
      <c r="S5222" s="256"/>
      <c r="T5222" s="257"/>
      <c r="U5222" s="13"/>
      <c r="V5222" s="13"/>
      <c r="W5222" s="13"/>
      <c r="X5222" s="13"/>
      <c r="Y5222" s="13"/>
      <c r="Z5222" s="13"/>
      <c r="AA5222" s="13"/>
      <c r="AB5222" s="13"/>
      <c r="AC5222" s="13"/>
      <c r="AD5222" s="13"/>
      <c r="AE5222" s="13"/>
      <c r="AT5222" s="258" t="s">
        <v>200</v>
      </c>
      <c r="AU5222" s="258" t="s">
        <v>82</v>
      </c>
      <c r="AV5222" s="13" t="s">
        <v>80</v>
      </c>
      <c r="AW5222" s="13" t="s">
        <v>30</v>
      </c>
      <c r="AX5222" s="13" t="s">
        <v>73</v>
      </c>
      <c r="AY5222" s="258" t="s">
        <v>189</v>
      </c>
    </row>
    <row r="5223" s="13" customFormat="1">
      <c r="A5223" s="13"/>
      <c r="B5223" s="249"/>
      <c r="C5223" s="250"/>
      <c r="D5223" s="242" t="s">
        <v>200</v>
      </c>
      <c r="E5223" s="251" t="s">
        <v>1</v>
      </c>
      <c r="F5223" s="252" t="s">
        <v>3320</v>
      </c>
      <c r="G5223" s="250"/>
      <c r="H5223" s="251" t="s">
        <v>1</v>
      </c>
      <c r="I5223" s="253"/>
      <c r="J5223" s="250"/>
      <c r="K5223" s="250"/>
      <c r="L5223" s="254"/>
      <c r="M5223" s="255"/>
      <c r="N5223" s="256"/>
      <c r="O5223" s="256"/>
      <c r="P5223" s="256"/>
      <c r="Q5223" s="256"/>
      <c r="R5223" s="256"/>
      <c r="S5223" s="256"/>
      <c r="T5223" s="257"/>
      <c r="U5223" s="13"/>
      <c r="V5223" s="13"/>
      <c r="W5223" s="13"/>
      <c r="X5223" s="13"/>
      <c r="Y5223" s="13"/>
      <c r="Z5223" s="13"/>
      <c r="AA5223" s="13"/>
      <c r="AB5223" s="13"/>
      <c r="AC5223" s="13"/>
      <c r="AD5223" s="13"/>
      <c r="AE5223" s="13"/>
      <c r="AT5223" s="258" t="s">
        <v>200</v>
      </c>
      <c r="AU5223" s="258" t="s">
        <v>82</v>
      </c>
      <c r="AV5223" s="13" t="s">
        <v>80</v>
      </c>
      <c r="AW5223" s="13" t="s">
        <v>30</v>
      </c>
      <c r="AX5223" s="13" t="s">
        <v>73</v>
      </c>
      <c r="AY5223" s="258" t="s">
        <v>189</v>
      </c>
    </row>
    <row r="5224" s="13" customFormat="1">
      <c r="A5224" s="13"/>
      <c r="B5224" s="249"/>
      <c r="C5224" s="250"/>
      <c r="D5224" s="242" t="s">
        <v>200</v>
      </c>
      <c r="E5224" s="251" t="s">
        <v>1</v>
      </c>
      <c r="F5224" s="252" t="s">
        <v>3321</v>
      </c>
      <c r="G5224" s="250"/>
      <c r="H5224" s="251" t="s">
        <v>1</v>
      </c>
      <c r="I5224" s="253"/>
      <c r="J5224" s="250"/>
      <c r="K5224" s="250"/>
      <c r="L5224" s="254"/>
      <c r="M5224" s="255"/>
      <c r="N5224" s="256"/>
      <c r="O5224" s="256"/>
      <c r="P5224" s="256"/>
      <c r="Q5224" s="256"/>
      <c r="R5224" s="256"/>
      <c r="S5224" s="256"/>
      <c r="T5224" s="257"/>
      <c r="U5224" s="13"/>
      <c r="V5224" s="13"/>
      <c r="W5224" s="13"/>
      <c r="X5224" s="13"/>
      <c r="Y5224" s="13"/>
      <c r="Z5224" s="13"/>
      <c r="AA5224" s="13"/>
      <c r="AB5224" s="13"/>
      <c r="AC5224" s="13"/>
      <c r="AD5224" s="13"/>
      <c r="AE5224" s="13"/>
      <c r="AT5224" s="258" t="s">
        <v>200</v>
      </c>
      <c r="AU5224" s="258" t="s">
        <v>82</v>
      </c>
      <c r="AV5224" s="13" t="s">
        <v>80</v>
      </c>
      <c r="AW5224" s="13" t="s">
        <v>30</v>
      </c>
      <c r="AX5224" s="13" t="s">
        <v>73</v>
      </c>
      <c r="AY5224" s="258" t="s">
        <v>189</v>
      </c>
    </row>
    <row r="5225" s="13" customFormat="1">
      <c r="A5225" s="13"/>
      <c r="B5225" s="249"/>
      <c r="C5225" s="250"/>
      <c r="D5225" s="242" t="s">
        <v>200</v>
      </c>
      <c r="E5225" s="251" t="s">
        <v>1</v>
      </c>
      <c r="F5225" s="252" t="s">
        <v>3322</v>
      </c>
      <c r="G5225" s="250"/>
      <c r="H5225" s="251" t="s">
        <v>1</v>
      </c>
      <c r="I5225" s="253"/>
      <c r="J5225" s="250"/>
      <c r="K5225" s="250"/>
      <c r="L5225" s="254"/>
      <c r="M5225" s="255"/>
      <c r="N5225" s="256"/>
      <c r="O5225" s="256"/>
      <c r="P5225" s="256"/>
      <c r="Q5225" s="256"/>
      <c r="R5225" s="256"/>
      <c r="S5225" s="256"/>
      <c r="T5225" s="257"/>
      <c r="U5225" s="13"/>
      <c r="V5225" s="13"/>
      <c r="W5225" s="13"/>
      <c r="X5225" s="13"/>
      <c r="Y5225" s="13"/>
      <c r="Z5225" s="13"/>
      <c r="AA5225" s="13"/>
      <c r="AB5225" s="13"/>
      <c r="AC5225" s="13"/>
      <c r="AD5225" s="13"/>
      <c r="AE5225" s="13"/>
      <c r="AT5225" s="258" t="s">
        <v>200</v>
      </c>
      <c r="AU5225" s="258" t="s">
        <v>82</v>
      </c>
      <c r="AV5225" s="13" t="s">
        <v>80</v>
      </c>
      <c r="AW5225" s="13" t="s">
        <v>30</v>
      </c>
      <c r="AX5225" s="13" t="s">
        <v>73</v>
      </c>
      <c r="AY5225" s="258" t="s">
        <v>189</v>
      </c>
    </row>
    <row r="5226" s="13" customFormat="1">
      <c r="A5226" s="13"/>
      <c r="B5226" s="249"/>
      <c r="C5226" s="250"/>
      <c r="D5226" s="242" t="s">
        <v>200</v>
      </c>
      <c r="E5226" s="251" t="s">
        <v>1</v>
      </c>
      <c r="F5226" s="252" t="s">
        <v>2831</v>
      </c>
      <c r="G5226" s="250"/>
      <c r="H5226" s="251" t="s">
        <v>1</v>
      </c>
      <c r="I5226" s="253"/>
      <c r="J5226" s="250"/>
      <c r="K5226" s="250"/>
      <c r="L5226" s="254"/>
      <c r="M5226" s="255"/>
      <c r="N5226" s="256"/>
      <c r="O5226" s="256"/>
      <c r="P5226" s="256"/>
      <c r="Q5226" s="256"/>
      <c r="R5226" s="256"/>
      <c r="S5226" s="256"/>
      <c r="T5226" s="257"/>
      <c r="U5226" s="13"/>
      <c r="V5226" s="13"/>
      <c r="W5226" s="13"/>
      <c r="X5226" s="13"/>
      <c r="Y5226" s="13"/>
      <c r="Z5226" s="13"/>
      <c r="AA5226" s="13"/>
      <c r="AB5226" s="13"/>
      <c r="AC5226" s="13"/>
      <c r="AD5226" s="13"/>
      <c r="AE5226" s="13"/>
      <c r="AT5226" s="258" t="s">
        <v>200</v>
      </c>
      <c r="AU5226" s="258" t="s">
        <v>82</v>
      </c>
      <c r="AV5226" s="13" t="s">
        <v>80</v>
      </c>
      <c r="AW5226" s="13" t="s">
        <v>30</v>
      </c>
      <c r="AX5226" s="13" t="s">
        <v>73</v>
      </c>
      <c r="AY5226" s="258" t="s">
        <v>189</v>
      </c>
    </row>
    <row r="5227" s="13" customFormat="1">
      <c r="A5227" s="13"/>
      <c r="B5227" s="249"/>
      <c r="C5227" s="250"/>
      <c r="D5227" s="242" t="s">
        <v>200</v>
      </c>
      <c r="E5227" s="251" t="s">
        <v>1</v>
      </c>
      <c r="F5227" s="252" t="s">
        <v>3336</v>
      </c>
      <c r="G5227" s="250"/>
      <c r="H5227" s="251" t="s">
        <v>1</v>
      </c>
      <c r="I5227" s="253"/>
      <c r="J5227" s="250"/>
      <c r="K5227" s="250"/>
      <c r="L5227" s="254"/>
      <c r="M5227" s="255"/>
      <c r="N5227" s="256"/>
      <c r="O5227" s="256"/>
      <c r="P5227" s="256"/>
      <c r="Q5227" s="256"/>
      <c r="R5227" s="256"/>
      <c r="S5227" s="256"/>
      <c r="T5227" s="257"/>
      <c r="U5227" s="13"/>
      <c r="V5227" s="13"/>
      <c r="W5227" s="13"/>
      <c r="X5227" s="13"/>
      <c r="Y5227" s="13"/>
      <c r="Z5227" s="13"/>
      <c r="AA5227" s="13"/>
      <c r="AB5227" s="13"/>
      <c r="AC5227" s="13"/>
      <c r="AD5227" s="13"/>
      <c r="AE5227" s="13"/>
      <c r="AT5227" s="258" t="s">
        <v>200</v>
      </c>
      <c r="AU5227" s="258" t="s">
        <v>82</v>
      </c>
      <c r="AV5227" s="13" t="s">
        <v>80</v>
      </c>
      <c r="AW5227" s="13" t="s">
        <v>30</v>
      </c>
      <c r="AX5227" s="13" t="s">
        <v>73</v>
      </c>
      <c r="AY5227" s="258" t="s">
        <v>189</v>
      </c>
    </row>
    <row r="5228" s="14" customFormat="1">
      <c r="A5228" s="14"/>
      <c r="B5228" s="259"/>
      <c r="C5228" s="260"/>
      <c r="D5228" s="242" t="s">
        <v>200</v>
      </c>
      <c r="E5228" s="261" t="s">
        <v>1</v>
      </c>
      <c r="F5228" s="262" t="s">
        <v>80</v>
      </c>
      <c r="G5228" s="260"/>
      <c r="H5228" s="263">
        <v>1</v>
      </c>
      <c r="I5228" s="264"/>
      <c r="J5228" s="260"/>
      <c r="K5228" s="260"/>
      <c r="L5228" s="265"/>
      <c r="M5228" s="266"/>
      <c r="N5228" s="267"/>
      <c r="O5228" s="267"/>
      <c r="P5228" s="267"/>
      <c r="Q5228" s="267"/>
      <c r="R5228" s="267"/>
      <c r="S5228" s="267"/>
      <c r="T5228" s="268"/>
      <c r="U5228" s="14"/>
      <c r="V5228" s="14"/>
      <c r="W5228" s="14"/>
      <c r="X5228" s="14"/>
      <c r="Y5228" s="14"/>
      <c r="Z5228" s="14"/>
      <c r="AA5228" s="14"/>
      <c r="AB5228" s="14"/>
      <c r="AC5228" s="14"/>
      <c r="AD5228" s="14"/>
      <c r="AE5228" s="14"/>
      <c r="AT5228" s="269" t="s">
        <v>200</v>
      </c>
      <c r="AU5228" s="269" t="s">
        <v>82</v>
      </c>
      <c r="AV5228" s="14" t="s">
        <v>82</v>
      </c>
      <c r="AW5228" s="14" t="s">
        <v>30</v>
      </c>
      <c r="AX5228" s="14" t="s">
        <v>73</v>
      </c>
      <c r="AY5228" s="269" t="s">
        <v>189</v>
      </c>
    </row>
    <row r="5229" s="15" customFormat="1">
      <c r="A5229" s="15"/>
      <c r="B5229" s="270"/>
      <c r="C5229" s="271"/>
      <c r="D5229" s="242" t="s">
        <v>200</v>
      </c>
      <c r="E5229" s="272" t="s">
        <v>1</v>
      </c>
      <c r="F5229" s="273" t="s">
        <v>207</v>
      </c>
      <c r="G5229" s="271"/>
      <c r="H5229" s="274">
        <v>1</v>
      </c>
      <c r="I5229" s="275"/>
      <c r="J5229" s="271"/>
      <c r="K5229" s="271"/>
      <c r="L5229" s="276"/>
      <c r="M5229" s="277"/>
      <c r="N5229" s="278"/>
      <c r="O5229" s="278"/>
      <c r="P5229" s="278"/>
      <c r="Q5229" s="278"/>
      <c r="R5229" s="278"/>
      <c r="S5229" s="278"/>
      <c r="T5229" s="279"/>
      <c r="U5229" s="15"/>
      <c r="V5229" s="15"/>
      <c r="W5229" s="15"/>
      <c r="X5229" s="15"/>
      <c r="Y5229" s="15"/>
      <c r="Z5229" s="15"/>
      <c r="AA5229" s="15"/>
      <c r="AB5229" s="15"/>
      <c r="AC5229" s="15"/>
      <c r="AD5229" s="15"/>
      <c r="AE5229" s="15"/>
      <c r="AT5229" s="280" t="s">
        <v>200</v>
      </c>
      <c r="AU5229" s="280" t="s">
        <v>82</v>
      </c>
      <c r="AV5229" s="15" t="s">
        <v>195</v>
      </c>
      <c r="AW5229" s="15" t="s">
        <v>30</v>
      </c>
      <c r="AX5229" s="15" t="s">
        <v>80</v>
      </c>
      <c r="AY5229" s="280" t="s">
        <v>189</v>
      </c>
    </row>
    <row r="5230" s="2" customFormat="1" ht="24.15" customHeight="1">
      <c r="A5230" s="39"/>
      <c r="B5230" s="40"/>
      <c r="C5230" s="228" t="s">
        <v>3337</v>
      </c>
      <c r="D5230" s="228" t="s">
        <v>191</v>
      </c>
      <c r="E5230" s="229" t="s">
        <v>3338</v>
      </c>
      <c r="F5230" s="230" t="s">
        <v>3339</v>
      </c>
      <c r="G5230" s="231" t="s">
        <v>466</v>
      </c>
      <c r="H5230" s="232">
        <v>34.100000000000001</v>
      </c>
      <c r="I5230" s="233"/>
      <c r="J5230" s="234">
        <f>ROUND(I5230*H5230,2)</f>
        <v>0</v>
      </c>
      <c r="K5230" s="235"/>
      <c r="L5230" s="45"/>
      <c r="M5230" s="236" t="s">
        <v>1</v>
      </c>
      <c r="N5230" s="237" t="s">
        <v>38</v>
      </c>
      <c r="O5230" s="92"/>
      <c r="P5230" s="238">
        <f>O5230*H5230</f>
        <v>0</v>
      </c>
      <c r="Q5230" s="238">
        <v>0</v>
      </c>
      <c r="R5230" s="238">
        <f>Q5230*H5230</f>
        <v>0</v>
      </c>
      <c r="S5230" s="238">
        <v>0</v>
      </c>
      <c r="T5230" s="239">
        <f>S5230*H5230</f>
        <v>0</v>
      </c>
      <c r="U5230" s="39"/>
      <c r="V5230" s="39"/>
      <c r="W5230" s="39"/>
      <c r="X5230" s="39"/>
      <c r="Y5230" s="39"/>
      <c r="Z5230" s="39"/>
      <c r="AA5230" s="39"/>
      <c r="AB5230" s="39"/>
      <c r="AC5230" s="39"/>
      <c r="AD5230" s="39"/>
      <c r="AE5230" s="39"/>
      <c r="AR5230" s="240" t="s">
        <v>306</v>
      </c>
      <c r="AT5230" s="240" t="s">
        <v>191</v>
      </c>
      <c r="AU5230" s="240" t="s">
        <v>82</v>
      </c>
      <c r="AY5230" s="18" t="s">
        <v>189</v>
      </c>
      <c r="BE5230" s="241">
        <f>IF(N5230="základní",J5230,0)</f>
        <v>0</v>
      </c>
      <c r="BF5230" s="241">
        <f>IF(N5230="snížená",J5230,0)</f>
        <v>0</v>
      </c>
      <c r="BG5230" s="241">
        <f>IF(N5230="zákl. přenesená",J5230,0)</f>
        <v>0</v>
      </c>
      <c r="BH5230" s="241">
        <f>IF(N5230="sníž. přenesená",J5230,0)</f>
        <v>0</v>
      </c>
      <c r="BI5230" s="241">
        <f>IF(N5230="nulová",J5230,0)</f>
        <v>0</v>
      </c>
      <c r="BJ5230" s="18" t="s">
        <v>80</v>
      </c>
      <c r="BK5230" s="241">
        <f>ROUND(I5230*H5230,2)</f>
        <v>0</v>
      </c>
      <c r="BL5230" s="18" t="s">
        <v>306</v>
      </c>
      <c r="BM5230" s="240" t="s">
        <v>3340</v>
      </c>
    </row>
    <row r="5231" s="2" customFormat="1">
      <c r="A5231" s="39"/>
      <c r="B5231" s="40"/>
      <c r="C5231" s="41"/>
      <c r="D5231" s="242" t="s">
        <v>197</v>
      </c>
      <c r="E5231" s="41"/>
      <c r="F5231" s="243" t="s">
        <v>3341</v>
      </c>
      <c r="G5231" s="41"/>
      <c r="H5231" s="41"/>
      <c r="I5231" s="244"/>
      <c r="J5231" s="41"/>
      <c r="K5231" s="41"/>
      <c r="L5231" s="45"/>
      <c r="M5231" s="245"/>
      <c r="N5231" s="246"/>
      <c r="O5231" s="92"/>
      <c r="P5231" s="92"/>
      <c r="Q5231" s="92"/>
      <c r="R5231" s="92"/>
      <c r="S5231" s="92"/>
      <c r="T5231" s="93"/>
      <c r="U5231" s="39"/>
      <c r="V5231" s="39"/>
      <c r="W5231" s="39"/>
      <c r="X5231" s="39"/>
      <c r="Y5231" s="39"/>
      <c r="Z5231" s="39"/>
      <c r="AA5231" s="39"/>
      <c r="AB5231" s="39"/>
      <c r="AC5231" s="39"/>
      <c r="AD5231" s="39"/>
      <c r="AE5231" s="39"/>
      <c r="AT5231" s="18" t="s">
        <v>197</v>
      </c>
      <c r="AU5231" s="18" t="s">
        <v>82</v>
      </c>
    </row>
    <row r="5232" s="2" customFormat="1">
      <c r="A5232" s="39"/>
      <c r="B5232" s="40"/>
      <c r="C5232" s="41"/>
      <c r="D5232" s="247" t="s">
        <v>198</v>
      </c>
      <c r="E5232" s="41"/>
      <c r="F5232" s="248" t="s">
        <v>3342</v>
      </c>
      <c r="G5232" s="41"/>
      <c r="H5232" s="41"/>
      <c r="I5232" s="244"/>
      <c r="J5232" s="41"/>
      <c r="K5232" s="41"/>
      <c r="L5232" s="45"/>
      <c r="M5232" s="245"/>
      <c r="N5232" s="246"/>
      <c r="O5232" s="92"/>
      <c r="P5232" s="92"/>
      <c r="Q5232" s="92"/>
      <c r="R5232" s="92"/>
      <c r="S5232" s="92"/>
      <c r="T5232" s="93"/>
      <c r="U5232" s="39"/>
      <c r="V5232" s="39"/>
      <c r="W5232" s="39"/>
      <c r="X5232" s="39"/>
      <c r="Y5232" s="39"/>
      <c r="Z5232" s="39"/>
      <c r="AA5232" s="39"/>
      <c r="AB5232" s="39"/>
      <c r="AC5232" s="39"/>
      <c r="AD5232" s="39"/>
      <c r="AE5232" s="39"/>
      <c r="AT5232" s="18" t="s">
        <v>198</v>
      </c>
      <c r="AU5232" s="18" t="s">
        <v>82</v>
      </c>
    </row>
    <row r="5233" s="13" customFormat="1">
      <c r="A5233" s="13"/>
      <c r="B5233" s="249"/>
      <c r="C5233" s="250"/>
      <c r="D5233" s="242" t="s">
        <v>200</v>
      </c>
      <c r="E5233" s="251" t="s">
        <v>1</v>
      </c>
      <c r="F5233" s="252" t="s">
        <v>3343</v>
      </c>
      <c r="G5233" s="250"/>
      <c r="H5233" s="251" t="s">
        <v>1</v>
      </c>
      <c r="I5233" s="253"/>
      <c r="J5233" s="250"/>
      <c r="K5233" s="250"/>
      <c r="L5233" s="254"/>
      <c r="M5233" s="255"/>
      <c r="N5233" s="256"/>
      <c r="O5233" s="256"/>
      <c r="P5233" s="256"/>
      <c r="Q5233" s="256"/>
      <c r="R5233" s="256"/>
      <c r="S5233" s="256"/>
      <c r="T5233" s="257"/>
      <c r="U5233" s="13"/>
      <c r="V5233" s="13"/>
      <c r="W5233" s="13"/>
      <c r="X5233" s="13"/>
      <c r="Y5233" s="13"/>
      <c r="Z5233" s="13"/>
      <c r="AA5233" s="13"/>
      <c r="AB5233" s="13"/>
      <c r="AC5233" s="13"/>
      <c r="AD5233" s="13"/>
      <c r="AE5233" s="13"/>
      <c r="AT5233" s="258" t="s">
        <v>200</v>
      </c>
      <c r="AU5233" s="258" t="s">
        <v>82</v>
      </c>
      <c r="AV5233" s="13" t="s">
        <v>80</v>
      </c>
      <c r="AW5233" s="13" t="s">
        <v>30</v>
      </c>
      <c r="AX5233" s="13" t="s">
        <v>73</v>
      </c>
      <c r="AY5233" s="258" t="s">
        <v>189</v>
      </c>
    </row>
    <row r="5234" s="13" customFormat="1">
      <c r="A5234" s="13"/>
      <c r="B5234" s="249"/>
      <c r="C5234" s="250"/>
      <c r="D5234" s="242" t="s">
        <v>200</v>
      </c>
      <c r="E5234" s="251" t="s">
        <v>1</v>
      </c>
      <c r="F5234" s="252" t="s">
        <v>3344</v>
      </c>
      <c r="G5234" s="250"/>
      <c r="H5234" s="251" t="s">
        <v>1</v>
      </c>
      <c r="I5234" s="253"/>
      <c r="J5234" s="250"/>
      <c r="K5234" s="250"/>
      <c r="L5234" s="254"/>
      <c r="M5234" s="255"/>
      <c r="N5234" s="256"/>
      <c r="O5234" s="256"/>
      <c r="P5234" s="256"/>
      <c r="Q5234" s="256"/>
      <c r="R5234" s="256"/>
      <c r="S5234" s="256"/>
      <c r="T5234" s="257"/>
      <c r="U5234" s="13"/>
      <c r="V5234" s="13"/>
      <c r="W5234" s="13"/>
      <c r="X5234" s="13"/>
      <c r="Y5234" s="13"/>
      <c r="Z5234" s="13"/>
      <c r="AA5234" s="13"/>
      <c r="AB5234" s="13"/>
      <c r="AC5234" s="13"/>
      <c r="AD5234" s="13"/>
      <c r="AE5234" s="13"/>
      <c r="AT5234" s="258" t="s">
        <v>200</v>
      </c>
      <c r="AU5234" s="258" t="s">
        <v>82</v>
      </c>
      <c r="AV5234" s="13" t="s">
        <v>80</v>
      </c>
      <c r="AW5234" s="13" t="s">
        <v>30</v>
      </c>
      <c r="AX5234" s="13" t="s">
        <v>73</v>
      </c>
      <c r="AY5234" s="258" t="s">
        <v>189</v>
      </c>
    </row>
    <row r="5235" s="13" customFormat="1">
      <c r="A5235" s="13"/>
      <c r="B5235" s="249"/>
      <c r="C5235" s="250"/>
      <c r="D5235" s="242" t="s">
        <v>200</v>
      </c>
      <c r="E5235" s="251" t="s">
        <v>1</v>
      </c>
      <c r="F5235" s="252" t="s">
        <v>3345</v>
      </c>
      <c r="G5235" s="250"/>
      <c r="H5235" s="251" t="s">
        <v>1</v>
      </c>
      <c r="I5235" s="253"/>
      <c r="J5235" s="250"/>
      <c r="K5235" s="250"/>
      <c r="L5235" s="254"/>
      <c r="M5235" s="255"/>
      <c r="N5235" s="256"/>
      <c r="O5235" s="256"/>
      <c r="P5235" s="256"/>
      <c r="Q5235" s="256"/>
      <c r="R5235" s="256"/>
      <c r="S5235" s="256"/>
      <c r="T5235" s="257"/>
      <c r="U5235" s="13"/>
      <c r="V5235" s="13"/>
      <c r="W5235" s="13"/>
      <c r="X5235" s="13"/>
      <c r="Y5235" s="13"/>
      <c r="Z5235" s="13"/>
      <c r="AA5235" s="13"/>
      <c r="AB5235" s="13"/>
      <c r="AC5235" s="13"/>
      <c r="AD5235" s="13"/>
      <c r="AE5235" s="13"/>
      <c r="AT5235" s="258" t="s">
        <v>200</v>
      </c>
      <c r="AU5235" s="258" t="s">
        <v>82</v>
      </c>
      <c r="AV5235" s="13" t="s">
        <v>80</v>
      </c>
      <c r="AW5235" s="13" t="s">
        <v>30</v>
      </c>
      <c r="AX5235" s="13" t="s">
        <v>73</v>
      </c>
      <c r="AY5235" s="258" t="s">
        <v>189</v>
      </c>
    </row>
    <row r="5236" s="13" customFormat="1">
      <c r="A5236" s="13"/>
      <c r="B5236" s="249"/>
      <c r="C5236" s="250"/>
      <c r="D5236" s="242" t="s">
        <v>200</v>
      </c>
      <c r="E5236" s="251" t="s">
        <v>1</v>
      </c>
      <c r="F5236" s="252" t="s">
        <v>3346</v>
      </c>
      <c r="G5236" s="250"/>
      <c r="H5236" s="251" t="s">
        <v>1</v>
      </c>
      <c r="I5236" s="253"/>
      <c r="J5236" s="250"/>
      <c r="K5236" s="250"/>
      <c r="L5236" s="254"/>
      <c r="M5236" s="255"/>
      <c r="N5236" s="256"/>
      <c r="O5236" s="256"/>
      <c r="P5236" s="256"/>
      <c r="Q5236" s="256"/>
      <c r="R5236" s="256"/>
      <c r="S5236" s="256"/>
      <c r="T5236" s="257"/>
      <c r="U5236" s="13"/>
      <c r="V5236" s="13"/>
      <c r="W5236" s="13"/>
      <c r="X5236" s="13"/>
      <c r="Y5236" s="13"/>
      <c r="Z5236" s="13"/>
      <c r="AA5236" s="13"/>
      <c r="AB5236" s="13"/>
      <c r="AC5236" s="13"/>
      <c r="AD5236" s="13"/>
      <c r="AE5236" s="13"/>
      <c r="AT5236" s="258" t="s">
        <v>200</v>
      </c>
      <c r="AU5236" s="258" t="s">
        <v>82</v>
      </c>
      <c r="AV5236" s="13" t="s">
        <v>80</v>
      </c>
      <c r="AW5236" s="13" t="s">
        <v>30</v>
      </c>
      <c r="AX5236" s="13" t="s">
        <v>73</v>
      </c>
      <c r="AY5236" s="258" t="s">
        <v>189</v>
      </c>
    </row>
    <row r="5237" s="13" customFormat="1">
      <c r="A5237" s="13"/>
      <c r="B5237" s="249"/>
      <c r="C5237" s="250"/>
      <c r="D5237" s="242" t="s">
        <v>200</v>
      </c>
      <c r="E5237" s="251" t="s">
        <v>1</v>
      </c>
      <c r="F5237" s="252" t="s">
        <v>3347</v>
      </c>
      <c r="G5237" s="250"/>
      <c r="H5237" s="251" t="s">
        <v>1</v>
      </c>
      <c r="I5237" s="253"/>
      <c r="J5237" s="250"/>
      <c r="K5237" s="250"/>
      <c r="L5237" s="254"/>
      <c r="M5237" s="255"/>
      <c r="N5237" s="256"/>
      <c r="O5237" s="256"/>
      <c r="P5237" s="256"/>
      <c r="Q5237" s="256"/>
      <c r="R5237" s="256"/>
      <c r="S5237" s="256"/>
      <c r="T5237" s="257"/>
      <c r="U5237" s="13"/>
      <c r="V5237" s="13"/>
      <c r="W5237" s="13"/>
      <c r="X5237" s="13"/>
      <c r="Y5237" s="13"/>
      <c r="Z5237" s="13"/>
      <c r="AA5237" s="13"/>
      <c r="AB5237" s="13"/>
      <c r="AC5237" s="13"/>
      <c r="AD5237" s="13"/>
      <c r="AE5237" s="13"/>
      <c r="AT5237" s="258" t="s">
        <v>200</v>
      </c>
      <c r="AU5237" s="258" t="s">
        <v>82</v>
      </c>
      <c r="AV5237" s="13" t="s">
        <v>80</v>
      </c>
      <c r="AW5237" s="13" t="s">
        <v>30</v>
      </c>
      <c r="AX5237" s="13" t="s">
        <v>73</v>
      </c>
      <c r="AY5237" s="258" t="s">
        <v>189</v>
      </c>
    </row>
    <row r="5238" s="13" customFormat="1">
      <c r="A5238" s="13"/>
      <c r="B5238" s="249"/>
      <c r="C5238" s="250"/>
      <c r="D5238" s="242" t="s">
        <v>200</v>
      </c>
      <c r="E5238" s="251" t="s">
        <v>1</v>
      </c>
      <c r="F5238" s="252" t="s">
        <v>3348</v>
      </c>
      <c r="G5238" s="250"/>
      <c r="H5238" s="251" t="s">
        <v>1</v>
      </c>
      <c r="I5238" s="253"/>
      <c r="J5238" s="250"/>
      <c r="K5238" s="250"/>
      <c r="L5238" s="254"/>
      <c r="M5238" s="255"/>
      <c r="N5238" s="256"/>
      <c r="O5238" s="256"/>
      <c r="P5238" s="256"/>
      <c r="Q5238" s="256"/>
      <c r="R5238" s="256"/>
      <c r="S5238" s="256"/>
      <c r="T5238" s="257"/>
      <c r="U5238" s="13"/>
      <c r="V5238" s="13"/>
      <c r="W5238" s="13"/>
      <c r="X5238" s="13"/>
      <c r="Y5238" s="13"/>
      <c r="Z5238" s="13"/>
      <c r="AA5238" s="13"/>
      <c r="AB5238" s="13"/>
      <c r="AC5238" s="13"/>
      <c r="AD5238" s="13"/>
      <c r="AE5238" s="13"/>
      <c r="AT5238" s="258" t="s">
        <v>200</v>
      </c>
      <c r="AU5238" s="258" t="s">
        <v>82</v>
      </c>
      <c r="AV5238" s="13" t="s">
        <v>80</v>
      </c>
      <c r="AW5238" s="13" t="s">
        <v>30</v>
      </c>
      <c r="AX5238" s="13" t="s">
        <v>73</v>
      </c>
      <c r="AY5238" s="258" t="s">
        <v>189</v>
      </c>
    </row>
    <row r="5239" s="13" customFormat="1">
      <c r="A5239" s="13"/>
      <c r="B5239" s="249"/>
      <c r="C5239" s="250"/>
      <c r="D5239" s="242" t="s">
        <v>200</v>
      </c>
      <c r="E5239" s="251" t="s">
        <v>1</v>
      </c>
      <c r="F5239" s="252" t="s">
        <v>3349</v>
      </c>
      <c r="G5239" s="250"/>
      <c r="H5239" s="251" t="s">
        <v>1</v>
      </c>
      <c r="I5239" s="253"/>
      <c r="J5239" s="250"/>
      <c r="K5239" s="250"/>
      <c r="L5239" s="254"/>
      <c r="M5239" s="255"/>
      <c r="N5239" s="256"/>
      <c r="O5239" s="256"/>
      <c r="P5239" s="256"/>
      <c r="Q5239" s="256"/>
      <c r="R5239" s="256"/>
      <c r="S5239" s="256"/>
      <c r="T5239" s="257"/>
      <c r="U5239" s="13"/>
      <c r="V5239" s="13"/>
      <c r="W5239" s="13"/>
      <c r="X5239" s="13"/>
      <c r="Y5239" s="13"/>
      <c r="Z5239" s="13"/>
      <c r="AA5239" s="13"/>
      <c r="AB5239" s="13"/>
      <c r="AC5239" s="13"/>
      <c r="AD5239" s="13"/>
      <c r="AE5239" s="13"/>
      <c r="AT5239" s="258" t="s">
        <v>200</v>
      </c>
      <c r="AU5239" s="258" t="s">
        <v>82</v>
      </c>
      <c r="AV5239" s="13" t="s">
        <v>80</v>
      </c>
      <c r="AW5239" s="13" t="s">
        <v>30</v>
      </c>
      <c r="AX5239" s="13" t="s">
        <v>73</v>
      </c>
      <c r="AY5239" s="258" t="s">
        <v>189</v>
      </c>
    </row>
    <row r="5240" s="13" customFormat="1">
      <c r="A5240" s="13"/>
      <c r="B5240" s="249"/>
      <c r="C5240" s="250"/>
      <c r="D5240" s="242" t="s">
        <v>200</v>
      </c>
      <c r="E5240" s="251" t="s">
        <v>1</v>
      </c>
      <c r="F5240" s="252" t="s">
        <v>3350</v>
      </c>
      <c r="G5240" s="250"/>
      <c r="H5240" s="251" t="s">
        <v>1</v>
      </c>
      <c r="I5240" s="253"/>
      <c r="J5240" s="250"/>
      <c r="K5240" s="250"/>
      <c r="L5240" s="254"/>
      <c r="M5240" s="255"/>
      <c r="N5240" s="256"/>
      <c r="O5240" s="256"/>
      <c r="P5240" s="256"/>
      <c r="Q5240" s="256"/>
      <c r="R5240" s="256"/>
      <c r="S5240" s="256"/>
      <c r="T5240" s="257"/>
      <c r="U5240" s="13"/>
      <c r="V5240" s="13"/>
      <c r="W5240" s="13"/>
      <c r="X5240" s="13"/>
      <c r="Y5240" s="13"/>
      <c r="Z5240" s="13"/>
      <c r="AA5240" s="13"/>
      <c r="AB5240" s="13"/>
      <c r="AC5240" s="13"/>
      <c r="AD5240" s="13"/>
      <c r="AE5240" s="13"/>
      <c r="AT5240" s="258" t="s">
        <v>200</v>
      </c>
      <c r="AU5240" s="258" t="s">
        <v>82</v>
      </c>
      <c r="AV5240" s="13" t="s">
        <v>80</v>
      </c>
      <c r="AW5240" s="13" t="s">
        <v>30</v>
      </c>
      <c r="AX5240" s="13" t="s">
        <v>73</v>
      </c>
      <c r="AY5240" s="258" t="s">
        <v>189</v>
      </c>
    </row>
    <row r="5241" s="13" customFormat="1">
      <c r="A5241" s="13"/>
      <c r="B5241" s="249"/>
      <c r="C5241" s="250"/>
      <c r="D5241" s="242" t="s">
        <v>200</v>
      </c>
      <c r="E5241" s="251" t="s">
        <v>1</v>
      </c>
      <c r="F5241" s="252" t="s">
        <v>3351</v>
      </c>
      <c r="G5241" s="250"/>
      <c r="H5241" s="251" t="s">
        <v>1</v>
      </c>
      <c r="I5241" s="253"/>
      <c r="J5241" s="250"/>
      <c r="K5241" s="250"/>
      <c r="L5241" s="254"/>
      <c r="M5241" s="255"/>
      <c r="N5241" s="256"/>
      <c r="O5241" s="256"/>
      <c r="P5241" s="256"/>
      <c r="Q5241" s="256"/>
      <c r="R5241" s="256"/>
      <c r="S5241" s="256"/>
      <c r="T5241" s="257"/>
      <c r="U5241" s="13"/>
      <c r="V5241" s="13"/>
      <c r="W5241" s="13"/>
      <c r="X5241" s="13"/>
      <c r="Y5241" s="13"/>
      <c r="Z5241" s="13"/>
      <c r="AA5241" s="13"/>
      <c r="AB5241" s="13"/>
      <c r="AC5241" s="13"/>
      <c r="AD5241" s="13"/>
      <c r="AE5241" s="13"/>
      <c r="AT5241" s="258" t="s">
        <v>200</v>
      </c>
      <c r="AU5241" s="258" t="s">
        <v>82</v>
      </c>
      <c r="AV5241" s="13" t="s">
        <v>80</v>
      </c>
      <c r="AW5241" s="13" t="s">
        <v>30</v>
      </c>
      <c r="AX5241" s="13" t="s">
        <v>73</v>
      </c>
      <c r="AY5241" s="258" t="s">
        <v>189</v>
      </c>
    </row>
    <row r="5242" s="13" customFormat="1">
      <c r="A5242" s="13"/>
      <c r="B5242" s="249"/>
      <c r="C5242" s="250"/>
      <c r="D5242" s="242" t="s">
        <v>200</v>
      </c>
      <c r="E5242" s="251" t="s">
        <v>1</v>
      </c>
      <c r="F5242" s="252" t="s">
        <v>3352</v>
      </c>
      <c r="G5242" s="250"/>
      <c r="H5242" s="251" t="s">
        <v>1</v>
      </c>
      <c r="I5242" s="253"/>
      <c r="J5242" s="250"/>
      <c r="K5242" s="250"/>
      <c r="L5242" s="254"/>
      <c r="M5242" s="255"/>
      <c r="N5242" s="256"/>
      <c r="O5242" s="256"/>
      <c r="P5242" s="256"/>
      <c r="Q5242" s="256"/>
      <c r="R5242" s="256"/>
      <c r="S5242" s="256"/>
      <c r="T5242" s="257"/>
      <c r="U5242" s="13"/>
      <c r="V5242" s="13"/>
      <c r="W5242" s="13"/>
      <c r="X5242" s="13"/>
      <c r="Y5242" s="13"/>
      <c r="Z5242" s="13"/>
      <c r="AA5242" s="13"/>
      <c r="AB5242" s="13"/>
      <c r="AC5242" s="13"/>
      <c r="AD5242" s="13"/>
      <c r="AE5242" s="13"/>
      <c r="AT5242" s="258" t="s">
        <v>200</v>
      </c>
      <c r="AU5242" s="258" t="s">
        <v>82</v>
      </c>
      <c r="AV5242" s="13" t="s">
        <v>80</v>
      </c>
      <c r="AW5242" s="13" t="s">
        <v>30</v>
      </c>
      <c r="AX5242" s="13" t="s">
        <v>73</v>
      </c>
      <c r="AY5242" s="258" t="s">
        <v>189</v>
      </c>
    </row>
    <row r="5243" s="13" customFormat="1">
      <c r="A5243" s="13"/>
      <c r="B5243" s="249"/>
      <c r="C5243" s="250"/>
      <c r="D5243" s="242" t="s">
        <v>200</v>
      </c>
      <c r="E5243" s="251" t="s">
        <v>1</v>
      </c>
      <c r="F5243" s="252" t="s">
        <v>3353</v>
      </c>
      <c r="G5243" s="250"/>
      <c r="H5243" s="251" t="s">
        <v>1</v>
      </c>
      <c r="I5243" s="253"/>
      <c r="J5243" s="250"/>
      <c r="K5243" s="250"/>
      <c r="L5243" s="254"/>
      <c r="M5243" s="255"/>
      <c r="N5243" s="256"/>
      <c r="O5243" s="256"/>
      <c r="P5243" s="256"/>
      <c r="Q5243" s="256"/>
      <c r="R5243" s="256"/>
      <c r="S5243" s="256"/>
      <c r="T5243" s="257"/>
      <c r="U5243" s="13"/>
      <c r="V5243" s="13"/>
      <c r="W5243" s="13"/>
      <c r="X5243" s="13"/>
      <c r="Y5243" s="13"/>
      <c r="Z5243" s="13"/>
      <c r="AA5243" s="13"/>
      <c r="AB5243" s="13"/>
      <c r="AC5243" s="13"/>
      <c r="AD5243" s="13"/>
      <c r="AE5243" s="13"/>
      <c r="AT5243" s="258" t="s">
        <v>200</v>
      </c>
      <c r="AU5243" s="258" t="s">
        <v>82</v>
      </c>
      <c r="AV5243" s="13" t="s">
        <v>80</v>
      </c>
      <c r="AW5243" s="13" t="s">
        <v>30</v>
      </c>
      <c r="AX5243" s="13" t="s">
        <v>73</v>
      </c>
      <c r="AY5243" s="258" t="s">
        <v>189</v>
      </c>
    </row>
    <row r="5244" s="13" customFormat="1">
      <c r="A5244" s="13"/>
      <c r="B5244" s="249"/>
      <c r="C5244" s="250"/>
      <c r="D5244" s="242" t="s">
        <v>200</v>
      </c>
      <c r="E5244" s="251" t="s">
        <v>1</v>
      </c>
      <c r="F5244" s="252" t="s">
        <v>3354</v>
      </c>
      <c r="G5244" s="250"/>
      <c r="H5244" s="251" t="s">
        <v>1</v>
      </c>
      <c r="I5244" s="253"/>
      <c r="J5244" s="250"/>
      <c r="K5244" s="250"/>
      <c r="L5244" s="254"/>
      <c r="M5244" s="255"/>
      <c r="N5244" s="256"/>
      <c r="O5244" s="256"/>
      <c r="P5244" s="256"/>
      <c r="Q5244" s="256"/>
      <c r="R5244" s="256"/>
      <c r="S5244" s="256"/>
      <c r="T5244" s="257"/>
      <c r="U5244" s="13"/>
      <c r="V5244" s="13"/>
      <c r="W5244" s="13"/>
      <c r="X5244" s="13"/>
      <c r="Y5244" s="13"/>
      <c r="Z5244" s="13"/>
      <c r="AA5244" s="13"/>
      <c r="AB5244" s="13"/>
      <c r="AC5244" s="13"/>
      <c r="AD5244" s="13"/>
      <c r="AE5244" s="13"/>
      <c r="AT5244" s="258" t="s">
        <v>200</v>
      </c>
      <c r="AU5244" s="258" t="s">
        <v>82</v>
      </c>
      <c r="AV5244" s="13" t="s">
        <v>80</v>
      </c>
      <c r="AW5244" s="13" t="s">
        <v>30</v>
      </c>
      <c r="AX5244" s="13" t="s">
        <v>73</v>
      </c>
      <c r="AY5244" s="258" t="s">
        <v>189</v>
      </c>
    </row>
    <row r="5245" s="14" customFormat="1">
      <c r="A5245" s="14"/>
      <c r="B5245" s="259"/>
      <c r="C5245" s="260"/>
      <c r="D5245" s="242" t="s">
        <v>200</v>
      </c>
      <c r="E5245" s="261" t="s">
        <v>1</v>
      </c>
      <c r="F5245" s="262" t="s">
        <v>3355</v>
      </c>
      <c r="G5245" s="260"/>
      <c r="H5245" s="263">
        <v>34.100000000000001</v>
      </c>
      <c r="I5245" s="264"/>
      <c r="J5245" s="260"/>
      <c r="K5245" s="260"/>
      <c r="L5245" s="265"/>
      <c r="M5245" s="266"/>
      <c r="N5245" s="267"/>
      <c r="O5245" s="267"/>
      <c r="P5245" s="267"/>
      <c r="Q5245" s="267"/>
      <c r="R5245" s="267"/>
      <c r="S5245" s="267"/>
      <c r="T5245" s="268"/>
      <c r="U5245" s="14"/>
      <c r="V5245" s="14"/>
      <c r="W5245" s="14"/>
      <c r="X5245" s="14"/>
      <c r="Y5245" s="14"/>
      <c r="Z5245" s="14"/>
      <c r="AA5245" s="14"/>
      <c r="AB5245" s="14"/>
      <c r="AC5245" s="14"/>
      <c r="AD5245" s="14"/>
      <c r="AE5245" s="14"/>
      <c r="AT5245" s="269" t="s">
        <v>200</v>
      </c>
      <c r="AU5245" s="269" t="s">
        <v>82</v>
      </c>
      <c r="AV5245" s="14" t="s">
        <v>82</v>
      </c>
      <c r="AW5245" s="14" t="s">
        <v>30</v>
      </c>
      <c r="AX5245" s="14" t="s">
        <v>73</v>
      </c>
      <c r="AY5245" s="269" t="s">
        <v>189</v>
      </c>
    </row>
    <row r="5246" s="15" customFormat="1">
      <c r="A5246" s="15"/>
      <c r="B5246" s="270"/>
      <c r="C5246" s="271"/>
      <c r="D5246" s="242" t="s">
        <v>200</v>
      </c>
      <c r="E5246" s="272" t="s">
        <v>1</v>
      </c>
      <c r="F5246" s="273" t="s">
        <v>207</v>
      </c>
      <c r="G5246" s="271"/>
      <c r="H5246" s="274">
        <v>34.100000000000001</v>
      </c>
      <c r="I5246" s="275"/>
      <c r="J5246" s="271"/>
      <c r="K5246" s="271"/>
      <c r="L5246" s="276"/>
      <c r="M5246" s="277"/>
      <c r="N5246" s="278"/>
      <c r="O5246" s="278"/>
      <c r="P5246" s="278"/>
      <c r="Q5246" s="278"/>
      <c r="R5246" s="278"/>
      <c r="S5246" s="278"/>
      <c r="T5246" s="279"/>
      <c r="U5246" s="15"/>
      <c r="V5246" s="15"/>
      <c r="W5246" s="15"/>
      <c r="X5246" s="15"/>
      <c r="Y5246" s="15"/>
      <c r="Z5246" s="15"/>
      <c r="AA5246" s="15"/>
      <c r="AB5246" s="15"/>
      <c r="AC5246" s="15"/>
      <c r="AD5246" s="15"/>
      <c r="AE5246" s="15"/>
      <c r="AT5246" s="280" t="s">
        <v>200</v>
      </c>
      <c r="AU5246" s="280" t="s">
        <v>82</v>
      </c>
      <c r="AV5246" s="15" t="s">
        <v>195</v>
      </c>
      <c r="AW5246" s="15" t="s">
        <v>30</v>
      </c>
      <c r="AX5246" s="15" t="s">
        <v>80</v>
      </c>
      <c r="AY5246" s="280" t="s">
        <v>189</v>
      </c>
    </row>
    <row r="5247" s="2" customFormat="1" ht="16.5" customHeight="1">
      <c r="A5247" s="39"/>
      <c r="B5247" s="40"/>
      <c r="C5247" s="281" t="s">
        <v>3356</v>
      </c>
      <c r="D5247" s="281" t="s">
        <v>273</v>
      </c>
      <c r="E5247" s="282" t="s">
        <v>3357</v>
      </c>
      <c r="F5247" s="283" t="s">
        <v>3358</v>
      </c>
      <c r="G5247" s="284" t="s">
        <v>466</v>
      </c>
      <c r="H5247" s="285">
        <v>34.100000000000001</v>
      </c>
      <c r="I5247" s="286"/>
      <c r="J5247" s="287">
        <f>ROUND(I5247*H5247,2)</f>
        <v>0</v>
      </c>
      <c r="K5247" s="288"/>
      <c r="L5247" s="289"/>
      <c r="M5247" s="290" t="s">
        <v>1</v>
      </c>
      <c r="N5247" s="291" t="s">
        <v>38</v>
      </c>
      <c r="O5247" s="92"/>
      <c r="P5247" s="238">
        <f>O5247*H5247</f>
        <v>0</v>
      </c>
      <c r="Q5247" s="238">
        <v>0</v>
      </c>
      <c r="R5247" s="238">
        <f>Q5247*H5247</f>
        <v>0</v>
      </c>
      <c r="S5247" s="238">
        <v>0</v>
      </c>
      <c r="T5247" s="239">
        <f>S5247*H5247</f>
        <v>0</v>
      </c>
      <c r="U5247" s="39"/>
      <c r="V5247" s="39"/>
      <c r="W5247" s="39"/>
      <c r="X5247" s="39"/>
      <c r="Y5247" s="39"/>
      <c r="Z5247" s="39"/>
      <c r="AA5247" s="39"/>
      <c r="AB5247" s="39"/>
      <c r="AC5247" s="39"/>
      <c r="AD5247" s="39"/>
      <c r="AE5247" s="39"/>
      <c r="AR5247" s="240" t="s">
        <v>471</v>
      </c>
      <c r="AT5247" s="240" t="s">
        <v>273</v>
      </c>
      <c r="AU5247" s="240" t="s">
        <v>82</v>
      </c>
      <c r="AY5247" s="18" t="s">
        <v>189</v>
      </c>
      <c r="BE5247" s="241">
        <f>IF(N5247="základní",J5247,0)</f>
        <v>0</v>
      </c>
      <c r="BF5247" s="241">
        <f>IF(N5247="snížená",J5247,0)</f>
        <v>0</v>
      </c>
      <c r="BG5247" s="241">
        <f>IF(N5247="zákl. přenesená",J5247,0)</f>
        <v>0</v>
      </c>
      <c r="BH5247" s="241">
        <f>IF(N5247="sníž. přenesená",J5247,0)</f>
        <v>0</v>
      </c>
      <c r="BI5247" s="241">
        <f>IF(N5247="nulová",J5247,0)</f>
        <v>0</v>
      </c>
      <c r="BJ5247" s="18" t="s">
        <v>80</v>
      </c>
      <c r="BK5247" s="241">
        <f>ROUND(I5247*H5247,2)</f>
        <v>0</v>
      </c>
      <c r="BL5247" s="18" t="s">
        <v>306</v>
      </c>
      <c r="BM5247" s="240" t="s">
        <v>3359</v>
      </c>
    </row>
    <row r="5248" s="2" customFormat="1">
      <c r="A5248" s="39"/>
      <c r="B5248" s="40"/>
      <c r="C5248" s="41"/>
      <c r="D5248" s="242" t="s">
        <v>197</v>
      </c>
      <c r="E5248" s="41"/>
      <c r="F5248" s="243" t="s">
        <v>3358</v>
      </c>
      <c r="G5248" s="41"/>
      <c r="H5248" s="41"/>
      <c r="I5248" s="244"/>
      <c r="J5248" s="41"/>
      <c r="K5248" s="41"/>
      <c r="L5248" s="45"/>
      <c r="M5248" s="245"/>
      <c r="N5248" s="246"/>
      <c r="O5248" s="92"/>
      <c r="P5248" s="92"/>
      <c r="Q5248" s="92"/>
      <c r="R5248" s="92"/>
      <c r="S5248" s="92"/>
      <c r="T5248" s="93"/>
      <c r="U5248" s="39"/>
      <c r="V5248" s="39"/>
      <c r="W5248" s="39"/>
      <c r="X5248" s="39"/>
      <c r="Y5248" s="39"/>
      <c r="Z5248" s="39"/>
      <c r="AA5248" s="39"/>
      <c r="AB5248" s="39"/>
      <c r="AC5248" s="39"/>
      <c r="AD5248" s="39"/>
      <c r="AE5248" s="39"/>
      <c r="AT5248" s="18" t="s">
        <v>197</v>
      </c>
      <c r="AU5248" s="18" t="s">
        <v>82</v>
      </c>
    </row>
    <row r="5249" s="2" customFormat="1" ht="16.5" customHeight="1">
      <c r="A5249" s="39"/>
      <c r="B5249" s="40"/>
      <c r="C5249" s="228" t="s">
        <v>3360</v>
      </c>
      <c r="D5249" s="228" t="s">
        <v>191</v>
      </c>
      <c r="E5249" s="229" t="s">
        <v>3361</v>
      </c>
      <c r="F5249" s="230" t="s">
        <v>3362</v>
      </c>
      <c r="G5249" s="231" t="s">
        <v>359</v>
      </c>
      <c r="H5249" s="232">
        <v>1</v>
      </c>
      <c r="I5249" s="233"/>
      <c r="J5249" s="234">
        <f>ROUND(I5249*H5249,2)</f>
        <v>0</v>
      </c>
      <c r="K5249" s="235"/>
      <c r="L5249" s="45"/>
      <c r="M5249" s="236" t="s">
        <v>1</v>
      </c>
      <c r="N5249" s="237" t="s">
        <v>38</v>
      </c>
      <c r="O5249" s="92"/>
      <c r="P5249" s="238">
        <f>O5249*H5249</f>
        <v>0</v>
      </c>
      <c r="Q5249" s="238">
        <v>0</v>
      </c>
      <c r="R5249" s="238">
        <f>Q5249*H5249</f>
        <v>0</v>
      </c>
      <c r="S5249" s="238">
        <v>0</v>
      </c>
      <c r="T5249" s="239">
        <f>S5249*H5249</f>
        <v>0</v>
      </c>
      <c r="U5249" s="39"/>
      <c r="V5249" s="39"/>
      <c r="W5249" s="39"/>
      <c r="X5249" s="39"/>
      <c r="Y5249" s="39"/>
      <c r="Z5249" s="39"/>
      <c r="AA5249" s="39"/>
      <c r="AB5249" s="39"/>
      <c r="AC5249" s="39"/>
      <c r="AD5249" s="39"/>
      <c r="AE5249" s="39"/>
      <c r="AR5249" s="240" t="s">
        <v>306</v>
      </c>
      <c r="AT5249" s="240" t="s">
        <v>191</v>
      </c>
      <c r="AU5249" s="240" t="s">
        <v>82</v>
      </c>
      <c r="AY5249" s="18" t="s">
        <v>189</v>
      </c>
      <c r="BE5249" s="241">
        <f>IF(N5249="základní",J5249,0)</f>
        <v>0</v>
      </c>
      <c r="BF5249" s="241">
        <f>IF(N5249="snížená",J5249,0)</f>
        <v>0</v>
      </c>
      <c r="BG5249" s="241">
        <f>IF(N5249="zákl. přenesená",J5249,0)</f>
        <v>0</v>
      </c>
      <c r="BH5249" s="241">
        <f>IF(N5249="sníž. přenesená",J5249,0)</f>
        <v>0</v>
      </c>
      <c r="BI5249" s="241">
        <f>IF(N5249="nulová",J5249,0)</f>
        <v>0</v>
      </c>
      <c r="BJ5249" s="18" t="s">
        <v>80</v>
      </c>
      <c r="BK5249" s="241">
        <f>ROUND(I5249*H5249,2)</f>
        <v>0</v>
      </c>
      <c r="BL5249" s="18" t="s">
        <v>306</v>
      </c>
      <c r="BM5249" s="240" t="s">
        <v>3363</v>
      </c>
    </row>
    <row r="5250" s="2" customFormat="1">
      <c r="A5250" s="39"/>
      <c r="B5250" s="40"/>
      <c r="C5250" s="41"/>
      <c r="D5250" s="242" t="s">
        <v>197</v>
      </c>
      <c r="E5250" s="41"/>
      <c r="F5250" s="243" t="s">
        <v>3362</v>
      </c>
      <c r="G5250" s="41"/>
      <c r="H5250" s="41"/>
      <c r="I5250" s="244"/>
      <c r="J5250" s="41"/>
      <c r="K5250" s="41"/>
      <c r="L5250" s="45"/>
      <c r="M5250" s="245"/>
      <c r="N5250" s="246"/>
      <c r="O5250" s="92"/>
      <c r="P5250" s="92"/>
      <c r="Q5250" s="92"/>
      <c r="R5250" s="92"/>
      <c r="S5250" s="92"/>
      <c r="T5250" s="93"/>
      <c r="U5250" s="39"/>
      <c r="V5250" s="39"/>
      <c r="W5250" s="39"/>
      <c r="X5250" s="39"/>
      <c r="Y5250" s="39"/>
      <c r="Z5250" s="39"/>
      <c r="AA5250" s="39"/>
      <c r="AB5250" s="39"/>
      <c r="AC5250" s="39"/>
      <c r="AD5250" s="39"/>
      <c r="AE5250" s="39"/>
      <c r="AT5250" s="18" t="s">
        <v>197</v>
      </c>
      <c r="AU5250" s="18" t="s">
        <v>82</v>
      </c>
    </row>
    <row r="5251" s="13" customFormat="1">
      <c r="A5251" s="13"/>
      <c r="B5251" s="249"/>
      <c r="C5251" s="250"/>
      <c r="D5251" s="242" t="s">
        <v>200</v>
      </c>
      <c r="E5251" s="251" t="s">
        <v>1</v>
      </c>
      <c r="F5251" s="252" t="s">
        <v>3364</v>
      </c>
      <c r="G5251" s="250"/>
      <c r="H5251" s="251" t="s">
        <v>1</v>
      </c>
      <c r="I5251" s="253"/>
      <c r="J5251" s="250"/>
      <c r="K5251" s="250"/>
      <c r="L5251" s="254"/>
      <c r="M5251" s="255"/>
      <c r="N5251" s="256"/>
      <c r="O5251" s="256"/>
      <c r="P5251" s="256"/>
      <c r="Q5251" s="256"/>
      <c r="R5251" s="256"/>
      <c r="S5251" s="256"/>
      <c r="T5251" s="257"/>
      <c r="U5251" s="13"/>
      <c r="V5251" s="13"/>
      <c r="W5251" s="13"/>
      <c r="X5251" s="13"/>
      <c r="Y5251" s="13"/>
      <c r="Z5251" s="13"/>
      <c r="AA5251" s="13"/>
      <c r="AB5251" s="13"/>
      <c r="AC5251" s="13"/>
      <c r="AD5251" s="13"/>
      <c r="AE5251" s="13"/>
      <c r="AT5251" s="258" t="s">
        <v>200</v>
      </c>
      <c r="AU5251" s="258" t="s">
        <v>82</v>
      </c>
      <c r="AV5251" s="13" t="s">
        <v>80</v>
      </c>
      <c r="AW5251" s="13" t="s">
        <v>30</v>
      </c>
      <c r="AX5251" s="13" t="s">
        <v>73</v>
      </c>
      <c r="AY5251" s="258" t="s">
        <v>189</v>
      </c>
    </row>
    <row r="5252" s="13" customFormat="1">
      <c r="A5252" s="13"/>
      <c r="B5252" s="249"/>
      <c r="C5252" s="250"/>
      <c r="D5252" s="242" t="s">
        <v>200</v>
      </c>
      <c r="E5252" s="251" t="s">
        <v>1</v>
      </c>
      <c r="F5252" s="252" t="s">
        <v>3365</v>
      </c>
      <c r="G5252" s="250"/>
      <c r="H5252" s="251" t="s">
        <v>1</v>
      </c>
      <c r="I5252" s="253"/>
      <c r="J5252" s="250"/>
      <c r="K5252" s="250"/>
      <c r="L5252" s="254"/>
      <c r="M5252" s="255"/>
      <c r="N5252" s="256"/>
      <c r="O5252" s="256"/>
      <c r="P5252" s="256"/>
      <c r="Q5252" s="256"/>
      <c r="R5252" s="256"/>
      <c r="S5252" s="256"/>
      <c r="T5252" s="257"/>
      <c r="U5252" s="13"/>
      <c r="V5252" s="13"/>
      <c r="W5252" s="13"/>
      <c r="X5252" s="13"/>
      <c r="Y5252" s="13"/>
      <c r="Z5252" s="13"/>
      <c r="AA5252" s="13"/>
      <c r="AB5252" s="13"/>
      <c r="AC5252" s="13"/>
      <c r="AD5252" s="13"/>
      <c r="AE5252" s="13"/>
      <c r="AT5252" s="258" t="s">
        <v>200</v>
      </c>
      <c r="AU5252" s="258" t="s">
        <v>82</v>
      </c>
      <c r="AV5252" s="13" t="s">
        <v>80</v>
      </c>
      <c r="AW5252" s="13" t="s">
        <v>30</v>
      </c>
      <c r="AX5252" s="13" t="s">
        <v>73</v>
      </c>
      <c r="AY5252" s="258" t="s">
        <v>189</v>
      </c>
    </row>
    <row r="5253" s="13" customFormat="1">
      <c r="A5253" s="13"/>
      <c r="B5253" s="249"/>
      <c r="C5253" s="250"/>
      <c r="D5253" s="242" t="s">
        <v>200</v>
      </c>
      <c r="E5253" s="251" t="s">
        <v>1</v>
      </c>
      <c r="F5253" s="252" t="s">
        <v>3366</v>
      </c>
      <c r="G5253" s="250"/>
      <c r="H5253" s="251" t="s">
        <v>1</v>
      </c>
      <c r="I5253" s="253"/>
      <c r="J5253" s="250"/>
      <c r="K5253" s="250"/>
      <c r="L5253" s="254"/>
      <c r="M5253" s="255"/>
      <c r="N5253" s="256"/>
      <c r="O5253" s="256"/>
      <c r="P5253" s="256"/>
      <c r="Q5253" s="256"/>
      <c r="R5253" s="256"/>
      <c r="S5253" s="256"/>
      <c r="T5253" s="257"/>
      <c r="U5253" s="13"/>
      <c r="V5253" s="13"/>
      <c r="W5253" s="13"/>
      <c r="X5253" s="13"/>
      <c r="Y5253" s="13"/>
      <c r="Z5253" s="13"/>
      <c r="AA5253" s="13"/>
      <c r="AB5253" s="13"/>
      <c r="AC5253" s="13"/>
      <c r="AD5253" s="13"/>
      <c r="AE5253" s="13"/>
      <c r="AT5253" s="258" t="s">
        <v>200</v>
      </c>
      <c r="AU5253" s="258" t="s">
        <v>82</v>
      </c>
      <c r="AV5253" s="13" t="s">
        <v>80</v>
      </c>
      <c r="AW5253" s="13" t="s">
        <v>30</v>
      </c>
      <c r="AX5253" s="13" t="s">
        <v>73</v>
      </c>
      <c r="AY5253" s="258" t="s">
        <v>189</v>
      </c>
    </row>
    <row r="5254" s="13" customFormat="1">
      <c r="A5254" s="13"/>
      <c r="B5254" s="249"/>
      <c r="C5254" s="250"/>
      <c r="D5254" s="242" t="s">
        <v>200</v>
      </c>
      <c r="E5254" s="251" t="s">
        <v>1</v>
      </c>
      <c r="F5254" s="252" t="s">
        <v>3367</v>
      </c>
      <c r="G5254" s="250"/>
      <c r="H5254" s="251" t="s">
        <v>1</v>
      </c>
      <c r="I5254" s="253"/>
      <c r="J5254" s="250"/>
      <c r="K5254" s="250"/>
      <c r="L5254" s="254"/>
      <c r="M5254" s="255"/>
      <c r="N5254" s="256"/>
      <c r="O5254" s="256"/>
      <c r="P5254" s="256"/>
      <c r="Q5254" s="256"/>
      <c r="R5254" s="256"/>
      <c r="S5254" s="256"/>
      <c r="T5254" s="257"/>
      <c r="U5254" s="13"/>
      <c r="V5254" s="13"/>
      <c r="W5254" s="13"/>
      <c r="X5254" s="13"/>
      <c r="Y5254" s="13"/>
      <c r="Z5254" s="13"/>
      <c r="AA5254" s="13"/>
      <c r="AB5254" s="13"/>
      <c r="AC5254" s="13"/>
      <c r="AD5254" s="13"/>
      <c r="AE5254" s="13"/>
      <c r="AT5254" s="258" t="s">
        <v>200</v>
      </c>
      <c r="AU5254" s="258" t="s">
        <v>82</v>
      </c>
      <c r="AV5254" s="13" t="s">
        <v>80</v>
      </c>
      <c r="AW5254" s="13" t="s">
        <v>30</v>
      </c>
      <c r="AX5254" s="13" t="s">
        <v>73</v>
      </c>
      <c r="AY5254" s="258" t="s">
        <v>189</v>
      </c>
    </row>
    <row r="5255" s="13" customFormat="1">
      <c r="A5255" s="13"/>
      <c r="B5255" s="249"/>
      <c r="C5255" s="250"/>
      <c r="D5255" s="242" t="s">
        <v>200</v>
      </c>
      <c r="E5255" s="251" t="s">
        <v>1</v>
      </c>
      <c r="F5255" s="252" t="s">
        <v>3312</v>
      </c>
      <c r="G5255" s="250"/>
      <c r="H5255" s="251" t="s">
        <v>1</v>
      </c>
      <c r="I5255" s="253"/>
      <c r="J5255" s="250"/>
      <c r="K5255" s="250"/>
      <c r="L5255" s="254"/>
      <c r="M5255" s="255"/>
      <c r="N5255" s="256"/>
      <c r="O5255" s="256"/>
      <c r="P5255" s="256"/>
      <c r="Q5255" s="256"/>
      <c r="R5255" s="256"/>
      <c r="S5255" s="256"/>
      <c r="T5255" s="257"/>
      <c r="U5255" s="13"/>
      <c r="V5255" s="13"/>
      <c r="W5255" s="13"/>
      <c r="X5255" s="13"/>
      <c r="Y5255" s="13"/>
      <c r="Z5255" s="13"/>
      <c r="AA5255" s="13"/>
      <c r="AB5255" s="13"/>
      <c r="AC5255" s="13"/>
      <c r="AD5255" s="13"/>
      <c r="AE5255" s="13"/>
      <c r="AT5255" s="258" t="s">
        <v>200</v>
      </c>
      <c r="AU5255" s="258" t="s">
        <v>82</v>
      </c>
      <c r="AV5255" s="13" t="s">
        <v>80</v>
      </c>
      <c r="AW5255" s="13" t="s">
        <v>30</v>
      </c>
      <c r="AX5255" s="13" t="s">
        <v>73</v>
      </c>
      <c r="AY5255" s="258" t="s">
        <v>189</v>
      </c>
    </row>
    <row r="5256" s="13" customFormat="1">
      <c r="A5256" s="13"/>
      <c r="B5256" s="249"/>
      <c r="C5256" s="250"/>
      <c r="D5256" s="242" t="s">
        <v>200</v>
      </c>
      <c r="E5256" s="251" t="s">
        <v>1</v>
      </c>
      <c r="F5256" s="252" t="s">
        <v>3313</v>
      </c>
      <c r="G5256" s="250"/>
      <c r="H5256" s="251" t="s">
        <v>1</v>
      </c>
      <c r="I5256" s="253"/>
      <c r="J5256" s="250"/>
      <c r="K5256" s="250"/>
      <c r="L5256" s="254"/>
      <c r="M5256" s="255"/>
      <c r="N5256" s="256"/>
      <c r="O5256" s="256"/>
      <c r="P5256" s="256"/>
      <c r="Q5256" s="256"/>
      <c r="R5256" s="256"/>
      <c r="S5256" s="256"/>
      <c r="T5256" s="257"/>
      <c r="U5256" s="13"/>
      <c r="V5256" s="13"/>
      <c r="W5256" s="13"/>
      <c r="X5256" s="13"/>
      <c r="Y5256" s="13"/>
      <c r="Z5256" s="13"/>
      <c r="AA5256" s="13"/>
      <c r="AB5256" s="13"/>
      <c r="AC5256" s="13"/>
      <c r="AD5256" s="13"/>
      <c r="AE5256" s="13"/>
      <c r="AT5256" s="258" t="s">
        <v>200</v>
      </c>
      <c r="AU5256" s="258" t="s">
        <v>82</v>
      </c>
      <c r="AV5256" s="13" t="s">
        <v>80</v>
      </c>
      <c r="AW5256" s="13" t="s">
        <v>30</v>
      </c>
      <c r="AX5256" s="13" t="s">
        <v>73</v>
      </c>
      <c r="AY5256" s="258" t="s">
        <v>189</v>
      </c>
    </row>
    <row r="5257" s="13" customFormat="1">
      <c r="A5257" s="13"/>
      <c r="B5257" s="249"/>
      <c r="C5257" s="250"/>
      <c r="D5257" s="242" t="s">
        <v>200</v>
      </c>
      <c r="E5257" s="251" t="s">
        <v>1</v>
      </c>
      <c r="F5257" s="252" t="s">
        <v>3368</v>
      </c>
      <c r="G5257" s="250"/>
      <c r="H5257" s="251" t="s">
        <v>1</v>
      </c>
      <c r="I5257" s="253"/>
      <c r="J5257" s="250"/>
      <c r="K5257" s="250"/>
      <c r="L5257" s="254"/>
      <c r="M5257" s="255"/>
      <c r="N5257" s="256"/>
      <c r="O5257" s="256"/>
      <c r="P5257" s="256"/>
      <c r="Q5257" s="256"/>
      <c r="R5257" s="256"/>
      <c r="S5257" s="256"/>
      <c r="T5257" s="257"/>
      <c r="U5257" s="13"/>
      <c r="V5257" s="13"/>
      <c r="W5257" s="13"/>
      <c r="X5257" s="13"/>
      <c r="Y5257" s="13"/>
      <c r="Z5257" s="13"/>
      <c r="AA5257" s="13"/>
      <c r="AB5257" s="13"/>
      <c r="AC5257" s="13"/>
      <c r="AD5257" s="13"/>
      <c r="AE5257" s="13"/>
      <c r="AT5257" s="258" t="s">
        <v>200</v>
      </c>
      <c r="AU5257" s="258" t="s">
        <v>82</v>
      </c>
      <c r="AV5257" s="13" t="s">
        <v>80</v>
      </c>
      <c r="AW5257" s="13" t="s">
        <v>30</v>
      </c>
      <c r="AX5257" s="13" t="s">
        <v>73</v>
      </c>
      <c r="AY5257" s="258" t="s">
        <v>189</v>
      </c>
    </row>
    <row r="5258" s="13" customFormat="1">
      <c r="A5258" s="13"/>
      <c r="B5258" s="249"/>
      <c r="C5258" s="250"/>
      <c r="D5258" s="242" t="s">
        <v>200</v>
      </c>
      <c r="E5258" s="251" t="s">
        <v>1</v>
      </c>
      <c r="F5258" s="252" t="s">
        <v>3316</v>
      </c>
      <c r="G5258" s="250"/>
      <c r="H5258" s="251" t="s">
        <v>1</v>
      </c>
      <c r="I5258" s="253"/>
      <c r="J5258" s="250"/>
      <c r="K5258" s="250"/>
      <c r="L5258" s="254"/>
      <c r="M5258" s="255"/>
      <c r="N5258" s="256"/>
      <c r="O5258" s="256"/>
      <c r="P5258" s="256"/>
      <c r="Q5258" s="256"/>
      <c r="R5258" s="256"/>
      <c r="S5258" s="256"/>
      <c r="T5258" s="257"/>
      <c r="U5258" s="13"/>
      <c r="V5258" s="13"/>
      <c r="W5258" s="13"/>
      <c r="X5258" s="13"/>
      <c r="Y5258" s="13"/>
      <c r="Z5258" s="13"/>
      <c r="AA5258" s="13"/>
      <c r="AB5258" s="13"/>
      <c r="AC5258" s="13"/>
      <c r="AD5258" s="13"/>
      <c r="AE5258" s="13"/>
      <c r="AT5258" s="258" t="s">
        <v>200</v>
      </c>
      <c r="AU5258" s="258" t="s">
        <v>82</v>
      </c>
      <c r="AV5258" s="13" t="s">
        <v>80</v>
      </c>
      <c r="AW5258" s="13" t="s">
        <v>30</v>
      </c>
      <c r="AX5258" s="13" t="s">
        <v>73</v>
      </c>
      <c r="AY5258" s="258" t="s">
        <v>189</v>
      </c>
    </row>
    <row r="5259" s="13" customFormat="1">
      <c r="A5259" s="13"/>
      <c r="B5259" s="249"/>
      <c r="C5259" s="250"/>
      <c r="D5259" s="242" t="s">
        <v>200</v>
      </c>
      <c r="E5259" s="251" t="s">
        <v>1</v>
      </c>
      <c r="F5259" s="252" t="s">
        <v>3317</v>
      </c>
      <c r="G5259" s="250"/>
      <c r="H5259" s="251" t="s">
        <v>1</v>
      </c>
      <c r="I5259" s="253"/>
      <c r="J5259" s="250"/>
      <c r="K5259" s="250"/>
      <c r="L5259" s="254"/>
      <c r="M5259" s="255"/>
      <c r="N5259" s="256"/>
      <c r="O5259" s="256"/>
      <c r="P5259" s="256"/>
      <c r="Q5259" s="256"/>
      <c r="R5259" s="256"/>
      <c r="S5259" s="256"/>
      <c r="T5259" s="257"/>
      <c r="U5259" s="13"/>
      <c r="V5259" s="13"/>
      <c r="W5259" s="13"/>
      <c r="X5259" s="13"/>
      <c r="Y5259" s="13"/>
      <c r="Z5259" s="13"/>
      <c r="AA5259" s="13"/>
      <c r="AB5259" s="13"/>
      <c r="AC5259" s="13"/>
      <c r="AD5259" s="13"/>
      <c r="AE5259" s="13"/>
      <c r="AT5259" s="258" t="s">
        <v>200</v>
      </c>
      <c r="AU5259" s="258" t="s">
        <v>82</v>
      </c>
      <c r="AV5259" s="13" t="s">
        <v>80</v>
      </c>
      <c r="AW5259" s="13" t="s">
        <v>30</v>
      </c>
      <c r="AX5259" s="13" t="s">
        <v>73</v>
      </c>
      <c r="AY5259" s="258" t="s">
        <v>189</v>
      </c>
    </row>
    <row r="5260" s="13" customFormat="1">
      <c r="A5260" s="13"/>
      <c r="B5260" s="249"/>
      <c r="C5260" s="250"/>
      <c r="D5260" s="242" t="s">
        <v>200</v>
      </c>
      <c r="E5260" s="251" t="s">
        <v>1</v>
      </c>
      <c r="F5260" s="252" t="s">
        <v>3369</v>
      </c>
      <c r="G5260" s="250"/>
      <c r="H5260" s="251" t="s">
        <v>1</v>
      </c>
      <c r="I5260" s="253"/>
      <c r="J5260" s="250"/>
      <c r="K5260" s="250"/>
      <c r="L5260" s="254"/>
      <c r="M5260" s="255"/>
      <c r="N5260" s="256"/>
      <c r="O5260" s="256"/>
      <c r="P5260" s="256"/>
      <c r="Q5260" s="256"/>
      <c r="R5260" s="256"/>
      <c r="S5260" s="256"/>
      <c r="T5260" s="257"/>
      <c r="U5260" s="13"/>
      <c r="V5260" s="13"/>
      <c r="W5260" s="13"/>
      <c r="X5260" s="13"/>
      <c r="Y5260" s="13"/>
      <c r="Z5260" s="13"/>
      <c r="AA5260" s="13"/>
      <c r="AB5260" s="13"/>
      <c r="AC5260" s="13"/>
      <c r="AD5260" s="13"/>
      <c r="AE5260" s="13"/>
      <c r="AT5260" s="258" t="s">
        <v>200</v>
      </c>
      <c r="AU5260" s="258" t="s">
        <v>82</v>
      </c>
      <c r="AV5260" s="13" t="s">
        <v>80</v>
      </c>
      <c r="AW5260" s="13" t="s">
        <v>30</v>
      </c>
      <c r="AX5260" s="13" t="s">
        <v>73</v>
      </c>
      <c r="AY5260" s="258" t="s">
        <v>189</v>
      </c>
    </row>
    <row r="5261" s="13" customFormat="1">
      <c r="A5261" s="13"/>
      <c r="B5261" s="249"/>
      <c r="C5261" s="250"/>
      <c r="D5261" s="242" t="s">
        <v>200</v>
      </c>
      <c r="E5261" s="251" t="s">
        <v>1</v>
      </c>
      <c r="F5261" s="252" t="s">
        <v>3370</v>
      </c>
      <c r="G5261" s="250"/>
      <c r="H5261" s="251" t="s">
        <v>1</v>
      </c>
      <c r="I5261" s="253"/>
      <c r="J5261" s="250"/>
      <c r="K5261" s="250"/>
      <c r="L5261" s="254"/>
      <c r="M5261" s="255"/>
      <c r="N5261" s="256"/>
      <c r="O5261" s="256"/>
      <c r="P5261" s="256"/>
      <c r="Q5261" s="256"/>
      <c r="R5261" s="256"/>
      <c r="S5261" s="256"/>
      <c r="T5261" s="257"/>
      <c r="U5261" s="13"/>
      <c r="V5261" s="13"/>
      <c r="W5261" s="13"/>
      <c r="X5261" s="13"/>
      <c r="Y5261" s="13"/>
      <c r="Z5261" s="13"/>
      <c r="AA5261" s="13"/>
      <c r="AB5261" s="13"/>
      <c r="AC5261" s="13"/>
      <c r="AD5261" s="13"/>
      <c r="AE5261" s="13"/>
      <c r="AT5261" s="258" t="s">
        <v>200</v>
      </c>
      <c r="AU5261" s="258" t="s">
        <v>82</v>
      </c>
      <c r="AV5261" s="13" t="s">
        <v>80</v>
      </c>
      <c r="AW5261" s="13" t="s">
        <v>30</v>
      </c>
      <c r="AX5261" s="13" t="s">
        <v>73</v>
      </c>
      <c r="AY5261" s="258" t="s">
        <v>189</v>
      </c>
    </row>
    <row r="5262" s="13" customFormat="1">
      <c r="A5262" s="13"/>
      <c r="B5262" s="249"/>
      <c r="C5262" s="250"/>
      <c r="D5262" s="242" t="s">
        <v>200</v>
      </c>
      <c r="E5262" s="251" t="s">
        <v>1</v>
      </c>
      <c r="F5262" s="252" t="s">
        <v>3320</v>
      </c>
      <c r="G5262" s="250"/>
      <c r="H5262" s="251" t="s">
        <v>1</v>
      </c>
      <c r="I5262" s="253"/>
      <c r="J5262" s="250"/>
      <c r="K5262" s="250"/>
      <c r="L5262" s="254"/>
      <c r="M5262" s="255"/>
      <c r="N5262" s="256"/>
      <c r="O5262" s="256"/>
      <c r="P5262" s="256"/>
      <c r="Q5262" s="256"/>
      <c r="R5262" s="256"/>
      <c r="S5262" s="256"/>
      <c r="T5262" s="257"/>
      <c r="U5262" s="13"/>
      <c r="V5262" s="13"/>
      <c r="W5262" s="13"/>
      <c r="X5262" s="13"/>
      <c r="Y5262" s="13"/>
      <c r="Z5262" s="13"/>
      <c r="AA5262" s="13"/>
      <c r="AB5262" s="13"/>
      <c r="AC5262" s="13"/>
      <c r="AD5262" s="13"/>
      <c r="AE5262" s="13"/>
      <c r="AT5262" s="258" t="s">
        <v>200</v>
      </c>
      <c r="AU5262" s="258" t="s">
        <v>82</v>
      </c>
      <c r="AV5262" s="13" t="s">
        <v>80</v>
      </c>
      <c r="AW5262" s="13" t="s">
        <v>30</v>
      </c>
      <c r="AX5262" s="13" t="s">
        <v>73</v>
      </c>
      <c r="AY5262" s="258" t="s">
        <v>189</v>
      </c>
    </row>
    <row r="5263" s="13" customFormat="1">
      <c r="A5263" s="13"/>
      <c r="B5263" s="249"/>
      <c r="C5263" s="250"/>
      <c r="D5263" s="242" t="s">
        <v>200</v>
      </c>
      <c r="E5263" s="251" t="s">
        <v>1</v>
      </c>
      <c r="F5263" s="252" t="s">
        <v>3371</v>
      </c>
      <c r="G5263" s="250"/>
      <c r="H5263" s="251" t="s">
        <v>1</v>
      </c>
      <c r="I5263" s="253"/>
      <c r="J5263" s="250"/>
      <c r="K5263" s="250"/>
      <c r="L5263" s="254"/>
      <c r="M5263" s="255"/>
      <c r="N5263" s="256"/>
      <c r="O5263" s="256"/>
      <c r="P5263" s="256"/>
      <c r="Q5263" s="256"/>
      <c r="R5263" s="256"/>
      <c r="S5263" s="256"/>
      <c r="T5263" s="257"/>
      <c r="U5263" s="13"/>
      <c r="V5263" s="13"/>
      <c r="W5263" s="13"/>
      <c r="X5263" s="13"/>
      <c r="Y5263" s="13"/>
      <c r="Z5263" s="13"/>
      <c r="AA5263" s="13"/>
      <c r="AB5263" s="13"/>
      <c r="AC5263" s="13"/>
      <c r="AD5263" s="13"/>
      <c r="AE5263" s="13"/>
      <c r="AT5263" s="258" t="s">
        <v>200</v>
      </c>
      <c r="AU5263" s="258" t="s">
        <v>82</v>
      </c>
      <c r="AV5263" s="13" t="s">
        <v>80</v>
      </c>
      <c r="AW5263" s="13" t="s">
        <v>30</v>
      </c>
      <c r="AX5263" s="13" t="s">
        <v>73</v>
      </c>
      <c r="AY5263" s="258" t="s">
        <v>189</v>
      </c>
    </row>
    <row r="5264" s="13" customFormat="1">
      <c r="A5264" s="13"/>
      <c r="B5264" s="249"/>
      <c r="C5264" s="250"/>
      <c r="D5264" s="242" t="s">
        <v>200</v>
      </c>
      <c r="E5264" s="251" t="s">
        <v>1</v>
      </c>
      <c r="F5264" s="252" t="s">
        <v>3321</v>
      </c>
      <c r="G5264" s="250"/>
      <c r="H5264" s="251" t="s">
        <v>1</v>
      </c>
      <c r="I5264" s="253"/>
      <c r="J5264" s="250"/>
      <c r="K5264" s="250"/>
      <c r="L5264" s="254"/>
      <c r="M5264" s="255"/>
      <c r="N5264" s="256"/>
      <c r="O5264" s="256"/>
      <c r="P5264" s="256"/>
      <c r="Q5264" s="256"/>
      <c r="R5264" s="256"/>
      <c r="S5264" s="256"/>
      <c r="T5264" s="257"/>
      <c r="U5264" s="13"/>
      <c r="V5264" s="13"/>
      <c r="W5264" s="13"/>
      <c r="X5264" s="13"/>
      <c r="Y5264" s="13"/>
      <c r="Z5264" s="13"/>
      <c r="AA5264" s="13"/>
      <c r="AB5264" s="13"/>
      <c r="AC5264" s="13"/>
      <c r="AD5264" s="13"/>
      <c r="AE5264" s="13"/>
      <c r="AT5264" s="258" t="s">
        <v>200</v>
      </c>
      <c r="AU5264" s="258" t="s">
        <v>82</v>
      </c>
      <c r="AV5264" s="13" t="s">
        <v>80</v>
      </c>
      <c r="AW5264" s="13" t="s">
        <v>30</v>
      </c>
      <c r="AX5264" s="13" t="s">
        <v>73</v>
      </c>
      <c r="AY5264" s="258" t="s">
        <v>189</v>
      </c>
    </row>
    <row r="5265" s="13" customFormat="1">
      <c r="A5265" s="13"/>
      <c r="B5265" s="249"/>
      <c r="C5265" s="250"/>
      <c r="D5265" s="242" t="s">
        <v>200</v>
      </c>
      <c r="E5265" s="251" t="s">
        <v>1</v>
      </c>
      <c r="F5265" s="252" t="s">
        <v>3322</v>
      </c>
      <c r="G5265" s="250"/>
      <c r="H5265" s="251" t="s">
        <v>1</v>
      </c>
      <c r="I5265" s="253"/>
      <c r="J5265" s="250"/>
      <c r="K5265" s="250"/>
      <c r="L5265" s="254"/>
      <c r="M5265" s="255"/>
      <c r="N5265" s="256"/>
      <c r="O5265" s="256"/>
      <c r="P5265" s="256"/>
      <c r="Q5265" s="256"/>
      <c r="R5265" s="256"/>
      <c r="S5265" s="256"/>
      <c r="T5265" s="257"/>
      <c r="U5265" s="13"/>
      <c r="V5265" s="13"/>
      <c r="W5265" s="13"/>
      <c r="X5265" s="13"/>
      <c r="Y5265" s="13"/>
      <c r="Z5265" s="13"/>
      <c r="AA5265" s="13"/>
      <c r="AB5265" s="13"/>
      <c r="AC5265" s="13"/>
      <c r="AD5265" s="13"/>
      <c r="AE5265" s="13"/>
      <c r="AT5265" s="258" t="s">
        <v>200</v>
      </c>
      <c r="AU5265" s="258" t="s">
        <v>82</v>
      </c>
      <c r="AV5265" s="13" t="s">
        <v>80</v>
      </c>
      <c r="AW5265" s="13" t="s">
        <v>30</v>
      </c>
      <c r="AX5265" s="13" t="s">
        <v>73</v>
      </c>
      <c r="AY5265" s="258" t="s">
        <v>189</v>
      </c>
    </row>
    <row r="5266" s="13" customFormat="1">
      <c r="A5266" s="13"/>
      <c r="B5266" s="249"/>
      <c r="C5266" s="250"/>
      <c r="D5266" s="242" t="s">
        <v>200</v>
      </c>
      <c r="E5266" s="251" t="s">
        <v>1</v>
      </c>
      <c r="F5266" s="252" t="s">
        <v>3372</v>
      </c>
      <c r="G5266" s="250"/>
      <c r="H5266" s="251" t="s">
        <v>1</v>
      </c>
      <c r="I5266" s="253"/>
      <c r="J5266" s="250"/>
      <c r="K5266" s="250"/>
      <c r="L5266" s="254"/>
      <c r="M5266" s="255"/>
      <c r="N5266" s="256"/>
      <c r="O5266" s="256"/>
      <c r="P5266" s="256"/>
      <c r="Q5266" s="256"/>
      <c r="R5266" s="256"/>
      <c r="S5266" s="256"/>
      <c r="T5266" s="257"/>
      <c r="U5266" s="13"/>
      <c r="V5266" s="13"/>
      <c r="W5266" s="13"/>
      <c r="X5266" s="13"/>
      <c r="Y5266" s="13"/>
      <c r="Z5266" s="13"/>
      <c r="AA5266" s="13"/>
      <c r="AB5266" s="13"/>
      <c r="AC5266" s="13"/>
      <c r="AD5266" s="13"/>
      <c r="AE5266" s="13"/>
      <c r="AT5266" s="258" t="s">
        <v>200</v>
      </c>
      <c r="AU5266" s="258" t="s">
        <v>82</v>
      </c>
      <c r="AV5266" s="13" t="s">
        <v>80</v>
      </c>
      <c r="AW5266" s="13" t="s">
        <v>30</v>
      </c>
      <c r="AX5266" s="13" t="s">
        <v>73</v>
      </c>
      <c r="AY5266" s="258" t="s">
        <v>189</v>
      </c>
    </row>
    <row r="5267" s="13" customFormat="1">
      <c r="A5267" s="13"/>
      <c r="B5267" s="249"/>
      <c r="C5267" s="250"/>
      <c r="D5267" s="242" t="s">
        <v>200</v>
      </c>
      <c r="E5267" s="251" t="s">
        <v>1</v>
      </c>
      <c r="F5267" s="252" t="s">
        <v>3373</v>
      </c>
      <c r="G5267" s="250"/>
      <c r="H5267" s="251" t="s">
        <v>1</v>
      </c>
      <c r="I5267" s="253"/>
      <c r="J5267" s="250"/>
      <c r="K5267" s="250"/>
      <c r="L5267" s="254"/>
      <c r="M5267" s="255"/>
      <c r="N5267" s="256"/>
      <c r="O5267" s="256"/>
      <c r="P5267" s="256"/>
      <c r="Q5267" s="256"/>
      <c r="R5267" s="256"/>
      <c r="S5267" s="256"/>
      <c r="T5267" s="257"/>
      <c r="U5267" s="13"/>
      <c r="V5267" s="13"/>
      <c r="W5267" s="13"/>
      <c r="X5267" s="13"/>
      <c r="Y5267" s="13"/>
      <c r="Z5267" s="13"/>
      <c r="AA5267" s="13"/>
      <c r="AB5267" s="13"/>
      <c r="AC5267" s="13"/>
      <c r="AD5267" s="13"/>
      <c r="AE5267" s="13"/>
      <c r="AT5267" s="258" t="s">
        <v>200</v>
      </c>
      <c r="AU5267" s="258" t="s">
        <v>82</v>
      </c>
      <c r="AV5267" s="13" t="s">
        <v>80</v>
      </c>
      <c r="AW5267" s="13" t="s">
        <v>30</v>
      </c>
      <c r="AX5267" s="13" t="s">
        <v>73</v>
      </c>
      <c r="AY5267" s="258" t="s">
        <v>189</v>
      </c>
    </row>
    <row r="5268" s="14" customFormat="1">
      <c r="A5268" s="14"/>
      <c r="B5268" s="259"/>
      <c r="C5268" s="260"/>
      <c r="D5268" s="242" t="s">
        <v>200</v>
      </c>
      <c r="E5268" s="261" t="s">
        <v>1</v>
      </c>
      <c r="F5268" s="262" t="s">
        <v>80</v>
      </c>
      <c r="G5268" s="260"/>
      <c r="H5268" s="263">
        <v>1</v>
      </c>
      <c r="I5268" s="264"/>
      <c r="J5268" s="260"/>
      <c r="K5268" s="260"/>
      <c r="L5268" s="265"/>
      <c r="M5268" s="266"/>
      <c r="N5268" s="267"/>
      <c r="O5268" s="267"/>
      <c r="P5268" s="267"/>
      <c r="Q5268" s="267"/>
      <c r="R5268" s="267"/>
      <c r="S5268" s="267"/>
      <c r="T5268" s="268"/>
      <c r="U5268" s="14"/>
      <c r="V5268" s="14"/>
      <c r="W5268" s="14"/>
      <c r="X5268" s="14"/>
      <c r="Y5268" s="14"/>
      <c r="Z5268" s="14"/>
      <c r="AA5268" s="14"/>
      <c r="AB5268" s="14"/>
      <c r="AC5268" s="14"/>
      <c r="AD5268" s="14"/>
      <c r="AE5268" s="14"/>
      <c r="AT5268" s="269" t="s">
        <v>200</v>
      </c>
      <c r="AU5268" s="269" t="s">
        <v>82</v>
      </c>
      <c r="AV5268" s="14" t="s">
        <v>82</v>
      </c>
      <c r="AW5268" s="14" t="s">
        <v>30</v>
      </c>
      <c r="AX5268" s="14" t="s">
        <v>73</v>
      </c>
      <c r="AY5268" s="269" t="s">
        <v>189</v>
      </c>
    </row>
    <row r="5269" s="15" customFormat="1">
      <c r="A5269" s="15"/>
      <c r="B5269" s="270"/>
      <c r="C5269" s="271"/>
      <c r="D5269" s="242" t="s">
        <v>200</v>
      </c>
      <c r="E5269" s="272" t="s">
        <v>1</v>
      </c>
      <c r="F5269" s="273" t="s">
        <v>207</v>
      </c>
      <c r="G5269" s="271"/>
      <c r="H5269" s="274">
        <v>1</v>
      </c>
      <c r="I5269" s="275"/>
      <c r="J5269" s="271"/>
      <c r="K5269" s="271"/>
      <c r="L5269" s="276"/>
      <c r="M5269" s="277"/>
      <c r="N5269" s="278"/>
      <c r="O5269" s="278"/>
      <c r="P5269" s="278"/>
      <c r="Q5269" s="278"/>
      <c r="R5269" s="278"/>
      <c r="S5269" s="278"/>
      <c r="T5269" s="279"/>
      <c r="U5269" s="15"/>
      <c r="V5269" s="15"/>
      <c r="W5269" s="15"/>
      <c r="X5269" s="15"/>
      <c r="Y5269" s="15"/>
      <c r="Z5269" s="15"/>
      <c r="AA5269" s="15"/>
      <c r="AB5269" s="15"/>
      <c r="AC5269" s="15"/>
      <c r="AD5269" s="15"/>
      <c r="AE5269" s="15"/>
      <c r="AT5269" s="280" t="s">
        <v>200</v>
      </c>
      <c r="AU5269" s="280" t="s">
        <v>82</v>
      </c>
      <c r="AV5269" s="15" t="s">
        <v>195</v>
      </c>
      <c r="AW5269" s="15" t="s">
        <v>30</v>
      </c>
      <c r="AX5269" s="15" t="s">
        <v>80</v>
      </c>
      <c r="AY5269" s="280" t="s">
        <v>189</v>
      </c>
    </row>
    <row r="5270" s="2" customFormat="1" ht="16.5" customHeight="1">
      <c r="A5270" s="39"/>
      <c r="B5270" s="40"/>
      <c r="C5270" s="228" t="s">
        <v>3374</v>
      </c>
      <c r="D5270" s="228" t="s">
        <v>191</v>
      </c>
      <c r="E5270" s="229" t="s">
        <v>3375</v>
      </c>
      <c r="F5270" s="230" t="s">
        <v>3376</v>
      </c>
      <c r="G5270" s="231" t="s">
        <v>359</v>
      </c>
      <c r="H5270" s="232">
        <v>4</v>
      </c>
      <c r="I5270" s="233"/>
      <c r="J5270" s="234">
        <f>ROUND(I5270*H5270,2)</f>
        <v>0</v>
      </c>
      <c r="K5270" s="235"/>
      <c r="L5270" s="45"/>
      <c r="M5270" s="236" t="s">
        <v>1</v>
      </c>
      <c r="N5270" s="237" t="s">
        <v>38</v>
      </c>
      <c r="O5270" s="92"/>
      <c r="P5270" s="238">
        <f>O5270*H5270</f>
        <v>0</v>
      </c>
      <c r="Q5270" s="238">
        <v>0</v>
      </c>
      <c r="R5270" s="238">
        <f>Q5270*H5270</f>
        <v>0</v>
      </c>
      <c r="S5270" s="238">
        <v>0</v>
      </c>
      <c r="T5270" s="239">
        <f>S5270*H5270</f>
        <v>0</v>
      </c>
      <c r="U5270" s="39"/>
      <c r="V5270" s="39"/>
      <c r="W5270" s="39"/>
      <c r="X5270" s="39"/>
      <c r="Y5270" s="39"/>
      <c r="Z5270" s="39"/>
      <c r="AA5270" s="39"/>
      <c r="AB5270" s="39"/>
      <c r="AC5270" s="39"/>
      <c r="AD5270" s="39"/>
      <c r="AE5270" s="39"/>
      <c r="AR5270" s="240" t="s">
        <v>306</v>
      </c>
      <c r="AT5270" s="240" t="s">
        <v>191</v>
      </c>
      <c r="AU5270" s="240" t="s">
        <v>82</v>
      </c>
      <c r="AY5270" s="18" t="s">
        <v>189</v>
      </c>
      <c r="BE5270" s="241">
        <f>IF(N5270="základní",J5270,0)</f>
        <v>0</v>
      </c>
      <c r="BF5270" s="241">
        <f>IF(N5270="snížená",J5270,0)</f>
        <v>0</v>
      </c>
      <c r="BG5270" s="241">
        <f>IF(N5270="zákl. přenesená",J5270,0)</f>
        <v>0</v>
      </c>
      <c r="BH5270" s="241">
        <f>IF(N5270="sníž. přenesená",J5270,0)</f>
        <v>0</v>
      </c>
      <c r="BI5270" s="241">
        <f>IF(N5270="nulová",J5270,0)</f>
        <v>0</v>
      </c>
      <c r="BJ5270" s="18" t="s">
        <v>80</v>
      </c>
      <c r="BK5270" s="241">
        <f>ROUND(I5270*H5270,2)</f>
        <v>0</v>
      </c>
      <c r="BL5270" s="18" t="s">
        <v>306</v>
      </c>
      <c r="BM5270" s="240" t="s">
        <v>3377</v>
      </c>
    </row>
    <row r="5271" s="2" customFormat="1">
      <c r="A5271" s="39"/>
      <c r="B5271" s="40"/>
      <c r="C5271" s="41"/>
      <c r="D5271" s="242" t="s">
        <v>197</v>
      </c>
      <c r="E5271" s="41"/>
      <c r="F5271" s="243" t="s">
        <v>3376</v>
      </c>
      <c r="G5271" s="41"/>
      <c r="H5271" s="41"/>
      <c r="I5271" s="244"/>
      <c r="J5271" s="41"/>
      <c r="K5271" s="41"/>
      <c r="L5271" s="45"/>
      <c r="M5271" s="245"/>
      <c r="N5271" s="246"/>
      <c r="O5271" s="92"/>
      <c r="P5271" s="92"/>
      <c r="Q5271" s="92"/>
      <c r="R5271" s="92"/>
      <c r="S5271" s="92"/>
      <c r="T5271" s="93"/>
      <c r="U5271" s="39"/>
      <c r="V5271" s="39"/>
      <c r="W5271" s="39"/>
      <c r="X5271" s="39"/>
      <c r="Y5271" s="39"/>
      <c r="Z5271" s="39"/>
      <c r="AA5271" s="39"/>
      <c r="AB5271" s="39"/>
      <c r="AC5271" s="39"/>
      <c r="AD5271" s="39"/>
      <c r="AE5271" s="39"/>
      <c r="AT5271" s="18" t="s">
        <v>197</v>
      </c>
      <c r="AU5271" s="18" t="s">
        <v>82</v>
      </c>
    </row>
    <row r="5272" s="13" customFormat="1">
      <c r="A5272" s="13"/>
      <c r="B5272" s="249"/>
      <c r="C5272" s="250"/>
      <c r="D5272" s="242" t="s">
        <v>200</v>
      </c>
      <c r="E5272" s="251" t="s">
        <v>1</v>
      </c>
      <c r="F5272" s="252" t="s">
        <v>3378</v>
      </c>
      <c r="G5272" s="250"/>
      <c r="H5272" s="251" t="s">
        <v>1</v>
      </c>
      <c r="I5272" s="253"/>
      <c r="J5272" s="250"/>
      <c r="K5272" s="250"/>
      <c r="L5272" s="254"/>
      <c r="M5272" s="255"/>
      <c r="N5272" s="256"/>
      <c r="O5272" s="256"/>
      <c r="P5272" s="256"/>
      <c r="Q5272" s="256"/>
      <c r="R5272" s="256"/>
      <c r="S5272" s="256"/>
      <c r="T5272" s="257"/>
      <c r="U5272" s="13"/>
      <c r="V5272" s="13"/>
      <c r="W5272" s="13"/>
      <c r="X5272" s="13"/>
      <c r="Y5272" s="13"/>
      <c r="Z5272" s="13"/>
      <c r="AA5272" s="13"/>
      <c r="AB5272" s="13"/>
      <c r="AC5272" s="13"/>
      <c r="AD5272" s="13"/>
      <c r="AE5272" s="13"/>
      <c r="AT5272" s="258" t="s">
        <v>200</v>
      </c>
      <c r="AU5272" s="258" t="s">
        <v>82</v>
      </c>
      <c r="AV5272" s="13" t="s">
        <v>80</v>
      </c>
      <c r="AW5272" s="13" t="s">
        <v>30</v>
      </c>
      <c r="AX5272" s="13" t="s">
        <v>73</v>
      </c>
      <c r="AY5272" s="258" t="s">
        <v>189</v>
      </c>
    </row>
    <row r="5273" s="13" customFormat="1">
      <c r="A5273" s="13"/>
      <c r="B5273" s="249"/>
      <c r="C5273" s="250"/>
      <c r="D5273" s="242" t="s">
        <v>200</v>
      </c>
      <c r="E5273" s="251" t="s">
        <v>1</v>
      </c>
      <c r="F5273" s="252" t="s">
        <v>3365</v>
      </c>
      <c r="G5273" s="250"/>
      <c r="H5273" s="251" t="s">
        <v>1</v>
      </c>
      <c r="I5273" s="253"/>
      <c r="J5273" s="250"/>
      <c r="K5273" s="250"/>
      <c r="L5273" s="254"/>
      <c r="M5273" s="255"/>
      <c r="N5273" s="256"/>
      <c r="O5273" s="256"/>
      <c r="P5273" s="256"/>
      <c r="Q5273" s="256"/>
      <c r="R5273" s="256"/>
      <c r="S5273" s="256"/>
      <c r="T5273" s="257"/>
      <c r="U5273" s="13"/>
      <c r="V5273" s="13"/>
      <c r="W5273" s="13"/>
      <c r="X5273" s="13"/>
      <c r="Y5273" s="13"/>
      <c r="Z5273" s="13"/>
      <c r="AA5273" s="13"/>
      <c r="AB5273" s="13"/>
      <c r="AC5273" s="13"/>
      <c r="AD5273" s="13"/>
      <c r="AE5273" s="13"/>
      <c r="AT5273" s="258" t="s">
        <v>200</v>
      </c>
      <c r="AU5273" s="258" t="s">
        <v>82</v>
      </c>
      <c r="AV5273" s="13" t="s">
        <v>80</v>
      </c>
      <c r="AW5273" s="13" t="s">
        <v>30</v>
      </c>
      <c r="AX5273" s="13" t="s">
        <v>73</v>
      </c>
      <c r="AY5273" s="258" t="s">
        <v>189</v>
      </c>
    </row>
    <row r="5274" s="13" customFormat="1">
      <c r="A5274" s="13"/>
      <c r="B5274" s="249"/>
      <c r="C5274" s="250"/>
      <c r="D5274" s="242" t="s">
        <v>200</v>
      </c>
      <c r="E5274" s="251" t="s">
        <v>1</v>
      </c>
      <c r="F5274" s="252" t="s">
        <v>3379</v>
      </c>
      <c r="G5274" s="250"/>
      <c r="H5274" s="251" t="s">
        <v>1</v>
      </c>
      <c r="I5274" s="253"/>
      <c r="J5274" s="250"/>
      <c r="K5274" s="250"/>
      <c r="L5274" s="254"/>
      <c r="M5274" s="255"/>
      <c r="N5274" s="256"/>
      <c r="O5274" s="256"/>
      <c r="P5274" s="256"/>
      <c r="Q5274" s="256"/>
      <c r="R5274" s="256"/>
      <c r="S5274" s="256"/>
      <c r="T5274" s="257"/>
      <c r="U5274" s="13"/>
      <c r="V5274" s="13"/>
      <c r="W5274" s="13"/>
      <c r="X5274" s="13"/>
      <c r="Y5274" s="13"/>
      <c r="Z5274" s="13"/>
      <c r="AA5274" s="13"/>
      <c r="AB5274" s="13"/>
      <c r="AC5274" s="13"/>
      <c r="AD5274" s="13"/>
      <c r="AE5274" s="13"/>
      <c r="AT5274" s="258" t="s">
        <v>200</v>
      </c>
      <c r="AU5274" s="258" t="s">
        <v>82</v>
      </c>
      <c r="AV5274" s="13" t="s">
        <v>80</v>
      </c>
      <c r="AW5274" s="13" t="s">
        <v>30</v>
      </c>
      <c r="AX5274" s="13" t="s">
        <v>73</v>
      </c>
      <c r="AY5274" s="258" t="s">
        <v>189</v>
      </c>
    </row>
    <row r="5275" s="13" customFormat="1">
      <c r="A5275" s="13"/>
      <c r="B5275" s="249"/>
      <c r="C5275" s="250"/>
      <c r="D5275" s="242" t="s">
        <v>200</v>
      </c>
      <c r="E5275" s="251" t="s">
        <v>1</v>
      </c>
      <c r="F5275" s="252" t="s">
        <v>3312</v>
      </c>
      <c r="G5275" s="250"/>
      <c r="H5275" s="251" t="s">
        <v>1</v>
      </c>
      <c r="I5275" s="253"/>
      <c r="J5275" s="250"/>
      <c r="K5275" s="250"/>
      <c r="L5275" s="254"/>
      <c r="M5275" s="255"/>
      <c r="N5275" s="256"/>
      <c r="O5275" s="256"/>
      <c r="P5275" s="256"/>
      <c r="Q5275" s="256"/>
      <c r="R5275" s="256"/>
      <c r="S5275" s="256"/>
      <c r="T5275" s="257"/>
      <c r="U5275" s="13"/>
      <c r="V5275" s="13"/>
      <c r="W5275" s="13"/>
      <c r="X5275" s="13"/>
      <c r="Y5275" s="13"/>
      <c r="Z5275" s="13"/>
      <c r="AA5275" s="13"/>
      <c r="AB5275" s="13"/>
      <c r="AC5275" s="13"/>
      <c r="AD5275" s="13"/>
      <c r="AE5275" s="13"/>
      <c r="AT5275" s="258" t="s">
        <v>200</v>
      </c>
      <c r="AU5275" s="258" t="s">
        <v>82</v>
      </c>
      <c r="AV5275" s="13" t="s">
        <v>80</v>
      </c>
      <c r="AW5275" s="13" t="s">
        <v>30</v>
      </c>
      <c r="AX5275" s="13" t="s">
        <v>73</v>
      </c>
      <c r="AY5275" s="258" t="s">
        <v>189</v>
      </c>
    </row>
    <row r="5276" s="13" customFormat="1">
      <c r="A5276" s="13"/>
      <c r="B5276" s="249"/>
      <c r="C5276" s="250"/>
      <c r="D5276" s="242" t="s">
        <v>200</v>
      </c>
      <c r="E5276" s="251" t="s">
        <v>1</v>
      </c>
      <c r="F5276" s="252" t="s">
        <v>3313</v>
      </c>
      <c r="G5276" s="250"/>
      <c r="H5276" s="251" t="s">
        <v>1</v>
      </c>
      <c r="I5276" s="253"/>
      <c r="J5276" s="250"/>
      <c r="K5276" s="250"/>
      <c r="L5276" s="254"/>
      <c r="M5276" s="255"/>
      <c r="N5276" s="256"/>
      <c r="O5276" s="256"/>
      <c r="P5276" s="256"/>
      <c r="Q5276" s="256"/>
      <c r="R5276" s="256"/>
      <c r="S5276" s="256"/>
      <c r="T5276" s="257"/>
      <c r="U5276" s="13"/>
      <c r="V5276" s="13"/>
      <c r="W5276" s="13"/>
      <c r="X5276" s="13"/>
      <c r="Y5276" s="13"/>
      <c r="Z5276" s="13"/>
      <c r="AA5276" s="13"/>
      <c r="AB5276" s="13"/>
      <c r="AC5276" s="13"/>
      <c r="AD5276" s="13"/>
      <c r="AE5276" s="13"/>
      <c r="AT5276" s="258" t="s">
        <v>200</v>
      </c>
      <c r="AU5276" s="258" t="s">
        <v>82</v>
      </c>
      <c r="AV5276" s="13" t="s">
        <v>80</v>
      </c>
      <c r="AW5276" s="13" t="s">
        <v>30</v>
      </c>
      <c r="AX5276" s="13" t="s">
        <v>73</v>
      </c>
      <c r="AY5276" s="258" t="s">
        <v>189</v>
      </c>
    </row>
    <row r="5277" s="13" customFormat="1">
      <c r="A5277" s="13"/>
      <c r="B5277" s="249"/>
      <c r="C5277" s="250"/>
      <c r="D5277" s="242" t="s">
        <v>200</v>
      </c>
      <c r="E5277" s="251" t="s">
        <v>1</v>
      </c>
      <c r="F5277" s="252" t="s">
        <v>3314</v>
      </c>
      <c r="G5277" s="250"/>
      <c r="H5277" s="251" t="s">
        <v>1</v>
      </c>
      <c r="I5277" s="253"/>
      <c r="J5277" s="250"/>
      <c r="K5277" s="250"/>
      <c r="L5277" s="254"/>
      <c r="M5277" s="255"/>
      <c r="N5277" s="256"/>
      <c r="O5277" s="256"/>
      <c r="P5277" s="256"/>
      <c r="Q5277" s="256"/>
      <c r="R5277" s="256"/>
      <c r="S5277" s="256"/>
      <c r="T5277" s="257"/>
      <c r="U5277" s="13"/>
      <c r="V5277" s="13"/>
      <c r="W5277" s="13"/>
      <c r="X5277" s="13"/>
      <c r="Y5277" s="13"/>
      <c r="Z5277" s="13"/>
      <c r="AA5277" s="13"/>
      <c r="AB5277" s="13"/>
      <c r="AC5277" s="13"/>
      <c r="AD5277" s="13"/>
      <c r="AE5277" s="13"/>
      <c r="AT5277" s="258" t="s">
        <v>200</v>
      </c>
      <c r="AU5277" s="258" t="s">
        <v>82</v>
      </c>
      <c r="AV5277" s="13" t="s">
        <v>80</v>
      </c>
      <c r="AW5277" s="13" t="s">
        <v>30</v>
      </c>
      <c r="AX5277" s="13" t="s">
        <v>73</v>
      </c>
      <c r="AY5277" s="258" t="s">
        <v>189</v>
      </c>
    </row>
    <row r="5278" s="13" customFormat="1">
      <c r="A5278" s="13"/>
      <c r="B5278" s="249"/>
      <c r="C5278" s="250"/>
      <c r="D5278" s="242" t="s">
        <v>200</v>
      </c>
      <c r="E5278" s="251" t="s">
        <v>1</v>
      </c>
      <c r="F5278" s="252" t="s">
        <v>3315</v>
      </c>
      <c r="G5278" s="250"/>
      <c r="H5278" s="251" t="s">
        <v>1</v>
      </c>
      <c r="I5278" s="253"/>
      <c r="J5278" s="250"/>
      <c r="K5278" s="250"/>
      <c r="L5278" s="254"/>
      <c r="M5278" s="255"/>
      <c r="N5278" s="256"/>
      <c r="O5278" s="256"/>
      <c r="P5278" s="256"/>
      <c r="Q5278" s="256"/>
      <c r="R5278" s="256"/>
      <c r="S5278" s="256"/>
      <c r="T5278" s="257"/>
      <c r="U5278" s="13"/>
      <c r="V5278" s="13"/>
      <c r="W5278" s="13"/>
      <c r="X5278" s="13"/>
      <c r="Y5278" s="13"/>
      <c r="Z5278" s="13"/>
      <c r="AA5278" s="13"/>
      <c r="AB5278" s="13"/>
      <c r="AC5278" s="13"/>
      <c r="AD5278" s="13"/>
      <c r="AE5278" s="13"/>
      <c r="AT5278" s="258" t="s">
        <v>200</v>
      </c>
      <c r="AU5278" s="258" t="s">
        <v>82</v>
      </c>
      <c r="AV5278" s="13" t="s">
        <v>80</v>
      </c>
      <c r="AW5278" s="13" t="s">
        <v>30</v>
      </c>
      <c r="AX5278" s="13" t="s">
        <v>73</v>
      </c>
      <c r="AY5278" s="258" t="s">
        <v>189</v>
      </c>
    </row>
    <row r="5279" s="13" customFormat="1">
      <c r="A5279" s="13"/>
      <c r="B5279" s="249"/>
      <c r="C5279" s="250"/>
      <c r="D5279" s="242" t="s">
        <v>200</v>
      </c>
      <c r="E5279" s="251" t="s">
        <v>1</v>
      </c>
      <c r="F5279" s="252" t="s">
        <v>3316</v>
      </c>
      <c r="G5279" s="250"/>
      <c r="H5279" s="251" t="s">
        <v>1</v>
      </c>
      <c r="I5279" s="253"/>
      <c r="J5279" s="250"/>
      <c r="K5279" s="250"/>
      <c r="L5279" s="254"/>
      <c r="M5279" s="255"/>
      <c r="N5279" s="256"/>
      <c r="O5279" s="256"/>
      <c r="P5279" s="256"/>
      <c r="Q5279" s="256"/>
      <c r="R5279" s="256"/>
      <c r="S5279" s="256"/>
      <c r="T5279" s="257"/>
      <c r="U5279" s="13"/>
      <c r="V5279" s="13"/>
      <c r="W5279" s="13"/>
      <c r="X5279" s="13"/>
      <c r="Y5279" s="13"/>
      <c r="Z5279" s="13"/>
      <c r="AA5279" s="13"/>
      <c r="AB5279" s="13"/>
      <c r="AC5279" s="13"/>
      <c r="AD5279" s="13"/>
      <c r="AE5279" s="13"/>
      <c r="AT5279" s="258" t="s">
        <v>200</v>
      </c>
      <c r="AU5279" s="258" t="s">
        <v>82</v>
      </c>
      <c r="AV5279" s="13" t="s">
        <v>80</v>
      </c>
      <c r="AW5279" s="13" t="s">
        <v>30</v>
      </c>
      <c r="AX5279" s="13" t="s">
        <v>73</v>
      </c>
      <c r="AY5279" s="258" t="s">
        <v>189</v>
      </c>
    </row>
    <row r="5280" s="13" customFormat="1">
      <c r="A5280" s="13"/>
      <c r="B5280" s="249"/>
      <c r="C5280" s="250"/>
      <c r="D5280" s="242" t="s">
        <v>200</v>
      </c>
      <c r="E5280" s="251" t="s">
        <v>1</v>
      </c>
      <c r="F5280" s="252" t="s">
        <v>3380</v>
      </c>
      <c r="G5280" s="250"/>
      <c r="H5280" s="251" t="s">
        <v>1</v>
      </c>
      <c r="I5280" s="253"/>
      <c r="J5280" s="250"/>
      <c r="K5280" s="250"/>
      <c r="L5280" s="254"/>
      <c r="M5280" s="255"/>
      <c r="N5280" s="256"/>
      <c r="O5280" s="256"/>
      <c r="P5280" s="256"/>
      <c r="Q5280" s="256"/>
      <c r="R5280" s="256"/>
      <c r="S5280" s="256"/>
      <c r="T5280" s="257"/>
      <c r="U5280" s="13"/>
      <c r="V5280" s="13"/>
      <c r="W5280" s="13"/>
      <c r="X5280" s="13"/>
      <c r="Y5280" s="13"/>
      <c r="Z5280" s="13"/>
      <c r="AA5280" s="13"/>
      <c r="AB5280" s="13"/>
      <c r="AC5280" s="13"/>
      <c r="AD5280" s="13"/>
      <c r="AE5280" s="13"/>
      <c r="AT5280" s="258" t="s">
        <v>200</v>
      </c>
      <c r="AU5280" s="258" t="s">
        <v>82</v>
      </c>
      <c r="AV5280" s="13" t="s">
        <v>80</v>
      </c>
      <c r="AW5280" s="13" t="s">
        <v>30</v>
      </c>
      <c r="AX5280" s="13" t="s">
        <v>73</v>
      </c>
      <c r="AY5280" s="258" t="s">
        <v>189</v>
      </c>
    </row>
    <row r="5281" s="13" customFormat="1">
      <c r="A5281" s="13"/>
      <c r="B5281" s="249"/>
      <c r="C5281" s="250"/>
      <c r="D5281" s="242" t="s">
        <v>200</v>
      </c>
      <c r="E5281" s="251" t="s">
        <v>1</v>
      </c>
      <c r="F5281" s="252" t="s">
        <v>3319</v>
      </c>
      <c r="G5281" s="250"/>
      <c r="H5281" s="251" t="s">
        <v>1</v>
      </c>
      <c r="I5281" s="253"/>
      <c r="J5281" s="250"/>
      <c r="K5281" s="250"/>
      <c r="L5281" s="254"/>
      <c r="M5281" s="255"/>
      <c r="N5281" s="256"/>
      <c r="O5281" s="256"/>
      <c r="P5281" s="256"/>
      <c r="Q5281" s="256"/>
      <c r="R5281" s="256"/>
      <c r="S5281" s="256"/>
      <c r="T5281" s="257"/>
      <c r="U5281" s="13"/>
      <c r="V5281" s="13"/>
      <c r="W5281" s="13"/>
      <c r="X5281" s="13"/>
      <c r="Y5281" s="13"/>
      <c r="Z5281" s="13"/>
      <c r="AA5281" s="13"/>
      <c r="AB5281" s="13"/>
      <c r="AC5281" s="13"/>
      <c r="AD5281" s="13"/>
      <c r="AE5281" s="13"/>
      <c r="AT5281" s="258" t="s">
        <v>200</v>
      </c>
      <c r="AU5281" s="258" t="s">
        <v>82</v>
      </c>
      <c r="AV5281" s="13" t="s">
        <v>80</v>
      </c>
      <c r="AW5281" s="13" t="s">
        <v>30</v>
      </c>
      <c r="AX5281" s="13" t="s">
        <v>73</v>
      </c>
      <c r="AY5281" s="258" t="s">
        <v>189</v>
      </c>
    </row>
    <row r="5282" s="13" customFormat="1">
      <c r="A5282" s="13"/>
      <c r="B5282" s="249"/>
      <c r="C5282" s="250"/>
      <c r="D5282" s="242" t="s">
        <v>200</v>
      </c>
      <c r="E5282" s="251" t="s">
        <v>1</v>
      </c>
      <c r="F5282" s="252" t="s">
        <v>3320</v>
      </c>
      <c r="G5282" s="250"/>
      <c r="H5282" s="251" t="s">
        <v>1</v>
      </c>
      <c r="I5282" s="253"/>
      <c r="J5282" s="250"/>
      <c r="K5282" s="250"/>
      <c r="L5282" s="254"/>
      <c r="M5282" s="255"/>
      <c r="N5282" s="256"/>
      <c r="O5282" s="256"/>
      <c r="P5282" s="256"/>
      <c r="Q5282" s="256"/>
      <c r="R5282" s="256"/>
      <c r="S5282" s="256"/>
      <c r="T5282" s="257"/>
      <c r="U5282" s="13"/>
      <c r="V5282" s="13"/>
      <c r="W5282" s="13"/>
      <c r="X5282" s="13"/>
      <c r="Y5282" s="13"/>
      <c r="Z5282" s="13"/>
      <c r="AA5282" s="13"/>
      <c r="AB5282" s="13"/>
      <c r="AC5282" s="13"/>
      <c r="AD5282" s="13"/>
      <c r="AE5282" s="13"/>
      <c r="AT5282" s="258" t="s">
        <v>200</v>
      </c>
      <c r="AU5282" s="258" t="s">
        <v>82</v>
      </c>
      <c r="AV5282" s="13" t="s">
        <v>80</v>
      </c>
      <c r="AW5282" s="13" t="s">
        <v>30</v>
      </c>
      <c r="AX5282" s="13" t="s">
        <v>73</v>
      </c>
      <c r="AY5282" s="258" t="s">
        <v>189</v>
      </c>
    </row>
    <row r="5283" s="13" customFormat="1">
      <c r="A5283" s="13"/>
      <c r="B5283" s="249"/>
      <c r="C5283" s="250"/>
      <c r="D5283" s="242" t="s">
        <v>200</v>
      </c>
      <c r="E5283" s="251" t="s">
        <v>1</v>
      </c>
      <c r="F5283" s="252" t="s">
        <v>3321</v>
      </c>
      <c r="G5283" s="250"/>
      <c r="H5283" s="251" t="s">
        <v>1</v>
      </c>
      <c r="I5283" s="253"/>
      <c r="J5283" s="250"/>
      <c r="K5283" s="250"/>
      <c r="L5283" s="254"/>
      <c r="M5283" s="255"/>
      <c r="N5283" s="256"/>
      <c r="O5283" s="256"/>
      <c r="P5283" s="256"/>
      <c r="Q5283" s="256"/>
      <c r="R5283" s="256"/>
      <c r="S5283" s="256"/>
      <c r="T5283" s="257"/>
      <c r="U5283" s="13"/>
      <c r="V5283" s="13"/>
      <c r="W5283" s="13"/>
      <c r="X5283" s="13"/>
      <c r="Y5283" s="13"/>
      <c r="Z5283" s="13"/>
      <c r="AA5283" s="13"/>
      <c r="AB5283" s="13"/>
      <c r="AC5283" s="13"/>
      <c r="AD5283" s="13"/>
      <c r="AE5283" s="13"/>
      <c r="AT5283" s="258" t="s">
        <v>200</v>
      </c>
      <c r="AU5283" s="258" t="s">
        <v>82</v>
      </c>
      <c r="AV5283" s="13" t="s">
        <v>80</v>
      </c>
      <c r="AW5283" s="13" t="s">
        <v>30</v>
      </c>
      <c r="AX5283" s="13" t="s">
        <v>73</v>
      </c>
      <c r="AY5283" s="258" t="s">
        <v>189</v>
      </c>
    </row>
    <row r="5284" s="13" customFormat="1">
      <c r="A5284" s="13"/>
      <c r="B5284" s="249"/>
      <c r="C5284" s="250"/>
      <c r="D5284" s="242" t="s">
        <v>200</v>
      </c>
      <c r="E5284" s="251" t="s">
        <v>1</v>
      </c>
      <c r="F5284" s="252" t="s">
        <v>3322</v>
      </c>
      <c r="G5284" s="250"/>
      <c r="H5284" s="251" t="s">
        <v>1</v>
      </c>
      <c r="I5284" s="253"/>
      <c r="J5284" s="250"/>
      <c r="K5284" s="250"/>
      <c r="L5284" s="254"/>
      <c r="M5284" s="255"/>
      <c r="N5284" s="256"/>
      <c r="O5284" s="256"/>
      <c r="P5284" s="256"/>
      <c r="Q5284" s="256"/>
      <c r="R5284" s="256"/>
      <c r="S5284" s="256"/>
      <c r="T5284" s="257"/>
      <c r="U5284" s="13"/>
      <c r="V5284" s="13"/>
      <c r="W5284" s="13"/>
      <c r="X5284" s="13"/>
      <c r="Y5284" s="13"/>
      <c r="Z5284" s="13"/>
      <c r="AA5284" s="13"/>
      <c r="AB5284" s="13"/>
      <c r="AC5284" s="13"/>
      <c r="AD5284" s="13"/>
      <c r="AE5284" s="13"/>
      <c r="AT5284" s="258" t="s">
        <v>200</v>
      </c>
      <c r="AU5284" s="258" t="s">
        <v>82</v>
      </c>
      <c r="AV5284" s="13" t="s">
        <v>80</v>
      </c>
      <c r="AW5284" s="13" t="s">
        <v>30</v>
      </c>
      <c r="AX5284" s="13" t="s">
        <v>73</v>
      </c>
      <c r="AY5284" s="258" t="s">
        <v>189</v>
      </c>
    </row>
    <row r="5285" s="13" customFormat="1">
      <c r="A5285" s="13"/>
      <c r="B5285" s="249"/>
      <c r="C5285" s="250"/>
      <c r="D5285" s="242" t="s">
        <v>200</v>
      </c>
      <c r="E5285" s="251" t="s">
        <v>1</v>
      </c>
      <c r="F5285" s="252" t="s">
        <v>2831</v>
      </c>
      <c r="G5285" s="250"/>
      <c r="H5285" s="251" t="s">
        <v>1</v>
      </c>
      <c r="I5285" s="253"/>
      <c r="J5285" s="250"/>
      <c r="K5285" s="250"/>
      <c r="L5285" s="254"/>
      <c r="M5285" s="255"/>
      <c r="N5285" s="256"/>
      <c r="O5285" s="256"/>
      <c r="P5285" s="256"/>
      <c r="Q5285" s="256"/>
      <c r="R5285" s="256"/>
      <c r="S5285" s="256"/>
      <c r="T5285" s="257"/>
      <c r="U5285" s="13"/>
      <c r="V5285" s="13"/>
      <c r="W5285" s="13"/>
      <c r="X5285" s="13"/>
      <c r="Y5285" s="13"/>
      <c r="Z5285" s="13"/>
      <c r="AA5285" s="13"/>
      <c r="AB5285" s="13"/>
      <c r="AC5285" s="13"/>
      <c r="AD5285" s="13"/>
      <c r="AE5285" s="13"/>
      <c r="AT5285" s="258" t="s">
        <v>200</v>
      </c>
      <c r="AU5285" s="258" t="s">
        <v>82</v>
      </c>
      <c r="AV5285" s="13" t="s">
        <v>80</v>
      </c>
      <c r="AW5285" s="13" t="s">
        <v>30</v>
      </c>
      <c r="AX5285" s="13" t="s">
        <v>73</v>
      </c>
      <c r="AY5285" s="258" t="s">
        <v>189</v>
      </c>
    </row>
    <row r="5286" s="13" customFormat="1">
      <c r="A5286" s="13"/>
      <c r="B5286" s="249"/>
      <c r="C5286" s="250"/>
      <c r="D5286" s="242" t="s">
        <v>200</v>
      </c>
      <c r="E5286" s="251" t="s">
        <v>1</v>
      </c>
      <c r="F5286" s="252" t="s">
        <v>3381</v>
      </c>
      <c r="G5286" s="250"/>
      <c r="H5286" s="251" t="s">
        <v>1</v>
      </c>
      <c r="I5286" s="253"/>
      <c r="J5286" s="250"/>
      <c r="K5286" s="250"/>
      <c r="L5286" s="254"/>
      <c r="M5286" s="255"/>
      <c r="N5286" s="256"/>
      <c r="O5286" s="256"/>
      <c r="P5286" s="256"/>
      <c r="Q5286" s="256"/>
      <c r="R5286" s="256"/>
      <c r="S5286" s="256"/>
      <c r="T5286" s="257"/>
      <c r="U5286" s="13"/>
      <c r="V5286" s="13"/>
      <c r="W5286" s="13"/>
      <c r="X5286" s="13"/>
      <c r="Y5286" s="13"/>
      <c r="Z5286" s="13"/>
      <c r="AA5286" s="13"/>
      <c r="AB5286" s="13"/>
      <c r="AC5286" s="13"/>
      <c r="AD5286" s="13"/>
      <c r="AE5286" s="13"/>
      <c r="AT5286" s="258" t="s">
        <v>200</v>
      </c>
      <c r="AU5286" s="258" t="s">
        <v>82</v>
      </c>
      <c r="AV5286" s="13" t="s">
        <v>80</v>
      </c>
      <c r="AW5286" s="13" t="s">
        <v>30</v>
      </c>
      <c r="AX5286" s="13" t="s">
        <v>73</v>
      </c>
      <c r="AY5286" s="258" t="s">
        <v>189</v>
      </c>
    </row>
    <row r="5287" s="14" customFormat="1">
      <c r="A5287" s="14"/>
      <c r="B5287" s="259"/>
      <c r="C5287" s="260"/>
      <c r="D5287" s="242" t="s">
        <v>200</v>
      </c>
      <c r="E5287" s="261" t="s">
        <v>1</v>
      </c>
      <c r="F5287" s="262" t="s">
        <v>195</v>
      </c>
      <c r="G5287" s="260"/>
      <c r="H5287" s="263">
        <v>4</v>
      </c>
      <c r="I5287" s="264"/>
      <c r="J5287" s="260"/>
      <c r="K5287" s="260"/>
      <c r="L5287" s="265"/>
      <c r="M5287" s="266"/>
      <c r="N5287" s="267"/>
      <c r="O5287" s="267"/>
      <c r="P5287" s="267"/>
      <c r="Q5287" s="267"/>
      <c r="R5287" s="267"/>
      <c r="S5287" s="267"/>
      <c r="T5287" s="268"/>
      <c r="U5287" s="14"/>
      <c r="V5287" s="14"/>
      <c r="W5287" s="14"/>
      <c r="X5287" s="14"/>
      <c r="Y5287" s="14"/>
      <c r="Z5287" s="14"/>
      <c r="AA5287" s="14"/>
      <c r="AB5287" s="14"/>
      <c r="AC5287" s="14"/>
      <c r="AD5287" s="14"/>
      <c r="AE5287" s="14"/>
      <c r="AT5287" s="269" t="s">
        <v>200</v>
      </c>
      <c r="AU5287" s="269" t="s">
        <v>82</v>
      </c>
      <c r="AV5287" s="14" t="s">
        <v>82</v>
      </c>
      <c r="AW5287" s="14" t="s">
        <v>30</v>
      </c>
      <c r="AX5287" s="14" t="s">
        <v>73</v>
      </c>
      <c r="AY5287" s="269" t="s">
        <v>189</v>
      </c>
    </row>
    <row r="5288" s="15" customFormat="1">
      <c r="A5288" s="15"/>
      <c r="B5288" s="270"/>
      <c r="C5288" s="271"/>
      <c r="D5288" s="242" t="s">
        <v>200</v>
      </c>
      <c r="E5288" s="272" t="s">
        <v>1</v>
      </c>
      <c r="F5288" s="273" t="s">
        <v>207</v>
      </c>
      <c r="G5288" s="271"/>
      <c r="H5288" s="274">
        <v>4</v>
      </c>
      <c r="I5288" s="275"/>
      <c r="J5288" s="271"/>
      <c r="K5288" s="271"/>
      <c r="L5288" s="276"/>
      <c r="M5288" s="277"/>
      <c r="N5288" s="278"/>
      <c r="O5288" s="278"/>
      <c r="P5288" s="278"/>
      <c r="Q5288" s="278"/>
      <c r="R5288" s="278"/>
      <c r="S5288" s="278"/>
      <c r="T5288" s="279"/>
      <c r="U5288" s="15"/>
      <c r="V5288" s="15"/>
      <c r="W5288" s="15"/>
      <c r="X5288" s="15"/>
      <c r="Y5288" s="15"/>
      <c r="Z5288" s="15"/>
      <c r="AA5288" s="15"/>
      <c r="AB5288" s="15"/>
      <c r="AC5288" s="15"/>
      <c r="AD5288" s="15"/>
      <c r="AE5288" s="15"/>
      <c r="AT5288" s="280" t="s">
        <v>200</v>
      </c>
      <c r="AU5288" s="280" t="s">
        <v>82</v>
      </c>
      <c r="AV5288" s="15" t="s">
        <v>195</v>
      </c>
      <c r="AW5288" s="15" t="s">
        <v>30</v>
      </c>
      <c r="AX5288" s="15" t="s">
        <v>80</v>
      </c>
      <c r="AY5288" s="280" t="s">
        <v>189</v>
      </c>
    </row>
    <row r="5289" s="2" customFormat="1" ht="33" customHeight="1">
      <c r="A5289" s="39"/>
      <c r="B5289" s="40"/>
      <c r="C5289" s="228" t="s">
        <v>3382</v>
      </c>
      <c r="D5289" s="228" t="s">
        <v>191</v>
      </c>
      <c r="E5289" s="229" t="s">
        <v>3383</v>
      </c>
      <c r="F5289" s="230" t="s">
        <v>3384</v>
      </c>
      <c r="G5289" s="231" t="s">
        <v>466</v>
      </c>
      <c r="H5289" s="232">
        <v>20</v>
      </c>
      <c r="I5289" s="233"/>
      <c r="J5289" s="234">
        <f>ROUND(I5289*H5289,2)</f>
        <v>0</v>
      </c>
      <c r="K5289" s="235"/>
      <c r="L5289" s="45"/>
      <c r="M5289" s="236" t="s">
        <v>1</v>
      </c>
      <c r="N5289" s="237" t="s">
        <v>38</v>
      </c>
      <c r="O5289" s="92"/>
      <c r="P5289" s="238">
        <f>O5289*H5289</f>
        <v>0</v>
      </c>
      <c r="Q5289" s="238">
        <v>0</v>
      </c>
      <c r="R5289" s="238">
        <f>Q5289*H5289</f>
        <v>0</v>
      </c>
      <c r="S5289" s="238">
        <v>0</v>
      </c>
      <c r="T5289" s="239">
        <f>S5289*H5289</f>
        <v>0</v>
      </c>
      <c r="U5289" s="39"/>
      <c r="V5289" s="39"/>
      <c r="W5289" s="39"/>
      <c r="X5289" s="39"/>
      <c r="Y5289" s="39"/>
      <c r="Z5289" s="39"/>
      <c r="AA5289" s="39"/>
      <c r="AB5289" s="39"/>
      <c r="AC5289" s="39"/>
      <c r="AD5289" s="39"/>
      <c r="AE5289" s="39"/>
      <c r="AR5289" s="240" t="s">
        <v>306</v>
      </c>
      <c r="AT5289" s="240" t="s">
        <v>191</v>
      </c>
      <c r="AU5289" s="240" t="s">
        <v>82</v>
      </c>
      <c r="AY5289" s="18" t="s">
        <v>189</v>
      </c>
      <c r="BE5289" s="241">
        <f>IF(N5289="základní",J5289,0)</f>
        <v>0</v>
      </c>
      <c r="BF5289" s="241">
        <f>IF(N5289="snížená",J5289,0)</f>
        <v>0</v>
      </c>
      <c r="BG5289" s="241">
        <f>IF(N5289="zákl. přenesená",J5289,0)</f>
        <v>0</v>
      </c>
      <c r="BH5289" s="241">
        <f>IF(N5289="sníž. přenesená",J5289,0)</f>
        <v>0</v>
      </c>
      <c r="BI5289" s="241">
        <f>IF(N5289="nulová",J5289,0)</f>
        <v>0</v>
      </c>
      <c r="BJ5289" s="18" t="s">
        <v>80</v>
      </c>
      <c r="BK5289" s="241">
        <f>ROUND(I5289*H5289,2)</f>
        <v>0</v>
      </c>
      <c r="BL5289" s="18" t="s">
        <v>306</v>
      </c>
      <c r="BM5289" s="240" t="s">
        <v>3385</v>
      </c>
    </row>
    <row r="5290" s="2" customFormat="1">
      <c r="A5290" s="39"/>
      <c r="B5290" s="40"/>
      <c r="C5290" s="41"/>
      <c r="D5290" s="242" t="s">
        <v>197</v>
      </c>
      <c r="E5290" s="41"/>
      <c r="F5290" s="243" t="s">
        <v>3384</v>
      </c>
      <c r="G5290" s="41"/>
      <c r="H5290" s="41"/>
      <c r="I5290" s="244"/>
      <c r="J5290" s="41"/>
      <c r="K5290" s="41"/>
      <c r="L5290" s="45"/>
      <c r="M5290" s="245"/>
      <c r="N5290" s="246"/>
      <c r="O5290" s="92"/>
      <c r="P5290" s="92"/>
      <c r="Q5290" s="92"/>
      <c r="R5290" s="92"/>
      <c r="S5290" s="92"/>
      <c r="T5290" s="93"/>
      <c r="U5290" s="39"/>
      <c r="V5290" s="39"/>
      <c r="W5290" s="39"/>
      <c r="X5290" s="39"/>
      <c r="Y5290" s="39"/>
      <c r="Z5290" s="39"/>
      <c r="AA5290" s="39"/>
      <c r="AB5290" s="39"/>
      <c r="AC5290" s="39"/>
      <c r="AD5290" s="39"/>
      <c r="AE5290" s="39"/>
      <c r="AT5290" s="18" t="s">
        <v>197</v>
      </c>
      <c r="AU5290" s="18" t="s">
        <v>82</v>
      </c>
    </row>
    <row r="5291" s="13" customFormat="1">
      <c r="A5291" s="13"/>
      <c r="B5291" s="249"/>
      <c r="C5291" s="250"/>
      <c r="D5291" s="242" t="s">
        <v>200</v>
      </c>
      <c r="E5291" s="251" t="s">
        <v>1</v>
      </c>
      <c r="F5291" s="252" t="s">
        <v>3386</v>
      </c>
      <c r="G5291" s="250"/>
      <c r="H5291" s="251" t="s">
        <v>1</v>
      </c>
      <c r="I5291" s="253"/>
      <c r="J5291" s="250"/>
      <c r="K5291" s="250"/>
      <c r="L5291" s="254"/>
      <c r="M5291" s="255"/>
      <c r="N5291" s="256"/>
      <c r="O5291" s="256"/>
      <c r="P5291" s="256"/>
      <c r="Q5291" s="256"/>
      <c r="R5291" s="256"/>
      <c r="S5291" s="256"/>
      <c r="T5291" s="257"/>
      <c r="U5291" s="13"/>
      <c r="V5291" s="13"/>
      <c r="W5291" s="13"/>
      <c r="X5291" s="13"/>
      <c r="Y5291" s="13"/>
      <c r="Z5291" s="13"/>
      <c r="AA5291" s="13"/>
      <c r="AB5291" s="13"/>
      <c r="AC5291" s="13"/>
      <c r="AD5291" s="13"/>
      <c r="AE5291" s="13"/>
      <c r="AT5291" s="258" t="s">
        <v>200</v>
      </c>
      <c r="AU5291" s="258" t="s">
        <v>82</v>
      </c>
      <c r="AV5291" s="13" t="s">
        <v>80</v>
      </c>
      <c r="AW5291" s="13" t="s">
        <v>30</v>
      </c>
      <c r="AX5291" s="13" t="s">
        <v>73</v>
      </c>
      <c r="AY5291" s="258" t="s">
        <v>189</v>
      </c>
    </row>
    <row r="5292" s="13" customFormat="1">
      <c r="A5292" s="13"/>
      <c r="B5292" s="249"/>
      <c r="C5292" s="250"/>
      <c r="D5292" s="242" t="s">
        <v>200</v>
      </c>
      <c r="E5292" s="251" t="s">
        <v>1</v>
      </c>
      <c r="F5292" s="252" t="s">
        <v>3387</v>
      </c>
      <c r="G5292" s="250"/>
      <c r="H5292" s="251" t="s">
        <v>1</v>
      </c>
      <c r="I5292" s="253"/>
      <c r="J5292" s="250"/>
      <c r="K5292" s="250"/>
      <c r="L5292" s="254"/>
      <c r="M5292" s="255"/>
      <c r="N5292" s="256"/>
      <c r="O5292" s="256"/>
      <c r="P5292" s="256"/>
      <c r="Q5292" s="256"/>
      <c r="R5292" s="256"/>
      <c r="S5292" s="256"/>
      <c r="T5292" s="257"/>
      <c r="U5292" s="13"/>
      <c r="V5292" s="13"/>
      <c r="W5292" s="13"/>
      <c r="X5292" s="13"/>
      <c r="Y5292" s="13"/>
      <c r="Z5292" s="13"/>
      <c r="AA5292" s="13"/>
      <c r="AB5292" s="13"/>
      <c r="AC5292" s="13"/>
      <c r="AD5292" s="13"/>
      <c r="AE5292" s="13"/>
      <c r="AT5292" s="258" t="s">
        <v>200</v>
      </c>
      <c r="AU5292" s="258" t="s">
        <v>82</v>
      </c>
      <c r="AV5292" s="13" t="s">
        <v>80</v>
      </c>
      <c r="AW5292" s="13" t="s">
        <v>30</v>
      </c>
      <c r="AX5292" s="13" t="s">
        <v>73</v>
      </c>
      <c r="AY5292" s="258" t="s">
        <v>189</v>
      </c>
    </row>
    <row r="5293" s="13" customFormat="1">
      <c r="A5293" s="13"/>
      <c r="B5293" s="249"/>
      <c r="C5293" s="250"/>
      <c r="D5293" s="242" t="s">
        <v>200</v>
      </c>
      <c r="E5293" s="251" t="s">
        <v>1</v>
      </c>
      <c r="F5293" s="252" t="s">
        <v>3388</v>
      </c>
      <c r="G5293" s="250"/>
      <c r="H5293" s="251" t="s">
        <v>1</v>
      </c>
      <c r="I5293" s="253"/>
      <c r="J5293" s="250"/>
      <c r="K5293" s="250"/>
      <c r="L5293" s="254"/>
      <c r="M5293" s="255"/>
      <c r="N5293" s="256"/>
      <c r="O5293" s="256"/>
      <c r="P5293" s="256"/>
      <c r="Q5293" s="256"/>
      <c r="R5293" s="256"/>
      <c r="S5293" s="256"/>
      <c r="T5293" s="257"/>
      <c r="U5293" s="13"/>
      <c r="V5293" s="13"/>
      <c r="W5293" s="13"/>
      <c r="X5293" s="13"/>
      <c r="Y5293" s="13"/>
      <c r="Z5293" s="13"/>
      <c r="AA5293" s="13"/>
      <c r="AB5293" s="13"/>
      <c r="AC5293" s="13"/>
      <c r="AD5293" s="13"/>
      <c r="AE5293" s="13"/>
      <c r="AT5293" s="258" t="s">
        <v>200</v>
      </c>
      <c r="AU5293" s="258" t="s">
        <v>82</v>
      </c>
      <c r="AV5293" s="13" t="s">
        <v>80</v>
      </c>
      <c r="AW5293" s="13" t="s">
        <v>30</v>
      </c>
      <c r="AX5293" s="13" t="s">
        <v>73</v>
      </c>
      <c r="AY5293" s="258" t="s">
        <v>189</v>
      </c>
    </row>
    <row r="5294" s="13" customFormat="1">
      <c r="A5294" s="13"/>
      <c r="B5294" s="249"/>
      <c r="C5294" s="250"/>
      <c r="D5294" s="242" t="s">
        <v>200</v>
      </c>
      <c r="E5294" s="251" t="s">
        <v>1</v>
      </c>
      <c r="F5294" s="252" t="s">
        <v>3389</v>
      </c>
      <c r="G5294" s="250"/>
      <c r="H5294" s="251" t="s">
        <v>1</v>
      </c>
      <c r="I5294" s="253"/>
      <c r="J5294" s="250"/>
      <c r="K5294" s="250"/>
      <c r="L5294" s="254"/>
      <c r="M5294" s="255"/>
      <c r="N5294" s="256"/>
      <c r="O5294" s="256"/>
      <c r="P5294" s="256"/>
      <c r="Q5294" s="256"/>
      <c r="R5294" s="256"/>
      <c r="S5294" s="256"/>
      <c r="T5294" s="257"/>
      <c r="U5294" s="13"/>
      <c r="V5294" s="13"/>
      <c r="W5294" s="13"/>
      <c r="X5294" s="13"/>
      <c r="Y5294" s="13"/>
      <c r="Z5294" s="13"/>
      <c r="AA5294" s="13"/>
      <c r="AB5294" s="13"/>
      <c r="AC5294" s="13"/>
      <c r="AD5294" s="13"/>
      <c r="AE5294" s="13"/>
      <c r="AT5294" s="258" t="s">
        <v>200</v>
      </c>
      <c r="AU5294" s="258" t="s">
        <v>82</v>
      </c>
      <c r="AV5294" s="13" t="s">
        <v>80</v>
      </c>
      <c r="AW5294" s="13" t="s">
        <v>30</v>
      </c>
      <c r="AX5294" s="13" t="s">
        <v>73</v>
      </c>
      <c r="AY5294" s="258" t="s">
        <v>189</v>
      </c>
    </row>
    <row r="5295" s="13" customFormat="1">
      <c r="A5295" s="13"/>
      <c r="B5295" s="249"/>
      <c r="C5295" s="250"/>
      <c r="D5295" s="242" t="s">
        <v>200</v>
      </c>
      <c r="E5295" s="251" t="s">
        <v>1</v>
      </c>
      <c r="F5295" s="252" t="s">
        <v>3390</v>
      </c>
      <c r="G5295" s="250"/>
      <c r="H5295" s="251" t="s">
        <v>1</v>
      </c>
      <c r="I5295" s="253"/>
      <c r="J5295" s="250"/>
      <c r="K5295" s="250"/>
      <c r="L5295" s="254"/>
      <c r="M5295" s="255"/>
      <c r="N5295" s="256"/>
      <c r="O5295" s="256"/>
      <c r="P5295" s="256"/>
      <c r="Q5295" s="256"/>
      <c r="R5295" s="256"/>
      <c r="S5295" s="256"/>
      <c r="T5295" s="257"/>
      <c r="U5295" s="13"/>
      <c r="V5295" s="13"/>
      <c r="W5295" s="13"/>
      <c r="X5295" s="13"/>
      <c r="Y5295" s="13"/>
      <c r="Z5295" s="13"/>
      <c r="AA5295" s="13"/>
      <c r="AB5295" s="13"/>
      <c r="AC5295" s="13"/>
      <c r="AD5295" s="13"/>
      <c r="AE5295" s="13"/>
      <c r="AT5295" s="258" t="s">
        <v>200</v>
      </c>
      <c r="AU5295" s="258" t="s">
        <v>82</v>
      </c>
      <c r="AV5295" s="13" t="s">
        <v>80</v>
      </c>
      <c r="AW5295" s="13" t="s">
        <v>30</v>
      </c>
      <c r="AX5295" s="13" t="s">
        <v>73</v>
      </c>
      <c r="AY5295" s="258" t="s">
        <v>189</v>
      </c>
    </row>
    <row r="5296" s="13" customFormat="1">
      <c r="A5296" s="13"/>
      <c r="B5296" s="249"/>
      <c r="C5296" s="250"/>
      <c r="D5296" s="242" t="s">
        <v>200</v>
      </c>
      <c r="E5296" s="251" t="s">
        <v>1</v>
      </c>
      <c r="F5296" s="252" t="s">
        <v>3391</v>
      </c>
      <c r="G5296" s="250"/>
      <c r="H5296" s="251" t="s">
        <v>1</v>
      </c>
      <c r="I5296" s="253"/>
      <c r="J5296" s="250"/>
      <c r="K5296" s="250"/>
      <c r="L5296" s="254"/>
      <c r="M5296" s="255"/>
      <c r="N5296" s="256"/>
      <c r="O5296" s="256"/>
      <c r="P5296" s="256"/>
      <c r="Q5296" s="256"/>
      <c r="R5296" s="256"/>
      <c r="S5296" s="256"/>
      <c r="T5296" s="257"/>
      <c r="U5296" s="13"/>
      <c r="V5296" s="13"/>
      <c r="W5296" s="13"/>
      <c r="X5296" s="13"/>
      <c r="Y5296" s="13"/>
      <c r="Z5296" s="13"/>
      <c r="AA5296" s="13"/>
      <c r="AB5296" s="13"/>
      <c r="AC5296" s="13"/>
      <c r="AD5296" s="13"/>
      <c r="AE5296" s="13"/>
      <c r="AT5296" s="258" t="s">
        <v>200</v>
      </c>
      <c r="AU5296" s="258" t="s">
        <v>82</v>
      </c>
      <c r="AV5296" s="13" t="s">
        <v>80</v>
      </c>
      <c r="AW5296" s="13" t="s">
        <v>30</v>
      </c>
      <c r="AX5296" s="13" t="s">
        <v>73</v>
      </c>
      <c r="AY5296" s="258" t="s">
        <v>189</v>
      </c>
    </row>
    <row r="5297" s="13" customFormat="1">
      <c r="A5297" s="13"/>
      <c r="B5297" s="249"/>
      <c r="C5297" s="250"/>
      <c r="D5297" s="242" t="s">
        <v>200</v>
      </c>
      <c r="E5297" s="251" t="s">
        <v>1</v>
      </c>
      <c r="F5297" s="252" t="s">
        <v>3392</v>
      </c>
      <c r="G5297" s="250"/>
      <c r="H5297" s="251" t="s">
        <v>1</v>
      </c>
      <c r="I5297" s="253"/>
      <c r="J5297" s="250"/>
      <c r="K5297" s="250"/>
      <c r="L5297" s="254"/>
      <c r="M5297" s="255"/>
      <c r="N5297" s="256"/>
      <c r="O5297" s="256"/>
      <c r="P5297" s="256"/>
      <c r="Q5297" s="256"/>
      <c r="R5297" s="256"/>
      <c r="S5297" s="256"/>
      <c r="T5297" s="257"/>
      <c r="U5297" s="13"/>
      <c r="V5297" s="13"/>
      <c r="W5297" s="13"/>
      <c r="X5297" s="13"/>
      <c r="Y5297" s="13"/>
      <c r="Z5297" s="13"/>
      <c r="AA5297" s="13"/>
      <c r="AB5297" s="13"/>
      <c r="AC5297" s="13"/>
      <c r="AD5297" s="13"/>
      <c r="AE5297" s="13"/>
      <c r="AT5297" s="258" t="s">
        <v>200</v>
      </c>
      <c r="AU5297" s="258" t="s">
        <v>82</v>
      </c>
      <c r="AV5297" s="13" t="s">
        <v>80</v>
      </c>
      <c r="AW5297" s="13" t="s">
        <v>30</v>
      </c>
      <c r="AX5297" s="13" t="s">
        <v>73</v>
      </c>
      <c r="AY5297" s="258" t="s">
        <v>189</v>
      </c>
    </row>
    <row r="5298" s="14" customFormat="1">
      <c r="A5298" s="14"/>
      <c r="B5298" s="259"/>
      <c r="C5298" s="260"/>
      <c r="D5298" s="242" t="s">
        <v>200</v>
      </c>
      <c r="E5298" s="261" t="s">
        <v>1</v>
      </c>
      <c r="F5298" s="262" t="s">
        <v>3393</v>
      </c>
      <c r="G5298" s="260"/>
      <c r="H5298" s="263">
        <v>20</v>
      </c>
      <c r="I5298" s="264"/>
      <c r="J5298" s="260"/>
      <c r="K5298" s="260"/>
      <c r="L5298" s="265"/>
      <c r="M5298" s="266"/>
      <c r="N5298" s="267"/>
      <c r="O5298" s="267"/>
      <c r="P5298" s="267"/>
      <c r="Q5298" s="267"/>
      <c r="R5298" s="267"/>
      <c r="S5298" s="267"/>
      <c r="T5298" s="268"/>
      <c r="U5298" s="14"/>
      <c r="V5298" s="14"/>
      <c r="W5298" s="14"/>
      <c r="X5298" s="14"/>
      <c r="Y5298" s="14"/>
      <c r="Z5298" s="14"/>
      <c r="AA5298" s="14"/>
      <c r="AB5298" s="14"/>
      <c r="AC5298" s="14"/>
      <c r="AD5298" s="14"/>
      <c r="AE5298" s="14"/>
      <c r="AT5298" s="269" t="s">
        <v>200</v>
      </c>
      <c r="AU5298" s="269" t="s">
        <v>82</v>
      </c>
      <c r="AV5298" s="14" t="s">
        <v>82</v>
      </c>
      <c r="AW5298" s="14" t="s">
        <v>30</v>
      </c>
      <c r="AX5298" s="14" t="s">
        <v>73</v>
      </c>
      <c r="AY5298" s="269" t="s">
        <v>189</v>
      </c>
    </row>
    <row r="5299" s="15" customFormat="1">
      <c r="A5299" s="15"/>
      <c r="B5299" s="270"/>
      <c r="C5299" s="271"/>
      <c r="D5299" s="242" t="s">
        <v>200</v>
      </c>
      <c r="E5299" s="272" t="s">
        <v>1</v>
      </c>
      <c r="F5299" s="273" t="s">
        <v>207</v>
      </c>
      <c r="G5299" s="271"/>
      <c r="H5299" s="274">
        <v>20</v>
      </c>
      <c r="I5299" s="275"/>
      <c r="J5299" s="271"/>
      <c r="K5299" s="271"/>
      <c r="L5299" s="276"/>
      <c r="M5299" s="277"/>
      <c r="N5299" s="278"/>
      <c r="O5299" s="278"/>
      <c r="P5299" s="278"/>
      <c r="Q5299" s="278"/>
      <c r="R5299" s="278"/>
      <c r="S5299" s="278"/>
      <c r="T5299" s="279"/>
      <c r="U5299" s="15"/>
      <c r="V5299" s="15"/>
      <c r="W5299" s="15"/>
      <c r="X5299" s="15"/>
      <c r="Y5299" s="15"/>
      <c r="Z5299" s="15"/>
      <c r="AA5299" s="15"/>
      <c r="AB5299" s="15"/>
      <c r="AC5299" s="15"/>
      <c r="AD5299" s="15"/>
      <c r="AE5299" s="15"/>
      <c r="AT5299" s="280" t="s">
        <v>200</v>
      </c>
      <c r="AU5299" s="280" t="s">
        <v>82</v>
      </c>
      <c r="AV5299" s="15" t="s">
        <v>195</v>
      </c>
      <c r="AW5299" s="15" t="s">
        <v>30</v>
      </c>
      <c r="AX5299" s="15" t="s">
        <v>80</v>
      </c>
      <c r="AY5299" s="280" t="s">
        <v>189</v>
      </c>
    </row>
    <row r="5300" s="2" customFormat="1" ht="16.5" customHeight="1">
      <c r="A5300" s="39"/>
      <c r="B5300" s="40"/>
      <c r="C5300" s="228" t="s">
        <v>3394</v>
      </c>
      <c r="D5300" s="228" t="s">
        <v>191</v>
      </c>
      <c r="E5300" s="229" t="s">
        <v>3395</v>
      </c>
      <c r="F5300" s="230" t="s">
        <v>3396</v>
      </c>
      <c r="G5300" s="231" t="s">
        <v>359</v>
      </c>
      <c r="H5300" s="232">
        <v>5</v>
      </c>
      <c r="I5300" s="233"/>
      <c r="J5300" s="234">
        <f>ROUND(I5300*H5300,2)</f>
        <v>0</v>
      </c>
      <c r="K5300" s="235"/>
      <c r="L5300" s="45"/>
      <c r="M5300" s="236" t="s">
        <v>1</v>
      </c>
      <c r="N5300" s="237" t="s">
        <v>38</v>
      </c>
      <c r="O5300" s="92"/>
      <c r="P5300" s="238">
        <f>O5300*H5300</f>
        <v>0</v>
      </c>
      <c r="Q5300" s="238">
        <v>0</v>
      </c>
      <c r="R5300" s="238">
        <f>Q5300*H5300</f>
        <v>0</v>
      </c>
      <c r="S5300" s="238">
        <v>0</v>
      </c>
      <c r="T5300" s="239">
        <f>S5300*H5300</f>
        <v>0</v>
      </c>
      <c r="U5300" s="39"/>
      <c r="V5300" s="39"/>
      <c r="W5300" s="39"/>
      <c r="X5300" s="39"/>
      <c r="Y5300" s="39"/>
      <c r="Z5300" s="39"/>
      <c r="AA5300" s="39"/>
      <c r="AB5300" s="39"/>
      <c r="AC5300" s="39"/>
      <c r="AD5300" s="39"/>
      <c r="AE5300" s="39"/>
      <c r="AR5300" s="240" t="s">
        <v>306</v>
      </c>
      <c r="AT5300" s="240" t="s">
        <v>191</v>
      </c>
      <c r="AU5300" s="240" t="s">
        <v>82</v>
      </c>
      <c r="AY5300" s="18" t="s">
        <v>189</v>
      </c>
      <c r="BE5300" s="241">
        <f>IF(N5300="základní",J5300,0)</f>
        <v>0</v>
      </c>
      <c r="BF5300" s="241">
        <f>IF(N5300="snížená",J5300,0)</f>
        <v>0</v>
      </c>
      <c r="BG5300" s="241">
        <f>IF(N5300="zákl. přenesená",J5300,0)</f>
        <v>0</v>
      </c>
      <c r="BH5300" s="241">
        <f>IF(N5300="sníž. přenesená",J5300,0)</f>
        <v>0</v>
      </c>
      <c r="BI5300" s="241">
        <f>IF(N5300="nulová",J5300,0)</f>
        <v>0</v>
      </c>
      <c r="BJ5300" s="18" t="s">
        <v>80</v>
      </c>
      <c r="BK5300" s="241">
        <f>ROUND(I5300*H5300,2)</f>
        <v>0</v>
      </c>
      <c r="BL5300" s="18" t="s">
        <v>306</v>
      </c>
      <c r="BM5300" s="240" t="s">
        <v>3397</v>
      </c>
    </row>
    <row r="5301" s="2" customFormat="1">
      <c r="A5301" s="39"/>
      <c r="B5301" s="40"/>
      <c r="C5301" s="41"/>
      <c r="D5301" s="242" t="s">
        <v>197</v>
      </c>
      <c r="E5301" s="41"/>
      <c r="F5301" s="243" t="s">
        <v>3396</v>
      </c>
      <c r="G5301" s="41"/>
      <c r="H5301" s="41"/>
      <c r="I5301" s="244"/>
      <c r="J5301" s="41"/>
      <c r="K5301" s="41"/>
      <c r="L5301" s="45"/>
      <c r="M5301" s="245"/>
      <c r="N5301" s="246"/>
      <c r="O5301" s="92"/>
      <c r="P5301" s="92"/>
      <c r="Q5301" s="92"/>
      <c r="R5301" s="92"/>
      <c r="S5301" s="92"/>
      <c r="T5301" s="93"/>
      <c r="U5301" s="39"/>
      <c r="V5301" s="39"/>
      <c r="W5301" s="39"/>
      <c r="X5301" s="39"/>
      <c r="Y5301" s="39"/>
      <c r="Z5301" s="39"/>
      <c r="AA5301" s="39"/>
      <c r="AB5301" s="39"/>
      <c r="AC5301" s="39"/>
      <c r="AD5301" s="39"/>
      <c r="AE5301" s="39"/>
      <c r="AT5301" s="18" t="s">
        <v>197</v>
      </c>
      <c r="AU5301" s="18" t="s">
        <v>82</v>
      </c>
    </row>
    <row r="5302" s="13" customFormat="1">
      <c r="A5302" s="13"/>
      <c r="B5302" s="249"/>
      <c r="C5302" s="250"/>
      <c r="D5302" s="242" t="s">
        <v>200</v>
      </c>
      <c r="E5302" s="251" t="s">
        <v>1</v>
      </c>
      <c r="F5302" s="252" t="s">
        <v>3398</v>
      </c>
      <c r="G5302" s="250"/>
      <c r="H5302" s="251" t="s">
        <v>1</v>
      </c>
      <c r="I5302" s="253"/>
      <c r="J5302" s="250"/>
      <c r="K5302" s="250"/>
      <c r="L5302" s="254"/>
      <c r="M5302" s="255"/>
      <c r="N5302" s="256"/>
      <c r="O5302" s="256"/>
      <c r="P5302" s="256"/>
      <c r="Q5302" s="256"/>
      <c r="R5302" s="256"/>
      <c r="S5302" s="256"/>
      <c r="T5302" s="257"/>
      <c r="U5302" s="13"/>
      <c r="V5302" s="13"/>
      <c r="W5302" s="13"/>
      <c r="X5302" s="13"/>
      <c r="Y5302" s="13"/>
      <c r="Z5302" s="13"/>
      <c r="AA5302" s="13"/>
      <c r="AB5302" s="13"/>
      <c r="AC5302" s="13"/>
      <c r="AD5302" s="13"/>
      <c r="AE5302" s="13"/>
      <c r="AT5302" s="258" t="s">
        <v>200</v>
      </c>
      <c r="AU5302" s="258" t="s">
        <v>82</v>
      </c>
      <c r="AV5302" s="13" t="s">
        <v>80</v>
      </c>
      <c r="AW5302" s="13" t="s">
        <v>30</v>
      </c>
      <c r="AX5302" s="13" t="s">
        <v>73</v>
      </c>
      <c r="AY5302" s="258" t="s">
        <v>189</v>
      </c>
    </row>
    <row r="5303" s="13" customFormat="1">
      <c r="A5303" s="13"/>
      <c r="B5303" s="249"/>
      <c r="C5303" s="250"/>
      <c r="D5303" s="242" t="s">
        <v>200</v>
      </c>
      <c r="E5303" s="251" t="s">
        <v>1</v>
      </c>
      <c r="F5303" s="252" t="s">
        <v>3399</v>
      </c>
      <c r="G5303" s="250"/>
      <c r="H5303" s="251" t="s">
        <v>1</v>
      </c>
      <c r="I5303" s="253"/>
      <c r="J5303" s="250"/>
      <c r="K5303" s="250"/>
      <c r="L5303" s="254"/>
      <c r="M5303" s="255"/>
      <c r="N5303" s="256"/>
      <c r="O5303" s="256"/>
      <c r="P5303" s="256"/>
      <c r="Q5303" s="256"/>
      <c r="R5303" s="256"/>
      <c r="S5303" s="256"/>
      <c r="T5303" s="257"/>
      <c r="U5303" s="13"/>
      <c r="V5303" s="13"/>
      <c r="W5303" s="13"/>
      <c r="X5303" s="13"/>
      <c r="Y5303" s="13"/>
      <c r="Z5303" s="13"/>
      <c r="AA5303" s="13"/>
      <c r="AB5303" s="13"/>
      <c r="AC5303" s="13"/>
      <c r="AD5303" s="13"/>
      <c r="AE5303" s="13"/>
      <c r="AT5303" s="258" t="s">
        <v>200</v>
      </c>
      <c r="AU5303" s="258" t="s">
        <v>82</v>
      </c>
      <c r="AV5303" s="13" t="s">
        <v>80</v>
      </c>
      <c r="AW5303" s="13" t="s">
        <v>30</v>
      </c>
      <c r="AX5303" s="13" t="s">
        <v>73</v>
      </c>
      <c r="AY5303" s="258" t="s">
        <v>189</v>
      </c>
    </row>
    <row r="5304" s="13" customFormat="1">
      <c r="A5304" s="13"/>
      <c r="B5304" s="249"/>
      <c r="C5304" s="250"/>
      <c r="D5304" s="242" t="s">
        <v>200</v>
      </c>
      <c r="E5304" s="251" t="s">
        <v>1</v>
      </c>
      <c r="F5304" s="252" t="s">
        <v>3400</v>
      </c>
      <c r="G5304" s="250"/>
      <c r="H5304" s="251" t="s">
        <v>1</v>
      </c>
      <c r="I5304" s="253"/>
      <c r="J5304" s="250"/>
      <c r="K5304" s="250"/>
      <c r="L5304" s="254"/>
      <c r="M5304" s="255"/>
      <c r="N5304" s="256"/>
      <c r="O5304" s="256"/>
      <c r="P5304" s="256"/>
      <c r="Q5304" s="256"/>
      <c r="R5304" s="256"/>
      <c r="S5304" s="256"/>
      <c r="T5304" s="257"/>
      <c r="U5304" s="13"/>
      <c r="V5304" s="13"/>
      <c r="W5304" s="13"/>
      <c r="X5304" s="13"/>
      <c r="Y5304" s="13"/>
      <c r="Z5304" s="13"/>
      <c r="AA5304" s="13"/>
      <c r="AB5304" s="13"/>
      <c r="AC5304" s="13"/>
      <c r="AD5304" s="13"/>
      <c r="AE5304" s="13"/>
      <c r="AT5304" s="258" t="s">
        <v>200</v>
      </c>
      <c r="AU5304" s="258" t="s">
        <v>82</v>
      </c>
      <c r="AV5304" s="13" t="s">
        <v>80</v>
      </c>
      <c r="AW5304" s="13" t="s">
        <v>30</v>
      </c>
      <c r="AX5304" s="13" t="s">
        <v>73</v>
      </c>
      <c r="AY5304" s="258" t="s">
        <v>189</v>
      </c>
    </row>
    <row r="5305" s="13" customFormat="1">
      <c r="A5305" s="13"/>
      <c r="B5305" s="249"/>
      <c r="C5305" s="250"/>
      <c r="D5305" s="242" t="s">
        <v>200</v>
      </c>
      <c r="E5305" s="251" t="s">
        <v>1</v>
      </c>
      <c r="F5305" s="252" t="s">
        <v>3401</v>
      </c>
      <c r="G5305" s="250"/>
      <c r="H5305" s="251" t="s">
        <v>1</v>
      </c>
      <c r="I5305" s="253"/>
      <c r="J5305" s="250"/>
      <c r="K5305" s="250"/>
      <c r="L5305" s="254"/>
      <c r="M5305" s="255"/>
      <c r="N5305" s="256"/>
      <c r="O5305" s="256"/>
      <c r="P5305" s="256"/>
      <c r="Q5305" s="256"/>
      <c r="R5305" s="256"/>
      <c r="S5305" s="256"/>
      <c r="T5305" s="257"/>
      <c r="U5305" s="13"/>
      <c r="V5305" s="13"/>
      <c r="W5305" s="13"/>
      <c r="X5305" s="13"/>
      <c r="Y5305" s="13"/>
      <c r="Z5305" s="13"/>
      <c r="AA5305" s="13"/>
      <c r="AB5305" s="13"/>
      <c r="AC5305" s="13"/>
      <c r="AD5305" s="13"/>
      <c r="AE5305" s="13"/>
      <c r="AT5305" s="258" t="s">
        <v>200</v>
      </c>
      <c r="AU5305" s="258" t="s">
        <v>82</v>
      </c>
      <c r="AV5305" s="13" t="s">
        <v>80</v>
      </c>
      <c r="AW5305" s="13" t="s">
        <v>30</v>
      </c>
      <c r="AX5305" s="13" t="s">
        <v>73</v>
      </c>
      <c r="AY5305" s="258" t="s">
        <v>189</v>
      </c>
    </row>
    <row r="5306" s="14" customFormat="1">
      <c r="A5306" s="14"/>
      <c r="B5306" s="259"/>
      <c r="C5306" s="260"/>
      <c r="D5306" s="242" t="s">
        <v>200</v>
      </c>
      <c r="E5306" s="261" t="s">
        <v>1</v>
      </c>
      <c r="F5306" s="262" t="s">
        <v>226</v>
      </c>
      <c r="G5306" s="260"/>
      <c r="H5306" s="263">
        <v>5</v>
      </c>
      <c r="I5306" s="264"/>
      <c r="J5306" s="260"/>
      <c r="K5306" s="260"/>
      <c r="L5306" s="265"/>
      <c r="M5306" s="266"/>
      <c r="N5306" s="267"/>
      <c r="O5306" s="267"/>
      <c r="P5306" s="267"/>
      <c r="Q5306" s="267"/>
      <c r="R5306" s="267"/>
      <c r="S5306" s="267"/>
      <c r="T5306" s="268"/>
      <c r="U5306" s="14"/>
      <c r="V5306" s="14"/>
      <c r="W5306" s="14"/>
      <c r="X5306" s="14"/>
      <c r="Y5306" s="14"/>
      <c r="Z5306" s="14"/>
      <c r="AA5306" s="14"/>
      <c r="AB5306" s="14"/>
      <c r="AC5306" s="14"/>
      <c r="AD5306" s="14"/>
      <c r="AE5306" s="14"/>
      <c r="AT5306" s="269" t="s">
        <v>200</v>
      </c>
      <c r="AU5306" s="269" t="s">
        <v>82</v>
      </c>
      <c r="AV5306" s="14" t="s">
        <v>82</v>
      </c>
      <c r="AW5306" s="14" t="s">
        <v>30</v>
      </c>
      <c r="AX5306" s="14" t="s">
        <v>73</v>
      </c>
      <c r="AY5306" s="269" t="s">
        <v>189</v>
      </c>
    </row>
    <row r="5307" s="15" customFormat="1">
      <c r="A5307" s="15"/>
      <c r="B5307" s="270"/>
      <c r="C5307" s="271"/>
      <c r="D5307" s="242" t="s">
        <v>200</v>
      </c>
      <c r="E5307" s="272" t="s">
        <v>1</v>
      </c>
      <c r="F5307" s="273" t="s">
        <v>207</v>
      </c>
      <c r="G5307" s="271"/>
      <c r="H5307" s="274">
        <v>5</v>
      </c>
      <c r="I5307" s="275"/>
      <c r="J5307" s="271"/>
      <c r="K5307" s="271"/>
      <c r="L5307" s="276"/>
      <c r="M5307" s="277"/>
      <c r="N5307" s="278"/>
      <c r="O5307" s="278"/>
      <c r="P5307" s="278"/>
      <c r="Q5307" s="278"/>
      <c r="R5307" s="278"/>
      <c r="S5307" s="278"/>
      <c r="T5307" s="279"/>
      <c r="U5307" s="15"/>
      <c r="V5307" s="15"/>
      <c r="W5307" s="15"/>
      <c r="X5307" s="15"/>
      <c r="Y5307" s="15"/>
      <c r="Z5307" s="15"/>
      <c r="AA5307" s="15"/>
      <c r="AB5307" s="15"/>
      <c r="AC5307" s="15"/>
      <c r="AD5307" s="15"/>
      <c r="AE5307" s="15"/>
      <c r="AT5307" s="280" t="s">
        <v>200</v>
      </c>
      <c r="AU5307" s="280" t="s">
        <v>82</v>
      </c>
      <c r="AV5307" s="15" t="s">
        <v>195</v>
      </c>
      <c r="AW5307" s="15" t="s">
        <v>30</v>
      </c>
      <c r="AX5307" s="15" t="s">
        <v>80</v>
      </c>
      <c r="AY5307" s="280" t="s">
        <v>189</v>
      </c>
    </row>
    <row r="5308" s="2" customFormat="1" ht="21.75" customHeight="1">
      <c r="A5308" s="39"/>
      <c r="B5308" s="40"/>
      <c r="C5308" s="228" t="s">
        <v>3402</v>
      </c>
      <c r="D5308" s="228" t="s">
        <v>191</v>
      </c>
      <c r="E5308" s="229" t="s">
        <v>3403</v>
      </c>
      <c r="F5308" s="230" t="s">
        <v>3404</v>
      </c>
      <c r="G5308" s="231" t="s">
        <v>359</v>
      </c>
      <c r="H5308" s="232">
        <v>5</v>
      </c>
      <c r="I5308" s="233"/>
      <c r="J5308" s="234">
        <f>ROUND(I5308*H5308,2)</f>
        <v>0</v>
      </c>
      <c r="K5308" s="235"/>
      <c r="L5308" s="45"/>
      <c r="M5308" s="236" t="s">
        <v>1</v>
      </c>
      <c r="N5308" s="237" t="s">
        <v>38</v>
      </c>
      <c r="O5308" s="92"/>
      <c r="P5308" s="238">
        <f>O5308*H5308</f>
        <v>0</v>
      </c>
      <c r="Q5308" s="238">
        <v>0</v>
      </c>
      <c r="R5308" s="238">
        <f>Q5308*H5308</f>
        <v>0</v>
      </c>
      <c r="S5308" s="238">
        <v>0</v>
      </c>
      <c r="T5308" s="239">
        <f>S5308*H5308</f>
        <v>0</v>
      </c>
      <c r="U5308" s="39"/>
      <c r="V5308" s="39"/>
      <c r="W5308" s="39"/>
      <c r="X5308" s="39"/>
      <c r="Y5308" s="39"/>
      <c r="Z5308" s="39"/>
      <c r="AA5308" s="39"/>
      <c r="AB5308" s="39"/>
      <c r="AC5308" s="39"/>
      <c r="AD5308" s="39"/>
      <c r="AE5308" s="39"/>
      <c r="AR5308" s="240" t="s">
        <v>306</v>
      </c>
      <c r="AT5308" s="240" t="s">
        <v>191</v>
      </c>
      <c r="AU5308" s="240" t="s">
        <v>82</v>
      </c>
      <c r="AY5308" s="18" t="s">
        <v>189</v>
      </c>
      <c r="BE5308" s="241">
        <f>IF(N5308="základní",J5308,0)</f>
        <v>0</v>
      </c>
      <c r="BF5308" s="241">
        <f>IF(N5308="snížená",J5308,0)</f>
        <v>0</v>
      </c>
      <c r="BG5308" s="241">
        <f>IF(N5308="zákl. přenesená",J5308,0)</f>
        <v>0</v>
      </c>
      <c r="BH5308" s="241">
        <f>IF(N5308="sníž. přenesená",J5308,0)</f>
        <v>0</v>
      </c>
      <c r="BI5308" s="241">
        <f>IF(N5308="nulová",J5308,0)</f>
        <v>0</v>
      </c>
      <c r="BJ5308" s="18" t="s">
        <v>80</v>
      </c>
      <c r="BK5308" s="241">
        <f>ROUND(I5308*H5308,2)</f>
        <v>0</v>
      </c>
      <c r="BL5308" s="18" t="s">
        <v>306</v>
      </c>
      <c r="BM5308" s="240" t="s">
        <v>3405</v>
      </c>
    </row>
    <row r="5309" s="2" customFormat="1">
      <c r="A5309" s="39"/>
      <c r="B5309" s="40"/>
      <c r="C5309" s="41"/>
      <c r="D5309" s="242" t="s">
        <v>197</v>
      </c>
      <c r="E5309" s="41"/>
      <c r="F5309" s="243" t="s">
        <v>3404</v>
      </c>
      <c r="G5309" s="41"/>
      <c r="H5309" s="41"/>
      <c r="I5309" s="244"/>
      <c r="J5309" s="41"/>
      <c r="K5309" s="41"/>
      <c r="L5309" s="45"/>
      <c r="M5309" s="245"/>
      <c r="N5309" s="246"/>
      <c r="O5309" s="92"/>
      <c r="P5309" s="92"/>
      <c r="Q5309" s="92"/>
      <c r="R5309" s="92"/>
      <c r="S5309" s="92"/>
      <c r="T5309" s="93"/>
      <c r="U5309" s="39"/>
      <c r="V5309" s="39"/>
      <c r="W5309" s="39"/>
      <c r="X5309" s="39"/>
      <c r="Y5309" s="39"/>
      <c r="Z5309" s="39"/>
      <c r="AA5309" s="39"/>
      <c r="AB5309" s="39"/>
      <c r="AC5309" s="39"/>
      <c r="AD5309" s="39"/>
      <c r="AE5309" s="39"/>
      <c r="AT5309" s="18" t="s">
        <v>197</v>
      </c>
      <c r="AU5309" s="18" t="s">
        <v>82</v>
      </c>
    </row>
    <row r="5310" s="13" customFormat="1">
      <c r="A5310" s="13"/>
      <c r="B5310" s="249"/>
      <c r="C5310" s="250"/>
      <c r="D5310" s="242" t="s">
        <v>200</v>
      </c>
      <c r="E5310" s="251" t="s">
        <v>1</v>
      </c>
      <c r="F5310" s="252" t="s">
        <v>3406</v>
      </c>
      <c r="G5310" s="250"/>
      <c r="H5310" s="251" t="s">
        <v>1</v>
      </c>
      <c r="I5310" s="253"/>
      <c r="J5310" s="250"/>
      <c r="K5310" s="250"/>
      <c r="L5310" s="254"/>
      <c r="M5310" s="255"/>
      <c r="N5310" s="256"/>
      <c r="O5310" s="256"/>
      <c r="P5310" s="256"/>
      <c r="Q5310" s="256"/>
      <c r="R5310" s="256"/>
      <c r="S5310" s="256"/>
      <c r="T5310" s="257"/>
      <c r="U5310" s="13"/>
      <c r="V5310" s="13"/>
      <c r="W5310" s="13"/>
      <c r="X5310" s="13"/>
      <c r="Y5310" s="13"/>
      <c r="Z5310" s="13"/>
      <c r="AA5310" s="13"/>
      <c r="AB5310" s="13"/>
      <c r="AC5310" s="13"/>
      <c r="AD5310" s="13"/>
      <c r="AE5310" s="13"/>
      <c r="AT5310" s="258" t="s">
        <v>200</v>
      </c>
      <c r="AU5310" s="258" t="s">
        <v>82</v>
      </c>
      <c r="AV5310" s="13" t="s">
        <v>80</v>
      </c>
      <c r="AW5310" s="13" t="s">
        <v>30</v>
      </c>
      <c r="AX5310" s="13" t="s">
        <v>73</v>
      </c>
      <c r="AY5310" s="258" t="s">
        <v>189</v>
      </c>
    </row>
    <row r="5311" s="13" customFormat="1">
      <c r="A5311" s="13"/>
      <c r="B5311" s="249"/>
      <c r="C5311" s="250"/>
      <c r="D5311" s="242" t="s">
        <v>200</v>
      </c>
      <c r="E5311" s="251" t="s">
        <v>1</v>
      </c>
      <c r="F5311" s="252" t="s">
        <v>3407</v>
      </c>
      <c r="G5311" s="250"/>
      <c r="H5311" s="251" t="s">
        <v>1</v>
      </c>
      <c r="I5311" s="253"/>
      <c r="J5311" s="250"/>
      <c r="K5311" s="250"/>
      <c r="L5311" s="254"/>
      <c r="M5311" s="255"/>
      <c r="N5311" s="256"/>
      <c r="O5311" s="256"/>
      <c r="P5311" s="256"/>
      <c r="Q5311" s="256"/>
      <c r="R5311" s="256"/>
      <c r="S5311" s="256"/>
      <c r="T5311" s="257"/>
      <c r="U5311" s="13"/>
      <c r="V5311" s="13"/>
      <c r="W5311" s="13"/>
      <c r="X5311" s="13"/>
      <c r="Y5311" s="13"/>
      <c r="Z5311" s="13"/>
      <c r="AA5311" s="13"/>
      <c r="AB5311" s="13"/>
      <c r="AC5311" s="13"/>
      <c r="AD5311" s="13"/>
      <c r="AE5311" s="13"/>
      <c r="AT5311" s="258" t="s">
        <v>200</v>
      </c>
      <c r="AU5311" s="258" t="s">
        <v>82</v>
      </c>
      <c r="AV5311" s="13" t="s">
        <v>80</v>
      </c>
      <c r="AW5311" s="13" t="s">
        <v>30</v>
      </c>
      <c r="AX5311" s="13" t="s">
        <v>73</v>
      </c>
      <c r="AY5311" s="258" t="s">
        <v>189</v>
      </c>
    </row>
    <row r="5312" s="13" customFormat="1">
      <c r="A5312" s="13"/>
      <c r="B5312" s="249"/>
      <c r="C5312" s="250"/>
      <c r="D5312" s="242" t="s">
        <v>200</v>
      </c>
      <c r="E5312" s="251" t="s">
        <v>1</v>
      </c>
      <c r="F5312" s="252" t="s">
        <v>3408</v>
      </c>
      <c r="G5312" s="250"/>
      <c r="H5312" s="251" t="s">
        <v>1</v>
      </c>
      <c r="I5312" s="253"/>
      <c r="J5312" s="250"/>
      <c r="K5312" s="250"/>
      <c r="L5312" s="254"/>
      <c r="M5312" s="255"/>
      <c r="N5312" s="256"/>
      <c r="O5312" s="256"/>
      <c r="P5312" s="256"/>
      <c r="Q5312" s="256"/>
      <c r="R5312" s="256"/>
      <c r="S5312" s="256"/>
      <c r="T5312" s="257"/>
      <c r="U5312" s="13"/>
      <c r="V5312" s="13"/>
      <c r="W5312" s="13"/>
      <c r="X5312" s="13"/>
      <c r="Y5312" s="13"/>
      <c r="Z5312" s="13"/>
      <c r="AA5312" s="13"/>
      <c r="AB5312" s="13"/>
      <c r="AC5312" s="13"/>
      <c r="AD5312" s="13"/>
      <c r="AE5312" s="13"/>
      <c r="AT5312" s="258" t="s">
        <v>200</v>
      </c>
      <c r="AU5312" s="258" t="s">
        <v>82</v>
      </c>
      <c r="AV5312" s="13" t="s">
        <v>80</v>
      </c>
      <c r="AW5312" s="13" t="s">
        <v>30</v>
      </c>
      <c r="AX5312" s="13" t="s">
        <v>73</v>
      </c>
      <c r="AY5312" s="258" t="s">
        <v>189</v>
      </c>
    </row>
    <row r="5313" s="14" customFormat="1">
      <c r="A5313" s="14"/>
      <c r="B5313" s="259"/>
      <c r="C5313" s="260"/>
      <c r="D5313" s="242" t="s">
        <v>200</v>
      </c>
      <c r="E5313" s="261" t="s">
        <v>1</v>
      </c>
      <c r="F5313" s="262" t="s">
        <v>226</v>
      </c>
      <c r="G5313" s="260"/>
      <c r="H5313" s="263">
        <v>5</v>
      </c>
      <c r="I5313" s="264"/>
      <c r="J5313" s="260"/>
      <c r="K5313" s="260"/>
      <c r="L5313" s="265"/>
      <c r="M5313" s="266"/>
      <c r="N5313" s="267"/>
      <c r="O5313" s="267"/>
      <c r="P5313" s="267"/>
      <c r="Q5313" s="267"/>
      <c r="R5313" s="267"/>
      <c r="S5313" s="267"/>
      <c r="T5313" s="268"/>
      <c r="U5313" s="14"/>
      <c r="V5313" s="14"/>
      <c r="W5313" s="14"/>
      <c r="X5313" s="14"/>
      <c r="Y5313" s="14"/>
      <c r="Z5313" s="14"/>
      <c r="AA5313" s="14"/>
      <c r="AB5313" s="14"/>
      <c r="AC5313" s="14"/>
      <c r="AD5313" s="14"/>
      <c r="AE5313" s="14"/>
      <c r="AT5313" s="269" t="s">
        <v>200</v>
      </c>
      <c r="AU5313" s="269" t="s">
        <v>82</v>
      </c>
      <c r="AV5313" s="14" t="s">
        <v>82</v>
      </c>
      <c r="AW5313" s="14" t="s">
        <v>30</v>
      </c>
      <c r="AX5313" s="14" t="s">
        <v>73</v>
      </c>
      <c r="AY5313" s="269" t="s">
        <v>189</v>
      </c>
    </row>
    <row r="5314" s="15" customFormat="1">
      <c r="A5314" s="15"/>
      <c r="B5314" s="270"/>
      <c r="C5314" s="271"/>
      <c r="D5314" s="242" t="s">
        <v>200</v>
      </c>
      <c r="E5314" s="272" t="s">
        <v>1</v>
      </c>
      <c r="F5314" s="273" t="s">
        <v>207</v>
      </c>
      <c r="G5314" s="271"/>
      <c r="H5314" s="274">
        <v>5</v>
      </c>
      <c r="I5314" s="275"/>
      <c r="J5314" s="271"/>
      <c r="K5314" s="271"/>
      <c r="L5314" s="276"/>
      <c r="M5314" s="277"/>
      <c r="N5314" s="278"/>
      <c r="O5314" s="278"/>
      <c r="P5314" s="278"/>
      <c r="Q5314" s="278"/>
      <c r="R5314" s="278"/>
      <c r="S5314" s="278"/>
      <c r="T5314" s="279"/>
      <c r="U5314" s="15"/>
      <c r="V5314" s="15"/>
      <c r="W5314" s="15"/>
      <c r="X5314" s="15"/>
      <c r="Y5314" s="15"/>
      <c r="Z5314" s="15"/>
      <c r="AA5314" s="15"/>
      <c r="AB5314" s="15"/>
      <c r="AC5314" s="15"/>
      <c r="AD5314" s="15"/>
      <c r="AE5314" s="15"/>
      <c r="AT5314" s="280" t="s">
        <v>200</v>
      </c>
      <c r="AU5314" s="280" t="s">
        <v>82</v>
      </c>
      <c r="AV5314" s="15" t="s">
        <v>195</v>
      </c>
      <c r="AW5314" s="15" t="s">
        <v>30</v>
      </c>
      <c r="AX5314" s="15" t="s">
        <v>80</v>
      </c>
      <c r="AY5314" s="280" t="s">
        <v>189</v>
      </c>
    </row>
    <row r="5315" s="2" customFormat="1" ht="24.15" customHeight="1">
      <c r="A5315" s="39"/>
      <c r="B5315" s="40"/>
      <c r="C5315" s="228" t="s">
        <v>3409</v>
      </c>
      <c r="D5315" s="228" t="s">
        <v>191</v>
      </c>
      <c r="E5315" s="229" t="s">
        <v>3410</v>
      </c>
      <c r="F5315" s="230" t="s">
        <v>3411</v>
      </c>
      <c r="G5315" s="231" t="s">
        <v>359</v>
      </c>
      <c r="H5315" s="232">
        <v>5</v>
      </c>
      <c r="I5315" s="233"/>
      <c r="J5315" s="234">
        <f>ROUND(I5315*H5315,2)</f>
        <v>0</v>
      </c>
      <c r="K5315" s="235"/>
      <c r="L5315" s="45"/>
      <c r="M5315" s="236" t="s">
        <v>1</v>
      </c>
      <c r="N5315" s="237" t="s">
        <v>38</v>
      </c>
      <c r="O5315" s="92"/>
      <c r="P5315" s="238">
        <f>O5315*H5315</f>
        <v>0</v>
      </c>
      <c r="Q5315" s="238">
        <v>0</v>
      </c>
      <c r="R5315" s="238">
        <f>Q5315*H5315</f>
        <v>0</v>
      </c>
      <c r="S5315" s="238">
        <v>0</v>
      </c>
      <c r="T5315" s="239">
        <f>S5315*H5315</f>
        <v>0</v>
      </c>
      <c r="U5315" s="39"/>
      <c r="V5315" s="39"/>
      <c r="W5315" s="39"/>
      <c r="X5315" s="39"/>
      <c r="Y5315" s="39"/>
      <c r="Z5315" s="39"/>
      <c r="AA5315" s="39"/>
      <c r="AB5315" s="39"/>
      <c r="AC5315" s="39"/>
      <c r="AD5315" s="39"/>
      <c r="AE5315" s="39"/>
      <c r="AR5315" s="240" t="s">
        <v>306</v>
      </c>
      <c r="AT5315" s="240" t="s">
        <v>191</v>
      </c>
      <c r="AU5315" s="240" t="s">
        <v>82</v>
      </c>
      <c r="AY5315" s="18" t="s">
        <v>189</v>
      </c>
      <c r="BE5315" s="241">
        <f>IF(N5315="základní",J5315,0)</f>
        <v>0</v>
      </c>
      <c r="BF5315" s="241">
        <f>IF(N5315="snížená",J5315,0)</f>
        <v>0</v>
      </c>
      <c r="BG5315" s="241">
        <f>IF(N5315="zákl. přenesená",J5315,0)</f>
        <v>0</v>
      </c>
      <c r="BH5315" s="241">
        <f>IF(N5315="sníž. přenesená",J5315,0)</f>
        <v>0</v>
      </c>
      <c r="BI5315" s="241">
        <f>IF(N5315="nulová",J5315,0)</f>
        <v>0</v>
      </c>
      <c r="BJ5315" s="18" t="s">
        <v>80</v>
      </c>
      <c r="BK5315" s="241">
        <f>ROUND(I5315*H5315,2)</f>
        <v>0</v>
      </c>
      <c r="BL5315" s="18" t="s">
        <v>306</v>
      </c>
      <c r="BM5315" s="240" t="s">
        <v>3412</v>
      </c>
    </row>
    <row r="5316" s="2" customFormat="1">
      <c r="A5316" s="39"/>
      <c r="B5316" s="40"/>
      <c r="C5316" s="41"/>
      <c r="D5316" s="242" t="s">
        <v>197</v>
      </c>
      <c r="E5316" s="41"/>
      <c r="F5316" s="243" t="s">
        <v>3411</v>
      </c>
      <c r="G5316" s="41"/>
      <c r="H5316" s="41"/>
      <c r="I5316" s="244"/>
      <c r="J5316" s="41"/>
      <c r="K5316" s="41"/>
      <c r="L5316" s="45"/>
      <c r="M5316" s="245"/>
      <c r="N5316" s="246"/>
      <c r="O5316" s="92"/>
      <c r="P5316" s="92"/>
      <c r="Q5316" s="92"/>
      <c r="R5316" s="92"/>
      <c r="S5316" s="92"/>
      <c r="T5316" s="93"/>
      <c r="U5316" s="39"/>
      <c r="V5316" s="39"/>
      <c r="W5316" s="39"/>
      <c r="X5316" s="39"/>
      <c r="Y5316" s="39"/>
      <c r="Z5316" s="39"/>
      <c r="AA5316" s="39"/>
      <c r="AB5316" s="39"/>
      <c r="AC5316" s="39"/>
      <c r="AD5316" s="39"/>
      <c r="AE5316" s="39"/>
      <c r="AT5316" s="18" t="s">
        <v>197</v>
      </c>
      <c r="AU5316" s="18" t="s">
        <v>82</v>
      </c>
    </row>
    <row r="5317" s="13" customFormat="1">
      <c r="A5317" s="13"/>
      <c r="B5317" s="249"/>
      <c r="C5317" s="250"/>
      <c r="D5317" s="242" t="s">
        <v>200</v>
      </c>
      <c r="E5317" s="251" t="s">
        <v>1</v>
      </c>
      <c r="F5317" s="252" t="s">
        <v>3406</v>
      </c>
      <c r="G5317" s="250"/>
      <c r="H5317" s="251" t="s">
        <v>1</v>
      </c>
      <c r="I5317" s="253"/>
      <c r="J5317" s="250"/>
      <c r="K5317" s="250"/>
      <c r="L5317" s="254"/>
      <c r="M5317" s="255"/>
      <c r="N5317" s="256"/>
      <c r="O5317" s="256"/>
      <c r="P5317" s="256"/>
      <c r="Q5317" s="256"/>
      <c r="R5317" s="256"/>
      <c r="S5317" s="256"/>
      <c r="T5317" s="257"/>
      <c r="U5317" s="13"/>
      <c r="V5317" s="13"/>
      <c r="W5317" s="13"/>
      <c r="X5317" s="13"/>
      <c r="Y5317" s="13"/>
      <c r="Z5317" s="13"/>
      <c r="AA5317" s="13"/>
      <c r="AB5317" s="13"/>
      <c r="AC5317" s="13"/>
      <c r="AD5317" s="13"/>
      <c r="AE5317" s="13"/>
      <c r="AT5317" s="258" t="s">
        <v>200</v>
      </c>
      <c r="AU5317" s="258" t="s">
        <v>82</v>
      </c>
      <c r="AV5317" s="13" t="s">
        <v>80</v>
      </c>
      <c r="AW5317" s="13" t="s">
        <v>30</v>
      </c>
      <c r="AX5317" s="13" t="s">
        <v>73</v>
      </c>
      <c r="AY5317" s="258" t="s">
        <v>189</v>
      </c>
    </row>
    <row r="5318" s="13" customFormat="1">
      <c r="A5318" s="13"/>
      <c r="B5318" s="249"/>
      <c r="C5318" s="250"/>
      <c r="D5318" s="242" t="s">
        <v>200</v>
      </c>
      <c r="E5318" s="251" t="s">
        <v>1</v>
      </c>
      <c r="F5318" s="252" t="s">
        <v>3407</v>
      </c>
      <c r="G5318" s="250"/>
      <c r="H5318" s="251" t="s">
        <v>1</v>
      </c>
      <c r="I5318" s="253"/>
      <c r="J5318" s="250"/>
      <c r="K5318" s="250"/>
      <c r="L5318" s="254"/>
      <c r="M5318" s="255"/>
      <c r="N5318" s="256"/>
      <c r="O5318" s="256"/>
      <c r="P5318" s="256"/>
      <c r="Q5318" s="256"/>
      <c r="R5318" s="256"/>
      <c r="S5318" s="256"/>
      <c r="T5318" s="257"/>
      <c r="U5318" s="13"/>
      <c r="V5318" s="13"/>
      <c r="W5318" s="13"/>
      <c r="X5318" s="13"/>
      <c r="Y5318" s="13"/>
      <c r="Z5318" s="13"/>
      <c r="AA5318" s="13"/>
      <c r="AB5318" s="13"/>
      <c r="AC5318" s="13"/>
      <c r="AD5318" s="13"/>
      <c r="AE5318" s="13"/>
      <c r="AT5318" s="258" t="s">
        <v>200</v>
      </c>
      <c r="AU5318" s="258" t="s">
        <v>82</v>
      </c>
      <c r="AV5318" s="13" t="s">
        <v>80</v>
      </c>
      <c r="AW5318" s="13" t="s">
        <v>30</v>
      </c>
      <c r="AX5318" s="13" t="s">
        <v>73</v>
      </c>
      <c r="AY5318" s="258" t="s">
        <v>189</v>
      </c>
    </row>
    <row r="5319" s="13" customFormat="1">
      <c r="A5319" s="13"/>
      <c r="B5319" s="249"/>
      <c r="C5319" s="250"/>
      <c r="D5319" s="242" t="s">
        <v>200</v>
      </c>
      <c r="E5319" s="251" t="s">
        <v>1</v>
      </c>
      <c r="F5319" s="252" t="s">
        <v>3413</v>
      </c>
      <c r="G5319" s="250"/>
      <c r="H5319" s="251" t="s">
        <v>1</v>
      </c>
      <c r="I5319" s="253"/>
      <c r="J5319" s="250"/>
      <c r="K5319" s="250"/>
      <c r="L5319" s="254"/>
      <c r="M5319" s="255"/>
      <c r="N5319" s="256"/>
      <c r="O5319" s="256"/>
      <c r="P5319" s="256"/>
      <c r="Q5319" s="256"/>
      <c r="R5319" s="256"/>
      <c r="S5319" s="256"/>
      <c r="T5319" s="257"/>
      <c r="U5319" s="13"/>
      <c r="V5319" s="13"/>
      <c r="W5319" s="13"/>
      <c r="X5319" s="13"/>
      <c r="Y5319" s="13"/>
      <c r="Z5319" s="13"/>
      <c r="AA5319" s="13"/>
      <c r="AB5319" s="13"/>
      <c r="AC5319" s="13"/>
      <c r="AD5319" s="13"/>
      <c r="AE5319" s="13"/>
      <c r="AT5319" s="258" t="s">
        <v>200</v>
      </c>
      <c r="AU5319" s="258" t="s">
        <v>82</v>
      </c>
      <c r="AV5319" s="13" t="s">
        <v>80</v>
      </c>
      <c r="AW5319" s="13" t="s">
        <v>30</v>
      </c>
      <c r="AX5319" s="13" t="s">
        <v>73</v>
      </c>
      <c r="AY5319" s="258" t="s">
        <v>189</v>
      </c>
    </row>
    <row r="5320" s="13" customFormat="1">
      <c r="A5320" s="13"/>
      <c r="B5320" s="249"/>
      <c r="C5320" s="250"/>
      <c r="D5320" s="242" t="s">
        <v>200</v>
      </c>
      <c r="E5320" s="251" t="s">
        <v>1</v>
      </c>
      <c r="F5320" s="252" t="s">
        <v>3414</v>
      </c>
      <c r="G5320" s="250"/>
      <c r="H5320" s="251" t="s">
        <v>1</v>
      </c>
      <c r="I5320" s="253"/>
      <c r="J5320" s="250"/>
      <c r="K5320" s="250"/>
      <c r="L5320" s="254"/>
      <c r="M5320" s="255"/>
      <c r="N5320" s="256"/>
      <c r="O5320" s="256"/>
      <c r="P5320" s="256"/>
      <c r="Q5320" s="256"/>
      <c r="R5320" s="256"/>
      <c r="S5320" s="256"/>
      <c r="T5320" s="257"/>
      <c r="U5320" s="13"/>
      <c r="V5320" s="13"/>
      <c r="W5320" s="13"/>
      <c r="X5320" s="13"/>
      <c r="Y5320" s="13"/>
      <c r="Z5320" s="13"/>
      <c r="AA5320" s="13"/>
      <c r="AB5320" s="13"/>
      <c r="AC5320" s="13"/>
      <c r="AD5320" s="13"/>
      <c r="AE5320" s="13"/>
      <c r="AT5320" s="258" t="s">
        <v>200</v>
      </c>
      <c r="AU5320" s="258" t="s">
        <v>82</v>
      </c>
      <c r="AV5320" s="13" t="s">
        <v>80</v>
      </c>
      <c r="AW5320" s="13" t="s">
        <v>30</v>
      </c>
      <c r="AX5320" s="13" t="s">
        <v>73</v>
      </c>
      <c r="AY5320" s="258" t="s">
        <v>189</v>
      </c>
    </row>
    <row r="5321" s="14" customFormat="1">
      <c r="A5321" s="14"/>
      <c r="B5321" s="259"/>
      <c r="C5321" s="260"/>
      <c r="D5321" s="242" t="s">
        <v>200</v>
      </c>
      <c r="E5321" s="261" t="s">
        <v>1</v>
      </c>
      <c r="F5321" s="262" t="s">
        <v>226</v>
      </c>
      <c r="G5321" s="260"/>
      <c r="H5321" s="263">
        <v>5</v>
      </c>
      <c r="I5321" s="264"/>
      <c r="J5321" s="260"/>
      <c r="K5321" s="260"/>
      <c r="L5321" s="265"/>
      <c r="M5321" s="266"/>
      <c r="N5321" s="267"/>
      <c r="O5321" s="267"/>
      <c r="P5321" s="267"/>
      <c r="Q5321" s="267"/>
      <c r="R5321" s="267"/>
      <c r="S5321" s="267"/>
      <c r="T5321" s="268"/>
      <c r="U5321" s="14"/>
      <c r="V5321" s="14"/>
      <c r="W5321" s="14"/>
      <c r="X5321" s="14"/>
      <c r="Y5321" s="14"/>
      <c r="Z5321" s="14"/>
      <c r="AA5321" s="14"/>
      <c r="AB5321" s="14"/>
      <c r="AC5321" s="14"/>
      <c r="AD5321" s="14"/>
      <c r="AE5321" s="14"/>
      <c r="AT5321" s="269" t="s">
        <v>200</v>
      </c>
      <c r="AU5321" s="269" t="s">
        <v>82</v>
      </c>
      <c r="AV5321" s="14" t="s">
        <v>82</v>
      </c>
      <c r="AW5321" s="14" t="s">
        <v>30</v>
      </c>
      <c r="AX5321" s="14" t="s">
        <v>73</v>
      </c>
      <c r="AY5321" s="269" t="s">
        <v>189</v>
      </c>
    </row>
    <row r="5322" s="15" customFormat="1">
      <c r="A5322" s="15"/>
      <c r="B5322" s="270"/>
      <c r="C5322" s="271"/>
      <c r="D5322" s="242" t="s">
        <v>200</v>
      </c>
      <c r="E5322" s="272" t="s">
        <v>1</v>
      </c>
      <c r="F5322" s="273" t="s">
        <v>207</v>
      </c>
      <c r="G5322" s="271"/>
      <c r="H5322" s="274">
        <v>5</v>
      </c>
      <c r="I5322" s="275"/>
      <c r="J5322" s="271"/>
      <c r="K5322" s="271"/>
      <c r="L5322" s="276"/>
      <c r="M5322" s="277"/>
      <c r="N5322" s="278"/>
      <c r="O5322" s="278"/>
      <c r="P5322" s="278"/>
      <c r="Q5322" s="278"/>
      <c r="R5322" s="278"/>
      <c r="S5322" s="278"/>
      <c r="T5322" s="279"/>
      <c r="U5322" s="15"/>
      <c r="V5322" s="15"/>
      <c r="W5322" s="15"/>
      <c r="X5322" s="15"/>
      <c r="Y5322" s="15"/>
      <c r="Z5322" s="15"/>
      <c r="AA5322" s="15"/>
      <c r="AB5322" s="15"/>
      <c r="AC5322" s="15"/>
      <c r="AD5322" s="15"/>
      <c r="AE5322" s="15"/>
      <c r="AT5322" s="280" t="s">
        <v>200</v>
      </c>
      <c r="AU5322" s="280" t="s">
        <v>82</v>
      </c>
      <c r="AV5322" s="15" t="s">
        <v>195</v>
      </c>
      <c r="AW5322" s="15" t="s">
        <v>30</v>
      </c>
      <c r="AX5322" s="15" t="s">
        <v>80</v>
      </c>
      <c r="AY5322" s="280" t="s">
        <v>189</v>
      </c>
    </row>
    <row r="5323" s="2" customFormat="1" ht="37.8" customHeight="1">
      <c r="A5323" s="39"/>
      <c r="B5323" s="40"/>
      <c r="C5323" s="228" t="s">
        <v>3415</v>
      </c>
      <c r="D5323" s="228" t="s">
        <v>191</v>
      </c>
      <c r="E5323" s="229" t="s">
        <v>3416</v>
      </c>
      <c r="F5323" s="230" t="s">
        <v>3417</v>
      </c>
      <c r="G5323" s="231" t="s">
        <v>359</v>
      </c>
      <c r="H5323" s="232">
        <v>72</v>
      </c>
      <c r="I5323" s="233"/>
      <c r="J5323" s="234">
        <f>ROUND(I5323*H5323,2)</f>
        <v>0</v>
      </c>
      <c r="K5323" s="235"/>
      <c r="L5323" s="45"/>
      <c r="M5323" s="236" t="s">
        <v>1</v>
      </c>
      <c r="N5323" s="237" t="s">
        <v>38</v>
      </c>
      <c r="O5323" s="92"/>
      <c r="P5323" s="238">
        <f>O5323*H5323</f>
        <v>0</v>
      </c>
      <c r="Q5323" s="238">
        <v>0</v>
      </c>
      <c r="R5323" s="238">
        <f>Q5323*H5323</f>
        <v>0</v>
      </c>
      <c r="S5323" s="238">
        <v>0</v>
      </c>
      <c r="T5323" s="239">
        <f>S5323*H5323</f>
        <v>0</v>
      </c>
      <c r="U5323" s="39"/>
      <c r="V5323" s="39"/>
      <c r="W5323" s="39"/>
      <c r="X5323" s="39"/>
      <c r="Y5323" s="39"/>
      <c r="Z5323" s="39"/>
      <c r="AA5323" s="39"/>
      <c r="AB5323" s="39"/>
      <c r="AC5323" s="39"/>
      <c r="AD5323" s="39"/>
      <c r="AE5323" s="39"/>
      <c r="AR5323" s="240" t="s">
        <v>306</v>
      </c>
      <c r="AT5323" s="240" t="s">
        <v>191</v>
      </c>
      <c r="AU5323" s="240" t="s">
        <v>82</v>
      </c>
      <c r="AY5323" s="18" t="s">
        <v>189</v>
      </c>
      <c r="BE5323" s="241">
        <f>IF(N5323="základní",J5323,0)</f>
        <v>0</v>
      </c>
      <c r="BF5323" s="241">
        <f>IF(N5323="snížená",J5323,0)</f>
        <v>0</v>
      </c>
      <c r="BG5323" s="241">
        <f>IF(N5323="zákl. přenesená",J5323,0)</f>
        <v>0</v>
      </c>
      <c r="BH5323" s="241">
        <f>IF(N5323="sníž. přenesená",J5323,0)</f>
        <v>0</v>
      </c>
      <c r="BI5323" s="241">
        <f>IF(N5323="nulová",J5323,0)</f>
        <v>0</v>
      </c>
      <c r="BJ5323" s="18" t="s">
        <v>80</v>
      </c>
      <c r="BK5323" s="241">
        <f>ROUND(I5323*H5323,2)</f>
        <v>0</v>
      </c>
      <c r="BL5323" s="18" t="s">
        <v>306</v>
      </c>
      <c r="BM5323" s="240" t="s">
        <v>3418</v>
      </c>
    </row>
    <row r="5324" s="2" customFormat="1">
      <c r="A5324" s="39"/>
      <c r="B5324" s="40"/>
      <c r="C5324" s="41"/>
      <c r="D5324" s="242" t="s">
        <v>197</v>
      </c>
      <c r="E5324" s="41"/>
      <c r="F5324" s="243" t="s">
        <v>3417</v>
      </c>
      <c r="G5324" s="41"/>
      <c r="H5324" s="41"/>
      <c r="I5324" s="244"/>
      <c r="J5324" s="41"/>
      <c r="K5324" s="41"/>
      <c r="L5324" s="45"/>
      <c r="M5324" s="245"/>
      <c r="N5324" s="246"/>
      <c r="O5324" s="92"/>
      <c r="P5324" s="92"/>
      <c r="Q5324" s="92"/>
      <c r="R5324" s="92"/>
      <c r="S5324" s="92"/>
      <c r="T5324" s="93"/>
      <c r="U5324" s="39"/>
      <c r="V5324" s="39"/>
      <c r="W5324" s="39"/>
      <c r="X5324" s="39"/>
      <c r="Y5324" s="39"/>
      <c r="Z5324" s="39"/>
      <c r="AA5324" s="39"/>
      <c r="AB5324" s="39"/>
      <c r="AC5324" s="39"/>
      <c r="AD5324" s="39"/>
      <c r="AE5324" s="39"/>
      <c r="AT5324" s="18" t="s">
        <v>197</v>
      </c>
      <c r="AU5324" s="18" t="s">
        <v>82</v>
      </c>
    </row>
    <row r="5325" s="13" customFormat="1">
      <c r="A5325" s="13"/>
      <c r="B5325" s="249"/>
      <c r="C5325" s="250"/>
      <c r="D5325" s="242" t="s">
        <v>200</v>
      </c>
      <c r="E5325" s="251" t="s">
        <v>1</v>
      </c>
      <c r="F5325" s="252" t="s">
        <v>3419</v>
      </c>
      <c r="G5325" s="250"/>
      <c r="H5325" s="251" t="s">
        <v>1</v>
      </c>
      <c r="I5325" s="253"/>
      <c r="J5325" s="250"/>
      <c r="K5325" s="250"/>
      <c r="L5325" s="254"/>
      <c r="M5325" s="255"/>
      <c r="N5325" s="256"/>
      <c r="O5325" s="256"/>
      <c r="P5325" s="256"/>
      <c r="Q5325" s="256"/>
      <c r="R5325" s="256"/>
      <c r="S5325" s="256"/>
      <c r="T5325" s="257"/>
      <c r="U5325" s="13"/>
      <c r="V5325" s="13"/>
      <c r="W5325" s="13"/>
      <c r="X5325" s="13"/>
      <c r="Y5325" s="13"/>
      <c r="Z5325" s="13"/>
      <c r="AA5325" s="13"/>
      <c r="AB5325" s="13"/>
      <c r="AC5325" s="13"/>
      <c r="AD5325" s="13"/>
      <c r="AE5325" s="13"/>
      <c r="AT5325" s="258" t="s">
        <v>200</v>
      </c>
      <c r="AU5325" s="258" t="s">
        <v>82</v>
      </c>
      <c r="AV5325" s="13" t="s">
        <v>80</v>
      </c>
      <c r="AW5325" s="13" t="s">
        <v>30</v>
      </c>
      <c r="AX5325" s="13" t="s">
        <v>73</v>
      </c>
      <c r="AY5325" s="258" t="s">
        <v>189</v>
      </c>
    </row>
    <row r="5326" s="13" customFormat="1">
      <c r="A5326" s="13"/>
      <c r="B5326" s="249"/>
      <c r="C5326" s="250"/>
      <c r="D5326" s="242" t="s">
        <v>200</v>
      </c>
      <c r="E5326" s="251" t="s">
        <v>1</v>
      </c>
      <c r="F5326" s="252" t="s">
        <v>3407</v>
      </c>
      <c r="G5326" s="250"/>
      <c r="H5326" s="251" t="s">
        <v>1</v>
      </c>
      <c r="I5326" s="253"/>
      <c r="J5326" s="250"/>
      <c r="K5326" s="250"/>
      <c r="L5326" s="254"/>
      <c r="M5326" s="255"/>
      <c r="N5326" s="256"/>
      <c r="O5326" s="256"/>
      <c r="P5326" s="256"/>
      <c r="Q5326" s="256"/>
      <c r="R5326" s="256"/>
      <c r="S5326" s="256"/>
      <c r="T5326" s="257"/>
      <c r="U5326" s="13"/>
      <c r="V5326" s="13"/>
      <c r="W5326" s="13"/>
      <c r="X5326" s="13"/>
      <c r="Y5326" s="13"/>
      <c r="Z5326" s="13"/>
      <c r="AA5326" s="13"/>
      <c r="AB5326" s="13"/>
      <c r="AC5326" s="13"/>
      <c r="AD5326" s="13"/>
      <c r="AE5326" s="13"/>
      <c r="AT5326" s="258" t="s">
        <v>200</v>
      </c>
      <c r="AU5326" s="258" t="s">
        <v>82</v>
      </c>
      <c r="AV5326" s="13" t="s">
        <v>80</v>
      </c>
      <c r="AW5326" s="13" t="s">
        <v>30</v>
      </c>
      <c r="AX5326" s="13" t="s">
        <v>73</v>
      </c>
      <c r="AY5326" s="258" t="s">
        <v>189</v>
      </c>
    </row>
    <row r="5327" s="13" customFormat="1">
      <c r="A5327" s="13"/>
      <c r="B5327" s="249"/>
      <c r="C5327" s="250"/>
      <c r="D5327" s="242" t="s">
        <v>200</v>
      </c>
      <c r="E5327" s="251" t="s">
        <v>1</v>
      </c>
      <c r="F5327" s="252" t="s">
        <v>3420</v>
      </c>
      <c r="G5327" s="250"/>
      <c r="H5327" s="251" t="s">
        <v>1</v>
      </c>
      <c r="I5327" s="253"/>
      <c r="J5327" s="250"/>
      <c r="K5327" s="250"/>
      <c r="L5327" s="254"/>
      <c r="M5327" s="255"/>
      <c r="N5327" s="256"/>
      <c r="O5327" s="256"/>
      <c r="P5327" s="256"/>
      <c r="Q5327" s="256"/>
      <c r="R5327" s="256"/>
      <c r="S5327" s="256"/>
      <c r="T5327" s="257"/>
      <c r="U5327" s="13"/>
      <c r="V5327" s="13"/>
      <c r="W5327" s="13"/>
      <c r="X5327" s="13"/>
      <c r="Y5327" s="13"/>
      <c r="Z5327" s="13"/>
      <c r="AA5327" s="13"/>
      <c r="AB5327" s="13"/>
      <c r="AC5327" s="13"/>
      <c r="AD5327" s="13"/>
      <c r="AE5327" s="13"/>
      <c r="AT5327" s="258" t="s">
        <v>200</v>
      </c>
      <c r="AU5327" s="258" t="s">
        <v>82</v>
      </c>
      <c r="AV5327" s="13" t="s">
        <v>80</v>
      </c>
      <c r="AW5327" s="13" t="s">
        <v>30</v>
      </c>
      <c r="AX5327" s="13" t="s">
        <v>73</v>
      </c>
      <c r="AY5327" s="258" t="s">
        <v>189</v>
      </c>
    </row>
    <row r="5328" s="13" customFormat="1">
      <c r="A5328" s="13"/>
      <c r="B5328" s="249"/>
      <c r="C5328" s="250"/>
      <c r="D5328" s="242" t="s">
        <v>200</v>
      </c>
      <c r="E5328" s="251" t="s">
        <v>1</v>
      </c>
      <c r="F5328" s="252" t="s">
        <v>3421</v>
      </c>
      <c r="G5328" s="250"/>
      <c r="H5328" s="251" t="s">
        <v>1</v>
      </c>
      <c r="I5328" s="253"/>
      <c r="J5328" s="250"/>
      <c r="K5328" s="250"/>
      <c r="L5328" s="254"/>
      <c r="M5328" s="255"/>
      <c r="N5328" s="256"/>
      <c r="O5328" s="256"/>
      <c r="P5328" s="256"/>
      <c r="Q5328" s="256"/>
      <c r="R5328" s="256"/>
      <c r="S5328" s="256"/>
      <c r="T5328" s="257"/>
      <c r="U5328" s="13"/>
      <c r="V5328" s="13"/>
      <c r="W5328" s="13"/>
      <c r="X5328" s="13"/>
      <c r="Y5328" s="13"/>
      <c r="Z5328" s="13"/>
      <c r="AA5328" s="13"/>
      <c r="AB5328" s="13"/>
      <c r="AC5328" s="13"/>
      <c r="AD5328" s="13"/>
      <c r="AE5328" s="13"/>
      <c r="AT5328" s="258" t="s">
        <v>200</v>
      </c>
      <c r="AU5328" s="258" t="s">
        <v>82</v>
      </c>
      <c r="AV5328" s="13" t="s">
        <v>80</v>
      </c>
      <c r="AW5328" s="13" t="s">
        <v>30</v>
      </c>
      <c r="AX5328" s="13" t="s">
        <v>73</v>
      </c>
      <c r="AY5328" s="258" t="s">
        <v>189</v>
      </c>
    </row>
    <row r="5329" s="13" customFormat="1">
      <c r="A5329" s="13"/>
      <c r="B5329" s="249"/>
      <c r="C5329" s="250"/>
      <c r="D5329" s="242" t="s">
        <v>200</v>
      </c>
      <c r="E5329" s="251" t="s">
        <v>1</v>
      </c>
      <c r="F5329" s="252" t="s">
        <v>3422</v>
      </c>
      <c r="G5329" s="250"/>
      <c r="H5329" s="251" t="s">
        <v>1</v>
      </c>
      <c r="I5329" s="253"/>
      <c r="J5329" s="250"/>
      <c r="K5329" s="250"/>
      <c r="L5329" s="254"/>
      <c r="M5329" s="255"/>
      <c r="N5329" s="256"/>
      <c r="O5329" s="256"/>
      <c r="P5329" s="256"/>
      <c r="Q5329" s="256"/>
      <c r="R5329" s="256"/>
      <c r="S5329" s="256"/>
      <c r="T5329" s="257"/>
      <c r="U5329" s="13"/>
      <c r="V5329" s="13"/>
      <c r="W5329" s="13"/>
      <c r="X5329" s="13"/>
      <c r="Y5329" s="13"/>
      <c r="Z5329" s="13"/>
      <c r="AA5329" s="13"/>
      <c r="AB5329" s="13"/>
      <c r="AC5329" s="13"/>
      <c r="AD5329" s="13"/>
      <c r="AE5329" s="13"/>
      <c r="AT5329" s="258" t="s">
        <v>200</v>
      </c>
      <c r="AU5329" s="258" t="s">
        <v>82</v>
      </c>
      <c r="AV5329" s="13" t="s">
        <v>80</v>
      </c>
      <c r="AW5329" s="13" t="s">
        <v>30</v>
      </c>
      <c r="AX5329" s="13" t="s">
        <v>73</v>
      </c>
      <c r="AY5329" s="258" t="s">
        <v>189</v>
      </c>
    </row>
    <row r="5330" s="13" customFormat="1">
      <c r="A5330" s="13"/>
      <c r="B5330" s="249"/>
      <c r="C5330" s="250"/>
      <c r="D5330" s="242" t="s">
        <v>200</v>
      </c>
      <c r="E5330" s="251" t="s">
        <v>1</v>
      </c>
      <c r="F5330" s="252" t="s">
        <v>3423</v>
      </c>
      <c r="G5330" s="250"/>
      <c r="H5330" s="251" t="s">
        <v>1</v>
      </c>
      <c r="I5330" s="253"/>
      <c r="J5330" s="250"/>
      <c r="K5330" s="250"/>
      <c r="L5330" s="254"/>
      <c r="M5330" s="255"/>
      <c r="N5330" s="256"/>
      <c r="O5330" s="256"/>
      <c r="P5330" s="256"/>
      <c r="Q5330" s="256"/>
      <c r="R5330" s="256"/>
      <c r="S5330" s="256"/>
      <c r="T5330" s="257"/>
      <c r="U5330" s="13"/>
      <c r="V5330" s="13"/>
      <c r="W5330" s="13"/>
      <c r="X5330" s="13"/>
      <c r="Y5330" s="13"/>
      <c r="Z5330" s="13"/>
      <c r="AA5330" s="13"/>
      <c r="AB5330" s="13"/>
      <c r="AC5330" s="13"/>
      <c r="AD5330" s="13"/>
      <c r="AE5330" s="13"/>
      <c r="AT5330" s="258" t="s">
        <v>200</v>
      </c>
      <c r="AU5330" s="258" t="s">
        <v>82</v>
      </c>
      <c r="AV5330" s="13" t="s">
        <v>80</v>
      </c>
      <c r="AW5330" s="13" t="s">
        <v>30</v>
      </c>
      <c r="AX5330" s="13" t="s">
        <v>73</v>
      </c>
      <c r="AY5330" s="258" t="s">
        <v>189</v>
      </c>
    </row>
    <row r="5331" s="13" customFormat="1">
      <c r="A5331" s="13"/>
      <c r="B5331" s="249"/>
      <c r="C5331" s="250"/>
      <c r="D5331" s="242" t="s">
        <v>200</v>
      </c>
      <c r="E5331" s="251" t="s">
        <v>1</v>
      </c>
      <c r="F5331" s="252" t="s">
        <v>3424</v>
      </c>
      <c r="G5331" s="250"/>
      <c r="H5331" s="251" t="s">
        <v>1</v>
      </c>
      <c r="I5331" s="253"/>
      <c r="J5331" s="250"/>
      <c r="K5331" s="250"/>
      <c r="L5331" s="254"/>
      <c r="M5331" s="255"/>
      <c r="N5331" s="256"/>
      <c r="O5331" s="256"/>
      <c r="P5331" s="256"/>
      <c r="Q5331" s="256"/>
      <c r="R5331" s="256"/>
      <c r="S5331" s="256"/>
      <c r="T5331" s="257"/>
      <c r="U5331" s="13"/>
      <c r="V5331" s="13"/>
      <c r="W5331" s="13"/>
      <c r="X5331" s="13"/>
      <c r="Y5331" s="13"/>
      <c r="Z5331" s="13"/>
      <c r="AA5331" s="13"/>
      <c r="AB5331" s="13"/>
      <c r="AC5331" s="13"/>
      <c r="AD5331" s="13"/>
      <c r="AE5331" s="13"/>
      <c r="AT5331" s="258" t="s">
        <v>200</v>
      </c>
      <c r="AU5331" s="258" t="s">
        <v>82</v>
      </c>
      <c r="AV5331" s="13" t="s">
        <v>80</v>
      </c>
      <c r="AW5331" s="13" t="s">
        <v>30</v>
      </c>
      <c r="AX5331" s="13" t="s">
        <v>73</v>
      </c>
      <c r="AY5331" s="258" t="s">
        <v>189</v>
      </c>
    </row>
    <row r="5332" s="13" customFormat="1">
      <c r="A5332" s="13"/>
      <c r="B5332" s="249"/>
      <c r="C5332" s="250"/>
      <c r="D5332" s="242" t="s">
        <v>200</v>
      </c>
      <c r="E5332" s="251" t="s">
        <v>1</v>
      </c>
      <c r="F5332" s="252" t="s">
        <v>3425</v>
      </c>
      <c r="G5332" s="250"/>
      <c r="H5332" s="251" t="s">
        <v>1</v>
      </c>
      <c r="I5332" s="253"/>
      <c r="J5332" s="250"/>
      <c r="K5332" s="250"/>
      <c r="L5332" s="254"/>
      <c r="M5332" s="255"/>
      <c r="N5332" s="256"/>
      <c r="O5332" s="256"/>
      <c r="P5332" s="256"/>
      <c r="Q5332" s="256"/>
      <c r="R5332" s="256"/>
      <c r="S5332" s="256"/>
      <c r="T5332" s="257"/>
      <c r="U5332" s="13"/>
      <c r="V5332" s="13"/>
      <c r="W5332" s="13"/>
      <c r="X5332" s="13"/>
      <c r="Y5332" s="13"/>
      <c r="Z5332" s="13"/>
      <c r="AA5332" s="13"/>
      <c r="AB5332" s="13"/>
      <c r="AC5332" s="13"/>
      <c r="AD5332" s="13"/>
      <c r="AE5332" s="13"/>
      <c r="AT5332" s="258" t="s">
        <v>200</v>
      </c>
      <c r="AU5332" s="258" t="s">
        <v>82</v>
      </c>
      <c r="AV5332" s="13" t="s">
        <v>80</v>
      </c>
      <c r="AW5332" s="13" t="s">
        <v>30</v>
      </c>
      <c r="AX5332" s="13" t="s">
        <v>73</v>
      </c>
      <c r="AY5332" s="258" t="s">
        <v>189</v>
      </c>
    </row>
    <row r="5333" s="13" customFormat="1">
      <c r="A5333" s="13"/>
      <c r="B5333" s="249"/>
      <c r="C5333" s="250"/>
      <c r="D5333" s="242" t="s">
        <v>200</v>
      </c>
      <c r="E5333" s="251" t="s">
        <v>1</v>
      </c>
      <c r="F5333" s="252" t="s">
        <v>3426</v>
      </c>
      <c r="G5333" s="250"/>
      <c r="H5333" s="251" t="s">
        <v>1</v>
      </c>
      <c r="I5333" s="253"/>
      <c r="J5333" s="250"/>
      <c r="K5333" s="250"/>
      <c r="L5333" s="254"/>
      <c r="M5333" s="255"/>
      <c r="N5333" s="256"/>
      <c r="O5333" s="256"/>
      <c r="P5333" s="256"/>
      <c r="Q5333" s="256"/>
      <c r="R5333" s="256"/>
      <c r="S5333" s="256"/>
      <c r="T5333" s="257"/>
      <c r="U5333" s="13"/>
      <c r="V5333" s="13"/>
      <c r="W5333" s="13"/>
      <c r="X5333" s="13"/>
      <c r="Y5333" s="13"/>
      <c r="Z5333" s="13"/>
      <c r="AA5333" s="13"/>
      <c r="AB5333" s="13"/>
      <c r="AC5333" s="13"/>
      <c r="AD5333" s="13"/>
      <c r="AE5333" s="13"/>
      <c r="AT5333" s="258" t="s">
        <v>200</v>
      </c>
      <c r="AU5333" s="258" t="s">
        <v>82</v>
      </c>
      <c r="AV5333" s="13" t="s">
        <v>80</v>
      </c>
      <c r="AW5333" s="13" t="s">
        <v>30</v>
      </c>
      <c r="AX5333" s="13" t="s">
        <v>73</v>
      </c>
      <c r="AY5333" s="258" t="s">
        <v>189</v>
      </c>
    </row>
    <row r="5334" s="14" customFormat="1">
      <c r="A5334" s="14"/>
      <c r="B5334" s="259"/>
      <c r="C5334" s="260"/>
      <c r="D5334" s="242" t="s">
        <v>200</v>
      </c>
      <c r="E5334" s="261" t="s">
        <v>1</v>
      </c>
      <c r="F5334" s="262" t="s">
        <v>921</v>
      </c>
      <c r="G5334" s="260"/>
      <c r="H5334" s="263">
        <v>72</v>
      </c>
      <c r="I5334" s="264"/>
      <c r="J5334" s="260"/>
      <c r="K5334" s="260"/>
      <c r="L5334" s="265"/>
      <c r="M5334" s="266"/>
      <c r="N5334" s="267"/>
      <c r="O5334" s="267"/>
      <c r="P5334" s="267"/>
      <c r="Q5334" s="267"/>
      <c r="R5334" s="267"/>
      <c r="S5334" s="267"/>
      <c r="T5334" s="268"/>
      <c r="U5334" s="14"/>
      <c r="V5334" s="14"/>
      <c r="W5334" s="14"/>
      <c r="X5334" s="14"/>
      <c r="Y5334" s="14"/>
      <c r="Z5334" s="14"/>
      <c r="AA5334" s="14"/>
      <c r="AB5334" s="14"/>
      <c r="AC5334" s="14"/>
      <c r="AD5334" s="14"/>
      <c r="AE5334" s="14"/>
      <c r="AT5334" s="269" t="s">
        <v>200</v>
      </c>
      <c r="AU5334" s="269" t="s">
        <v>82</v>
      </c>
      <c r="AV5334" s="14" t="s">
        <v>82</v>
      </c>
      <c r="AW5334" s="14" t="s">
        <v>30</v>
      </c>
      <c r="AX5334" s="14" t="s">
        <v>73</v>
      </c>
      <c r="AY5334" s="269" t="s">
        <v>189</v>
      </c>
    </row>
    <row r="5335" s="15" customFormat="1">
      <c r="A5335" s="15"/>
      <c r="B5335" s="270"/>
      <c r="C5335" s="271"/>
      <c r="D5335" s="242" t="s">
        <v>200</v>
      </c>
      <c r="E5335" s="272" t="s">
        <v>1</v>
      </c>
      <c r="F5335" s="273" t="s">
        <v>207</v>
      </c>
      <c r="G5335" s="271"/>
      <c r="H5335" s="274">
        <v>72</v>
      </c>
      <c r="I5335" s="275"/>
      <c r="J5335" s="271"/>
      <c r="K5335" s="271"/>
      <c r="L5335" s="276"/>
      <c r="M5335" s="277"/>
      <c r="N5335" s="278"/>
      <c r="O5335" s="278"/>
      <c r="P5335" s="278"/>
      <c r="Q5335" s="278"/>
      <c r="R5335" s="278"/>
      <c r="S5335" s="278"/>
      <c r="T5335" s="279"/>
      <c r="U5335" s="15"/>
      <c r="V5335" s="15"/>
      <c r="W5335" s="15"/>
      <c r="X5335" s="15"/>
      <c r="Y5335" s="15"/>
      <c r="Z5335" s="15"/>
      <c r="AA5335" s="15"/>
      <c r="AB5335" s="15"/>
      <c r="AC5335" s="15"/>
      <c r="AD5335" s="15"/>
      <c r="AE5335" s="15"/>
      <c r="AT5335" s="280" t="s">
        <v>200</v>
      </c>
      <c r="AU5335" s="280" t="s">
        <v>82</v>
      </c>
      <c r="AV5335" s="15" t="s">
        <v>195</v>
      </c>
      <c r="AW5335" s="15" t="s">
        <v>30</v>
      </c>
      <c r="AX5335" s="15" t="s">
        <v>80</v>
      </c>
      <c r="AY5335" s="280" t="s">
        <v>189</v>
      </c>
    </row>
    <row r="5336" s="2" customFormat="1" ht="24.15" customHeight="1">
      <c r="A5336" s="39"/>
      <c r="B5336" s="40"/>
      <c r="C5336" s="228" t="s">
        <v>3427</v>
      </c>
      <c r="D5336" s="228" t="s">
        <v>191</v>
      </c>
      <c r="E5336" s="229" t="s">
        <v>3428</v>
      </c>
      <c r="F5336" s="230" t="s">
        <v>3429</v>
      </c>
      <c r="G5336" s="231" t="s">
        <v>1029</v>
      </c>
      <c r="H5336" s="232">
        <v>1</v>
      </c>
      <c r="I5336" s="233"/>
      <c r="J5336" s="234">
        <f>ROUND(I5336*H5336,2)</f>
        <v>0</v>
      </c>
      <c r="K5336" s="235"/>
      <c r="L5336" s="45"/>
      <c r="M5336" s="236" t="s">
        <v>1</v>
      </c>
      <c r="N5336" s="237" t="s">
        <v>38</v>
      </c>
      <c r="O5336" s="92"/>
      <c r="P5336" s="238">
        <f>O5336*H5336</f>
        <v>0</v>
      </c>
      <c r="Q5336" s="238">
        <v>0</v>
      </c>
      <c r="R5336" s="238">
        <f>Q5336*H5336</f>
        <v>0</v>
      </c>
      <c r="S5336" s="238">
        <v>0</v>
      </c>
      <c r="T5336" s="239">
        <f>S5336*H5336</f>
        <v>0</v>
      </c>
      <c r="U5336" s="39"/>
      <c r="V5336" s="39"/>
      <c r="W5336" s="39"/>
      <c r="X5336" s="39"/>
      <c r="Y5336" s="39"/>
      <c r="Z5336" s="39"/>
      <c r="AA5336" s="39"/>
      <c r="AB5336" s="39"/>
      <c r="AC5336" s="39"/>
      <c r="AD5336" s="39"/>
      <c r="AE5336" s="39"/>
      <c r="AR5336" s="240" t="s">
        <v>306</v>
      </c>
      <c r="AT5336" s="240" t="s">
        <v>191</v>
      </c>
      <c r="AU5336" s="240" t="s">
        <v>82</v>
      </c>
      <c r="AY5336" s="18" t="s">
        <v>189</v>
      </c>
      <c r="BE5336" s="241">
        <f>IF(N5336="základní",J5336,0)</f>
        <v>0</v>
      </c>
      <c r="BF5336" s="241">
        <f>IF(N5336="snížená",J5336,0)</f>
        <v>0</v>
      </c>
      <c r="BG5336" s="241">
        <f>IF(N5336="zákl. přenesená",J5336,0)</f>
        <v>0</v>
      </c>
      <c r="BH5336" s="241">
        <f>IF(N5336="sníž. přenesená",J5336,0)</f>
        <v>0</v>
      </c>
      <c r="BI5336" s="241">
        <f>IF(N5336="nulová",J5336,0)</f>
        <v>0</v>
      </c>
      <c r="BJ5336" s="18" t="s">
        <v>80</v>
      </c>
      <c r="BK5336" s="241">
        <f>ROUND(I5336*H5336,2)</f>
        <v>0</v>
      </c>
      <c r="BL5336" s="18" t="s">
        <v>306</v>
      </c>
      <c r="BM5336" s="240" t="s">
        <v>3430</v>
      </c>
    </row>
    <row r="5337" s="2" customFormat="1">
      <c r="A5337" s="39"/>
      <c r="B5337" s="40"/>
      <c r="C5337" s="41"/>
      <c r="D5337" s="242" t="s">
        <v>197</v>
      </c>
      <c r="E5337" s="41"/>
      <c r="F5337" s="243" t="s">
        <v>3429</v>
      </c>
      <c r="G5337" s="41"/>
      <c r="H5337" s="41"/>
      <c r="I5337" s="244"/>
      <c r="J5337" s="41"/>
      <c r="K5337" s="41"/>
      <c r="L5337" s="45"/>
      <c r="M5337" s="245"/>
      <c r="N5337" s="246"/>
      <c r="O5337" s="92"/>
      <c r="P5337" s="92"/>
      <c r="Q5337" s="92"/>
      <c r="R5337" s="92"/>
      <c r="S5337" s="92"/>
      <c r="T5337" s="93"/>
      <c r="U5337" s="39"/>
      <c r="V5337" s="39"/>
      <c r="W5337" s="39"/>
      <c r="X5337" s="39"/>
      <c r="Y5337" s="39"/>
      <c r="Z5337" s="39"/>
      <c r="AA5337" s="39"/>
      <c r="AB5337" s="39"/>
      <c r="AC5337" s="39"/>
      <c r="AD5337" s="39"/>
      <c r="AE5337" s="39"/>
      <c r="AT5337" s="18" t="s">
        <v>197</v>
      </c>
      <c r="AU5337" s="18" t="s">
        <v>82</v>
      </c>
    </row>
    <row r="5338" s="13" customFormat="1">
      <c r="A5338" s="13"/>
      <c r="B5338" s="249"/>
      <c r="C5338" s="250"/>
      <c r="D5338" s="242" t="s">
        <v>200</v>
      </c>
      <c r="E5338" s="251" t="s">
        <v>1</v>
      </c>
      <c r="F5338" s="252" t="s">
        <v>3431</v>
      </c>
      <c r="G5338" s="250"/>
      <c r="H5338" s="251" t="s">
        <v>1</v>
      </c>
      <c r="I5338" s="253"/>
      <c r="J5338" s="250"/>
      <c r="K5338" s="250"/>
      <c r="L5338" s="254"/>
      <c r="M5338" s="255"/>
      <c r="N5338" s="256"/>
      <c r="O5338" s="256"/>
      <c r="P5338" s="256"/>
      <c r="Q5338" s="256"/>
      <c r="R5338" s="256"/>
      <c r="S5338" s="256"/>
      <c r="T5338" s="257"/>
      <c r="U5338" s="13"/>
      <c r="V5338" s="13"/>
      <c r="W5338" s="13"/>
      <c r="X5338" s="13"/>
      <c r="Y5338" s="13"/>
      <c r="Z5338" s="13"/>
      <c r="AA5338" s="13"/>
      <c r="AB5338" s="13"/>
      <c r="AC5338" s="13"/>
      <c r="AD5338" s="13"/>
      <c r="AE5338" s="13"/>
      <c r="AT5338" s="258" t="s">
        <v>200</v>
      </c>
      <c r="AU5338" s="258" t="s">
        <v>82</v>
      </c>
      <c r="AV5338" s="13" t="s">
        <v>80</v>
      </c>
      <c r="AW5338" s="13" t="s">
        <v>30</v>
      </c>
      <c r="AX5338" s="13" t="s">
        <v>73</v>
      </c>
      <c r="AY5338" s="258" t="s">
        <v>189</v>
      </c>
    </row>
    <row r="5339" s="13" customFormat="1">
      <c r="A5339" s="13"/>
      <c r="B5339" s="249"/>
      <c r="C5339" s="250"/>
      <c r="D5339" s="242" t="s">
        <v>200</v>
      </c>
      <c r="E5339" s="251" t="s">
        <v>1</v>
      </c>
      <c r="F5339" s="252" t="s">
        <v>3432</v>
      </c>
      <c r="G5339" s="250"/>
      <c r="H5339" s="251" t="s">
        <v>1</v>
      </c>
      <c r="I5339" s="253"/>
      <c r="J5339" s="250"/>
      <c r="K5339" s="250"/>
      <c r="L5339" s="254"/>
      <c r="M5339" s="255"/>
      <c r="N5339" s="256"/>
      <c r="O5339" s="256"/>
      <c r="P5339" s="256"/>
      <c r="Q5339" s="256"/>
      <c r="R5339" s="256"/>
      <c r="S5339" s="256"/>
      <c r="T5339" s="257"/>
      <c r="U5339" s="13"/>
      <c r="V5339" s="13"/>
      <c r="W5339" s="13"/>
      <c r="X5339" s="13"/>
      <c r="Y5339" s="13"/>
      <c r="Z5339" s="13"/>
      <c r="AA5339" s="13"/>
      <c r="AB5339" s="13"/>
      <c r="AC5339" s="13"/>
      <c r="AD5339" s="13"/>
      <c r="AE5339" s="13"/>
      <c r="AT5339" s="258" t="s">
        <v>200</v>
      </c>
      <c r="AU5339" s="258" t="s">
        <v>82</v>
      </c>
      <c r="AV5339" s="13" t="s">
        <v>80</v>
      </c>
      <c r="AW5339" s="13" t="s">
        <v>30</v>
      </c>
      <c r="AX5339" s="13" t="s">
        <v>73</v>
      </c>
      <c r="AY5339" s="258" t="s">
        <v>189</v>
      </c>
    </row>
    <row r="5340" s="13" customFormat="1">
      <c r="A5340" s="13"/>
      <c r="B5340" s="249"/>
      <c r="C5340" s="250"/>
      <c r="D5340" s="242" t="s">
        <v>200</v>
      </c>
      <c r="E5340" s="251" t="s">
        <v>1</v>
      </c>
      <c r="F5340" s="252" t="s">
        <v>3433</v>
      </c>
      <c r="G5340" s="250"/>
      <c r="H5340" s="251" t="s">
        <v>1</v>
      </c>
      <c r="I5340" s="253"/>
      <c r="J5340" s="250"/>
      <c r="K5340" s="250"/>
      <c r="L5340" s="254"/>
      <c r="M5340" s="255"/>
      <c r="N5340" s="256"/>
      <c r="O5340" s="256"/>
      <c r="P5340" s="256"/>
      <c r="Q5340" s="256"/>
      <c r="R5340" s="256"/>
      <c r="S5340" s="256"/>
      <c r="T5340" s="257"/>
      <c r="U5340" s="13"/>
      <c r="V5340" s="13"/>
      <c r="W5340" s="13"/>
      <c r="X5340" s="13"/>
      <c r="Y5340" s="13"/>
      <c r="Z5340" s="13"/>
      <c r="AA5340" s="13"/>
      <c r="AB5340" s="13"/>
      <c r="AC5340" s="13"/>
      <c r="AD5340" s="13"/>
      <c r="AE5340" s="13"/>
      <c r="AT5340" s="258" t="s">
        <v>200</v>
      </c>
      <c r="AU5340" s="258" t="s">
        <v>82</v>
      </c>
      <c r="AV5340" s="13" t="s">
        <v>80</v>
      </c>
      <c r="AW5340" s="13" t="s">
        <v>30</v>
      </c>
      <c r="AX5340" s="13" t="s">
        <v>73</v>
      </c>
      <c r="AY5340" s="258" t="s">
        <v>189</v>
      </c>
    </row>
    <row r="5341" s="13" customFormat="1">
      <c r="A5341" s="13"/>
      <c r="B5341" s="249"/>
      <c r="C5341" s="250"/>
      <c r="D5341" s="242" t="s">
        <v>200</v>
      </c>
      <c r="E5341" s="251" t="s">
        <v>1</v>
      </c>
      <c r="F5341" s="252" t="s">
        <v>3434</v>
      </c>
      <c r="G5341" s="250"/>
      <c r="H5341" s="251" t="s">
        <v>1</v>
      </c>
      <c r="I5341" s="253"/>
      <c r="J5341" s="250"/>
      <c r="K5341" s="250"/>
      <c r="L5341" s="254"/>
      <c r="M5341" s="255"/>
      <c r="N5341" s="256"/>
      <c r="O5341" s="256"/>
      <c r="P5341" s="256"/>
      <c r="Q5341" s="256"/>
      <c r="R5341" s="256"/>
      <c r="S5341" s="256"/>
      <c r="T5341" s="257"/>
      <c r="U5341" s="13"/>
      <c r="V5341" s="13"/>
      <c r="W5341" s="13"/>
      <c r="X5341" s="13"/>
      <c r="Y5341" s="13"/>
      <c r="Z5341" s="13"/>
      <c r="AA5341" s="13"/>
      <c r="AB5341" s="13"/>
      <c r="AC5341" s="13"/>
      <c r="AD5341" s="13"/>
      <c r="AE5341" s="13"/>
      <c r="AT5341" s="258" t="s">
        <v>200</v>
      </c>
      <c r="AU5341" s="258" t="s">
        <v>82</v>
      </c>
      <c r="AV5341" s="13" t="s">
        <v>80</v>
      </c>
      <c r="AW5341" s="13" t="s">
        <v>30</v>
      </c>
      <c r="AX5341" s="13" t="s">
        <v>73</v>
      </c>
      <c r="AY5341" s="258" t="s">
        <v>189</v>
      </c>
    </row>
    <row r="5342" s="13" customFormat="1">
      <c r="A5342" s="13"/>
      <c r="B5342" s="249"/>
      <c r="C5342" s="250"/>
      <c r="D5342" s="242" t="s">
        <v>200</v>
      </c>
      <c r="E5342" s="251" t="s">
        <v>1</v>
      </c>
      <c r="F5342" s="252" t="s">
        <v>3435</v>
      </c>
      <c r="G5342" s="250"/>
      <c r="H5342" s="251" t="s">
        <v>1</v>
      </c>
      <c r="I5342" s="253"/>
      <c r="J5342" s="250"/>
      <c r="K5342" s="250"/>
      <c r="L5342" s="254"/>
      <c r="M5342" s="255"/>
      <c r="N5342" s="256"/>
      <c r="O5342" s="256"/>
      <c r="P5342" s="256"/>
      <c r="Q5342" s="256"/>
      <c r="R5342" s="256"/>
      <c r="S5342" s="256"/>
      <c r="T5342" s="257"/>
      <c r="U5342" s="13"/>
      <c r="V5342" s="13"/>
      <c r="W5342" s="13"/>
      <c r="X5342" s="13"/>
      <c r="Y5342" s="13"/>
      <c r="Z5342" s="13"/>
      <c r="AA5342" s="13"/>
      <c r="AB5342" s="13"/>
      <c r="AC5342" s="13"/>
      <c r="AD5342" s="13"/>
      <c r="AE5342" s="13"/>
      <c r="AT5342" s="258" t="s">
        <v>200</v>
      </c>
      <c r="AU5342" s="258" t="s">
        <v>82</v>
      </c>
      <c r="AV5342" s="13" t="s">
        <v>80</v>
      </c>
      <c r="AW5342" s="13" t="s">
        <v>30</v>
      </c>
      <c r="AX5342" s="13" t="s">
        <v>73</v>
      </c>
      <c r="AY5342" s="258" t="s">
        <v>189</v>
      </c>
    </row>
    <row r="5343" s="13" customFormat="1">
      <c r="A5343" s="13"/>
      <c r="B5343" s="249"/>
      <c r="C5343" s="250"/>
      <c r="D5343" s="242" t="s">
        <v>200</v>
      </c>
      <c r="E5343" s="251" t="s">
        <v>1</v>
      </c>
      <c r="F5343" s="252" t="s">
        <v>2831</v>
      </c>
      <c r="G5343" s="250"/>
      <c r="H5343" s="251" t="s">
        <v>1</v>
      </c>
      <c r="I5343" s="253"/>
      <c r="J5343" s="250"/>
      <c r="K5343" s="250"/>
      <c r="L5343" s="254"/>
      <c r="M5343" s="255"/>
      <c r="N5343" s="256"/>
      <c r="O5343" s="256"/>
      <c r="P5343" s="256"/>
      <c r="Q5343" s="256"/>
      <c r="R5343" s="256"/>
      <c r="S5343" s="256"/>
      <c r="T5343" s="257"/>
      <c r="U5343" s="13"/>
      <c r="V5343" s="13"/>
      <c r="W5343" s="13"/>
      <c r="X5343" s="13"/>
      <c r="Y5343" s="13"/>
      <c r="Z5343" s="13"/>
      <c r="AA5343" s="13"/>
      <c r="AB5343" s="13"/>
      <c r="AC5343" s="13"/>
      <c r="AD5343" s="13"/>
      <c r="AE5343" s="13"/>
      <c r="AT5343" s="258" t="s">
        <v>200</v>
      </c>
      <c r="AU5343" s="258" t="s">
        <v>82</v>
      </c>
      <c r="AV5343" s="13" t="s">
        <v>80</v>
      </c>
      <c r="AW5343" s="13" t="s">
        <v>30</v>
      </c>
      <c r="AX5343" s="13" t="s">
        <v>73</v>
      </c>
      <c r="AY5343" s="258" t="s">
        <v>189</v>
      </c>
    </row>
    <row r="5344" s="13" customFormat="1">
      <c r="A5344" s="13"/>
      <c r="B5344" s="249"/>
      <c r="C5344" s="250"/>
      <c r="D5344" s="242" t="s">
        <v>200</v>
      </c>
      <c r="E5344" s="251" t="s">
        <v>1</v>
      </c>
      <c r="F5344" s="252" t="s">
        <v>3436</v>
      </c>
      <c r="G5344" s="250"/>
      <c r="H5344" s="251" t="s">
        <v>1</v>
      </c>
      <c r="I5344" s="253"/>
      <c r="J5344" s="250"/>
      <c r="K5344" s="250"/>
      <c r="L5344" s="254"/>
      <c r="M5344" s="255"/>
      <c r="N5344" s="256"/>
      <c r="O5344" s="256"/>
      <c r="P5344" s="256"/>
      <c r="Q5344" s="256"/>
      <c r="R5344" s="256"/>
      <c r="S5344" s="256"/>
      <c r="T5344" s="257"/>
      <c r="U5344" s="13"/>
      <c r="V5344" s="13"/>
      <c r="W5344" s="13"/>
      <c r="X5344" s="13"/>
      <c r="Y5344" s="13"/>
      <c r="Z5344" s="13"/>
      <c r="AA5344" s="13"/>
      <c r="AB5344" s="13"/>
      <c r="AC5344" s="13"/>
      <c r="AD5344" s="13"/>
      <c r="AE5344" s="13"/>
      <c r="AT5344" s="258" t="s">
        <v>200</v>
      </c>
      <c r="AU5344" s="258" t="s">
        <v>82</v>
      </c>
      <c r="AV5344" s="13" t="s">
        <v>80</v>
      </c>
      <c r="AW5344" s="13" t="s">
        <v>30</v>
      </c>
      <c r="AX5344" s="13" t="s">
        <v>73</v>
      </c>
      <c r="AY5344" s="258" t="s">
        <v>189</v>
      </c>
    </row>
    <row r="5345" s="14" customFormat="1">
      <c r="A5345" s="14"/>
      <c r="B5345" s="259"/>
      <c r="C5345" s="260"/>
      <c r="D5345" s="242" t="s">
        <v>200</v>
      </c>
      <c r="E5345" s="261" t="s">
        <v>1</v>
      </c>
      <c r="F5345" s="262" t="s">
        <v>80</v>
      </c>
      <c r="G5345" s="260"/>
      <c r="H5345" s="263">
        <v>1</v>
      </c>
      <c r="I5345" s="264"/>
      <c r="J5345" s="260"/>
      <c r="K5345" s="260"/>
      <c r="L5345" s="265"/>
      <c r="M5345" s="266"/>
      <c r="N5345" s="267"/>
      <c r="O5345" s="267"/>
      <c r="P5345" s="267"/>
      <c r="Q5345" s="267"/>
      <c r="R5345" s="267"/>
      <c r="S5345" s="267"/>
      <c r="T5345" s="268"/>
      <c r="U5345" s="14"/>
      <c r="V5345" s="14"/>
      <c r="W5345" s="14"/>
      <c r="X5345" s="14"/>
      <c r="Y5345" s="14"/>
      <c r="Z5345" s="14"/>
      <c r="AA5345" s="14"/>
      <c r="AB5345" s="14"/>
      <c r="AC5345" s="14"/>
      <c r="AD5345" s="14"/>
      <c r="AE5345" s="14"/>
      <c r="AT5345" s="269" t="s">
        <v>200</v>
      </c>
      <c r="AU5345" s="269" t="s">
        <v>82</v>
      </c>
      <c r="AV5345" s="14" t="s">
        <v>82</v>
      </c>
      <c r="AW5345" s="14" t="s">
        <v>30</v>
      </c>
      <c r="AX5345" s="14" t="s">
        <v>73</v>
      </c>
      <c r="AY5345" s="269" t="s">
        <v>189</v>
      </c>
    </row>
    <row r="5346" s="15" customFormat="1">
      <c r="A5346" s="15"/>
      <c r="B5346" s="270"/>
      <c r="C5346" s="271"/>
      <c r="D5346" s="242" t="s">
        <v>200</v>
      </c>
      <c r="E5346" s="272" t="s">
        <v>1</v>
      </c>
      <c r="F5346" s="273" t="s">
        <v>207</v>
      </c>
      <c r="G5346" s="271"/>
      <c r="H5346" s="274">
        <v>1</v>
      </c>
      <c r="I5346" s="275"/>
      <c r="J5346" s="271"/>
      <c r="K5346" s="271"/>
      <c r="L5346" s="276"/>
      <c r="M5346" s="277"/>
      <c r="N5346" s="278"/>
      <c r="O5346" s="278"/>
      <c r="P5346" s="278"/>
      <c r="Q5346" s="278"/>
      <c r="R5346" s="278"/>
      <c r="S5346" s="278"/>
      <c r="T5346" s="279"/>
      <c r="U5346" s="15"/>
      <c r="V5346" s="15"/>
      <c r="W5346" s="15"/>
      <c r="X5346" s="15"/>
      <c r="Y5346" s="15"/>
      <c r="Z5346" s="15"/>
      <c r="AA5346" s="15"/>
      <c r="AB5346" s="15"/>
      <c r="AC5346" s="15"/>
      <c r="AD5346" s="15"/>
      <c r="AE5346" s="15"/>
      <c r="AT5346" s="280" t="s">
        <v>200</v>
      </c>
      <c r="AU5346" s="280" t="s">
        <v>82</v>
      </c>
      <c r="AV5346" s="15" t="s">
        <v>195</v>
      </c>
      <c r="AW5346" s="15" t="s">
        <v>30</v>
      </c>
      <c r="AX5346" s="15" t="s">
        <v>80</v>
      </c>
      <c r="AY5346" s="280" t="s">
        <v>189</v>
      </c>
    </row>
    <row r="5347" s="2" customFormat="1" ht="16.5" customHeight="1">
      <c r="A5347" s="39"/>
      <c r="B5347" s="40"/>
      <c r="C5347" s="228" t="s">
        <v>3437</v>
      </c>
      <c r="D5347" s="228" t="s">
        <v>191</v>
      </c>
      <c r="E5347" s="229" t="s">
        <v>3438</v>
      </c>
      <c r="F5347" s="230" t="s">
        <v>3439</v>
      </c>
      <c r="G5347" s="231" t="s">
        <v>1029</v>
      </c>
      <c r="H5347" s="232">
        <v>1</v>
      </c>
      <c r="I5347" s="233"/>
      <c r="J5347" s="234">
        <f>ROUND(I5347*H5347,2)</f>
        <v>0</v>
      </c>
      <c r="K5347" s="235"/>
      <c r="L5347" s="45"/>
      <c r="M5347" s="236" t="s">
        <v>1</v>
      </c>
      <c r="N5347" s="237" t="s">
        <v>38</v>
      </c>
      <c r="O5347" s="92"/>
      <c r="P5347" s="238">
        <f>O5347*H5347</f>
        <v>0</v>
      </c>
      <c r="Q5347" s="238">
        <v>0</v>
      </c>
      <c r="R5347" s="238">
        <f>Q5347*H5347</f>
        <v>0</v>
      </c>
      <c r="S5347" s="238">
        <v>0</v>
      </c>
      <c r="T5347" s="239">
        <f>S5347*H5347</f>
        <v>0</v>
      </c>
      <c r="U5347" s="39"/>
      <c r="V5347" s="39"/>
      <c r="W5347" s="39"/>
      <c r="X5347" s="39"/>
      <c r="Y5347" s="39"/>
      <c r="Z5347" s="39"/>
      <c r="AA5347" s="39"/>
      <c r="AB5347" s="39"/>
      <c r="AC5347" s="39"/>
      <c r="AD5347" s="39"/>
      <c r="AE5347" s="39"/>
      <c r="AR5347" s="240" t="s">
        <v>306</v>
      </c>
      <c r="AT5347" s="240" t="s">
        <v>191</v>
      </c>
      <c r="AU5347" s="240" t="s">
        <v>82</v>
      </c>
      <c r="AY5347" s="18" t="s">
        <v>189</v>
      </c>
      <c r="BE5347" s="241">
        <f>IF(N5347="základní",J5347,0)</f>
        <v>0</v>
      </c>
      <c r="BF5347" s="241">
        <f>IF(N5347="snížená",J5347,0)</f>
        <v>0</v>
      </c>
      <c r="BG5347" s="241">
        <f>IF(N5347="zákl. přenesená",J5347,0)</f>
        <v>0</v>
      </c>
      <c r="BH5347" s="241">
        <f>IF(N5347="sníž. přenesená",J5347,0)</f>
        <v>0</v>
      </c>
      <c r="BI5347" s="241">
        <f>IF(N5347="nulová",J5347,0)</f>
        <v>0</v>
      </c>
      <c r="BJ5347" s="18" t="s">
        <v>80</v>
      </c>
      <c r="BK5347" s="241">
        <f>ROUND(I5347*H5347,2)</f>
        <v>0</v>
      </c>
      <c r="BL5347" s="18" t="s">
        <v>306</v>
      </c>
      <c r="BM5347" s="240" t="s">
        <v>3440</v>
      </c>
    </row>
    <row r="5348" s="2" customFormat="1">
      <c r="A5348" s="39"/>
      <c r="B5348" s="40"/>
      <c r="C5348" s="41"/>
      <c r="D5348" s="242" t="s">
        <v>197</v>
      </c>
      <c r="E5348" s="41"/>
      <c r="F5348" s="243" t="s">
        <v>3439</v>
      </c>
      <c r="G5348" s="41"/>
      <c r="H5348" s="41"/>
      <c r="I5348" s="244"/>
      <c r="J5348" s="41"/>
      <c r="K5348" s="41"/>
      <c r="L5348" s="45"/>
      <c r="M5348" s="245"/>
      <c r="N5348" s="246"/>
      <c r="O5348" s="92"/>
      <c r="P5348" s="92"/>
      <c r="Q5348" s="92"/>
      <c r="R5348" s="92"/>
      <c r="S5348" s="92"/>
      <c r="T5348" s="93"/>
      <c r="U5348" s="39"/>
      <c r="V5348" s="39"/>
      <c r="W5348" s="39"/>
      <c r="X5348" s="39"/>
      <c r="Y5348" s="39"/>
      <c r="Z5348" s="39"/>
      <c r="AA5348" s="39"/>
      <c r="AB5348" s="39"/>
      <c r="AC5348" s="39"/>
      <c r="AD5348" s="39"/>
      <c r="AE5348" s="39"/>
      <c r="AT5348" s="18" t="s">
        <v>197</v>
      </c>
      <c r="AU5348" s="18" t="s">
        <v>82</v>
      </c>
    </row>
    <row r="5349" s="13" customFormat="1">
      <c r="A5349" s="13"/>
      <c r="B5349" s="249"/>
      <c r="C5349" s="250"/>
      <c r="D5349" s="242" t="s">
        <v>200</v>
      </c>
      <c r="E5349" s="251" t="s">
        <v>1</v>
      </c>
      <c r="F5349" s="252" t="s">
        <v>3441</v>
      </c>
      <c r="G5349" s="250"/>
      <c r="H5349" s="251" t="s">
        <v>1</v>
      </c>
      <c r="I5349" s="253"/>
      <c r="J5349" s="250"/>
      <c r="K5349" s="250"/>
      <c r="L5349" s="254"/>
      <c r="M5349" s="255"/>
      <c r="N5349" s="256"/>
      <c r="O5349" s="256"/>
      <c r="P5349" s="256"/>
      <c r="Q5349" s="256"/>
      <c r="R5349" s="256"/>
      <c r="S5349" s="256"/>
      <c r="T5349" s="257"/>
      <c r="U5349" s="13"/>
      <c r="V5349" s="13"/>
      <c r="W5349" s="13"/>
      <c r="X5349" s="13"/>
      <c r="Y5349" s="13"/>
      <c r="Z5349" s="13"/>
      <c r="AA5349" s="13"/>
      <c r="AB5349" s="13"/>
      <c r="AC5349" s="13"/>
      <c r="AD5349" s="13"/>
      <c r="AE5349" s="13"/>
      <c r="AT5349" s="258" t="s">
        <v>200</v>
      </c>
      <c r="AU5349" s="258" t="s">
        <v>82</v>
      </c>
      <c r="AV5349" s="13" t="s">
        <v>80</v>
      </c>
      <c r="AW5349" s="13" t="s">
        <v>30</v>
      </c>
      <c r="AX5349" s="13" t="s">
        <v>73</v>
      </c>
      <c r="AY5349" s="258" t="s">
        <v>189</v>
      </c>
    </row>
    <row r="5350" s="13" customFormat="1">
      <c r="A5350" s="13"/>
      <c r="B5350" s="249"/>
      <c r="C5350" s="250"/>
      <c r="D5350" s="242" t="s">
        <v>200</v>
      </c>
      <c r="E5350" s="251" t="s">
        <v>1</v>
      </c>
      <c r="F5350" s="252" t="s">
        <v>3442</v>
      </c>
      <c r="G5350" s="250"/>
      <c r="H5350" s="251" t="s">
        <v>1</v>
      </c>
      <c r="I5350" s="253"/>
      <c r="J5350" s="250"/>
      <c r="K5350" s="250"/>
      <c r="L5350" s="254"/>
      <c r="M5350" s="255"/>
      <c r="N5350" s="256"/>
      <c r="O5350" s="256"/>
      <c r="P5350" s="256"/>
      <c r="Q5350" s="256"/>
      <c r="R5350" s="256"/>
      <c r="S5350" s="256"/>
      <c r="T5350" s="257"/>
      <c r="U5350" s="13"/>
      <c r="V5350" s="13"/>
      <c r="W5350" s="13"/>
      <c r="X5350" s="13"/>
      <c r="Y5350" s="13"/>
      <c r="Z5350" s="13"/>
      <c r="AA5350" s="13"/>
      <c r="AB5350" s="13"/>
      <c r="AC5350" s="13"/>
      <c r="AD5350" s="13"/>
      <c r="AE5350" s="13"/>
      <c r="AT5350" s="258" t="s">
        <v>200</v>
      </c>
      <c r="AU5350" s="258" t="s">
        <v>82</v>
      </c>
      <c r="AV5350" s="13" t="s">
        <v>80</v>
      </c>
      <c r="AW5350" s="13" t="s">
        <v>30</v>
      </c>
      <c r="AX5350" s="13" t="s">
        <v>73</v>
      </c>
      <c r="AY5350" s="258" t="s">
        <v>189</v>
      </c>
    </row>
    <row r="5351" s="13" customFormat="1">
      <c r="A5351" s="13"/>
      <c r="B5351" s="249"/>
      <c r="C5351" s="250"/>
      <c r="D5351" s="242" t="s">
        <v>200</v>
      </c>
      <c r="E5351" s="251" t="s">
        <v>1</v>
      </c>
      <c r="F5351" s="252" t="s">
        <v>3443</v>
      </c>
      <c r="G5351" s="250"/>
      <c r="H5351" s="251" t="s">
        <v>1</v>
      </c>
      <c r="I5351" s="253"/>
      <c r="J5351" s="250"/>
      <c r="K5351" s="250"/>
      <c r="L5351" s="254"/>
      <c r="M5351" s="255"/>
      <c r="N5351" s="256"/>
      <c r="O5351" s="256"/>
      <c r="P5351" s="256"/>
      <c r="Q5351" s="256"/>
      <c r="R5351" s="256"/>
      <c r="S5351" s="256"/>
      <c r="T5351" s="257"/>
      <c r="U5351" s="13"/>
      <c r="V5351" s="13"/>
      <c r="W5351" s="13"/>
      <c r="X5351" s="13"/>
      <c r="Y5351" s="13"/>
      <c r="Z5351" s="13"/>
      <c r="AA5351" s="13"/>
      <c r="AB5351" s="13"/>
      <c r="AC5351" s="13"/>
      <c r="AD5351" s="13"/>
      <c r="AE5351" s="13"/>
      <c r="AT5351" s="258" t="s">
        <v>200</v>
      </c>
      <c r="AU5351" s="258" t="s">
        <v>82</v>
      </c>
      <c r="AV5351" s="13" t="s">
        <v>80</v>
      </c>
      <c r="AW5351" s="13" t="s">
        <v>30</v>
      </c>
      <c r="AX5351" s="13" t="s">
        <v>73</v>
      </c>
      <c r="AY5351" s="258" t="s">
        <v>189</v>
      </c>
    </row>
    <row r="5352" s="13" customFormat="1">
      <c r="A5352" s="13"/>
      <c r="B5352" s="249"/>
      <c r="C5352" s="250"/>
      <c r="D5352" s="242" t="s">
        <v>200</v>
      </c>
      <c r="E5352" s="251" t="s">
        <v>1</v>
      </c>
      <c r="F5352" s="252" t="s">
        <v>3444</v>
      </c>
      <c r="G5352" s="250"/>
      <c r="H5352" s="251" t="s">
        <v>1</v>
      </c>
      <c r="I5352" s="253"/>
      <c r="J5352" s="250"/>
      <c r="K5352" s="250"/>
      <c r="L5352" s="254"/>
      <c r="M5352" s="255"/>
      <c r="N5352" s="256"/>
      <c r="O5352" s="256"/>
      <c r="P5352" s="256"/>
      <c r="Q5352" s="256"/>
      <c r="R5352" s="256"/>
      <c r="S5352" s="256"/>
      <c r="T5352" s="257"/>
      <c r="U5352" s="13"/>
      <c r="V5352" s="13"/>
      <c r="W5352" s="13"/>
      <c r="X5352" s="13"/>
      <c r="Y5352" s="13"/>
      <c r="Z5352" s="13"/>
      <c r="AA5352" s="13"/>
      <c r="AB5352" s="13"/>
      <c r="AC5352" s="13"/>
      <c r="AD5352" s="13"/>
      <c r="AE5352" s="13"/>
      <c r="AT5352" s="258" t="s">
        <v>200</v>
      </c>
      <c r="AU5352" s="258" t="s">
        <v>82</v>
      </c>
      <c r="AV5352" s="13" t="s">
        <v>80</v>
      </c>
      <c r="AW5352" s="13" t="s">
        <v>30</v>
      </c>
      <c r="AX5352" s="13" t="s">
        <v>73</v>
      </c>
      <c r="AY5352" s="258" t="s">
        <v>189</v>
      </c>
    </row>
    <row r="5353" s="13" customFormat="1">
      <c r="A5353" s="13"/>
      <c r="B5353" s="249"/>
      <c r="C5353" s="250"/>
      <c r="D5353" s="242" t="s">
        <v>200</v>
      </c>
      <c r="E5353" s="251" t="s">
        <v>1</v>
      </c>
      <c r="F5353" s="252" t="s">
        <v>3445</v>
      </c>
      <c r="G5353" s="250"/>
      <c r="H5353" s="251" t="s">
        <v>1</v>
      </c>
      <c r="I5353" s="253"/>
      <c r="J5353" s="250"/>
      <c r="K5353" s="250"/>
      <c r="L5353" s="254"/>
      <c r="M5353" s="255"/>
      <c r="N5353" s="256"/>
      <c r="O5353" s="256"/>
      <c r="P5353" s="256"/>
      <c r="Q5353" s="256"/>
      <c r="R5353" s="256"/>
      <c r="S5353" s="256"/>
      <c r="T5353" s="257"/>
      <c r="U5353" s="13"/>
      <c r="V5353" s="13"/>
      <c r="W5353" s="13"/>
      <c r="X5353" s="13"/>
      <c r="Y5353" s="13"/>
      <c r="Z5353" s="13"/>
      <c r="AA5353" s="13"/>
      <c r="AB5353" s="13"/>
      <c r="AC5353" s="13"/>
      <c r="AD5353" s="13"/>
      <c r="AE5353" s="13"/>
      <c r="AT5353" s="258" t="s">
        <v>200</v>
      </c>
      <c r="AU5353" s="258" t="s">
        <v>82</v>
      </c>
      <c r="AV5353" s="13" t="s">
        <v>80</v>
      </c>
      <c r="AW5353" s="13" t="s">
        <v>30</v>
      </c>
      <c r="AX5353" s="13" t="s">
        <v>73</v>
      </c>
      <c r="AY5353" s="258" t="s">
        <v>189</v>
      </c>
    </row>
    <row r="5354" s="14" customFormat="1">
      <c r="A5354" s="14"/>
      <c r="B5354" s="259"/>
      <c r="C5354" s="260"/>
      <c r="D5354" s="242" t="s">
        <v>200</v>
      </c>
      <c r="E5354" s="261" t="s">
        <v>1</v>
      </c>
      <c r="F5354" s="262" t="s">
        <v>80</v>
      </c>
      <c r="G5354" s="260"/>
      <c r="H5354" s="263">
        <v>1</v>
      </c>
      <c r="I5354" s="264"/>
      <c r="J5354" s="260"/>
      <c r="K5354" s="260"/>
      <c r="L5354" s="265"/>
      <c r="M5354" s="266"/>
      <c r="N5354" s="267"/>
      <c r="O5354" s="267"/>
      <c r="P5354" s="267"/>
      <c r="Q5354" s="267"/>
      <c r="R5354" s="267"/>
      <c r="S5354" s="267"/>
      <c r="T5354" s="268"/>
      <c r="U5354" s="14"/>
      <c r="V5354" s="14"/>
      <c r="W5354" s="14"/>
      <c r="X5354" s="14"/>
      <c r="Y5354" s="14"/>
      <c r="Z5354" s="14"/>
      <c r="AA5354" s="14"/>
      <c r="AB5354" s="14"/>
      <c r="AC5354" s="14"/>
      <c r="AD5354" s="14"/>
      <c r="AE5354" s="14"/>
      <c r="AT5354" s="269" t="s">
        <v>200</v>
      </c>
      <c r="AU5354" s="269" t="s">
        <v>82</v>
      </c>
      <c r="AV5354" s="14" t="s">
        <v>82</v>
      </c>
      <c r="AW5354" s="14" t="s">
        <v>30</v>
      </c>
      <c r="AX5354" s="14" t="s">
        <v>73</v>
      </c>
      <c r="AY5354" s="269" t="s">
        <v>189</v>
      </c>
    </row>
    <row r="5355" s="15" customFormat="1">
      <c r="A5355" s="15"/>
      <c r="B5355" s="270"/>
      <c r="C5355" s="271"/>
      <c r="D5355" s="242" t="s">
        <v>200</v>
      </c>
      <c r="E5355" s="272" t="s">
        <v>1</v>
      </c>
      <c r="F5355" s="273" t="s">
        <v>207</v>
      </c>
      <c r="G5355" s="271"/>
      <c r="H5355" s="274">
        <v>1</v>
      </c>
      <c r="I5355" s="275"/>
      <c r="J5355" s="271"/>
      <c r="K5355" s="271"/>
      <c r="L5355" s="276"/>
      <c r="M5355" s="277"/>
      <c r="N5355" s="278"/>
      <c r="O5355" s="278"/>
      <c r="P5355" s="278"/>
      <c r="Q5355" s="278"/>
      <c r="R5355" s="278"/>
      <c r="S5355" s="278"/>
      <c r="T5355" s="279"/>
      <c r="U5355" s="15"/>
      <c r="V5355" s="15"/>
      <c r="W5355" s="15"/>
      <c r="X5355" s="15"/>
      <c r="Y5355" s="15"/>
      <c r="Z5355" s="15"/>
      <c r="AA5355" s="15"/>
      <c r="AB5355" s="15"/>
      <c r="AC5355" s="15"/>
      <c r="AD5355" s="15"/>
      <c r="AE5355" s="15"/>
      <c r="AT5355" s="280" t="s">
        <v>200</v>
      </c>
      <c r="AU5355" s="280" t="s">
        <v>82</v>
      </c>
      <c r="AV5355" s="15" t="s">
        <v>195</v>
      </c>
      <c r="AW5355" s="15" t="s">
        <v>30</v>
      </c>
      <c r="AX5355" s="15" t="s">
        <v>80</v>
      </c>
      <c r="AY5355" s="280" t="s">
        <v>189</v>
      </c>
    </row>
    <row r="5356" s="2" customFormat="1" ht="24.15" customHeight="1">
      <c r="A5356" s="39"/>
      <c r="B5356" s="40"/>
      <c r="C5356" s="228" t="s">
        <v>3446</v>
      </c>
      <c r="D5356" s="228" t="s">
        <v>191</v>
      </c>
      <c r="E5356" s="229" t="s">
        <v>3447</v>
      </c>
      <c r="F5356" s="230" t="s">
        <v>3448</v>
      </c>
      <c r="G5356" s="231" t="s">
        <v>359</v>
      </c>
      <c r="H5356" s="232">
        <v>2</v>
      </c>
      <c r="I5356" s="233"/>
      <c r="J5356" s="234">
        <f>ROUND(I5356*H5356,2)</f>
        <v>0</v>
      </c>
      <c r="K5356" s="235"/>
      <c r="L5356" s="45"/>
      <c r="M5356" s="236" t="s">
        <v>1</v>
      </c>
      <c r="N5356" s="237" t="s">
        <v>38</v>
      </c>
      <c r="O5356" s="92"/>
      <c r="P5356" s="238">
        <f>O5356*H5356</f>
        <v>0</v>
      </c>
      <c r="Q5356" s="238">
        <v>0</v>
      </c>
      <c r="R5356" s="238">
        <f>Q5356*H5356</f>
        <v>0</v>
      </c>
      <c r="S5356" s="238">
        <v>0</v>
      </c>
      <c r="T5356" s="239">
        <f>S5356*H5356</f>
        <v>0</v>
      </c>
      <c r="U5356" s="39"/>
      <c r="V5356" s="39"/>
      <c r="W5356" s="39"/>
      <c r="X5356" s="39"/>
      <c r="Y5356" s="39"/>
      <c r="Z5356" s="39"/>
      <c r="AA5356" s="39"/>
      <c r="AB5356" s="39"/>
      <c r="AC5356" s="39"/>
      <c r="AD5356" s="39"/>
      <c r="AE5356" s="39"/>
      <c r="AR5356" s="240" t="s">
        <v>306</v>
      </c>
      <c r="AT5356" s="240" t="s">
        <v>191</v>
      </c>
      <c r="AU5356" s="240" t="s">
        <v>82</v>
      </c>
      <c r="AY5356" s="18" t="s">
        <v>189</v>
      </c>
      <c r="BE5356" s="241">
        <f>IF(N5356="základní",J5356,0)</f>
        <v>0</v>
      </c>
      <c r="BF5356" s="241">
        <f>IF(N5356="snížená",J5356,0)</f>
        <v>0</v>
      </c>
      <c r="BG5356" s="241">
        <f>IF(N5356="zákl. přenesená",J5356,0)</f>
        <v>0</v>
      </c>
      <c r="BH5356" s="241">
        <f>IF(N5356="sníž. přenesená",J5356,0)</f>
        <v>0</v>
      </c>
      <c r="BI5356" s="241">
        <f>IF(N5356="nulová",J5356,0)</f>
        <v>0</v>
      </c>
      <c r="BJ5356" s="18" t="s">
        <v>80</v>
      </c>
      <c r="BK5356" s="241">
        <f>ROUND(I5356*H5356,2)</f>
        <v>0</v>
      </c>
      <c r="BL5356" s="18" t="s">
        <v>306</v>
      </c>
      <c r="BM5356" s="240" t="s">
        <v>3449</v>
      </c>
    </row>
    <row r="5357" s="2" customFormat="1">
      <c r="A5357" s="39"/>
      <c r="B5357" s="40"/>
      <c r="C5357" s="41"/>
      <c r="D5357" s="242" t="s">
        <v>197</v>
      </c>
      <c r="E5357" s="41"/>
      <c r="F5357" s="243" t="s">
        <v>3448</v>
      </c>
      <c r="G5357" s="41"/>
      <c r="H5357" s="41"/>
      <c r="I5357" s="244"/>
      <c r="J5357" s="41"/>
      <c r="K5357" s="41"/>
      <c r="L5357" s="45"/>
      <c r="M5357" s="245"/>
      <c r="N5357" s="246"/>
      <c r="O5357" s="92"/>
      <c r="P5357" s="92"/>
      <c r="Q5357" s="92"/>
      <c r="R5357" s="92"/>
      <c r="S5357" s="92"/>
      <c r="T5357" s="93"/>
      <c r="U5357" s="39"/>
      <c r="V5357" s="39"/>
      <c r="W5357" s="39"/>
      <c r="X5357" s="39"/>
      <c r="Y5357" s="39"/>
      <c r="Z5357" s="39"/>
      <c r="AA5357" s="39"/>
      <c r="AB5357" s="39"/>
      <c r="AC5357" s="39"/>
      <c r="AD5357" s="39"/>
      <c r="AE5357" s="39"/>
      <c r="AT5357" s="18" t="s">
        <v>197</v>
      </c>
      <c r="AU5357" s="18" t="s">
        <v>82</v>
      </c>
    </row>
    <row r="5358" s="13" customFormat="1">
      <c r="A5358" s="13"/>
      <c r="B5358" s="249"/>
      <c r="C5358" s="250"/>
      <c r="D5358" s="242" t="s">
        <v>200</v>
      </c>
      <c r="E5358" s="251" t="s">
        <v>1</v>
      </c>
      <c r="F5358" s="252" t="s">
        <v>3450</v>
      </c>
      <c r="G5358" s="250"/>
      <c r="H5358" s="251" t="s">
        <v>1</v>
      </c>
      <c r="I5358" s="253"/>
      <c r="J5358" s="250"/>
      <c r="K5358" s="250"/>
      <c r="L5358" s="254"/>
      <c r="M5358" s="255"/>
      <c r="N5358" s="256"/>
      <c r="O5358" s="256"/>
      <c r="P5358" s="256"/>
      <c r="Q5358" s="256"/>
      <c r="R5358" s="256"/>
      <c r="S5358" s="256"/>
      <c r="T5358" s="257"/>
      <c r="U5358" s="13"/>
      <c r="V5358" s="13"/>
      <c r="W5358" s="13"/>
      <c r="X5358" s="13"/>
      <c r="Y5358" s="13"/>
      <c r="Z5358" s="13"/>
      <c r="AA5358" s="13"/>
      <c r="AB5358" s="13"/>
      <c r="AC5358" s="13"/>
      <c r="AD5358" s="13"/>
      <c r="AE5358" s="13"/>
      <c r="AT5358" s="258" t="s">
        <v>200</v>
      </c>
      <c r="AU5358" s="258" t="s">
        <v>82</v>
      </c>
      <c r="AV5358" s="13" t="s">
        <v>80</v>
      </c>
      <c r="AW5358" s="13" t="s">
        <v>30</v>
      </c>
      <c r="AX5358" s="13" t="s">
        <v>73</v>
      </c>
      <c r="AY5358" s="258" t="s">
        <v>189</v>
      </c>
    </row>
    <row r="5359" s="13" customFormat="1">
      <c r="A5359" s="13"/>
      <c r="B5359" s="249"/>
      <c r="C5359" s="250"/>
      <c r="D5359" s="242" t="s">
        <v>200</v>
      </c>
      <c r="E5359" s="251" t="s">
        <v>1</v>
      </c>
      <c r="F5359" s="252" t="s">
        <v>3451</v>
      </c>
      <c r="G5359" s="250"/>
      <c r="H5359" s="251" t="s">
        <v>1</v>
      </c>
      <c r="I5359" s="253"/>
      <c r="J5359" s="250"/>
      <c r="K5359" s="250"/>
      <c r="L5359" s="254"/>
      <c r="M5359" s="255"/>
      <c r="N5359" s="256"/>
      <c r="O5359" s="256"/>
      <c r="P5359" s="256"/>
      <c r="Q5359" s="256"/>
      <c r="R5359" s="256"/>
      <c r="S5359" s="256"/>
      <c r="T5359" s="257"/>
      <c r="U5359" s="13"/>
      <c r="V5359" s="13"/>
      <c r="W5359" s="13"/>
      <c r="X5359" s="13"/>
      <c r="Y5359" s="13"/>
      <c r="Z5359" s="13"/>
      <c r="AA5359" s="13"/>
      <c r="AB5359" s="13"/>
      <c r="AC5359" s="13"/>
      <c r="AD5359" s="13"/>
      <c r="AE5359" s="13"/>
      <c r="AT5359" s="258" t="s">
        <v>200</v>
      </c>
      <c r="AU5359" s="258" t="s">
        <v>82</v>
      </c>
      <c r="AV5359" s="13" t="s">
        <v>80</v>
      </c>
      <c r="AW5359" s="13" t="s">
        <v>30</v>
      </c>
      <c r="AX5359" s="13" t="s">
        <v>73</v>
      </c>
      <c r="AY5359" s="258" t="s">
        <v>189</v>
      </c>
    </row>
    <row r="5360" s="13" customFormat="1">
      <c r="A5360" s="13"/>
      <c r="B5360" s="249"/>
      <c r="C5360" s="250"/>
      <c r="D5360" s="242" t="s">
        <v>200</v>
      </c>
      <c r="E5360" s="251" t="s">
        <v>1</v>
      </c>
      <c r="F5360" s="252" t="s">
        <v>3452</v>
      </c>
      <c r="G5360" s="250"/>
      <c r="H5360" s="251" t="s">
        <v>1</v>
      </c>
      <c r="I5360" s="253"/>
      <c r="J5360" s="250"/>
      <c r="K5360" s="250"/>
      <c r="L5360" s="254"/>
      <c r="M5360" s="255"/>
      <c r="N5360" s="256"/>
      <c r="O5360" s="256"/>
      <c r="P5360" s="256"/>
      <c r="Q5360" s="256"/>
      <c r="R5360" s="256"/>
      <c r="S5360" s="256"/>
      <c r="T5360" s="257"/>
      <c r="U5360" s="13"/>
      <c r="V5360" s="13"/>
      <c r="W5360" s="13"/>
      <c r="X5360" s="13"/>
      <c r="Y5360" s="13"/>
      <c r="Z5360" s="13"/>
      <c r="AA5360" s="13"/>
      <c r="AB5360" s="13"/>
      <c r="AC5360" s="13"/>
      <c r="AD5360" s="13"/>
      <c r="AE5360" s="13"/>
      <c r="AT5360" s="258" t="s">
        <v>200</v>
      </c>
      <c r="AU5360" s="258" t="s">
        <v>82</v>
      </c>
      <c r="AV5360" s="13" t="s">
        <v>80</v>
      </c>
      <c r="AW5360" s="13" t="s">
        <v>30</v>
      </c>
      <c r="AX5360" s="13" t="s">
        <v>73</v>
      </c>
      <c r="AY5360" s="258" t="s">
        <v>189</v>
      </c>
    </row>
    <row r="5361" s="13" customFormat="1">
      <c r="A5361" s="13"/>
      <c r="B5361" s="249"/>
      <c r="C5361" s="250"/>
      <c r="D5361" s="242" t="s">
        <v>200</v>
      </c>
      <c r="E5361" s="251" t="s">
        <v>1</v>
      </c>
      <c r="F5361" s="252" t="s">
        <v>3453</v>
      </c>
      <c r="G5361" s="250"/>
      <c r="H5361" s="251" t="s">
        <v>1</v>
      </c>
      <c r="I5361" s="253"/>
      <c r="J5361" s="250"/>
      <c r="K5361" s="250"/>
      <c r="L5361" s="254"/>
      <c r="M5361" s="255"/>
      <c r="N5361" s="256"/>
      <c r="O5361" s="256"/>
      <c r="P5361" s="256"/>
      <c r="Q5361" s="256"/>
      <c r="R5361" s="256"/>
      <c r="S5361" s="256"/>
      <c r="T5361" s="257"/>
      <c r="U5361" s="13"/>
      <c r="V5361" s="13"/>
      <c r="W5361" s="13"/>
      <c r="X5361" s="13"/>
      <c r="Y5361" s="13"/>
      <c r="Z5361" s="13"/>
      <c r="AA5361" s="13"/>
      <c r="AB5361" s="13"/>
      <c r="AC5361" s="13"/>
      <c r="AD5361" s="13"/>
      <c r="AE5361" s="13"/>
      <c r="AT5361" s="258" t="s">
        <v>200</v>
      </c>
      <c r="AU5361" s="258" t="s">
        <v>82</v>
      </c>
      <c r="AV5361" s="13" t="s">
        <v>80</v>
      </c>
      <c r="AW5361" s="13" t="s">
        <v>30</v>
      </c>
      <c r="AX5361" s="13" t="s">
        <v>73</v>
      </c>
      <c r="AY5361" s="258" t="s">
        <v>189</v>
      </c>
    </row>
    <row r="5362" s="13" customFormat="1">
      <c r="A5362" s="13"/>
      <c r="B5362" s="249"/>
      <c r="C5362" s="250"/>
      <c r="D5362" s="242" t="s">
        <v>200</v>
      </c>
      <c r="E5362" s="251" t="s">
        <v>1</v>
      </c>
      <c r="F5362" s="252" t="s">
        <v>3352</v>
      </c>
      <c r="G5362" s="250"/>
      <c r="H5362" s="251" t="s">
        <v>1</v>
      </c>
      <c r="I5362" s="253"/>
      <c r="J5362" s="250"/>
      <c r="K5362" s="250"/>
      <c r="L5362" s="254"/>
      <c r="M5362" s="255"/>
      <c r="N5362" s="256"/>
      <c r="O5362" s="256"/>
      <c r="P5362" s="256"/>
      <c r="Q5362" s="256"/>
      <c r="R5362" s="256"/>
      <c r="S5362" s="256"/>
      <c r="T5362" s="257"/>
      <c r="U5362" s="13"/>
      <c r="V5362" s="13"/>
      <c r="W5362" s="13"/>
      <c r="X5362" s="13"/>
      <c r="Y5362" s="13"/>
      <c r="Z5362" s="13"/>
      <c r="AA5362" s="13"/>
      <c r="AB5362" s="13"/>
      <c r="AC5362" s="13"/>
      <c r="AD5362" s="13"/>
      <c r="AE5362" s="13"/>
      <c r="AT5362" s="258" t="s">
        <v>200</v>
      </c>
      <c r="AU5362" s="258" t="s">
        <v>82</v>
      </c>
      <c r="AV5362" s="13" t="s">
        <v>80</v>
      </c>
      <c r="AW5362" s="13" t="s">
        <v>30</v>
      </c>
      <c r="AX5362" s="13" t="s">
        <v>73</v>
      </c>
      <c r="AY5362" s="258" t="s">
        <v>189</v>
      </c>
    </row>
    <row r="5363" s="13" customFormat="1">
      <c r="A5363" s="13"/>
      <c r="B5363" s="249"/>
      <c r="C5363" s="250"/>
      <c r="D5363" s="242" t="s">
        <v>200</v>
      </c>
      <c r="E5363" s="251" t="s">
        <v>1</v>
      </c>
      <c r="F5363" s="252" t="s">
        <v>3454</v>
      </c>
      <c r="G5363" s="250"/>
      <c r="H5363" s="251" t="s">
        <v>1</v>
      </c>
      <c r="I5363" s="253"/>
      <c r="J5363" s="250"/>
      <c r="K5363" s="250"/>
      <c r="L5363" s="254"/>
      <c r="M5363" s="255"/>
      <c r="N5363" s="256"/>
      <c r="O5363" s="256"/>
      <c r="P5363" s="256"/>
      <c r="Q5363" s="256"/>
      <c r="R5363" s="256"/>
      <c r="S5363" s="256"/>
      <c r="T5363" s="257"/>
      <c r="U5363" s="13"/>
      <c r="V5363" s="13"/>
      <c r="W5363" s="13"/>
      <c r="X5363" s="13"/>
      <c r="Y5363" s="13"/>
      <c r="Z5363" s="13"/>
      <c r="AA5363" s="13"/>
      <c r="AB5363" s="13"/>
      <c r="AC5363" s="13"/>
      <c r="AD5363" s="13"/>
      <c r="AE5363" s="13"/>
      <c r="AT5363" s="258" t="s">
        <v>200</v>
      </c>
      <c r="AU5363" s="258" t="s">
        <v>82</v>
      </c>
      <c r="AV5363" s="13" t="s">
        <v>80</v>
      </c>
      <c r="AW5363" s="13" t="s">
        <v>30</v>
      </c>
      <c r="AX5363" s="13" t="s">
        <v>73</v>
      </c>
      <c r="AY5363" s="258" t="s">
        <v>189</v>
      </c>
    </row>
    <row r="5364" s="14" customFormat="1">
      <c r="A5364" s="14"/>
      <c r="B5364" s="259"/>
      <c r="C5364" s="260"/>
      <c r="D5364" s="242" t="s">
        <v>200</v>
      </c>
      <c r="E5364" s="261" t="s">
        <v>1</v>
      </c>
      <c r="F5364" s="262" t="s">
        <v>82</v>
      </c>
      <c r="G5364" s="260"/>
      <c r="H5364" s="263">
        <v>2</v>
      </c>
      <c r="I5364" s="264"/>
      <c r="J5364" s="260"/>
      <c r="K5364" s="260"/>
      <c r="L5364" s="265"/>
      <c r="M5364" s="266"/>
      <c r="N5364" s="267"/>
      <c r="O5364" s="267"/>
      <c r="P5364" s="267"/>
      <c r="Q5364" s="267"/>
      <c r="R5364" s="267"/>
      <c r="S5364" s="267"/>
      <c r="T5364" s="268"/>
      <c r="U5364" s="14"/>
      <c r="V5364" s="14"/>
      <c r="W5364" s="14"/>
      <c r="X5364" s="14"/>
      <c r="Y5364" s="14"/>
      <c r="Z5364" s="14"/>
      <c r="AA5364" s="14"/>
      <c r="AB5364" s="14"/>
      <c r="AC5364" s="14"/>
      <c r="AD5364" s="14"/>
      <c r="AE5364" s="14"/>
      <c r="AT5364" s="269" t="s">
        <v>200</v>
      </c>
      <c r="AU5364" s="269" t="s">
        <v>82</v>
      </c>
      <c r="AV5364" s="14" t="s">
        <v>82</v>
      </c>
      <c r="AW5364" s="14" t="s">
        <v>30</v>
      </c>
      <c r="AX5364" s="14" t="s">
        <v>73</v>
      </c>
      <c r="AY5364" s="269" t="s">
        <v>189</v>
      </c>
    </row>
    <row r="5365" s="15" customFormat="1">
      <c r="A5365" s="15"/>
      <c r="B5365" s="270"/>
      <c r="C5365" s="271"/>
      <c r="D5365" s="242" t="s">
        <v>200</v>
      </c>
      <c r="E5365" s="272" t="s">
        <v>1</v>
      </c>
      <c r="F5365" s="273" t="s">
        <v>207</v>
      </c>
      <c r="G5365" s="271"/>
      <c r="H5365" s="274">
        <v>2</v>
      </c>
      <c r="I5365" s="275"/>
      <c r="J5365" s="271"/>
      <c r="K5365" s="271"/>
      <c r="L5365" s="276"/>
      <c r="M5365" s="277"/>
      <c r="N5365" s="278"/>
      <c r="O5365" s="278"/>
      <c r="P5365" s="278"/>
      <c r="Q5365" s="278"/>
      <c r="R5365" s="278"/>
      <c r="S5365" s="278"/>
      <c r="T5365" s="279"/>
      <c r="U5365" s="15"/>
      <c r="V5365" s="15"/>
      <c r="W5365" s="15"/>
      <c r="X5365" s="15"/>
      <c r="Y5365" s="15"/>
      <c r="Z5365" s="15"/>
      <c r="AA5365" s="15"/>
      <c r="AB5365" s="15"/>
      <c r="AC5365" s="15"/>
      <c r="AD5365" s="15"/>
      <c r="AE5365" s="15"/>
      <c r="AT5365" s="280" t="s">
        <v>200</v>
      </c>
      <c r="AU5365" s="280" t="s">
        <v>82</v>
      </c>
      <c r="AV5365" s="15" t="s">
        <v>195</v>
      </c>
      <c r="AW5365" s="15" t="s">
        <v>30</v>
      </c>
      <c r="AX5365" s="15" t="s">
        <v>80</v>
      </c>
      <c r="AY5365" s="280" t="s">
        <v>189</v>
      </c>
    </row>
    <row r="5366" s="2" customFormat="1" ht="16.5" customHeight="1">
      <c r="A5366" s="39"/>
      <c r="B5366" s="40"/>
      <c r="C5366" s="228" t="s">
        <v>3455</v>
      </c>
      <c r="D5366" s="228" t="s">
        <v>191</v>
      </c>
      <c r="E5366" s="229" t="s">
        <v>3456</v>
      </c>
      <c r="F5366" s="230" t="s">
        <v>3457</v>
      </c>
      <c r="G5366" s="231" t="s">
        <v>359</v>
      </c>
      <c r="H5366" s="232">
        <v>7</v>
      </c>
      <c r="I5366" s="233"/>
      <c r="J5366" s="234">
        <f>ROUND(I5366*H5366,2)</f>
        <v>0</v>
      </c>
      <c r="K5366" s="235"/>
      <c r="L5366" s="45"/>
      <c r="M5366" s="236" t="s">
        <v>1</v>
      </c>
      <c r="N5366" s="237" t="s">
        <v>38</v>
      </c>
      <c r="O5366" s="92"/>
      <c r="P5366" s="238">
        <f>O5366*H5366</f>
        <v>0</v>
      </c>
      <c r="Q5366" s="238">
        <v>0</v>
      </c>
      <c r="R5366" s="238">
        <f>Q5366*H5366</f>
        <v>0</v>
      </c>
      <c r="S5366" s="238">
        <v>0</v>
      </c>
      <c r="T5366" s="239">
        <f>S5366*H5366</f>
        <v>0</v>
      </c>
      <c r="U5366" s="39"/>
      <c r="V5366" s="39"/>
      <c r="W5366" s="39"/>
      <c r="X5366" s="39"/>
      <c r="Y5366" s="39"/>
      <c r="Z5366" s="39"/>
      <c r="AA5366" s="39"/>
      <c r="AB5366" s="39"/>
      <c r="AC5366" s="39"/>
      <c r="AD5366" s="39"/>
      <c r="AE5366" s="39"/>
      <c r="AR5366" s="240" t="s">
        <v>306</v>
      </c>
      <c r="AT5366" s="240" t="s">
        <v>191</v>
      </c>
      <c r="AU5366" s="240" t="s">
        <v>82</v>
      </c>
      <c r="AY5366" s="18" t="s">
        <v>189</v>
      </c>
      <c r="BE5366" s="241">
        <f>IF(N5366="základní",J5366,0)</f>
        <v>0</v>
      </c>
      <c r="BF5366" s="241">
        <f>IF(N5366="snížená",J5366,0)</f>
        <v>0</v>
      </c>
      <c r="BG5366" s="241">
        <f>IF(N5366="zákl. přenesená",J5366,0)</f>
        <v>0</v>
      </c>
      <c r="BH5366" s="241">
        <f>IF(N5366="sníž. přenesená",J5366,0)</f>
        <v>0</v>
      </c>
      <c r="BI5366" s="241">
        <f>IF(N5366="nulová",J5366,0)</f>
        <v>0</v>
      </c>
      <c r="BJ5366" s="18" t="s">
        <v>80</v>
      </c>
      <c r="BK5366" s="241">
        <f>ROUND(I5366*H5366,2)</f>
        <v>0</v>
      </c>
      <c r="BL5366" s="18" t="s">
        <v>306</v>
      </c>
      <c r="BM5366" s="240" t="s">
        <v>3458</v>
      </c>
    </row>
    <row r="5367" s="2" customFormat="1">
      <c r="A5367" s="39"/>
      <c r="B5367" s="40"/>
      <c r="C5367" s="41"/>
      <c r="D5367" s="242" t="s">
        <v>197</v>
      </c>
      <c r="E5367" s="41"/>
      <c r="F5367" s="243" t="s">
        <v>3457</v>
      </c>
      <c r="G5367" s="41"/>
      <c r="H5367" s="41"/>
      <c r="I5367" s="244"/>
      <c r="J5367" s="41"/>
      <c r="K5367" s="41"/>
      <c r="L5367" s="45"/>
      <c r="M5367" s="245"/>
      <c r="N5367" s="246"/>
      <c r="O5367" s="92"/>
      <c r="P5367" s="92"/>
      <c r="Q5367" s="92"/>
      <c r="R5367" s="92"/>
      <c r="S5367" s="92"/>
      <c r="T5367" s="93"/>
      <c r="U5367" s="39"/>
      <c r="V5367" s="39"/>
      <c r="W5367" s="39"/>
      <c r="X5367" s="39"/>
      <c r="Y5367" s="39"/>
      <c r="Z5367" s="39"/>
      <c r="AA5367" s="39"/>
      <c r="AB5367" s="39"/>
      <c r="AC5367" s="39"/>
      <c r="AD5367" s="39"/>
      <c r="AE5367" s="39"/>
      <c r="AT5367" s="18" t="s">
        <v>197</v>
      </c>
      <c r="AU5367" s="18" t="s">
        <v>82</v>
      </c>
    </row>
    <row r="5368" s="13" customFormat="1">
      <c r="A5368" s="13"/>
      <c r="B5368" s="249"/>
      <c r="C5368" s="250"/>
      <c r="D5368" s="242" t="s">
        <v>200</v>
      </c>
      <c r="E5368" s="251" t="s">
        <v>1</v>
      </c>
      <c r="F5368" s="252" t="s">
        <v>3459</v>
      </c>
      <c r="G5368" s="250"/>
      <c r="H5368" s="251" t="s">
        <v>1</v>
      </c>
      <c r="I5368" s="253"/>
      <c r="J5368" s="250"/>
      <c r="K5368" s="250"/>
      <c r="L5368" s="254"/>
      <c r="M5368" s="255"/>
      <c r="N5368" s="256"/>
      <c r="O5368" s="256"/>
      <c r="P5368" s="256"/>
      <c r="Q5368" s="256"/>
      <c r="R5368" s="256"/>
      <c r="S5368" s="256"/>
      <c r="T5368" s="257"/>
      <c r="U5368" s="13"/>
      <c r="V5368" s="13"/>
      <c r="W5368" s="13"/>
      <c r="X5368" s="13"/>
      <c r="Y5368" s="13"/>
      <c r="Z5368" s="13"/>
      <c r="AA5368" s="13"/>
      <c r="AB5368" s="13"/>
      <c r="AC5368" s="13"/>
      <c r="AD5368" s="13"/>
      <c r="AE5368" s="13"/>
      <c r="AT5368" s="258" t="s">
        <v>200</v>
      </c>
      <c r="AU5368" s="258" t="s">
        <v>82</v>
      </c>
      <c r="AV5368" s="13" t="s">
        <v>80</v>
      </c>
      <c r="AW5368" s="13" t="s">
        <v>30</v>
      </c>
      <c r="AX5368" s="13" t="s">
        <v>73</v>
      </c>
      <c r="AY5368" s="258" t="s">
        <v>189</v>
      </c>
    </row>
    <row r="5369" s="13" customFormat="1">
      <c r="A5369" s="13"/>
      <c r="B5369" s="249"/>
      <c r="C5369" s="250"/>
      <c r="D5369" s="242" t="s">
        <v>200</v>
      </c>
      <c r="E5369" s="251" t="s">
        <v>1</v>
      </c>
      <c r="F5369" s="252" t="s">
        <v>3460</v>
      </c>
      <c r="G5369" s="250"/>
      <c r="H5369" s="251" t="s">
        <v>1</v>
      </c>
      <c r="I5369" s="253"/>
      <c r="J5369" s="250"/>
      <c r="K5369" s="250"/>
      <c r="L5369" s="254"/>
      <c r="M5369" s="255"/>
      <c r="N5369" s="256"/>
      <c r="O5369" s="256"/>
      <c r="P5369" s="256"/>
      <c r="Q5369" s="256"/>
      <c r="R5369" s="256"/>
      <c r="S5369" s="256"/>
      <c r="T5369" s="257"/>
      <c r="U5369" s="13"/>
      <c r="V5369" s="13"/>
      <c r="W5369" s="13"/>
      <c r="X5369" s="13"/>
      <c r="Y5369" s="13"/>
      <c r="Z5369" s="13"/>
      <c r="AA5369" s="13"/>
      <c r="AB5369" s="13"/>
      <c r="AC5369" s="13"/>
      <c r="AD5369" s="13"/>
      <c r="AE5369" s="13"/>
      <c r="AT5369" s="258" t="s">
        <v>200</v>
      </c>
      <c r="AU5369" s="258" t="s">
        <v>82</v>
      </c>
      <c r="AV5369" s="13" t="s">
        <v>80</v>
      </c>
      <c r="AW5369" s="13" t="s">
        <v>30</v>
      </c>
      <c r="AX5369" s="13" t="s">
        <v>73</v>
      </c>
      <c r="AY5369" s="258" t="s">
        <v>189</v>
      </c>
    </row>
    <row r="5370" s="13" customFormat="1">
      <c r="A5370" s="13"/>
      <c r="B5370" s="249"/>
      <c r="C5370" s="250"/>
      <c r="D5370" s="242" t="s">
        <v>200</v>
      </c>
      <c r="E5370" s="251" t="s">
        <v>1</v>
      </c>
      <c r="F5370" s="252" t="s">
        <v>3461</v>
      </c>
      <c r="G5370" s="250"/>
      <c r="H5370" s="251" t="s">
        <v>1</v>
      </c>
      <c r="I5370" s="253"/>
      <c r="J5370" s="250"/>
      <c r="K5370" s="250"/>
      <c r="L5370" s="254"/>
      <c r="M5370" s="255"/>
      <c r="N5370" s="256"/>
      <c r="O5370" s="256"/>
      <c r="P5370" s="256"/>
      <c r="Q5370" s="256"/>
      <c r="R5370" s="256"/>
      <c r="S5370" s="256"/>
      <c r="T5370" s="257"/>
      <c r="U5370" s="13"/>
      <c r="V5370" s="13"/>
      <c r="W5370" s="13"/>
      <c r="X5370" s="13"/>
      <c r="Y5370" s="13"/>
      <c r="Z5370" s="13"/>
      <c r="AA5370" s="13"/>
      <c r="AB5370" s="13"/>
      <c r="AC5370" s="13"/>
      <c r="AD5370" s="13"/>
      <c r="AE5370" s="13"/>
      <c r="AT5370" s="258" t="s">
        <v>200</v>
      </c>
      <c r="AU5370" s="258" t="s">
        <v>82</v>
      </c>
      <c r="AV5370" s="13" t="s">
        <v>80</v>
      </c>
      <c r="AW5370" s="13" t="s">
        <v>30</v>
      </c>
      <c r="AX5370" s="13" t="s">
        <v>73</v>
      </c>
      <c r="AY5370" s="258" t="s">
        <v>189</v>
      </c>
    </row>
    <row r="5371" s="13" customFormat="1">
      <c r="A5371" s="13"/>
      <c r="B5371" s="249"/>
      <c r="C5371" s="250"/>
      <c r="D5371" s="242" t="s">
        <v>200</v>
      </c>
      <c r="E5371" s="251" t="s">
        <v>1</v>
      </c>
      <c r="F5371" s="252" t="s">
        <v>3462</v>
      </c>
      <c r="G5371" s="250"/>
      <c r="H5371" s="251" t="s">
        <v>1</v>
      </c>
      <c r="I5371" s="253"/>
      <c r="J5371" s="250"/>
      <c r="K5371" s="250"/>
      <c r="L5371" s="254"/>
      <c r="M5371" s="255"/>
      <c r="N5371" s="256"/>
      <c r="O5371" s="256"/>
      <c r="P5371" s="256"/>
      <c r="Q5371" s="256"/>
      <c r="R5371" s="256"/>
      <c r="S5371" s="256"/>
      <c r="T5371" s="257"/>
      <c r="U5371" s="13"/>
      <c r="V5371" s="13"/>
      <c r="W5371" s="13"/>
      <c r="X5371" s="13"/>
      <c r="Y5371" s="13"/>
      <c r="Z5371" s="13"/>
      <c r="AA5371" s="13"/>
      <c r="AB5371" s="13"/>
      <c r="AC5371" s="13"/>
      <c r="AD5371" s="13"/>
      <c r="AE5371" s="13"/>
      <c r="AT5371" s="258" t="s">
        <v>200</v>
      </c>
      <c r="AU5371" s="258" t="s">
        <v>82</v>
      </c>
      <c r="AV5371" s="13" t="s">
        <v>80</v>
      </c>
      <c r="AW5371" s="13" t="s">
        <v>30</v>
      </c>
      <c r="AX5371" s="13" t="s">
        <v>73</v>
      </c>
      <c r="AY5371" s="258" t="s">
        <v>189</v>
      </c>
    </row>
    <row r="5372" s="13" customFormat="1">
      <c r="A5372" s="13"/>
      <c r="B5372" s="249"/>
      <c r="C5372" s="250"/>
      <c r="D5372" s="242" t="s">
        <v>200</v>
      </c>
      <c r="E5372" s="251" t="s">
        <v>1</v>
      </c>
      <c r="F5372" s="252" t="s">
        <v>3463</v>
      </c>
      <c r="G5372" s="250"/>
      <c r="H5372" s="251" t="s">
        <v>1</v>
      </c>
      <c r="I5372" s="253"/>
      <c r="J5372" s="250"/>
      <c r="K5372" s="250"/>
      <c r="L5372" s="254"/>
      <c r="M5372" s="255"/>
      <c r="N5372" s="256"/>
      <c r="O5372" s="256"/>
      <c r="P5372" s="256"/>
      <c r="Q5372" s="256"/>
      <c r="R5372" s="256"/>
      <c r="S5372" s="256"/>
      <c r="T5372" s="257"/>
      <c r="U5372" s="13"/>
      <c r="V5372" s="13"/>
      <c r="W5372" s="13"/>
      <c r="X5372" s="13"/>
      <c r="Y5372" s="13"/>
      <c r="Z5372" s="13"/>
      <c r="AA5372" s="13"/>
      <c r="AB5372" s="13"/>
      <c r="AC5372" s="13"/>
      <c r="AD5372" s="13"/>
      <c r="AE5372" s="13"/>
      <c r="AT5372" s="258" t="s">
        <v>200</v>
      </c>
      <c r="AU5372" s="258" t="s">
        <v>82</v>
      </c>
      <c r="AV5372" s="13" t="s">
        <v>80</v>
      </c>
      <c r="AW5372" s="13" t="s">
        <v>30</v>
      </c>
      <c r="AX5372" s="13" t="s">
        <v>73</v>
      </c>
      <c r="AY5372" s="258" t="s">
        <v>189</v>
      </c>
    </row>
    <row r="5373" s="13" customFormat="1">
      <c r="A5373" s="13"/>
      <c r="B5373" s="249"/>
      <c r="C5373" s="250"/>
      <c r="D5373" s="242" t="s">
        <v>200</v>
      </c>
      <c r="E5373" s="251" t="s">
        <v>1</v>
      </c>
      <c r="F5373" s="252" t="s">
        <v>3350</v>
      </c>
      <c r="G5373" s="250"/>
      <c r="H5373" s="251" t="s">
        <v>1</v>
      </c>
      <c r="I5373" s="253"/>
      <c r="J5373" s="250"/>
      <c r="K5373" s="250"/>
      <c r="L5373" s="254"/>
      <c r="M5373" s="255"/>
      <c r="N5373" s="256"/>
      <c r="O5373" s="256"/>
      <c r="P5373" s="256"/>
      <c r="Q5373" s="256"/>
      <c r="R5373" s="256"/>
      <c r="S5373" s="256"/>
      <c r="T5373" s="257"/>
      <c r="U5373" s="13"/>
      <c r="V5373" s="13"/>
      <c r="W5373" s="13"/>
      <c r="X5373" s="13"/>
      <c r="Y5373" s="13"/>
      <c r="Z5373" s="13"/>
      <c r="AA5373" s="13"/>
      <c r="AB5373" s="13"/>
      <c r="AC5373" s="13"/>
      <c r="AD5373" s="13"/>
      <c r="AE5373" s="13"/>
      <c r="AT5373" s="258" t="s">
        <v>200</v>
      </c>
      <c r="AU5373" s="258" t="s">
        <v>82</v>
      </c>
      <c r="AV5373" s="13" t="s">
        <v>80</v>
      </c>
      <c r="AW5373" s="13" t="s">
        <v>30</v>
      </c>
      <c r="AX5373" s="13" t="s">
        <v>73</v>
      </c>
      <c r="AY5373" s="258" t="s">
        <v>189</v>
      </c>
    </row>
    <row r="5374" s="13" customFormat="1">
      <c r="A5374" s="13"/>
      <c r="B5374" s="249"/>
      <c r="C5374" s="250"/>
      <c r="D5374" s="242" t="s">
        <v>200</v>
      </c>
      <c r="E5374" s="251" t="s">
        <v>1</v>
      </c>
      <c r="F5374" s="252" t="s">
        <v>3464</v>
      </c>
      <c r="G5374" s="250"/>
      <c r="H5374" s="251" t="s">
        <v>1</v>
      </c>
      <c r="I5374" s="253"/>
      <c r="J5374" s="250"/>
      <c r="K5374" s="250"/>
      <c r="L5374" s="254"/>
      <c r="M5374" s="255"/>
      <c r="N5374" s="256"/>
      <c r="O5374" s="256"/>
      <c r="P5374" s="256"/>
      <c r="Q5374" s="256"/>
      <c r="R5374" s="256"/>
      <c r="S5374" s="256"/>
      <c r="T5374" s="257"/>
      <c r="U5374" s="13"/>
      <c r="V5374" s="13"/>
      <c r="W5374" s="13"/>
      <c r="X5374" s="13"/>
      <c r="Y5374" s="13"/>
      <c r="Z5374" s="13"/>
      <c r="AA5374" s="13"/>
      <c r="AB5374" s="13"/>
      <c r="AC5374" s="13"/>
      <c r="AD5374" s="13"/>
      <c r="AE5374" s="13"/>
      <c r="AT5374" s="258" t="s">
        <v>200</v>
      </c>
      <c r="AU5374" s="258" t="s">
        <v>82</v>
      </c>
      <c r="AV5374" s="13" t="s">
        <v>80</v>
      </c>
      <c r="AW5374" s="13" t="s">
        <v>30</v>
      </c>
      <c r="AX5374" s="13" t="s">
        <v>73</v>
      </c>
      <c r="AY5374" s="258" t="s">
        <v>189</v>
      </c>
    </row>
    <row r="5375" s="13" customFormat="1">
      <c r="A5375" s="13"/>
      <c r="B5375" s="249"/>
      <c r="C5375" s="250"/>
      <c r="D5375" s="242" t="s">
        <v>200</v>
      </c>
      <c r="E5375" s="251" t="s">
        <v>1</v>
      </c>
      <c r="F5375" s="252" t="s">
        <v>3465</v>
      </c>
      <c r="G5375" s="250"/>
      <c r="H5375" s="251" t="s">
        <v>1</v>
      </c>
      <c r="I5375" s="253"/>
      <c r="J5375" s="250"/>
      <c r="K5375" s="250"/>
      <c r="L5375" s="254"/>
      <c r="M5375" s="255"/>
      <c r="N5375" s="256"/>
      <c r="O5375" s="256"/>
      <c r="P5375" s="256"/>
      <c r="Q5375" s="256"/>
      <c r="R5375" s="256"/>
      <c r="S5375" s="256"/>
      <c r="T5375" s="257"/>
      <c r="U5375" s="13"/>
      <c r="V5375" s="13"/>
      <c r="W5375" s="13"/>
      <c r="X5375" s="13"/>
      <c r="Y5375" s="13"/>
      <c r="Z5375" s="13"/>
      <c r="AA5375" s="13"/>
      <c r="AB5375" s="13"/>
      <c r="AC5375" s="13"/>
      <c r="AD5375" s="13"/>
      <c r="AE5375" s="13"/>
      <c r="AT5375" s="258" t="s">
        <v>200</v>
      </c>
      <c r="AU5375" s="258" t="s">
        <v>82</v>
      </c>
      <c r="AV5375" s="13" t="s">
        <v>80</v>
      </c>
      <c r="AW5375" s="13" t="s">
        <v>30</v>
      </c>
      <c r="AX5375" s="13" t="s">
        <v>73</v>
      </c>
      <c r="AY5375" s="258" t="s">
        <v>189</v>
      </c>
    </row>
    <row r="5376" s="14" customFormat="1">
      <c r="A5376" s="14"/>
      <c r="B5376" s="259"/>
      <c r="C5376" s="260"/>
      <c r="D5376" s="242" t="s">
        <v>200</v>
      </c>
      <c r="E5376" s="261" t="s">
        <v>1</v>
      </c>
      <c r="F5376" s="262" t="s">
        <v>241</v>
      </c>
      <c r="G5376" s="260"/>
      <c r="H5376" s="263">
        <v>7</v>
      </c>
      <c r="I5376" s="264"/>
      <c r="J5376" s="260"/>
      <c r="K5376" s="260"/>
      <c r="L5376" s="265"/>
      <c r="M5376" s="266"/>
      <c r="N5376" s="267"/>
      <c r="O5376" s="267"/>
      <c r="P5376" s="267"/>
      <c r="Q5376" s="267"/>
      <c r="R5376" s="267"/>
      <c r="S5376" s="267"/>
      <c r="T5376" s="268"/>
      <c r="U5376" s="14"/>
      <c r="V5376" s="14"/>
      <c r="W5376" s="14"/>
      <c r="X5376" s="14"/>
      <c r="Y5376" s="14"/>
      <c r="Z5376" s="14"/>
      <c r="AA5376" s="14"/>
      <c r="AB5376" s="14"/>
      <c r="AC5376" s="14"/>
      <c r="AD5376" s="14"/>
      <c r="AE5376" s="14"/>
      <c r="AT5376" s="269" t="s">
        <v>200</v>
      </c>
      <c r="AU5376" s="269" t="s">
        <v>82</v>
      </c>
      <c r="AV5376" s="14" t="s">
        <v>82</v>
      </c>
      <c r="AW5376" s="14" t="s">
        <v>30</v>
      </c>
      <c r="AX5376" s="14" t="s">
        <v>73</v>
      </c>
      <c r="AY5376" s="269" t="s">
        <v>189</v>
      </c>
    </row>
    <row r="5377" s="15" customFormat="1">
      <c r="A5377" s="15"/>
      <c r="B5377" s="270"/>
      <c r="C5377" s="271"/>
      <c r="D5377" s="242" t="s">
        <v>200</v>
      </c>
      <c r="E5377" s="272" t="s">
        <v>1</v>
      </c>
      <c r="F5377" s="273" t="s">
        <v>207</v>
      </c>
      <c r="G5377" s="271"/>
      <c r="H5377" s="274">
        <v>7</v>
      </c>
      <c r="I5377" s="275"/>
      <c r="J5377" s="271"/>
      <c r="K5377" s="271"/>
      <c r="L5377" s="276"/>
      <c r="M5377" s="277"/>
      <c r="N5377" s="278"/>
      <c r="O5377" s="278"/>
      <c r="P5377" s="278"/>
      <c r="Q5377" s="278"/>
      <c r="R5377" s="278"/>
      <c r="S5377" s="278"/>
      <c r="T5377" s="279"/>
      <c r="U5377" s="15"/>
      <c r="V5377" s="15"/>
      <c r="W5377" s="15"/>
      <c r="X5377" s="15"/>
      <c r="Y5377" s="15"/>
      <c r="Z5377" s="15"/>
      <c r="AA5377" s="15"/>
      <c r="AB5377" s="15"/>
      <c r="AC5377" s="15"/>
      <c r="AD5377" s="15"/>
      <c r="AE5377" s="15"/>
      <c r="AT5377" s="280" t="s">
        <v>200</v>
      </c>
      <c r="AU5377" s="280" t="s">
        <v>82</v>
      </c>
      <c r="AV5377" s="15" t="s">
        <v>195</v>
      </c>
      <c r="AW5377" s="15" t="s">
        <v>30</v>
      </c>
      <c r="AX5377" s="15" t="s">
        <v>80</v>
      </c>
      <c r="AY5377" s="280" t="s">
        <v>189</v>
      </c>
    </row>
    <row r="5378" s="2" customFormat="1" ht="16.5" customHeight="1">
      <c r="A5378" s="39"/>
      <c r="B5378" s="40"/>
      <c r="C5378" s="228" t="s">
        <v>3466</v>
      </c>
      <c r="D5378" s="228" t="s">
        <v>191</v>
      </c>
      <c r="E5378" s="229" t="s">
        <v>3467</v>
      </c>
      <c r="F5378" s="230" t="s">
        <v>3457</v>
      </c>
      <c r="G5378" s="231" t="s">
        <v>359</v>
      </c>
      <c r="H5378" s="232">
        <v>1</v>
      </c>
      <c r="I5378" s="233"/>
      <c r="J5378" s="234">
        <f>ROUND(I5378*H5378,2)</f>
        <v>0</v>
      </c>
      <c r="K5378" s="235"/>
      <c r="L5378" s="45"/>
      <c r="M5378" s="236" t="s">
        <v>1</v>
      </c>
      <c r="N5378" s="237" t="s">
        <v>38</v>
      </c>
      <c r="O5378" s="92"/>
      <c r="P5378" s="238">
        <f>O5378*H5378</f>
        <v>0</v>
      </c>
      <c r="Q5378" s="238">
        <v>0</v>
      </c>
      <c r="R5378" s="238">
        <f>Q5378*H5378</f>
        <v>0</v>
      </c>
      <c r="S5378" s="238">
        <v>0</v>
      </c>
      <c r="T5378" s="239">
        <f>S5378*H5378</f>
        <v>0</v>
      </c>
      <c r="U5378" s="39"/>
      <c r="V5378" s="39"/>
      <c r="W5378" s="39"/>
      <c r="X5378" s="39"/>
      <c r="Y5378" s="39"/>
      <c r="Z5378" s="39"/>
      <c r="AA5378" s="39"/>
      <c r="AB5378" s="39"/>
      <c r="AC5378" s="39"/>
      <c r="AD5378" s="39"/>
      <c r="AE5378" s="39"/>
      <c r="AR5378" s="240" t="s">
        <v>306</v>
      </c>
      <c r="AT5378" s="240" t="s">
        <v>191</v>
      </c>
      <c r="AU5378" s="240" t="s">
        <v>82</v>
      </c>
      <c r="AY5378" s="18" t="s">
        <v>189</v>
      </c>
      <c r="BE5378" s="241">
        <f>IF(N5378="základní",J5378,0)</f>
        <v>0</v>
      </c>
      <c r="BF5378" s="241">
        <f>IF(N5378="snížená",J5378,0)</f>
        <v>0</v>
      </c>
      <c r="BG5378" s="241">
        <f>IF(N5378="zákl. přenesená",J5378,0)</f>
        <v>0</v>
      </c>
      <c r="BH5378" s="241">
        <f>IF(N5378="sníž. přenesená",J5378,0)</f>
        <v>0</v>
      </c>
      <c r="BI5378" s="241">
        <f>IF(N5378="nulová",J5378,0)</f>
        <v>0</v>
      </c>
      <c r="BJ5378" s="18" t="s">
        <v>80</v>
      </c>
      <c r="BK5378" s="241">
        <f>ROUND(I5378*H5378,2)</f>
        <v>0</v>
      </c>
      <c r="BL5378" s="18" t="s">
        <v>306</v>
      </c>
      <c r="BM5378" s="240" t="s">
        <v>3468</v>
      </c>
    </row>
    <row r="5379" s="2" customFormat="1">
      <c r="A5379" s="39"/>
      <c r="B5379" s="40"/>
      <c r="C5379" s="41"/>
      <c r="D5379" s="242" t="s">
        <v>197</v>
      </c>
      <c r="E5379" s="41"/>
      <c r="F5379" s="243" t="s">
        <v>3457</v>
      </c>
      <c r="G5379" s="41"/>
      <c r="H5379" s="41"/>
      <c r="I5379" s="244"/>
      <c r="J5379" s="41"/>
      <c r="K5379" s="41"/>
      <c r="L5379" s="45"/>
      <c r="M5379" s="245"/>
      <c r="N5379" s="246"/>
      <c r="O5379" s="92"/>
      <c r="P5379" s="92"/>
      <c r="Q5379" s="92"/>
      <c r="R5379" s="92"/>
      <c r="S5379" s="92"/>
      <c r="T5379" s="93"/>
      <c r="U5379" s="39"/>
      <c r="V5379" s="39"/>
      <c r="W5379" s="39"/>
      <c r="X5379" s="39"/>
      <c r="Y5379" s="39"/>
      <c r="Z5379" s="39"/>
      <c r="AA5379" s="39"/>
      <c r="AB5379" s="39"/>
      <c r="AC5379" s="39"/>
      <c r="AD5379" s="39"/>
      <c r="AE5379" s="39"/>
      <c r="AT5379" s="18" t="s">
        <v>197</v>
      </c>
      <c r="AU5379" s="18" t="s">
        <v>82</v>
      </c>
    </row>
    <row r="5380" s="13" customFormat="1">
      <c r="A5380" s="13"/>
      <c r="B5380" s="249"/>
      <c r="C5380" s="250"/>
      <c r="D5380" s="242" t="s">
        <v>200</v>
      </c>
      <c r="E5380" s="251" t="s">
        <v>1</v>
      </c>
      <c r="F5380" s="252" t="s">
        <v>3459</v>
      </c>
      <c r="G5380" s="250"/>
      <c r="H5380" s="251" t="s">
        <v>1</v>
      </c>
      <c r="I5380" s="253"/>
      <c r="J5380" s="250"/>
      <c r="K5380" s="250"/>
      <c r="L5380" s="254"/>
      <c r="M5380" s="255"/>
      <c r="N5380" s="256"/>
      <c r="O5380" s="256"/>
      <c r="P5380" s="256"/>
      <c r="Q5380" s="256"/>
      <c r="R5380" s="256"/>
      <c r="S5380" s="256"/>
      <c r="T5380" s="257"/>
      <c r="U5380" s="13"/>
      <c r="V5380" s="13"/>
      <c r="W5380" s="13"/>
      <c r="X5380" s="13"/>
      <c r="Y5380" s="13"/>
      <c r="Z5380" s="13"/>
      <c r="AA5380" s="13"/>
      <c r="AB5380" s="13"/>
      <c r="AC5380" s="13"/>
      <c r="AD5380" s="13"/>
      <c r="AE5380" s="13"/>
      <c r="AT5380" s="258" t="s">
        <v>200</v>
      </c>
      <c r="AU5380" s="258" t="s">
        <v>82</v>
      </c>
      <c r="AV5380" s="13" t="s">
        <v>80</v>
      </c>
      <c r="AW5380" s="13" t="s">
        <v>30</v>
      </c>
      <c r="AX5380" s="13" t="s">
        <v>73</v>
      </c>
      <c r="AY5380" s="258" t="s">
        <v>189</v>
      </c>
    </row>
    <row r="5381" s="13" customFormat="1">
      <c r="A5381" s="13"/>
      <c r="B5381" s="249"/>
      <c r="C5381" s="250"/>
      <c r="D5381" s="242" t="s">
        <v>200</v>
      </c>
      <c r="E5381" s="251" t="s">
        <v>1</v>
      </c>
      <c r="F5381" s="252" t="s">
        <v>3460</v>
      </c>
      <c r="G5381" s="250"/>
      <c r="H5381" s="251" t="s">
        <v>1</v>
      </c>
      <c r="I5381" s="253"/>
      <c r="J5381" s="250"/>
      <c r="K5381" s="250"/>
      <c r="L5381" s="254"/>
      <c r="M5381" s="255"/>
      <c r="N5381" s="256"/>
      <c r="O5381" s="256"/>
      <c r="P5381" s="256"/>
      <c r="Q5381" s="256"/>
      <c r="R5381" s="256"/>
      <c r="S5381" s="256"/>
      <c r="T5381" s="257"/>
      <c r="U5381" s="13"/>
      <c r="V5381" s="13"/>
      <c r="W5381" s="13"/>
      <c r="X5381" s="13"/>
      <c r="Y5381" s="13"/>
      <c r="Z5381" s="13"/>
      <c r="AA5381" s="13"/>
      <c r="AB5381" s="13"/>
      <c r="AC5381" s="13"/>
      <c r="AD5381" s="13"/>
      <c r="AE5381" s="13"/>
      <c r="AT5381" s="258" t="s">
        <v>200</v>
      </c>
      <c r="AU5381" s="258" t="s">
        <v>82</v>
      </c>
      <c r="AV5381" s="13" t="s">
        <v>80</v>
      </c>
      <c r="AW5381" s="13" t="s">
        <v>30</v>
      </c>
      <c r="AX5381" s="13" t="s">
        <v>73</v>
      </c>
      <c r="AY5381" s="258" t="s">
        <v>189</v>
      </c>
    </row>
    <row r="5382" s="13" customFormat="1">
      <c r="A5382" s="13"/>
      <c r="B5382" s="249"/>
      <c r="C5382" s="250"/>
      <c r="D5382" s="242" t="s">
        <v>200</v>
      </c>
      <c r="E5382" s="251" t="s">
        <v>1</v>
      </c>
      <c r="F5382" s="252" t="s">
        <v>3461</v>
      </c>
      <c r="G5382" s="250"/>
      <c r="H5382" s="251" t="s">
        <v>1</v>
      </c>
      <c r="I5382" s="253"/>
      <c r="J5382" s="250"/>
      <c r="K5382" s="250"/>
      <c r="L5382" s="254"/>
      <c r="M5382" s="255"/>
      <c r="N5382" s="256"/>
      <c r="O5382" s="256"/>
      <c r="P5382" s="256"/>
      <c r="Q5382" s="256"/>
      <c r="R5382" s="256"/>
      <c r="S5382" s="256"/>
      <c r="T5382" s="257"/>
      <c r="U5382" s="13"/>
      <c r="V5382" s="13"/>
      <c r="W5382" s="13"/>
      <c r="X5382" s="13"/>
      <c r="Y5382" s="13"/>
      <c r="Z5382" s="13"/>
      <c r="AA5382" s="13"/>
      <c r="AB5382" s="13"/>
      <c r="AC5382" s="13"/>
      <c r="AD5382" s="13"/>
      <c r="AE5382" s="13"/>
      <c r="AT5382" s="258" t="s">
        <v>200</v>
      </c>
      <c r="AU5382" s="258" t="s">
        <v>82</v>
      </c>
      <c r="AV5382" s="13" t="s">
        <v>80</v>
      </c>
      <c r="AW5382" s="13" t="s">
        <v>30</v>
      </c>
      <c r="AX5382" s="13" t="s">
        <v>73</v>
      </c>
      <c r="AY5382" s="258" t="s">
        <v>189</v>
      </c>
    </row>
    <row r="5383" s="13" customFormat="1">
      <c r="A5383" s="13"/>
      <c r="B5383" s="249"/>
      <c r="C5383" s="250"/>
      <c r="D5383" s="242" t="s">
        <v>200</v>
      </c>
      <c r="E5383" s="251" t="s">
        <v>1</v>
      </c>
      <c r="F5383" s="252" t="s">
        <v>3462</v>
      </c>
      <c r="G5383" s="250"/>
      <c r="H5383" s="251" t="s">
        <v>1</v>
      </c>
      <c r="I5383" s="253"/>
      <c r="J5383" s="250"/>
      <c r="K5383" s="250"/>
      <c r="L5383" s="254"/>
      <c r="M5383" s="255"/>
      <c r="N5383" s="256"/>
      <c r="O5383" s="256"/>
      <c r="P5383" s="256"/>
      <c r="Q5383" s="256"/>
      <c r="R5383" s="256"/>
      <c r="S5383" s="256"/>
      <c r="T5383" s="257"/>
      <c r="U5383" s="13"/>
      <c r="V5383" s="13"/>
      <c r="W5383" s="13"/>
      <c r="X5383" s="13"/>
      <c r="Y5383" s="13"/>
      <c r="Z5383" s="13"/>
      <c r="AA5383" s="13"/>
      <c r="AB5383" s="13"/>
      <c r="AC5383" s="13"/>
      <c r="AD5383" s="13"/>
      <c r="AE5383" s="13"/>
      <c r="AT5383" s="258" t="s">
        <v>200</v>
      </c>
      <c r="AU5383" s="258" t="s">
        <v>82</v>
      </c>
      <c r="AV5383" s="13" t="s">
        <v>80</v>
      </c>
      <c r="AW5383" s="13" t="s">
        <v>30</v>
      </c>
      <c r="AX5383" s="13" t="s">
        <v>73</v>
      </c>
      <c r="AY5383" s="258" t="s">
        <v>189</v>
      </c>
    </row>
    <row r="5384" s="13" customFormat="1">
      <c r="A5384" s="13"/>
      <c r="B5384" s="249"/>
      <c r="C5384" s="250"/>
      <c r="D5384" s="242" t="s">
        <v>200</v>
      </c>
      <c r="E5384" s="251" t="s">
        <v>1</v>
      </c>
      <c r="F5384" s="252" t="s">
        <v>3463</v>
      </c>
      <c r="G5384" s="250"/>
      <c r="H5384" s="251" t="s">
        <v>1</v>
      </c>
      <c r="I5384" s="253"/>
      <c r="J5384" s="250"/>
      <c r="K5384" s="250"/>
      <c r="L5384" s="254"/>
      <c r="M5384" s="255"/>
      <c r="N5384" s="256"/>
      <c r="O5384" s="256"/>
      <c r="P5384" s="256"/>
      <c r="Q5384" s="256"/>
      <c r="R5384" s="256"/>
      <c r="S5384" s="256"/>
      <c r="T5384" s="257"/>
      <c r="U5384" s="13"/>
      <c r="V5384" s="13"/>
      <c r="W5384" s="13"/>
      <c r="X5384" s="13"/>
      <c r="Y5384" s="13"/>
      <c r="Z5384" s="13"/>
      <c r="AA5384" s="13"/>
      <c r="AB5384" s="13"/>
      <c r="AC5384" s="13"/>
      <c r="AD5384" s="13"/>
      <c r="AE5384" s="13"/>
      <c r="AT5384" s="258" t="s">
        <v>200</v>
      </c>
      <c r="AU5384" s="258" t="s">
        <v>82</v>
      </c>
      <c r="AV5384" s="13" t="s">
        <v>80</v>
      </c>
      <c r="AW5384" s="13" t="s">
        <v>30</v>
      </c>
      <c r="AX5384" s="13" t="s">
        <v>73</v>
      </c>
      <c r="AY5384" s="258" t="s">
        <v>189</v>
      </c>
    </row>
    <row r="5385" s="13" customFormat="1">
      <c r="A5385" s="13"/>
      <c r="B5385" s="249"/>
      <c r="C5385" s="250"/>
      <c r="D5385" s="242" t="s">
        <v>200</v>
      </c>
      <c r="E5385" s="251" t="s">
        <v>1</v>
      </c>
      <c r="F5385" s="252" t="s">
        <v>3350</v>
      </c>
      <c r="G5385" s="250"/>
      <c r="H5385" s="251" t="s">
        <v>1</v>
      </c>
      <c r="I5385" s="253"/>
      <c r="J5385" s="250"/>
      <c r="K5385" s="250"/>
      <c r="L5385" s="254"/>
      <c r="M5385" s="255"/>
      <c r="N5385" s="256"/>
      <c r="O5385" s="256"/>
      <c r="P5385" s="256"/>
      <c r="Q5385" s="256"/>
      <c r="R5385" s="256"/>
      <c r="S5385" s="256"/>
      <c r="T5385" s="257"/>
      <c r="U5385" s="13"/>
      <c r="V5385" s="13"/>
      <c r="W5385" s="13"/>
      <c r="X5385" s="13"/>
      <c r="Y5385" s="13"/>
      <c r="Z5385" s="13"/>
      <c r="AA5385" s="13"/>
      <c r="AB5385" s="13"/>
      <c r="AC5385" s="13"/>
      <c r="AD5385" s="13"/>
      <c r="AE5385" s="13"/>
      <c r="AT5385" s="258" t="s">
        <v>200</v>
      </c>
      <c r="AU5385" s="258" t="s">
        <v>82</v>
      </c>
      <c r="AV5385" s="13" t="s">
        <v>80</v>
      </c>
      <c r="AW5385" s="13" t="s">
        <v>30</v>
      </c>
      <c r="AX5385" s="13" t="s">
        <v>73</v>
      </c>
      <c r="AY5385" s="258" t="s">
        <v>189</v>
      </c>
    </row>
    <row r="5386" s="13" customFormat="1">
      <c r="A5386" s="13"/>
      <c r="B5386" s="249"/>
      <c r="C5386" s="250"/>
      <c r="D5386" s="242" t="s">
        <v>200</v>
      </c>
      <c r="E5386" s="251" t="s">
        <v>1</v>
      </c>
      <c r="F5386" s="252" t="s">
        <v>3464</v>
      </c>
      <c r="G5386" s="250"/>
      <c r="H5386" s="251" t="s">
        <v>1</v>
      </c>
      <c r="I5386" s="253"/>
      <c r="J5386" s="250"/>
      <c r="K5386" s="250"/>
      <c r="L5386" s="254"/>
      <c r="M5386" s="255"/>
      <c r="N5386" s="256"/>
      <c r="O5386" s="256"/>
      <c r="P5386" s="256"/>
      <c r="Q5386" s="256"/>
      <c r="R5386" s="256"/>
      <c r="S5386" s="256"/>
      <c r="T5386" s="257"/>
      <c r="U5386" s="13"/>
      <c r="V5386" s="13"/>
      <c r="W5386" s="13"/>
      <c r="X5386" s="13"/>
      <c r="Y5386" s="13"/>
      <c r="Z5386" s="13"/>
      <c r="AA5386" s="13"/>
      <c r="AB5386" s="13"/>
      <c r="AC5386" s="13"/>
      <c r="AD5386" s="13"/>
      <c r="AE5386" s="13"/>
      <c r="AT5386" s="258" t="s">
        <v>200</v>
      </c>
      <c r="AU5386" s="258" t="s">
        <v>82</v>
      </c>
      <c r="AV5386" s="13" t="s">
        <v>80</v>
      </c>
      <c r="AW5386" s="13" t="s">
        <v>30</v>
      </c>
      <c r="AX5386" s="13" t="s">
        <v>73</v>
      </c>
      <c r="AY5386" s="258" t="s">
        <v>189</v>
      </c>
    </row>
    <row r="5387" s="13" customFormat="1">
      <c r="A5387" s="13"/>
      <c r="B5387" s="249"/>
      <c r="C5387" s="250"/>
      <c r="D5387" s="242" t="s">
        <v>200</v>
      </c>
      <c r="E5387" s="251" t="s">
        <v>1</v>
      </c>
      <c r="F5387" s="252" t="s">
        <v>3469</v>
      </c>
      <c r="G5387" s="250"/>
      <c r="H5387" s="251" t="s">
        <v>1</v>
      </c>
      <c r="I5387" s="253"/>
      <c r="J5387" s="250"/>
      <c r="K5387" s="250"/>
      <c r="L5387" s="254"/>
      <c r="M5387" s="255"/>
      <c r="N5387" s="256"/>
      <c r="O5387" s="256"/>
      <c r="P5387" s="256"/>
      <c r="Q5387" s="256"/>
      <c r="R5387" s="256"/>
      <c r="S5387" s="256"/>
      <c r="T5387" s="257"/>
      <c r="U5387" s="13"/>
      <c r="V5387" s="13"/>
      <c r="W5387" s="13"/>
      <c r="X5387" s="13"/>
      <c r="Y5387" s="13"/>
      <c r="Z5387" s="13"/>
      <c r="AA5387" s="13"/>
      <c r="AB5387" s="13"/>
      <c r="AC5387" s="13"/>
      <c r="AD5387" s="13"/>
      <c r="AE5387" s="13"/>
      <c r="AT5387" s="258" t="s">
        <v>200</v>
      </c>
      <c r="AU5387" s="258" t="s">
        <v>82</v>
      </c>
      <c r="AV5387" s="13" t="s">
        <v>80</v>
      </c>
      <c r="AW5387" s="13" t="s">
        <v>30</v>
      </c>
      <c r="AX5387" s="13" t="s">
        <v>73</v>
      </c>
      <c r="AY5387" s="258" t="s">
        <v>189</v>
      </c>
    </row>
    <row r="5388" s="14" customFormat="1">
      <c r="A5388" s="14"/>
      <c r="B5388" s="259"/>
      <c r="C5388" s="260"/>
      <c r="D5388" s="242" t="s">
        <v>200</v>
      </c>
      <c r="E5388" s="261" t="s">
        <v>1</v>
      </c>
      <c r="F5388" s="262" t="s">
        <v>80</v>
      </c>
      <c r="G5388" s="260"/>
      <c r="H5388" s="263">
        <v>1</v>
      </c>
      <c r="I5388" s="264"/>
      <c r="J5388" s="260"/>
      <c r="K5388" s="260"/>
      <c r="L5388" s="265"/>
      <c r="M5388" s="266"/>
      <c r="N5388" s="267"/>
      <c r="O5388" s="267"/>
      <c r="P5388" s="267"/>
      <c r="Q5388" s="267"/>
      <c r="R5388" s="267"/>
      <c r="S5388" s="267"/>
      <c r="T5388" s="268"/>
      <c r="U5388" s="14"/>
      <c r="V5388" s="14"/>
      <c r="W5388" s="14"/>
      <c r="X5388" s="14"/>
      <c r="Y5388" s="14"/>
      <c r="Z5388" s="14"/>
      <c r="AA5388" s="14"/>
      <c r="AB5388" s="14"/>
      <c r="AC5388" s="14"/>
      <c r="AD5388" s="14"/>
      <c r="AE5388" s="14"/>
      <c r="AT5388" s="269" t="s">
        <v>200</v>
      </c>
      <c r="AU5388" s="269" t="s">
        <v>82</v>
      </c>
      <c r="AV5388" s="14" t="s">
        <v>82</v>
      </c>
      <c r="AW5388" s="14" t="s">
        <v>30</v>
      </c>
      <c r="AX5388" s="14" t="s">
        <v>73</v>
      </c>
      <c r="AY5388" s="269" t="s">
        <v>189</v>
      </c>
    </row>
    <row r="5389" s="15" customFormat="1">
      <c r="A5389" s="15"/>
      <c r="B5389" s="270"/>
      <c r="C5389" s="271"/>
      <c r="D5389" s="242" t="s">
        <v>200</v>
      </c>
      <c r="E5389" s="272" t="s">
        <v>1</v>
      </c>
      <c r="F5389" s="273" t="s">
        <v>207</v>
      </c>
      <c r="G5389" s="271"/>
      <c r="H5389" s="274">
        <v>1</v>
      </c>
      <c r="I5389" s="275"/>
      <c r="J5389" s="271"/>
      <c r="K5389" s="271"/>
      <c r="L5389" s="276"/>
      <c r="M5389" s="277"/>
      <c r="N5389" s="278"/>
      <c r="O5389" s="278"/>
      <c r="P5389" s="278"/>
      <c r="Q5389" s="278"/>
      <c r="R5389" s="278"/>
      <c r="S5389" s="278"/>
      <c r="T5389" s="279"/>
      <c r="U5389" s="15"/>
      <c r="V5389" s="15"/>
      <c r="W5389" s="15"/>
      <c r="X5389" s="15"/>
      <c r="Y5389" s="15"/>
      <c r="Z5389" s="15"/>
      <c r="AA5389" s="15"/>
      <c r="AB5389" s="15"/>
      <c r="AC5389" s="15"/>
      <c r="AD5389" s="15"/>
      <c r="AE5389" s="15"/>
      <c r="AT5389" s="280" t="s">
        <v>200</v>
      </c>
      <c r="AU5389" s="280" t="s">
        <v>82</v>
      </c>
      <c r="AV5389" s="15" t="s">
        <v>195</v>
      </c>
      <c r="AW5389" s="15" t="s">
        <v>30</v>
      </c>
      <c r="AX5389" s="15" t="s">
        <v>80</v>
      </c>
      <c r="AY5389" s="280" t="s">
        <v>189</v>
      </c>
    </row>
    <row r="5390" s="2" customFormat="1" ht="16.5" customHeight="1">
      <c r="A5390" s="39"/>
      <c r="B5390" s="40"/>
      <c r="C5390" s="228" t="s">
        <v>3470</v>
      </c>
      <c r="D5390" s="228" t="s">
        <v>191</v>
      </c>
      <c r="E5390" s="229" t="s">
        <v>3471</v>
      </c>
      <c r="F5390" s="230" t="s">
        <v>3457</v>
      </c>
      <c r="G5390" s="231" t="s">
        <v>359</v>
      </c>
      <c r="H5390" s="232">
        <v>2</v>
      </c>
      <c r="I5390" s="233"/>
      <c r="J5390" s="234">
        <f>ROUND(I5390*H5390,2)</f>
        <v>0</v>
      </c>
      <c r="K5390" s="235"/>
      <c r="L5390" s="45"/>
      <c r="M5390" s="236" t="s">
        <v>1</v>
      </c>
      <c r="N5390" s="237" t="s">
        <v>38</v>
      </c>
      <c r="O5390" s="92"/>
      <c r="P5390" s="238">
        <f>O5390*H5390</f>
        <v>0</v>
      </c>
      <c r="Q5390" s="238">
        <v>0</v>
      </c>
      <c r="R5390" s="238">
        <f>Q5390*H5390</f>
        <v>0</v>
      </c>
      <c r="S5390" s="238">
        <v>0</v>
      </c>
      <c r="T5390" s="239">
        <f>S5390*H5390</f>
        <v>0</v>
      </c>
      <c r="U5390" s="39"/>
      <c r="V5390" s="39"/>
      <c r="W5390" s="39"/>
      <c r="X5390" s="39"/>
      <c r="Y5390" s="39"/>
      <c r="Z5390" s="39"/>
      <c r="AA5390" s="39"/>
      <c r="AB5390" s="39"/>
      <c r="AC5390" s="39"/>
      <c r="AD5390" s="39"/>
      <c r="AE5390" s="39"/>
      <c r="AR5390" s="240" t="s">
        <v>306</v>
      </c>
      <c r="AT5390" s="240" t="s">
        <v>191</v>
      </c>
      <c r="AU5390" s="240" t="s">
        <v>82</v>
      </c>
      <c r="AY5390" s="18" t="s">
        <v>189</v>
      </c>
      <c r="BE5390" s="241">
        <f>IF(N5390="základní",J5390,0)</f>
        <v>0</v>
      </c>
      <c r="BF5390" s="241">
        <f>IF(N5390="snížená",J5390,0)</f>
        <v>0</v>
      </c>
      <c r="BG5390" s="241">
        <f>IF(N5390="zákl. přenesená",J5390,0)</f>
        <v>0</v>
      </c>
      <c r="BH5390" s="241">
        <f>IF(N5390="sníž. přenesená",J5390,0)</f>
        <v>0</v>
      </c>
      <c r="BI5390" s="241">
        <f>IF(N5390="nulová",J5390,0)</f>
        <v>0</v>
      </c>
      <c r="BJ5390" s="18" t="s">
        <v>80</v>
      </c>
      <c r="BK5390" s="241">
        <f>ROUND(I5390*H5390,2)</f>
        <v>0</v>
      </c>
      <c r="BL5390" s="18" t="s">
        <v>306</v>
      </c>
      <c r="BM5390" s="240" t="s">
        <v>3472</v>
      </c>
    </row>
    <row r="5391" s="2" customFormat="1">
      <c r="A5391" s="39"/>
      <c r="B5391" s="40"/>
      <c r="C5391" s="41"/>
      <c r="D5391" s="242" t="s">
        <v>197</v>
      </c>
      <c r="E5391" s="41"/>
      <c r="F5391" s="243" t="s">
        <v>3457</v>
      </c>
      <c r="G5391" s="41"/>
      <c r="H5391" s="41"/>
      <c r="I5391" s="244"/>
      <c r="J5391" s="41"/>
      <c r="K5391" s="41"/>
      <c r="L5391" s="45"/>
      <c r="M5391" s="245"/>
      <c r="N5391" s="246"/>
      <c r="O5391" s="92"/>
      <c r="P5391" s="92"/>
      <c r="Q5391" s="92"/>
      <c r="R5391" s="92"/>
      <c r="S5391" s="92"/>
      <c r="T5391" s="93"/>
      <c r="U5391" s="39"/>
      <c r="V5391" s="39"/>
      <c r="W5391" s="39"/>
      <c r="X5391" s="39"/>
      <c r="Y5391" s="39"/>
      <c r="Z5391" s="39"/>
      <c r="AA5391" s="39"/>
      <c r="AB5391" s="39"/>
      <c r="AC5391" s="39"/>
      <c r="AD5391" s="39"/>
      <c r="AE5391" s="39"/>
      <c r="AT5391" s="18" t="s">
        <v>197</v>
      </c>
      <c r="AU5391" s="18" t="s">
        <v>82</v>
      </c>
    </row>
    <row r="5392" s="13" customFormat="1">
      <c r="A5392" s="13"/>
      <c r="B5392" s="249"/>
      <c r="C5392" s="250"/>
      <c r="D5392" s="242" t="s">
        <v>200</v>
      </c>
      <c r="E5392" s="251" t="s">
        <v>1</v>
      </c>
      <c r="F5392" s="252" t="s">
        <v>3459</v>
      </c>
      <c r="G5392" s="250"/>
      <c r="H5392" s="251" t="s">
        <v>1</v>
      </c>
      <c r="I5392" s="253"/>
      <c r="J5392" s="250"/>
      <c r="K5392" s="250"/>
      <c r="L5392" s="254"/>
      <c r="M5392" s="255"/>
      <c r="N5392" s="256"/>
      <c r="O5392" s="256"/>
      <c r="P5392" s="256"/>
      <c r="Q5392" s="256"/>
      <c r="R5392" s="256"/>
      <c r="S5392" s="256"/>
      <c r="T5392" s="257"/>
      <c r="U5392" s="13"/>
      <c r="V5392" s="13"/>
      <c r="W5392" s="13"/>
      <c r="X5392" s="13"/>
      <c r="Y5392" s="13"/>
      <c r="Z5392" s="13"/>
      <c r="AA5392" s="13"/>
      <c r="AB5392" s="13"/>
      <c r="AC5392" s="13"/>
      <c r="AD5392" s="13"/>
      <c r="AE5392" s="13"/>
      <c r="AT5392" s="258" t="s">
        <v>200</v>
      </c>
      <c r="AU5392" s="258" t="s">
        <v>82</v>
      </c>
      <c r="AV5392" s="13" t="s">
        <v>80</v>
      </c>
      <c r="AW5392" s="13" t="s">
        <v>30</v>
      </c>
      <c r="AX5392" s="13" t="s">
        <v>73</v>
      </c>
      <c r="AY5392" s="258" t="s">
        <v>189</v>
      </c>
    </row>
    <row r="5393" s="13" customFormat="1">
      <c r="A5393" s="13"/>
      <c r="B5393" s="249"/>
      <c r="C5393" s="250"/>
      <c r="D5393" s="242" t="s">
        <v>200</v>
      </c>
      <c r="E5393" s="251" t="s">
        <v>1</v>
      </c>
      <c r="F5393" s="252" t="s">
        <v>3460</v>
      </c>
      <c r="G5393" s="250"/>
      <c r="H5393" s="251" t="s">
        <v>1</v>
      </c>
      <c r="I5393" s="253"/>
      <c r="J5393" s="250"/>
      <c r="K5393" s="250"/>
      <c r="L5393" s="254"/>
      <c r="M5393" s="255"/>
      <c r="N5393" s="256"/>
      <c r="O5393" s="256"/>
      <c r="P5393" s="256"/>
      <c r="Q5393" s="256"/>
      <c r="R5393" s="256"/>
      <c r="S5393" s="256"/>
      <c r="T5393" s="257"/>
      <c r="U5393" s="13"/>
      <c r="V5393" s="13"/>
      <c r="W5393" s="13"/>
      <c r="X5393" s="13"/>
      <c r="Y5393" s="13"/>
      <c r="Z5393" s="13"/>
      <c r="AA5393" s="13"/>
      <c r="AB5393" s="13"/>
      <c r="AC5393" s="13"/>
      <c r="AD5393" s="13"/>
      <c r="AE5393" s="13"/>
      <c r="AT5393" s="258" t="s">
        <v>200</v>
      </c>
      <c r="AU5393" s="258" t="s">
        <v>82</v>
      </c>
      <c r="AV5393" s="13" t="s">
        <v>80</v>
      </c>
      <c r="AW5393" s="13" t="s">
        <v>30</v>
      </c>
      <c r="AX5393" s="13" t="s">
        <v>73</v>
      </c>
      <c r="AY5393" s="258" t="s">
        <v>189</v>
      </c>
    </row>
    <row r="5394" s="13" customFormat="1">
      <c r="A5394" s="13"/>
      <c r="B5394" s="249"/>
      <c r="C5394" s="250"/>
      <c r="D5394" s="242" t="s">
        <v>200</v>
      </c>
      <c r="E5394" s="251" t="s">
        <v>1</v>
      </c>
      <c r="F5394" s="252" t="s">
        <v>3461</v>
      </c>
      <c r="G5394" s="250"/>
      <c r="H5394" s="251" t="s">
        <v>1</v>
      </c>
      <c r="I5394" s="253"/>
      <c r="J5394" s="250"/>
      <c r="K5394" s="250"/>
      <c r="L5394" s="254"/>
      <c r="M5394" s="255"/>
      <c r="N5394" s="256"/>
      <c r="O5394" s="256"/>
      <c r="P5394" s="256"/>
      <c r="Q5394" s="256"/>
      <c r="R5394" s="256"/>
      <c r="S5394" s="256"/>
      <c r="T5394" s="257"/>
      <c r="U5394" s="13"/>
      <c r="V5394" s="13"/>
      <c r="W5394" s="13"/>
      <c r="X5394" s="13"/>
      <c r="Y5394" s="13"/>
      <c r="Z5394" s="13"/>
      <c r="AA5394" s="13"/>
      <c r="AB5394" s="13"/>
      <c r="AC5394" s="13"/>
      <c r="AD5394" s="13"/>
      <c r="AE5394" s="13"/>
      <c r="AT5394" s="258" t="s">
        <v>200</v>
      </c>
      <c r="AU5394" s="258" t="s">
        <v>82</v>
      </c>
      <c r="AV5394" s="13" t="s">
        <v>80</v>
      </c>
      <c r="AW5394" s="13" t="s">
        <v>30</v>
      </c>
      <c r="AX5394" s="13" t="s">
        <v>73</v>
      </c>
      <c r="AY5394" s="258" t="s">
        <v>189</v>
      </c>
    </row>
    <row r="5395" s="13" customFormat="1">
      <c r="A5395" s="13"/>
      <c r="B5395" s="249"/>
      <c r="C5395" s="250"/>
      <c r="D5395" s="242" t="s">
        <v>200</v>
      </c>
      <c r="E5395" s="251" t="s">
        <v>1</v>
      </c>
      <c r="F5395" s="252" t="s">
        <v>3462</v>
      </c>
      <c r="G5395" s="250"/>
      <c r="H5395" s="251" t="s">
        <v>1</v>
      </c>
      <c r="I5395" s="253"/>
      <c r="J5395" s="250"/>
      <c r="K5395" s="250"/>
      <c r="L5395" s="254"/>
      <c r="M5395" s="255"/>
      <c r="N5395" s="256"/>
      <c r="O5395" s="256"/>
      <c r="P5395" s="256"/>
      <c r="Q5395" s="256"/>
      <c r="R5395" s="256"/>
      <c r="S5395" s="256"/>
      <c r="T5395" s="257"/>
      <c r="U5395" s="13"/>
      <c r="V5395" s="13"/>
      <c r="W5395" s="13"/>
      <c r="X5395" s="13"/>
      <c r="Y5395" s="13"/>
      <c r="Z5395" s="13"/>
      <c r="AA5395" s="13"/>
      <c r="AB5395" s="13"/>
      <c r="AC5395" s="13"/>
      <c r="AD5395" s="13"/>
      <c r="AE5395" s="13"/>
      <c r="AT5395" s="258" t="s">
        <v>200</v>
      </c>
      <c r="AU5395" s="258" t="s">
        <v>82</v>
      </c>
      <c r="AV5395" s="13" t="s">
        <v>80</v>
      </c>
      <c r="AW5395" s="13" t="s">
        <v>30</v>
      </c>
      <c r="AX5395" s="13" t="s">
        <v>73</v>
      </c>
      <c r="AY5395" s="258" t="s">
        <v>189</v>
      </c>
    </row>
    <row r="5396" s="13" customFormat="1">
      <c r="A5396" s="13"/>
      <c r="B5396" s="249"/>
      <c r="C5396" s="250"/>
      <c r="D5396" s="242" t="s">
        <v>200</v>
      </c>
      <c r="E5396" s="251" t="s">
        <v>1</v>
      </c>
      <c r="F5396" s="252" t="s">
        <v>3463</v>
      </c>
      <c r="G5396" s="250"/>
      <c r="H5396" s="251" t="s">
        <v>1</v>
      </c>
      <c r="I5396" s="253"/>
      <c r="J5396" s="250"/>
      <c r="K5396" s="250"/>
      <c r="L5396" s="254"/>
      <c r="M5396" s="255"/>
      <c r="N5396" s="256"/>
      <c r="O5396" s="256"/>
      <c r="P5396" s="256"/>
      <c r="Q5396" s="256"/>
      <c r="R5396" s="256"/>
      <c r="S5396" s="256"/>
      <c r="T5396" s="257"/>
      <c r="U5396" s="13"/>
      <c r="V5396" s="13"/>
      <c r="W5396" s="13"/>
      <c r="X5396" s="13"/>
      <c r="Y5396" s="13"/>
      <c r="Z5396" s="13"/>
      <c r="AA5396" s="13"/>
      <c r="AB5396" s="13"/>
      <c r="AC5396" s="13"/>
      <c r="AD5396" s="13"/>
      <c r="AE5396" s="13"/>
      <c r="AT5396" s="258" t="s">
        <v>200</v>
      </c>
      <c r="AU5396" s="258" t="s">
        <v>82</v>
      </c>
      <c r="AV5396" s="13" t="s">
        <v>80</v>
      </c>
      <c r="AW5396" s="13" t="s">
        <v>30</v>
      </c>
      <c r="AX5396" s="13" t="s">
        <v>73</v>
      </c>
      <c r="AY5396" s="258" t="s">
        <v>189</v>
      </c>
    </row>
    <row r="5397" s="13" customFormat="1">
      <c r="A5397" s="13"/>
      <c r="B5397" s="249"/>
      <c r="C5397" s="250"/>
      <c r="D5397" s="242" t="s">
        <v>200</v>
      </c>
      <c r="E5397" s="251" t="s">
        <v>1</v>
      </c>
      <c r="F5397" s="252" t="s">
        <v>3350</v>
      </c>
      <c r="G5397" s="250"/>
      <c r="H5397" s="251" t="s">
        <v>1</v>
      </c>
      <c r="I5397" s="253"/>
      <c r="J5397" s="250"/>
      <c r="K5397" s="250"/>
      <c r="L5397" s="254"/>
      <c r="M5397" s="255"/>
      <c r="N5397" s="256"/>
      <c r="O5397" s="256"/>
      <c r="P5397" s="256"/>
      <c r="Q5397" s="256"/>
      <c r="R5397" s="256"/>
      <c r="S5397" s="256"/>
      <c r="T5397" s="257"/>
      <c r="U5397" s="13"/>
      <c r="V5397" s="13"/>
      <c r="W5397" s="13"/>
      <c r="X5397" s="13"/>
      <c r="Y5397" s="13"/>
      <c r="Z5397" s="13"/>
      <c r="AA5397" s="13"/>
      <c r="AB5397" s="13"/>
      <c r="AC5397" s="13"/>
      <c r="AD5397" s="13"/>
      <c r="AE5397" s="13"/>
      <c r="AT5397" s="258" t="s">
        <v>200</v>
      </c>
      <c r="AU5397" s="258" t="s">
        <v>82</v>
      </c>
      <c r="AV5397" s="13" t="s">
        <v>80</v>
      </c>
      <c r="AW5397" s="13" t="s">
        <v>30</v>
      </c>
      <c r="AX5397" s="13" t="s">
        <v>73</v>
      </c>
      <c r="AY5397" s="258" t="s">
        <v>189</v>
      </c>
    </row>
    <row r="5398" s="13" customFormat="1">
      <c r="A5398" s="13"/>
      <c r="B5398" s="249"/>
      <c r="C5398" s="250"/>
      <c r="D5398" s="242" t="s">
        <v>200</v>
      </c>
      <c r="E5398" s="251" t="s">
        <v>1</v>
      </c>
      <c r="F5398" s="252" t="s">
        <v>3464</v>
      </c>
      <c r="G5398" s="250"/>
      <c r="H5398" s="251" t="s">
        <v>1</v>
      </c>
      <c r="I5398" s="253"/>
      <c r="J5398" s="250"/>
      <c r="K5398" s="250"/>
      <c r="L5398" s="254"/>
      <c r="M5398" s="255"/>
      <c r="N5398" s="256"/>
      <c r="O5398" s="256"/>
      <c r="P5398" s="256"/>
      <c r="Q5398" s="256"/>
      <c r="R5398" s="256"/>
      <c r="S5398" s="256"/>
      <c r="T5398" s="257"/>
      <c r="U5398" s="13"/>
      <c r="V5398" s="13"/>
      <c r="W5398" s="13"/>
      <c r="X5398" s="13"/>
      <c r="Y5398" s="13"/>
      <c r="Z5398" s="13"/>
      <c r="AA5398" s="13"/>
      <c r="AB5398" s="13"/>
      <c r="AC5398" s="13"/>
      <c r="AD5398" s="13"/>
      <c r="AE5398" s="13"/>
      <c r="AT5398" s="258" t="s">
        <v>200</v>
      </c>
      <c r="AU5398" s="258" t="s">
        <v>82</v>
      </c>
      <c r="AV5398" s="13" t="s">
        <v>80</v>
      </c>
      <c r="AW5398" s="13" t="s">
        <v>30</v>
      </c>
      <c r="AX5398" s="13" t="s">
        <v>73</v>
      </c>
      <c r="AY5398" s="258" t="s">
        <v>189</v>
      </c>
    </row>
    <row r="5399" s="13" customFormat="1">
      <c r="A5399" s="13"/>
      <c r="B5399" s="249"/>
      <c r="C5399" s="250"/>
      <c r="D5399" s="242" t="s">
        <v>200</v>
      </c>
      <c r="E5399" s="251" t="s">
        <v>1</v>
      </c>
      <c r="F5399" s="252" t="s">
        <v>3473</v>
      </c>
      <c r="G5399" s="250"/>
      <c r="H5399" s="251" t="s">
        <v>1</v>
      </c>
      <c r="I5399" s="253"/>
      <c r="J5399" s="250"/>
      <c r="K5399" s="250"/>
      <c r="L5399" s="254"/>
      <c r="M5399" s="255"/>
      <c r="N5399" s="256"/>
      <c r="O5399" s="256"/>
      <c r="P5399" s="256"/>
      <c r="Q5399" s="256"/>
      <c r="R5399" s="256"/>
      <c r="S5399" s="256"/>
      <c r="T5399" s="257"/>
      <c r="U5399" s="13"/>
      <c r="V5399" s="13"/>
      <c r="W5399" s="13"/>
      <c r="X5399" s="13"/>
      <c r="Y5399" s="13"/>
      <c r="Z5399" s="13"/>
      <c r="AA5399" s="13"/>
      <c r="AB5399" s="13"/>
      <c r="AC5399" s="13"/>
      <c r="AD5399" s="13"/>
      <c r="AE5399" s="13"/>
      <c r="AT5399" s="258" t="s">
        <v>200</v>
      </c>
      <c r="AU5399" s="258" t="s">
        <v>82</v>
      </c>
      <c r="AV5399" s="13" t="s">
        <v>80</v>
      </c>
      <c r="AW5399" s="13" t="s">
        <v>30</v>
      </c>
      <c r="AX5399" s="13" t="s">
        <v>73</v>
      </c>
      <c r="AY5399" s="258" t="s">
        <v>189</v>
      </c>
    </row>
    <row r="5400" s="14" customFormat="1">
      <c r="A5400" s="14"/>
      <c r="B5400" s="259"/>
      <c r="C5400" s="260"/>
      <c r="D5400" s="242" t="s">
        <v>200</v>
      </c>
      <c r="E5400" s="261" t="s">
        <v>1</v>
      </c>
      <c r="F5400" s="262" t="s">
        <v>82</v>
      </c>
      <c r="G5400" s="260"/>
      <c r="H5400" s="263">
        <v>2</v>
      </c>
      <c r="I5400" s="264"/>
      <c r="J5400" s="260"/>
      <c r="K5400" s="260"/>
      <c r="L5400" s="265"/>
      <c r="M5400" s="266"/>
      <c r="N5400" s="267"/>
      <c r="O5400" s="267"/>
      <c r="P5400" s="267"/>
      <c r="Q5400" s="267"/>
      <c r="R5400" s="267"/>
      <c r="S5400" s="267"/>
      <c r="T5400" s="268"/>
      <c r="U5400" s="14"/>
      <c r="V5400" s="14"/>
      <c r="W5400" s="14"/>
      <c r="X5400" s="14"/>
      <c r="Y5400" s="14"/>
      <c r="Z5400" s="14"/>
      <c r="AA5400" s="14"/>
      <c r="AB5400" s="14"/>
      <c r="AC5400" s="14"/>
      <c r="AD5400" s="14"/>
      <c r="AE5400" s="14"/>
      <c r="AT5400" s="269" t="s">
        <v>200</v>
      </c>
      <c r="AU5400" s="269" t="s">
        <v>82</v>
      </c>
      <c r="AV5400" s="14" t="s">
        <v>82</v>
      </c>
      <c r="AW5400" s="14" t="s">
        <v>30</v>
      </c>
      <c r="AX5400" s="14" t="s">
        <v>73</v>
      </c>
      <c r="AY5400" s="269" t="s">
        <v>189</v>
      </c>
    </row>
    <row r="5401" s="15" customFormat="1">
      <c r="A5401" s="15"/>
      <c r="B5401" s="270"/>
      <c r="C5401" s="271"/>
      <c r="D5401" s="242" t="s">
        <v>200</v>
      </c>
      <c r="E5401" s="272" t="s">
        <v>1</v>
      </c>
      <c r="F5401" s="273" t="s">
        <v>207</v>
      </c>
      <c r="G5401" s="271"/>
      <c r="H5401" s="274">
        <v>2</v>
      </c>
      <c r="I5401" s="275"/>
      <c r="J5401" s="271"/>
      <c r="K5401" s="271"/>
      <c r="L5401" s="276"/>
      <c r="M5401" s="277"/>
      <c r="N5401" s="278"/>
      <c r="O5401" s="278"/>
      <c r="P5401" s="278"/>
      <c r="Q5401" s="278"/>
      <c r="R5401" s="278"/>
      <c r="S5401" s="278"/>
      <c r="T5401" s="279"/>
      <c r="U5401" s="15"/>
      <c r="V5401" s="15"/>
      <c r="W5401" s="15"/>
      <c r="X5401" s="15"/>
      <c r="Y5401" s="15"/>
      <c r="Z5401" s="15"/>
      <c r="AA5401" s="15"/>
      <c r="AB5401" s="15"/>
      <c r="AC5401" s="15"/>
      <c r="AD5401" s="15"/>
      <c r="AE5401" s="15"/>
      <c r="AT5401" s="280" t="s">
        <v>200</v>
      </c>
      <c r="AU5401" s="280" t="s">
        <v>82</v>
      </c>
      <c r="AV5401" s="15" t="s">
        <v>195</v>
      </c>
      <c r="AW5401" s="15" t="s">
        <v>30</v>
      </c>
      <c r="AX5401" s="15" t="s">
        <v>80</v>
      </c>
      <c r="AY5401" s="280" t="s">
        <v>189</v>
      </c>
    </row>
    <row r="5402" s="2" customFormat="1" ht="16.5" customHeight="1">
      <c r="A5402" s="39"/>
      <c r="B5402" s="40"/>
      <c r="C5402" s="228" t="s">
        <v>3474</v>
      </c>
      <c r="D5402" s="228" t="s">
        <v>191</v>
      </c>
      <c r="E5402" s="229" t="s">
        <v>3475</v>
      </c>
      <c r="F5402" s="230" t="s">
        <v>3476</v>
      </c>
      <c r="G5402" s="231" t="s">
        <v>359</v>
      </c>
      <c r="H5402" s="232">
        <v>7</v>
      </c>
      <c r="I5402" s="233"/>
      <c r="J5402" s="234">
        <f>ROUND(I5402*H5402,2)</f>
        <v>0</v>
      </c>
      <c r="K5402" s="235"/>
      <c r="L5402" s="45"/>
      <c r="M5402" s="236" t="s">
        <v>1</v>
      </c>
      <c r="N5402" s="237" t="s">
        <v>38</v>
      </c>
      <c r="O5402" s="92"/>
      <c r="P5402" s="238">
        <f>O5402*H5402</f>
        <v>0</v>
      </c>
      <c r="Q5402" s="238">
        <v>0</v>
      </c>
      <c r="R5402" s="238">
        <f>Q5402*H5402</f>
        <v>0</v>
      </c>
      <c r="S5402" s="238">
        <v>0</v>
      </c>
      <c r="T5402" s="239">
        <f>S5402*H5402</f>
        <v>0</v>
      </c>
      <c r="U5402" s="39"/>
      <c r="V5402" s="39"/>
      <c r="W5402" s="39"/>
      <c r="X5402" s="39"/>
      <c r="Y5402" s="39"/>
      <c r="Z5402" s="39"/>
      <c r="AA5402" s="39"/>
      <c r="AB5402" s="39"/>
      <c r="AC5402" s="39"/>
      <c r="AD5402" s="39"/>
      <c r="AE5402" s="39"/>
      <c r="AR5402" s="240" t="s">
        <v>306</v>
      </c>
      <c r="AT5402" s="240" t="s">
        <v>191</v>
      </c>
      <c r="AU5402" s="240" t="s">
        <v>82</v>
      </c>
      <c r="AY5402" s="18" t="s">
        <v>189</v>
      </c>
      <c r="BE5402" s="241">
        <f>IF(N5402="základní",J5402,0)</f>
        <v>0</v>
      </c>
      <c r="BF5402" s="241">
        <f>IF(N5402="snížená",J5402,0)</f>
        <v>0</v>
      </c>
      <c r="BG5402" s="241">
        <f>IF(N5402="zákl. přenesená",J5402,0)</f>
        <v>0</v>
      </c>
      <c r="BH5402" s="241">
        <f>IF(N5402="sníž. přenesená",J5402,0)</f>
        <v>0</v>
      </c>
      <c r="BI5402" s="241">
        <f>IF(N5402="nulová",J5402,0)</f>
        <v>0</v>
      </c>
      <c r="BJ5402" s="18" t="s">
        <v>80</v>
      </c>
      <c r="BK5402" s="241">
        <f>ROUND(I5402*H5402,2)</f>
        <v>0</v>
      </c>
      <c r="BL5402" s="18" t="s">
        <v>306</v>
      </c>
      <c r="BM5402" s="240" t="s">
        <v>3477</v>
      </c>
    </row>
    <row r="5403" s="2" customFormat="1">
      <c r="A5403" s="39"/>
      <c r="B5403" s="40"/>
      <c r="C5403" s="41"/>
      <c r="D5403" s="242" t="s">
        <v>197</v>
      </c>
      <c r="E5403" s="41"/>
      <c r="F5403" s="243" t="s">
        <v>3476</v>
      </c>
      <c r="G5403" s="41"/>
      <c r="H5403" s="41"/>
      <c r="I5403" s="244"/>
      <c r="J5403" s="41"/>
      <c r="K5403" s="41"/>
      <c r="L5403" s="45"/>
      <c r="M5403" s="245"/>
      <c r="N5403" s="246"/>
      <c r="O5403" s="92"/>
      <c r="P5403" s="92"/>
      <c r="Q5403" s="92"/>
      <c r="R5403" s="92"/>
      <c r="S5403" s="92"/>
      <c r="T5403" s="93"/>
      <c r="U5403" s="39"/>
      <c r="V5403" s="39"/>
      <c r="W5403" s="39"/>
      <c r="X5403" s="39"/>
      <c r="Y5403" s="39"/>
      <c r="Z5403" s="39"/>
      <c r="AA5403" s="39"/>
      <c r="AB5403" s="39"/>
      <c r="AC5403" s="39"/>
      <c r="AD5403" s="39"/>
      <c r="AE5403" s="39"/>
      <c r="AT5403" s="18" t="s">
        <v>197</v>
      </c>
      <c r="AU5403" s="18" t="s">
        <v>82</v>
      </c>
    </row>
    <row r="5404" s="13" customFormat="1">
      <c r="A5404" s="13"/>
      <c r="B5404" s="249"/>
      <c r="C5404" s="250"/>
      <c r="D5404" s="242" t="s">
        <v>200</v>
      </c>
      <c r="E5404" s="251" t="s">
        <v>1</v>
      </c>
      <c r="F5404" s="252" t="s">
        <v>3478</v>
      </c>
      <c r="G5404" s="250"/>
      <c r="H5404" s="251" t="s">
        <v>1</v>
      </c>
      <c r="I5404" s="253"/>
      <c r="J5404" s="250"/>
      <c r="K5404" s="250"/>
      <c r="L5404" s="254"/>
      <c r="M5404" s="255"/>
      <c r="N5404" s="256"/>
      <c r="O5404" s="256"/>
      <c r="P5404" s="256"/>
      <c r="Q5404" s="256"/>
      <c r="R5404" s="256"/>
      <c r="S5404" s="256"/>
      <c r="T5404" s="257"/>
      <c r="U5404" s="13"/>
      <c r="V5404" s="13"/>
      <c r="W5404" s="13"/>
      <c r="X5404" s="13"/>
      <c r="Y5404" s="13"/>
      <c r="Z5404" s="13"/>
      <c r="AA5404" s="13"/>
      <c r="AB5404" s="13"/>
      <c r="AC5404" s="13"/>
      <c r="AD5404" s="13"/>
      <c r="AE5404" s="13"/>
      <c r="AT5404" s="258" t="s">
        <v>200</v>
      </c>
      <c r="AU5404" s="258" t="s">
        <v>82</v>
      </c>
      <c r="AV5404" s="13" t="s">
        <v>80</v>
      </c>
      <c r="AW5404" s="13" t="s">
        <v>30</v>
      </c>
      <c r="AX5404" s="13" t="s">
        <v>73</v>
      </c>
      <c r="AY5404" s="258" t="s">
        <v>189</v>
      </c>
    </row>
    <row r="5405" s="13" customFormat="1">
      <c r="A5405" s="13"/>
      <c r="B5405" s="249"/>
      <c r="C5405" s="250"/>
      <c r="D5405" s="242" t="s">
        <v>200</v>
      </c>
      <c r="E5405" s="251" t="s">
        <v>1</v>
      </c>
      <c r="F5405" s="252" t="s">
        <v>3479</v>
      </c>
      <c r="G5405" s="250"/>
      <c r="H5405" s="251" t="s">
        <v>1</v>
      </c>
      <c r="I5405" s="253"/>
      <c r="J5405" s="250"/>
      <c r="K5405" s="250"/>
      <c r="L5405" s="254"/>
      <c r="M5405" s="255"/>
      <c r="N5405" s="256"/>
      <c r="O5405" s="256"/>
      <c r="P5405" s="256"/>
      <c r="Q5405" s="256"/>
      <c r="R5405" s="256"/>
      <c r="S5405" s="256"/>
      <c r="T5405" s="257"/>
      <c r="U5405" s="13"/>
      <c r="V5405" s="13"/>
      <c r="W5405" s="13"/>
      <c r="X5405" s="13"/>
      <c r="Y5405" s="13"/>
      <c r="Z5405" s="13"/>
      <c r="AA5405" s="13"/>
      <c r="AB5405" s="13"/>
      <c r="AC5405" s="13"/>
      <c r="AD5405" s="13"/>
      <c r="AE5405" s="13"/>
      <c r="AT5405" s="258" t="s">
        <v>200</v>
      </c>
      <c r="AU5405" s="258" t="s">
        <v>82</v>
      </c>
      <c r="AV5405" s="13" t="s">
        <v>80</v>
      </c>
      <c r="AW5405" s="13" t="s">
        <v>30</v>
      </c>
      <c r="AX5405" s="13" t="s">
        <v>73</v>
      </c>
      <c r="AY5405" s="258" t="s">
        <v>189</v>
      </c>
    </row>
    <row r="5406" s="13" customFormat="1">
      <c r="A5406" s="13"/>
      <c r="B5406" s="249"/>
      <c r="C5406" s="250"/>
      <c r="D5406" s="242" t="s">
        <v>200</v>
      </c>
      <c r="E5406" s="251" t="s">
        <v>1</v>
      </c>
      <c r="F5406" s="252" t="s">
        <v>3480</v>
      </c>
      <c r="G5406" s="250"/>
      <c r="H5406" s="251" t="s">
        <v>1</v>
      </c>
      <c r="I5406" s="253"/>
      <c r="J5406" s="250"/>
      <c r="K5406" s="250"/>
      <c r="L5406" s="254"/>
      <c r="M5406" s="255"/>
      <c r="N5406" s="256"/>
      <c r="O5406" s="256"/>
      <c r="P5406" s="256"/>
      <c r="Q5406" s="256"/>
      <c r="R5406" s="256"/>
      <c r="S5406" s="256"/>
      <c r="T5406" s="257"/>
      <c r="U5406" s="13"/>
      <c r="V5406" s="13"/>
      <c r="W5406" s="13"/>
      <c r="X5406" s="13"/>
      <c r="Y5406" s="13"/>
      <c r="Z5406" s="13"/>
      <c r="AA5406" s="13"/>
      <c r="AB5406" s="13"/>
      <c r="AC5406" s="13"/>
      <c r="AD5406" s="13"/>
      <c r="AE5406" s="13"/>
      <c r="AT5406" s="258" t="s">
        <v>200</v>
      </c>
      <c r="AU5406" s="258" t="s">
        <v>82</v>
      </c>
      <c r="AV5406" s="13" t="s">
        <v>80</v>
      </c>
      <c r="AW5406" s="13" t="s">
        <v>30</v>
      </c>
      <c r="AX5406" s="13" t="s">
        <v>73</v>
      </c>
      <c r="AY5406" s="258" t="s">
        <v>189</v>
      </c>
    </row>
    <row r="5407" s="13" customFormat="1">
      <c r="A5407" s="13"/>
      <c r="B5407" s="249"/>
      <c r="C5407" s="250"/>
      <c r="D5407" s="242" t="s">
        <v>200</v>
      </c>
      <c r="E5407" s="251" t="s">
        <v>1</v>
      </c>
      <c r="F5407" s="252" t="s">
        <v>3481</v>
      </c>
      <c r="G5407" s="250"/>
      <c r="H5407" s="251" t="s">
        <v>1</v>
      </c>
      <c r="I5407" s="253"/>
      <c r="J5407" s="250"/>
      <c r="K5407" s="250"/>
      <c r="L5407" s="254"/>
      <c r="M5407" s="255"/>
      <c r="N5407" s="256"/>
      <c r="O5407" s="256"/>
      <c r="P5407" s="256"/>
      <c r="Q5407" s="256"/>
      <c r="R5407" s="256"/>
      <c r="S5407" s="256"/>
      <c r="T5407" s="257"/>
      <c r="U5407" s="13"/>
      <c r="V5407" s="13"/>
      <c r="W5407" s="13"/>
      <c r="X5407" s="13"/>
      <c r="Y5407" s="13"/>
      <c r="Z5407" s="13"/>
      <c r="AA5407" s="13"/>
      <c r="AB5407" s="13"/>
      <c r="AC5407" s="13"/>
      <c r="AD5407" s="13"/>
      <c r="AE5407" s="13"/>
      <c r="AT5407" s="258" t="s">
        <v>200</v>
      </c>
      <c r="AU5407" s="258" t="s">
        <v>82</v>
      </c>
      <c r="AV5407" s="13" t="s">
        <v>80</v>
      </c>
      <c r="AW5407" s="13" t="s">
        <v>30</v>
      </c>
      <c r="AX5407" s="13" t="s">
        <v>73</v>
      </c>
      <c r="AY5407" s="258" t="s">
        <v>189</v>
      </c>
    </row>
    <row r="5408" s="13" customFormat="1">
      <c r="A5408" s="13"/>
      <c r="B5408" s="249"/>
      <c r="C5408" s="250"/>
      <c r="D5408" s="242" t="s">
        <v>200</v>
      </c>
      <c r="E5408" s="251" t="s">
        <v>1</v>
      </c>
      <c r="F5408" s="252" t="s">
        <v>3462</v>
      </c>
      <c r="G5408" s="250"/>
      <c r="H5408" s="251" t="s">
        <v>1</v>
      </c>
      <c r="I5408" s="253"/>
      <c r="J5408" s="250"/>
      <c r="K5408" s="250"/>
      <c r="L5408" s="254"/>
      <c r="M5408" s="255"/>
      <c r="N5408" s="256"/>
      <c r="O5408" s="256"/>
      <c r="P5408" s="256"/>
      <c r="Q5408" s="256"/>
      <c r="R5408" s="256"/>
      <c r="S5408" s="256"/>
      <c r="T5408" s="257"/>
      <c r="U5408" s="13"/>
      <c r="V5408" s="13"/>
      <c r="W5408" s="13"/>
      <c r="X5408" s="13"/>
      <c r="Y5408" s="13"/>
      <c r="Z5408" s="13"/>
      <c r="AA5408" s="13"/>
      <c r="AB5408" s="13"/>
      <c r="AC5408" s="13"/>
      <c r="AD5408" s="13"/>
      <c r="AE5408" s="13"/>
      <c r="AT5408" s="258" t="s">
        <v>200</v>
      </c>
      <c r="AU5408" s="258" t="s">
        <v>82</v>
      </c>
      <c r="AV5408" s="13" t="s">
        <v>80</v>
      </c>
      <c r="AW5408" s="13" t="s">
        <v>30</v>
      </c>
      <c r="AX5408" s="13" t="s">
        <v>73</v>
      </c>
      <c r="AY5408" s="258" t="s">
        <v>189</v>
      </c>
    </row>
    <row r="5409" s="13" customFormat="1">
      <c r="A5409" s="13"/>
      <c r="B5409" s="249"/>
      <c r="C5409" s="250"/>
      <c r="D5409" s="242" t="s">
        <v>200</v>
      </c>
      <c r="E5409" s="251" t="s">
        <v>1</v>
      </c>
      <c r="F5409" s="252" t="s">
        <v>3463</v>
      </c>
      <c r="G5409" s="250"/>
      <c r="H5409" s="251" t="s">
        <v>1</v>
      </c>
      <c r="I5409" s="253"/>
      <c r="J5409" s="250"/>
      <c r="K5409" s="250"/>
      <c r="L5409" s="254"/>
      <c r="M5409" s="255"/>
      <c r="N5409" s="256"/>
      <c r="O5409" s="256"/>
      <c r="P5409" s="256"/>
      <c r="Q5409" s="256"/>
      <c r="R5409" s="256"/>
      <c r="S5409" s="256"/>
      <c r="T5409" s="257"/>
      <c r="U5409" s="13"/>
      <c r="V5409" s="13"/>
      <c r="W5409" s="13"/>
      <c r="X5409" s="13"/>
      <c r="Y5409" s="13"/>
      <c r="Z5409" s="13"/>
      <c r="AA5409" s="13"/>
      <c r="AB5409" s="13"/>
      <c r="AC5409" s="13"/>
      <c r="AD5409" s="13"/>
      <c r="AE5409" s="13"/>
      <c r="AT5409" s="258" t="s">
        <v>200</v>
      </c>
      <c r="AU5409" s="258" t="s">
        <v>82</v>
      </c>
      <c r="AV5409" s="13" t="s">
        <v>80</v>
      </c>
      <c r="AW5409" s="13" t="s">
        <v>30</v>
      </c>
      <c r="AX5409" s="13" t="s">
        <v>73</v>
      </c>
      <c r="AY5409" s="258" t="s">
        <v>189</v>
      </c>
    </row>
    <row r="5410" s="13" customFormat="1">
      <c r="A5410" s="13"/>
      <c r="B5410" s="249"/>
      <c r="C5410" s="250"/>
      <c r="D5410" s="242" t="s">
        <v>200</v>
      </c>
      <c r="E5410" s="251" t="s">
        <v>1</v>
      </c>
      <c r="F5410" s="252" t="s">
        <v>3350</v>
      </c>
      <c r="G5410" s="250"/>
      <c r="H5410" s="251" t="s">
        <v>1</v>
      </c>
      <c r="I5410" s="253"/>
      <c r="J5410" s="250"/>
      <c r="K5410" s="250"/>
      <c r="L5410" s="254"/>
      <c r="M5410" s="255"/>
      <c r="N5410" s="256"/>
      <c r="O5410" s="256"/>
      <c r="P5410" s="256"/>
      <c r="Q5410" s="256"/>
      <c r="R5410" s="256"/>
      <c r="S5410" s="256"/>
      <c r="T5410" s="257"/>
      <c r="U5410" s="13"/>
      <c r="V5410" s="13"/>
      <c r="W5410" s="13"/>
      <c r="X5410" s="13"/>
      <c r="Y5410" s="13"/>
      <c r="Z5410" s="13"/>
      <c r="AA5410" s="13"/>
      <c r="AB5410" s="13"/>
      <c r="AC5410" s="13"/>
      <c r="AD5410" s="13"/>
      <c r="AE5410" s="13"/>
      <c r="AT5410" s="258" t="s">
        <v>200</v>
      </c>
      <c r="AU5410" s="258" t="s">
        <v>82</v>
      </c>
      <c r="AV5410" s="13" t="s">
        <v>80</v>
      </c>
      <c r="AW5410" s="13" t="s">
        <v>30</v>
      </c>
      <c r="AX5410" s="13" t="s">
        <v>73</v>
      </c>
      <c r="AY5410" s="258" t="s">
        <v>189</v>
      </c>
    </row>
    <row r="5411" s="13" customFormat="1">
      <c r="A5411" s="13"/>
      <c r="B5411" s="249"/>
      <c r="C5411" s="250"/>
      <c r="D5411" s="242" t="s">
        <v>200</v>
      </c>
      <c r="E5411" s="251" t="s">
        <v>1</v>
      </c>
      <c r="F5411" s="252" t="s">
        <v>3464</v>
      </c>
      <c r="G5411" s="250"/>
      <c r="H5411" s="251" t="s">
        <v>1</v>
      </c>
      <c r="I5411" s="253"/>
      <c r="J5411" s="250"/>
      <c r="K5411" s="250"/>
      <c r="L5411" s="254"/>
      <c r="M5411" s="255"/>
      <c r="N5411" s="256"/>
      <c r="O5411" s="256"/>
      <c r="P5411" s="256"/>
      <c r="Q5411" s="256"/>
      <c r="R5411" s="256"/>
      <c r="S5411" s="256"/>
      <c r="T5411" s="257"/>
      <c r="U5411" s="13"/>
      <c r="V5411" s="13"/>
      <c r="W5411" s="13"/>
      <c r="X5411" s="13"/>
      <c r="Y5411" s="13"/>
      <c r="Z5411" s="13"/>
      <c r="AA5411" s="13"/>
      <c r="AB5411" s="13"/>
      <c r="AC5411" s="13"/>
      <c r="AD5411" s="13"/>
      <c r="AE5411" s="13"/>
      <c r="AT5411" s="258" t="s">
        <v>200</v>
      </c>
      <c r="AU5411" s="258" t="s">
        <v>82</v>
      </c>
      <c r="AV5411" s="13" t="s">
        <v>80</v>
      </c>
      <c r="AW5411" s="13" t="s">
        <v>30</v>
      </c>
      <c r="AX5411" s="13" t="s">
        <v>73</v>
      </c>
      <c r="AY5411" s="258" t="s">
        <v>189</v>
      </c>
    </row>
    <row r="5412" s="13" customFormat="1">
      <c r="A5412" s="13"/>
      <c r="B5412" s="249"/>
      <c r="C5412" s="250"/>
      <c r="D5412" s="242" t="s">
        <v>200</v>
      </c>
      <c r="E5412" s="251" t="s">
        <v>1</v>
      </c>
      <c r="F5412" s="252" t="s">
        <v>3482</v>
      </c>
      <c r="G5412" s="250"/>
      <c r="H5412" s="251" t="s">
        <v>1</v>
      </c>
      <c r="I5412" s="253"/>
      <c r="J5412" s="250"/>
      <c r="K5412" s="250"/>
      <c r="L5412" s="254"/>
      <c r="M5412" s="255"/>
      <c r="N5412" s="256"/>
      <c r="O5412" s="256"/>
      <c r="P5412" s="256"/>
      <c r="Q5412" s="256"/>
      <c r="R5412" s="256"/>
      <c r="S5412" s="256"/>
      <c r="T5412" s="257"/>
      <c r="U5412" s="13"/>
      <c r="V5412" s="13"/>
      <c r="W5412" s="13"/>
      <c r="X5412" s="13"/>
      <c r="Y5412" s="13"/>
      <c r="Z5412" s="13"/>
      <c r="AA5412" s="13"/>
      <c r="AB5412" s="13"/>
      <c r="AC5412" s="13"/>
      <c r="AD5412" s="13"/>
      <c r="AE5412" s="13"/>
      <c r="AT5412" s="258" t="s">
        <v>200</v>
      </c>
      <c r="AU5412" s="258" t="s">
        <v>82</v>
      </c>
      <c r="AV5412" s="13" t="s">
        <v>80</v>
      </c>
      <c r="AW5412" s="13" t="s">
        <v>30</v>
      </c>
      <c r="AX5412" s="13" t="s">
        <v>73</v>
      </c>
      <c r="AY5412" s="258" t="s">
        <v>189</v>
      </c>
    </row>
    <row r="5413" s="13" customFormat="1">
      <c r="A5413" s="13"/>
      <c r="B5413" s="249"/>
      <c r="C5413" s="250"/>
      <c r="D5413" s="242" t="s">
        <v>200</v>
      </c>
      <c r="E5413" s="251" t="s">
        <v>1</v>
      </c>
      <c r="F5413" s="252" t="s">
        <v>3483</v>
      </c>
      <c r="G5413" s="250"/>
      <c r="H5413" s="251" t="s">
        <v>1</v>
      </c>
      <c r="I5413" s="253"/>
      <c r="J5413" s="250"/>
      <c r="K5413" s="250"/>
      <c r="L5413" s="254"/>
      <c r="M5413" s="255"/>
      <c r="N5413" s="256"/>
      <c r="O5413" s="256"/>
      <c r="P5413" s="256"/>
      <c r="Q5413" s="256"/>
      <c r="R5413" s="256"/>
      <c r="S5413" s="256"/>
      <c r="T5413" s="257"/>
      <c r="U5413" s="13"/>
      <c r="V5413" s="13"/>
      <c r="W5413" s="13"/>
      <c r="X5413" s="13"/>
      <c r="Y5413" s="13"/>
      <c r="Z5413" s="13"/>
      <c r="AA5413" s="13"/>
      <c r="AB5413" s="13"/>
      <c r="AC5413" s="13"/>
      <c r="AD5413" s="13"/>
      <c r="AE5413" s="13"/>
      <c r="AT5413" s="258" t="s">
        <v>200</v>
      </c>
      <c r="AU5413" s="258" t="s">
        <v>82</v>
      </c>
      <c r="AV5413" s="13" t="s">
        <v>80</v>
      </c>
      <c r="AW5413" s="13" t="s">
        <v>30</v>
      </c>
      <c r="AX5413" s="13" t="s">
        <v>73</v>
      </c>
      <c r="AY5413" s="258" t="s">
        <v>189</v>
      </c>
    </row>
    <row r="5414" s="14" customFormat="1">
      <c r="A5414" s="14"/>
      <c r="B5414" s="259"/>
      <c r="C5414" s="260"/>
      <c r="D5414" s="242" t="s">
        <v>200</v>
      </c>
      <c r="E5414" s="261" t="s">
        <v>1</v>
      </c>
      <c r="F5414" s="262" t="s">
        <v>241</v>
      </c>
      <c r="G5414" s="260"/>
      <c r="H5414" s="263">
        <v>7</v>
      </c>
      <c r="I5414" s="264"/>
      <c r="J5414" s="260"/>
      <c r="K5414" s="260"/>
      <c r="L5414" s="265"/>
      <c r="M5414" s="266"/>
      <c r="N5414" s="267"/>
      <c r="O5414" s="267"/>
      <c r="P5414" s="267"/>
      <c r="Q5414" s="267"/>
      <c r="R5414" s="267"/>
      <c r="S5414" s="267"/>
      <c r="T5414" s="268"/>
      <c r="U5414" s="14"/>
      <c r="V5414" s="14"/>
      <c r="W5414" s="14"/>
      <c r="X5414" s="14"/>
      <c r="Y5414" s="14"/>
      <c r="Z5414" s="14"/>
      <c r="AA5414" s="14"/>
      <c r="AB5414" s="14"/>
      <c r="AC5414" s="14"/>
      <c r="AD5414" s="14"/>
      <c r="AE5414" s="14"/>
      <c r="AT5414" s="269" t="s">
        <v>200</v>
      </c>
      <c r="AU5414" s="269" t="s">
        <v>82</v>
      </c>
      <c r="AV5414" s="14" t="s">
        <v>82</v>
      </c>
      <c r="AW5414" s="14" t="s">
        <v>30</v>
      </c>
      <c r="AX5414" s="14" t="s">
        <v>73</v>
      </c>
      <c r="AY5414" s="269" t="s">
        <v>189</v>
      </c>
    </row>
    <row r="5415" s="15" customFormat="1">
      <c r="A5415" s="15"/>
      <c r="B5415" s="270"/>
      <c r="C5415" s="271"/>
      <c r="D5415" s="242" t="s">
        <v>200</v>
      </c>
      <c r="E5415" s="272" t="s">
        <v>1</v>
      </c>
      <c r="F5415" s="273" t="s">
        <v>207</v>
      </c>
      <c r="G5415" s="271"/>
      <c r="H5415" s="274">
        <v>7</v>
      </c>
      <c r="I5415" s="275"/>
      <c r="J5415" s="271"/>
      <c r="K5415" s="271"/>
      <c r="L5415" s="276"/>
      <c r="M5415" s="277"/>
      <c r="N5415" s="278"/>
      <c r="O5415" s="278"/>
      <c r="P5415" s="278"/>
      <c r="Q5415" s="278"/>
      <c r="R5415" s="278"/>
      <c r="S5415" s="278"/>
      <c r="T5415" s="279"/>
      <c r="U5415" s="15"/>
      <c r="V5415" s="15"/>
      <c r="W5415" s="15"/>
      <c r="X5415" s="15"/>
      <c r="Y5415" s="15"/>
      <c r="Z5415" s="15"/>
      <c r="AA5415" s="15"/>
      <c r="AB5415" s="15"/>
      <c r="AC5415" s="15"/>
      <c r="AD5415" s="15"/>
      <c r="AE5415" s="15"/>
      <c r="AT5415" s="280" t="s">
        <v>200</v>
      </c>
      <c r="AU5415" s="280" t="s">
        <v>82</v>
      </c>
      <c r="AV5415" s="15" t="s">
        <v>195</v>
      </c>
      <c r="AW5415" s="15" t="s">
        <v>30</v>
      </c>
      <c r="AX5415" s="15" t="s">
        <v>80</v>
      </c>
      <c r="AY5415" s="280" t="s">
        <v>189</v>
      </c>
    </row>
    <row r="5416" s="2" customFormat="1" ht="24.15" customHeight="1">
      <c r="A5416" s="39"/>
      <c r="B5416" s="40"/>
      <c r="C5416" s="228" t="s">
        <v>3484</v>
      </c>
      <c r="D5416" s="228" t="s">
        <v>191</v>
      </c>
      <c r="E5416" s="229" t="s">
        <v>3485</v>
      </c>
      <c r="F5416" s="230" t="s">
        <v>3486</v>
      </c>
      <c r="G5416" s="231" t="s">
        <v>466</v>
      </c>
      <c r="H5416" s="232">
        <v>9.3300000000000001</v>
      </c>
      <c r="I5416" s="233"/>
      <c r="J5416" s="234">
        <f>ROUND(I5416*H5416,2)</f>
        <v>0</v>
      </c>
      <c r="K5416" s="235"/>
      <c r="L5416" s="45"/>
      <c r="M5416" s="236" t="s">
        <v>1</v>
      </c>
      <c r="N5416" s="237" t="s">
        <v>38</v>
      </c>
      <c r="O5416" s="92"/>
      <c r="P5416" s="238">
        <f>O5416*H5416</f>
        <v>0</v>
      </c>
      <c r="Q5416" s="238">
        <v>0</v>
      </c>
      <c r="R5416" s="238">
        <f>Q5416*H5416</f>
        <v>0</v>
      </c>
      <c r="S5416" s="238">
        <v>0.016</v>
      </c>
      <c r="T5416" s="239">
        <f>S5416*H5416</f>
        <v>0.14928</v>
      </c>
      <c r="U5416" s="39"/>
      <c r="V5416" s="39"/>
      <c r="W5416" s="39"/>
      <c r="X5416" s="39"/>
      <c r="Y5416" s="39"/>
      <c r="Z5416" s="39"/>
      <c r="AA5416" s="39"/>
      <c r="AB5416" s="39"/>
      <c r="AC5416" s="39"/>
      <c r="AD5416" s="39"/>
      <c r="AE5416" s="39"/>
      <c r="AR5416" s="240" t="s">
        <v>306</v>
      </c>
      <c r="AT5416" s="240" t="s">
        <v>191</v>
      </c>
      <c r="AU5416" s="240" t="s">
        <v>82</v>
      </c>
      <c r="AY5416" s="18" t="s">
        <v>189</v>
      </c>
      <c r="BE5416" s="241">
        <f>IF(N5416="základní",J5416,0)</f>
        <v>0</v>
      </c>
      <c r="BF5416" s="241">
        <f>IF(N5416="snížená",J5416,0)</f>
        <v>0</v>
      </c>
      <c r="BG5416" s="241">
        <f>IF(N5416="zákl. přenesená",J5416,0)</f>
        <v>0</v>
      </c>
      <c r="BH5416" s="241">
        <f>IF(N5416="sníž. přenesená",J5416,0)</f>
        <v>0</v>
      </c>
      <c r="BI5416" s="241">
        <f>IF(N5416="nulová",J5416,0)</f>
        <v>0</v>
      </c>
      <c r="BJ5416" s="18" t="s">
        <v>80</v>
      </c>
      <c r="BK5416" s="241">
        <f>ROUND(I5416*H5416,2)</f>
        <v>0</v>
      </c>
      <c r="BL5416" s="18" t="s">
        <v>306</v>
      </c>
      <c r="BM5416" s="240" t="s">
        <v>3487</v>
      </c>
    </row>
    <row r="5417" s="2" customFormat="1">
      <c r="A5417" s="39"/>
      <c r="B5417" s="40"/>
      <c r="C5417" s="41"/>
      <c r="D5417" s="242" t="s">
        <v>197</v>
      </c>
      <c r="E5417" s="41"/>
      <c r="F5417" s="243" t="s">
        <v>3486</v>
      </c>
      <c r="G5417" s="41"/>
      <c r="H5417" s="41"/>
      <c r="I5417" s="244"/>
      <c r="J5417" s="41"/>
      <c r="K5417" s="41"/>
      <c r="L5417" s="45"/>
      <c r="M5417" s="245"/>
      <c r="N5417" s="246"/>
      <c r="O5417" s="92"/>
      <c r="P5417" s="92"/>
      <c r="Q5417" s="92"/>
      <c r="R5417" s="92"/>
      <c r="S5417" s="92"/>
      <c r="T5417" s="93"/>
      <c r="U5417" s="39"/>
      <c r="V5417" s="39"/>
      <c r="W5417" s="39"/>
      <c r="X5417" s="39"/>
      <c r="Y5417" s="39"/>
      <c r="Z5417" s="39"/>
      <c r="AA5417" s="39"/>
      <c r="AB5417" s="39"/>
      <c r="AC5417" s="39"/>
      <c r="AD5417" s="39"/>
      <c r="AE5417" s="39"/>
      <c r="AT5417" s="18" t="s">
        <v>197</v>
      </c>
      <c r="AU5417" s="18" t="s">
        <v>82</v>
      </c>
    </row>
    <row r="5418" s="2" customFormat="1">
      <c r="A5418" s="39"/>
      <c r="B5418" s="40"/>
      <c r="C5418" s="41"/>
      <c r="D5418" s="247" t="s">
        <v>198</v>
      </c>
      <c r="E5418" s="41"/>
      <c r="F5418" s="248" t="s">
        <v>3488</v>
      </c>
      <c r="G5418" s="41"/>
      <c r="H5418" s="41"/>
      <c r="I5418" s="244"/>
      <c r="J5418" s="41"/>
      <c r="K5418" s="41"/>
      <c r="L5418" s="45"/>
      <c r="M5418" s="245"/>
      <c r="N5418" s="246"/>
      <c r="O5418" s="92"/>
      <c r="P5418" s="92"/>
      <c r="Q5418" s="92"/>
      <c r="R5418" s="92"/>
      <c r="S5418" s="92"/>
      <c r="T5418" s="93"/>
      <c r="U5418" s="39"/>
      <c r="V5418" s="39"/>
      <c r="W5418" s="39"/>
      <c r="X5418" s="39"/>
      <c r="Y5418" s="39"/>
      <c r="Z5418" s="39"/>
      <c r="AA5418" s="39"/>
      <c r="AB5418" s="39"/>
      <c r="AC5418" s="39"/>
      <c r="AD5418" s="39"/>
      <c r="AE5418" s="39"/>
      <c r="AT5418" s="18" t="s">
        <v>198</v>
      </c>
      <c r="AU5418" s="18" t="s">
        <v>82</v>
      </c>
    </row>
    <row r="5419" s="14" customFormat="1">
      <c r="A5419" s="14"/>
      <c r="B5419" s="259"/>
      <c r="C5419" s="260"/>
      <c r="D5419" s="242" t="s">
        <v>200</v>
      </c>
      <c r="E5419" s="261" t="s">
        <v>1</v>
      </c>
      <c r="F5419" s="262" t="s">
        <v>3489</v>
      </c>
      <c r="G5419" s="260"/>
      <c r="H5419" s="263">
        <v>9.3300000000000001</v>
      </c>
      <c r="I5419" s="264"/>
      <c r="J5419" s="260"/>
      <c r="K5419" s="260"/>
      <c r="L5419" s="265"/>
      <c r="M5419" s="266"/>
      <c r="N5419" s="267"/>
      <c r="O5419" s="267"/>
      <c r="P5419" s="267"/>
      <c r="Q5419" s="267"/>
      <c r="R5419" s="267"/>
      <c r="S5419" s="267"/>
      <c r="T5419" s="268"/>
      <c r="U5419" s="14"/>
      <c r="V5419" s="14"/>
      <c r="W5419" s="14"/>
      <c r="X5419" s="14"/>
      <c r="Y5419" s="14"/>
      <c r="Z5419" s="14"/>
      <c r="AA5419" s="14"/>
      <c r="AB5419" s="14"/>
      <c r="AC5419" s="14"/>
      <c r="AD5419" s="14"/>
      <c r="AE5419" s="14"/>
      <c r="AT5419" s="269" t="s">
        <v>200</v>
      </c>
      <c r="AU5419" s="269" t="s">
        <v>82</v>
      </c>
      <c r="AV5419" s="14" t="s">
        <v>82</v>
      </c>
      <c r="AW5419" s="14" t="s">
        <v>30</v>
      </c>
      <c r="AX5419" s="14" t="s">
        <v>73</v>
      </c>
      <c r="AY5419" s="269" t="s">
        <v>189</v>
      </c>
    </row>
    <row r="5420" s="15" customFormat="1">
      <c r="A5420" s="15"/>
      <c r="B5420" s="270"/>
      <c r="C5420" s="271"/>
      <c r="D5420" s="242" t="s">
        <v>200</v>
      </c>
      <c r="E5420" s="272" t="s">
        <v>1</v>
      </c>
      <c r="F5420" s="273" t="s">
        <v>207</v>
      </c>
      <c r="G5420" s="271"/>
      <c r="H5420" s="274">
        <v>9.3300000000000001</v>
      </c>
      <c r="I5420" s="275"/>
      <c r="J5420" s="271"/>
      <c r="K5420" s="271"/>
      <c r="L5420" s="276"/>
      <c r="M5420" s="277"/>
      <c r="N5420" s="278"/>
      <c r="O5420" s="278"/>
      <c r="P5420" s="278"/>
      <c r="Q5420" s="278"/>
      <c r="R5420" s="278"/>
      <c r="S5420" s="278"/>
      <c r="T5420" s="279"/>
      <c r="U5420" s="15"/>
      <c r="V5420" s="15"/>
      <c r="W5420" s="15"/>
      <c r="X5420" s="15"/>
      <c r="Y5420" s="15"/>
      <c r="Z5420" s="15"/>
      <c r="AA5420" s="15"/>
      <c r="AB5420" s="15"/>
      <c r="AC5420" s="15"/>
      <c r="AD5420" s="15"/>
      <c r="AE5420" s="15"/>
      <c r="AT5420" s="280" t="s">
        <v>200</v>
      </c>
      <c r="AU5420" s="280" t="s">
        <v>82</v>
      </c>
      <c r="AV5420" s="15" t="s">
        <v>195</v>
      </c>
      <c r="AW5420" s="15" t="s">
        <v>30</v>
      </c>
      <c r="AX5420" s="15" t="s">
        <v>80</v>
      </c>
      <c r="AY5420" s="280" t="s">
        <v>189</v>
      </c>
    </row>
    <row r="5421" s="2" customFormat="1" ht="37.8" customHeight="1">
      <c r="A5421" s="39"/>
      <c r="B5421" s="40"/>
      <c r="C5421" s="228" t="s">
        <v>3490</v>
      </c>
      <c r="D5421" s="228" t="s">
        <v>191</v>
      </c>
      <c r="E5421" s="229" t="s">
        <v>3491</v>
      </c>
      <c r="F5421" s="230" t="s">
        <v>3492</v>
      </c>
      <c r="G5421" s="231" t="s">
        <v>301</v>
      </c>
      <c r="H5421" s="232">
        <v>79.793999999999997</v>
      </c>
      <c r="I5421" s="233"/>
      <c r="J5421" s="234">
        <f>ROUND(I5421*H5421,2)</f>
        <v>0</v>
      </c>
      <c r="K5421" s="235"/>
      <c r="L5421" s="45"/>
      <c r="M5421" s="236" t="s">
        <v>1</v>
      </c>
      <c r="N5421" s="237" t="s">
        <v>38</v>
      </c>
      <c r="O5421" s="92"/>
      <c r="P5421" s="238">
        <f>O5421*H5421</f>
        <v>0</v>
      </c>
      <c r="Q5421" s="238">
        <v>0</v>
      </c>
      <c r="R5421" s="238">
        <f>Q5421*H5421</f>
        <v>0</v>
      </c>
      <c r="S5421" s="238">
        <v>0.010999999999999999</v>
      </c>
      <c r="T5421" s="239">
        <f>S5421*H5421</f>
        <v>0.8777339999999999</v>
      </c>
      <c r="U5421" s="39"/>
      <c r="V5421" s="39"/>
      <c r="W5421" s="39"/>
      <c r="X5421" s="39"/>
      <c r="Y5421" s="39"/>
      <c r="Z5421" s="39"/>
      <c r="AA5421" s="39"/>
      <c r="AB5421" s="39"/>
      <c r="AC5421" s="39"/>
      <c r="AD5421" s="39"/>
      <c r="AE5421" s="39"/>
      <c r="AR5421" s="240" t="s">
        <v>306</v>
      </c>
      <c r="AT5421" s="240" t="s">
        <v>191</v>
      </c>
      <c r="AU5421" s="240" t="s">
        <v>82</v>
      </c>
      <c r="AY5421" s="18" t="s">
        <v>189</v>
      </c>
      <c r="BE5421" s="241">
        <f>IF(N5421="základní",J5421,0)</f>
        <v>0</v>
      </c>
      <c r="BF5421" s="241">
        <f>IF(N5421="snížená",J5421,0)</f>
        <v>0</v>
      </c>
      <c r="BG5421" s="241">
        <f>IF(N5421="zákl. přenesená",J5421,0)</f>
        <v>0</v>
      </c>
      <c r="BH5421" s="241">
        <f>IF(N5421="sníž. přenesená",J5421,0)</f>
        <v>0</v>
      </c>
      <c r="BI5421" s="241">
        <f>IF(N5421="nulová",J5421,0)</f>
        <v>0</v>
      </c>
      <c r="BJ5421" s="18" t="s">
        <v>80</v>
      </c>
      <c r="BK5421" s="241">
        <f>ROUND(I5421*H5421,2)</f>
        <v>0</v>
      </c>
      <c r="BL5421" s="18" t="s">
        <v>306</v>
      </c>
      <c r="BM5421" s="240" t="s">
        <v>3493</v>
      </c>
    </row>
    <row r="5422" s="2" customFormat="1">
      <c r="A5422" s="39"/>
      <c r="B5422" s="40"/>
      <c r="C5422" s="41"/>
      <c r="D5422" s="242" t="s">
        <v>197</v>
      </c>
      <c r="E5422" s="41"/>
      <c r="F5422" s="243" t="s">
        <v>3492</v>
      </c>
      <c r="G5422" s="41"/>
      <c r="H5422" s="41"/>
      <c r="I5422" s="244"/>
      <c r="J5422" s="41"/>
      <c r="K5422" s="41"/>
      <c r="L5422" s="45"/>
      <c r="M5422" s="245"/>
      <c r="N5422" s="246"/>
      <c r="O5422" s="92"/>
      <c r="P5422" s="92"/>
      <c r="Q5422" s="92"/>
      <c r="R5422" s="92"/>
      <c r="S5422" s="92"/>
      <c r="T5422" s="93"/>
      <c r="U5422" s="39"/>
      <c r="V5422" s="39"/>
      <c r="W5422" s="39"/>
      <c r="X5422" s="39"/>
      <c r="Y5422" s="39"/>
      <c r="Z5422" s="39"/>
      <c r="AA5422" s="39"/>
      <c r="AB5422" s="39"/>
      <c r="AC5422" s="39"/>
      <c r="AD5422" s="39"/>
      <c r="AE5422" s="39"/>
      <c r="AT5422" s="18" t="s">
        <v>197</v>
      </c>
      <c r="AU5422" s="18" t="s">
        <v>82</v>
      </c>
    </row>
    <row r="5423" s="2" customFormat="1">
      <c r="A5423" s="39"/>
      <c r="B5423" s="40"/>
      <c r="C5423" s="41"/>
      <c r="D5423" s="247" t="s">
        <v>198</v>
      </c>
      <c r="E5423" s="41"/>
      <c r="F5423" s="248" t="s">
        <v>3494</v>
      </c>
      <c r="G5423" s="41"/>
      <c r="H5423" s="41"/>
      <c r="I5423" s="244"/>
      <c r="J5423" s="41"/>
      <c r="K5423" s="41"/>
      <c r="L5423" s="45"/>
      <c r="M5423" s="245"/>
      <c r="N5423" s="246"/>
      <c r="O5423" s="92"/>
      <c r="P5423" s="92"/>
      <c r="Q5423" s="92"/>
      <c r="R5423" s="92"/>
      <c r="S5423" s="92"/>
      <c r="T5423" s="93"/>
      <c r="U5423" s="39"/>
      <c r="V5423" s="39"/>
      <c r="W5423" s="39"/>
      <c r="X5423" s="39"/>
      <c r="Y5423" s="39"/>
      <c r="Z5423" s="39"/>
      <c r="AA5423" s="39"/>
      <c r="AB5423" s="39"/>
      <c r="AC5423" s="39"/>
      <c r="AD5423" s="39"/>
      <c r="AE5423" s="39"/>
      <c r="AT5423" s="18" t="s">
        <v>198</v>
      </c>
      <c r="AU5423" s="18" t="s">
        <v>82</v>
      </c>
    </row>
    <row r="5424" s="13" customFormat="1">
      <c r="A5424" s="13"/>
      <c r="B5424" s="249"/>
      <c r="C5424" s="250"/>
      <c r="D5424" s="242" t="s">
        <v>200</v>
      </c>
      <c r="E5424" s="251" t="s">
        <v>1</v>
      </c>
      <c r="F5424" s="252" t="s">
        <v>3495</v>
      </c>
      <c r="G5424" s="250"/>
      <c r="H5424" s="251" t="s">
        <v>1</v>
      </c>
      <c r="I5424" s="253"/>
      <c r="J5424" s="250"/>
      <c r="K5424" s="250"/>
      <c r="L5424" s="254"/>
      <c r="M5424" s="255"/>
      <c r="N5424" s="256"/>
      <c r="O5424" s="256"/>
      <c r="P5424" s="256"/>
      <c r="Q5424" s="256"/>
      <c r="R5424" s="256"/>
      <c r="S5424" s="256"/>
      <c r="T5424" s="257"/>
      <c r="U5424" s="13"/>
      <c r="V5424" s="13"/>
      <c r="W5424" s="13"/>
      <c r="X5424" s="13"/>
      <c r="Y5424" s="13"/>
      <c r="Z5424" s="13"/>
      <c r="AA5424" s="13"/>
      <c r="AB5424" s="13"/>
      <c r="AC5424" s="13"/>
      <c r="AD5424" s="13"/>
      <c r="AE5424" s="13"/>
      <c r="AT5424" s="258" t="s">
        <v>200</v>
      </c>
      <c r="AU5424" s="258" t="s">
        <v>82</v>
      </c>
      <c r="AV5424" s="13" t="s">
        <v>80</v>
      </c>
      <c r="AW5424" s="13" t="s">
        <v>30</v>
      </c>
      <c r="AX5424" s="13" t="s">
        <v>73</v>
      </c>
      <c r="AY5424" s="258" t="s">
        <v>189</v>
      </c>
    </row>
    <row r="5425" s="14" customFormat="1">
      <c r="A5425" s="14"/>
      <c r="B5425" s="259"/>
      <c r="C5425" s="260"/>
      <c r="D5425" s="242" t="s">
        <v>200</v>
      </c>
      <c r="E5425" s="261" t="s">
        <v>1</v>
      </c>
      <c r="F5425" s="262" t="s">
        <v>3496</v>
      </c>
      <c r="G5425" s="260"/>
      <c r="H5425" s="263">
        <v>80.561999999999998</v>
      </c>
      <c r="I5425" s="264"/>
      <c r="J5425" s="260"/>
      <c r="K5425" s="260"/>
      <c r="L5425" s="265"/>
      <c r="M5425" s="266"/>
      <c r="N5425" s="267"/>
      <c r="O5425" s="267"/>
      <c r="P5425" s="267"/>
      <c r="Q5425" s="267"/>
      <c r="R5425" s="267"/>
      <c r="S5425" s="267"/>
      <c r="T5425" s="268"/>
      <c r="U5425" s="14"/>
      <c r="V5425" s="14"/>
      <c r="W5425" s="14"/>
      <c r="X5425" s="14"/>
      <c r="Y5425" s="14"/>
      <c r="Z5425" s="14"/>
      <c r="AA5425" s="14"/>
      <c r="AB5425" s="14"/>
      <c r="AC5425" s="14"/>
      <c r="AD5425" s="14"/>
      <c r="AE5425" s="14"/>
      <c r="AT5425" s="269" t="s">
        <v>200</v>
      </c>
      <c r="AU5425" s="269" t="s">
        <v>82</v>
      </c>
      <c r="AV5425" s="14" t="s">
        <v>82</v>
      </c>
      <c r="AW5425" s="14" t="s">
        <v>30</v>
      </c>
      <c r="AX5425" s="14" t="s">
        <v>73</v>
      </c>
      <c r="AY5425" s="269" t="s">
        <v>189</v>
      </c>
    </row>
    <row r="5426" s="14" customFormat="1">
      <c r="A5426" s="14"/>
      <c r="B5426" s="259"/>
      <c r="C5426" s="260"/>
      <c r="D5426" s="242" t="s">
        <v>200</v>
      </c>
      <c r="E5426" s="261" t="s">
        <v>1</v>
      </c>
      <c r="F5426" s="262" t="s">
        <v>3497</v>
      </c>
      <c r="G5426" s="260"/>
      <c r="H5426" s="263">
        <v>-0.76800000000000002</v>
      </c>
      <c r="I5426" s="264"/>
      <c r="J5426" s="260"/>
      <c r="K5426" s="260"/>
      <c r="L5426" s="265"/>
      <c r="M5426" s="266"/>
      <c r="N5426" s="267"/>
      <c r="O5426" s="267"/>
      <c r="P5426" s="267"/>
      <c r="Q5426" s="267"/>
      <c r="R5426" s="267"/>
      <c r="S5426" s="267"/>
      <c r="T5426" s="268"/>
      <c r="U5426" s="14"/>
      <c r="V5426" s="14"/>
      <c r="W5426" s="14"/>
      <c r="X5426" s="14"/>
      <c r="Y5426" s="14"/>
      <c r="Z5426" s="14"/>
      <c r="AA5426" s="14"/>
      <c r="AB5426" s="14"/>
      <c r="AC5426" s="14"/>
      <c r="AD5426" s="14"/>
      <c r="AE5426" s="14"/>
      <c r="AT5426" s="269" t="s">
        <v>200</v>
      </c>
      <c r="AU5426" s="269" t="s">
        <v>82</v>
      </c>
      <c r="AV5426" s="14" t="s">
        <v>82</v>
      </c>
      <c r="AW5426" s="14" t="s">
        <v>30</v>
      </c>
      <c r="AX5426" s="14" t="s">
        <v>73</v>
      </c>
      <c r="AY5426" s="269" t="s">
        <v>189</v>
      </c>
    </row>
    <row r="5427" s="15" customFormat="1">
      <c r="A5427" s="15"/>
      <c r="B5427" s="270"/>
      <c r="C5427" s="271"/>
      <c r="D5427" s="242" t="s">
        <v>200</v>
      </c>
      <c r="E5427" s="272" t="s">
        <v>1</v>
      </c>
      <c r="F5427" s="273" t="s">
        <v>207</v>
      </c>
      <c r="G5427" s="271"/>
      <c r="H5427" s="274">
        <v>79.793999999999997</v>
      </c>
      <c r="I5427" s="275"/>
      <c r="J5427" s="271"/>
      <c r="K5427" s="271"/>
      <c r="L5427" s="276"/>
      <c r="M5427" s="277"/>
      <c r="N5427" s="278"/>
      <c r="O5427" s="278"/>
      <c r="P5427" s="278"/>
      <c r="Q5427" s="278"/>
      <c r="R5427" s="278"/>
      <c r="S5427" s="278"/>
      <c r="T5427" s="279"/>
      <c r="U5427" s="15"/>
      <c r="V5427" s="15"/>
      <c r="W5427" s="15"/>
      <c r="X5427" s="15"/>
      <c r="Y5427" s="15"/>
      <c r="Z5427" s="15"/>
      <c r="AA5427" s="15"/>
      <c r="AB5427" s="15"/>
      <c r="AC5427" s="15"/>
      <c r="AD5427" s="15"/>
      <c r="AE5427" s="15"/>
      <c r="AT5427" s="280" t="s">
        <v>200</v>
      </c>
      <c r="AU5427" s="280" t="s">
        <v>82</v>
      </c>
      <c r="AV5427" s="15" t="s">
        <v>195</v>
      </c>
      <c r="AW5427" s="15" t="s">
        <v>30</v>
      </c>
      <c r="AX5427" s="15" t="s">
        <v>80</v>
      </c>
      <c r="AY5427" s="280" t="s">
        <v>189</v>
      </c>
    </row>
    <row r="5428" s="2" customFormat="1" ht="33" customHeight="1">
      <c r="A5428" s="39"/>
      <c r="B5428" s="40"/>
      <c r="C5428" s="228" t="s">
        <v>3498</v>
      </c>
      <c r="D5428" s="228" t="s">
        <v>191</v>
      </c>
      <c r="E5428" s="229" t="s">
        <v>3499</v>
      </c>
      <c r="F5428" s="230" t="s">
        <v>3500</v>
      </c>
      <c r="G5428" s="231" t="s">
        <v>301</v>
      </c>
      <c r="H5428" s="232">
        <v>80.227999999999994</v>
      </c>
      <c r="I5428" s="233"/>
      <c r="J5428" s="234">
        <f>ROUND(I5428*H5428,2)</f>
        <v>0</v>
      </c>
      <c r="K5428" s="235"/>
      <c r="L5428" s="45"/>
      <c r="M5428" s="236" t="s">
        <v>1</v>
      </c>
      <c r="N5428" s="237" t="s">
        <v>38</v>
      </c>
      <c r="O5428" s="92"/>
      <c r="P5428" s="238">
        <f>O5428*H5428</f>
        <v>0</v>
      </c>
      <c r="Q5428" s="238">
        <v>0</v>
      </c>
      <c r="R5428" s="238">
        <f>Q5428*H5428</f>
        <v>0</v>
      </c>
      <c r="S5428" s="238">
        <v>0.010999999999999999</v>
      </c>
      <c r="T5428" s="239">
        <f>S5428*H5428</f>
        <v>0.88250799999999985</v>
      </c>
      <c r="U5428" s="39"/>
      <c r="V5428" s="39"/>
      <c r="W5428" s="39"/>
      <c r="X5428" s="39"/>
      <c r="Y5428" s="39"/>
      <c r="Z5428" s="39"/>
      <c r="AA5428" s="39"/>
      <c r="AB5428" s="39"/>
      <c r="AC5428" s="39"/>
      <c r="AD5428" s="39"/>
      <c r="AE5428" s="39"/>
      <c r="AR5428" s="240" t="s">
        <v>306</v>
      </c>
      <c r="AT5428" s="240" t="s">
        <v>191</v>
      </c>
      <c r="AU5428" s="240" t="s">
        <v>82</v>
      </c>
      <c r="AY5428" s="18" t="s">
        <v>189</v>
      </c>
      <c r="BE5428" s="241">
        <f>IF(N5428="základní",J5428,0)</f>
        <v>0</v>
      </c>
      <c r="BF5428" s="241">
        <f>IF(N5428="snížená",J5428,0)</f>
        <v>0</v>
      </c>
      <c r="BG5428" s="241">
        <f>IF(N5428="zákl. přenesená",J5428,0)</f>
        <v>0</v>
      </c>
      <c r="BH5428" s="241">
        <f>IF(N5428="sníž. přenesená",J5428,0)</f>
        <v>0</v>
      </c>
      <c r="BI5428" s="241">
        <f>IF(N5428="nulová",J5428,0)</f>
        <v>0</v>
      </c>
      <c r="BJ5428" s="18" t="s">
        <v>80</v>
      </c>
      <c r="BK5428" s="241">
        <f>ROUND(I5428*H5428,2)</f>
        <v>0</v>
      </c>
      <c r="BL5428" s="18" t="s">
        <v>306</v>
      </c>
      <c r="BM5428" s="240" t="s">
        <v>3501</v>
      </c>
    </row>
    <row r="5429" s="2" customFormat="1">
      <c r="A5429" s="39"/>
      <c r="B5429" s="40"/>
      <c r="C5429" s="41"/>
      <c r="D5429" s="242" t="s">
        <v>197</v>
      </c>
      <c r="E5429" s="41"/>
      <c r="F5429" s="243" t="s">
        <v>3500</v>
      </c>
      <c r="G5429" s="41"/>
      <c r="H5429" s="41"/>
      <c r="I5429" s="244"/>
      <c r="J5429" s="41"/>
      <c r="K5429" s="41"/>
      <c r="L5429" s="45"/>
      <c r="M5429" s="245"/>
      <c r="N5429" s="246"/>
      <c r="O5429" s="92"/>
      <c r="P5429" s="92"/>
      <c r="Q5429" s="92"/>
      <c r="R5429" s="92"/>
      <c r="S5429" s="92"/>
      <c r="T5429" s="93"/>
      <c r="U5429" s="39"/>
      <c r="V5429" s="39"/>
      <c r="W5429" s="39"/>
      <c r="X5429" s="39"/>
      <c r="Y5429" s="39"/>
      <c r="Z5429" s="39"/>
      <c r="AA5429" s="39"/>
      <c r="AB5429" s="39"/>
      <c r="AC5429" s="39"/>
      <c r="AD5429" s="39"/>
      <c r="AE5429" s="39"/>
      <c r="AT5429" s="18" t="s">
        <v>197</v>
      </c>
      <c r="AU5429" s="18" t="s">
        <v>82</v>
      </c>
    </row>
    <row r="5430" s="2" customFormat="1">
      <c r="A5430" s="39"/>
      <c r="B5430" s="40"/>
      <c r="C5430" s="41"/>
      <c r="D5430" s="247" t="s">
        <v>198</v>
      </c>
      <c r="E5430" s="41"/>
      <c r="F5430" s="248" t="s">
        <v>3502</v>
      </c>
      <c r="G5430" s="41"/>
      <c r="H5430" s="41"/>
      <c r="I5430" s="244"/>
      <c r="J5430" s="41"/>
      <c r="K5430" s="41"/>
      <c r="L5430" s="45"/>
      <c r="M5430" s="245"/>
      <c r="N5430" s="246"/>
      <c r="O5430" s="92"/>
      <c r="P5430" s="92"/>
      <c r="Q5430" s="92"/>
      <c r="R5430" s="92"/>
      <c r="S5430" s="92"/>
      <c r="T5430" s="93"/>
      <c r="U5430" s="39"/>
      <c r="V5430" s="39"/>
      <c r="W5430" s="39"/>
      <c r="X5430" s="39"/>
      <c r="Y5430" s="39"/>
      <c r="Z5430" s="39"/>
      <c r="AA5430" s="39"/>
      <c r="AB5430" s="39"/>
      <c r="AC5430" s="39"/>
      <c r="AD5430" s="39"/>
      <c r="AE5430" s="39"/>
      <c r="AT5430" s="18" t="s">
        <v>198</v>
      </c>
      <c r="AU5430" s="18" t="s">
        <v>82</v>
      </c>
    </row>
    <row r="5431" s="13" customFormat="1">
      <c r="A5431" s="13"/>
      <c r="B5431" s="249"/>
      <c r="C5431" s="250"/>
      <c r="D5431" s="242" t="s">
        <v>200</v>
      </c>
      <c r="E5431" s="251" t="s">
        <v>1</v>
      </c>
      <c r="F5431" s="252" t="s">
        <v>928</v>
      </c>
      <c r="G5431" s="250"/>
      <c r="H5431" s="251" t="s">
        <v>1</v>
      </c>
      <c r="I5431" s="253"/>
      <c r="J5431" s="250"/>
      <c r="K5431" s="250"/>
      <c r="L5431" s="254"/>
      <c r="M5431" s="255"/>
      <c r="N5431" s="256"/>
      <c r="O5431" s="256"/>
      <c r="P5431" s="256"/>
      <c r="Q5431" s="256"/>
      <c r="R5431" s="256"/>
      <c r="S5431" s="256"/>
      <c r="T5431" s="257"/>
      <c r="U5431" s="13"/>
      <c r="V5431" s="13"/>
      <c r="W5431" s="13"/>
      <c r="X5431" s="13"/>
      <c r="Y5431" s="13"/>
      <c r="Z5431" s="13"/>
      <c r="AA5431" s="13"/>
      <c r="AB5431" s="13"/>
      <c r="AC5431" s="13"/>
      <c r="AD5431" s="13"/>
      <c r="AE5431" s="13"/>
      <c r="AT5431" s="258" t="s">
        <v>200</v>
      </c>
      <c r="AU5431" s="258" t="s">
        <v>82</v>
      </c>
      <c r="AV5431" s="13" t="s">
        <v>80</v>
      </c>
      <c r="AW5431" s="13" t="s">
        <v>30</v>
      </c>
      <c r="AX5431" s="13" t="s">
        <v>73</v>
      </c>
      <c r="AY5431" s="258" t="s">
        <v>189</v>
      </c>
    </row>
    <row r="5432" s="14" customFormat="1">
      <c r="A5432" s="14"/>
      <c r="B5432" s="259"/>
      <c r="C5432" s="260"/>
      <c r="D5432" s="242" t="s">
        <v>200</v>
      </c>
      <c r="E5432" s="261" t="s">
        <v>1</v>
      </c>
      <c r="F5432" s="262" t="s">
        <v>3503</v>
      </c>
      <c r="G5432" s="260"/>
      <c r="H5432" s="263">
        <v>80.891999999999996</v>
      </c>
      <c r="I5432" s="264"/>
      <c r="J5432" s="260"/>
      <c r="K5432" s="260"/>
      <c r="L5432" s="265"/>
      <c r="M5432" s="266"/>
      <c r="N5432" s="267"/>
      <c r="O5432" s="267"/>
      <c r="P5432" s="267"/>
      <c r="Q5432" s="267"/>
      <c r="R5432" s="267"/>
      <c r="S5432" s="267"/>
      <c r="T5432" s="268"/>
      <c r="U5432" s="14"/>
      <c r="V5432" s="14"/>
      <c r="W5432" s="14"/>
      <c r="X5432" s="14"/>
      <c r="Y5432" s="14"/>
      <c r="Z5432" s="14"/>
      <c r="AA5432" s="14"/>
      <c r="AB5432" s="14"/>
      <c r="AC5432" s="14"/>
      <c r="AD5432" s="14"/>
      <c r="AE5432" s="14"/>
      <c r="AT5432" s="269" t="s">
        <v>200</v>
      </c>
      <c r="AU5432" s="269" t="s">
        <v>82</v>
      </c>
      <c r="AV5432" s="14" t="s">
        <v>82</v>
      </c>
      <c r="AW5432" s="14" t="s">
        <v>30</v>
      </c>
      <c r="AX5432" s="14" t="s">
        <v>73</v>
      </c>
      <c r="AY5432" s="269" t="s">
        <v>189</v>
      </c>
    </row>
    <row r="5433" s="13" customFormat="1">
      <c r="A5433" s="13"/>
      <c r="B5433" s="249"/>
      <c r="C5433" s="250"/>
      <c r="D5433" s="242" t="s">
        <v>200</v>
      </c>
      <c r="E5433" s="251" t="s">
        <v>1</v>
      </c>
      <c r="F5433" s="252" t="s">
        <v>369</v>
      </c>
      <c r="G5433" s="250"/>
      <c r="H5433" s="251" t="s">
        <v>1</v>
      </c>
      <c r="I5433" s="253"/>
      <c r="J5433" s="250"/>
      <c r="K5433" s="250"/>
      <c r="L5433" s="254"/>
      <c r="M5433" s="255"/>
      <c r="N5433" s="256"/>
      <c r="O5433" s="256"/>
      <c r="P5433" s="256"/>
      <c r="Q5433" s="256"/>
      <c r="R5433" s="256"/>
      <c r="S5433" s="256"/>
      <c r="T5433" s="257"/>
      <c r="U5433" s="13"/>
      <c r="V5433" s="13"/>
      <c r="W5433" s="13"/>
      <c r="X5433" s="13"/>
      <c r="Y5433" s="13"/>
      <c r="Z5433" s="13"/>
      <c r="AA5433" s="13"/>
      <c r="AB5433" s="13"/>
      <c r="AC5433" s="13"/>
      <c r="AD5433" s="13"/>
      <c r="AE5433" s="13"/>
      <c r="AT5433" s="258" t="s">
        <v>200</v>
      </c>
      <c r="AU5433" s="258" t="s">
        <v>82</v>
      </c>
      <c r="AV5433" s="13" t="s">
        <v>80</v>
      </c>
      <c r="AW5433" s="13" t="s">
        <v>30</v>
      </c>
      <c r="AX5433" s="13" t="s">
        <v>73</v>
      </c>
      <c r="AY5433" s="258" t="s">
        <v>189</v>
      </c>
    </row>
    <row r="5434" s="14" customFormat="1">
      <c r="A5434" s="14"/>
      <c r="B5434" s="259"/>
      <c r="C5434" s="260"/>
      <c r="D5434" s="242" t="s">
        <v>200</v>
      </c>
      <c r="E5434" s="261" t="s">
        <v>1</v>
      </c>
      <c r="F5434" s="262" t="s">
        <v>1709</v>
      </c>
      <c r="G5434" s="260"/>
      <c r="H5434" s="263">
        <v>-0.66400000000000003</v>
      </c>
      <c r="I5434" s="264"/>
      <c r="J5434" s="260"/>
      <c r="K5434" s="260"/>
      <c r="L5434" s="265"/>
      <c r="M5434" s="266"/>
      <c r="N5434" s="267"/>
      <c r="O5434" s="267"/>
      <c r="P5434" s="267"/>
      <c r="Q5434" s="267"/>
      <c r="R5434" s="267"/>
      <c r="S5434" s="267"/>
      <c r="T5434" s="268"/>
      <c r="U5434" s="14"/>
      <c r="V5434" s="14"/>
      <c r="W5434" s="14"/>
      <c r="X5434" s="14"/>
      <c r="Y5434" s="14"/>
      <c r="Z5434" s="14"/>
      <c r="AA5434" s="14"/>
      <c r="AB5434" s="14"/>
      <c r="AC5434" s="14"/>
      <c r="AD5434" s="14"/>
      <c r="AE5434" s="14"/>
      <c r="AT5434" s="269" t="s">
        <v>200</v>
      </c>
      <c r="AU5434" s="269" t="s">
        <v>82</v>
      </c>
      <c r="AV5434" s="14" t="s">
        <v>82</v>
      </c>
      <c r="AW5434" s="14" t="s">
        <v>30</v>
      </c>
      <c r="AX5434" s="14" t="s">
        <v>73</v>
      </c>
      <c r="AY5434" s="269" t="s">
        <v>189</v>
      </c>
    </row>
    <row r="5435" s="15" customFormat="1">
      <c r="A5435" s="15"/>
      <c r="B5435" s="270"/>
      <c r="C5435" s="271"/>
      <c r="D5435" s="242" t="s">
        <v>200</v>
      </c>
      <c r="E5435" s="272" t="s">
        <v>1</v>
      </c>
      <c r="F5435" s="273" t="s">
        <v>207</v>
      </c>
      <c r="G5435" s="271"/>
      <c r="H5435" s="274">
        <v>80.227999999999994</v>
      </c>
      <c r="I5435" s="275"/>
      <c r="J5435" s="271"/>
      <c r="K5435" s="271"/>
      <c r="L5435" s="276"/>
      <c r="M5435" s="277"/>
      <c r="N5435" s="278"/>
      <c r="O5435" s="278"/>
      <c r="P5435" s="278"/>
      <c r="Q5435" s="278"/>
      <c r="R5435" s="278"/>
      <c r="S5435" s="278"/>
      <c r="T5435" s="279"/>
      <c r="U5435" s="15"/>
      <c r="V5435" s="15"/>
      <c r="W5435" s="15"/>
      <c r="X5435" s="15"/>
      <c r="Y5435" s="15"/>
      <c r="Z5435" s="15"/>
      <c r="AA5435" s="15"/>
      <c r="AB5435" s="15"/>
      <c r="AC5435" s="15"/>
      <c r="AD5435" s="15"/>
      <c r="AE5435" s="15"/>
      <c r="AT5435" s="280" t="s">
        <v>200</v>
      </c>
      <c r="AU5435" s="280" t="s">
        <v>82</v>
      </c>
      <c r="AV5435" s="15" t="s">
        <v>195</v>
      </c>
      <c r="AW5435" s="15" t="s">
        <v>30</v>
      </c>
      <c r="AX5435" s="15" t="s">
        <v>80</v>
      </c>
      <c r="AY5435" s="280" t="s">
        <v>189</v>
      </c>
    </row>
    <row r="5436" s="2" customFormat="1" ht="16.5" customHeight="1">
      <c r="A5436" s="39"/>
      <c r="B5436" s="40"/>
      <c r="C5436" s="228" t="s">
        <v>3504</v>
      </c>
      <c r="D5436" s="228" t="s">
        <v>191</v>
      </c>
      <c r="E5436" s="229" t="s">
        <v>3505</v>
      </c>
      <c r="F5436" s="230" t="s">
        <v>3506</v>
      </c>
      <c r="G5436" s="231" t="s">
        <v>301</v>
      </c>
      <c r="H5436" s="232">
        <v>28.638999999999999</v>
      </c>
      <c r="I5436" s="233"/>
      <c r="J5436" s="234">
        <f>ROUND(I5436*H5436,2)</f>
        <v>0</v>
      </c>
      <c r="K5436" s="235"/>
      <c r="L5436" s="45"/>
      <c r="M5436" s="236" t="s">
        <v>1</v>
      </c>
      <c r="N5436" s="237" t="s">
        <v>38</v>
      </c>
      <c r="O5436" s="92"/>
      <c r="P5436" s="238">
        <f>O5436*H5436</f>
        <v>0</v>
      </c>
      <c r="Q5436" s="238">
        <v>0</v>
      </c>
      <c r="R5436" s="238">
        <f>Q5436*H5436</f>
        <v>0</v>
      </c>
      <c r="S5436" s="238">
        <v>0.02</v>
      </c>
      <c r="T5436" s="239">
        <f>S5436*H5436</f>
        <v>0.57277999999999996</v>
      </c>
      <c r="U5436" s="39"/>
      <c r="V5436" s="39"/>
      <c r="W5436" s="39"/>
      <c r="X5436" s="39"/>
      <c r="Y5436" s="39"/>
      <c r="Z5436" s="39"/>
      <c r="AA5436" s="39"/>
      <c r="AB5436" s="39"/>
      <c r="AC5436" s="39"/>
      <c r="AD5436" s="39"/>
      <c r="AE5436" s="39"/>
      <c r="AR5436" s="240" t="s">
        <v>306</v>
      </c>
      <c r="AT5436" s="240" t="s">
        <v>191</v>
      </c>
      <c r="AU5436" s="240" t="s">
        <v>82</v>
      </c>
      <c r="AY5436" s="18" t="s">
        <v>189</v>
      </c>
      <c r="BE5436" s="241">
        <f>IF(N5436="základní",J5436,0)</f>
        <v>0</v>
      </c>
      <c r="BF5436" s="241">
        <f>IF(N5436="snížená",J5436,0)</f>
        <v>0</v>
      </c>
      <c r="BG5436" s="241">
        <f>IF(N5436="zákl. přenesená",J5436,0)</f>
        <v>0</v>
      </c>
      <c r="BH5436" s="241">
        <f>IF(N5436="sníž. přenesená",J5436,0)</f>
        <v>0</v>
      </c>
      <c r="BI5436" s="241">
        <f>IF(N5436="nulová",J5436,0)</f>
        <v>0</v>
      </c>
      <c r="BJ5436" s="18" t="s">
        <v>80</v>
      </c>
      <c r="BK5436" s="241">
        <f>ROUND(I5436*H5436,2)</f>
        <v>0</v>
      </c>
      <c r="BL5436" s="18" t="s">
        <v>306</v>
      </c>
      <c r="BM5436" s="240" t="s">
        <v>3507</v>
      </c>
    </row>
    <row r="5437" s="2" customFormat="1">
      <c r="A5437" s="39"/>
      <c r="B5437" s="40"/>
      <c r="C5437" s="41"/>
      <c r="D5437" s="242" t="s">
        <v>197</v>
      </c>
      <c r="E5437" s="41"/>
      <c r="F5437" s="243" t="s">
        <v>3506</v>
      </c>
      <c r="G5437" s="41"/>
      <c r="H5437" s="41"/>
      <c r="I5437" s="244"/>
      <c r="J5437" s="41"/>
      <c r="K5437" s="41"/>
      <c r="L5437" s="45"/>
      <c r="M5437" s="245"/>
      <c r="N5437" s="246"/>
      <c r="O5437" s="92"/>
      <c r="P5437" s="92"/>
      <c r="Q5437" s="92"/>
      <c r="R5437" s="92"/>
      <c r="S5437" s="92"/>
      <c r="T5437" s="93"/>
      <c r="U5437" s="39"/>
      <c r="V5437" s="39"/>
      <c r="W5437" s="39"/>
      <c r="X5437" s="39"/>
      <c r="Y5437" s="39"/>
      <c r="Z5437" s="39"/>
      <c r="AA5437" s="39"/>
      <c r="AB5437" s="39"/>
      <c r="AC5437" s="39"/>
      <c r="AD5437" s="39"/>
      <c r="AE5437" s="39"/>
      <c r="AT5437" s="18" t="s">
        <v>197</v>
      </c>
      <c r="AU5437" s="18" t="s">
        <v>82</v>
      </c>
    </row>
    <row r="5438" s="2" customFormat="1">
      <c r="A5438" s="39"/>
      <c r="B5438" s="40"/>
      <c r="C5438" s="41"/>
      <c r="D5438" s="247" t="s">
        <v>198</v>
      </c>
      <c r="E5438" s="41"/>
      <c r="F5438" s="248" t="s">
        <v>3508</v>
      </c>
      <c r="G5438" s="41"/>
      <c r="H5438" s="41"/>
      <c r="I5438" s="244"/>
      <c r="J5438" s="41"/>
      <c r="K5438" s="41"/>
      <c r="L5438" s="45"/>
      <c r="M5438" s="245"/>
      <c r="N5438" s="246"/>
      <c r="O5438" s="92"/>
      <c r="P5438" s="92"/>
      <c r="Q5438" s="92"/>
      <c r="R5438" s="92"/>
      <c r="S5438" s="92"/>
      <c r="T5438" s="93"/>
      <c r="U5438" s="39"/>
      <c r="V5438" s="39"/>
      <c r="W5438" s="39"/>
      <c r="X5438" s="39"/>
      <c r="Y5438" s="39"/>
      <c r="Z5438" s="39"/>
      <c r="AA5438" s="39"/>
      <c r="AB5438" s="39"/>
      <c r="AC5438" s="39"/>
      <c r="AD5438" s="39"/>
      <c r="AE5438" s="39"/>
      <c r="AT5438" s="18" t="s">
        <v>198</v>
      </c>
      <c r="AU5438" s="18" t="s">
        <v>82</v>
      </c>
    </row>
    <row r="5439" s="13" customFormat="1">
      <c r="A5439" s="13"/>
      <c r="B5439" s="249"/>
      <c r="C5439" s="250"/>
      <c r="D5439" s="242" t="s">
        <v>200</v>
      </c>
      <c r="E5439" s="251" t="s">
        <v>1</v>
      </c>
      <c r="F5439" s="252" t="s">
        <v>338</v>
      </c>
      <c r="G5439" s="250"/>
      <c r="H5439" s="251" t="s">
        <v>1</v>
      </c>
      <c r="I5439" s="253"/>
      <c r="J5439" s="250"/>
      <c r="K5439" s="250"/>
      <c r="L5439" s="254"/>
      <c r="M5439" s="255"/>
      <c r="N5439" s="256"/>
      <c r="O5439" s="256"/>
      <c r="P5439" s="256"/>
      <c r="Q5439" s="256"/>
      <c r="R5439" s="256"/>
      <c r="S5439" s="256"/>
      <c r="T5439" s="257"/>
      <c r="U5439" s="13"/>
      <c r="V5439" s="13"/>
      <c r="W5439" s="13"/>
      <c r="X5439" s="13"/>
      <c r="Y5439" s="13"/>
      <c r="Z5439" s="13"/>
      <c r="AA5439" s="13"/>
      <c r="AB5439" s="13"/>
      <c r="AC5439" s="13"/>
      <c r="AD5439" s="13"/>
      <c r="AE5439" s="13"/>
      <c r="AT5439" s="258" t="s">
        <v>200</v>
      </c>
      <c r="AU5439" s="258" t="s">
        <v>82</v>
      </c>
      <c r="AV5439" s="13" t="s">
        <v>80</v>
      </c>
      <c r="AW5439" s="13" t="s">
        <v>30</v>
      </c>
      <c r="AX5439" s="13" t="s">
        <v>73</v>
      </c>
      <c r="AY5439" s="258" t="s">
        <v>189</v>
      </c>
    </row>
    <row r="5440" s="13" customFormat="1">
      <c r="A5440" s="13"/>
      <c r="B5440" s="249"/>
      <c r="C5440" s="250"/>
      <c r="D5440" s="242" t="s">
        <v>200</v>
      </c>
      <c r="E5440" s="251" t="s">
        <v>1</v>
      </c>
      <c r="F5440" s="252" t="s">
        <v>3509</v>
      </c>
      <c r="G5440" s="250"/>
      <c r="H5440" s="251" t="s">
        <v>1</v>
      </c>
      <c r="I5440" s="253"/>
      <c r="J5440" s="250"/>
      <c r="K5440" s="250"/>
      <c r="L5440" s="254"/>
      <c r="M5440" s="255"/>
      <c r="N5440" s="256"/>
      <c r="O5440" s="256"/>
      <c r="P5440" s="256"/>
      <c r="Q5440" s="256"/>
      <c r="R5440" s="256"/>
      <c r="S5440" s="256"/>
      <c r="T5440" s="257"/>
      <c r="U5440" s="13"/>
      <c r="V5440" s="13"/>
      <c r="W5440" s="13"/>
      <c r="X5440" s="13"/>
      <c r="Y5440" s="13"/>
      <c r="Z5440" s="13"/>
      <c r="AA5440" s="13"/>
      <c r="AB5440" s="13"/>
      <c r="AC5440" s="13"/>
      <c r="AD5440" s="13"/>
      <c r="AE5440" s="13"/>
      <c r="AT5440" s="258" t="s">
        <v>200</v>
      </c>
      <c r="AU5440" s="258" t="s">
        <v>82</v>
      </c>
      <c r="AV5440" s="13" t="s">
        <v>80</v>
      </c>
      <c r="AW5440" s="13" t="s">
        <v>30</v>
      </c>
      <c r="AX5440" s="13" t="s">
        <v>73</v>
      </c>
      <c r="AY5440" s="258" t="s">
        <v>189</v>
      </c>
    </row>
    <row r="5441" s="14" customFormat="1">
      <c r="A5441" s="14"/>
      <c r="B5441" s="259"/>
      <c r="C5441" s="260"/>
      <c r="D5441" s="242" t="s">
        <v>200</v>
      </c>
      <c r="E5441" s="261" t="s">
        <v>1</v>
      </c>
      <c r="F5441" s="262" t="s">
        <v>3510</v>
      </c>
      <c r="G5441" s="260"/>
      <c r="H5441" s="263">
        <v>25.739999999999998</v>
      </c>
      <c r="I5441" s="264"/>
      <c r="J5441" s="260"/>
      <c r="K5441" s="260"/>
      <c r="L5441" s="265"/>
      <c r="M5441" s="266"/>
      <c r="N5441" s="267"/>
      <c r="O5441" s="267"/>
      <c r="P5441" s="267"/>
      <c r="Q5441" s="267"/>
      <c r="R5441" s="267"/>
      <c r="S5441" s="267"/>
      <c r="T5441" s="268"/>
      <c r="U5441" s="14"/>
      <c r="V5441" s="14"/>
      <c r="W5441" s="14"/>
      <c r="X5441" s="14"/>
      <c r="Y5441" s="14"/>
      <c r="Z5441" s="14"/>
      <c r="AA5441" s="14"/>
      <c r="AB5441" s="14"/>
      <c r="AC5441" s="14"/>
      <c r="AD5441" s="14"/>
      <c r="AE5441" s="14"/>
      <c r="AT5441" s="269" t="s">
        <v>200</v>
      </c>
      <c r="AU5441" s="269" t="s">
        <v>82</v>
      </c>
      <c r="AV5441" s="14" t="s">
        <v>82</v>
      </c>
      <c r="AW5441" s="14" t="s">
        <v>30</v>
      </c>
      <c r="AX5441" s="14" t="s">
        <v>73</v>
      </c>
      <c r="AY5441" s="269" t="s">
        <v>189</v>
      </c>
    </row>
    <row r="5442" s="13" customFormat="1">
      <c r="A5442" s="13"/>
      <c r="B5442" s="249"/>
      <c r="C5442" s="250"/>
      <c r="D5442" s="242" t="s">
        <v>200</v>
      </c>
      <c r="E5442" s="251" t="s">
        <v>1</v>
      </c>
      <c r="F5442" s="252" t="s">
        <v>3511</v>
      </c>
      <c r="G5442" s="250"/>
      <c r="H5442" s="251" t="s">
        <v>1</v>
      </c>
      <c r="I5442" s="253"/>
      <c r="J5442" s="250"/>
      <c r="K5442" s="250"/>
      <c r="L5442" s="254"/>
      <c r="M5442" s="255"/>
      <c r="N5442" s="256"/>
      <c r="O5442" s="256"/>
      <c r="P5442" s="256"/>
      <c r="Q5442" s="256"/>
      <c r="R5442" s="256"/>
      <c r="S5442" s="256"/>
      <c r="T5442" s="257"/>
      <c r="U5442" s="13"/>
      <c r="V5442" s="13"/>
      <c r="W5442" s="13"/>
      <c r="X5442" s="13"/>
      <c r="Y5442" s="13"/>
      <c r="Z5442" s="13"/>
      <c r="AA5442" s="13"/>
      <c r="AB5442" s="13"/>
      <c r="AC5442" s="13"/>
      <c r="AD5442" s="13"/>
      <c r="AE5442" s="13"/>
      <c r="AT5442" s="258" t="s">
        <v>200</v>
      </c>
      <c r="AU5442" s="258" t="s">
        <v>82</v>
      </c>
      <c r="AV5442" s="13" t="s">
        <v>80</v>
      </c>
      <c r="AW5442" s="13" t="s">
        <v>30</v>
      </c>
      <c r="AX5442" s="13" t="s">
        <v>73</v>
      </c>
      <c r="AY5442" s="258" t="s">
        <v>189</v>
      </c>
    </row>
    <row r="5443" s="14" customFormat="1">
      <c r="A5443" s="14"/>
      <c r="B5443" s="259"/>
      <c r="C5443" s="260"/>
      <c r="D5443" s="242" t="s">
        <v>200</v>
      </c>
      <c r="E5443" s="261" t="s">
        <v>1</v>
      </c>
      <c r="F5443" s="262" t="s">
        <v>1620</v>
      </c>
      <c r="G5443" s="260"/>
      <c r="H5443" s="263">
        <v>2.899</v>
      </c>
      <c r="I5443" s="264"/>
      <c r="J5443" s="260"/>
      <c r="K5443" s="260"/>
      <c r="L5443" s="265"/>
      <c r="M5443" s="266"/>
      <c r="N5443" s="267"/>
      <c r="O5443" s="267"/>
      <c r="P5443" s="267"/>
      <c r="Q5443" s="267"/>
      <c r="R5443" s="267"/>
      <c r="S5443" s="267"/>
      <c r="T5443" s="268"/>
      <c r="U5443" s="14"/>
      <c r="V5443" s="14"/>
      <c r="W5443" s="14"/>
      <c r="X5443" s="14"/>
      <c r="Y5443" s="14"/>
      <c r="Z5443" s="14"/>
      <c r="AA5443" s="14"/>
      <c r="AB5443" s="14"/>
      <c r="AC5443" s="14"/>
      <c r="AD5443" s="14"/>
      <c r="AE5443" s="14"/>
      <c r="AT5443" s="269" t="s">
        <v>200</v>
      </c>
      <c r="AU5443" s="269" t="s">
        <v>82</v>
      </c>
      <c r="AV5443" s="14" t="s">
        <v>82</v>
      </c>
      <c r="AW5443" s="14" t="s">
        <v>30</v>
      </c>
      <c r="AX5443" s="14" t="s">
        <v>73</v>
      </c>
      <c r="AY5443" s="269" t="s">
        <v>189</v>
      </c>
    </row>
    <row r="5444" s="16" customFormat="1">
      <c r="A5444" s="16"/>
      <c r="B5444" s="292"/>
      <c r="C5444" s="293"/>
      <c r="D5444" s="242" t="s">
        <v>200</v>
      </c>
      <c r="E5444" s="294" t="s">
        <v>1</v>
      </c>
      <c r="F5444" s="295" t="s">
        <v>290</v>
      </c>
      <c r="G5444" s="293"/>
      <c r="H5444" s="296">
        <v>28.638999999999999</v>
      </c>
      <c r="I5444" s="297"/>
      <c r="J5444" s="293"/>
      <c r="K5444" s="293"/>
      <c r="L5444" s="298"/>
      <c r="M5444" s="299"/>
      <c r="N5444" s="300"/>
      <c r="O5444" s="300"/>
      <c r="P5444" s="300"/>
      <c r="Q5444" s="300"/>
      <c r="R5444" s="300"/>
      <c r="S5444" s="300"/>
      <c r="T5444" s="301"/>
      <c r="U5444" s="16"/>
      <c r="V5444" s="16"/>
      <c r="W5444" s="16"/>
      <c r="X5444" s="16"/>
      <c r="Y5444" s="16"/>
      <c r="Z5444" s="16"/>
      <c r="AA5444" s="16"/>
      <c r="AB5444" s="16"/>
      <c r="AC5444" s="16"/>
      <c r="AD5444" s="16"/>
      <c r="AE5444" s="16"/>
      <c r="AT5444" s="302" t="s">
        <v>200</v>
      </c>
      <c r="AU5444" s="302" t="s">
        <v>82</v>
      </c>
      <c r="AV5444" s="16" t="s">
        <v>214</v>
      </c>
      <c r="AW5444" s="16" t="s">
        <v>30</v>
      </c>
      <c r="AX5444" s="16" t="s">
        <v>73</v>
      </c>
      <c r="AY5444" s="302" t="s">
        <v>189</v>
      </c>
    </row>
    <row r="5445" s="15" customFormat="1">
      <c r="A5445" s="15"/>
      <c r="B5445" s="270"/>
      <c r="C5445" s="271"/>
      <c r="D5445" s="242" t="s">
        <v>200</v>
      </c>
      <c r="E5445" s="272" t="s">
        <v>1</v>
      </c>
      <c r="F5445" s="273" t="s">
        <v>207</v>
      </c>
      <c r="G5445" s="271"/>
      <c r="H5445" s="274">
        <v>28.638999999999999</v>
      </c>
      <c r="I5445" s="275"/>
      <c r="J5445" s="271"/>
      <c r="K5445" s="271"/>
      <c r="L5445" s="276"/>
      <c r="M5445" s="277"/>
      <c r="N5445" s="278"/>
      <c r="O5445" s="278"/>
      <c r="P5445" s="278"/>
      <c r="Q5445" s="278"/>
      <c r="R5445" s="278"/>
      <c r="S5445" s="278"/>
      <c r="T5445" s="279"/>
      <c r="U5445" s="15"/>
      <c r="V5445" s="15"/>
      <c r="W5445" s="15"/>
      <c r="X5445" s="15"/>
      <c r="Y5445" s="15"/>
      <c r="Z5445" s="15"/>
      <c r="AA5445" s="15"/>
      <c r="AB5445" s="15"/>
      <c r="AC5445" s="15"/>
      <c r="AD5445" s="15"/>
      <c r="AE5445" s="15"/>
      <c r="AT5445" s="280" t="s">
        <v>200</v>
      </c>
      <c r="AU5445" s="280" t="s">
        <v>82</v>
      </c>
      <c r="AV5445" s="15" t="s">
        <v>195</v>
      </c>
      <c r="AW5445" s="15" t="s">
        <v>30</v>
      </c>
      <c r="AX5445" s="15" t="s">
        <v>80</v>
      </c>
      <c r="AY5445" s="280" t="s">
        <v>189</v>
      </c>
    </row>
    <row r="5446" s="2" customFormat="1" ht="16.5" customHeight="1">
      <c r="A5446" s="39"/>
      <c r="B5446" s="40"/>
      <c r="C5446" s="228" t="s">
        <v>3512</v>
      </c>
      <c r="D5446" s="228" t="s">
        <v>191</v>
      </c>
      <c r="E5446" s="229" t="s">
        <v>3513</v>
      </c>
      <c r="F5446" s="230" t="s">
        <v>3514</v>
      </c>
      <c r="G5446" s="231" t="s">
        <v>466</v>
      </c>
      <c r="H5446" s="232">
        <v>6</v>
      </c>
      <c r="I5446" s="233"/>
      <c r="J5446" s="234">
        <f>ROUND(I5446*H5446,2)</f>
        <v>0</v>
      </c>
      <c r="K5446" s="235"/>
      <c r="L5446" s="45"/>
      <c r="M5446" s="236" t="s">
        <v>1</v>
      </c>
      <c r="N5446" s="237" t="s">
        <v>38</v>
      </c>
      <c r="O5446" s="92"/>
      <c r="P5446" s="238">
        <f>O5446*H5446</f>
        <v>0</v>
      </c>
      <c r="Q5446" s="238">
        <v>0</v>
      </c>
      <c r="R5446" s="238">
        <f>Q5446*H5446</f>
        <v>0</v>
      </c>
      <c r="S5446" s="238">
        <v>0</v>
      </c>
      <c r="T5446" s="239">
        <f>S5446*H5446</f>
        <v>0</v>
      </c>
      <c r="U5446" s="39"/>
      <c r="V5446" s="39"/>
      <c r="W5446" s="39"/>
      <c r="X5446" s="39"/>
      <c r="Y5446" s="39"/>
      <c r="Z5446" s="39"/>
      <c r="AA5446" s="39"/>
      <c r="AB5446" s="39"/>
      <c r="AC5446" s="39"/>
      <c r="AD5446" s="39"/>
      <c r="AE5446" s="39"/>
      <c r="AR5446" s="240" t="s">
        <v>306</v>
      </c>
      <c r="AT5446" s="240" t="s">
        <v>191</v>
      </c>
      <c r="AU5446" s="240" t="s">
        <v>82</v>
      </c>
      <c r="AY5446" s="18" t="s">
        <v>189</v>
      </c>
      <c r="BE5446" s="241">
        <f>IF(N5446="základní",J5446,0)</f>
        <v>0</v>
      </c>
      <c r="BF5446" s="241">
        <f>IF(N5446="snížená",J5446,0)</f>
        <v>0</v>
      </c>
      <c r="BG5446" s="241">
        <f>IF(N5446="zákl. přenesená",J5446,0)</f>
        <v>0</v>
      </c>
      <c r="BH5446" s="241">
        <f>IF(N5446="sníž. přenesená",J5446,0)</f>
        <v>0</v>
      </c>
      <c r="BI5446" s="241">
        <f>IF(N5446="nulová",J5446,0)</f>
        <v>0</v>
      </c>
      <c r="BJ5446" s="18" t="s">
        <v>80</v>
      </c>
      <c r="BK5446" s="241">
        <f>ROUND(I5446*H5446,2)</f>
        <v>0</v>
      </c>
      <c r="BL5446" s="18" t="s">
        <v>306</v>
      </c>
      <c r="BM5446" s="240" t="s">
        <v>3515</v>
      </c>
    </row>
    <row r="5447" s="2" customFormat="1">
      <c r="A5447" s="39"/>
      <c r="B5447" s="40"/>
      <c r="C5447" s="41"/>
      <c r="D5447" s="242" t="s">
        <v>197</v>
      </c>
      <c r="E5447" s="41"/>
      <c r="F5447" s="243" t="s">
        <v>3514</v>
      </c>
      <c r="G5447" s="41"/>
      <c r="H5447" s="41"/>
      <c r="I5447" s="244"/>
      <c r="J5447" s="41"/>
      <c r="K5447" s="41"/>
      <c r="L5447" s="45"/>
      <c r="M5447" s="245"/>
      <c r="N5447" s="246"/>
      <c r="O5447" s="92"/>
      <c r="P5447" s="92"/>
      <c r="Q5447" s="92"/>
      <c r="R5447" s="92"/>
      <c r="S5447" s="92"/>
      <c r="T5447" s="93"/>
      <c r="U5447" s="39"/>
      <c r="V5447" s="39"/>
      <c r="W5447" s="39"/>
      <c r="X5447" s="39"/>
      <c r="Y5447" s="39"/>
      <c r="Z5447" s="39"/>
      <c r="AA5447" s="39"/>
      <c r="AB5447" s="39"/>
      <c r="AC5447" s="39"/>
      <c r="AD5447" s="39"/>
      <c r="AE5447" s="39"/>
      <c r="AT5447" s="18" t="s">
        <v>197</v>
      </c>
      <c r="AU5447" s="18" t="s">
        <v>82</v>
      </c>
    </row>
    <row r="5448" s="2" customFormat="1">
      <c r="A5448" s="39"/>
      <c r="B5448" s="40"/>
      <c r="C5448" s="41"/>
      <c r="D5448" s="247" t="s">
        <v>198</v>
      </c>
      <c r="E5448" s="41"/>
      <c r="F5448" s="248" t="s">
        <v>3516</v>
      </c>
      <c r="G5448" s="41"/>
      <c r="H5448" s="41"/>
      <c r="I5448" s="244"/>
      <c r="J5448" s="41"/>
      <c r="K5448" s="41"/>
      <c r="L5448" s="45"/>
      <c r="M5448" s="245"/>
      <c r="N5448" s="246"/>
      <c r="O5448" s="92"/>
      <c r="P5448" s="92"/>
      <c r="Q5448" s="92"/>
      <c r="R5448" s="92"/>
      <c r="S5448" s="92"/>
      <c r="T5448" s="93"/>
      <c r="U5448" s="39"/>
      <c r="V5448" s="39"/>
      <c r="W5448" s="39"/>
      <c r="X5448" s="39"/>
      <c r="Y5448" s="39"/>
      <c r="Z5448" s="39"/>
      <c r="AA5448" s="39"/>
      <c r="AB5448" s="39"/>
      <c r="AC5448" s="39"/>
      <c r="AD5448" s="39"/>
      <c r="AE5448" s="39"/>
      <c r="AT5448" s="18" t="s">
        <v>198</v>
      </c>
      <c r="AU5448" s="18" t="s">
        <v>82</v>
      </c>
    </row>
    <row r="5449" s="13" customFormat="1">
      <c r="A5449" s="13"/>
      <c r="B5449" s="249"/>
      <c r="C5449" s="250"/>
      <c r="D5449" s="242" t="s">
        <v>200</v>
      </c>
      <c r="E5449" s="251" t="s">
        <v>1</v>
      </c>
      <c r="F5449" s="252" t="s">
        <v>3517</v>
      </c>
      <c r="G5449" s="250"/>
      <c r="H5449" s="251" t="s">
        <v>1</v>
      </c>
      <c r="I5449" s="253"/>
      <c r="J5449" s="250"/>
      <c r="K5449" s="250"/>
      <c r="L5449" s="254"/>
      <c r="M5449" s="255"/>
      <c r="N5449" s="256"/>
      <c r="O5449" s="256"/>
      <c r="P5449" s="256"/>
      <c r="Q5449" s="256"/>
      <c r="R5449" s="256"/>
      <c r="S5449" s="256"/>
      <c r="T5449" s="257"/>
      <c r="U5449" s="13"/>
      <c r="V5449" s="13"/>
      <c r="W5449" s="13"/>
      <c r="X5449" s="13"/>
      <c r="Y5449" s="13"/>
      <c r="Z5449" s="13"/>
      <c r="AA5449" s="13"/>
      <c r="AB5449" s="13"/>
      <c r="AC5449" s="13"/>
      <c r="AD5449" s="13"/>
      <c r="AE5449" s="13"/>
      <c r="AT5449" s="258" t="s">
        <v>200</v>
      </c>
      <c r="AU5449" s="258" t="s">
        <v>82</v>
      </c>
      <c r="AV5449" s="13" t="s">
        <v>80</v>
      </c>
      <c r="AW5449" s="13" t="s">
        <v>30</v>
      </c>
      <c r="AX5449" s="13" t="s">
        <v>73</v>
      </c>
      <c r="AY5449" s="258" t="s">
        <v>189</v>
      </c>
    </row>
    <row r="5450" s="13" customFormat="1">
      <c r="A5450" s="13"/>
      <c r="B5450" s="249"/>
      <c r="C5450" s="250"/>
      <c r="D5450" s="242" t="s">
        <v>200</v>
      </c>
      <c r="E5450" s="251" t="s">
        <v>1</v>
      </c>
      <c r="F5450" s="252" t="s">
        <v>3518</v>
      </c>
      <c r="G5450" s="250"/>
      <c r="H5450" s="251" t="s">
        <v>1</v>
      </c>
      <c r="I5450" s="253"/>
      <c r="J5450" s="250"/>
      <c r="K5450" s="250"/>
      <c r="L5450" s="254"/>
      <c r="M5450" s="255"/>
      <c r="N5450" s="256"/>
      <c r="O5450" s="256"/>
      <c r="P5450" s="256"/>
      <c r="Q5450" s="256"/>
      <c r="R5450" s="256"/>
      <c r="S5450" s="256"/>
      <c r="T5450" s="257"/>
      <c r="U5450" s="13"/>
      <c r="V5450" s="13"/>
      <c r="W5450" s="13"/>
      <c r="X5450" s="13"/>
      <c r="Y5450" s="13"/>
      <c r="Z5450" s="13"/>
      <c r="AA5450" s="13"/>
      <c r="AB5450" s="13"/>
      <c r="AC5450" s="13"/>
      <c r="AD5450" s="13"/>
      <c r="AE5450" s="13"/>
      <c r="AT5450" s="258" t="s">
        <v>200</v>
      </c>
      <c r="AU5450" s="258" t="s">
        <v>82</v>
      </c>
      <c r="AV5450" s="13" t="s">
        <v>80</v>
      </c>
      <c r="AW5450" s="13" t="s">
        <v>30</v>
      </c>
      <c r="AX5450" s="13" t="s">
        <v>73</v>
      </c>
      <c r="AY5450" s="258" t="s">
        <v>189</v>
      </c>
    </row>
    <row r="5451" s="13" customFormat="1">
      <c r="A5451" s="13"/>
      <c r="B5451" s="249"/>
      <c r="C5451" s="250"/>
      <c r="D5451" s="242" t="s">
        <v>200</v>
      </c>
      <c r="E5451" s="251" t="s">
        <v>1</v>
      </c>
      <c r="F5451" s="252" t="s">
        <v>3519</v>
      </c>
      <c r="G5451" s="250"/>
      <c r="H5451" s="251" t="s">
        <v>1</v>
      </c>
      <c r="I5451" s="253"/>
      <c r="J5451" s="250"/>
      <c r="K5451" s="250"/>
      <c r="L5451" s="254"/>
      <c r="M5451" s="255"/>
      <c r="N5451" s="256"/>
      <c r="O5451" s="256"/>
      <c r="P5451" s="256"/>
      <c r="Q5451" s="256"/>
      <c r="R5451" s="256"/>
      <c r="S5451" s="256"/>
      <c r="T5451" s="257"/>
      <c r="U5451" s="13"/>
      <c r="V5451" s="13"/>
      <c r="W5451" s="13"/>
      <c r="X5451" s="13"/>
      <c r="Y5451" s="13"/>
      <c r="Z5451" s="13"/>
      <c r="AA5451" s="13"/>
      <c r="AB5451" s="13"/>
      <c r="AC5451" s="13"/>
      <c r="AD5451" s="13"/>
      <c r="AE5451" s="13"/>
      <c r="AT5451" s="258" t="s">
        <v>200</v>
      </c>
      <c r="AU5451" s="258" t="s">
        <v>82</v>
      </c>
      <c r="AV5451" s="13" t="s">
        <v>80</v>
      </c>
      <c r="AW5451" s="13" t="s">
        <v>30</v>
      </c>
      <c r="AX5451" s="13" t="s">
        <v>73</v>
      </c>
      <c r="AY5451" s="258" t="s">
        <v>189</v>
      </c>
    </row>
    <row r="5452" s="13" customFormat="1">
      <c r="A5452" s="13"/>
      <c r="B5452" s="249"/>
      <c r="C5452" s="250"/>
      <c r="D5452" s="242" t="s">
        <v>200</v>
      </c>
      <c r="E5452" s="251" t="s">
        <v>1</v>
      </c>
      <c r="F5452" s="252" t="s">
        <v>3480</v>
      </c>
      <c r="G5452" s="250"/>
      <c r="H5452" s="251" t="s">
        <v>1</v>
      </c>
      <c r="I5452" s="253"/>
      <c r="J5452" s="250"/>
      <c r="K5452" s="250"/>
      <c r="L5452" s="254"/>
      <c r="M5452" s="255"/>
      <c r="N5452" s="256"/>
      <c r="O5452" s="256"/>
      <c r="P5452" s="256"/>
      <c r="Q5452" s="256"/>
      <c r="R5452" s="256"/>
      <c r="S5452" s="256"/>
      <c r="T5452" s="257"/>
      <c r="U5452" s="13"/>
      <c r="V5452" s="13"/>
      <c r="W5452" s="13"/>
      <c r="X5452" s="13"/>
      <c r="Y5452" s="13"/>
      <c r="Z5452" s="13"/>
      <c r="AA5452" s="13"/>
      <c r="AB5452" s="13"/>
      <c r="AC5452" s="13"/>
      <c r="AD5452" s="13"/>
      <c r="AE5452" s="13"/>
      <c r="AT5452" s="258" t="s">
        <v>200</v>
      </c>
      <c r="AU5452" s="258" t="s">
        <v>82</v>
      </c>
      <c r="AV5452" s="13" t="s">
        <v>80</v>
      </c>
      <c r="AW5452" s="13" t="s">
        <v>30</v>
      </c>
      <c r="AX5452" s="13" t="s">
        <v>73</v>
      </c>
      <c r="AY5452" s="258" t="s">
        <v>189</v>
      </c>
    </row>
    <row r="5453" s="13" customFormat="1">
      <c r="A5453" s="13"/>
      <c r="B5453" s="249"/>
      <c r="C5453" s="250"/>
      <c r="D5453" s="242" t="s">
        <v>200</v>
      </c>
      <c r="E5453" s="251" t="s">
        <v>1</v>
      </c>
      <c r="F5453" s="252" t="s">
        <v>2864</v>
      </c>
      <c r="G5453" s="250"/>
      <c r="H5453" s="251" t="s">
        <v>1</v>
      </c>
      <c r="I5453" s="253"/>
      <c r="J5453" s="250"/>
      <c r="K5453" s="250"/>
      <c r="L5453" s="254"/>
      <c r="M5453" s="255"/>
      <c r="N5453" s="256"/>
      <c r="O5453" s="256"/>
      <c r="P5453" s="256"/>
      <c r="Q5453" s="256"/>
      <c r="R5453" s="256"/>
      <c r="S5453" s="256"/>
      <c r="T5453" s="257"/>
      <c r="U5453" s="13"/>
      <c r="V5453" s="13"/>
      <c r="W5453" s="13"/>
      <c r="X5453" s="13"/>
      <c r="Y5453" s="13"/>
      <c r="Z5453" s="13"/>
      <c r="AA5453" s="13"/>
      <c r="AB5453" s="13"/>
      <c r="AC5453" s="13"/>
      <c r="AD5453" s="13"/>
      <c r="AE5453" s="13"/>
      <c r="AT5453" s="258" t="s">
        <v>200</v>
      </c>
      <c r="AU5453" s="258" t="s">
        <v>82</v>
      </c>
      <c r="AV5453" s="13" t="s">
        <v>80</v>
      </c>
      <c r="AW5453" s="13" t="s">
        <v>30</v>
      </c>
      <c r="AX5453" s="13" t="s">
        <v>73</v>
      </c>
      <c r="AY5453" s="258" t="s">
        <v>189</v>
      </c>
    </row>
    <row r="5454" s="13" customFormat="1">
      <c r="A5454" s="13"/>
      <c r="B5454" s="249"/>
      <c r="C5454" s="250"/>
      <c r="D5454" s="242" t="s">
        <v>200</v>
      </c>
      <c r="E5454" s="251" t="s">
        <v>1</v>
      </c>
      <c r="F5454" s="252" t="s">
        <v>3520</v>
      </c>
      <c r="G5454" s="250"/>
      <c r="H5454" s="251" t="s">
        <v>1</v>
      </c>
      <c r="I5454" s="253"/>
      <c r="J5454" s="250"/>
      <c r="K5454" s="250"/>
      <c r="L5454" s="254"/>
      <c r="M5454" s="255"/>
      <c r="N5454" s="256"/>
      <c r="O5454" s="256"/>
      <c r="P5454" s="256"/>
      <c r="Q5454" s="256"/>
      <c r="R5454" s="256"/>
      <c r="S5454" s="256"/>
      <c r="T5454" s="257"/>
      <c r="U5454" s="13"/>
      <c r="V5454" s="13"/>
      <c r="W5454" s="13"/>
      <c r="X5454" s="13"/>
      <c r="Y5454" s="13"/>
      <c r="Z5454" s="13"/>
      <c r="AA5454" s="13"/>
      <c r="AB5454" s="13"/>
      <c r="AC5454" s="13"/>
      <c r="AD5454" s="13"/>
      <c r="AE5454" s="13"/>
      <c r="AT5454" s="258" t="s">
        <v>200</v>
      </c>
      <c r="AU5454" s="258" t="s">
        <v>82</v>
      </c>
      <c r="AV5454" s="13" t="s">
        <v>80</v>
      </c>
      <c r="AW5454" s="13" t="s">
        <v>30</v>
      </c>
      <c r="AX5454" s="13" t="s">
        <v>73</v>
      </c>
      <c r="AY5454" s="258" t="s">
        <v>189</v>
      </c>
    </row>
    <row r="5455" s="13" customFormat="1">
      <c r="A5455" s="13"/>
      <c r="B5455" s="249"/>
      <c r="C5455" s="250"/>
      <c r="D5455" s="242" t="s">
        <v>200</v>
      </c>
      <c r="E5455" s="251" t="s">
        <v>1</v>
      </c>
      <c r="F5455" s="252" t="s">
        <v>3521</v>
      </c>
      <c r="G5455" s="250"/>
      <c r="H5455" s="251" t="s">
        <v>1</v>
      </c>
      <c r="I5455" s="253"/>
      <c r="J5455" s="250"/>
      <c r="K5455" s="250"/>
      <c r="L5455" s="254"/>
      <c r="M5455" s="255"/>
      <c r="N5455" s="256"/>
      <c r="O5455" s="256"/>
      <c r="P5455" s="256"/>
      <c r="Q5455" s="256"/>
      <c r="R5455" s="256"/>
      <c r="S5455" s="256"/>
      <c r="T5455" s="257"/>
      <c r="U5455" s="13"/>
      <c r="V5455" s="13"/>
      <c r="W5455" s="13"/>
      <c r="X5455" s="13"/>
      <c r="Y5455" s="13"/>
      <c r="Z5455" s="13"/>
      <c r="AA5455" s="13"/>
      <c r="AB5455" s="13"/>
      <c r="AC5455" s="13"/>
      <c r="AD5455" s="13"/>
      <c r="AE5455" s="13"/>
      <c r="AT5455" s="258" t="s">
        <v>200</v>
      </c>
      <c r="AU5455" s="258" t="s">
        <v>82</v>
      </c>
      <c r="AV5455" s="13" t="s">
        <v>80</v>
      </c>
      <c r="AW5455" s="13" t="s">
        <v>30</v>
      </c>
      <c r="AX5455" s="13" t="s">
        <v>73</v>
      </c>
      <c r="AY5455" s="258" t="s">
        <v>189</v>
      </c>
    </row>
    <row r="5456" s="13" customFormat="1">
      <c r="A5456" s="13"/>
      <c r="B5456" s="249"/>
      <c r="C5456" s="250"/>
      <c r="D5456" s="242" t="s">
        <v>200</v>
      </c>
      <c r="E5456" s="251" t="s">
        <v>1</v>
      </c>
      <c r="F5456" s="252" t="s">
        <v>2831</v>
      </c>
      <c r="G5456" s="250"/>
      <c r="H5456" s="251" t="s">
        <v>1</v>
      </c>
      <c r="I5456" s="253"/>
      <c r="J5456" s="250"/>
      <c r="K5456" s="250"/>
      <c r="L5456" s="254"/>
      <c r="M5456" s="255"/>
      <c r="N5456" s="256"/>
      <c r="O5456" s="256"/>
      <c r="P5456" s="256"/>
      <c r="Q5456" s="256"/>
      <c r="R5456" s="256"/>
      <c r="S5456" s="256"/>
      <c r="T5456" s="257"/>
      <c r="U5456" s="13"/>
      <c r="V5456" s="13"/>
      <c r="W5456" s="13"/>
      <c r="X5456" s="13"/>
      <c r="Y5456" s="13"/>
      <c r="Z5456" s="13"/>
      <c r="AA5456" s="13"/>
      <c r="AB5456" s="13"/>
      <c r="AC5456" s="13"/>
      <c r="AD5456" s="13"/>
      <c r="AE5456" s="13"/>
      <c r="AT5456" s="258" t="s">
        <v>200</v>
      </c>
      <c r="AU5456" s="258" t="s">
        <v>82</v>
      </c>
      <c r="AV5456" s="13" t="s">
        <v>80</v>
      </c>
      <c r="AW5456" s="13" t="s">
        <v>30</v>
      </c>
      <c r="AX5456" s="13" t="s">
        <v>73</v>
      </c>
      <c r="AY5456" s="258" t="s">
        <v>189</v>
      </c>
    </row>
    <row r="5457" s="13" customFormat="1">
      <c r="A5457" s="13"/>
      <c r="B5457" s="249"/>
      <c r="C5457" s="250"/>
      <c r="D5457" s="242" t="s">
        <v>200</v>
      </c>
      <c r="E5457" s="251" t="s">
        <v>1</v>
      </c>
      <c r="F5457" s="252" t="s">
        <v>3522</v>
      </c>
      <c r="G5457" s="250"/>
      <c r="H5457" s="251" t="s">
        <v>1</v>
      </c>
      <c r="I5457" s="253"/>
      <c r="J5457" s="250"/>
      <c r="K5457" s="250"/>
      <c r="L5457" s="254"/>
      <c r="M5457" s="255"/>
      <c r="N5457" s="256"/>
      <c r="O5457" s="256"/>
      <c r="P5457" s="256"/>
      <c r="Q5457" s="256"/>
      <c r="R5457" s="256"/>
      <c r="S5457" s="256"/>
      <c r="T5457" s="257"/>
      <c r="U5457" s="13"/>
      <c r="V5457" s="13"/>
      <c r="W5457" s="13"/>
      <c r="X5457" s="13"/>
      <c r="Y5457" s="13"/>
      <c r="Z5457" s="13"/>
      <c r="AA5457" s="13"/>
      <c r="AB5457" s="13"/>
      <c r="AC5457" s="13"/>
      <c r="AD5457" s="13"/>
      <c r="AE5457" s="13"/>
      <c r="AT5457" s="258" t="s">
        <v>200</v>
      </c>
      <c r="AU5457" s="258" t="s">
        <v>82</v>
      </c>
      <c r="AV5457" s="13" t="s">
        <v>80</v>
      </c>
      <c r="AW5457" s="13" t="s">
        <v>30</v>
      </c>
      <c r="AX5457" s="13" t="s">
        <v>73</v>
      </c>
      <c r="AY5457" s="258" t="s">
        <v>189</v>
      </c>
    </row>
    <row r="5458" s="14" customFormat="1">
      <c r="A5458" s="14"/>
      <c r="B5458" s="259"/>
      <c r="C5458" s="260"/>
      <c r="D5458" s="242" t="s">
        <v>200</v>
      </c>
      <c r="E5458" s="261" t="s">
        <v>1</v>
      </c>
      <c r="F5458" s="262" t="s">
        <v>3523</v>
      </c>
      <c r="G5458" s="260"/>
      <c r="H5458" s="263">
        <v>6</v>
      </c>
      <c r="I5458" s="264"/>
      <c r="J5458" s="260"/>
      <c r="K5458" s="260"/>
      <c r="L5458" s="265"/>
      <c r="M5458" s="266"/>
      <c r="N5458" s="267"/>
      <c r="O5458" s="267"/>
      <c r="P5458" s="267"/>
      <c r="Q5458" s="267"/>
      <c r="R5458" s="267"/>
      <c r="S5458" s="267"/>
      <c r="T5458" s="268"/>
      <c r="U5458" s="14"/>
      <c r="V5458" s="14"/>
      <c r="W5458" s="14"/>
      <c r="X5458" s="14"/>
      <c r="Y5458" s="14"/>
      <c r="Z5458" s="14"/>
      <c r="AA5458" s="14"/>
      <c r="AB5458" s="14"/>
      <c r="AC5458" s="14"/>
      <c r="AD5458" s="14"/>
      <c r="AE5458" s="14"/>
      <c r="AT5458" s="269" t="s">
        <v>200</v>
      </c>
      <c r="AU5458" s="269" t="s">
        <v>82</v>
      </c>
      <c r="AV5458" s="14" t="s">
        <v>82</v>
      </c>
      <c r="AW5458" s="14" t="s">
        <v>30</v>
      </c>
      <c r="AX5458" s="14" t="s">
        <v>73</v>
      </c>
      <c r="AY5458" s="269" t="s">
        <v>189</v>
      </c>
    </row>
    <row r="5459" s="15" customFormat="1">
      <c r="A5459" s="15"/>
      <c r="B5459" s="270"/>
      <c r="C5459" s="271"/>
      <c r="D5459" s="242" t="s">
        <v>200</v>
      </c>
      <c r="E5459" s="272" t="s">
        <v>1</v>
      </c>
      <c r="F5459" s="273" t="s">
        <v>207</v>
      </c>
      <c r="G5459" s="271"/>
      <c r="H5459" s="274">
        <v>6</v>
      </c>
      <c r="I5459" s="275"/>
      <c r="J5459" s="271"/>
      <c r="K5459" s="271"/>
      <c r="L5459" s="276"/>
      <c r="M5459" s="277"/>
      <c r="N5459" s="278"/>
      <c r="O5459" s="278"/>
      <c r="P5459" s="278"/>
      <c r="Q5459" s="278"/>
      <c r="R5459" s="278"/>
      <c r="S5459" s="278"/>
      <c r="T5459" s="279"/>
      <c r="U5459" s="15"/>
      <c r="V5459" s="15"/>
      <c r="W5459" s="15"/>
      <c r="X5459" s="15"/>
      <c r="Y5459" s="15"/>
      <c r="Z5459" s="15"/>
      <c r="AA5459" s="15"/>
      <c r="AB5459" s="15"/>
      <c r="AC5459" s="15"/>
      <c r="AD5459" s="15"/>
      <c r="AE5459" s="15"/>
      <c r="AT5459" s="280" t="s">
        <v>200</v>
      </c>
      <c r="AU5459" s="280" t="s">
        <v>82</v>
      </c>
      <c r="AV5459" s="15" t="s">
        <v>195</v>
      </c>
      <c r="AW5459" s="15" t="s">
        <v>30</v>
      </c>
      <c r="AX5459" s="15" t="s">
        <v>80</v>
      </c>
      <c r="AY5459" s="280" t="s">
        <v>189</v>
      </c>
    </row>
    <row r="5460" s="2" customFormat="1" ht="24.15" customHeight="1">
      <c r="A5460" s="39"/>
      <c r="B5460" s="40"/>
      <c r="C5460" s="281" t="s">
        <v>3524</v>
      </c>
      <c r="D5460" s="281" t="s">
        <v>273</v>
      </c>
      <c r="E5460" s="282" t="s">
        <v>3525</v>
      </c>
      <c r="F5460" s="283" t="s">
        <v>3526</v>
      </c>
      <c r="G5460" s="284" t="s">
        <v>359</v>
      </c>
      <c r="H5460" s="285">
        <v>6</v>
      </c>
      <c r="I5460" s="286"/>
      <c r="J5460" s="287">
        <f>ROUND(I5460*H5460,2)</f>
        <v>0</v>
      </c>
      <c r="K5460" s="288"/>
      <c r="L5460" s="289"/>
      <c r="M5460" s="290" t="s">
        <v>1</v>
      </c>
      <c r="N5460" s="291" t="s">
        <v>38</v>
      </c>
      <c r="O5460" s="92"/>
      <c r="P5460" s="238">
        <f>O5460*H5460</f>
        <v>0</v>
      </c>
      <c r="Q5460" s="238">
        <v>0</v>
      </c>
      <c r="R5460" s="238">
        <f>Q5460*H5460</f>
        <v>0</v>
      </c>
      <c r="S5460" s="238">
        <v>0</v>
      </c>
      <c r="T5460" s="239">
        <f>S5460*H5460</f>
        <v>0</v>
      </c>
      <c r="U5460" s="39"/>
      <c r="V5460" s="39"/>
      <c r="W5460" s="39"/>
      <c r="X5460" s="39"/>
      <c r="Y5460" s="39"/>
      <c r="Z5460" s="39"/>
      <c r="AA5460" s="39"/>
      <c r="AB5460" s="39"/>
      <c r="AC5460" s="39"/>
      <c r="AD5460" s="39"/>
      <c r="AE5460" s="39"/>
      <c r="AR5460" s="240" t="s">
        <v>471</v>
      </c>
      <c r="AT5460" s="240" t="s">
        <v>273</v>
      </c>
      <c r="AU5460" s="240" t="s">
        <v>82</v>
      </c>
      <c r="AY5460" s="18" t="s">
        <v>189</v>
      </c>
      <c r="BE5460" s="241">
        <f>IF(N5460="základní",J5460,0)</f>
        <v>0</v>
      </c>
      <c r="BF5460" s="241">
        <f>IF(N5460="snížená",J5460,0)</f>
        <v>0</v>
      </c>
      <c r="BG5460" s="241">
        <f>IF(N5460="zákl. přenesená",J5460,0)</f>
        <v>0</v>
      </c>
      <c r="BH5460" s="241">
        <f>IF(N5460="sníž. přenesená",J5460,0)</f>
        <v>0</v>
      </c>
      <c r="BI5460" s="241">
        <f>IF(N5460="nulová",J5460,0)</f>
        <v>0</v>
      </c>
      <c r="BJ5460" s="18" t="s">
        <v>80</v>
      </c>
      <c r="BK5460" s="241">
        <f>ROUND(I5460*H5460,2)</f>
        <v>0</v>
      </c>
      <c r="BL5460" s="18" t="s">
        <v>306</v>
      </c>
      <c r="BM5460" s="240" t="s">
        <v>3527</v>
      </c>
    </row>
    <row r="5461" s="2" customFormat="1">
      <c r="A5461" s="39"/>
      <c r="B5461" s="40"/>
      <c r="C5461" s="41"/>
      <c r="D5461" s="242" t="s">
        <v>197</v>
      </c>
      <c r="E5461" s="41"/>
      <c r="F5461" s="243" t="s">
        <v>3526</v>
      </c>
      <c r="G5461" s="41"/>
      <c r="H5461" s="41"/>
      <c r="I5461" s="244"/>
      <c r="J5461" s="41"/>
      <c r="K5461" s="41"/>
      <c r="L5461" s="45"/>
      <c r="M5461" s="245"/>
      <c r="N5461" s="246"/>
      <c r="O5461" s="92"/>
      <c r="P5461" s="92"/>
      <c r="Q5461" s="92"/>
      <c r="R5461" s="92"/>
      <c r="S5461" s="92"/>
      <c r="T5461" s="93"/>
      <c r="U5461" s="39"/>
      <c r="V5461" s="39"/>
      <c r="W5461" s="39"/>
      <c r="X5461" s="39"/>
      <c r="Y5461" s="39"/>
      <c r="Z5461" s="39"/>
      <c r="AA5461" s="39"/>
      <c r="AB5461" s="39"/>
      <c r="AC5461" s="39"/>
      <c r="AD5461" s="39"/>
      <c r="AE5461" s="39"/>
      <c r="AT5461" s="18" t="s">
        <v>197</v>
      </c>
      <c r="AU5461" s="18" t="s">
        <v>82</v>
      </c>
    </row>
    <row r="5462" s="2" customFormat="1" ht="24.15" customHeight="1">
      <c r="A5462" s="39"/>
      <c r="B5462" s="40"/>
      <c r="C5462" s="228" t="s">
        <v>3528</v>
      </c>
      <c r="D5462" s="228" t="s">
        <v>191</v>
      </c>
      <c r="E5462" s="229" t="s">
        <v>3529</v>
      </c>
      <c r="F5462" s="230" t="s">
        <v>3530</v>
      </c>
      <c r="G5462" s="231" t="s">
        <v>2172</v>
      </c>
      <c r="H5462" s="304"/>
      <c r="I5462" s="233"/>
      <c r="J5462" s="234">
        <f>ROUND(I5462*H5462,2)</f>
        <v>0</v>
      </c>
      <c r="K5462" s="235"/>
      <c r="L5462" s="45"/>
      <c r="M5462" s="236" t="s">
        <v>1</v>
      </c>
      <c r="N5462" s="237" t="s">
        <v>38</v>
      </c>
      <c r="O5462" s="92"/>
      <c r="P5462" s="238">
        <f>O5462*H5462</f>
        <v>0</v>
      </c>
      <c r="Q5462" s="238">
        <v>0</v>
      </c>
      <c r="R5462" s="238">
        <f>Q5462*H5462</f>
        <v>0</v>
      </c>
      <c r="S5462" s="238">
        <v>0</v>
      </c>
      <c r="T5462" s="239">
        <f>S5462*H5462</f>
        <v>0</v>
      </c>
      <c r="U5462" s="39"/>
      <c r="V5462" s="39"/>
      <c r="W5462" s="39"/>
      <c r="X5462" s="39"/>
      <c r="Y5462" s="39"/>
      <c r="Z5462" s="39"/>
      <c r="AA5462" s="39"/>
      <c r="AB5462" s="39"/>
      <c r="AC5462" s="39"/>
      <c r="AD5462" s="39"/>
      <c r="AE5462" s="39"/>
      <c r="AR5462" s="240" t="s">
        <v>306</v>
      </c>
      <c r="AT5462" s="240" t="s">
        <v>191</v>
      </c>
      <c r="AU5462" s="240" t="s">
        <v>82</v>
      </c>
      <c r="AY5462" s="18" t="s">
        <v>189</v>
      </c>
      <c r="BE5462" s="241">
        <f>IF(N5462="základní",J5462,0)</f>
        <v>0</v>
      </c>
      <c r="BF5462" s="241">
        <f>IF(N5462="snížená",J5462,0)</f>
        <v>0</v>
      </c>
      <c r="BG5462" s="241">
        <f>IF(N5462="zákl. přenesená",J5462,0)</f>
        <v>0</v>
      </c>
      <c r="BH5462" s="241">
        <f>IF(N5462="sníž. přenesená",J5462,0)</f>
        <v>0</v>
      </c>
      <c r="BI5462" s="241">
        <f>IF(N5462="nulová",J5462,0)</f>
        <v>0</v>
      </c>
      <c r="BJ5462" s="18" t="s">
        <v>80</v>
      </c>
      <c r="BK5462" s="241">
        <f>ROUND(I5462*H5462,2)</f>
        <v>0</v>
      </c>
      <c r="BL5462" s="18" t="s">
        <v>306</v>
      </c>
      <c r="BM5462" s="240" t="s">
        <v>3531</v>
      </c>
    </row>
    <row r="5463" s="2" customFormat="1">
      <c r="A5463" s="39"/>
      <c r="B5463" s="40"/>
      <c r="C5463" s="41"/>
      <c r="D5463" s="242" t="s">
        <v>197</v>
      </c>
      <c r="E5463" s="41"/>
      <c r="F5463" s="243" t="s">
        <v>3530</v>
      </c>
      <c r="G5463" s="41"/>
      <c r="H5463" s="41"/>
      <c r="I5463" s="244"/>
      <c r="J5463" s="41"/>
      <c r="K5463" s="41"/>
      <c r="L5463" s="45"/>
      <c r="M5463" s="245"/>
      <c r="N5463" s="246"/>
      <c r="O5463" s="92"/>
      <c r="P5463" s="92"/>
      <c r="Q5463" s="92"/>
      <c r="R5463" s="92"/>
      <c r="S5463" s="92"/>
      <c r="T5463" s="93"/>
      <c r="U5463" s="39"/>
      <c r="V5463" s="39"/>
      <c r="W5463" s="39"/>
      <c r="X5463" s="39"/>
      <c r="Y5463" s="39"/>
      <c r="Z5463" s="39"/>
      <c r="AA5463" s="39"/>
      <c r="AB5463" s="39"/>
      <c r="AC5463" s="39"/>
      <c r="AD5463" s="39"/>
      <c r="AE5463" s="39"/>
      <c r="AT5463" s="18" t="s">
        <v>197</v>
      </c>
      <c r="AU5463" s="18" t="s">
        <v>82</v>
      </c>
    </row>
    <row r="5464" s="2" customFormat="1">
      <c r="A5464" s="39"/>
      <c r="B5464" s="40"/>
      <c r="C5464" s="41"/>
      <c r="D5464" s="247" t="s">
        <v>198</v>
      </c>
      <c r="E5464" s="41"/>
      <c r="F5464" s="248" t="s">
        <v>3532</v>
      </c>
      <c r="G5464" s="41"/>
      <c r="H5464" s="41"/>
      <c r="I5464" s="244"/>
      <c r="J5464" s="41"/>
      <c r="K5464" s="41"/>
      <c r="L5464" s="45"/>
      <c r="M5464" s="245"/>
      <c r="N5464" s="246"/>
      <c r="O5464" s="92"/>
      <c r="P5464" s="92"/>
      <c r="Q5464" s="92"/>
      <c r="R5464" s="92"/>
      <c r="S5464" s="92"/>
      <c r="T5464" s="93"/>
      <c r="U5464" s="39"/>
      <c r="V5464" s="39"/>
      <c r="W5464" s="39"/>
      <c r="X5464" s="39"/>
      <c r="Y5464" s="39"/>
      <c r="Z5464" s="39"/>
      <c r="AA5464" s="39"/>
      <c r="AB5464" s="39"/>
      <c r="AC5464" s="39"/>
      <c r="AD5464" s="39"/>
      <c r="AE5464" s="39"/>
      <c r="AT5464" s="18" t="s">
        <v>198</v>
      </c>
      <c r="AU5464" s="18" t="s">
        <v>82</v>
      </c>
    </row>
    <row r="5465" s="12" customFormat="1" ht="22.8" customHeight="1">
      <c r="A5465" s="12"/>
      <c r="B5465" s="212"/>
      <c r="C5465" s="213"/>
      <c r="D5465" s="214" t="s">
        <v>72</v>
      </c>
      <c r="E5465" s="226" t="s">
        <v>3533</v>
      </c>
      <c r="F5465" s="226" t="s">
        <v>3534</v>
      </c>
      <c r="G5465" s="213"/>
      <c r="H5465" s="213"/>
      <c r="I5465" s="216"/>
      <c r="J5465" s="227">
        <f>BK5465</f>
        <v>0</v>
      </c>
      <c r="K5465" s="213"/>
      <c r="L5465" s="218"/>
      <c r="M5465" s="219"/>
      <c r="N5465" s="220"/>
      <c r="O5465" s="220"/>
      <c r="P5465" s="221">
        <f>SUM(P5466:P5656)</f>
        <v>0</v>
      </c>
      <c r="Q5465" s="220"/>
      <c r="R5465" s="221">
        <f>SUM(R5466:R5656)</f>
        <v>1.44544596</v>
      </c>
      <c r="S5465" s="220"/>
      <c r="T5465" s="222">
        <f>SUM(T5466:T5656)</f>
        <v>6.9499903999999999</v>
      </c>
      <c r="U5465" s="12"/>
      <c r="V5465" s="12"/>
      <c r="W5465" s="12"/>
      <c r="X5465" s="12"/>
      <c r="Y5465" s="12"/>
      <c r="Z5465" s="12"/>
      <c r="AA5465" s="12"/>
      <c r="AB5465" s="12"/>
      <c r="AC5465" s="12"/>
      <c r="AD5465" s="12"/>
      <c r="AE5465" s="12"/>
      <c r="AR5465" s="223" t="s">
        <v>82</v>
      </c>
      <c r="AT5465" s="224" t="s">
        <v>72</v>
      </c>
      <c r="AU5465" s="224" t="s">
        <v>80</v>
      </c>
      <c r="AY5465" s="223" t="s">
        <v>189</v>
      </c>
      <c r="BK5465" s="225">
        <f>SUM(BK5466:BK5656)</f>
        <v>0</v>
      </c>
    </row>
    <row r="5466" s="2" customFormat="1" ht="16.5" customHeight="1">
      <c r="A5466" s="39"/>
      <c r="B5466" s="40"/>
      <c r="C5466" s="228" t="s">
        <v>3535</v>
      </c>
      <c r="D5466" s="228" t="s">
        <v>191</v>
      </c>
      <c r="E5466" s="229" t="s">
        <v>3536</v>
      </c>
      <c r="F5466" s="230" t="s">
        <v>3537</v>
      </c>
      <c r="G5466" s="231" t="s">
        <v>301</v>
      </c>
      <c r="H5466" s="232">
        <v>22.52</v>
      </c>
      <c r="I5466" s="233"/>
      <c r="J5466" s="234">
        <f>ROUND(I5466*H5466,2)</f>
        <v>0</v>
      </c>
      <c r="K5466" s="235"/>
      <c r="L5466" s="45"/>
      <c r="M5466" s="236" t="s">
        <v>1</v>
      </c>
      <c r="N5466" s="237" t="s">
        <v>38</v>
      </c>
      <c r="O5466" s="92"/>
      <c r="P5466" s="238">
        <f>O5466*H5466</f>
        <v>0</v>
      </c>
      <c r="Q5466" s="238">
        <v>0</v>
      </c>
      <c r="R5466" s="238">
        <f>Q5466*H5466</f>
        <v>0</v>
      </c>
      <c r="S5466" s="238">
        <v>0</v>
      </c>
      <c r="T5466" s="239">
        <f>S5466*H5466</f>
        <v>0</v>
      </c>
      <c r="U5466" s="39"/>
      <c r="V5466" s="39"/>
      <c r="W5466" s="39"/>
      <c r="X5466" s="39"/>
      <c r="Y5466" s="39"/>
      <c r="Z5466" s="39"/>
      <c r="AA5466" s="39"/>
      <c r="AB5466" s="39"/>
      <c r="AC5466" s="39"/>
      <c r="AD5466" s="39"/>
      <c r="AE5466" s="39"/>
      <c r="AR5466" s="240" t="s">
        <v>306</v>
      </c>
      <c r="AT5466" s="240" t="s">
        <v>191</v>
      </c>
      <c r="AU5466" s="240" t="s">
        <v>82</v>
      </c>
      <c r="AY5466" s="18" t="s">
        <v>189</v>
      </c>
      <c r="BE5466" s="241">
        <f>IF(N5466="základní",J5466,0)</f>
        <v>0</v>
      </c>
      <c r="BF5466" s="241">
        <f>IF(N5466="snížená",J5466,0)</f>
        <v>0</v>
      </c>
      <c r="BG5466" s="241">
        <f>IF(N5466="zákl. přenesená",J5466,0)</f>
        <v>0</v>
      </c>
      <c r="BH5466" s="241">
        <f>IF(N5466="sníž. přenesená",J5466,0)</f>
        <v>0</v>
      </c>
      <c r="BI5466" s="241">
        <f>IF(N5466="nulová",J5466,0)</f>
        <v>0</v>
      </c>
      <c r="BJ5466" s="18" t="s">
        <v>80</v>
      </c>
      <c r="BK5466" s="241">
        <f>ROUND(I5466*H5466,2)</f>
        <v>0</v>
      </c>
      <c r="BL5466" s="18" t="s">
        <v>306</v>
      </c>
      <c r="BM5466" s="240" t="s">
        <v>3538</v>
      </c>
    </row>
    <row r="5467" s="2" customFormat="1">
      <c r="A5467" s="39"/>
      <c r="B5467" s="40"/>
      <c r="C5467" s="41"/>
      <c r="D5467" s="242" t="s">
        <v>197</v>
      </c>
      <c r="E5467" s="41"/>
      <c r="F5467" s="243" t="s">
        <v>3537</v>
      </c>
      <c r="G5467" s="41"/>
      <c r="H5467" s="41"/>
      <c r="I5467" s="244"/>
      <c r="J5467" s="41"/>
      <c r="K5467" s="41"/>
      <c r="L5467" s="45"/>
      <c r="M5467" s="245"/>
      <c r="N5467" s="246"/>
      <c r="O5467" s="92"/>
      <c r="P5467" s="92"/>
      <c r="Q5467" s="92"/>
      <c r="R5467" s="92"/>
      <c r="S5467" s="92"/>
      <c r="T5467" s="93"/>
      <c r="U5467" s="39"/>
      <c r="V5467" s="39"/>
      <c r="W5467" s="39"/>
      <c r="X5467" s="39"/>
      <c r="Y5467" s="39"/>
      <c r="Z5467" s="39"/>
      <c r="AA5467" s="39"/>
      <c r="AB5467" s="39"/>
      <c r="AC5467" s="39"/>
      <c r="AD5467" s="39"/>
      <c r="AE5467" s="39"/>
      <c r="AT5467" s="18" t="s">
        <v>197</v>
      </c>
      <c r="AU5467" s="18" t="s">
        <v>82</v>
      </c>
    </row>
    <row r="5468" s="2" customFormat="1">
      <c r="A5468" s="39"/>
      <c r="B5468" s="40"/>
      <c r="C5468" s="41"/>
      <c r="D5468" s="247" t="s">
        <v>198</v>
      </c>
      <c r="E5468" s="41"/>
      <c r="F5468" s="248" t="s">
        <v>3539</v>
      </c>
      <c r="G5468" s="41"/>
      <c r="H5468" s="41"/>
      <c r="I5468" s="244"/>
      <c r="J5468" s="41"/>
      <c r="K5468" s="41"/>
      <c r="L5468" s="45"/>
      <c r="M5468" s="245"/>
      <c r="N5468" s="246"/>
      <c r="O5468" s="92"/>
      <c r="P5468" s="92"/>
      <c r="Q5468" s="92"/>
      <c r="R5468" s="92"/>
      <c r="S5468" s="92"/>
      <c r="T5468" s="93"/>
      <c r="U5468" s="39"/>
      <c r="V5468" s="39"/>
      <c r="W5468" s="39"/>
      <c r="X5468" s="39"/>
      <c r="Y5468" s="39"/>
      <c r="Z5468" s="39"/>
      <c r="AA5468" s="39"/>
      <c r="AB5468" s="39"/>
      <c r="AC5468" s="39"/>
      <c r="AD5468" s="39"/>
      <c r="AE5468" s="39"/>
      <c r="AT5468" s="18" t="s">
        <v>198</v>
      </c>
      <c r="AU5468" s="18" t="s">
        <v>82</v>
      </c>
    </row>
    <row r="5469" s="13" customFormat="1">
      <c r="A5469" s="13"/>
      <c r="B5469" s="249"/>
      <c r="C5469" s="250"/>
      <c r="D5469" s="242" t="s">
        <v>200</v>
      </c>
      <c r="E5469" s="251" t="s">
        <v>1</v>
      </c>
      <c r="F5469" s="252" t="s">
        <v>338</v>
      </c>
      <c r="G5469" s="250"/>
      <c r="H5469" s="251" t="s">
        <v>1</v>
      </c>
      <c r="I5469" s="253"/>
      <c r="J5469" s="250"/>
      <c r="K5469" s="250"/>
      <c r="L5469" s="254"/>
      <c r="M5469" s="255"/>
      <c r="N5469" s="256"/>
      <c r="O5469" s="256"/>
      <c r="P5469" s="256"/>
      <c r="Q5469" s="256"/>
      <c r="R5469" s="256"/>
      <c r="S5469" s="256"/>
      <c r="T5469" s="257"/>
      <c r="U5469" s="13"/>
      <c r="V5469" s="13"/>
      <c r="W5469" s="13"/>
      <c r="X5469" s="13"/>
      <c r="Y5469" s="13"/>
      <c r="Z5469" s="13"/>
      <c r="AA5469" s="13"/>
      <c r="AB5469" s="13"/>
      <c r="AC5469" s="13"/>
      <c r="AD5469" s="13"/>
      <c r="AE5469" s="13"/>
      <c r="AT5469" s="258" t="s">
        <v>200</v>
      </c>
      <c r="AU5469" s="258" t="s">
        <v>82</v>
      </c>
      <c r="AV5469" s="13" t="s">
        <v>80</v>
      </c>
      <c r="AW5469" s="13" t="s">
        <v>30</v>
      </c>
      <c r="AX5469" s="13" t="s">
        <v>73</v>
      </c>
      <c r="AY5469" s="258" t="s">
        <v>189</v>
      </c>
    </row>
    <row r="5470" s="13" customFormat="1">
      <c r="A5470" s="13"/>
      <c r="B5470" s="249"/>
      <c r="C5470" s="250"/>
      <c r="D5470" s="242" t="s">
        <v>200</v>
      </c>
      <c r="E5470" s="251" t="s">
        <v>1</v>
      </c>
      <c r="F5470" s="252" t="s">
        <v>1036</v>
      </c>
      <c r="G5470" s="250"/>
      <c r="H5470" s="251" t="s">
        <v>1</v>
      </c>
      <c r="I5470" s="253"/>
      <c r="J5470" s="250"/>
      <c r="K5470" s="250"/>
      <c r="L5470" s="254"/>
      <c r="M5470" s="255"/>
      <c r="N5470" s="256"/>
      <c r="O5470" s="256"/>
      <c r="P5470" s="256"/>
      <c r="Q5470" s="256"/>
      <c r="R5470" s="256"/>
      <c r="S5470" s="256"/>
      <c r="T5470" s="257"/>
      <c r="U5470" s="13"/>
      <c r="V5470" s="13"/>
      <c r="W5470" s="13"/>
      <c r="X5470" s="13"/>
      <c r="Y5470" s="13"/>
      <c r="Z5470" s="13"/>
      <c r="AA5470" s="13"/>
      <c r="AB5470" s="13"/>
      <c r="AC5470" s="13"/>
      <c r="AD5470" s="13"/>
      <c r="AE5470" s="13"/>
      <c r="AT5470" s="258" t="s">
        <v>200</v>
      </c>
      <c r="AU5470" s="258" t="s">
        <v>82</v>
      </c>
      <c r="AV5470" s="13" t="s">
        <v>80</v>
      </c>
      <c r="AW5470" s="13" t="s">
        <v>30</v>
      </c>
      <c r="AX5470" s="13" t="s">
        <v>73</v>
      </c>
      <c r="AY5470" s="258" t="s">
        <v>189</v>
      </c>
    </row>
    <row r="5471" s="13" customFormat="1">
      <c r="A5471" s="13"/>
      <c r="B5471" s="249"/>
      <c r="C5471" s="250"/>
      <c r="D5471" s="242" t="s">
        <v>200</v>
      </c>
      <c r="E5471" s="251" t="s">
        <v>1</v>
      </c>
      <c r="F5471" s="252" t="s">
        <v>3540</v>
      </c>
      <c r="G5471" s="250"/>
      <c r="H5471" s="251" t="s">
        <v>1</v>
      </c>
      <c r="I5471" s="253"/>
      <c r="J5471" s="250"/>
      <c r="K5471" s="250"/>
      <c r="L5471" s="254"/>
      <c r="M5471" s="255"/>
      <c r="N5471" s="256"/>
      <c r="O5471" s="256"/>
      <c r="P5471" s="256"/>
      <c r="Q5471" s="256"/>
      <c r="R5471" s="256"/>
      <c r="S5471" s="256"/>
      <c r="T5471" s="257"/>
      <c r="U5471" s="13"/>
      <c r="V5471" s="13"/>
      <c r="W5471" s="13"/>
      <c r="X5471" s="13"/>
      <c r="Y5471" s="13"/>
      <c r="Z5471" s="13"/>
      <c r="AA5471" s="13"/>
      <c r="AB5471" s="13"/>
      <c r="AC5471" s="13"/>
      <c r="AD5471" s="13"/>
      <c r="AE5471" s="13"/>
      <c r="AT5471" s="258" t="s">
        <v>200</v>
      </c>
      <c r="AU5471" s="258" t="s">
        <v>82</v>
      </c>
      <c r="AV5471" s="13" t="s">
        <v>80</v>
      </c>
      <c r="AW5471" s="13" t="s">
        <v>30</v>
      </c>
      <c r="AX5471" s="13" t="s">
        <v>73</v>
      </c>
      <c r="AY5471" s="258" t="s">
        <v>189</v>
      </c>
    </row>
    <row r="5472" s="14" customFormat="1">
      <c r="A5472" s="14"/>
      <c r="B5472" s="259"/>
      <c r="C5472" s="260"/>
      <c r="D5472" s="242" t="s">
        <v>200</v>
      </c>
      <c r="E5472" s="261" t="s">
        <v>1</v>
      </c>
      <c r="F5472" s="262" t="s">
        <v>2216</v>
      </c>
      <c r="G5472" s="260"/>
      <c r="H5472" s="263">
        <v>5.7199999999999998</v>
      </c>
      <c r="I5472" s="264"/>
      <c r="J5472" s="260"/>
      <c r="K5472" s="260"/>
      <c r="L5472" s="265"/>
      <c r="M5472" s="266"/>
      <c r="N5472" s="267"/>
      <c r="O5472" s="267"/>
      <c r="P5472" s="267"/>
      <c r="Q5472" s="267"/>
      <c r="R5472" s="267"/>
      <c r="S5472" s="267"/>
      <c r="T5472" s="268"/>
      <c r="U5472" s="14"/>
      <c r="V5472" s="14"/>
      <c r="W5472" s="14"/>
      <c r="X5472" s="14"/>
      <c r="Y5472" s="14"/>
      <c r="Z5472" s="14"/>
      <c r="AA5472" s="14"/>
      <c r="AB5472" s="14"/>
      <c r="AC5472" s="14"/>
      <c r="AD5472" s="14"/>
      <c r="AE5472" s="14"/>
      <c r="AT5472" s="269" t="s">
        <v>200</v>
      </c>
      <c r="AU5472" s="269" t="s">
        <v>82</v>
      </c>
      <c r="AV5472" s="14" t="s">
        <v>82</v>
      </c>
      <c r="AW5472" s="14" t="s">
        <v>30</v>
      </c>
      <c r="AX5472" s="14" t="s">
        <v>73</v>
      </c>
      <c r="AY5472" s="269" t="s">
        <v>189</v>
      </c>
    </row>
    <row r="5473" s="13" customFormat="1">
      <c r="A5473" s="13"/>
      <c r="B5473" s="249"/>
      <c r="C5473" s="250"/>
      <c r="D5473" s="242" t="s">
        <v>200</v>
      </c>
      <c r="E5473" s="251" t="s">
        <v>1</v>
      </c>
      <c r="F5473" s="252" t="s">
        <v>1038</v>
      </c>
      <c r="G5473" s="250"/>
      <c r="H5473" s="251" t="s">
        <v>1</v>
      </c>
      <c r="I5473" s="253"/>
      <c r="J5473" s="250"/>
      <c r="K5473" s="250"/>
      <c r="L5473" s="254"/>
      <c r="M5473" s="255"/>
      <c r="N5473" s="256"/>
      <c r="O5473" s="256"/>
      <c r="P5473" s="256"/>
      <c r="Q5473" s="256"/>
      <c r="R5473" s="256"/>
      <c r="S5473" s="256"/>
      <c r="T5473" s="257"/>
      <c r="U5473" s="13"/>
      <c r="V5473" s="13"/>
      <c r="W5473" s="13"/>
      <c r="X5473" s="13"/>
      <c r="Y5473" s="13"/>
      <c r="Z5473" s="13"/>
      <c r="AA5473" s="13"/>
      <c r="AB5473" s="13"/>
      <c r="AC5473" s="13"/>
      <c r="AD5473" s="13"/>
      <c r="AE5473" s="13"/>
      <c r="AT5473" s="258" t="s">
        <v>200</v>
      </c>
      <c r="AU5473" s="258" t="s">
        <v>82</v>
      </c>
      <c r="AV5473" s="13" t="s">
        <v>80</v>
      </c>
      <c r="AW5473" s="13" t="s">
        <v>30</v>
      </c>
      <c r="AX5473" s="13" t="s">
        <v>73</v>
      </c>
      <c r="AY5473" s="258" t="s">
        <v>189</v>
      </c>
    </row>
    <row r="5474" s="13" customFormat="1">
      <c r="A5474" s="13"/>
      <c r="B5474" s="249"/>
      <c r="C5474" s="250"/>
      <c r="D5474" s="242" t="s">
        <v>200</v>
      </c>
      <c r="E5474" s="251" t="s">
        <v>1</v>
      </c>
      <c r="F5474" s="252" t="s">
        <v>3541</v>
      </c>
      <c r="G5474" s="250"/>
      <c r="H5474" s="251" t="s">
        <v>1</v>
      </c>
      <c r="I5474" s="253"/>
      <c r="J5474" s="250"/>
      <c r="K5474" s="250"/>
      <c r="L5474" s="254"/>
      <c r="M5474" s="255"/>
      <c r="N5474" s="256"/>
      <c r="O5474" s="256"/>
      <c r="P5474" s="256"/>
      <c r="Q5474" s="256"/>
      <c r="R5474" s="256"/>
      <c r="S5474" s="256"/>
      <c r="T5474" s="257"/>
      <c r="U5474" s="13"/>
      <c r="V5474" s="13"/>
      <c r="W5474" s="13"/>
      <c r="X5474" s="13"/>
      <c r="Y5474" s="13"/>
      <c r="Z5474" s="13"/>
      <c r="AA5474" s="13"/>
      <c r="AB5474" s="13"/>
      <c r="AC5474" s="13"/>
      <c r="AD5474" s="13"/>
      <c r="AE5474" s="13"/>
      <c r="AT5474" s="258" t="s">
        <v>200</v>
      </c>
      <c r="AU5474" s="258" t="s">
        <v>82</v>
      </c>
      <c r="AV5474" s="13" t="s">
        <v>80</v>
      </c>
      <c r="AW5474" s="13" t="s">
        <v>30</v>
      </c>
      <c r="AX5474" s="13" t="s">
        <v>73</v>
      </c>
      <c r="AY5474" s="258" t="s">
        <v>189</v>
      </c>
    </row>
    <row r="5475" s="14" customFormat="1">
      <c r="A5475" s="14"/>
      <c r="B5475" s="259"/>
      <c r="C5475" s="260"/>
      <c r="D5475" s="242" t="s">
        <v>200</v>
      </c>
      <c r="E5475" s="261" t="s">
        <v>1</v>
      </c>
      <c r="F5475" s="262" t="s">
        <v>3542</v>
      </c>
      <c r="G5475" s="260"/>
      <c r="H5475" s="263">
        <v>6.7000000000000002</v>
      </c>
      <c r="I5475" s="264"/>
      <c r="J5475" s="260"/>
      <c r="K5475" s="260"/>
      <c r="L5475" s="265"/>
      <c r="M5475" s="266"/>
      <c r="N5475" s="267"/>
      <c r="O5475" s="267"/>
      <c r="P5475" s="267"/>
      <c r="Q5475" s="267"/>
      <c r="R5475" s="267"/>
      <c r="S5475" s="267"/>
      <c r="T5475" s="268"/>
      <c r="U5475" s="14"/>
      <c r="V5475" s="14"/>
      <c r="W5475" s="14"/>
      <c r="X5475" s="14"/>
      <c r="Y5475" s="14"/>
      <c r="Z5475" s="14"/>
      <c r="AA5475" s="14"/>
      <c r="AB5475" s="14"/>
      <c r="AC5475" s="14"/>
      <c r="AD5475" s="14"/>
      <c r="AE5475" s="14"/>
      <c r="AT5475" s="269" t="s">
        <v>200</v>
      </c>
      <c r="AU5475" s="269" t="s">
        <v>82</v>
      </c>
      <c r="AV5475" s="14" t="s">
        <v>82</v>
      </c>
      <c r="AW5475" s="14" t="s">
        <v>30</v>
      </c>
      <c r="AX5475" s="14" t="s">
        <v>73</v>
      </c>
      <c r="AY5475" s="269" t="s">
        <v>189</v>
      </c>
    </row>
    <row r="5476" s="13" customFormat="1">
      <c r="A5476" s="13"/>
      <c r="B5476" s="249"/>
      <c r="C5476" s="250"/>
      <c r="D5476" s="242" t="s">
        <v>200</v>
      </c>
      <c r="E5476" s="251" t="s">
        <v>1</v>
      </c>
      <c r="F5476" s="252" t="s">
        <v>352</v>
      </c>
      <c r="G5476" s="250"/>
      <c r="H5476" s="251" t="s">
        <v>1</v>
      </c>
      <c r="I5476" s="253"/>
      <c r="J5476" s="250"/>
      <c r="K5476" s="250"/>
      <c r="L5476" s="254"/>
      <c r="M5476" s="255"/>
      <c r="N5476" s="256"/>
      <c r="O5476" s="256"/>
      <c r="P5476" s="256"/>
      <c r="Q5476" s="256"/>
      <c r="R5476" s="256"/>
      <c r="S5476" s="256"/>
      <c r="T5476" s="257"/>
      <c r="U5476" s="13"/>
      <c r="V5476" s="13"/>
      <c r="W5476" s="13"/>
      <c r="X5476" s="13"/>
      <c r="Y5476" s="13"/>
      <c r="Z5476" s="13"/>
      <c r="AA5476" s="13"/>
      <c r="AB5476" s="13"/>
      <c r="AC5476" s="13"/>
      <c r="AD5476" s="13"/>
      <c r="AE5476" s="13"/>
      <c r="AT5476" s="258" t="s">
        <v>200</v>
      </c>
      <c r="AU5476" s="258" t="s">
        <v>82</v>
      </c>
      <c r="AV5476" s="13" t="s">
        <v>80</v>
      </c>
      <c r="AW5476" s="13" t="s">
        <v>30</v>
      </c>
      <c r="AX5476" s="13" t="s">
        <v>73</v>
      </c>
      <c r="AY5476" s="258" t="s">
        <v>189</v>
      </c>
    </row>
    <row r="5477" s="13" customFormat="1">
      <c r="A5477" s="13"/>
      <c r="B5477" s="249"/>
      <c r="C5477" s="250"/>
      <c r="D5477" s="242" t="s">
        <v>200</v>
      </c>
      <c r="E5477" s="251" t="s">
        <v>1</v>
      </c>
      <c r="F5477" s="252" t="s">
        <v>1107</v>
      </c>
      <c r="G5477" s="250"/>
      <c r="H5477" s="251" t="s">
        <v>1</v>
      </c>
      <c r="I5477" s="253"/>
      <c r="J5477" s="250"/>
      <c r="K5477" s="250"/>
      <c r="L5477" s="254"/>
      <c r="M5477" s="255"/>
      <c r="N5477" s="256"/>
      <c r="O5477" s="256"/>
      <c r="P5477" s="256"/>
      <c r="Q5477" s="256"/>
      <c r="R5477" s="256"/>
      <c r="S5477" s="256"/>
      <c r="T5477" s="257"/>
      <c r="U5477" s="13"/>
      <c r="V5477" s="13"/>
      <c r="W5477" s="13"/>
      <c r="X5477" s="13"/>
      <c r="Y5477" s="13"/>
      <c r="Z5477" s="13"/>
      <c r="AA5477" s="13"/>
      <c r="AB5477" s="13"/>
      <c r="AC5477" s="13"/>
      <c r="AD5477" s="13"/>
      <c r="AE5477" s="13"/>
      <c r="AT5477" s="258" t="s">
        <v>200</v>
      </c>
      <c r="AU5477" s="258" t="s">
        <v>82</v>
      </c>
      <c r="AV5477" s="13" t="s">
        <v>80</v>
      </c>
      <c r="AW5477" s="13" t="s">
        <v>30</v>
      </c>
      <c r="AX5477" s="13" t="s">
        <v>73</v>
      </c>
      <c r="AY5477" s="258" t="s">
        <v>189</v>
      </c>
    </row>
    <row r="5478" s="13" customFormat="1">
      <c r="A5478" s="13"/>
      <c r="B5478" s="249"/>
      <c r="C5478" s="250"/>
      <c r="D5478" s="242" t="s">
        <v>200</v>
      </c>
      <c r="E5478" s="251" t="s">
        <v>1</v>
      </c>
      <c r="F5478" s="252" t="s">
        <v>621</v>
      </c>
      <c r="G5478" s="250"/>
      <c r="H5478" s="251" t="s">
        <v>1</v>
      </c>
      <c r="I5478" s="253"/>
      <c r="J5478" s="250"/>
      <c r="K5478" s="250"/>
      <c r="L5478" s="254"/>
      <c r="M5478" s="255"/>
      <c r="N5478" s="256"/>
      <c r="O5478" s="256"/>
      <c r="P5478" s="256"/>
      <c r="Q5478" s="256"/>
      <c r="R5478" s="256"/>
      <c r="S5478" s="256"/>
      <c r="T5478" s="257"/>
      <c r="U5478" s="13"/>
      <c r="V5478" s="13"/>
      <c r="W5478" s="13"/>
      <c r="X5478" s="13"/>
      <c r="Y5478" s="13"/>
      <c r="Z5478" s="13"/>
      <c r="AA5478" s="13"/>
      <c r="AB5478" s="13"/>
      <c r="AC5478" s="13"/>
      <c r="AD5478" s="13"/>
      <c r="AE5478" s="13"/>
      <c r="AT5478" s="258" t="s">
        <v>200</v>
      </c>
      <c r="AU5478" s="258" t="s">
        <v>82</v>
      </c>
      <c r="AV5478" s="13" t="s">
        <v>80</v>
      </c>
      <c r="AW5478" s="13" t="s">
        <v>30</v>
      </c>
      <c r="AX5478" s="13" t="s">
        <v>73</v>
      </c>
      <c r="AY5478" s="258" t="s">
        <v>189</v>
      </c>
    </row>
    <row r="5479" s="14" customFormat="1">
      <c r="A5479" s="14"/>
      <c r="B5479" s="259"/>
      <c r="C5479" s="260"/>
      <c r="D5479" s="242" t="s">
        <v>200</v>
      </c>
      <c r="E5479" s="261" t="s">
        <v>1</v>
      </c>
      <c r="F5479" s="262" t="s">
        <v>1132</v>
      </c>
      <c r="G5479" s="260"/>
      <c r="H5479" s="263">
        <v>10.1</v>
      </c>
      <c r="I5479" s="264"/>
      <c r="J5479" s="260"/>
      <c r="K5479" s="260"/>
      <c r="L5479" s="265"/>
      <c r="M5479" s="266"/>
      <c r="N5479" s="267"/>
      <c r="O5479" s="267"/>
      <c r="P5479" s="267"/>
      <c r="Q5479" s="267"/>
      <c r="R5479" s="267"/>
      <c r="S5479" s="267"/>
      <c r="T5479" s="268"/>
      <c r="U5479" s="14"/>
      <c r="V5479" s="14"/>
      <c r="W5479" s="14"/>
      <c r="X5479" s="14"/>
      <c r="Y5479" s="14"/>
      <c r="Z5479" s="14"/>
      <c r="AA5479" s="14"/>
      <c r="AB5479" s="14"/>
      <c r="AC5479" s="14"/>
      <c r="AD5479" s="14"/>
      <c r="AE5479" s="14"/>
      <c r="AT5479" s="269" t="s">
        <v>200</v>
      </c>
      <c r="AU5479" s="269" t="s">
        <v>82</v>
      </c>
      <c r="AV5479" s="14" t="s">
        <v>82</v>
      </c>
      <c r="AW5479" s="14" t="s">
        <v>30</v>
      </c>
      <c r="AX5479" s="14" t="s">
        <v>73</v>
      </c>
      <c r="AY5479" s="269" t="s">
        <v>189</v>
      </c>
    </row>
    <row r="5480" s="15" customFormat="1">
      <c r="A5480" s="15"/>
      <c r="B5480" s="270"/>
      <c r="C5480" s="271"/>
      <c r="D5480" s="242" t="s">
        <v>200</v>
      </c>
      <c r="E5480" s="272" t="s">
        <v>1</v>
      </c>
      <c r="F5480" s="273" t="s">
        <v>207</v>
      </c>
      <c r="G5480" s="271"/>
      <c r="H5480" s="274">
        <v>22.52</v>
      </c>
      <c r="I5480" s="275"/>
      <c r="J5480" s="271"/>
      <c r="K5480" s="271"/>
      <c r="L5480" s="276"/>
      <c r="M5480" s="277"/>
      <c r="N5480" s="278"/>
      <c r="O5480" s="278"/>
      <c r="P5480" s="278"/>
      <c r="Q5480" s="278"/>
      <c r="R5480" s="278"/>
      <c r="S5480" s="278"/>
      <c r="T5480" s="279"/>
      <c r="U5480" s="15"/>
      <c r="V5480" s="15"/>
      <c r="W5480" s="15"/>
      <c r="X5480" s="15"/>
      <c r="Y5480" s="15"/>
      <c r="Z5480" s="15"/>
      <c r="AA5480" s="15"/>
      <c r="AB5480" s="15"/>
      <c r="AC5480" s="15"/>
      <c r="AD5480" s="15"/>
      <c r="AE5480" s="15"/>
      <c r="AT5480" s="280" t="s">
        <v>200</v>
      </c>
      <c r="AU5480" s="280" t="s">
        <v>82</v>
      </c>
      <c r="AV5480" s="15" t="s">
        <v>195</v>
      </c>
      <c r="AW5480" s="15" t="s">
        <v>30</v>
      </c>
      <c r="AX5480" s="15" t="s">
        <v>80</v>
      </c>
      <c r="AY5480" s="280" t="s">
        <v>189</v>
      </c>
    </row>
    <row r="5481" s="2" customFormat="1" ht="16.5" customHeight="1">
      <c r="A5481" s="39"/>
      <c r="B5481" s="40"/>
      <c r="C5481" s="228" t="s">
        <v>3543</v>
      </c>
      <c r="D5481" s="228" t="s">
        <v>191</v>
      </c>
      <c r="E5481" s="229" t="s">
        <v>3544</v>
      </c>
      <c r="F5481" s="230" t="s">
        <v>3545</v>
      </c>
      <c r="G5481" s="231" t="s">
        <v>301</v>
      </c>
      <c r="H5481" s="232">
        <v>22.52</v>
      </c>
      <c r="I5481" s="233"/>
      <c r="J5481" s="234">
        <f>ROUND(I5481*H5481,2)</f>
        <v>0</v>
      </c>
      <c r="K5481" s="235"/>
      <c r="L5481" s="45"/>
      <c r="M5481" s="236" t="s">
        <v>1</v>
      </c>
      <c r="N5481" s="237" t="s">
        <v>38</v>
      </c>
      <c r="O5481" s="92"/>
      <c r="P5481" s="238">
        <f>O5481*H5481</f>
        <v>0</v>
      </c>
      <c r="Q5481" s="238">
        <v>0.00029999999999999997</v>
      </c>
      <c r="R5481" s="238">
        <f>Q5481*H5481</f>
        <v>0.006755999999999999</v>
      </c>
      <c r="S5481" s="238">
        <v>0</v>
      </c>
      <c r="T5481" s="239">
        <f>S5481*H5481</f>
        <v>0</v>
      </c>
      <c r="U5481" s="39"/>
      <c r="V5481" s="39"/>
      <c r="W5481" s="39"/>
      <c r="X5481" s="39"/>
      <c r="Y5481" s="39"/>
      <c r="Z5481" s="39"/>
      <c r="AA5481" s="39"/>
      <c r="AB5481" s="39"/>
      <c r="AC5481" s="39"/>
      <c r="AD5481" s="39"/>
      <c r="AE5481" s="39"/>
      <c r="AR5481" s="240" t="s">
        <v>306</v>
      </c>
      <c r="AT5481" s="240" t="s">
        <v>191</v>
      </c>
      <c r="AU5481" s="240" t="s">
        <v>82</v>
      </c>
      <c r="AY5481" s="18" t="s">
        <v>189</v>
      </c>
      <c r="BE5481" s="241">
        <f>IF(N5481="základní",J5481,0)</f>
        <v>0</v>
      </c>
      <c r="BF5481" s="241">
        <f>IF(N5481="snížená",J5481,0)</f>
        <v>0</v>
      </c>
      <c r="BG5481" s="241">
        <f>IF(N5481="zákl. přenesená",J5481,0)</f>
        <v>0</v>
      </c>
      <c r="BH5481" s="241">
        <f>IF(N5481="sníž. přenesená",J5481,0)</f>
        <v>0</v>
      </c>
      <c r="BI5481" s="241">
        <f>IF(N5481="nulová",J5481,0)</f>
        <v>0</v>
      </c>
      <c r="BJ5481" s="18" t="s">
        <v>80</v>
      </c>
      <c r="BK5481" s="241">
        <f>ROUND(I5481*H5481,2)</f>
        <v>0</v>
      </c>
      <c r="BL5481" s="18" t="s">
        <v>306</v>
      </c>
      <c r="BM5481" s="240" t="s">
        <v>3546</v>
      </c>
    </row>
    <row r="5482" s="2" customFormat="1">
      <c r="A5482" s="39"/>
      <c r="B5482" s="40"/>
      <c r="C5482" s="41"/>
      <c r="D5482" s="242" t="s">
        <v>197</v>
      </c>
      <c r="E5482" s="41"/>
      <c r="F5482" s="243" t="s">
        <v>3545</v>
      </c>
      <c r="G5482" s="41"/>
      <c r="H5482" s="41"/>
      <c r="I5482" s="244"/>
      <c r="J5482" s="41"/>
      <c r="K5482" s="41"/>
      <c r="L5482" s="45"/>
      <c r="M5482" s="245"/>
      <c r="N5482" s="246"/>
      <c r="O5482" s="92"/>
      <c r="P5482" s="92"/>
      <c r="Q5482" s="92"/>
      <c r="R5482" s="92"/>
      <c r="S5482" s="92"/>
      <c r="T5482" s="93"/>
      <c r="U5482" s="39"/>
      <c r="V5482" s="39"/>
      <c r="W5482" s="39"/>
      <c r="X5482" s="39"/>
      <c r="Y5482" s="39"/>
      <c r="Z5482" s="39"/>
      <c r="AA5482" s="39"/>
      <c r="AB5482" s="39"/>
      <c r="AC5482" s="39"/>
      <c r="AD5482" s="39"/>
      <c r="AE5482" s="39"/>
      <c r="AT5482" s="18" t="s">
        <v>197</v>
      </c>
      <c r="AU5482" s="18" t="s">
        <v>82</v>
      </c>
    </row>
    <row r="5483" s="2" customFormat="1">
      <c r="A5483" s="39"/>
      <c r="B5483" s="40"/>
      <c r="C5483" s="41"/>
      <c r="D5483" s="247" t="s">
        <v>198</v>
      </c>
      <c r="E5483" s="41"/>
      <c r="F5483" s="248" t="s">
        <v>3547</v>
      </c>
      <c r="G5483" s="41"/>
      <c r="H5483" s="41"/>
      <c r="I5483" s="244"/>
      <c r="J5483" s="41"/>
      <c r="K5483" s="41"/>
      <c r="L5483" s="45"/>
      <c r="M5483" s="245"/>
      <c r="N5483" s="246"/>
      <c r="O5483" s="92"/>
      <c r="P5483" s="92"/>
      <c r="Q5483" s="92"/>
      <c r="R5483" s="92"/>
      <c r="S5483" s="92"/>
      <c r="T5483" s="93"/>
      <c r="U5483" s="39"/>
      <c r="V5483" s="39"/>
      <c r="W5483" s="39"/>
      <c r="X5483" s="39"/>
      <c r="Y5483" s="39"/>
      <c r="Z5483" s="39"/>
      <c r="AA5483" s="39"/>
      <c r="AB5483" s="39"/>
      <c r="AC5483" s="39"/>
      <c r="AD5483" s="39"/>
      <c r="AE5483" s="39"/>
      <c r="AT5483" s="18" t="s">
        <v>198</v>
      </c>
      <c r="AU5483" s="18" t="s">
        <v>82</v>
      </c>
    </row>
    <row r="5484" s="2" customFormat="1" ht="24.15" customHeight="1">
      <c r="A5484" s="39"/>
      <c r="B5484" s="40"/>
      <c r="C5484" s="228" t="s">
        <v>3548</v>
      </c>
      <c r="D5484" s="228" t="s">
        <v>191</v>
      </c>
      <c r="E5484" s="229" t="s">
        <v>3549</v>
      </c>
      <c r="F5484" s="230" t="s">
        <v>3550</v>
      </c>
      <c r="G5484" s="231" t="s">
        <v>466</v>
      </c>
      <c r="H5484" s="232">
        <v>40.5</v>
      </c>
      <c r="I5484" s="233"/>
      <c r="J5484" s="234">
        <f>ROUND(I5484*H5484,2)</f>
        <v>0</v>
      </c>
      <c r="K5484" s="235"/>
      <c r="L5484" s="45"/>
      <c r="M5484" s="236" t="s">
        <v>1</v>
      </c>
      <c r="N5484" s="237" t="s">
        <v>38</v>
      </c>
      <c r="O5484" s="92"/>
      <c r="P5484" s="238">
        <f>O5484*H5484</f>
        <v>0</v>
      </c>
      <c r="Q5484" s="238">
        <v>0.0017700000000000001</v>
      </c>
      <c r="R5484" s="238">
        <f>Q5484*H5484</f>
        <v>0.071684999999999999</v>
      </c>
      <c r="S5484" s="238">
        <v>0</v>
      </c>
      <c r="T5484" s="239">
        <f>S5484*H5484</f>
        <v>0</v>
      </c>
      <c r="U5484" s="39"/>
      <c r="V5484" s="39"/>
      <c r="W5484" s="39"/>
      <c r="X5484" s="39"/>
      <c r="Y5484" s="39"/>
      <c r="Z5484" s="39"/>
      <c r="AA5484" s="39"/>
      <c r="AB5484" s="39"/>
      <c r="AC5484" s="39"/>
      <c r="AD5484" s="39"/>
      <c r="AE5484" s="39"/>
      <c r="AR5484" s="240" t="s">
        <v>306</v>
      </c>
      <c r="AT5484" s="240" t="s">
        <v>191</v>
      </c>
      <c r="AU5484" s="240" t="s">
        <v>82</v>
      </c>
      <c r="AY5484" s="18" t="s">
        <v>189</v>
      </c>
      <c r="BE5484" s="241">
        <f>IF(N5484="základní",J5484,0)</f>
        <v>0</v>
      </c>
      <c r="BF5484" s="241">
        <f>IF(N5484="snížená",J5484,0)</f>
        <v>0</v>
      </c>
      <c r="BG5484" s="241">
        <f>IF(N5484="zákl. přenesená",J5484,0)</f>
        <v>0</v>
      </c>
      <c r="BH5484" s="241">
        <f>IF(N5484="sníž. přenesená",J5484,0)</f>
        <v>0</v>
      </c>
      <c r="BI5484" s="241">
        <f>IF(N5484="nulová",J5484,0)</f>
        <v>0</v>
      </c>
      <c r="BJ5484" s="18" t="s">
        <v>80</v>
      </c>
      <c r="BK5484" s="241">
        <f>ROUND(I5484*H5484,2)</f>
        <v>0</v>
      </c>
      <c r="BL5484" s="18" t="s">
        <v>306</v>
      </c>
      <c r="BM5484" s="240" t="s">
        <v>3551</v>
      </c>
    </row>
    <row r="5485" s="2" customFormat="1">
      <c r="A5485" s="39"/>
      <c r="B5485" s="40"/>
      <c r="C5485" s="41"/>
      <c r="D5485" s="242" t="s">
        <v>197</v>
      </c>
      <c r="E5485" s="41"/>
      <c r="F5485" s="243" t="s">
        <v>3550</v>
      </c>
      <c r="G5485" s="41"/>
      <c r="H5485" s="41"/>
      <c r="I5485" s="244"/>
      <c r="J5485" s="41"/>
      <c r="K5485" s="41"/>
      <c r="L5485" s="45"/>
      <c r="M5485" s="245"/>
      <c r="N5485" s="246"/>
      <c r="O5485" s="92"/>
      <c r="P5485" s="92"/>
      <c r="Q5485" s="92"/>
      <c r="R5485" s="92"/>
      <c r="S5485" s="92"/>
      <c r="T5485" s="93"/>
      <c r="U5485" s="39"/>
      <c r="V5485" s="39"/>
      <c r="W5485" s="39"/>
      <c r="X5485" s="39"/>
      <c r="Y5485" s="39"/>
      <c r="Z5485" s="39"/>
      <c r="AA5485" s="39"/>
      <c r="AB5485" s="39"/>
      <c r="AC5485" s="39"/>
      <c r="AD5485" s="39"/>
      <c r="AE5485" s="39"/>
      <c r="AT5485" s="18" t="s">
        <v>197</v>
      </c>
      <c r="AU5485" s="18" t="s">
        <v>82</v>
      </c>
    </row>
    <row r="5486" s="2" customFormat="1">
      <c r="A5486" s="39"/>
      <c r="B5486" s="40"/>
      <c r="C5486" s="41"/>
      <c r="D5486" s="247" t="s">
        <v>198</v>
      </c>
      <c r="E5486" s="41"/>
      <c r="F5486" s="248" t="s">
        <v>3552</v>
      </c>
      <c r="G5486" s="41"/>
      <c r="H5486" s="41"/>
      <c r="I5486" s="244"/>
      <c r="J5486" s="41"/>
      <c r="K5486" s="41"/>
      <c r="L5486" s="45"/>
      <c r="M5486" s="245"/>
      <c r="N5486" s="246"/>
      <c r="O5486" s="92"/>
      <c r="P5486" s="92"/>
      <c r="Q5486" s="92"/>
      <c r="R5486" s="92"/>
      <c r="S5486" s="92"/>
      <c r="T5486" s="93"/>
      <c r="U5486" s="39"/>
      <c r="V5486" s="39"/>
      <c r="W5486" s="39"/>
      <c r="X5486" s="39"/>
      <c r="Y5486" s="39"/>
      <c r="Z5486" s="39"/>
      <c r="AA5486" s="39"/>
      <c r="AB5486" s="39"/>
      <c r="AC5486" s="39"/>
      <c r="AD5486" s="39"/>
      <c r="AE5486" s="39"/>
      <c r="AT5486" s="18" t="s">
        <v>198</v>
      </c>
      <c r="AU5486" s="18" t="s">
        <v>82</v>
      </c>
    </row>
    <row r="5487" s="13" customFormat="1">
      <c r="A5487" s="13"/>
      <c r="B5487" s="249"/>
      <c r="C5487" s="250"/>
      <c r="D5487" s="242" t="s">
        <v>200</v>
      </c>
      <c r="E5487" s="251" t="s">
        <v>1</v>
      </c>
      <c r="F5487" s="252" t="s">
        <v>3553</v>
      </c>
      <c r="G5487" s="250"/>
      <c r="H5487" s="251" t="s">
        <v>1</v>
      </c>
      <c r="I5487" s="253"/>
      <c r="J5487" s="250"/>
      <c r="K5487" s="250"/>
      <c r="L5487" s="254"/>
      <c r="M5487" s="255"/>
      <c r="N5487" s="256"/>
      <c r="O5487" s="256"/>
      <c r="P5487" s="256"/>
      <c r="Q5487" s="256"/>
      <c r="R5487" s="256"/>
      <c r="S5487" s="256"/>
      <c r="T5487" s="257"/>
      <c r="U5487" s="13"/>
      <c r="V5487" s="13"/>
      <c r="W5487" s="13"/>
      <c r="X5487" s="13"/>
      <c r="Y5487" s="13"/>
      <c r="Z5487" s="13"/>
      <c r="AA5487" s="13"/>
      <c r="AB5487" s="13"/>
      <c r="AC5487" s="13"/>
      <c r="AD5487" s="13"/>
      <c r="AE5487" s="13"/>
      <c r="AT5487" s="258" t="s">
        <v>200</v>
      </c>
      <c r="AU5487" s="258" t="s">
        <v>82</v>
      </c>
      <c r="AV5487" s="13" t="s">
        <v>80</v>
      </c>
      <c r="AW5487" s="13" t="s">
        <v>30</v>
      </c>
      <c r="AX5487" s="13" t="s">
        <v>73</v>
      </c>
      <c r="AY5487" s="258" t="s">
        <v>189</v>
      </c>
    </row>
    <row r="5488" s="14" customFormat="1">
      <c r="A5488" s="14"/>
      <c r="B5488" s="259"/>
      <c r="C5488" s="260"/>
      <c r="D5488" s="242" t="s">
        <v>200</v>
      </c>
      <c r="E5488" s="261" t="s">
        <v>1</v>
      </c>
      <c r="F5488" s="262" t="s">
        <v>3554</v>
      </c>
      <c r="G5488" s="260"/>
      <c r="H5488" s="263">
        <v>20.25</v>
      </c>
      <c r="I5488" s="264"/>
      <c r="J5488" s="260"/>
      <c r="K5488" s="260"/>
      <c r="L5488" s="265"/>
      <c r="M5488" s="266"/>
      <c r="N5488" s="267"/>
      <c r="O5488" s="267"/>
      <c r="P5488" s="267"/>
      <c r="Q5488" s="267"/>
      <c r="R5488" s="267"/>
      <c r="S5488" s="267"/>
      <c r="T5488" s="268"/>
      <c r="U5488" s="14"/>
      <c r="V5488" s="14"/>
      <c r="W5488" s="14"/>
      <c r="X5488" s="14"/>
      <c r="Y5488" s="14"/>
      <c r="Z5488" s="14"/>
      <c r="AA5488" s="14"/>
      <c r="AB5488" s="14"/>
      <c r="AC5488" s="14"/>
      <c r="AD5488" s="14"/>
      <c r="AE5488" s="14"/>
      <c r="AT5488" s="269" t="s">
        <v>200</v>
      </c>
      <c r="AU5488" s="269" t="s">
        <v>82</v>
      </c>
      <c r="AV5488" s="14" t="s">
        <v>82</v>
      </c>
      <c r="AW5488" s="14" t="s">
        <v>30</v>
      </c>
      <c r="AX5488" s="14" t="s">
        <v>73</v>
      </c>
      <c r="AY5488" s="269" t="s">
        <v>189</v>
      </c>
    </row>
    <row r="5489" s="13" customFormat="1">
      <c r="A5489" s="13"/>
      <c r="B5489" s="249"/>
      <c r="C5489" s="250"/>
      <c r="D5489" s="242" t="s">
        <v>200</v>
      </c>
      <c r="E5489" s="251" t="s">
        <v>1</v>
      </c>
      <c r="F5489" s="252" t="s">
        <v>619</v>
      </c>
      <c r="G5489" s="250"/>
      <c r="H5489" s="251" t="s">
        <v>1</v>
      </c>
      <c r="I5489" s="253"/>
      <c r="J5489" s="250"/>
      <c r="K5489" s="250"/>
      <c r="L5489" s="254"/>
      <c r="M5489" s="255"/>
      <c r="N5489" s="256"/>
      <c r="O5489" s="256"/>
      <c r="P5489" s="256"/>
      <c r="Q5489" s="256"/>
      <c r="R5489" s="256"/>
      <c r="S5489" s="256"/>
      <c r="T5489" s="257"/>
      <c r="U5489" s="13"/>
      <c r="V5489" s="13"/>
      <c r="W5489" s="13"/>
      <c r="X5489" s="13"/>
      <c r="Y5489" s="13"/>
      <c r="Z5489" s="13"/>
      <c r="AA5489" s="13"/>
      <c r="AB5489" s="13"/>
      <c r="AC5489" s="13"/>
      <c r="AD5489" s="13"/>
      <c r="AE5489" s="13"/>
      <c r="AT5489" s="258" t="s">
        <v>200</v>
      </c>
      <c r="AU5489" s="258" t="s">
        <v>82</v>
      </c>
      <c r="AV5489" s="13" t="s">
        <v>80</v>
      </c>
      <c r="AW5489" s="13" t="s">
        <v>30</v>
      </c>
      <c r="AX5489" s="13" t="s">
        <v>73</v>
      </c>
      <c r="AY5489" s="258" t="s">
        <v>189</v>
      </c>
    </row>
    <row r="5490" s="14" customFormat="1">
      <c r="A5490" s="14"/>
      <c r="B5490" s="259"/>
      <c r="C5490" s="260"/>
      <c r="D5490" s="242" t="s">
        <v>200</v>
      </c>
      <c r="E5490" s="261" t="s">
        <v>1</v>
      </c>
      <c r="F5490" s="262" t="s">
        <v>3554</v>
      </c>
      <c r="G5490" s="260"/>
      <c r="H5490" s="263">
        <v>20.25</v>
      </c>
      <c r="I5490" s="264"/>
      <c r="J5490" s="260"/>
      <c r="K5490" s="260"/>
      <c r="L5490" s="265"/>
      <c r="M5490" s="266"/>
      <c r="N5490" s="267"/>
      <c r="O5490" s="267"/>
      <c r="P5490" s="267"/>
      <c r="Q5490" s="267"/>
      <c r="R5490" s="267"/>
      <c r="S5490" s="267"/>
      <c r="T5490" s="268"/>
      <c r="U5490" s="14"/>
      <c r="V5490" s="14"/>
      <c r="W5490" s="14"/>
      <c r="X5490" s="14"/>
      <c r="Y5490" s="14"/>
      <c r="Z5490" s="14"/>
      <c r="AA5490" s="14"/>
      <c r="AB5490" s="14"/>
      <c r="AC5490" s="14"/>
      <c r="AD5490" s="14"/>
      <c r="AE5490" s="14"/>
      <c r="AT5490" s="269" t="s">
        <v>200</v>
      </c>
      <c r="AU5490" s="269" t="s">
        <v>82</v>
      </c>
      <c r="AV5490" s="14" t="s">
        <v>82</v>
      </c>
      <c r="AW5490" s="14" t="s">
        <v>30</v>
      </c>
      <c r="AX5490" s="14" t="s">
        <v>73</v>
      </c>
      <c r="AY5490" s="269" t="s">
        <v>189</v>
      </c>
    </row>
    <row r="5491" s="15" customFormat="1">
      <c r="A5491" s="15"/>
      <c r="B5491" s="270"/>
      <c r="C5491" s="271"/>
      <c r="D5491" s="242" t="s">
        <v>200</v>
      </c>
      <c r="E5491" s="272" t="s">
        <v>1</v>
      </c>
      <c r="F5491" s="273" t="s">
        <v>207</v>
      </c>
      <c r="G5491" s="271"/>
      <c r="H5491" s="274">
        <v>40.5</v>
      </c>
      <c r="I5491" s="275"/>
      <c r="J5491" s="271"/>
      <c r="K5491" s="271"/>
      <c r="L5491" s="276"/>
      <c r="M5491" s="277"/>
      <c r="N5491" s="278"/>
      <c r="O5491" s="278"/>
      <c r="P5491" s="278"/>
      <c r="Q5491" s="278"/>
      <c r="R5491" s="278"/>
      <c r="S5491" s="278"/>
      <c r="T5491" s="279"/>
      <c r="U5491" s="15"/>
      <c r="V5491" s="15"/>
      <c r="W5491" s="15"/>
      <c r="X5491" s="15"/>
      <c r="Y5491" s="15"/>
      <c r="Z5491" s="15"/>
      <c r="AA5491" s="15"/>
      <c r="AB5491" s="15"/>
      <c r="AC5491" s="15"/>
      <c r="AD5491" s="15"/>
      <c r="AE5491" s="15"/>
      <c r="AT5491" s="280" t="s">
        <v>200</v>
      </c>
      <c r="AU5491" s="280" t="s">
        <v>82</v>
      </c>
      <c r="AV5491" s="15" t="s">
        <v>195</v>
      </c>
      <c r="AW5491" s="15" t="s">
        <v>30</v>
      </c>
      <c r="AX5491" s="15" t="s">
        <v>80</v>
      </c>
      <c r="AY5491" s="280" t="s">
        <v>189</v>
      </c>
    </row>
    <row r="5492" s="2" customFormat="1" ht="16.5" customHeight="1">
      <c r="A5492" s="39"/>
      <c r="B5492" s="40"/>
      <c r="C5492" s="281" t="s">
        <v>3555</v>
      </c>
      <c r="D5492" s="281" t="s">
        <v>273</v>
      </c>
      <c r="E5492" s="282" t="s">
        <v>3556</v>
      </c>
      <c r="F5492" s="283" t="s">
        <v>3557</v>
      </c>
      <c r="G5492" s="284" t="s">
        <v>359</v>
      </c>
      <c r="H5492" s="285">
        <v>134.987</v>
      </c>
      <c r="I5492" s="286"/>
      <c r="J5492" s="287">
        <f>ROUND(I5492*H5492,2)</f>
        <v>0</v>
      </c>
      <c r="K5492" s="288"/>
      <c r="L5492" s="289"/>
      <c r="M5492" s="290" t="s">
        <v>1</v>
      </c>
      <c r="N5492" s="291" t="s">
        <v>38</v>
      </c>
      <c r="O5492" s="92"/>
      <c r="P5492" s="238">
        <f>O5492*H5492</f>
        <v>0</v>
      </c>
      <c r="Q5492" s="238">
        <v>0.0020999999999999999</v>
      </c>
      <c r="R5492" s="238">
        <f>Q5492*H5492</f>
        <v>0.28347269999999997</v>
      </c>
      <c r="S5492" s="238">
        <v>0</v>
      </c>
      <c r="T5492" s="239">
        <f>S5492*H5492</f>
        <v>0</v>
      </c>
      <c r="U5492" s="39"/>
      <c r="V5492" s="39"/>
      <c r="W5492" s="39"/>
      <c r="X5492" s="39"/>
      <c r="Y5492" s="39"/>
      <c r="Z5492" s="39"/>
      <c r="AA5492" s="39"/>
      <c r="AB5492" s="39"/>
      <c r="AC5492" s="39"/>
      <c r="AD5492" s="39"/>
      <c r="AE5492" s="39"/>
      <c r="AR5492" s="240" t="s">
        <v>471</v>
      </c>
      <c r="AT5492" s="240" t="s">
        <v>273</v>
      </c>
      <c r="AU5492" s="240" t="s">
        <v>82</v>
      </c>
      <c r="AY5492" s="18" t="s">
        <v>189</v>
      </c>
      <c r="BE5492" s="241">
        <f>IF(N5492="základní",J5492,0)</f>
        <v>0</v>
      </c>
      <c r="BF5492" s="241">
        <f>IF(N5492="snížená",J5492,0)</f>
        <v>0</v>
      </c>
      <c r="BG5492" s="241">
        <f>IF(N5492="zákl. přenesená",J5492,0)</f>
        <v>0</v>
      </c>
      <c r="BH5492" s="241">
        <f>IF(N5492="sníž. přenesená",J5492,0)</f>
        <v>0</v>
      </c>
      <c r="BI5492" s="241">
        <f>IF(N5492="nulová",J5492,0)</f>
        <v>0</v>
      </c>
      <c r="BJ5492" s="18" t="s">
        <v>80</v>
      </c>
      <c r="BK5492" s="241">
        <f>ROUND(I5492*H5492,2)</f>
        <v>0</v>
      </c>
      <c r="BL5492" s="18" t="s">
        <v>306</v>
      </c>
      <c r="BM5492" s="240" t="s">
        <v>3558</v>
      </c>
    </row>
    <row r="5493" s="2" customFormat="1">
      <c r="A5493" s="39"/>
      <c r="B5493" s="40"/>
      <c r="C5493" s="41"/>
      <c r="D5493" s="242" t="s">
        <v>197</v>
      </c>
      <c r="E5493" s="41"/>
      <c r="F5493" s="243" t="s">
        <v>3557</v>
      </c>
      <c r="G5493" s="41"/>
      <c r="H5493" s="41"/>
      <c r="I5493" s="244"/>
      <c r="J5493" s="41"/>
      <c r="K5493" s="41"/>
      <c r="L5493" s="45"/>
      <c r="M5493" s="245"/>
      <c r="N5493" s="246"/>
      <c r="O5493" s="92"/>
      <c r="P5493" s="92"/>
      <c r="Q5493" s="92"/>
      <c r="R5493" s="92"/>
      <c r="S5493" s="92"/>
      <c r="T5493" s="93"/>
      <c r="U5493" s="39"/>
      <c r="V5493" s="39"/>
      <c r="W5493" s="39"/>
      <c r="X5493" s="39"/>
      <c r="Y5493" s="39"/>
      <c r="Z5493" s="39"/>
      <c r="AA5493" s="39"/>
      <c r="AB5493" s="39"/>
      <c r="AC5493" s="39"/>
      <c r="AD5493" s="39"/>
      <c r="AE5493" s="39"/>
      <c r="AT5493" s="18" t="s">
        <v>197</v>
      </c>
      <c r="AU5493" s="18" t="s">
        <v>82</v>
      </c>
    </row>
    <row r="5494" s="14" customFormat="1">
      <c r="A5494" s="14"/>
      <c r="B5494" s="259"/>
      <c r="C5494" s="260"/>
      <c r="D5494" s="242" t="s">
        <v>200</v>
      </c>
      <c r="E5494" s="261" t="s">
        <v>1</v>
      </c>
      <c r="F5494" s="262" t="s">
        <v>3559</v>
      </c>
      <c r="G5494" s="260"/>
      <c r="H5494" s="263">
        <v>134.987</v>
      </c>
      <c r="I5494" s="264"/>
      <c r="J5494" s="260"/>
      <c r="K5494" s="260"/>
      <c r="L5494" s="265"/>
      <c r="M5494" s="266"/>
      <c r="N5494" s="267"/>
      <c r="O5494" s="267"/>
      <c r="P5494" s="267"/>
      <c r="Q5494" s="267"/>
      <c r="R5494" s="267"/>
      <c r="S5494" s="267"/>
      <c r="T5494" s="268"/>
      <c r="U5494" s="14"/>
      <c r="V5494" s="14"/>
      <c r="W5494" s="14"/>
      <c r="X5494" s="14"/>
      <c r="Y5494" s="14"/>
      <c r="Z5494" s="14"/>
      <c r="AA5494" s="14"/>
      <c r="AB5494" s="14"/>
      <c r="AC5494" s="14"/>
      <c r="AD5494" s="14"/>
      <c r="AE5494" s="14"/>
      <c r="AT5494" s="269" t="s">
        <v>200</v>
      </c>
      <c r="AU5494" s="269" t="s">
        <v>82</v>
      </c>
      <c r="AV5494" s="14" t="s">
        <v>82</v>
      </c>
      <c r="AW5494" s="14" t="s">
        <v>30</v>
      </c>
      <c r="AX5494" s="14" t="s">
        <v>80</v>
      </c>
      <c r="AY5494" s="269" t="s">
        <v>189</v>
      </c>
    </row>
    <row r="5495" s="2" customFormat="1" ht="24.15" customHeight="1">
      <c r="A5495" s="39"/>
      <c r="B5495" s="40"/>
      <c r="C5495" s="228" t="s">
        <v>3560</v>
      </c>
      <c r="D5495" s="228" t="s">
        <v>191</v>
      </c>
      <c r="E5495" s="229" t="s">
        <v>3561</v>
      </c>
      <c r="F5495" s="230" t="s">
        <v>3562</v>
      </c>
      <c r="G5495" s="231" t="s">
        <v>466</v>
      </c>
      <c r="H5495" s="232">
        <v>40.5</v>
      </c>
      <c r="I5495" s="233"/>
      <c r="J5495" s="234">
        <f>ROUND(I5495*H5495,2)</f>
        <v>0</v>
      </c>
      <c r="K5495" s="235"/>
      <c r="L5495" s="45"/>
      <c r="M5495" s="236" t="s">
        <v>1</v>
      </c>
      <c r="N5495" s="237" t="s">
        <v>38</v>
      </c>
      <c r="O5495" s="92"/>
      <c r="P5495" s="238">
        <f>O5495*H5495</f>
        <v>0</v>
      </c>
      <c r="Q5495" s="238">
        <v>0.0010200000000000001</v>
      </c>
      <c r="R5495" s="238">
        <f>Q5495*H5495</f>
        <v>0.04131</v>
      </c>
      <c r="S5495" s="238">
        <v>0</v>
      </c>
      <c r="T5495" s="239">
        <f>S5495*H5495</f>
        <v>0</v>
      </c>
      <c r="U5495" s="39"/>
      <c r="V5495" s="39"/>
      <c r="W5495" s="39"/>
      <c r="X5495" s="39"/>
      <c r="Y5495" s="39"/>
      <c r="Z5495" s="39"/>
      <c r="AA5495" s="39"/>
      <c r="AB5495" s="39"/>
      <c r="AC5495" s="39"/>
      <c r="AD5495" s="39"/>
      <c r="AE5495" s="39"/>
      <c r="AR5495" s="240" t="s">
        <v>306</v>
      </c>
      <c r="AT5495" s="240" t="s">
        <v>191</v>
      </c>
      <c r="AU5495" s="240" t="s">
        <v>82</v>
      </c>
      <c r="AY5495" s="18" t="s">
        <v>189</v>
      </c>
      <c r="BE5495" s="241">
        <f>IF(N5495="základní",J5495,0)</f>
        <v>0</v>
      </c>
      <c r="BF5495" s="241">
        <f>IF(N5495="snížená",J5495,0)</f>
        <v>0</v>
      </c>
      <c r="BG5495" s="241">
        <f>IF(N5495="zákl. přenesená",J5495,0)</f>
        <v>0</v>
      </c>
      <c r="BH5495" s="241">
        <f>IF(N5495="sníž. přenesená",J5495,0)</f>
        <v>0</v>
      </c>
      <c r="BI5495" s="241">
        <f>IF(N5495="nulová",J5495,0)</f>
        <v>0</v>
      </c>
      <c r="BJ5495" s="18" t="s">
        <v>80</v>
      </c>
      <c r="BK5495" s="241">
        <f>ROUND(I5495*H5495,2)</f>
        <v>0</v>
      </c>
      <c r="BL5495" s="18" t="s">
        <v>306</v>
      </c>
      <c r="BM5495" s="240" t="s">
        <v>3563</v>
      </c>
    </row>
    <row r="5496" s="2" customFormat="1">
      <c r="A5496" s="39"/>
      <c r="B5496" s="40"/>
      <c r="C5496" s="41"/>
      <c r="D5496" s="242" t="s">
        <v>197</v>
      </c>
      <c r="E5496" s="41"/>
      <c r="F5496" s="243" t="s">
        <v>3562</v>
      </c>
      <c r="G5496" s="41"/>
      <c r="H5496" s="41"/>
      <c r="I5496" s="244"/>
      <c r="J5496" s="41"/>
      <c r="K5496" s="41"/>
      <c r="L5496" s="45"/>
      <c r="M5496" s="245"/>
      <c r="N5496" s="246"/>
      <c r="O5496" s="92"/>
      <c r="P5496" s="92"/>
      <c r="Q5496" s="92"/>
      <c r="R5496" s="92"/>
      <c r="S5496" s="92"/>
      <c r="T5496" s="93"/>
      <c r="U5496" s="39"/>
      <c r="V5496" s="39"/>
      <c r="W5496" s="39"/>
      <c r="X5496" s="39"/>
      <c r="Y5496" s="39"/>
      <c r="Z5496" s="39"/>
      <c r="AA5496" s="39"/>
      <c r="AB5496" s="39"/>
      <c r="AC5496" s="39"/>
      <c r="AD5496" s="39"/>
      <c r="AE5496" s="39"/>
      <c r="AT5496" s="18" t="s">
        <v>197</v>
      </c>
      <c r="AU5496" s="18" t="s">
        <v>82</v>
      </c>
    </row>
    <row r="5497" s="2" customFormat="1">
      <c r="A5497" s="39"/>
      <c r="B5497" s="40"/>
      <c r="C5497" s="41"/>
      <c r="D5497" s="247" t="s">
        <v>198</v>
      </c>
      <c r="E5497" s="41"/>
      <c r="F5497" s="248" t="s">
        <v>3564</v>
      </c>
      <c r="G5497" s="41"/>
      <c r="H5497" s="41"/>
      <c r="I5497" s="244"/>
      <c r="J5497" s="41"/>
      <c r="K5497" s="41"/>
      <c r="L5497" s="45"/>
      <c r="M5497" s="245"/>
      <c r="N5497" s="246"/>
      <c r="O5497" s="92"/>
      <c r="P5497" s="92"/>
      <c r="Q5497" s="92"/>
      <c r="R5497" s="92"/>
      <c r="S5497" s="92"/>
      <c r="T5497" s="93"/>
      <c r="U5497" s="39"/>
      <c r="V5497" s="39"/>
      <c r="W5497" s="39"/>
      <c r="X5497" s="39"/>
      <c r="Y5497" s="39"/>
      <c r="Z5497" s="39"/>
      <c r="AA5497" s="39"/>
      <c r="AB5497" s="39"/>
      <c r="AC5497" s="39"/>
      <c r="AD5497" s="39"/>
      <c r="AE5497" s="39"/>
      <c r="AT5497" s="18" t="s">
        <v>198</v>
      </c>
      <c r="AU5497" s="18" t="s">
        <v>82</v>
      </c>
    </row>
    <row r="5498" s="13" customFormat="1">
      <c r="A5498" s="13"/>
      <c r="B5498" s="249"/>
      <c r="C5498" s="250"/>
      <c r="D5498" s="242" t="s">
        <v>200</v>
      </c>
      <c r="E5498" s="251" t="s">
        <v>1</v>
      </c>
      <c r="F5498" s="252" t="s">
        <v>3553</v>
      </c>
      <c r="G5498" s="250"/>
      <c r="H5498" s="251" t="s">
        <v>1</v>
      </c>
      <c r="I5498" s="253"/>
      <c r="J5498" s="250"/>
      <c r="K5498" s="250"/>
      <c r="L5498" s="254"/>
      <c r="M5498" s="255"/>
      <c r="N5498" s="256"/>
      <c r="O5498" s="256"/>
      <c r="P5498" s="256"/>
      <c r="Q5498" s="256"/>
      <c r="R5498" s="256"/>
      <c r="S5498" s="256"/>
      <c r="T5498" s="257"/>
      <c r="U5498" s="13"/>
      <c r="V5498" s="13"/>
      <c r="W5498" s="13"/>
      <c r="X5498" s="13"/>
      <c r="Y5498" s="13"/>
      <c r="Z5498" s="13"/>
      <c r="AA5498" s="13"/>
      <c r="AB5498" s="13"/>
      <c r="AC5498" s="13"/>
      <c r="AD5498" s="13"/>
      <c r="AE5498" s="13"/>
      <c r="AT5498" s="258" t="s">
        <v>200</v>
      </c>
      <c r="AU5498" s="258" t="s">
        <v>82</v>
      </c>
      <c r="AV5498" s="13" t="s">
        <v>80</v>
      </c>
      <c r="AW5498" s="13" t="s">
        <v>30</v>
      </c>
      <c r="AX5498" s="13" t="s">
        <v>73</v>
      </c>
      <c r="AY5498" s="258" t="s">
        <v>189</v>
      </c>
    </row>
    <row r="5499" s="14" customFormat="1">
      <c r="A5499" s="14"/>
      <c r="B5499" s="259"/>
      <c r="C5499" s="260"/>
      <c r="D5499" s="242" t="s">
        <v>200</v>
      </c>
      <c r="E5499" s="261" t="s">
        <v>1</v>
      </c>
      <c r="F5499" s="262" t="s">
        <v>3554</v>
      </c>
      <c r="G5499" s="260"/>
      <c r="H5499" s="263">
        <v>20.25</v>
      </c>
      <c r="I5499" s="264"/>
      <c r="J5499" s="260"/>
      <c r="K5499" s="260"/>
      <c r="L5499" s="265"/>
      <c r="M5499" s="266"/>
      <c r="N5499" s="267"/>
      <c r="O5499" s="267"/>
      <c r="P5499" s="267"/>
      <c r="Q5499" s="267"/>
      <c r="R5499" s="267"/>
      <c r="S5499" s="267"/>
      <c r="T5499" s="268"/>
      <c r="U5499" s="14"/>
      <c r="V5499" s="14"/>
      <c r="W5499" s="14"/>
      <c r="X5499" s="14"/>
      <c r="Y5499" s="14"/>
      <c r="Z5499" s="14"/>
      <c r="AA5499" s="14"/>
      <c r="AB5499" s="14"/>
      <c r="AC5499" s="14"/>
      <c r="AD5499" s="14"/>
      <c r="AE5499" s="14"/>
      <c r="AT5499" s="269" t="s">
        <v>200</v>
      </c>
      <c r="AU5499" s="269" t="s">
        <v>82</v>
      </c>
      <c r="AV5499" s="14" t="s">
        <v>82</v>
      </c>
      <c r="AW5499" s="14" t="s">
        <v>30</v>
      </c>
      <c r="AX5499" s="14" t="s">
        <v>73</v>
      </c>
      <c r="AY5499" s="269" t="s">
        <v>189</v>
      </c>
    </row>
    <row r="5500" s="13" customFormat="1">
      <c r="A5500" s="13"/>
      <c r="B5500" s="249"/>
      <c r="C5500" s="250"/>
      <c r="D5500" s="242" t="s">
        <v>200</v>
      </c>
      <c r="E5500" s="251" t="s">
        <v>1</v>
      </c>
      <c r="F5500" s="252" t="s">
        <v>619</v>
      </c>
      <c r="G5500" s="250"/>
      <c r="H5500" s="251" t="s">
        <v>1</v>
      </c>
      <c r="I5500" s="253"/>
      <c r="J5500" s="250"/>
      <c r="K5500" s="250"/>
      <c r="L5500" s="254"/>
      <c r="M5500" s="255"/>
      <c r="N5500" s="256"/>
      <c r="O5500" s="256"/>
      <c r="P5500" s="256"/>
      <c r="Q5500" s="256"/>
      <c r="R5500" s="256"/>
      <c r="S5500" s="256"/>
      <c r="T5500" s="257"/>
      <c r="U5500" s="13"/>
      <c r="V5500" s="13"/>
      <c r="W5500" s="13"/>
      <c r="X5500" s="13"/>
      <c r="Y5500" s="13"/>
      <c r="Z5500" s="13"/>
      <c r="AA5500" s="13"/>
      <c r="AB5500" s="13"/>
      <c r="AC5500" s="13"/>
      <c r="AD5500" s="13"/>
      <c r="AE5500" s="13"/>
      <c r="AT5500" s="258" t="s">
        <v>200</v>
      </c>
      <c r="AU5500" s="258" t="s">
        <v>82</v>
      </c>
      <c r="AV5500" s="13" t="s">
        <v>80</v>
      </c>
      <c r="AW5500" s="13" t="s">
        <v>30</v>
      </c>
      <c r="AX5500" s="13" t="s">
        <v>73</v>
      </c>
      <c r="AY5500" s="258" t="s">
        <v>189</v>
      </c>
    </row>
    <row r="5501" s="14" customFormat="1">
      <c r="A5501" s="14"/>
      <c r="B5501" s="259"/>
      <c r="C5501" s="260"/>
      <c r="D5501" s="242" t="s">
        <v>200</v>
      </c>
      <c r="E5501" s="261" t="s">
        <v>1</v>
      </c>
      <c r="F5501" s="262" t="s">
        <v>3554</v>
      </c>
      <c r="G5501" s="260"/>
      <c r="H5501" s="263">
        <v>20.25</v>
      </c>
      <c r="I5501" s="264"/>
      <c r="J5501" s="260"/>
      <c r="K5501" s="260"/>
      <c r="L5501" s="265"/>
      <c r="M5501" s="266"/>
      <c r="N5501" s="267"/>
      <c r="O5501" s="267"/>
      <c r="P5501" s="267"/>
      <c r="Q5501" s="267"/>
      <c r="R5501" s="267"/>
      <c r="S5501" s="267"/>
      <c r="T5501" s="268"/>
      <c r="U5501" s="14"/>
      <c r="V5501" s="14"/>
      <c r="W5501" s="14"/>
      <c r="X5501" s="14"/>
      <c r="Y5501" s="14"/>
      <c r="Z5501" s="14"/>
      <c r="AA5501" s="14"/>
      <c r="AB5501" s="14"/>
      <c r="AC5501" s="14"/>
      <c r="AD5501" s="14"/>
      <c r="AE5501" s="14"/>
      <c r="AT5501" s="269" t="s">
        <v>200</v>
      </c>
      <c r="AU5501" s="269" t="s">
        <v>82</v>
      </c>
      <c r="AV5501" s="14" t="s">
        <v>82</v>
      </c>
      <c r="AW5501" s="14" t="s">
        <v>30</v>
      </c>
      <c r="AX5501" s="14" t="s">
        <v>73</v>
      </c>
      <c r="AY5501" s="269" t="s">
        <v>189</v>
      </c>
    </row>
    <row r="5502" s="15" customFormat="1">
      <c r="A5502" s="15"/>
      <c r="B5502" s="270"/>
      <c r="C5502" s="271"/>
      <c r="D5502" s="242" t="s">
        <v>200</v>
      </c>
      <c r="E5502" s="272" t="s">
        <v>1</v>
      </c>
      <c r="F5502" s="273" t="s">
        <v>207</v>
      </c>
      <c r="G5502" s="271"/>
      <c r="H5502" s="274">
        <v>40.5</v>
      </c>
      <c r="I5502" s="275"/>
      <c r="J5502" s="271"/>
      <c r="K5502" s="271"/>
      <c r="L5502" s="276"/>
      <c r="M5502" s="277"/>
      <c r="N5502" s="278"/>
      <c r="O5502" s="278"/>
      <c r="P5502" s="278"/>
      <c r="Q5502" s="278"/>
      <c r="R5502" s="278"/>
      <c r="S5502" s="278"/>
      <c r="T5502" s="279"/>
      <c r="U5502" s="15"/>
      <c r="V5502" s="15"/>
      <c r="W5502" s="15"/>
      <c r="X5502" s="15"/>
      <c r="Y5502" s="15"/>
      <c r="Z5502" s="15"/>
      <c r="AA5502" s="15"/>
      <c r="AB5502" s="15"/>
      <c r="AC5502" s="15"/>
      <c r="AD5502" s="15"/>
      <c r="AE5502" s="15"/>
      <c r="AT5502" s="280" t="s">
        <v>200</v>
      </c>
      <c r="AU5502" s="280" t="s">
        <v>82</v>
      </c>
      <c r="AV5502" s="15" t="s">
        <v>195</v>
      </c>
      <c r="AW5502" s="15" t="s">
        <v>30</v>
      </c>
      <c r="AX5502" s="15" t="s">
        <v>80</v>
      </c>
      <c r="AY5502" s="280" t="s">
        <v>189</v>
      </c>
    </row>
    <row r="5503" s="2" customFormat="1" ht="33" customHeight="1">
      <c r="A5503" s="39"/>
      <c r="B5503" s="40"/>
      <c r="C5503" s="281" t="s">
        <v>3565</v>
      </c>
      <c r="D5503" s="281" t="s">
        <v>273</v>
      </c>
      <c r="E5503" s="282" t="s">
        <v>3566</v>
      </c>
      <c r="F5503" s="283" t="s">
        <v>3567</v>
      </c>
      <c r="G5503" s="284" t="s">
        <v>301</v>
      </c>
      <c r="H5503" s="285">
        <v>8.4190000000000005</v>
      </c>
      <c r="I5503" s="286"/>
      <c r="J5503" s="287">
        <f>ROUND(I5503*H5503,2)</f>
        <v>0</v>
      </c>
      <c r="K5503" s="288"/>
      <c r="L5503" s="289"/>
      <c r="M5503" s="290" t="s">
        <v>1</v>
      </c>
      <c r="N5503" s="291" t="s">
        <v>38</v>
      </c>
      <c r="O5503" s="92"/>
      <c r="P5503" s="238">
        <f>O5503*H5503</f>
        <v>0</v>
      </c>
      <c r="Q5503" s="238">
        <v>0.019199999999999998</v>
      </c>
      <c r="R5503" s="238">
        <f>Q5503*H5503</f>
        <v>0.16164480000000001</v>
      </c>
      <c r="S5503" s="238">
        <v>0</v>
      </c>
      <c r="T5503" s="239">
        <f>S5503*H5503</f>
        <v>0</v>
      </c>
      <c r="U5503" s="39"/>
      <c r="V5503" s="39"/>
      <c r="W5503" s="39"/>
      <c r="X5503" s="39"/>
      <c r="Y5503" s="39"/>
      <c r="Z5503" s="39"/>
      <c r="AA5503" s="39"/>
      <c r="AB5503" s="39"/>
      <c r="AC5503" s="39"/>
      <c r="AD5503" s="39"/>
      <c r="AE5503" s="39"/>
      <c r="AR5503" s="240" t="s">
        <v>471</v>
      </c>
      <c r="AT5503" s="240" t="s">
        <v>273</v>
      </c>
      <c r="AU5503" s="240" t="s">
        <v>82</v>
      </c>
      <c r="AY5503" s="18" t="s">
        <v>189</v>
      </c>
      <c r="BE5503" s="241">
        <f>IF(N5503="základní",J5503,0)</f>
        <v>0</v>
      </c>
      <c r="BF5503" s="241">
        <f>IF(N5503="snížená",J5503,0)</f>
        <v>0</v>
      </c>
      <c r="BG5503" s="241">
        <f>IF(N5503="zákl. přenesená",J5503,0)</f>
        <v>0</v>
      </c>
      <c r="BH5503" s="241">
        <f>IF(N5503="sníž. přenesená",J5503,0)</f>
        <v>0</v>
      </c>
      <c r="BI5503" s="241">
        <f>IF(N5503="nulová",J5503,0)</f>
        <v>0</v>
      </c>
      <c r="BJ5503" s="18" t="s">
        <v>80</v>
      </c>
      <c r="BK5503" s="241">
        <f>ROUND(I5503*H5503,2)</f>
        <v>0</v>
      </c>
      <c r="BL5503" s="18" t="s">
        <v>306</v>
      </c>
      <c r="BM5503" s="240" t="s">
        <v>3568</v>
      </c>
    </row>
    <row r="5504" s="2" customFormat="1">
      <c r="A5504" s="39"/>
      <c r="B5504" s="40"/>
      <c r="C5504" s="41"/>
      <c r="D5504" s="242" t="s">
        <v>197</v>
      </c>
      <c r="E5504" s="41"/>
      <c r="F5504" s="243" t="s">
        <v>3567</v>
      </c>
      <c r="G5504" s="41"/>
      <c r="H5504" s="41"/>
      <c r="I5504" s="244"/>
      <c r="J5504" s="41"/>
      <c r="K5504" s="41"/>
      <c r="L5504" s="45"/>
      <c r="M5504" s="245"/>
      <c r="N5504" s="246"/>
      <c r="O5504" s="92"/>
      <c r="P5504" s="92"/>
      <c r="Q5504" s="92"/>
      <c r="R5504" s="92"/>
      <c r="S5504" s="92"/>
      <c r="T5504" s="93"/>
      <c r="U5504" s="39"/>
      <c r="V5504" s="39"/>
      <c r="W5504" s="39"/>
      <c r="X5504" s="39"/>
      <c r="Y5504" s="39"/>
      <c r="Z5504" s="39"/>
      <c r="AA5504" s="39"/>
      <c r="AB5504" s="39"/>
      <c r="AC5504" s="39"/>
      <c r="AD5504" s="39"/>
      <c r="AE5504" s="39"/>
      <c r="AT5504" s="18" t="s">
        <v>197</v>
      </c>
      <c r="AU5504" s="18" t="s">
        <v>82</v>
      </c>
    </row>
    <row r="5505" s="13" customFormat="1">
      <c r="A5505" s="13"/>
      <c r="B5505" s="249"/>
      <c r="C5505" s="250"/>
      <c r="D5505" s="242" t="s">
        <v>200</v>
      </c>
      <c r="E5505" s="251" t="s">
        <v>1</v>
      </c>
      <c r="F5505" s="252" t="s">
        <v>3553</v>
      </c>
      <c r="G5505" s="250"/>
      <c r="H5505" s="251" t="s">
        <v>1</v>
      </c>
      <c r="I5505" s="253"/>
      <c r="J5505" s="250"/>
      <c r="K5505" s="250"/>
      <c r="L5505" s="254"/>
      <c r="M5505" s="255"/>
      <c r="N5505" s="256"/>
      <c r="O5505" s="256"/>
      <c r="P5505" s="256"/>
      <c r="Q5505" s="256"/>
      <c r="R5505" s="256"/>
      <c r="S5505" s="256"/>
      <c r="T5505" s="257"/>
      <c r="U5505" s="13"/>
      <c r="V5505" s="13"/>
      <c r="W5505" s="13"/>
      <c r="X5505" s="13"/>
      <c r="Y5505" s="13"/>
      <c r="Z5505" s="13"/>
      <c r="AA5505" s="13"/>
      <c r="AB5505" s="13"/>
      <c r="AC5505" s="13"/>
      <c r="AD5505" s="13"/>
      <c r="AE5505" s="13"/>
      <c r="AT5505" s="258" t="s">
        <v>200</v>
      </c>
      <c r="AU5505" s="258" t="s">
        <v>82</v>
      </c>
      <c r="AV5505" s="13" t="s">
        <v>80</v>
      </c>
      <c r="AW5505" s="13" t="s">
        <v>30</v>
      </c>
      <c r="AX5505" s="13" t="s">
        <v>73</v>
      </c>
      <c r="AY5505" s="258" t="s">
        <v>189</v>
      </c>
    </row>
    <row r="5506" s="14" customFormat="1">
      <c r="A5506" s="14"/>
      <c r="B5506" s="259"/>
      <c r="C5506" s="260"/>
      <c r="D5506" s="242" t="s">
        <v>200</v>
      </c>
      <c r="E5506" s="261" t="s">
        <v>1</v>
      </c>
      <c r="F5506" s="262" t="s">
        <v>3569</v>
      </c>
      <c r="G5506" s="260"/>
      <c r="H5506" s="263">
        <v>3.827</v>
      </c>
      <c r="I5506" s="264"/>
      <c r="J5506" s="260"/>
      <c r="K5506" s="260"/>
      <c r="L5506" s="265"/>
      <c r="M5506" s="266"/>
      <c r="N5506" s="267"/>
      <c r="O5506" s="267"/>
      <c r="P5506" s="267"/>
      <c r="Q5506" s="267"/>
      <c r="R5506" s="267"/>
      <c r="S5506" s="267"/>
      <c r="T5506" s="268"/>
      <c r="U5506" s="14"/>
      <c r="V5506" s="14"/>
      <c r="W5506" s="14"/>
      <c r="X5506" s="14"/>
      <c r="Y5506" s="14"/>
      <c r="Z5506" s="14"/>
      <c r="AA5506" s="14"/>
      <c r="AB5506" s="14"/>
      <c r="AC5506" s="14"/>
      <c r="AD5506" s="14"/>
      <c r="AE5506" s="14"/>
      <c r="AT5506" s="269" t="s">
        <v>200</v>
      </c>
      <c r="AU5506" s="269" t="s">
        <v>82</v>
      </c>
      <c r="AV5506" s="14" t="s">
        <v>82</v>
      </c>
      <c r="AW5506" s="14" t="s">
        <v>30</v>
      </c>
      <c r="AX5506" s="14" t="s">
        <v>73</v>
      </c>
      <c r="AY5506" s="269" t="s">
        <v>189</v>
      </c>
    </row>
    <row r="5507" s="13" customFormat="1">
      <c r="A5507" s="13"/>
      <c r="B5507" s="249"/>
      <c r="C5507" s="250"/>
      <c r="D5507" s="242" t="s">
        <v>200</v>
      </c>
      <c r="E5507" s="251" t="s">
        <v>1</v>
      </c>
      <c r="F5507" s="252" t="s">
        <v>619</v>
      </c>
      <c r="G5507" s="250"/>
      <c r="H5507" s="251" t="s">
        <v>1</v>
      </c>
      <c r="I5507" s="253"/>
      <c r="J5507" s="250"/>
      <c r="K5507" s="250"/>
      <c r="L5507" s="254"/>
      <c r="M5507" s="255"/>
      <c r="N5507" s="256"/>
      <c r="O5507" s="256"/>
      <c r="P5507" s="256"/>
      <c r="Q5507" s="256"/>
      <c r="R5507" s="256"/>
      <c r="S5507" s="256"/>
      <c r="T5507" s="257"/>
      <c r="U5507" s="13"/>
      <c r="V5507" s="13"/>
      <c r="W5507" s="13"/>
      <c r="X5507" s="13"/>
      <c r="Y5507" s="13"/>
      <c r="Z5507" s="13"/>
      <c r="AA5507" s="13"/>
      <c r="AB5507" s="13"/>
      <c r="AC5507" s="13"/>
      <c r="AD5507" s="13"/>
      <c r="AE5507" s="13"/>
      <c r="AT5507" s="258" t="s">
        <v>200</v>
      </c>
      <c r="AU5507" s="258" t="s">
        <v>82</v>
      </c>
      <c r="AV5507" s="13" t="s">
        <v>80</v>
      </c>
      <c r="AW5507" s="13" t="s">
        <v>30</v>
      </c>
      <c r="AX5507" s="13" t="s">
        <v>73</v>
      </c>
      <c r="AY5507" s="258" t="s">
        <v>189</v>
      </c>
    </row>
    <row r="5508" s="14" customFormat="1">
      <c r="A5508" s="14"/>
      <c r="B5508" s="259"/>
      <c r="C5508" s="260"/>
      <c r="D5508" s="242" t="s">
        <v>200</v>
      </c>
      <c r="E5508" s="261" t="s">
        <v>1</v>
      </c>
      <c r="F5508" s="262" t="s">
        <v>3569</v>
      </c>
      <c r="G5508" s="260"/>
      <c r="H5508" s="263">
        <v>3.827</v>
      </c>
      <c r="I5508" s="264"/>
      <c r="J5508" s="260"/>
      <c r="K5508" s="260"/>
      <c r="L5508" s="265"/>
      <c r="M5508" s="266"/>
      <c r="N5508" s="267"/>
      <c r="O5508" s="267"/>
      <c r="P5508" s="267"/>
      <c r="Q5508" s="267"/>
      <c r="R5508" s="267"/>
      <c r="S5508" s="267"/>
      <c r="T5508" s="268"/>
      <c r="U5508" s="14"/>
      <c r="V5508" s="14"/>
      <c r="W5508" s="14"/>
      <c r="X5508" s="14"/>
      <c r="Y5508" s="14"/>
      <c r="Z5508" s="14"/>
      <c r="AA5508" s="14"/>
      <c r="AB5508" s="14"/>
      <c r="AC5508" s="14"/>
      <c r="AD5508" s="14"/>
      <c r="AE5508" s="14"/>
      <c r="AT5508" s="269" t="s">
        <v>200</v>
      </c>
      <c r="AU5508" s="269" t="s">
        <v>82</v>
      </c>
      <c r="AV5508" s="14" t="s">
        <v>82</v>
      </c>
      <c r="AW5508" s="14" t="s">
        <v>30</v>
      </c>
      <c r="AX5508" s="14" t="s">
        <v>73</v>
      </c>
      <c r="AY5508" s="269" t="s">
        <v>189</v>
      </c>
    </row>
    <row r="5509" s="15" customFormat="1">
      <c r="A5509" s="15"/>
      <c r="B5509" s="270"/>
      <c r="C5509" s="271"/>
      <c r="D5509" s="242" t="s">
        <v>200</v>
      </c>
      <c r="E5509" s="272" t="s">
        <v>1</v>
      </c>
      <c r="F5509" s="273" t="s">
        <v>207</v>
      </c>
      <c r="G5509" s="271"/>
      <c r="H5509" s="274">
        <v>7.6539999999999999</v>
      </c>
      <c r="I5509" s="275"/>
      <c r="J5509" s="271"/>
      <c r="K5509" s="271"/>
      <c r="L5509" s="276"/>
      <c r="M5509" s="277"/>
      <c r="N5509" s="278"/>
      <c r="O5509" s="278"/>
      <c r="P5509" s="278"/>
      <c r="Q5509" s="278"/>
      <c r="R5509" s="278"/>
      <c r="S5509" s="278"/>
      <c r="T5509" s="279"/>
      <c r="U5509" s="15"/>
      <c r="V5509" s="15"/>
      <c r="W5509" s="15"/>
      <c r="X5509" s="15"/>
      <c r="Y5509" s="15"/>
      <c r="Z5509" s="15"/>
      <c r="AA5509" s="15"/>
      <c r="AB5509" s="15"/>
      <c r="AC5509" s="15"/>
      <c r="AD5509" s="15"/>
      <c r="AE5509" s="15"/>
      <c r="AT5509" s="280" t="s">
        <v>200</v>
      </c>
      <c r="AU5509" s="280" t="s">
        <v>82</v>
      </c>
      <c r="AV5509" s="15" t="s">
        <v>195</v>
      </c>
      <c r="AW5509" s="15" t="s">
        <v>30</v>
      </c>
      <c r="AX5509" s="15" t="s">
        <v>73</v>
      </c>
      <c r="AY5509" s="280" t="s">
        <v>189</v>
      </c>
    </row>
    <row r="5510" s="14" customFormat="1">
      <c r="A5510" s="14"/>
      <c r="B5510" s="259"/>
      <c r="C5510" s="260"/>
      <c r="D5510" s="242" t="s">
        <v>200</v>
      </c>
      <c r="E5510" s="261" t="s">
        <v>1</v>
      </c>
      <c r="F5510" s="262" t="s">
        <v>3570</v>
      </c>
      <c r="G5510" s="260"/>
      <c r="H5510" s="263">
        <v>8.4190000000000005</v>
      </c>
      <c r="I5510" s="264"/>
      <c r="J5510" s="260"/>
      <c r="K5510" s="260"/>
      <c r="L5510" s="265"/>
      <c r="M5510" s="266"/>
      <c r="N5510" s="267"/>
      <c r="O5510" s="267"/>
      <c r="P5510" s="267"/>
      <c r="Q5510" s="267"/>
      <c r="R5510" s="267"/>
      <c r="S5510" s="267"/>
      <c r="T5510" s="268"/>
      <c r="U5510" s="14"/>
      <c r="V5510" s="14"/>
      <c r="W5510" s="14"/>
      <c r="X5510" s="14"/>
      <c r="Y5510" s="14"/>
      <c r="Z5510" s="14"/>
      <c r="AA5510" s="14"/>
      <c r="AB5510" s="14"/>
      <c r="AC5510" s="14"/>
      <c r="AD5510" s="14"/>
      <c r="AE5510" s="14"/>
      <c r="AT5510" s="269" t="s">
        <v>200</v>
      </c>
      <c r="AU5510" s="269" t="s">
        <v>82</v>
      </c>
      <c r="AV5510" s="14" t="s">
        <v>82</v>
      </c>
      <c r="AW5510" s="14" t="s">
        <v>30</v>
      </c>
      <c r="AX5510" s="14" t="s">
        <v>80</v>
      </c>
      <c r="AY5510" s="269" t="s">
        <v>189</v>
      </c>
    </row>
    <row r="5511" s="2" customFormat="1" ht="24.15" customHeight="1">
      <c r="A5511" s="39"/>
      <c r="B5511" s="40"/>
      <c r="C5511" s="228" t="s">
        <v>3571</v>
      </c>
      <c r="D5511" s="228" t="s">
        <v>191</v>
      </c>
      <c r="E5511" s="229" t="s">
        <v>3572</v>
      </c>
      <c r="F5511" s="230" t="s">
        <v>3573</v>
      </c>
      <c r="G5511" s="231" t="s">
        <v>466</v>
      </c>
      <c r="H5511" s="232">
        <v>64.209999999999994</v>
      </c>
      <c r="I5511" s="233"/>
      <c r="J5511" s="234">
        <f>ROUND(I5511*H5511,2)</f>
        <v>0</v>
      </c>
      <c r="K5511" s="235"/>
      <c r="L5511" s="45"/>
      <c r="M5511" s="236" t="s">
        <v>1</v>
      </c>
      <c r="N5511" s="237" t="s">
        <v>38</v>
      </c>
      <c r="O5511" s="92"/>
      <c r="P5511" s="238">
        <f>O5511*H5511</f>
        <v>0</v>
      </c>
      <c r="Q5511" s="238">
        <v>0</v>
      </c>
      <c r="R5511" s="238">
        <f>Q5511*H5511</f>
        <v>0</v>
      </c>
      <c r="S5511" s="238">
        <v>0.01174</v>
      </c>
      <c r="T5511" s="239">
        <f>S5511*H5511</f>
        <v>0.75382539999999998</v>
      </c>
      <c r="U5511" s="39"/>
      <c r="V5511" s="39"/>
      <c r="W5511" s="39"/>
      <c r="X5511" s="39"/>
      <c r="Y5511" s="39"/>
      <c r="Z5511" s="39"/>
      <c r="AA5511" s="39"/>
      <c r="AB5511" s="39"/>
      <c r="AC5511" s="39"/>
      <c r="AD5511" s="39"/>
      <c r="AE5511" s="39"/>
      <c r="AR5511" s="240" t="s">
        <v>306</v>
      </c>
      <c r="AT5511" s="240" t="s">
        <v>191</v>
      </c>
      <c r="AU5511" s="240" t="s">
        <v>82</v>
      </c>
      <c r="AY5511" s="18" t="s">
        <v>189</v>
      </c>
      <c r="BE5511" s="241">
        <f>IF(N5511="základní",J5511,0)</f>
        <v>0</v>
      </c>
      <c r="BF5511" s="241">
        <f>IF(N5511="snížená",J5511,0)</f>
        <v>0</v>
      </c>
      <c r="BG5511" s="241">
        <f>IF(N5511="zákl. přenesená",J5511,0)</f>
        <v>0</v>
      </c>
      <c r="BH5511" s="241">
        <f>IF(N5511="sníž. přenesená",J5511,0)</f>
        <v>0</v>
      </c>
      <c r="BI5511" s="241">
        <f>IF(N5511="nulová",J5511,0)</f>
        <v>0</v>
      </c>
      <c r="BJ5511" s="18" t="s">
        <v>80</v>
      </c>
      <c r="BK5511" s="241">
        <f>ROUND(I5511*H5511,2)</f>
        <v>0</v>
      </c>
      <c r="BL5511" s="18" t="s">
        <v>306</v>
      </c>
      <c r="BM5511" s="240" t="s">
        <v>3574</v>
      </c>
    </row>
    <row r="5512" s="2" customFormat="1">
      <c r="A5512" s="39"/>
      <c r="B5512" s="40"/>
      <c r="C5512" s="41"/>
      <c r="D5512" s="242" t="s">
        <v>197</v>
      </c>
      <c r="E5512" s="41"/>
      <c r="F5512" s="243" t="s">
        <v>3573</v>
      </c>
      <c r="G5512" s="41"/>
      <c r="H5512" s="41"/>
      <c r="I5512" s="244"/>
      <c r="J5512" s="41"/>
      <c r="K5512" s="41"/>
      <c r="L5512" s="45"/>
      <c r="M5512" s="245"/>
      <c r="N5512" s="246"/>
      <c r="O5512" s="92"/>
      <c r="P5512" s="92"/>
      <c r="Q5512" s="92"/>
      <c r="R5512" s="92"/>
      <c r="S5512" s="92"/>
      <c r="T5512" s="93"/>
      <c r="U5512" s="39"/>
      <c r="V5512" s="39"/>
      <c r="W5512" s="39"/>
      <c r="X5512" s="39"/>
      <c r="Y5512" s="39"/>
      <c r="Z5512" s="39"/>
      <c r="AA5512" s="39"/>
      <c r="AB5512" s="39"/>
      <c r="AC5512" s="39"/>
      <c r="AD5512" s="39"/>
      <c r="AE5512" s="39"/>
      <c r="AT5512" s="18" t="s">
        <v>197</v>
      </c>
      <c r="AU5512" s="18" t="s">
        <v>82</v>
      </c>
    </row>
    <row r="5513" s="2" customFormat="1">
      <c r="A5513" s="39"/>
      <c r="B5513" s="40"/>
      <c r="C5513" s="41"/>
      <c r="D5513" s="247" t="s">
        <v>198</v>
      </c>
      <c r="E5513" s="41"/>
      <c r="F5513" s="248" t="s">
        <v>3575</v>
      </c>
      <c r="G5513" s="41"/>
      <c r="H5513" s="41"/>
      <c r="I5513" s="244"/>
      <c r="J5513" s="41"/>
      <c r="K5513" s="41"/>
      <c r="L5513" s="45"/>
      <c r="M5513" s="245"/>
      <c r="N5513" s="246"/>
      <c r="O5513" s="92"/>
      <c r="P5513" s="92"/>
      <c r="Q5513" s="92"/>
      <c r="R5513" s="92"/>
      <c r="S5513" s="92"/>
      <c r="T5513" s="93"/>
      <c r="U5513" s="39"/>
      <c r="V5513" s="39"/>
      <c r="W5513" s="39"/>
      <c r="X5513" s="39"/>
      <c r="Y5513" s="39"/>
      <c r="Z5513" s="39"/>
      <c r="AA5513" s="39"/>
      <c r="AB5513" s="39"/>
      <c r="AC5513" s="39"/>
      <c r="AD5513" s="39"/>
      <c r="AE5513" s="39"/>
      <c r="AT5513" s="18" t="s">
        <v>198</v>
      </c>
      <c r="AU5513" s="18" t="s">
        <v>82</v>
      </c>
    </row>
    <row r="5514" s="13" customFormat="1">
      <c r="A5514" s="13"/>
      <c r="B5514" s="249"/>
      <c r="C5514" s="250"/>
      <c r="D5514" s="242" t="s">
        <v>200</v>
      </c>
      <c r="E5514" s="251" t="s">
        <v>1</v>
      </c>
      <c r="F5514" s="252" t="s">
        <v>338</v>
      </c>
      <c r="G5514" s="250"/>
      <c r="H5514" s="251" t="s">
        <v>1</v>
      </c>
      <c r="I5514" s="253"/>
      <c r="J5514" s="250"/>
      <c r="K5514" s="250"/>
      <c r="L5514" s="254"/>
      <c r="M5514" s="255"/>
      <c r="N5514" s="256"/>
      <c r="O5514" s="256"/>
      <c r="P5514" s="256"/>
      <c r="Q5514" s="256"/>
      <c r="R5514" s="256"/>
      <c r="S5514" s="256"/>
      <c r="T5514" s="257"/>
      <c r="U5514" s="13"/>
      <c r="V5514" s="13"/>
      <c r="W5514" s="13"/>
      <c r="X5514" s="13"/>
      <c r="Y5514" s="13"/>
      <c r="Z5514" s="13"/>
      <c r="AA5514" s="13"/>
      <c r="AB5514" s="13"/>
      <c r="AC5514" s="13"/>
      <c r="AD5514" s="13"/>
      <c r="AE5514" s="13"/>
      <c r="AT5514" s="258" t="s">
        <v>200</v>
      </c>
      <c r="AU5514" s="258" t="s">
        <v>82</v>
      </c>
      <c r="AV5514" s="13" t="s">
        <v>80</v>
      </c>
      <c r="AW5514" s="13" t="s">
        <v>30</v>
      </c>
      <c r="AX5514" s="13" t="s">
        <v>73</v>
      </c>
      <c r="AY5514" s="258" t="s">
        <v>189</v>
      </c>
    </row>
    <row r="5515" s="13" customFormat="1">
      <c r="A5515" s="13"/>
      <c r="B5515" s="249"/>
      <c r="C5515" s="250"/>
      <c r="D5515" s="242" t="s">
        <v>200</v>
      </c>
      <c r="E5515" s="251" t="s">
        <v>1</v>
      </c>
      <c r="F5515" s="252" t="s">
        <v>823</v>
      </c>
      <c r="G5515" s="250"/>
      <c r="H5515" s="251" t="s">
        <v>1</v>
      </c>
      <c r="I5515" s="253"/>
      <c r="J5515" s="250"/>
      <c r="K5515" s="250"/>
      <c r="L5515" s="254"/>
      <c r="M5515" s="255"/>
      <c r="N5515" s="256"/>
      <c r="O5515" s="256"/>
      <c r="P5515" s="256"/>
      <c r="Q5515" s="256"/>
      <c r="R5515" s="256"/>
      <c r="S5515" s="256"/>
      <c r="T5515" s="257"/>
      <c r="U5515" s="13"/>
      <c r="V5515" s="13"/>
      <c r="W5515" s="13"/>
      <c r="X5515" s="13"/>
      <c r="Y5515" s="13"/>
      <c r="Z5515" s="13"/>
      <c r="AA5515" s="13"/>
      <c r="AB5515" s="13"/>
      <c r="AC5515" s="13"/>
      <c r="AD5515" s="13"/>
      <c r="AE5515" s="13"/>
      <c r="AT5515" s="258" t="s">
        <v>200</v>
      </c>
      <c r="AU5515" s="258" t="s">
        <v>82</v>
      </c>
      <c r="AV5515" s="13" t="s">
        <v>80</v>
      </c>
      <c r="AW5515" s="13" t="s">
        <v>30</v>
      </c>
      <c r="AX5515" s="13" t="s">
        <v>73</v>
      </c>
      <c r="AY5515" s="258" t="s">
        <v>189</v>
      </c>
    </row>
    <row r="5516" s="14" customFormat="1">
      <c r="A5516" s="14"/>
      <c r="B5516" s="259"/>
      <c r="C5516" s="260"/>
      <c r="D5516" s="242" t="s">
        <v>200</v>
      </c>
      <c r="E5516" s="261" t="s">
        <v>1</v>
      </c>
      <c r="F5516" s="262" t="s">
        <v>3576</v>
      </c>
      <c r="G5516" s="260"/>
      <c r="H5516" s="263">
        <v>11.9</v>
      </c>
      <c r="I5516" s="264"/>
      <c r="J5516" s="260"/>
      <c r="K5516" s="260"/>
      <c r="L5516" s="265"/>
      <c r="M5516" s="266"/>
      <c r="N5516" s="267"/>
      <c r="O5516" s="267"/>
      <c r="P5516" s="267"/>
      <c r="Q5516" s="267"/>
      <c r="R5516" s="267"/>
      <c r="S5516" s="267"/>
      <c r="T5516" s="268"/>
      <c r="U5516" s="14"/>
      <c r="V5516" s="14"/>
      <c r="W5516" s="14"/>
      <c r="X5516" s="14"/>
      <c r="Y5516" s="14"/>
      <c r="Z5516" s="14"/>
      <c r="AA5516" s="14"/>
      <c r="AB5516" s="14"/>
      <c r="AC5516" s="14"/>
      <c r="AD5516" s="14"/>
      <c r="AE5516" s="14"/>
      <c r="AT5516" s="269" t="s">
        <v>200</v>
      </c>
      <c r="AU5516" s="269" t="s">
        <v>82</v>
      </c>
      <c r="AV5516" s="14" t="s">
        <v>82</v>
      </c>
      <c r="AW5516" s="14" t="s">
        <v>30</v>
      </c>
      <c r="AX5516" s="14" t="s">
        <v>73</v>
      </c>
      <c r="AY5516" s="269" t="s">
        <v>189</v>
      </c>
    </row>
    <row r="5517" s="13" customFormat="1">
      <c r="A5517" s="13"/>
      <c r="B5517" s="249"/>
      <c r="C5517" s="250"/>
      <c r="D5517" s="242" t="s">
        <v>200</v>
      </c>
      <c r="E5517" s="251" t="s">
        <v>1</v>
      </c>
      <c r="F5517" s="252" t="s">
        <v>369</v>
      </c>
      <c r="G5517" s="250"/>
      <c r="H5517" s="251" t="s">
        <v>1</v>
      </c>
      <c r="I5517" s="253"/>
      <c r="J5517" s="250"/>
      <c r="K5517" s="250"/>
      <c r="L5517" s="254"/>
      <c r="M5517" s="255"/>
      <c r="N5517" s="256"/>
      <c r="O5517" s="256"/>
      <c r="P5517" s="256"/>
      <c r="Q5517" s="256"/>
      <c r="R5517" s="256"/>
      <c r="S5517" s="256"/>
      <c r="T5517" s="257"/>
      <c r="U5517" s="13"/>
      <c r="V5517" s="13"/>
      <c r="W5517" s="13"/>
      <c r="X5517" s="13"/>
      <c r="Y5517" s="13"/>
      <c r="Z5517" s="13"/>
      <c r="AA5517" s="13"/>
      <c r="AB5517" s="13"/>
      <c r="AC5517" s="13"/>
      <c r="AD5517" s="13"/>
      <c r="AE5517" s="13"/>
      <c r="AT5517" s="258" t="s">
        <v>200</v>
      </c>
      <c r="AU5517" s="258" t="s">
        <v>82</v>
      </c>
      <c r="AV5517" s="13" t="s">
        <v>80</v>
      </c>
      <c r="AW5517" s="13" t="s">
        <v>30</v>
      </c>
      <c r="AX5517" s="13" t="s">
        <v>73</v>
      </c>
      <c r="AY5517" s="258" t="s">
        <v>189</v>
      </c>
    </row>
    <row r="5518" s="14" customFormat="1">
      <c r="A5518" s="14"/>
      <c r="B5518" s="259"/>
      <c r="C5518" s="260"/>
      <c r="D5518" s="242" t="s">
        <v>200</v>
      </c>
      <c r="E5518" s="261" t="s">
        <v>1</v>
      </c>
      <c r="F5518" s="262" t="s">
        <v>3577</v>
      </c>
      <c r="G5518" s="260"/>
      <c r="H5518" s="263">
        <v>-4.9699999999999998</v>
      </c>
      <c r="I5518" s="264"/>
      <c r="J5518" s="260"/>
      <c r="K5518" s="260"/>
      <c r="L5518" s="265"/>
      <c r="M5518" s="266"/>
      <c r="N5518" s="267"/>
      <c r="O5518" s="267"/>
      <c r="P5518" s="267"/>
      <c r="Q5518" s="267"/>
      <c r="R5518" s="267"/>
      <c r="S5518" s="267"/>
      <c r="T5518" s="268"/>
      <c r="U5518" s="14"/>
      <c r="V5518" s="14"/>
      <c r="W5518" s="14"/>
      <c r="X5518" s="14"/>
      <c r="Y5518" s="14"/>
      <c r="Z5518" s="14"/>
      <c r="AA5518" s="14"/>
      <c r="AB5518" s="14"/>
      <c r="AC5518" s="14"/>
      <c r="AD5518" s="14"/>
      <c r="AE5518" s="14"/>
      <c r="AT5518" s="269" t="s">
        <v>200</v>
      </c>
      <c r="AU5518" s="269" t="s">
        <v>82</v>
      </c>
      <c r="AV5518" s="14" t="s">
        <v>82</v>
      </c>
      <c r="AW5518" s="14" t="s">
        <v>30</v>
      </c>
      <c r="AX5518" s="14" t="s">
        <v>73</v>
      </c>
      <c r="AY5518" s="269" t="s">
        <v>189</v>
      </c>
    </row>
    <row r="5519" s="13" customFormat="1">
      <c r="A5519" s="13"/>
      <c r="B5519" s="249"/>
      <c r="C5519" s="250"/>
      <c r="D5519" s="242" t="s">
        <v>200</v>
      </c>
      <c r="E5519" s="251" t="s">
        <v>1</v>
      </c>
      <c r="F5519" s="252" t="s">
        <v>832</v>
      </c>
      <c r="G5519" s="250"/>
      <c r="H5519" s="251" t="s">
        <v>1</v>
      </c>
      <c r="I5519" s="253"/>
      <c r="J5519" s="250"/>
      <c r="K5519" s="250"/>
      <c r="L5519" s="254"/>
      <c r="M5519" s="255"/>
      <c r="N5519" s="256"/>
      <c r="O5519" s="256"/>
      <c r="P5519" s="256"/>
      <c r="Q5519" s="256"/>
      <c r="R5519" s="256"/>
      <c r="S5519" s="256"/>
      <c r="T5519" s="257"/>
      <c r="U5519" s="13"/>
      <c r="V5519" s="13"/>
      <c r="W5519" s="13"/>
      <c r="X5519" s="13"/>
      <c r="Y5519" s="13"/>
      <c r="Z5519" s="13"/>
      <c r="AA5519" s="13"/>
      <c r="AB5519" s="13"/>
      <c r="AC5519" s="13"/>
      <c r="AD5519" s="13"/>
      <c r="AE5519" s="13"/>
      <c r="AT5519" s="258" t="s">
        <v>200</v>
      </c>
      <c r="AU5519" s="258" t="s">
        <v>82</v>
      </c>
      <c r="AV5519" s="13" t="s">
        <v>80</v>
      </c>
      <c r="AW5519" s="13" t="s">
        <v>30</v>
      </c>
      <c r="AX5519" s="13" t="s">
        <v>73</v>
      </c>
      <c r="AY5519" s="258" t="s">
        <v>189</v>
      </c>
    </row>
    <row r="5520" s="14" customFormat="1">
      <c r="A5520" s="14"/>
      <c r="B5520" s="259"/>
      <c r="C5520" s="260"/>
      <c r="D5520" s="242" t="s">
        <v>200</v>
      </c>
      <c r="E5520" s="261" t="s">
        <v>1</v>
      </c>
      <c r="F5520" s="262" t="s">
        <v>3578</v>
      </c>
      <c r="G5520" s="260"/>
      <c r="H5520" s="263">
        <v>10.35</v>
      </c>
      <c r="I5520" s="264"/>
      <c r="J5520" s="260"/>
      <c r="K5520" s="260"/>
      <c r="L5520" s="265"/>
      <c r="M5520" s="266"/>
      <c r="N5520" s="267"/>
      <c r="O5520" s="267"/>
      <c r="P5520" s="267"/>
      <c r="Q5520" s="267"/>
      <c r="R5520" s="267"/>
      <c r="S5520" s="267"/>
      <c r="T5520" s="268"/>
      <c r="U5520" s="14"/>
      <c r="V5520" s="14"/>
      <c r="W5520" s="14"/>
      <c r="X5520" s="14"/>
      <c r="Y5520" s="14"/>
      <c r="Z5520" s="14"/>
      <c r="AA5520" s="14"/>
      <c r="AB5520" s="14"/>
      <c r="AC5520" s="14"/>
      <c r="AD5520" s="14"/>
      <c r="AE5520" s="14"/>
      <c r="AT5520" s="269" t="s">
        <v>200</v>
      </c>
      <c r="AU5520" s="269" t="s">
        <v>82</v>
      </c>
      <c r="AV5520" s="14" t="s">
        <v>82</v>
      </c>
      <c r="AW5520" s="14" t="s">
        <v>30</v>
      </c>
      <c r="AX5520" s="14" t="s">
        <v>73</v>
      </c>
      <c r="AY5520" s="269" t="s">
        <v>189</v>
      </c>
    </row>
    <row r="5521" s="13" customFormat="1">
      <c r="A5521" s="13"/>
      <c r="B5521" s="249"/>
      <c r="C5521" s="250"/>
      <c r="D5521" s="242" t="s">
        <v>200</v>
      </c>
      <c r="E5521" s="251" t="s">
        <v>1</v>
      </c>
      <c r="F5521" s="252" t="s">
        <v>595</v>
      </c>
      <c r="G5521" s="250"/>
      <c r="H5521" s="251" t="s">
        <v>1</v>
      </c>
      <c r="I5521" s="253"/>
      <c r="J5521" s="250"/>
      <c r="K5521" s="250"/>
      <c r="L5521" s="254"/>
      <c r="M5521" s="255"/>
      <c r="N5521" s="256"/>
      <c r="O5521" s="256"/>
      <c r="P5521" s="256"/>
      <c r="Q5521" s="256"/>
      <c r="R5521" s="256"/>
      <c r="S5521" s="256"/>
      <c r="T5521" s="257"/>
      <c r="U5521" s="13"/>
      <c r="V5521" s="13"/>
      <c r="W5521" s="13"/>
      <c r="X5521" s="13"/>
      <c r="Y5521" s="13"/>
      <c r="Z5521" s="13"/>
      <c r="AA5521" s="13"/>
      <c r="AB5521" s="13"/>
      <c r="AC5521" s="13"/>
      <c r="AD5521" s="13"/>
      <c r="AE5521" s="13"/>
      <c r="AT5521" s="258" t="s">
        <v>200</v>
      </c>
      <c r="AU5521" s="258" t="s">
        <v>82</v>
      </c>
      <c r="AV5521" s="13" t="s">
        <v>80</v>
      </c>
      <c r="AW5521" s="13" t="s">
        <v>30</v>
      </c>
      <c r="AX5521" s="13" t="s">
        <v>73</v>
      </c>
      <c r="AY5521" s="258" t="s">
        <v>189</v>
      </c>
    </row>
    <row r="5522" s="14" customFormat="1">
      <c r="A5522" s="14"/>
      <c r="B5522" s="259"/>
      <c r="C5522" s="260"/>
      <c r="D5522" s="242" t="s">
        <v>200</v>
      </c>
      <c r="E5522" s="261" t="s">
        <v>1</v>
      </c>
      <c r="F5522" s="262" t="s">
        <v>3579</v>
      </c>
      <c r="G5522" s="260"/>
      <c r="H5522" s="263">
        <v>0.80000000000000004</v>
      </c>
      <c r="I5522" s="264"/>
      <c r="J5522" s="260"/>
      <c r="K5522" s="260"/>
      <c r="L5522" s="265"/>
      <c r="M5522" s="266"/>
      <c r="N5522" s="267"/>
      <c r="O5522" s="267"/>
      <c r="P5522" s="267"/>
      <c r="Q5522" s="267"/>
      <c r="R5522" s="267"/>
      <c r="S5522" s="267"/>
      <c r="T5522" s="268"/>
      <c r="U5522" s="14"/>
      <c r="V5522" s="14"/>
      <c r="W5522" s="14"/>
      <c r="X5522" s="14"/>
      <c r="Y5522" s="14"/>
      <c r="Z5522" s="14"/>
      <c r="AA5522" s="14"/>
      <c r="AB5522" s="14"/>
      <c r="AC5522" s="14"/>
      <c r="AD5522" s="14"/>
      <c r="AE5522" s="14"/>
      <c r="AT5522" s="269" t="s">
        <v>200</v>
      </c>
      <c r="AU5522" s="269" t="s">
        <v>82</v>
      </c>
      <c r="AV5522" s="14" t="s">
        <v>82</v>
      </c>
      <c r="AW5522" s="14" t="s">
        <v>30</v>
      </c>
      <c r="AX5522" s="14" t="s">
        <v>73</v>
      </c>
      <c r="AY5522" s="269" t="s">
        <v>189</v>
      </c>
    </row>
    <row r="5523" s="14" customFormat="1">
      <c r="A5523" s="14"/>
      <c r="B5523" s="259"/>
      <c r="C5523" s="260"/>
      <c r="D5523" s="242" t="s">
        <v>200</v>
      </c>
      <c r="E5523" s="261" t="s">
        <v>1</v>
      </c>
      <c r="F5523" s="262" t="s">
        <v>3580</v>
      </c>
      <c r="G5523" s="260"/>
      <c r="H5523" s="263">
        <v>0.95999999999999996</v>
      </c>
      <c r="I5523" s="264"/>
      <c r="J5523" s="260"/>
      <c r="K5523" s="260"/>
      <c r="L5523" s="265"/>
      <c r="M5523" s="266"/>
      <c r="N5523" s="267"/>
      <c r="O5523" s="267"/>
      <c r="P5523" s="267"/>
      <c r="Q5523" s="267"/>
      <c r="R5523" s="267"/>
      <c r="S5523" s="267"/>
      <c r="T5523" s="268"/>
      <c r="U5523" s="14"/>
      <c r="V5523" s="14"/>
      <c r="W5523" s="14"/>
      <c r="X5523" s="14"/>
      <c r="Y5523" s="14"/>
      <c r="Z5523" s="14"/>
      <c r="AA5523" s="14"/>
      <c r="AB5523" s="14"/>
      <c r="AC5523" s="14"/>
      <c r="AD5523" s="14"/>
      <c r="AE5523" s="14"/>
      <c r="AT5523" s="269" t="s">
        <v>200</v>
      </c>
      <c r="AU5523" s="269" t="s">
        <v>82</v>
      </c>
      <c r="AV5523" s="14" t="s">
        <v>82</v>
      </c>
      <c r="AW5523" s="14" t="s">
        <v>30</v>
      </c>
      <c r="AX5523" s="14" t="s">
        <v>73</v>
      </c>
      <c r="AY5523" s="269" t="s">
        <v>189</v>
      </c>
    </row>
    <row r="5524" s="13" customFormat="1">
      <c r="A5524" s="13"/>
      <c r="B5524" s="249"/>
      <c r="C5524" s="250"/>
      <c r="D5524" s="242" t="s">
        <v>200</v>
      </c>
      <c r="E5524" s="251" t="s">
        <v>1</v>
      </c>
      <c r="F5524" s="252" t="s">
        <v>369</v>
      </c>
      <c r="G5524" s="250"/>
      <c r="H5524" s="251" t="s">
        <v>1</v>
      </c>
      <c r="I5524" s="253"/>
      <c r="J5524" s="250"/>
      <c r="K5524" s="250"/>
      <c r="L5524" s="254"/>
      <c r="M5524" s="255"/>
      <c r="N5524" s="256"/>
      <c r="O5524" s="256"/>
      <c r="P5524" s="256"/>
      <c r="Q5524" s="256"/>
      <c r="R5524" s="256"/>
      <c r="S5524" s="256"/>
      <c r="T5524" s="257"/>
      <c r="U5524" s="13"/>
      <c r="V5524" s="13"/>
      <c r="W5524" s="13"/>
      <c r="X5524" s="13"/>
      <c r="Y5524" s="13"/>
      <c r="Z5524" s="13"/>
      <c r="AA5524" s="13"/>
      <c r="AB5524" s="13"/>
      <c r="AC5524" s="13"/>
      <c r="AD5524" s="13"/>
      <c r="AE5524" s="13"/>
      <c r="AT5524" s="258" t="s">
        <v>200</v>
      </c>
      <c r="AU5524" s="258" t="s">
        <v>82</v>
      </c>
      <c r="AV5524" s="13" t="s">
        <v>80</v>
      </c>
      <c r="AW5524" s="13" t="s">
        <v>30</v>
      </c>
      <c r="AX5524" s="13" t="s">
        <v>73</v>
      </c>
      <c r="AY5524" s="258" t="s">
        <v>189</v>
      </c>
    </row>
    <row r="5525" s="14" customFormat="1">
      <c r="A5525" s="14"/>
      <c r="B5525" s="259"/>
      <c r="C5525" s="260"/>
      <c r="D5525" s="242" t="s">
        <v>200</v>
      </c>
      <c r="E5525" s="261" t="s">
        <v>1</v>
      </c>
      <c r="F5525" s="262" t="s">
        <v>3581</v>
      </c>
      <c r="G5525" s="260"/>
      <c r="H5525" s="263">
        <v>-3.54</v>
      </c>
      <c r="I5525" s="264"/>
      <c r="J5525" s="260"/>
      <c r="K5525" s="260"/>
      <c r="L5525" s="265"/>
      <c r="M5525" s="266"/>
      <c r="N5525" s="267"/>
      <c r="O5525" s="267"/>
      <c r="P5525" s="267"/>
      <c r="Q5525" s="267"/>
      <c r="R5525" s="267"/>
      <c r="S5525" s="267"/>
      <c r="T5525" s="268"/>
      <c r="U5525" s="14"/>
      <c r="V5525" s="14"/>
      <c r="W5525" s="14"/>
      <c r="X5525" s="14"/>
      <c r="Y5525" s="14"/>
      <c r="Z5525" s="14"/>
      <c r="AA5525" s="14"/>
      <c r="AB5525" s="14"/>
      <c r="AC5525" s="14"/>
      <c r="AD5525" s="14"/>
      <c r="AE5525" s="14"/>
      <c r="AT5525" s="269" t="s">
        <v>200</v>
      </c>
      <c r="AU5525" s="269" t="s">
        <v>82</v>
      </c>
      <c r="AV5525" s="14" t="s">
        <v>82</v>
      </c>
      <c r="AW5525" s="14" t="s">
        <v>30</v>
      </c>
      <c r="AX5525" s="14" t="s">
        <v>73</v>
      </c>
      <c r="AY5525" s="269" t="s">
        <v>189</v>
      </c>
    </row>
    <row r="5526" s="13" customFormat="1">
      <c r="A5526" s="13"/>
      <c r="B5526" s="249"/>
      <c r="C5526" s="250"/>
      <c r="D5526" s="242" t="s">
        <v>200</v>
      </c>
      <c r="E5526" s="251" t="s">
        <v>1</v>
      </c>
      <c r="F5526" s="252" t="s">
        <v>612</v>
      </c>
      <c r="G5526" s="250"/>
      <c r="H5526" s="251" t="s">
        <v>1</v>
      </c>
      <c r="I5526" s="253"/>
      <c r="J5526" s="250"/>
      <c r="K5526" s="250"/>
      <c r="L5526" s="254"/>
      <c r="M5526" s="255"/>
      <c r="N5526" s="256"/>
      <c r="O5526" s="256"/>
      <c r="P5526" s="256"/>
      <c r="Q5526" s="256"/>
      <c r="R5526" s="256"/>
      <c r="S5526" s="256"/>
      <c r="T5526" s="257"/>
      <c r="U5526" s="13"/>
      <c r="V5526" s="13"/>
      <c r="W5526" s="13"/>
      <c r="X5526" s="13"/>
      <c r="Y5526" s="13"/>
      <c r="Z5526" s="13"/>
      <c r="AA5526" s="13"/>
      <c r="AB5526" s="13"/>
      <c r="AC5526" s="13"/>
      <c r="AD5526" s="13"/>
      <c r="AE5526" s="13"/>
      <c r="AT5526" s="258" t="s">
        <v>200</v>
      </c>
      <c r="AU5526" s="258" t="s">
        <v>82</v>
      </c>
      <c r="AV5526" s="13" t="s">
        <v>80</v>
      </c>
      <c r="AW5526" s="13" t="s">
        <v>30</v>
      </c>
      <c r="AX5526" s="13" t="s">
        <v>73</v>
      </c>
      <c r="AY5526" s="258" t="s">
        <v>189</v>
      </c>
    </row>
    <row r="5527" s="14" customFormat="1">
      <c r="A5527" s="14"/>
      <c r="B5527" s="259"/>
      <c r="C5527" s="260"/>
      <c r="D5527" s="242" t="s">
        <v>200</v>
      </c>
      <c r="E5527" s="261" t="s">
        <v>1</v>
      </c>
      <c r="F5527" s="262" t="s">
        <v>3582</v>
      </c>
      <c r="G5527" s="260"/>
      <c r="H5527" s="263">
        <v>12.300000000000001</v>
      </c>
      <c r="I5527" s="264"/>
      <c r="J5527" s="260"/>
      <c r="K5527" s="260"/>
      <c r="L5527" s="265"/>
      <c r="M5527" s="266"/>
      <c r="N5527" s="267"/>
      <c r="O5527" s="267"/>
      <c r="P5527" s="267"/>
      <c r="Q5527" s="267"/>
      <c r="R5527" s="267"/>
      <c r="S5527" s="267"/>
      <c r="T5527" s="268"/>
      <c r="U5527" s="14"/>
      <c r="V5527" s="14"/>
      <c r="W5527" s="14"/>
      <c r="X5527" s="14"/>
      <c r="Y5527" s="14"/>
      <c r="Z5527" s="14"/>
      <c r="AA5527" s="14"/>
      <c r="AB5527" s="14"/>
      <c r="AC5527" s="14"/>
      <c r="AD5527" s="14"/>
      <c r="AE5527" s="14"/>
      <c r="AT5527" s="269" t="s">
        <v>200</v>
      </c>
      <c r="AU5527" s="269" t="s">
        <v>82</v>
      </c>
      <c r="AV5527" s="14" t="s">
        <v>82</v>
      </c>
      <c r="AW5527" s="14" t="s">
        <v>30</v>
      </c>
      <c r="AX5527" s="14" t="s">
        <v>73</v>
      </c>
      <c r="AY5527" s="269" t="s">
        <v>189</v>
      </c>
    </row>
    <row r="5528" s="13" customFormat="1">
      <c r="A5528" s="13"/>
      <c r="B5528" s="249"/>
      <c r="C5528" s="250"/>
      <c r="D5528" s="242" t="s">
        <v>200</v>
      </c>
      <c r="E5528" s="251" t="s">
        <v>1</v>
      </c>
      <c r="F5528" s="252" t="s">
        <v>595</v>
      </c>
      <c r="G5528" s="250"/>
      <c r="H5528" s="251" t="s">
        <v>1</v>
      </c>
      <c r="I5528" s="253"/>
      <c r="J5528" s="250"/>
      <c r="K5528" s="250"/>
      <c r="L5528" s="254"/>
      <c r="M5528" s="255"/>
      <c r="N5528" s="256"/>
      <c r="O5528" s="256"/>
      <c r="P5528" s="256"/>
      <c r="Q5528" s="256"/>
      <c r="R5528" s="256"/>
      <c r="S5528" s="256"/>
      <c r="T5528" s="257"/>
      <c r="U5528" s="13"/>
      <c r="V5528" s="13"/>
      <c r="W5528" s="13"/>
      <c r="X5528" s="13"/>
      <c r="Y5528" s="13"/>
      <c r="Z5528" s="13"/>
      <c r="AA5528" s="13"/>
      <c r="AB5528" s="13"/>
      <c r="AC5528" s="13"/>
      <c r="AD5528" s="13"/>
      <c r="AE5528" s="13"/>
      <c r="AT5528" s="258" t="s">
        <v>200</v>
      </c>
      <c r="AU5528" s="258" t="s">
        <v>82</v>
      </c>
      <c r="AV5528" s="13" t="s">
        <v>80</v>
      </c>
      <c r="AW5528" s="13" t="s">
        <v>30</v>
      </c>
      <c r="AX5528" s="13" t="s">
        <v>73</v>
      </c>
      <c r="AY5528" s="258" t="s">
        <v>189</v>
      </c>
    </row>
    <row r="5529" s="14" customFormat="1">
      <c r="A5529" s="14"/>
      <c r="B5529" s="259"/>
      <c r="C5529" s="260"/>
      <c r="D5529" s="242" t="s">
        <v>200</v>
      </c>
      <c r="E5529" s="261" t="s">
        <v>1</v>
      </c>
      <c r="F5529" s="262" t="s">
        <v>3583</v>
      </c>
      <c r="G5529" s="260"/>
      <c r="H5529" s="263">
        <v>0.64000000000000001</v>
      </c>
      <c r="I5529" s="264"/>
      <c r="J5529" s="260"/>
      <c r="K5529" s="260"/>
      <c r="L5529" s="265"/>
      <c r="M5529" s="266"/>
      <c r="N5529" s="267"/>
      <c r="O5529" s="267"/>
      <c r="P5529" s="267"/>
      <c r="Q5529" s="267"/>
      <c r="R5529" s="267"/>
      <c r="S5529" s="267"/>
      <c r="T5529" s="268"/>
      <c r="U5529" s="14"/>
      <c r="V5529" s="14"/>
      <c r="W5529" s="14"/>
      <c r="X5529" s="14"/>
      <c r="Y5529" s="14"/>
      <c r="Z5529" s="14"/>
      <c r="AA5529" s="14"/>
      <c r="AB5529" s="14"/>
      <c r="AC5529" s="14"/>
      <c r="AD5529" s="14"/>
      <c r="AE5529" s="14"/>
      <c r="AT5529" s="269" t="s">
        <v>200</v>
      </c>
      <c r="AU5529" s="269" t="s">
        <v>82</v>
      </c>
      <c r="AV5529" s="14" t="s">
        <v>82</v>
      </c>
      <c r="AW5529" s="14" t="s">
        <v>30</v>
      </c>
      <c r="AX5529" s="14" t="s">
        <v>73</v>
      </c>
      <c r="AY5529" s="269" t="s">
        <v>189</v>
      </c>
    </row>
    <row r="5530" s="13" customFormat="1">
      <c r="A5530" s="13"/>
      <c r="B5530" s="249"/>
      <c r="C5530" s="250"/>
      <c r="D5530" s="242" t="s">
        <v>200</v>
      </c>
      <c r="E5530" s="251" t="s">
        <v>1</v>
      </c>
      <c r="F5530" s="252" t="s">
        <v>369</v>
      </c>
      <c r="G5530" s="250"/>
      <c r="H5530" s="251" t="s">
        <v>1</v>
      </c>
      <c r="I5530" s="253"/>
      <c r="J5530" s="250"/>
      <c r="K5530" s="250"/>
      <c r="L5530" s="254"/>
      <c r="M5530" s="255"/>
      <c r="N5530" s="256"/>
      <c r="O5530" s="256"/>
      <c r="P5530" s="256"/>
      <c r="Q5530" s="256"/>
      <c r="R5530" s="256"/>
      <c r="S5530" s="256"/>
      <c r="T5530" s="257"/>
      <c r="U5530" s="13"/>
      <c r="V5530" s="13"/>
      <c r="W5530" s="13"/>
      <c r="X5530" s="13"/>
      <c r="Y5530" s="13"/>
      <c r="Z5530" s="13"/>
      <c r="AA5530" s="13"/>
      <c r="AB5530" s="13"/>
      <c r="AC5530" s="13"/>
      <c r="AD5530" s="13"/>
      <c r="AE5530" s="13"/>
      <c r="AT5530" s="258" t="s">
        <v>200</v>
      </c>
      <c r="AU5530" s="258" t="s">
        <v>82</v>
      </c>
      <c r="AV5530" s="13" t="s">
        <v>80</v>
      </c>
      <c r="AW5530" s="13" t="s">
        <v>30</v>
      </c>
      <c r="AX5530" s="13" t="s">
        <v>73</v>
      </c>
      <c r="AY5530" s="258" t="s">
        <v>189</v>
      </c>
    </row>
    <row r="5531" s="14" customFormat="1">
      <c r="A5531" s="14"/>
      <c r="B5531" s="259"/>
      <c r="C5531" s="260"/>
      <c r="D5531" s="242" t="s">
        <v>200</v>
      </c>
      <c r="E5531" s="261" t="s">
        <v>1</v>
      </c>
      <c r="F5531" s="262" t="s">
        <v>3584</v>
      </c>
      <c r="G5531" s="260"/>
      <c r="H5531" s="263">
        <v>-2.5699999999999998</v>
      </c>
      <c r="I5531" s="264"/>
      <c r="J5531" s="260"/>
      <c r="K5531" s="260"/>
      <c r="L5531" s="265"/>
      <c r="M5531" s="266"/>
      <c r="N5531" s="267"/>
      <c r="O5531" s="267"/>
      <c r="P5531" s="267"/>
      <c r="Q5531" s="267"/>
      <c r="R5531" s="267"/>
      <c r="S5531" s="267"/>
      <c r="T5531" s="268"/>
      <c r="U5531" s="14"/>
      <c r="V5531" s="14"/>
      <c r="W5531" s="14"/>
      <c r="X5531" s="14"/>
      <c r="Y5531" s="14"/>
      <c r="Z5531" s="14"/>
      <c r="AA5531" s="14"/>
      <c r="AB5531" s="14"/>
      <c r="AC5531" s="14"/>
      <c r="AD5531" s="14"/>
      <c r="AE5531" s="14"/>
      <c r="AT5531" s="269" t="s">
        <v>200</v>
      </c>
      <c r="AU5531" s="269" t="s">
        <v>82</v>
      </c>
      <c r="AV5531" s="14" t="s">
        <v>82</v>
      </c>
      <c r="AW5531" s="14" t="s">
        <v>30</v>
      </c>
      <c r="AX5531" s="14" t="s">
        <v>73</v>
      </c>
      <c r="AY5531" s="269" t="s">
        <v>189</v>
      </c>
    </row>
    <row r="5532" s="13" customFormat="1">
      <c r="A5532" s="13"/>
      <c r="B5532" s="249"/>
      <c r="C5532" s="250"/>
      <c r="D5532" s="242" t="s">
        <v>200</v>
      </c>
      <c r="E5532" s="251" t="s">
        <v>1</v>
      </c>
      <c r="F5532" s="252" t="s">
        <v>842</v>
      </c>
      <c r="G5532" s="250"/>
      <c r="H5532" s="251" t="s">
        <v>1</v>
      </c>
      <c r="I5532" s="253"/>
      <c r="J5532" s="250"/>
      <c r="K5532" s="250"/>
      <c r="L5532" s="254"/>
      <c r="M5532" s="255"/>
      <c r="N5532" s="256"/>
      <c r="O5532" s="256"/>
      <c r="P5532" s="256"/>
      <c r="Q5532" s="256"/>
      <c r="R5532" s="256"/>
      <c r="S5532" s="256"/>
      <c r="T5532" s="257"/>
      <c r="U5532" s="13"/>
      <c r="V5532" s="13"/>
      <c r="W5532" s="13"/>
      <c r="X5532" s="13"/>
      <c r="Y5532" s="13"/>
      <c r="Z5532" s="13"/>
      <c r="AA5532" s="13"/>
      <c r="AB5532" s="13"/>
      <c r="AC5532" s="13"/>
      <c r="AD5532" s="13"/>
      <c r="AE5532" s="13"/>
      <c r="AT5532" s="258" t="s">
        <v>200</v>
      </c>
      <c r="AU5532" s="258" t="s">
        <v>82</v>
      </c>
      <c r="AV5532" s="13" t="s">
        <v>80</v>
      </c>
      <c r="AW5532" s="13" t="s">
        <v>30</v>
      </c>
      <c r="AX5532" s="13" t="s">
        <v>73</v>
      </c>
      <c r="AY5532" s="258" t="s">
        <v>189</v>
      </c>
    </row>
    <row r="5533" s="14" customFormat="1">
      <c r="A5533" s="14"/>
      <c r="B5533" s="259"/>
      <c r="C5533" s="260"/>
      <c r="D5533" s="242" t="s">
        <v>200</v>
      </c>
      <c r="E5533" s="261" t="s">
        <v>1</v>
      </c>
      <c r="F5533" s="262" t="s">
        <v>3585</v>
      </c>
      <c r="G5533" s="260"/>
      <c r="H5533" s="263">
        <v>21.100000000000001</v>
      </c>
      <c r="I5533" s="264"/>
      <c r="J5533" s="260"/>
      <c r="K5533" s="260"/>
      <c r="L5533" s="265"/>
      <c r="M5533" s="266"/>
      <c r="N5533" s="267"/>
      <c r="O5533" s="267"/>
      <c r="P5533" s="267"/>
      <c r="Q5533" s="267"/>
      <c r="R5533" s="267"/>
      <c r="S5533" s="267"/>
      <c r="T5533" s="268"/>
      <c r="U5533" s="14"/>
      <c r="V5533" s="14"/>
      <c r="W5533" s="14"/>
      <c r="X5533" s="14"/>
      <c r="Y5533" s="14"/>
      <c r="Z5533" s="14"/>
      <c r="AA5533" s="14"/>
      <c r="AB5533" s="14"/>
      <c r="AC5533" s="14"/>
      <c r="AD5533" s="14"/>
      <c r="AE5533" s="14"/>
      <c r="AT5533" s="269" t="s">
        <v>200</v>
      </c>
      <c r="AU5533" s="269" t="s">
        <v>82</v>
      </c>
      <c r="AV5533" s="14" t="s">
        <v>82</v>
      </c>
      <c r="AW5533" s="14" t="s">
        <v>30</v>
      </c>
      <c r="AX5533" s="14" t="s">
        <v>73</v>
      </c>
      <c r="AY5533" s="269" t="s">
        <v>189</v>
      </c>
    </row>
    <row r="5534" s="13" customFormat="1">
      <c r="A5534" s="13"/>
      <c r="B5534" s="249"/>
      <c r="C5534" s="250"/>
      <c r="D5534" s="242" t="s">
        <v>200</v>
      </c>
      <c r="E5534" s="251" t="s">
        <v>1</v>
      </c>
      <c r="F5534" s="252" t="s">
        <v>595</v>
      </c>
      <c r="G5534" s="250"/>
      <c r="H5534" s="251" t="s">
        <v>1</v>
      </c>
      <c r="I5534" s="253"/>
      <c r="J5534" s="250"/>
      <c r="K5534" s="250"/>
      <c r="L5534" s="254"/>
      <c r="M5534" s="255"/>
      <c r="N5534" s="256"/>
      <c r="O5534" s="256"/>
      <c r="P5534" s="256"/>
      <c r="Q5534" s="256"/>
      <c r="R5534" s="256"/>
      <c r="S5534" s="256"/>
      <c r="T5534" s="257"/>
      <c r="U5534" s="13"/>
      <c r="V5534" s="13"/>
      <c r="W5534" s="13"/>
      <c r="X5534" s="13"/>
      <c r="Y5534" s="13"/>
      <c r="Z5534" s="13"/>
      <c r="AA5534" s="13"/>
      <c r="AB5534" s="13"/>
      <c r="AC5534" s="13"/>
      <c r="AD5534" s="13"/>
      <c r="AE5534" s="13"/>
      <c r="AT5534" s="258" t="s">
        <v>200</v>
      </c>
      <c r="AU5534" s="258" t="s">
        <v>82</v>
      </c>
      <c r="AV5534" s="13" t="s">
        <v>80</v>
      </c>
      <c r="AW5534" s="13" t="s">
        <v>30</v>
      </c>
      <c r="AX5534" s="13" t="s">
        <v>73</v>
      </c>
      <c r="AY5534" s="258" t="s">
        <v>189</v>
      </c>
    </row>
    <row r="5535" s="14" customFormat="1">
      <c r="A5535" s="14"/>
      <c r="B5535" s="259"/>
      <c r="C5535" s="260"/>
      <c r="D5535" s="242" t="s">
        <v>200</v>
      </c>
      <c r="E5535" s="261" t="s">
        <v>1</v>
      </c>
      <c r="F5535" s="262" t="s">
        <v>3586</v>
      </c>
      <c r="G5535" s="260"/>
      <c r="H5535" s="263">
        <v>0.41999999999999998</v>
      </c>
      <c r="I5535" s="264"/>
      <c r="J5535" s="260"/>
      <c r="K5535" s="260"/>
      <c r="L5535" s="265"/>
      <c r="M5535" s="266"/>
      <c r="N5535" s="267"/>
      <c r="O5535" s="267"/>
      <c r="P5535" s="267"/>
      <c r="Q5535" s="267"/>
      <c r="R5535" s="267"/>
      <c r="S5535" s="267"/>
      <c r="T5535" s="268"/>
      <c r="U5535" s="14"/>
      <c r="V5535" s="14"/>
      <c r="W5535" s="14"/>
      <c r="X5535" s="14"/>
      <c r="Y5535" s="14"/>
      <c r="Z5535" s="14"/>
      <c r="AA5535" s="14"/>
      <c r="AB5535" s="14"/>
      <c r="AC5535" s="14"/>
      <c r="AD5535" s="14"/>
      <c r="AE5535" s="14"/>
      <c r="AT5535" s="269" t="s">
        <v>200</v>
      </c>
      <c r="AU5535" s="269" t="s">
        <v>82</v>
      </c>
      <c r="AV5535" s="14" t="s">
        <v>82</v>
      </c>
      <c r="AW5535" s="14" t="s">
        <v>30</v>
      </c>
      <c r="AX5535" s="14" t="s">
        <v>73</v>
      </c>
      <c r="AY5535" s="269" t="s">
        <v>189</v>
      </c>
    </row>
    <row r="5536" s="13" customFormat="1">
      <c r="A5536" s="13"/>
      <c r="B5536" s="249"/>
      <c r="C5536" s="250"/>
      <c r="D5536" s="242" t="s">
        <v>200</v>
      </c>
      <c r="E5536" s="251" t="s">
        <v>1</v>
      </c>
      <c r="F5536" s="252" t="s">
        <v>369</v>
      </c>
      <c r="G5536" s="250"/>
      <c r="H5536" s="251" t="s">
        <v>1</v>
      </c>
      <c r="I5536" s="253"/>
      <c r="J5536" s="250"/>
      <c r="K5536" s="250"/>
      <c r="L5536" s="254"/>
      <c r="M5536" s="255"/>
      <c r="N5536" s="256"/>
      <c r="O5536" s="256"/>
      <c r="P5536" s="256"/>
      <c r="Q5536" s="256"/>
      <c r="R5536" s="256"/>
      <c r="S5536" s="256"/>
      <c r="T5536" s="257"/>
      <c r="U5536" s="13"/>
      <c r="V5536" s="13"/>
      <c r="W5536" s="13"/>
      <c r="X5536" s="13"/>
      <c r="Y5536" s="13"/>
      <c r="Z5536" s="13"/>
      <c r="AA5536" s="13"/>
      <c r="AB5536" s="13"/>
      <c r="AC5536" s="13"/>
      <c r="AD5536" s="13"/>
      <c r="AE5536" s="13"/>
      <c r="AT5536" s="258" t="s">
        <v>200</v>
      </c>
      <c r="AU5536" s="258" t="s">
        <v>82</v>
      </c>
      <c r="AV5536" s="13" t="s">
        <v>80</v>
      </c>
      <c r="AW5536" s="13" t="s">
        <v>30</v>
      </c>
      <c r="AX5536" s="13" t="s">
        <v>73</v>
      </c>
      <c r="AY5536" s="258" t="s">
        <v>189</v>
      </c>
    </row>
    <row r="5537" s="14" customFormat="1">
      <c r="A5537" s="14"/>
      <c r="B5537" s="259"/>
      <c r="C5537" s="260"/>
      <c r="D5537" s="242" t="s">
        <v>200</v>
      </c>
      <c r="E5537" s="261" t="s">
        <v>1</v>
      </c>
      <c r="F5537" s="262" t="s">
        <v>3587</v>
      </c>
      <c r="G5537" s="260"/>
      <c r="H5537" s="263">
        <v>-2.4199999999999999</v>
      </c>
      <c r="I5537" s="264"/>
      <c r="J5537" s="260"/>
      <c r="K5537" s="260"/>
      <c r="L5537" s="265"/>
      <c r="M5537" s="266"/>
      <c r="N5537" s="267"/>
      <c r="O5537" s="267"/>
      <c r="P5537" s="267"/>
      <c r="Q5537" s="267"/>
      <c r="R5537" s="267"/>
      <c r="S5537" s="267"/>
      <c r="T5537" s="268"/>
      <c r="U5537" s="14"/>
      <c r="V5537" s="14"/>
      <c r="W5537" s="14"/>
      <c r="X5537" s="14"/>
      <c r="Y5537" s="14"/>
      <c r="Z5537" s="14"/>
      <c r="AA5537" s="14"/>
      <c r="AB5537" s="14"/>
      <c r="AC5537" s="14"/>
      <c r="AD5537" s="14"/>
      <c r="AE5537" s="14"/>
      <c r="AT5537" s="269" t="s">
        <v>200</v>
      </c>
      <c r="AU5537" s="269" t="s">
        <v>82</v>
      </c>
      <c r="AV5537" s="14" t="s">
        <v>82</v>
      </c>
      <c r="AW5537" s="14" t="s">
        <v>30</v>
      </c>
      <c r="AX5537" s="14" t="s">
        <v>73</v>
      </c>
      <c r="AY5537" s="269" t="s">
        <v>189</v>
      </c>
    </row>
    <row r="5538" s="13" customFormat="1">
      <c r="A5538" s="13"/>
      <c r="B5538" s="249"/>
      <c r="C5538" s="250"/>
      <c r="D5538" s="242" t="s">
        <v>200</v>
      </c>
      <c r="E5538" s="251" t="s">
        <v>1</v>
      </c>
      <c r="F5538" s="252" t="s">
        <v>1764</v>
      </c>
      <c r="G5538" s="250"/>
      <c r="H5538" s="251" t="s">
        <v>1</v>
      </c>
      <c r="I5538" s="253"/>
      <c r="J5538" s="250"/>
      <c r="K5538" s="250"/>
      <c r="L5538" s="254"/>
      <c r="M5538" s="255"/>
      <c r="N5538" s="256"/>
      <c r="O5538" s="256"/>
      <c r="P5538" s="256"/>
      <c r="Q5538" s="256"/>
      <c r="R5538" s="256"/>
      <c r="S5538" s="256"/>
      <c r="T5538" s="257"/>
      <c r="U5538" s="13"/>
      <c r="V5538" s="13"/>
      <c r="W5538" s="13"/>
      <c r="X5538" s="13"/>
      <c r="Y5538" s="13"/>
      <c r="Z5538" s="13"/>
      <c r="AA5538" s="13"/>
      <c r="AB5538" s="13"/>
      <c r="AC5538" s="13"/>
      <c r="AD5538" s="13"/>
      <c r="AE5538" s="13"/>
      <c r="AT5538" s="258" t="s">
        <v>200</v>
      </c>
      <c r="AU5538" s="258" t="s">
        <v>82</v>
      </c>
      <c r="AV5538" s="13" t="s">
        <v>80</v>
      </c>
      <c r="AW5538" s="13" t="s">
        <v>30</v>
      </c>
      <c r="AX5538" s="13" t="s">
        <v>73</v>
      </c>
      <c r="AY5538" s="258" t="s">
        <v>189</v>
      </c>
    </row>
    <row r="5539" s="14" customFormat="1">
      <c r="A5539" s="14"/>
      <c r="B5539" s="259"/>
      <c r="C5539" s="260"/>
      <c r="D5539" s="242" t="s">
        <v>200</v>
      </c>
      <c r="E5539" s="261" t="s">
        <v>1</v>
      </c>
      <c r="F5539" s="262" t="s">
        <v>3588</v>
      </c>
      <c r="G5539" s="260"/>
      <c r="H5539" s="263">
        <v>12.84</v>
      </c>
      <c r="I5539" s="264"/>
      <c r="J5539" s="260"/>
      <c r="K5539" s="260"/>
      <c r="L5539" s="265"/>
      <c r="M5539" s="266"/>
      <c r="N5539" s="267"/>
      <c r="O5539" s="267"/>
      <c r="P5539" s="267"/>
      <c r="Q5539" s="267"/>
      <c r="R5539" s="267"/>
      <c r="S5539" s="267"/>
      <c r="T5539" s="268"/>
      <c r="U5539" s="14"/>
      <c r="V5539" s="14"/>
      <c r="W5539" s="14"/>
      <c r="X5539" s="14"/>
      <c r="Y5539" s="14"/>
      <c r="Z5539" s="14"/>
      <c r="AA5539" s="14"/>
      <c r="AB5539" s="14"/>
      <c r="AC5539" s="14"/>
      <c r="AD5539" s="14"/>
      <c r="AE5539" s="14"/>
      <c r="AT5539" s="269" t="s">
        <v>200</v>
      </c>
      <c r="AU5539" s="269" t="s">
        <v>82</v>
      </c>
      <c r="AV5539" s="14" t="s">
        <v>82</v>
      </c>
      <c r="AW5539" s="14" t="s">
        <v>30</v>
      </c>
      <c r="AX5539" s="14" t="s">
        <v>73</v>
      </c>
      <c r="AY5539" s="269" t="s">
        <v>189</v>
      </c>
    </row>
    <row r="5540" s="13" customFormat="1">
      <c r="A5540" s="13"/>
      <c r="B5540" s="249"/>
      <c r="C5540" s="250"/>
      <c r="D5540" s="242" t="s">
        <v>200</v>
      </c>
      <c r="E5540" s="251" t="s">
        <v>1</v>
      </c>
      <c r="F5540" s="252" t="s">
        <v>369</v>
      </c>
      <c r="G5540" s="250"/>
      <c r="H5540" s="251" t="s">
        <v>1</v>
      </c>
      <c r="I5540" s="253"/>
      <c r="J5540" s="250"/>
      <c r="K5540" s="250"/>
      <c r="L5540" s="254"/>
      <c r="M5540" s="255"/>
      <c r="N5540" s="256"/>
      <c r="O5540" s="256"/>
      <c r="P5540" s="256"/>
      <c r="Q5540" s="256"/>
      <c r="R5540" s="256"/>
      <c r="S5540" s="256"/>
      <c r="T5540" s="257"/>
      <c r="U5540" s="13"/>
      <c r="V5540" s="13"/>
      <c r="W5540" s="13"/>
      <c r="X5540" s="13"/>
      <c r="Y5540" s="13"/>
      <c r="Z5540" s="13"/>
      <c r="AA5540" s="13"/>
      <c r="AB5540" s="13"/>
      <c r="AC5540" s="13"/>
      <c r="AD5540" s="13"/>
      <c r="AE5540" s="13"/>
      <c r="AT5540" s="258" t="s">
        <v>200</v>
      </c>
      <c r="AU5540" s="258" t="s">
        <v>82</v>
      </c>
      <c r="AV5540" s="13" t="s">
        <v>80</v>
      </c>
      <c r="AW5540" s="13" t="s">
        <v>30</v>
      </c>
      <c r="AX5540" s="13" t="s">
        <v>73</v>
      </c>
      <c r="AY5540" s="258" t="s">
        <v>189</v>
      </c>
    </row>
    <row r="5541" s="14" customFormat="1">
      <c r="A5541" s="14"/>
      <c r="B5541" s="259"/>
      <c r="C5541" s="260"/>
      <c r="D5541" s="242" t="s">
        <v>200</v>
      </c>
      <c r="E5541" s="261" t="s">
        <v>1</v>
      </c>
      <c r="F5541" s="262" t="s">
        <v>3589</v>
      </c>
      <c r="G5541" s="260"/>
      <c r="H5541" s="263">
        <v>-1.6000000000000001</v>
      </c>
      <c r="I5541" s="264"/>
      <c r="J5541" s="260"/>
      <c r="K5541" s="260"/>
      <c r="L5541" s="265"/>
      <c r="M5541" s="266"/>
      <c r="N5541" s="267"/>
      <c r="O5541" s="267"/>
      <c r="P5541" s="267"/>
      <c r="Q5541" s="267"/>
      <c r="R5541" s="267"/>
      <c r="S5541" s="267"/>
      <c r="T5541" s="268"/>
      <c r="U5541" s="14"/>
      <c r="V5541" s="14"/>
      <c r="W5541" s="14"/>
      <c r="X5541" s="14"/>
      <c r="Y5541" s="14"/>
      <c r="Z5541" s="14"/>
      <c r="AA5541" s="14"/>
      <c r="AB5541" s="14"/>
      <c r="AC5541" s="14"/>
      <c r="AD5541" s="14"/>
      <c r="AE5541" s="14"/>
      <c r="AT5541" s="269" t="s">
        <v>200</v>
      </c>
      <c r="AU5541" s="269" t="s">
        <v>82</v>
      </c>
      <c r="AV5541" s="14" t="s">
        <v>82</v>
      </c>
      <c r="AW5541" s="14" t="s">
        <v>30</v>
      </c>
      <c r="AX5541" s="14" t="s">
        <v>73</v>
      </c>
      <c r="AY5541" s="269" t="s">
        <v>189</v>
      </c>
    </row>
    <row r="5542" s="13" customFormat="1">
      <c r="A5542" s="13"/>
      <c r="B5542" s="249"/>
      <c r="C5542" s="250"/>
      <c r="D5542" s="242" t="s">
        <v>200</v>
      </c>
      <c r="E5542" s="251" t="s">
        <v>1</v>
      </c>
      <c r="F5542" s="252" t="s">
        <v>1767</v>
      </c>
      <c r="G5542" s="250"/>
      <c r="H5542" s="251" t="s">
        <v>1</v>
      </c>
      <c r="I5542" s="253"/>
      <c r="J5542" s="250"/>
      <c r="K5542" s="250"/>
      <c r="L5542" s="254"/>
      <c r="M5542" s="255"/>
      <c r="N5542" s="256"/>
      <c r="O5542" s="256"/>
      <c r="P5542" s="256"/>
      <c r="Q5542" s="256"/>
      <c r="R5542" s="256"/>
      <c r="S5542" s="256"/>
      <c r="T5542" s="257"/>
      <c r="U5542" s="13"/>
      <c r="V5542" s="13"/>
      <c r="W5542" s="13"/>
      <c r="X5542" s="13"/>
      <c r="Y5542" s="13"/>
      <c r="Z5542" s="13"/>
      <c r="AA5542" s="13"/>
      <c r="AB5542" s="13"/>
      <c r="AC5542" s="13"/>
      <c r="AD5542" s="13"/>
      <c r="AE5542" s="13"/>
      <c r="AT5542" s="258" t="s">
        <v>200</v>
      </c>
      <c r="AU5542" s="258" t="s">
        <v>82</v>
      </c>
      <c r="AV5542" s="13" t="s">
        <v>80</v>
      </c>
      <c r="AW5542" s="13" t="s">
        <v>30</v>
      </c>
      <c r="AX5542" s="13" t="s">
        <v>73</v>
      </c>
      <c r="AY5542" s="258" t="s">
        <v>189</v>
      </c>
    </row>
    <row r="5543" s="14" customFormat="1">
      <c r="A5543" s="14"/>
      <c r="B5543" s="259"/>
      <c r="C5543" s="260"/>
      <c r="D5543" s="242" t="s">
        <v>200</v>
      </c>
      <c r="E5543" s="261" t="s">
        <v>1</v>
      </c>
      <c r="F5543" s="262" t="s">
        <v>3590</v>
      </c>
      <c r="G5543" s="260"/>
      <c r="H5543" s="263">
        <v>8.8000000000000007</v>
      </c>
      <c r="I5543" s="264"/>
      <c r="J5543" s="260"/>
      <c r="K5543" s="260"/>
      <c r="L5543" s="265"/>
      <c r="M5543" s="266"/>
      <c r="N5543" s="267"/>
      <c r="O5543" s="267"/>
      <c r="P5543" s="267"/>
      <c r="Q5543" s="267"/>
      <c r="R5543" s="267"/>
      <c r="S5543" s="267"/>
      <c r="T5543" s="268"/>
      <c r="U5543" s="14"/>
      <c r="V5543" s="14"/>
      <c r="W5543" s="14"/>
      <c r="X5543" s="14"/>
      <c r="Y5543" s="14"/>
      <c r="Z5543" s="14"/>
      <c r="AA5543" s="14"/>
      <c r="AB5543" s="14"/>
      <c r="AC5543" s="14"/>
      <c r="AD5543" s="14"/>
      <c r="AE5543" s="14"/>
      <c r="AT5543" s="269" t="s">
        <v>200</v>
      </c>
      <c r="AU5543" s="269" t="s">
        <v>82</v>
      </c>
      <c r="AV5543" s="14" t="s">
        <v>82</v>
      </c>
      <c r="AW5543" s="14" t="s">
        <v>30</v>
      </c>
      <c r="AX5543" s="14" t="s">
        <v>73</v>
      </c>
      <c r="AY5543" s="269" t="s">
        <v>189</v>
      </c>
    </row>
    <row r="5544" s="13" customFormat="1">
      <c r="A5544" s="13"/>
      <c r="B5544" s="249"/>
      <c r="C5544" s="250"/>
      <c r="D5544" s="242" t="s">
        <v>200</v>
      </c>
      <c r="E5544" s="251" t="s">
        <v>1</v>
      </c>
      <c r="F5544" s="252" t="s">
        <v>369</v>
      </c>
      <c r="G5544" s="250"/>
      <c r="H5544" s="251" t="s">
        <v>1</v>
      </c>
      <c r="I5544" s="253"/>
      <c r="J5544" s="250"/>
      <c r="K5544" s="250"/>
      <c r="L5544" s="254"/>
      <c r="M5544" s="255"/>
      <c r="N5544" s="256"/>
      <c r="O5544" s="256"/>
      <c r="P5544" s="256"/>
      <c r="Q5544" s="256"/>
      <c r="R5544" s="256"/>
      <c r="S5544" s="256"/>
      <c r="T5544" s="257"/>
      <c r="U5544" s="13"/>
      <c r="V5544" s="13"/>
      <c r="W5544" s="13"/>
      <c r="X5544" s="13"/>
      <c r="Y5544" s="13"/>
      <c r="Z5544" s="13"/>
      <c r="AA5544" s="13"/>
      <c r="AB5544" s="13"/>
      <c r="AC5544" s="13"/>
      <c r="AD5544" s="13"/>
      <c r="AE5544" s="13"/>
      <c r="AT5544" s="258" t="s">
        <v>200</v>
      </c>
      <c r="AU5544" s="258" t="s">
        <v>82</v>
      </c>
      <c r="AV5544" s="13" t="s">
        <v>80</v>
      </c>
      <c r="AW5544" s="13" t="s">
        <v>30</v>
      </c>
      <c r="AX5544" s="13" t="s">
        <v>73</v>
      </c>
      <c r="AY5544" s="258" t="s">
        <v>189</v>
      </c>
    </row>
    <row r="5545" s="14" customFormat="1">
      <c r="A5545" s="14"/>
      <c r="B5545" s="259"/>
      <c r="C5545" s="260"/>
      <c r="D5545" s="242" t="s">
        <v>200</v>
      </c>
      <c r="E5545" s="261" t="s">
        <v>1</v>
      </c>
      <c r="F5545" s="262" t="s">
        <v>2099</v>
      </c>
      <c r="G5545" s="260"/>
      <c r="H5545" s="263">
        <v>-0.80000000000000004</v>
      </c>
      <c r="I5545" s="264"/>
      <c r="J5545" s="260"/>
      <c r="K5545" s="260"/>
      <c r="L5545" s="265"/>
      <c r="M5545" s="266"/>
      <c r="N5545" s="267"/>
      <c r="O5545" s="267"/>
      <c r="P5545" s="267"/>
      <c r="Q5545" s="267"/>
      <c r="R5545" s="267"/>
      <c r="S5545" s="267"/>
      <c r="T5545" s="268"/>
      <c r="U5545" s="14"/>
      <c r="V5545" s="14"/>
      <c r="W5545" s="14"/>
      <c r="X5545" s="14"/>
      <c r="Y5545" s="14"/>
      <c r="Z5545" s="14"/>
      <c r="AA5545" s="14"/>
      <c r="AB5545" s="14"/>
      <c r="AC5545" s="14"/>
      <c r="AD5545" s="14"/>
      <c r="AE5545" s="14"/>
      <c r="AT5545" s="269" t="s">
        <v>200</v>
      </c>
      <c r="AU5545" s="269" t="s">
        <v>82</v>
      </c>
      <c r="AV5545" s="14" t="s">
        <v>82</v>
      </c>
      <c r="AW5545" s="14" t="s">
        <v>30</v>
      </c>
      <c r="AX5545" s="14" t="s">
        <v>73</v>
      </c>
      <c r="AY5545" s="269" t="s">
        <v>189</v>
      </c>
    </row>
    <row r="5546" s="16" customFormat="1">
      <c r="A5546" s="16"/>
      <c r="B5546" s="292"/>
      <c r="C5546" s="293"/>
      <c r="D5546" s="242" t="s">
        <v>200</v>
      </c>
      <c r="E5546" s="294" t="s">
        <v>1</v>
      </c>
      <c r="F5546" s="295" t="s">
        <v>290</v>
      </c>
      <c r="G5546" s="293"/>
      <c r="H5546" s="296">
        <v>64.209999999999994</v>
      </c>
      <c r="I5546" s="297"/>
      <c r="J5546" s="293"/>
      <c r="K5546" s="293"/>
      <c r="L5546" s="298"/>
      <c r="M5546" s="299"/>
      <c r="N5546" s="300"/>
      <c r="O5546" s="300"/>
      <c r="P5546" s="300"/>
      <c r="Q5546" s="300"/>
      <c r="R5546" s="300"/>
      <c r="S5546" s="300"/>
      <c r="T5546" s="301"/>
      <c r="U5546" s="16"/>
      <c r="V5546" s="16"/>
      <c r="W5546" s="16"/>
      <c r="X5546" s="16"/>
      <c r="Y5546" s="16"/>
      <c r="Z5546" s="16"/>
      <c r="AA5546" s="16"/>
      <c r="AB5546" s="16"/>
      <c r="AC5546" s="16"/>
      <c r="AD5546" s="16"/>
      <c r="AE5546" s="16"/>
      <c r="AT5546" s="302" t="s">
        <v>200</v>
      </c>
      <c r="AU5546" s="302" t="s">
        <v>82</v>
      </c>
      <c r="AV5546" s="16" t="s">
        <v>214</v>
      </c>
      <c r="AW5546" s="16" t="s">
        <v>30</v>
      </c>
      <c r="AX5546" s="16" t="s">
        <v>73</v>
      </c>
      <c r="AY5546" s="302" t="s">
        <v>189</v>
      </c>
    </row>
    <row r="5547" s="15" customFormat="1">
      <c r="A5547" s="15"/>
      <c r="B5547" s="270"/>
      <c r="C5547" s="271"/>
      <c r="D5547" s="242" t="s">
        <v>200</v>
      </c>
      <c r="E5547" s="272" t="s">
        <v>1</v>
      </c>
      <c r="F5547" s="273" t="s">
        <v>207</v>
      </c>
      <c r="G5547" s="271"/>
      <c r="H5547" s="274">
        <v>64.209999999999994</v>
      </c>
      <c r="I5547" s="275"/>
      <c r="J5547" s="271"/>
      <c r="K5547" s="271"/>
      <c r="L5547" s="276"/>
      <c r="M5547" s="277"/>
      <c r="N5547" s="278"/>
      <c r="O5547" s="278"/>
      <c r="P5547" s="278"/>
      <c r="Q5547" s="278"/>
      <c r="R5547" s="278"/>
      <c r="S5547" s="278"/>
      <c r="T5547" s="279"/>
      <c r="U5547" s="15"/>
      <c r="V5547" s="15"/>
      <c r="W5547" s="15"/>
      <c r="X5547" s="15"/>
      <c r="Y5547" s="15"/>
      <c r="Z5547" s="15"/>
      <c r="AA5547" s="15"/>
      <c r="AB5547" s="15"/>
      <c r="AC5547" s="15"/>
      <c r="AD5547" s="15"/>
      <c r="AE5547" s="15"/>
      <c r="AT5547" s="280" t="s">
        <v>200</v>
      </c>
      <c r="AU5547" s="280" t="s">
        <v>82</v>
      </c>
      <c r="AV5547" s="15" t="s">
        <v>195</v>
      </c>
      <c r="AW5547" s="15" t="s">
        <v>30</v>
      </c>
      <c r="AX5547" s="15" t="s">
        <v>80</v>
      </c>
      <c r="AY5547" s="280" t="s">
        <v>189</v>
      </c>
    </row>
    <row r="5548" s="2" customFormat="1" ht="24.15" customHeight="1">
      <c r="A5548" s="39"/>
      <c r="B5548" s="40"/>
      <c r="C5548" s="228" t="s">
        <v>3591</v>
      </c>
      <c r="D5548" s="228" t="s">
        <v>191</v>
      </c>
      <c r="E5548" s="229" t="s">
        <v>3592</v>
      </c>
      <c r="F5548" s="230" t="s">
        <v>3593</v>
      </c>
      <c r="G5548" s="231" t="s">
        <v>466</v>
      </c>
      <c r="H5548" s="232">
        <v>4.8700000000000001</v>
      </c>
      <c r="I5548" s="233"/>
      <c r="J5548" s="234">
        <f>ROUND(I5548*H5548,2)</f>
        <v>0</v>
      </c>
      <c r="K5548" s="235"/>
      <c r="L5548" s="45"/>
      <c r="M5548" s="236" t="s">
        <v>1</v>
      </c>
      <c r="N5548" s="237" t="s">
        <v>38</v>
      </c>
      <c r="O5548" s="92"/>
      <c r="P5548" s="238">
        <f>O5548*H5548</f>
        <v>0</v>
      </c>
      <c r="Q5548" s="238">
        <v>0.000428</v>
      </c>
      <c r="R5548" s="238">
        <f>Q5548*H5548</f>
        <v>0.0020843599999999999</v>
      </c>
      <c r="S5548" s="238">
        <v>0</v>
      </c>
      <c r="T5548" s="239">
        <f>S5548*H5548</f>
        <v>0</v>
      </c>
      <c r="U5548" s="39"/>
      <c r="V5548" s="39"/>
      <c r="W5548" s="39"/>
      <c r="X5548" s="39"/>
      <c r="Y5548" s="39"/>
      <c r="Z5548" s="39"/>
      <c r="AA5548" s="39"/>
      <c r="AB5548" s="39"/>
      <c r="AC5548" s="39"/>
      <c r="AD5548" s="39"/>
      <c r="AE5548" s="39"/>
      <c r="AR5548" s="240" t="s">
        <v>306</v>
      </c>
      <c r="AT5548" s="240" t="s">
        <v>191</v>
      </c>
      <c r="AU5548" s="240" t="s">
        <v>82</v>
      </c>
      <c r="AY5548" s="18" t="s">
        <v>189</v>
      </c>
      <c r="BE5548" s="241">
        <f>IF(N5548="základní",J5548,0)</f>
        <v>0</v>
      </c>
      <c r="BF5548" s="241">
        <f>IF(N5548="snížená",J5548,0)</f>
        <v>0</v>
      </c>
      <c r="BG5548" s="241">
        <f>IF(N5548="zákl. přenesená",J5548,0)</f>
        <v>0</v>
      </c>
      <c r="BH5548" s="241">
        <f>IF(N5548="sníž. přenesená",J5548,0)</f>
        <v>0</v>
      </c>
      <c r="BI5548" s="241">
        <f>IF(N5548="nulová",J5548,0)</f>
        <v>0</v>
      </c>
      <c r="BJ5548" s="18" t="s">
        <v>80</v>
      </c>
      <c r="BK5548" s="241">
        <f>ROUND(I5548*H5548,2)</f>
        <v>0</v>
      </c>
      <c r="BL5548" s="18" t="s">
        <v>306</v>
      </c>
      <c r="BM5548" s="240" t="s">
        <v>3594</v>
      </c>
    </row>
    <row r="5549" s="2" customFormat="1">
      <c r="A5549" s="39"/>
      <c r="B5549" s="40"/>
      <c r="C5549" s="41"/>
      <c r="D5549" s="242" t="s">
        <v>197</v>
      </c>
      <c r="E5549" s="41"/>
      <c r="F5549" s="243" t="s">
        <v>3593</v>
      </c>
      <c r="G5549" s="41"/>
      <c r="H5549" s="41"/>
      <c r="I5549" s="244"/>
      <c r="J5549" s="41"/>
      <c r="K5549" s="41"/>
      <c r="L5549" s="45"/>
      <c r="M5549" s="245"/>
      <c r="N5549" s="246"/>
      <c r="O5549" s="92"/>
      <c r="P5549" s="92"/>
      <c r="Q5549" s="92"/>
      <c r="R5549" s="92"/>
      <c r="S5549" s="92"/>
      <c r="T5549" s="93"/>
      <c r="U5549" s="39"/>
      <c r="V5549" s="39"/>
      <c r="W5549" s="39"/>
      <c r="X5549" s="39"/>
      <c r="Y5549" s="39"/>
      <c r="Z5549" s="39"/>
      <c r="AA5549" s="39"/>
      <c r="AB5549" s="39"/>
      <c r="AC5549" s="39"/>
      <c r="AD5549" s="39"/>
      <c r="AE5549" s="39"/>
      <c r="AT5549" s="18" t="s">
        <v>197</v>
      </c>
      <c r="AU5549" s="18" t="s">
        <v>82</v>
      </c>
    </row>
    <row r="5550" s="2" customFormat="1">
      <c r="A5550" s="39"/>
      <c r="B5550" s="40"/>
      <c r="C5550" s="41"/>
      <c r="D5550" s="247" t="s">
        <v>198</v>
      </c>
      <c r="E5550" s="41"/>
      <c r="F5550" s="248" t="s">
        <v>3595</v>
      </c>
      <c r="G5550" s="41"/>
      <c r="H5550" s="41"/>
      <c r="I5550" s="244"/>
      <c r="J5550" s="41"/>
      <c r="K5550" s="41"/>
      <c r="L5550" s="45"/>
      <c r="M5550" s="245"/>
      <c r="N5550" s="246"/>
      <c r="O5550" s="92"/>
      <c r="P5550" s="92"/>
      <c r="Q5550" s="92"/>
      <c r="R5550" s="92"/>
      <c r="S5550" s="92"/>
      <c r="T5550" s="93"/>
      <c r="U5550" s="39"/>
      <c r="V5550" s="39"/>
      <c r="W5550" s="39"/>
      <c r="X5550" s="39"/>
      <c r="Y5550" s="39"/>
      <c r="Z5550" s="39"/>
      <c r="AA5550" s="39"/>
      <c r="AB5550" s="39"/>
      <c r="AC5550" s="39"/>
      <c r="AD5550" s="39"/>
      <c r="AE5550" s="39"/>
      <c r="AT5550" s="18" t="s">
        <v>198</v>
      </c>
      <c r="AU5550" s="18" t="s">
        <v>82</v>
      </c>
    </row>
    <row r="5551" s="13" customFormat="1">
      <c r="A5551" s="13"/>
      <c r="B5551" s="249"/>
      <c r="C5551" s="250"/>
      <c r="D5551" s="242" t="s">
        <v>200</v>
      </c>
      <c r="E5551" s="251" t="s">
        <v>1</v>
      </c>
      <c r="F5551" s="252" t="s">
        <v>338</v>
      </c>
      <c r="G5551" s="250"/>
      <c r="H5551" s="251" t="s">
        <v>1</v>
      </c>
      <c r="I5551" s="253"/>
      <c r="J5551" s="250"/>
      <c r="K5551" s="250"/>
      <c r="L5551" s="254"/>
      <c r="M5551" s="255"/>
      <c r="N5551" s="256"/>
      <c r="O5551" s="256"/>
      <c r="P5551" s="256"/>
      <c r="Q5551" s="256"/>
      <c r="R5551" s="256"/>
      <c r="S5551" s="256"/>
      <c r="T5551" s="257"/>
      <c r="U5551" s="13"/>
      <c r="V5551" s="13"/>
      <c r="W5551" s="13"/>
      <c r="X5551" s="13"/>
      <c r="Y5551" s="13"/>
      <c r="Z5551" s="13"/>
      <c r="AA5551" s="13"/>
      <c r="AB5551" s="13"/>
      <c r="AC5551" s="13"/>
      <c r="AD5551" s="13"/>
      <c r="AE5551" s="13"/>
      <c r="AT5551" s="258" t="s">
        <v>200</v>
      </c>
      <c r="AU5551" s="258" t="s">
        <v>82</v>
      </c>
      <c r="AV5551" s="13" t="s">
        <v>80</v>
      </c>
      <c r="AW5551" s="13" t="s">
        <v>30</v>
      </c>
      <c r="AX5551" s="13" t="s">
        <v>73</v>
      </c>
      <c r="AY5551" s="258" t="s">
        <v>189</v>
      </c>
    </row>
    <row r="5552" s="13" customFormat="1">
      <c r="A5552" s="13"/>
      <c r="B5552" s="249"/>
      <c r="C5552" s="250"/>
      <c r="D5552" s="242" t="s">
        <v>200</v>
      </c>
      <c r="E5552" s="251" t="s">
        <v>1</v>
      </c>
      <c r="F5552" s="252" t="s">
        <v>3540</v>
      </c>
      <c r="G5552" s="250"/>
      <c r="H5552" s="251" t="s">
        <v>1</v>
      </c>
      <c r="I5552" s="253"/>
      <c r="J5552" s="250"/>
      <c r="K5552" s="250"/>
      <c r="L5552" s="254"/>
      <c r="M5552" s="255"/>
      <c r="N5552" s="256"/>
      <c r="O5552" s="256"/>
      <c r="P5552" s="256"/>
      <c r="Q5552" s="256"/>
      <c r="R5552" s="256"/>
      <c r="S5552" s="256"/>
      <c r="T5552" s="257"/>
      <c r="U5552" s="13"/>
      <c r="V5552" s="13"/>
      <c r="W5552" s="13"/>
      <c r="X5552" s="13"/>
      <c r="Y5552" s="13"/>
      <c r="Z5552" s="13"/>
      <c r="AA5552" s="13"/>
      <c r="AB5552" s="13"/>
      <c r="AC5552" s="13"/>
      <c r="AD5552" s="13"/>
      <c r="AE5552" s="13"/>
      <c r="AT5552" s="258" t="s">
        <v>200</v>
      </c>
      <c r="AU5552" s="258" t="s">
        <v>82</v>
      </c>
      <c r="AV5552" s="13" t="s">
        <v>80</v>
      </c>
      <c r="AW5552" s="13" t="s">
        <v>30</v>
      </c>
      <c r="AX5552" s="13" t="s">
        <v>73</v>
      </c>
      <c r="AY5552" s="258" t="s">
        <v>189</v>
      </c>
    </row>
    <row r="5553" s="14" customFormat="1">
      <c r="A5553" s="14"/>
      <c r="B5553" s="259"/>
      <c r="C5553" s="260"/>
      <c r="D5553" s="242" t="s">
        <v>200</v>
      </c>
      <c r="E5553" s="261" t="s">
        <v>1</v>
      </c>
      <c r="F5553" s="262" t="s">
        <v>1146</v>
      </c>
      <c r="G5553" s="260"/>
      <c r="H5553" s="263">
        <v>7.0700000000000003</v>
      </c>
      <c r="I5553" s="264"/>
      <c r="J5553" s="260"/>
      <c r="K5553" s="260"/>
      <c r="L5553" s="265"/>
      <c r="M5553" s="266"/>
      <c r="N5553" s="267"/>
      <c r="O5553" s="267"/>
      <c r="P5553" s="267"/>
      <c r="Q5553" s="267"/>
      <c r="R5553" s="267"/>
      <c r="S5553" s="267"/>
      <c r="T5553" s="268"/>
      <c r="U5553" s="14"/>
      <c r="V5553" s="14"/>
      <c r="W5553" s="14"/>
      <c r="X5553" s="14"/>
      <c r="Y5553" s="14"/>
      <c r="Z5553" s="14"/>
      <c r="AA5553" s="14"/>
      <c r="AB5553" s="14"/>
      <c r="AC5553" s="14"/>
      <c r="AD5553" s="14"/>
      <c r="AE5553" s="14"/>
      <c r="AT5553" s="269" t="s">
        <v>200</v>
      </c>
      <c r="AU5553" s="269" t="s">
        <v>82</v>
      </c>
      <c r="AV5553" s="14" t="s">
        <v>82</v>
      </c>
      <c r="AW5553" s="14" t="s">
        <v>30</v>
      </c>
      <c r="AX5553" s="14" t="s">
        <v>73</v>
      </c>
      <c r="AY5553" s="269" t="s">
        <v>189</v>
      </c>
    </row>
    <row r="5554" s="13" customFormat="1">
      <c r="A5554" s="13"/>
      <c r="B5554" s="249"/>
      <c r="C5554" s="250"/>
      <c r="D5554" s="242" t="s">
        <v>200</v>
      </c>
      <c r="E5554" s="251" t="s">
        <v>1</v>
      </c>
      <c r="F5554" s="252" t="s">
        <v>369</v>
      </c>
      <c r="G5554" s="250"/>
      <c r="H5554" s="251" t="s">
        <v>1</v>
      </c>
      <c r="I5554" s="253"/>
      <c r="J5554" s="250"/>
      <c r="K5554" s="250"/>
      <c r="L5554" s="254"/>
      <c r="M5554" s="255"/>
      <c r="N5554" s="256"/>
      <c r="O5554" s="256"/>
      <c r="P5554" s="256"/>
      <c r="Q5554" s="256"/>
      <c r="R5554" s="256"/>
      <c r="S5554" s="256"/>
      <c r="T5554" s="257"/>
      <c r="U5554" s="13"/>
      <c r="V5554" s="13"/>
      <c r="W5554" s="13"/>
      <c r="X5554" s="13"/>
      <c r="Y5554" s="13"/>
      <c r="Z5554" s="13"/>
      <c r="AA5554" s="13"/>
      <c r="AB5554" s="13"/>
      <c r="AC5554" s="13"/>
      <c r="AD5554" s="13"/>
      <c r="AE5554" s="13"/>
      <c r="AT5554" s="258" t="s">
        <v>200</v>
      </c>
      <c r="AU5554" s="258" t="s">
        <v>82</v>
      </c>
      <c r="AV5554" s="13" t="s">
        <v>80</v>
      </c>
      <c r="AW5554" s="13" t="s">
        <v>30</v>
      </c>
      <c r="AX5554" s="13" t="s">
        <v>73</v>
      </c>
      <c r="AY5554" s="258" t="s">
        <v>189</v>
      </c>
    </row>
    <row r="5555" s="14" customFormat="1">
      <c r="A5555" s="14"/>
      <c r="B5555" s="259"/>
      <c r="C5555" s="260"/>
      <c r="D5555" s="242" t="s">
        <v>200</v>
      </c>
      <c r="E5555" s="261" t="s">
        <v>1</v>
      </c>
      <c r="F5555" s="262" t="s">
        <v>2104</v>
      </c>
      <c r="G5555" s="260"/>
      <c r="H5555" s="263">
        <v>-2.2000000000000002</v>
      </c>
      <c r="I5555" s="264"/>
      <c r="J5555" s="260"/>
      <c r="K5555" s="260"/>
      <c r="L5555" s="265"/>
      <c r="M5555" s="266"/>
      <c r="N5555" s="267"/>
      <c r="O5555" s="267"/>
      <c r="P5555" s="267"/>
      <c r="Q5555" s="267"/>
      <c r="R5555" s="267"/>
      <c r="S5555" s="267"/>
      <c r="T5555" s="268"/>
      <c r="U5555" s="14"/>
      <c r="V5555" s="14"/>
      <c r="W5555" s="14"/>
      <c r="X5555" s="14"/>
      <c r="Y5555" s="14"/>
      <c r="Z5555" s="14"/>
      <c r="AA5555" s="14"/>
      <c r="AB5555" s="14"/>
      <c r="AC5555" s="14"/>
      <c r="AD5555" s="14"/>
      <c r="AE5555" s="14"/>
      <c r="AT5555" s="269" t="s">
        <v>200</v>
      </c>
      <c r="AU5555" s="269" t="s">
        <v>82</v>
      </c>
      <c r="AV5555" s="14" t="s">
        <v>82</v>
      </c>
      <c r="AW5555" s="14" t="s">
        <v>30</v>
      </c>
      <c r="AX5555" s="14" t="s">
        <v>73</v>
      </c>
      <c r="AY5555" s="269" t="s">
        <v>189</v>
      </c>
    </row>
    <row r="5556" s="15" customFormat="1">
      <c r="A5556" s="15"/>
      <c r="B5556" s="270"/>
      <c r="C5556" s="271"/>
      <c r="D5556" s="242" t="s">
        <v>200</v>
      </c>
      <c r="E5556" s="272" t="s">
        <v>1</v>
      </c>
      <c r="F5556" s="273" t="s">
        <v>207</v>
      </c>
      <c r="G5556" s="271"/>
      <c r="H5556" s="274">
        <v>4.8700000000000001</v>
      </c>
      <c r="I5556" s="275"/>
      <c r="J5556" s="271"/>
      <c r="K5556" s="271"/>
      <c r="L5556" s="276"/>
      <c r="M5556" s="277"/>
      <c r="N5556" s="278"/>
      <c r="O5556" s="278"/>
      <c r="P5556" s="278"/>
      <c r="Q5556" s="278"/>
      <c r="R5556" s="278"/>
      <c r="S5556" s="278"/>
      <c r="T5556" s="279"/>
      <c r="U5556" s="15"/>
      <c r="V5556" s="15"/>
      <c r="W5556" s="15"/>
      <c r="X5556" s="15"/>
      <c r="Y5556" s="15"/>
      <c r="Z5556" s="15"/>
      <c r="AA5556" s="15"/>
      <c r="AB5556" s="15"/>
      <c r="AC5556" s="15"/>
      <c r="AD5556" s="15"/>
      <c r="AE5556" s="15"/>
      <c r="AT5556" s="280" t="s">
        <v>200</v>
      </c>
      <c r="AU5556" s="280" t="s">
        <v>82</v>
      </c>
      <c r="AV5556" s="15" t="s">
        <v>195</v>
      </c>
      <c r="AW5556" s="15" t="s">
        <v>30</v>
      </c>
      <c r="AX5556" s="15" t="s">
        <v>80</v>
      </c>
      <c r="AY5556" s="280" t="s">
        <v>189</v>
      </c>
    </row>
    <row r="5557" s="2" customFormat="1" ht="24.15" customHeight="1">
      <c r="A5557" s="39"/>
      <c r="B5557" s="40"/>
      <c r="C5557" s="281" t="s">
        <v>3596</v>
      </c>
      <c r="D5557" s="281" t="s">
        <v>273</v>
      </c>
      <c r="E5557" s="282" t="s">
        <v>3597</v>
      </c>
      <c r="F5557" s="283" t="s">
        <v>3598</v>
      </c>
      <c r="G5557" s="284" t="s">
        <v>359</v>
      </c>
      <c r="H5557" s="285">
        <v>12.053000000000001</v>
      </c>
      <c r="I5557" s="286"/>
      <c r="J5557" s="287">
        <f>ROUND(I5557*H5557,2)</f>
        <v>0</v>
      </c>
      <c r="K5557" s="288"/>
      <c r="L5557" s="289"/>
      <c r="M5557" s="290" t="s">
        <v>1</v>
      </c>
      <c r="N5557" s="291" t="s">
        <v>38</v>
      </c>
      <c r="O5557" s="92"/>
      <c r="P5557" s="238">
        <f>O5557*H5557</f>
        <v>0</v>
      </c>
      <c r="Q5557" s="238">
        <v>0.00044999999999999999</v>
      </c>
      <c r="R5557" s="238">
        <f>Q5557*H5557</f>
        <v>0.00542385</v>
      </c>
      <c r="S5557" s="238">
        <v>0</v>
      </c>
      <c r="T5557" s="239">
        <f>S5557*H5557</f>
        <v>0</v>
      </c>
      <c r="U5557" s="39"/>
      <c r="V5557" s="39"/>
      <c r="W5557" s="39"/>
      <c r="X5557" s="39"/>
      <c r="Y5557" s="39"/>
      <c r="Z5557" s="39"/>
      <c r="AA5557" s="39"/>
      <c r="AB5557" s="39"/>
      <c r="AC5557" s="39"/>
      <c r="AD5557" s="39"/>
      <c r="AE5557" s="39"/>
      <c r="AR5557" s="240" t="s">
        <v>471</v>
      </c>
      <c r="AT5557" s="240" t="s">
        <v>273</v>
      </c>
      <c r="AU5557" s="240" t="s">
        <v>82</v>
      </c>
      <c r="AY5557" s="18" t="s">
        <v>189</v>
      </c>
      <c r="BE5557" s="241">
        <f>IF(N5557="základní",J5557,0)</f>
        <v>0</v>
      </c>
      <c r="BF5557" s="241">
        <f>IF(N5557="snížená",J5557,0)</f>
        <v>0</v>
      </c>
      <c r="BG5557" s="241">
        <f>IF(N5557="zákl. přenesená",J5557,0)</f>
        <v>0</v>
      </c>
      <c r="BH5557" s="241">
        <f>IF(N5557="sníž. přenesená",J5557,0)</f>
        <v>0</v>
      </c>
      <c r="BI5557" s="241">
        <f>IF(N5557="nulová",J5557,0)</f>
        <v>0</v>
      </c>
      <c r="BJ5557" s="18" t="s">
        <v>80</v>
      </c>
      <c r="BK5557" s="241">
        <f>ROUND(I5557*H5557,2)</f>
        <v>0</v>
      </c>
      <c r="BL5557" s="18" t="s">
        <v>306</v>
      </c>
      <c r="BM5557" s="240" t="s">
        <v>3599</v>
      </c>
    </row>
    <row r="5558" s="2" customFormat="1">
      <c r="A5558" s="39"/>
      <c r="B5558" s="40"/>
      <c r="C5558" s="41"/>
      <c r="D5558" s="242" t="s">
        <v>197</v>
      </c>
      <c r="E5558" s="41"/>
      <c r="F5558" s="243" t="s">
        <v>3598</v>
      </c>
      <c r="G5558" s="41"/>
      <c r="H5558" s="41"/>
      <c r="I5558" s="244"/>
      <c r="J5558" s="41"/>
      <c r="K5558" s="41"/>
      <c r="L5558" s="45"/>
      <c r="M5558" s="245"/>
      <c r="N5558" s="246"/>
      <c r="O5558" s="92"/>
      <c r="P5558" s="92"/>
      <c r="Q5558" s="92"/>
      <c r="R5558" s="92"/>
      <c r="S5558" s="92"/>
      <c r="T5558" s="93"/>
      <c r="U5558" s="39"/>
      <c r="V5558" s="39"/>
      <c r="W5558" s="39"/>
      <c r="X5558" s="39"/>
      <c r="Y5558" s="39"/>
      <c r="Z5558" s="39"/>
      <c r="AA5558" s="39"/>
      <c r="AB5558" s="39"/>
      <c r="AC5558" s="39"/>
      <c r="AD5558" s="39"/>
      <c r="AE5558" s="39"/>
      <c r="AT5558" s="18" t="s">
        <v>197</v>
      </c>
      <c r="AU5558" s="18" t="s">
        <v>82</v>
      </c>
    </row>
    <row r="5559" s="14" customFormat="1">
      <c r="A5559" s="14"/>
      <c r="B5559" s="259"/>
      <c r="C5559" s="260"/>
      <c r="D5559" s="242" t="s">
        <v>200</v>
      </c>
      <c r="E5559" s="261" t="s">
        <v>1</v>
      </c>
      <c r="F5559" s="262" t="s">
        <v>3600</v>
      </c>
      <c r="G5559" s="260"/>
      <c r="H5559" s="263">
        <v>12.053000000000001</v>
      </c>
      <c r="I5559" s="264"/>
      <c r="J5559" s="260"/>
      <c r="K5559" s="260"/>
      <c r="L5559" s="265"/>
      <c r="M5559" s="266"/>
      <c r="N5559" s="267"/>
      <c r="O5559" s="267"/>
      <c r="P5559" s="267"/>
      <c r="Q5559" s="267"/>
      <c r="R5559" s="267"/>
      <c r="S5559" s="267"/>
      <c r="T5559" s="268"/>
      <c r="U5559" s="14"/>
      <c r="V5559" s="14"/>
      <c r="W5559" s="14"/>
      <c r="X5559" s="14"/>
      <c r="Y5559" s="14"/>
      <c r="Z5559" s="14"/>
      <c r="AA5559" s="14"/>
      <c r="AB5559" s="14"/>
      <c r="AC5559" s="14"/>
      <c r="AD5559" s="14"/>
      <c r="AE5559" s="14"/>
      <c r="AT5559" s="269" t="s">
        <v>200</v>
      </c>
      <c r="AU5559" s="269" t="s">
        <v>82</v>
      </c>
      <c r="AV5559" s="14" t="s">
        <v>82</v>
      </c>
      <c r="AW5559" s="14" t="s">
        <v>30</v>
      </c>
      <c r="AX5559" s="14" t="s">
        <v>80</v>
      </c>
      <c r="AY5559" s="269" t="s">
        <v>189</v>
      </c>
    </row>
    <row r="5560" s="2" customFormat="1" ht="33" customHeight="1">
      <c r="A5560" s="39"/>
      <c r="B5560" s="40"/>
      <c r="C5560" s="228" t="s">
        <v>3601</v>
      </c>
      <c r="D5560" s="228" t="s">
        <v>191</v>
      </c>
      <c r="E5560" s="229" t="s">
        <v>3602</v>
      </c>
      <c r="F5560" s="230" t="s">
        <v>3603</v>
      </c>
      <c r="G5560" s="231" t="s">
        <v>466</v>
      </c>
      <c r="H5560" s="232">
        <v>21.239999999999998</v>
      </c>
      <c r="I5560" s="233"/>
      <c r="J5560" s="234">
        <f>ROUND(I5560*H5560,2)</f>
        <v>0</v>
      </c>
      <c r="K5560" s="235"/>
      <c r="L5560" s="45"/>
      <c r="M5560" s="236" t="s">
        <v>1</v>
      </c>
      <c r="N5560" s="237" t="s">
        <v>38</v>
      </c>
      <c r="O5560" s="92"/>
      <c r="P5560" s="238">
        <f>O5560*H5560</f>
        <v>0</v>
      </c>
      <c r="Q5560" s="238">
        <v>0.000428</v>
      </c>
      <c r="R5560" s="238">
        <f>Q5560*H5560</f>
        <v>0.0090907200000000001</v>
      </c>
      <c r="S5560" s="238">
        <v>0</v>
      </c>
      <c r="T5560" s="239">
        <f>S5560*H5560</f>
        <v>0</v>
      </c>
      <c r="U5560" s="39"/>
      <c r="V5560" s="39"/>
      <c r="W5560" s="39"/>
      <c r="X5560" s="39"/>
      <c r="Y5560" s="39"/>
      <c r="Z5560" s="39"/>
      <c r="AA5560" s="39"/>
      <c r="AB5560" s="39"/>
      <c r="AC5560" s="39"/>
      <c r="AD5560" s="39"/>
      <c r="AE5560" s="39"/>
      <c r="AR5560" s="240" t="s">
        <v>306</v>
      </c>
      <c r="AT5560" s="240" t="s">
        <v>191</v>
      </c>
      <c r="AU5560" s="240" t="s">
        <v>82</v>
      </c>
      <c r="AY5560" s="18" t="s">
        <v>189</v>
      </c>
      <c r="BE5560" s="241">
        <f>IF(N5560="základní",J5560,0)</f>
        <v>0</v>
      </c>
      <c r="BF5560" s="241">
        <f>IF(N5560="snížená",J5560,0)</f>
        <v>0</v>
      </c>
      <c r="BG5560" s="241">
        <f>IF(N5560="zákl. přenesená",J5560,0)</f>
        <v>0</v>
      </c>
      <c r="BH5560" s="241">
        <f>IF(N5560="sníž. přenesená",J5560,0)</f>
        <v>0</v>
      </c>
      <c r="BI5560" s="241">
        <f>IF(N5560="nulová",J5560,0)</f>
        <v>0</v>
      </c>
      <c r="BJ5560" s="18" t="s">
        <v>80</v>
      </c>
      <c r="BK5560" s="241">
        <f>ROUND(I5560*H5560,2)</f>
        <v>0</v>
      </c>
      <c r="BL5560" s="18" t="s">
        <v>306</v>
      </c>
      <c r="BM5560" s="240" t="s">
        <v>3604</v>
      </c>
    </row>
    <row r="5561" s="2" customFormat="1">
      <c r="A5561" s="39"/>
      <c r="B5561" s="40"/>
      <c r="C5561" s="41"/>
      <c r="D5561" s="242" t="s">
        <v>197</v>
      </c>
      <c r="E5561" s="41"/>
      <c r="F5561" s="243" t="s">
        <v>3603</v>
      </c>
      <c r="G5561" s="41"/>
      <c r="H5561" s="41"/>
      <c r="I5561" s="244"/>
      <c r="J5561" s="41"/>
      <c r="K5561" s="41"/>
      <c r="L5561" s="45"/>
      <c r="M5561" s="245"/>
      <c r="N5561" s="246"/>
      <c r="O5561" s="92"/>
      <c r="P5561" s="92"/>
      <c r="Q5561" s="92"/>
      <c r="R5561" s="92"/>
      <c r="S5561" s="92"/>
      <c r="T5561" s="93"/>
      <c r="U5561" s="39"/>
      <c r="V5561" s="39"/>
      <c r="W5561" s="39"/>
      <c r="X5561" s="39"/>
      <c r="Y5561" s="39"/>
      <c r="Z5561" s="39"/>
      <c r="AA5561" s="39"/>
      <c r="AB5561" s="39"/>
      <c r="AC5561" s="39"/>
      <c r="AD5561" s="39"/>
      <c r="AE5561" s="39"/>
      <c r="AT5561" s="18" t="s">
        <v>197</v>
      </c>
      <c r="AU5561" s="18" t="s">
        <v>82</v>
      </c>
    </row>
    <row r="5562" s="2" customFormat="1">
      <c r="A5562" s="39"/>
      <c r="B5562" s="40"/>
      <c r="C5562" s="41"/>
      <c r="D5562" s="247" t="s">
        <v>198</v>
      </c>
      <c r="E5562" s="41"/>
      <c r="F5562" s="248" t="s">
        <v>3605</v>
      </c>
      <c r="G5562" s="41"/>
      <c r="H5562" s="41"/>
      <c r="I5562" s="244"/>
      <c r="J5562" s="41"/>
      <c r="K5562" s="41"/>
      <c r="L5562" s="45"/>
      <c r="M5562" s="245"/>
      <c r="N5562" s="246"/>
      <c r="O5562" s="92"/>
      <c r="P5562" s="92"/>
      <c r="Q5562" s="92"/>
      <c r="R5562" s="92"/>
      <c r="S5562" s="92"/>
      <c r="T5562" s="93"/>
      <c r="U5562" s="39"/>
      <c r="V5562" s="39"/>
      <c r="W5562" s="39"/>
      <c r="X5562" s="39"/>
      <c r="Y5562" s="39"/>
      <c r="Z5562" s="39"/>
      <c r="AA5562" s="39"/>
      <c r="AB5562" s="39"/>
      <c r="AC5562" s="39"/>
      <c r="AD5562" s="39"/>
      <c r="AE5562" s="39"/>
      <c r="AT5562" s="18" t="s">
        <v>198</v>
      </c>
      <c r="AU5562" s="18" t="s">
        <v>82</v>
      </c>
    </row>
    <row r="5563" s="13" customFormat="1">
      <c r="A5563" s="13"/>
      <c r="B5563" s="249"/>
      <c r="C5563" s="250"/>
      <c r="D5563" s="242" t="s">
        <v>200</v>
      </c>
      <c r="E5563" s="251" t="s">
        <v>1</v>
      </c>
      <c r="F5563" s="252" t="s">
        <v>3553</v>
      </c>
      <c r="G5563" s="250"/>
      <c r="H5563" s="251" t="s">
        <v>1</v>
      </c>
      <c r="I5563" s="253"/>
      <c r="J5563" s="250"/>
      <c r="K5563" s="250"/>
      <c r="L5563" s="254"/>
      <c r="M5563" s="255"/>
      <c r="N5563" s="256"/>
      <c r="O5563" s="256"/>
      <c r="P5563" s="256"/>
      <c r="Q5563" s="256"/>
      <c r="R5563" s="256"/>
      <c r="S5563" s="256"/>
      <c r="T5563" s="257"/>
      <c r="U5563" s="13"/>
      <c r="V5563" s="13"/>
      <c r="W5563" s="13"/>
      <c r="X5563" s="13"/>
      <c r="Y5563" s="13"/>
      <c r="Z5563" s="13"/>
      <c r="AA5563" s="13"/>
      <c r="AB5563" s="13"/>
      <c r="AC5563" s="13"/>
      <c r="AD5563" s="13"/>
      <c r="AE5563" s="13"/>
      <c r="AT5563" s="258" t="s">
        <v>200</v>
      </c>
      <c r="AU5563" s="258" t="s">
        <v>82</v>
      </c>
      <c r="AV5563" s="13" t="s">
        <v>80</v>
      </c>
      <c r="AW5563" s="13" t="s">
        <v>30</v>
      </c>
      <c r="AX5563" s="13" t="s">
        <v>73</v>
      </c>
      <c r="AY5563" s="258" t="s">
        <v>189</v>
      </c>
    </row>
    <row r="5564" s="14" customFormat="1">
      <c r="A5564" s="14"/>
      <c r="B5564" s="259"/>
      <c r="C5564" s="260"/>
      <c r="D5564" s="242" t="s">
        <v>200</v>
      </c>
      <c r="E5564" s="261" t="s">
        <v>1</v>
      </c>
      <c r="F5564" s="262" t="s">
        <v>3606</v>
      </c>
      <c r="G5564" s="260"/>
      <c r="H5564" s="263">
        <v>10.619999999999999</v>
      </c>
      <c r="I5564" s="264"/>
      <c r="J5564" s="260"/>
      <c r="K5564" s="260"/>
      <c r="L5564" s="265"/>
      <c r="M5564" s="266"/>
      <c r="N5564" s="267"/>
      <c r="O5564" s="267"/>
      <c r="P5564" s="267"/>
      <c r="Q5564" s="267"/>
      <c r="R5564" s="267"/>
      <c r="S5564" s="267"/>
      <c r="T5564" s="268"/>
      <c r="U5564" s="14"/>
      <c r="V5564" s="14"/>
      <c r="W5564" s="14"/>
      <c r="X5564" s="14"/>
      <c r="Y5564" s="14"/>
      <c r="Z5564" s="14"/>
      <c r="AA5564" s="14"/>
      <c r="AB5564" s="14"/>
      <c r="AC5564" s="14"/>
      <c r="AD5564" s="14"/>
      <c r="AE5564" s="14"/>
      <c r="AT5564" s="269" t="s">
        <v>200</v>
      </c>
      <c r="AU5564" s="269" t="s">
        <v>82</v>
      </c>
      <c r="AV5564" s="14" t="s">
        <v>82</v>
      </c>
      <c r="AW5564" s="14" t="s">
        <v>30</v>
      </c>
      <c r="AX5564" s="14" t="s">
        <v>73</v>
      </c>
      <c r="AY5564" s="269" t="s">
        <v>189</v>
      </c>
    </row>
    <row r="5565" s="13" customFormat="1">
      <c r="A5565" s="13"/>
      <c r="B5565" s="249"/>
      <c r="C5565" s="250"/>
      <c r="D5565" s="242" t="s">
        <v>200</v>
      </c>
      <c r="E5565" s="251" t="s">
        <v>1</v>
      </c>
      <c r="F5565" s="252" t="s">
        <v>619</v>
      </c>
      <c r="G5565" s="250"/>
      <c r="H5565" s="251" t="s">
        <v>1</v>
      </c>
      <c r="I5565" s="253"/>
      <c r="J5565" s="250"/>
      <c r="K5565" s="250"/>
      <c r="L5565" s="254"/>
      <c r="M5565" s="255"/>
      <c r="N5565" s="256"/>
      <c r="O5565" s="256"/>
      <c r="P5565" s="256"/>
      <c r="Q5565" s="256"/>
      <c r="R5565" s="256"/>
      <c r="S5565" s="256"/>
      <c r="T5565" s="257"/>
      <c r="U5565" s="13"/>
      <c r="V5565" s="13"/>
      <c r="W5565" s="13"/>
      <c r="X5565" s="13"/>
      <c r="Y5565" s="13"/>
      <c r="Z5565" s="13"/>
      <c r="AA5565" s="13"/>
      <c r="AB5565" s="13"/>
      <c r="AC5565" s="13"/>
      <c r="AD5565" s="13"/>
      <c r="AE5565" s="13"/>
      <c r="AT5565" s="258" t="s">
        <v>200</v>
      </c>
      <c r="AU5565" s="258" t="s">
        <v>82</v>
      </c>
      <c r="AV5565" s="13" t="s">
        <v>80</v>
      </c>
      <c r="AW5565" s="13" t="s">
        <v>30</v>
      </c>
      <c r="AX5565" s="13" t="s">
        <v>73</v>
      </c>
      <c r="AY5565" s="258" t="s">
        <v>189</v>
      </c>
    </row>
    <row r="5566" s="14" customFormat="1">
      <c r="A5566" s="14"/>
      <c r="B5566" s="259"/>
      <c r="C5566" s="260"/>
      <c r="D5566" s="242" t="s">
        <v>200</v>
      </c>
      <c r="E5566" s="261" t="s">
        <v>1</v>
      </c>
      <c r="F5566" s="262" t="s">
        <v>3606</v>
      </c>
      <c r="G5566" s="260"/>
      <c r="H5566" s="263">
        <v>10.619999999999999</v>
      </c>
      <c r="I5566" s="264"/>
      <c r="J5566" s="260"/>
      <c r="K5566" s="260"/>
      <c r="L5566" s="265"/>
      <c r="M5566" s="266"/>
      <c r="N5566" s="267"/>
      <c r="O5566" s="267"/>
      <c r="P5566" s="267"/>
      <c r="Q5566" s="267"/>
      <c r="R5566" s="267"/>
      <c r="S5566" s="267"/>
      <c r="T5566" s="268"/>
      <c r="U5566" s="14"/>
      <c r="V5566" s="14"/>
      <c r="W5566" s="14"/>
      <c r="X5566" s="14"/>
      <c r="Y5566" s="14"/>
      <c r="Z5566" s="14"/>
      <c r="AA5566" s="14"/>
      <c r="AB5566" s="14"/>
      <c r="AC5566" s="14"/>
      <c r="AD5566" s="14"/>
      <c r="AE5566" s="14"/>
      <c r="AT5566" s="269" t="s">
        <v>200</v>
      </c>
      <c r="AU5566" s="269" t="s">
        <v>82</v>
      </c>
      <c r="AV5566" s="14" t="s">
        <v>82</v>
      </c>
      <c r="AW5566" s="14" t="s">
        <v>30</v>
      </c>
      <c r="AX5566" s="14" t="s">
        <v>73</v>
      </c>
      <c r="AY5566" s="269" t="s">
        <v>189</v>
      </c>
    </row>
    <row r="5567" s="15" customFormat="1">
      <c r="A5567" s="15"/>
      <c r="B5567" s="270"/>
      <c r="C5567" s="271"/>
      <c r="D5567" s="242" t="s">
        <v>200</v>
      </c>
      <c r="E5567" s="272" t="s">
        <v>1</v>
      </c>
      <c r="F5567" s="273" t="s">
        <v>207</v>
      </c>
      <c r="G5567" s="271"/>
      <c r="H5567" s="274">
        <v>21.239999999999998</v>
      </c>
      <c r="I5567" s="275"/>
      <c r="J5567" s="271"/>
      <c r="K5567" s="271"/>
      <c r="L5567" s="276"/>
      <c r="M5567" s="277"/>
      <c r="N5567" s="278"/>
      <c r="O5567" s="278"/>
      <c r="P5567" s="278"/>
      <c r="Q5567" s="278"/>
      <c r="R5567" s="278"/>
      <c r="S5567" s="278"/>
      <c r="T5567" s="279"/>
      <c r="U5567" s="15"/>
      <c r="V5567" s="15"/>
      <c r="W5567" s="15"/>
      <c r="X5567" s="15"/>
      <c r="Y5567" s="15"/>
      <c r="Z5567" s="15"/>
      <c r="AA5567" s="15"/>
      <c r="AB5567" s="15"/>
      <c r="AC5567" s="15"/>
      <c r="AD5567" s="15"/>
      <c r="AE5567" s="15"/>
      <c r="AT5567" s="280" t="s">
        <v>200</v>
      </c>
      <c r="AU5567" s="280" t="s">
        <v>82</v>
      </c>
      <c r="AV5567" s="15" t="s">
        <v>195</v>
      </c>
      <c r="AW5567" s="15" t="s">
        <v>30</v>
      </c>
      <c r="AX5567" s="15" t="s">
        <v>80</v>
      </c>
      <c r="AY5567" s="280" t="s">
        <v>189</v>
      </c>
    </row>
    <row r="5568" s="2" customFormat="1" ht="24.15" customHeight="1">
      <c r="A5568" s="39"/>
      <c r="B5568" s="40"/>
      <c r="C5568" s="281" t="s">
        <v>3607</v>
      </c>
      <c r="D5568" s="281" t="s">
        <v>273</v>
      </c>
      <c r="E5568" s="282" t="s">
        <v>3597</v>
      </c>
      <c r="F5568" s="283" t="s">
        <v>3598</v>
      </c>
      <c r="G5568" s="284" t="s">
        <v>359</v>
      </c>
      <c r="H5568" s="285">
        <v>52.569000000000003</v>
      </c>
      <c r="I5568" s="286"/>
      <c r="J5568" s="287">
        <f>ROUND(I5568*H5568,2)</f>
        <v>0</v>
      </c>
      <c r="K5568" s="288"/>
      <c r="L5568" s="289"/>
      <c r="M5568" s="290" t="s">
        <v>1</v>
      </c>
      <c r="N5568" s="291" t="s">
        <v>38</v>
      </c>
      <c r="O5568" s="92"/>
      <c r="P5568" s="238">
        <f>O5568*H5568</f>
        <v>0</v>
      </c>
      <c r="Q5568" s="238">
        <v>0.00044999999999999999</v>
      </c>
      <c r="R5568" s="238">
        <f>Q5568*H5568</f>
        <v>0.023656050000000001</v>
      </c>
      <c r="S5568" s="238">
        <v>0</v>
      </c>
      <c r="T5568" s="239">
        <f>S5568*H5568</f>
        <v>0</v>
      </c>
      <c r="U5568" s="39"/>
      <c r="V5568" s="39"/>
      <c r="W5568" s="39"/>
      <c r="X5568" s="39"/>
      <c r="Y5568" s="39"/>
      <c r="Z5568" s="39"/>
      <c r="AA5568" s="39"/>
      <c r="AB5568" s="39"/>
      <c r="AC5568" s="39"/>
      <c r="AD5568" s="39"/>
      <c r="AE5568" s="39"/>
      <c r="AR5568" s="240" t="s">
        <v>471</v>
      </c>
      <c r="AT5568" s="240" t="s">
        <v>273</v>
      </c>
      <c r="AU5568" s="240" t="s">
        <v>82</v>
      </c>
      <c r="AY5568" s="18" t="s">
        <v>189</v>
      </c>
      <c r="BE5568" s="241">
        <f>IF(N5568="základní",J5568,0)</f>
        <v>0</v>
      </c>
      <c r="BF5568" s="241">
        <f>IF(N5568="snížená",J5568,0)</f>
        <v>0</v>
      </c>
      <c r="BG5568" s="241">
        <f>IF(N5568="zákl. přenesená",J5568,0)</f>
        <v>0</v>
      </c>
      <c r="BH5568" s="241">
        <f>IF(N5568="sníž. přenesená",J5568,0)</f>
        <v>0</v>
      </c>
      <c r="BI5568" s="241">
        <f>IF(N5568="nulová",J5568,0)</f>
        <v>0</v>
      </c>
      <c r="BJ5568" s="18" t="s">
        <v>80</v>
      </c>
      <c r="BK5568" s="241">
        <f>ROUND(I5568*H5568,2)</f>
        <v>0</v>
      </c>
      <c r="BL5568" s="18" t="s">
        <v>306</v>
      </c>
      <c r="BM5568" s="240" t="s">
        <v>3608</v>
      </c>
    </row>
    <row r="5569" s="2" customFormat="1">
      <c r="A5569" s="39"/>
      <c r="B5569" s="40"/>
      <c r="C5569" s="41"/>
      <c r="D5569" s="242" t="s">
        <v>197</v>
      </c>
      <c r="E5569" s="41"/>
      <c r="F5569" s="243" t="s">
        <v>3598</v>
      </c>
      <c r="G5569" s="41"/>
      <c r="H5569" s="41"/>
      <c r="I5569" s="244"/>
      <c r="J5569" s="41"/>
      <c r="K5569" s="41"/>
      <c r="L5569" s="45"/>
      <c r="M5569" s="245"/>
      <c r="N5569" s="246"/>
      <c r="O5569" s="92"/>
      <c r="P5569" s="92"/>
      <c r="Q5569" s="92"/>
      <c r="R5569" s="92"/>
      <c r="S5569" s="92"/>
      <c r="T5569" s="93"/>
      <c r="U5569" s="39"/>
      <c r="V5569" s="39"/>
      <c r="W5569" s="39"/>
      <c r="X5569" s="39"/>
      <c r="Y5569" s="39"/>
      <c r="Z5569" s="39"/>
      <c r="AA5569" s="39"/>
      <c r="AB5569" s="39"/>
      <c r="AC5569" s="39"/>
      <c r="AD5569" s="39"/>
      <c r="AE5569" s="39"/>
      <c r="AT5569" s="18" t="s">
        <v>197</v>
      </c>
      <c r="AU5569" s="18" t="s">
        <v>82</v>
      </c>
    </row>
    <row r="5570" s="14" customFormat="1">
      <c r="A5570" s="14"/>
      <c r="B5570" s="259"/>
      <c r="C5570" s="260"/>
      <c r="D5570" s="242" t="s">
        <v>200</v>
      </c>
      <c r="E5570" s="261" t="s">
        <v>1</v>
      </c>
      <c r="F5570" s="262" t="s">
        <v>3609</v>
      </c>
      <c r="G5570" s="260"/>
      <c r="H5570" s="263">
        <v>52.569000000000003</v>
      </c>
      <c r="I5570" s="264"/>
      <c r="J5570" s="260"/>
      <c r="K5570" s="260"/>
      <c r="L5570" s="265"/>
      <c r="M5570" s="266"/>
      <c r="N5570" s="267"/>
      <c r="O5570" s="267"/>
      <c r="P5570" s="267"/>
      <c r="Q5570" s="267"/>
      <c r="R5570" s="267"/>
      <c r="S5570" s="267"/>
      <c r="T5570" s="268"/>
      <c r="U5570" s="14"/>
      <c r="V5570" s="14"/>
      <c r="W5570" s="14"/>
      <c r="X5570" s="14"/>
      <c r="Y5570" s="14"/>
      <c r="Z5570" s="14"/>
      <c r="AA5570" s="14"/>
      <c r="AB5570" s="14"/>
      <c r="AC5570" s="14"/>
      <c r="AD5570" s="14"/>
      <c r="AE5570" s="14"/>
      <c r="AT5570" s="269" t="s">
        <v>200</v>
      </c>
      <c r="AU5570" s="269" t="s">
        <v>82</v>
      </c>
      <c r="AV5570" s="14" t="s">
        <v>82</v>
      </c>
      <c r="AW5570" s="14" t="s">
        <v>30</v>
      </c>
      <c r="AX5570" s="14" t="s">
        <v>80</v>
      </c>
      <c r="AY5570" s="269" t="s">
        <v>189</v>
      </c>
    </row>
    <row r="5571" s="2" customFormat="1" ht="24.15" customHeight="1">
      <c r="A5571" s="39"/>
      <c r="B5571" s="40"/>
      <c r="C5571" s="228" t="s">
        <v>3610</v>
      </c>
      <c r="D5571" s="228" t="s">
        <v>191</v>
      </c>
      <c r="E5571" s="229" t="s">
        <v>3611</v>
      </c>
      <c r="F5571" s="230" t="s">
        <v>3612</v>
      </c>
      <c r="G5571" s="231" t="s">
        <v>301</v>
      </c>
      <c r="H5571" s="232">
        <v>74.5</v>
      </c>
      <c r="I5571" s="233"/>
      <c r="J5571" s="234">
        <f>ROUND(I5571*H5571,2)</f>
        <v>0</v>
      </c>
      <c r="K5571" s="235"/>
      <c r="L5571" s="45"/>
      <c r="M5571" s="236" t="s">
        <v>1</v>
      </c>
      <c r="N5571" s="237" t="s">
        <v>38</v>
      </c>
      <c r="O5571" s="92"/>
      <c r="P5571" s="238">
        <f>O5571*H5571</f>
        <v>0</v>
      </c>
      <c r="Q5571" s="238">
        <v>0</v>
      </c>
      <c r="R5571" s="238">
        <f>Q5571*H5571</f>
        <v>0</v>
      </c>
      <c r="S5571" s="238">
        <v>0.083169999999999994</v>
      </c>
      <c r="T5571" s="239">
        <f>S5571*H5571</f>
        <v>6.1961649999999997</v>
      </c>
      <c r="U5571" s="39"/>
      <c r="V5571" s="39"/>
      <c r="W5571" s="39"/>
      <c r="X5571" s="39"/>
      <c r="Y5571" s="39"/>
      <c r="Z5571" s="39"/>
      <c r="AA5571" s="39"/>
      <c r="AB5571" s="39"/>
      <c r="AC5571" s="39"/>
      <c r="AD5571" s="39"/>
      <c r="AE5571" s="39"/>
      <c r="AR5571" s="240" t="s">
        <v>306</v>
      </c>
      <c r="AT5571" s="240" t="s">
        <v>191</v>
      </c>
      <c r="AU5571" s="240" t="s">
        <v>82</v>
      </c>
      <c r="AY5571" s="18" t="s">
        <v>189</v>
      </c>
      <c r="BE5571" s="241">
        <f>IF(N5571="základní",J5571,0)</f>
        <v>0</v>
      </c>
      <c r="BF5571" s="241">
        <f>IF(N5571="snížená",J5571,0)</f>
        <v>0</v>
      </c>
      <c r="BG5571" s="241">
        <f>IF(N5571="zákl. přenesená",J5571,0)</f>
        <v>0</v>
      </c>
      <c r="BH5571" s="241">
        <f>IF(N5571="sníž. přenesená",J5571,0)</f>
        <v>0</v>
      </c>
      <c r="BI5571" s="241">
        <f>IF(N5571="nulová",J5571,0)</f>
        <v>0</v>
      </c>
      <c r="BJ5571" s="18" t="s">
        <v>80</v>
      </c>
      <c r="BK5571" s="241">
        <f>ROUND(I5571*H5571,2)</f>
        <v>0</v>
      </c>
      <c r="BL5571" s="18" t="s">
        <v>306</v>
      </c>
      <c r="BM5571" s="240" t="s">
        <v>3613</v>
      </c>
    </row>
    <row r="5572" s="2" customFormat="1">
      <c r="A5572" s="39"/>
      <c r="B5572" s="40"/>
      <c r="C5572" s="41"/>
      <c r="D5572" s="242" t="s">
        <v>197</v>
      </c>
      <c r="E5572" s="41"/>
      <c r="F5572" s="243" t="s">
        <v>3612</v>
      </c>
      <c r="G5572" s="41"/>
      <c r="H5572" s="41"/>
      <c r="I5572" s="244"/>
      <c r="J5572" s="41"/>
      <c r="K5572" s="41"/>
      <c r="L5572" s="45"/>
      <c r="M5572" s="245"/>
      <c r="N5572" s="246"/>
      <c r="O5572" s="92"/>
      <c r="P5572" s="92"/>
      <c r="Q5572" s="92"/>
      <c r="R5572" s="92"/>
      <c r="S5572" s="92"/>
      <c r="T5572" s="93"/>
      <c r="U5572" s="39"/>
      <c r="V5572" s="39"/>
      <c r="W5572" s="39"/>
      <c r="X5572" s="39"/>
      <c r="Y5572" s="39"/>
      <c r="Z5572" s="39"/>
      <c r="AA5572" s="39"/>
      <c r="AB5572" s="39"/>
      <c r="AC5572" s="39"/>
      <c r="AD5572" s="39"/>
      <c r="AE5572" s="39"/>
      <c r="AT5572" s="18" t="s">
        <v>197</v>
      </c>
      <c r="AU5572" s="18" t="s">
        <v>82</v>
      </c>
    </row>
    <row r="5573" s="2" customFormat="1">
      <c r="A5573" s="39"/>
      <c r="B5573" s="40"/>
      <c r="C5573" s="41"/>
      <c r="D5573" s="247" t="s">
        <v>198</v>
      </c>
      <c r="E5573" s="41"/>
      <c r="F5573" s="248" t="s">
        <v>3614</v>
      </c>
      <c r="G5573" s="41"/>
      <c r="H5573" s="41"/>
      <c r="I5573" s="244"/>
      <c r="J5573" s="41"/>
      <c r="K5573" s="41"/>
      <c r="L5573" s="45"/>
      <c r="M5573" s="245"/>
      <c r="N5573" s="246"/>
      <c r="O5573" s="92"/>
      <c r="P5573" s="92"/>
      <c r="Q5573" s="92"/>
      <c r="R5573" s="92"/>
      <c r="S5573" s="92"/>
      <c r="T5573" s="93"/>
      <c r="U5573" s="39"/>
      <c r="V5573" s="39"/>
      <c r="W5573" s="39"/>
      <c r="X5573" s="39"/>
      <c r="Y5573" s="39"/>
      <c r="Z5573" s="39"/>
      <c r="AA5573" s="39"/>
      <c r="AB5573" s="39"/>
      <c r="AC5573" s="39"/>
      <c r="AD5573" s="39"/>
      <c r="AE5573" s="39"/>
      <c r="AT5573" s="18" t="s">
        <v>198</v>
      </c>
      <c r="AU5573" s="18" t="s">
        <v>82</v>
      </c>
    </row>
    <row r="5574" s="13" customFormat="1">
      <c r="A5574" s="13"/>
      <c r="B5574" s="249"/>
      <c r="C5574" s="250"/>
      <c r="D5574" s="242" t="s">
        <v>200</v>
      </c>
      <c r="E5574" s="251" t="s">
        <v>1</v>
      </c>
      <c r="F5574" s="252" t="s">
        <v>338</v>
      </c>
      <c r="G5574" s="250"/>
      <c r="H5574" s="251" t="s">
        <v>1</v>
      </c>
      <c r="I5574" s="253"/>
      <c r="J5574" s="250"/>
      <c r="K5574" s="250"/>
      <c r="L5574" s="254"/>
      <c r="M5574" s="255"/>
      <c r="N5574" s="256"/>
      <c r="O5574" s="256"/>
      <c r="P5574" s="256"/>
      <c r="Q5574" s="256"/>
      <c r="R5574" s="256"/>
      <c r="S5574" s="256"/>
      <c r="T5574" s="257"/>
      <c r="U5574" s="13"/>
      <c r="V5574" s="13"/>
      <c r="W5574" s="13"/>
      <c r="X5574" s="13"/>
      <c r="Y5574" s="13"/>
      <c r="Z5574" s="13"/>
      <c r="AA5574" s="13"/>
      <c r="AB5574" s="13"/>
      <c r="AC5574" s="13"/>
      <c r="AD5574" s="13"/>
      <c r="AE5574" s="13"/>
      <c r="AT5574" s="258" t="s">
        <v>200</v>
      </c>
      <c r="AU5574" s="258" t="s">
        <v>82</v>
      </c>
      <c r="AV5574" s="13" t="s">
        <v>80</v>
      </c>
      <c r="AW5574" s="13" t="s">
        <v>30</v>
      </c>
      <c r="AX5574" s="13" t="s">
        <v>73</v>
      </c>
      <c r="AY5574" s="258" t="s">
        <v>189</v>
      </c>
    </row>
    <row r="5575" s="13" customFormat="1">
      <c r="A5575" s="13"/>
      <c r="B5575" s="249"/>
      <c r="C5575" s="250"/>
      <c r="D5575" s="242" t="s">
        <v>200</v>
      </c>
      <c r="E5575" s="251" t="s">
        <v>1</v>
      </c>
      <c r="F5575" s="252" t="s">
        <v>3615</v>
      </c>
      <c r="G5575" s="250"/>
      <c r="H5575" s="251" t="s">
        <v>1</v>
      </c>
      <c r="I5575" s="253"/>
      <c r="J5575" s="250"/>
      <c r="K5575" s="250"/>
      <c r="L5575" s="254"/>
      <c r="M5575" s="255"/>
      <c r="N5575" s="256"/>
      <c r="O5575" s="256"/>
      <c r="P5575" s="256"/>
      <c r="Q5575" s="256"/>
      <c r="R5575" s="256"/>
      <c r="S5575" s="256"/>
      <c r="T5575" s="257"/>
      <c r="U5575" s="13"/>
      <c r="V5575" s="13"/>
      <c r="W5575" s="13"/>
      <c r="X5575" s="13"/>
      <c r="Y5575" s="13"/>
      <c r="Z5575" s="13"/>
      <c r="AA5575" s="13"/>
      <c r="AB5575" s="13"/>
      <c r="AC5575" s="13"/>
      <c r="AD5575" s="13"/>
      <c r="AE5575" s="13"/>
      <c r="AT5575" s="258" t="s">
        <v>200</v>
      </c>
      <c r="AU5575" s="258" t="s">
        <v>82</v>
      </c>
      <c r="AV5575" s="13" t="s">
        <v>80</v>
      </c>
      <c r="AW5575" s="13" t="s">
        <v>30</v>
      </c>
      <c r="AX5575" s="13" t="s">
        <v>73</v>
      </c>
      <c r="AY5575" s="258" t="s">
        <v>189</v>
      </c>
    </row>
    <row r="5576" s="14" customFormat="1">
      <c r="A5576" s="14"/>
      <c r="B5576" s="259"/>
      <c r="C5576" s="260"/>
      <c r="D5576" s="242" t="s">
        <v>200</v>
      </c>
      <c r="E5576" s="261" t="s">
        <v>1</v>
      </c>
      <c r="F5576" s="262" t="s">
        <v>3616</v>
      </c>
      <c r="G5576" s="260"/>
      <c r="H5576" s="263">
        <v>65.540000000000006</v>
      </c>
      <c r="I5576" s="264"/>
      <c r="J5576" s="260"/>
      <c r="K5576" s="260"/>
      <c r="L5576" s="265"/>
      <c r="M5576" s="266"/>
      <c r="N5576" s="267"/>
      <c r="O5576" s="267"/>
      <c r="P5576" s="267"/>
      <c r="Q5576" s="267"/>
      <c r="R5576" s="267"/>
      <c r="S5576" s="267"/>
      <c r="T5576" s="268"/>
      <c r="U5576" s="14"/>
      <c r="V5576" s="14"/>
      <c r="W5576" s="14"/>
      <c r="X5576" s="14"/>
      <c r="Y5576" s="14"/>
      <c r="Z5576" s="14"/>
      <c r="AA5576" s="14"/>
      <c r="AB5576" s="14"/>
      <c r="AC5576" s="14"/>
      <c r="AD5576" s="14"/>
      <c r="AE5576" s="14"/>
      <c r="AT5576" s="269" t="s">
        <v>200</v>
      </c>
      <c r="AU5576" s="269" t="s">
        <v>82</v>
      </c>
      <c r="AV5576" s="14" t="s">
        <v>82</v>
      </c>
      <c r="AW5576" s="14" t="s">
        <v>30</v>
      </c>
      <c r="AX5576" s="14" t="s">
        <v>73</v>
      </c>
      <c r="AY5576" s="269" t="s">
        <v>189</v>
      </c>
    </row>
    <row r="5577" s="16" customFormat="1">
      <c r="A5577" s="16"/>
      <c r="B5577" s="292"/>
      <c r="C5577" s="293"/>
      <c r="D5577" s="242" t="s">
        <v>200</v>
      </c>
      <c r="E5577" s="294" t="s">
        <v>1</v>
      </c>
      <c r="F5577" s="295" t="s">
        <v>290</v>
      </c>
      <c r="G5577" s="293"/>
      <c r="H5577" s="296">
        <v>65.540000000000006</v>
      </c>
      <c r="I5577" s="297"/>
      <c r="J5577" s="293"/>
      <c r="K5577" s="293"/>
      <c r="L5577" s="298"/>
      <c r="M5577" s="299"/>
      <c r="N5577" s="300"/>
      <c r="O5577" s="300"/>
      <c r="P5577" s="300"/>
      <c r="Q5577" s="300"/>
      <c r="R5577" s="300"/>
      <c r="S5577" s="300"/>
      <c r="T5577" s="301"/>
      <c r="U5577" s="16"/>
      <c r="V5577" s="16"/>
      <c r="W5577" s="16"/>
      <c r="X5577" s="16"/>
      <c r="Y5577" s="16"/>
      <c r="Z5577" s="16"/>
      <c r="AA5577" s="16"/>
      <c r="AB5577" s="16"/>
      <c r="AC5577" s="16"/>
      <c r="AD5577" s="16"/>
      <c r="AE5577" s="16"/>
      <c r="AT5577" s="302" t="s">
        <v>200</v>
      </c>
      <c r="AU5577" s="302" t="s">
        <v>82</v>
      </c>
      <c r="AV5577" s="16" t="s">
        <v>214</v>
      </c>
      <c r="AW5577" s="16" t="s">
        <v>30</v>
      </c>
      <c r="AX5577" s="16" t="s">
        <v>73</v>
      </c>
      <c r="AY5577" s="302" t="s">
        <v>189</v>
      </c>
    </row>
    <row r="5578" s="13" customFormat="1">
      <c r="A5578" s="13"/>
      <c r="B5578" s="249"/>
      <c r="C5578" s="250"/>
      <c r="D5578" s="242" t="s">
        <v>200</v>
      </c>
      <c r="E5578" s="251" t="s">
        <v>1</v>
      </c>
      <c r="F5578" s="252" t="s">
        <v>352</v>
      </c>
      <c r="G5578" s="250"/>
      <c r="H5578" s="251" t="s">
        <v>1</v>
      </c>
      <c r="I5578" s="253"/>
      <c r="J5578" s="250"/>
      <c r="K5578" s="250"/>
      <c r="L5578" s="254"/>
      <c r="M5578" s="255"/>
      <c r="N5578" s="256"/>
      <c r="O5578" s="256"/>
      <c r="P5578" s="256"/>
      <c r="Q5578" s="256"/>
      <c r="R5578" s="256"/>
      <c r="S5578" s="256"/>
      <c r="T5578" s="257"/>
      <c r="U5578" s="13"/>
      <c r="V5578" s="13"/>
      <c r="W5578" s="13"/>
      <c r="X5578" s="13"/>
      <c r="Y5578" s="13"/>
      <c r="Z5578" s="13"/>
      <c r="AA5578" s="13"/>
      <c r="AB5578" s="13"/>
      <c r="AC5578" s="13"/>
      <c r="AD5578" s="13"/>
      <c r="AE5578" s="13"/>
      <c r="AT5578" s="258" t="s">
        <v>200</v>
      </c>
      <c r="AU5578" s="258" t="s">
        <v>82</v>
      </c>
      <c r="AV5578" s="13" t="s">
        <v>80</v>
      </c>
      <c r="AW5578" s="13" t="s">
        <v>30</v>
      </c>
      <c r="AX5578" s="13" t="s">
        <v>73</v>
      </c>
      <c r="AY5578" s="258" t="s">
        <v>189</v>
      </c>
    </row>
    <row r="5579" s="13" customFormat="1">
      <c r="A5579" s="13"/>
      <c r="B5579" s="249"/>
      <c r="C5579" s="250"/>
      <c r="D5579" s="242" t="s">
        <v>200</v>
      </c>
      <c r="E5579" s="251" t="s">
        <v>1</v>
      </c>
      <c r="F5579" s="252" t="s">
        <v>3617</v>
      </c>
      <c r="G5579" s="250"/>
      <c r="H5579" s="251" t="s">
        <v>1</v>
      </c>
      <c r="I5579" s="253"/>
      <c r="J5579" s="250"/>
      <c r="K5579" s="250"/>
      <c r="L5579" s="254"/>
      <c r="M5579" s="255"/>
      <c r="N5579" s="256"/>
      <c r="O5579" s="256"/>
      <c r="P5579" s="256"/>
      <c r="Q5579" s="256"/>
      <c r="R5579" s="256"/>
      <c r="S5579" s="256"/>
      <c r="T5579" s="257"/>
      <c r="U5579" s="13"/>
      <c r="V5579" s="13"/>
      <c r="W5579" s="13"/>
      <c r="X5579" s="13"/>
      <c r="Y5579" s="13"/>
      <c r="Z5579" s="13"/>
      <c r="AA5579" s="13"/>
      <c r="AB5579" s="13"/>
      <c r="AC5579" s="13"/>
      <c r="AD5579" s="13"/>
      <c r="AE5579" s="13"/>
      <c r="AT5579" s="258" t="s">
        <v>200</v>
      </c>
      <c r="AU5579" s="258" t="s">
        <v>82</v>
      </c>
      <c r="AV5579" s="13" t="s">
        <v>80</v>
      </c>
      <c r="AW5579" s="13" t="s">
        <v>30</v>
      </c>
      <c r="AX5579" s="13" t="s">
        <v>73</v>
      </c>
      <c r="AY5579" s="258" t="s">
        <v>189</v>
      </c>
    </row>
    <row r="5580" s="14" customFormat="1">
      <c r="A5580" s="14"/>
      <c r="B5580" s="259"/>
      <c r="C5580" s="260"/>
      <c r="D5580" s="242" t="s">
        <v>200</v>
      </c>
      <c r="E5580" s="261" t="s">
        <v>1</v>
      </c>
      <c r="F5580" s="262" t="s">
        <v>3618</v>
      </c>
      <c r="G5580" s="260"/>
      <c r="H5580" s="263">
        <v>8.9600000000000009</v>
      </c>
      <c r="I5580" s="264"/>
      <c r="J5580" s="260"/>
      <c r="K5580" s="260"/>
      <c r="L5580" s="265"/>
      <c r="M5580" s="266"/>
      <c r="N5580" s="267"/>
      <c r="O5580" s="267"/>
      <c r="P5580" s="267"/>
      <c r="Q5580" s="267"/>
      <c r="R5580" s="267"/>
      <c r="S5580" s="267"/>
      <c r="T5580" s="268"/>
      <c r="U5580" s="14"/>
      <c r="V5580" s="14"/>
      <c r="W5580" s="14"/>
      <c r="X5580" s="14"/>
      <c r="Y5580" s="14"/>
      <c r="Z5580" s="14"/>
      <c r="AA5580" s="14"/>
      <c r="AB5580" s="14"/>
      <c r="AC5580" s="14"/>
      <c r="AD5580" s="14"/>
      <c r="AE5580" s="14"/>
      <c r="AT5580" s="269" t="s">
        <v>200</v>
      </c>
      <c r="AU5580" s="269" t="s">
        <v>82</v>
      </c>
      <c r="AV5580" s="14" t="s">
        <v>82</v>
      </c>
      <c r="AW5580" s="14" t="s">
        <v>30</v>
      </c>
      <c r="AX5580" s="14" t="s">
        <v>73</v>
      </c>
      <c r="AY5580" s="269" t="s">
        <v>189</v>
      </c>
    </row>
    <row r="5581" s="15" customFormat="1">
      <c r="A5581" s="15"/>
      <c r="B5581" s="270"/>
      <c r="C5581" s="271"/>
      <c r="D5581" s="242" t="s">
        <v>200</v>
      </c>
      <c r="E5581" s="272" t="s">
        <v>1</v>
      </c>
      <c r="F5581" s="273" t="s">
        <v>207</v>
      </c>
      <c r="G5581" s="271"/>
      <c r="H5581" s="274">
        <v>74.5</v>
      </c>
      <c r="I5581" s="275"/>
      <c r="J5581" s="271"/>
      <c r="K5581" s="271"/>
      <c r="L5581" s="276"/>
      <c r="M5581" s="277"/>
      <c r="N5581" s="278"/>
      <c r="O5581" s="278"/>
      <c r="P5581" s="278"/>
      <c r="Q5581" s="278"/>
      <c r="R5581" s="278"/>
      <c r="S5581" s="278"/>
      <c r="T5581" s="279"/>
      <c r="U5581" s="15"/>
      <c r="V5581" s="15"/>
      <c r="W5581" s="15"/>
      <c r="X5581" s="15"/>
      <c r="Y5581" s="15"/>
      <c r="Z5581" s="15"/>
      <c r="AA5581" s="15"/>
      <c r="AB5581" s="15"/>
      <c r="AC5581" s="15"/>
      <c r="AD5581" s="15"/>
      <c r="AE5581" s="15"/>
      <c r="AT5581" s="280" t="s">
        <v>200</v>
      </c>
      <c r="AU5581" s="280" t="s">
        <v>82</v>
      </c>
      <c r="AV5581" s="15" t="s">
        <v>195</v>
      </c>
      <c r="AW5581" s="15" t="s">
        <v>30</v>
      </c>
      <c r="AX5581" s="15" t="s">
        <v>80</v>
      </c>
      <c r="AY5581" s="280" t="s">
        <v>189</v>
      </c>
    </row>
    <row r="5582" s="2" customFormat="1" ht="37.8" customHeight="1">
      <c r="A5582" s="39"/>
      <c r="B5582" s="40"/>
      <c r="C5582" s="228" t="s">
        <v>3619</v>
      </c>
      <c r="D5582" s="228" t="s">
        <v>191</v>
      </c>
      <c r="E5582" s="229" t="s">
        <v>3620</v>
      </c>
      <c r="F5582" s="230" t="s">
        <v>3621</v>
      </c>
      <c r="G5582" s="231" t="s">
        <v>301</v>
      </c>
      <c r="H5582" s="232">
        <v>6.7000000000000002</v>
      </c>
      <c r="I5582" s="233"/>
      <c r="J5582" s="234">
        <f>ROUND(I5582*H5582,2)</f>
        <v>0</v>
      </c>
      <c r="K5582" s="235"/>
      <c r="L5582" s="45"/>
      <c r="M5582" s="236" t="s">
        <v>1</v>
      </c>
      <c r="N5582" s="237" t="s">
        <v>38</v>
      </c>
      <c r="O5582" s="92"/>
      <c r="P5582" s="238">
        <f>O5582*H5582</f>
        <v>0</v>
      </c>
      <c r="Q5582" s="238">
        <v>0</v>
      </c>
      <c r="R5582" s="238">
        <f>Q5582*H5582</f>
        <v>0</v>
      </c>
      <c r="S5582" s="238">
        <v>0</v>
      </c>
      <c r="T5582" s="239">
        <f>S5582*H5582</f>
        <v>0</v>
      </c>
      <c r="U5582" s="39"/>
      <c r="V5582" s="39"/>
      <c r="W5582" s="39"/>
      <c r="X5582" s="39"/>
      <c r="Y5582" s="39"/>
      <c r="Z5582" s="39"/>
      <c r="AA5582" s="39"/>
      <c r="AB5582" s="39"/>
      <c r="AC5582" s="39"/>
      <c r="AD5582" s="39"/>
      <c r="AE5582" s="39"/>
      <c r="AR5582" s="240" t="s">
        <v>306</v>
      </c>
      <c r="AT5582" s="240" t="s">
        <v>191</v>
      </c>
      <c r="AU5582" s="240" t="s">
        <v>82</v>
      </c>
      <c r="AY5582" s="18" t="s">
        <v>189</v>
      </c>
      <c r="BE5582" s="241">
        <f>IF(N5582="základní",J5582,0)</f>
        <v>0</v>
      </c>
      <c r="BF5582" s="241">
        <f>IF(N5582="snížená",J5582,0)</f>
        <v>0</v>
      </c>
      <c r="BG5582" s="241">
        <f>IF(N5582="zákl. přenesená",J5582,0)</f>
        <v>0</v>
      </c>
      <c r="BH5582" s="241">
        <f>IF(N5582="sníž. přenesená",J5582,0)</f>
        <v>0</v>
      </c>
      <c r="BI5582" s="241">
        <f>IF(N5582="nulová",J5582,0)</f>
        <v>0</v>
      </c>
      <c r="BJ5582" s="18" t="s">
        <v>80</v>
      </c>
      <c r="BK5582" s="241">
        <f>ROUND(I5582*H5582,2)</f>
        <v>0</v>
      </c>
      <c r="BL5582" s="18" t="s">
        <v>306</v>
      </c>
      <c r="BM5582" s="240" t="s">
        <v>3622</v>
      </c>
    </row>
    <row r="5583" s="2" customFormat="1">
      <c r="A5583" s="39"/>
      <c r="B5583" s="40"/>
      <c r="C5583" s="41"/>
      <c r="D5583" s="242" t="s">
        <v>197</v>
      </c>
      <c r="E5583" s="41"/>
      <c r="F5583" s="243" t="s">
        <v>3621</v>
      </c>
      <c r="G5583" s="41"/>
      <c r="H5583" s="41"/>
      <c r="I5583" s="244"/>
      <c r="J5583" s="41"/>
      <c r="K5583" s="41"/>
      <c r="L5583" s="45"/>
      <c r="M5583" s="245"/>
      <c r="N5583" s="246"/>
      <c r="O5583" s="92"/>
      <c r="P5583" s="92"/>
      <c r="Q5583" s="92"/>
      <c r="R5583" s="92"/>
      <c r="S5583" s="92"/>
      <c r="T5583" s="93"/>
      <c r="U5583" s="39"/>
      <c r="V5583" s="39"/>
      <c r="W5583" s="39"/>
      <c r="X5583" s="39"/>
      <c r="Y5583" s="39"/>
      <c r="Z5583" s="39"/>
      <c r="AA5583" s="39"/>
      <c r="AB5583" s="39"/>
      <c r="AC5583" s="39"/>
      <c r="AD5583" s="39"/>
      <c r="AE5583" s="39"/>
      <c r="AT5583" s="18" t="s">
        <v>197</v>
      </c>
      <c r="AU5583" s="18" t="s">
        <v>82</v>
      </c>
    </row>
    <row r="5584" s="13" customFormat="1">
      <c r="A5584" s="13"/>
      <c r="B5584" s="249"/>
      <c r="C5584" s="250"/>
      <c r="D5584" s="242" t="s">
        <v>200</v>
      </c>
      <c r="E5584" s="251" t="s">
        <v>1</v>
      </c>
      <c r="F5584" s="252" t="s">
        <v>1038</v>
      </c>
      <c r="G5584" s="250"/>
      <c r="H5584" s="251" t="s">
        <v>1</v>
      </c>
      <c r="I5584" s="253"/>
      <c r="J5584" s="250"/>
      <c r="K5584" s="250"/>
      <c r="L5584" s="254"/>
      <c r="M5584" s="255"/>
      <c r="N5584" s="256"/>
      <c r="O5584" s="256"/>
      <c r="P5584" s="256"/>
      <c r="Q5584" s="256"/>
      <c r="R5584" s="256"/>
      <c r="S5584" s="256"/>
      <c r="T5584" s="257"/>
      <c r="U5584" s="13"/>
      <c r="V5584" s="13"/>
      <c r="W5584" s="13"/>
      <c r="X5584" s="13"/>
      <c r="Y5584" s="13"/>
      <c r="Z5584" s="13"/>
      <c r="AA5584" s="13"/>
      <c r="AB5584" s="13"/>
      <c r="AC5584" s="13"/>
      <c r="AD5584" s="13"/>
      <c r="AE5584" s="13"/>
      <c r="AT5584" s="258" t="s">
        <v>200</v>
      </c>
      <c r="AU5584" s="258" t="s">
        <v>82</v>
      </c>
      <c r="AV5584" s="13" t="s">
        <v>80</v>
      </c>
      <c r="AW5584" s="13" t="s">
        <v>30</v>
      </c>
      <c r="AX5584" s="13" t="s">
        <v>73</v>
      </c>
      <c r="AY5584" s="258" t="s">
        <v>189</v>
      </c>
    </row>
    <row r="5585" s="13" customFormat="1">
      <c r="A5585" s="13"/>
      <c r="B5585" s="249"/>
      <c r="C5585" s="250"/>
      <c r="D5585" s="242" t="s">
        <v>200</v>
      </c>
      <c r="E5585" s="251" t="s">
        <v>1</v>
      </c>
      <c r="F5585" s="252" t="s">
        <v>338</v>
      </c>
      <c r="G5585" s="250"/>
      <c r="H5585" s="251" t="s">
        <v>1</v>
      </c>
      <c r="I5585" s="253"/>
      <c r="J5585" s="250"/>
      <c r="K5585" s="250"/>
      <c r="L5585" s="254"/>
      <c r="M5585" s="255"/>
      <c r="N5585" s="256"/>
      <c r="O5585" s="256"/>
      <c r="P5585" s="256"/>
      <c r="Q5585" s="256"/>
      <c r="R5585" s="256"/>
      <c r="S5585" s="256"/>
      <c r="T5585" s="257"/>
      <c r="U5585" s="13"/>
      <c r="V5585" s="13"/>
      <c r="W5585" s="13"/>
      <c r="X5585" s="13"/>
      <c r="Y5585" s="13"/>
      <c r="Z5585" s="13"/>
      <c r="AA5585" s="13"/>
      <c r="AB5585" s="13"/>
      <c r="AC5585" s="13"/>
      <c r="AD5585" s="13"/>
      <c r="AE5585" s="13"/>
      <c r="AT5585" s="258" t="s">
        <v>200</v>
      </c>
      <c r="AU5585" s="258" t="s">
        <v>82</v>
      </c>
      <c r="AV5585" s="13" t="s">
        <v>80</v>
      </c>
      <c r="AW5585" s="13" t="s">
        <v>30</v>
      </c>
      <c r="AX5585" s="13" t="s">
        <v>73</v>
      </c>
      <c r="AY5585" s="258" t="s">
        <v>189</v>
      </c>
    </row>
    <row r="5586" s="13" customFormat="1">
      <c r="A5586" s="13"/>
      <c r="B5586" s="249"/>
      <c r="C5586" s="250"/>
      <c r="D5586" s="242" t="s">
        <v>200</v>
      </c>
      <c r="E5586" s="251" t="s">
        <v>1</v>
      </c>
      <c r="F5586" s="252" t="s">
        <v>848</v>
      </c>
      <c r="G5586" s="250"/>
      <c r="H5586" s="251" t="s">
        <v>1</v>
      </c>
      <c r="I5586" s="253"/>
      <c r="J5586" s="250"/>
      <c r="K5586" s="250"/>
      <c r="L5586" s="254"/>
      <c r="M5586" s="255"/>
      <c r="N5586" s="256"/>
      <c r="O5586" s="256"/>
      <c r="P5586" s="256"/>
      <c r="Q5586" s="256"/>
      <c r="R5586" s="256"/>
      <c r="S5586" s="256"/>
      <c r="T5586" s="257"/>
      <c r="U5586" s="13"/>
      <c r="V5586" s="13"/>
      <c r="W5586" s="13"/>
      <c r="X5586" s="13"/>
      <c r="Y5586" s="13"/>
      <c r="Z5586" s="13"/>
      <c r="AA5586" s="13"/>
      <c r="AB5586" s="13"/>
      <c r="AC5586" s="13"/>
      <c r="AD5586" s="13"/>
      <c r="AE5586" s="13"/>
      <c r="AT5586" s="258" t="s">
        <v>200</v>
      </c>
      <c r="AU5586" s="258" t="s">
        <v>82</v>
      </c>
      <c r="AV5586" s="13" t="s">
        <v>80</v>
      </c>
      <c r="AW5586" s="13" t="s">
        <v>30</v>
      </c>
      <c r="AX5586" s="13" t="s">
        <v>73</v>
      </c>
      <c r="AY5586" s="258" t="s">
        <v>189</v>
      </c>
    </row>
    <row r="5587" s="14" customFormat="1">
      <c r="A5587" s="14"/>
      <c r="B5587" s="259"/>
      <c r="C5587" s="260"/>
      <c r="D5587" s="242" t="s">
        <v>200</v>
      </c>
      <c r="E5587" s="261" t="s">
        <v>1</v>
      </c>
      <c r="F5587" s="262" t="s">
        <v>3623</v>
      </c>
      <c r="G5587" s="260"/>
      <c r="H5587" s="263">
        <v>4.7000000000000002</v>
      </c>
      <c r="I5587" s="264"/>
      <c r="J5587" s="260"/>
      <c r="K5587" s="260"/>
      <c r="L5587" s="265"/>
      <c r="M5587" s="266"/>
      <c r="N5587" s="267"/>
      <c r="O5587" s="267"/>
      <c r="P5587" s="267"/>
      <c r="Q5587" s="267"/>
      <c r="R5587" s="267"/>
      <c r="S5587" s="267"/>
      <c r="T5587" s="268"/>
      <c r="U5587" s="14"/>
      <c r="V5587" s="14"/>
      <c r="W5587" s="14"/>
      <c r="X5587" s="14"/>
      <c r="Y5587" s="14"/>
      <c r="Z5587" s="14"/>
      <c r="AA5587" s="14"/>
      <c r="AB5587" s="14"/>
      <c r="AC5587" s="14"/>
      <c r="AD5587" s="14"/>
      <c r="AE5587" s="14"/>
      <c r="AT5587" s="269" t="s">
        <v>200</v>
      </c>
      <c r="AU5587" s="269" t="s">
        <v>82</v>
      </c>
      <c r="AV5587" s="14" t="s">
        <v>82</v>
      </c>
      <c r="AW5587" s="14" t="s">
        <v>30</v>
      </c>
      <c r="AX5587" s="14" t="s">
        <v>73</v>
      </c>
      <c r="AY5587" s="269" t="s">
        <v>189</v>
      </c>
    </row>
    <row r="5588" s="13" customFormat="1">
      <c r="A5588" s="13"/>
      <c r="B5588" s="249"/>
      <c r="C5588" s="250"/>
      <c r="D5588" s="242" t="s">
        <v>200</v>
      </c>
      <c r="E5588" s="251" t="s">
        <v>1</v>
      </c>
      <c r="F5588" s="252" t="s">
        <v>851</v>
      </c>
      <c r="G5588" s="250"/>
      <c r="H5588" s="251" t="s">
        <v>1</v>
      </c>
      <c r="I5588" s="253"/>
      <c r="J5588" s="250"/>
      <c r="K5588" s="250"/>
      <c r="L5588" s="254"/>
      <c r="M5588" s="255"/>
      <c r="N5588" s="256"/>
      <c r="O5588" s="256"/>
      <c r="P5588" s="256"/>
      <c r="Q5588" s="256"/>
      <c r="R5588" s="256"/>
      <c r="S5588" s="256"/>
      <c r="T5588" s="257"/>
      <c r="U5588" s="13"/>
      <c r="V5588" s="13"/>
      <c r="W5588" s="13"/>
      <c r="X5588" s="13"/>
      <c r="Y5588" s="13"/>
      <c r="Z5588" s="13"/>
      <c r="AA5588" s="13"/>
      <c r="AB5588" s="13"/>
      <c r="AC5588" s="13"/>
      <c r="AD5588" s="13"/>
      <c r="AE5588" s="13"/>
      <c r="AT5588" s="258" t="s">
        <v>200</v>
      </c>
      <c r="AU5588" s="258" t="s">
        <v>82</v>
      </c>
      <c r="AV5588" s="13" t="s">
        <v>80</v>
      </c>
      <c r="AW5588" s="13" t="s">
        <v>30</v>
      </c>
      <c r="AX5588" s="13" t="s">
        <v>73</v>
      </c>
      <c r="AY5588" s="258" t="s">
        <v>189</v>
      </c>
    </row>
    <row r="5589" s="14" customFormat="1">
      <c r="A5589" s="14"/>
      <c r="B5589" s="259"/>
      <c r="C5589" s="260"/>
      <c r="D5589" s="242" t="s">
        <v>200</v>
      </c>
      <c r="E5589" s="261" t="s">
        <v>1</v>
      </c>
      <c r="F5589" s="262" t="s">
        <v>469</v>
      </c>
      <c r="G5589" s="260"/>
      <c r="H5589" s="263">
        <v>2</v>
      </c>
      <c r="I5589" s="264"/>
      <c r="J5589" s="260"/>
      <c r="K5589" s="260"/>
      <c r="L5589" s="265"/>
      <c r="M5589" s="266"/>
      <c r="N5589" s="267"/>
      <c r="O5589" s="267"/>
      <c r="P5589" s="267"/>
      <c r="Q5589" s="267"/>
      <c r="R5589" s="267"/>
      <c r="S5589" s="267"/>
      <c r="T5589" s="268"/>
      <c r="U5589" s="14"/>
      <c r="V5589" s="14"/>
      <c r="W5589" s="14"/>
      <c r="X5589" s="14"/>
      <c r="Y5589" s="14"/>
      <c r="Z5589" s="14"/>
      <c r="AA5589" s="14"/>
      <c r="AB5589" s="14"/>
      <c r="AC5589" s="14"/>
      <c r="AD5589" s="14"/>
      <c r="AE5589" s="14"/>
      <c r="AT5589" s="269" t="s">
        <v>200</v>
      </c>
      <c r="AU5589" s="269" t="s">
        <v>82</v>
      </c>
      <c r="AV5589" s="14" t="s">
        <v>82</v>
      </c>
      <c r="AW5589" s="14" t="s">
        <v>30</v>
      </c>
      <c r="AX5589" s="14" t="s">
        <v>73</v>
      </c>
      <c r="AY5589" s="269" t="s">
        <v>189</v>
      </c>
    </row>
    <row r="5590" s="15" customFormat="1">
      <c r="A5590" s="15"/>
      <c r="B5590" s="270"/>
      <c r="C5590" s="271"/>
      <c r="D5590" s="242" t="s">
        <v>200</v>
      </c>
      <c r="E5590" s="272" t="s">
        <v>1</v>
      </c>
      <c r="F5590" s="273" t="s">
        <v>207</v>
      </c>
      <c r="G5590" s="271"/>
      <c r="H5590" s="274">
        <v>6.7000000000000002</v>
      </c>
      <c r="I5590" s="275"/>
      <c r="J5590" s="271"/>
      <c r="K5590" s="271"/>
      <c r="L5590" s="276"/>
      <c r="M5590" s="277"/>
      <c r="N5590" s="278"/>
      <c r="O5590" s="278"/>
      <c r="P5590" s="278"/>
      <c r="Q5590" s="278"/>
      <c r="R5590" s="278"/>
      <c r="S5590" s="278"/>
      <c r="T5590" s="279"/>
      <c r="U5590" s="15"/>
      <c r="V5590" s="15"/>
      <c r="W5590" s="15"/>
      <c r="X5590" s="15"/>
      <c r="Y5590" s="15"/>
      <c r="Z5590" s="15"/>
      <c r="AA5590" s="15"/>
      <c r="AB5590" s="15"/>
      <c r="AC5590" s="15"/>
      <c r="AD5590" s="15"/>
      <c r="AE5590" s="15"/>
      <c r="AT5590" s="280" t="s">
        <v>200</v>
      </c>
      <c r="AU5590" s="280" t="s">
        <v>82</v>
      </c>
      <c r="AV5590" s="15" t="s">
        <v>195</v>
      </c>
      <c r="AW5590" s="15" t="s">
        <v>30</v>
      </c>
      <c r="AX5590" s="15" t="s">
        <v>80</v>
      </c>
      <c r="AY5590" s="280" t="s">
        <v>189</v>
      </c>
    </row>
    <row r="5591" s="2" customFormat="1" ht="44.25" customHeight="1">
      <c r="A5591" s="39"/>
      <c r="B5591" s="40"/>
      <c r="C5591" s="281" t="s">
        <v>3624</v>
      </c>
      <c r="D5591" s="281" t="s">
        <v>273</v>
      </c>
      <c r="E5591" s="282" t="s">
        <v>3625</v>
      </c>
      <c r="F5591" s="283" t="s">
        <v>3626</v>
      </c>
      <c r="G5591" s="284" t="s">
        <v>2060</v>
      </c>
      <c r="H5591" s="285">
        <v>2.0099999999999998</v>
      </c>
      <c r="I5591" s="286"/>
      <c r="J5591" s="287">
        <f>ROUND(I5591*H5591,2)</f>
        <v>0</v>
      </c>
      <c r="K5591" s="288"/>
      <c r="L5591" s="289"/>
      <c r="M5591" s="290" t="s">
        <v>1</v>
      </c>
      <c r="N5591" s="291" t="s">
        <v>38</v>
      </c>
      <c r="O5591" s="92"/>
      <c r="P5591" s="238">
        <f>O5591*H5591</f>
        <v>0</v>
      </c>
      <c r="Q5591" s="238">
        <v>0.001</v>
      </c>
      <c r="R5591" s="238">
        <f>Q5591*H5591</f>
        <v>0.0020099999999999996</v>
      </c>
      <c r="S5591" s="238">
        <v>0</v>
      </c>
      <c r="T5591" s="239">
        <f>S5591*H5591</f>
        <v>0</v>
      </c>
      <c r="U5591" s="39"/>
      <c r="V5591" s="39"/>
      <c r="W5591" s="39"/>
      <c r="X5591" s="39"/>
      <c r="Y5591" s="39"/>
      <c r="Z5591" s="39"/>
      <c r="AA5591" s="39"/>
      <c r="AB5591" s="39"/>
      <c r="AC5591" s="39"/>
      <c r="AD5591" s="39"/>
      <c r="AE5591" s="39"/>
      <c r="AR5591" s="240" t="s">
        <v>471</v>
      </c>
      <c r="AT5591" s="240" t="s">
        <v>273</v>
      </c>
      <c r="AU5591" s="240" t="s">
        <v>82</v>
      </c>
      <c r="AY5591" s="18" t="s">
        <v>189</v>
      </c>
      <c r="BE5591" s="241">
        <f>IF(N5591="základní",J5591,0)</f>
        <v>0</v>
      </c>
      <c r="BF5591" s="241">
        <f>IF(N5591="snížená",J5591,0)</f>
        <v>0</v>
      </c>
      <c r="BG5591" s="241">
        <f>IF(N5591="zákl. přenesená",J5591,0)</f>
        <v>0</v>
      </c>
      <c r="BH5591" s="241">
        <f>IF(N5591="sníž. přenesená",J5591,0)</f>
        <v>0</v>
      </c>
      <c r="BI5591" s="241">
        <f>IF(N5591="nulová",J5591,0)</f>
        <v>0</v>
      </c>
      <c r="BJ5591" s="18" t="s">
        <v>80</v>
      </c>
      <c r="BK5591" s="241">
        <f>ROUND(I5591*H5591,2)</f>
        <v>0</v>
      </c>
      <c r="BL5591" s="18" t="s">
        <v>306</v>
      </c>
      <c r="BM5591" s="240" t="s">
        <v>3627</v>
      </c>
    </row>
    <row r="5592" s="2" customFormat="1">
      <c r="A5592" s="39"/>
      <c r="B5592" s="40"/>
      <c r="C5592" s="41"/>
      <c r="D5592" s="242" t="s">
        <v>197</v>
      </c>
      <c r="E5592" s="41"/>
      <c r="F5592" s="243" t="s">
        <v>3626</v>
      </c>
      <c r="G5592" s="41"/>
      <c r="H5592" s="41"/>
      <c r="I5592" s="244"/>
      <c r="J5592" s="41"/>
      <c r="K5592" s="41"/>
      <c r="L5592" s="45"/>
      <c r="M5592" s="245"/>
      <c r="N5592" s="246"/>
      <c r="O5592" s="92"/>
      <c r="P5592" s="92"/>
      <c r="Q5592" s="92"/>
      <c r="R5592" s="92"/>
      <c r="S5592" s="92"/>
      <c r="T5592" s="93"/>
      <c r="U5592" s="39"/>
      <c r="V5592" s="39"/>
      <c r="W5592" s="39"/>
      <c r="X5592" s="39"/>
      <c r="Y5592" s="39"/>
      <c r="Z5592" s="39"/>
      <c r="AA5592" s="39"/>
      <c r="AB5592" s="39"/>
      <c r="AC5592" s="39"/>
      <c r="AD5592" s="39"/>
      <c r="AE5592" s="39"/>
      <c r="AT5592" s="18" t="s">
        <v>197</v>
      </c>
      <c r="AU5592" s="18" t="s">
        <v>82</v>
      </c>
    </row>
    <row r="5593" s="2" customFormat="1">
      <c r="A5593" s="39"/>
      <c r="B5593" s="40"/>
      <c r="C5593" s="41"/>
      <c r="D5593" s="242" t="s">
        <v>1907</v>
      </c>
      <c r="E5593" s="41"/>
      <c r="F5593" s="303" t="s">
        <v>3628</v>
      </c>
      <c r="G5593" s="41"/>
      <c r="H5593" s="41"/>
      <c r="I5593" s="244"/>
      <c r="J5593" s="41"/>
      <c r="K5593" s="41"/>
      <c r="L5593" s="45"/>
      <c r="M5593" s="245"/>
      <c r="N5593" s="246"/>
      <c r="O5593" s="92"/>
      <c r="P5593" s="92"/>
      <c r="Q5593" s="92"/>
      <c r="R5593" s="92"/>
      <c r="S5593" s="92"/>
      <c r="T5593" s="93"/>
      <c r="U5593" s="39"/>
      <c r="V5593" s="39"/>
      <c r="W5593" s="39"/>
      <c r="X5593" s="39"/>
      <c r="Y5593" s="39"/>
      <c r="Z5593" s="39"/>
      <c r="AA5593" s="39"/>
      <c r="AB5593" s="39"/>
      <c r="AC5593" s="39"/>
      <c r="AD5593" s="39"/>
      <c r="AE5593" s="39"/>
      <c r="AT5593" s="18" t="s">
        <v>1907</v>
      </c>
      <c r="AU5593" s="18" t="s">
        <v>82</v>
      </c>
    </row>
    <row r="5594" s="14" customFormat="1">
      <c r="A5594" s="14"/>
      <c r="B5594" s="259"/>
      <c r="C5594" s="260"/>
      <c r="D5594" s="242" t="s">
        <v>200</v>
      </c>
      <c r="E5594" s="261" t="s">
        <v>1</v>
      </c>
      <c r="F5594" s="262" t="s">
        <v>3629</v>
      </c>
      <c r="G5594" s="260"/>
      <c r="H5594" s="263">
        <v>2.0099999999999998</v>
      </c>
      <c r="I5594" s="264"/>
      <c r="J5594" s="260"/>
      <c r="K5594" s="260"/>
      <c r="L5594" s="265"/>
      <c r="M5594" s="266"/>
      <c r="N5594" s="267"/>
      <c r="O5594" s="267"/>
      <c r="P5594" s="267"/>
      <c r="Q5594" s="267"/>
      <c r="R5594" s="267"/>
      <c r="S5594" s="267"/>
      <c r="T5594" s="268"/>
      <c r="U5594" s="14"/>
      <c r="V5594" s="14"/>
      <c r="W5594" s="14"/>
      <c r="X5594" s="14"/>
      <c r="Y5594" s="14"/>
      <c r="Z5594" s="14"/>
      <c r="AA5594" s="14"/>
      <c r="AB5594" s="14"/>
      <c r="AC5594" s="14"/>
      <c r="AD5594" s="14"/>
      <c r="AE5594" s="14"/>
      <c r="AT5594" s="269" t="s">
        <v>200</v>
      </c>
      <c r="AU5594" s="269" t="s">
        <v>82</v>
      </c>
      <c r="AV5594" s="14" t="s">
        <v>82</v>
      </c>
      <c r="AW5594" s="14" t="s">
        <v>30</v>
      </c>
      <c r="AX5594" s="14" t="s">
        <v>80</v>
      </c>
      <c r="AY5594" s="269" t="s">
        <v>189</v>
      </c>
    </row>
    <row r="5595" s="2" customFormat="1" ht="44.25" customHeight="1">
      <c r="A5595" s="39"/>
      <c r="B5595" s="40"/>
      <c r="C5595" s="228" t="s">
        <v>3630</v>
      </c>
      <c r="D5595" s="228" t="s">
        <v>191</v>
      </c>
      <c r="E5595" s="229" t="s">
        <v>3631</v>
      </c>
      <c r="F5595" s="230" t="s">
        <v>3632</v>
      </c>
      <c r="G5595" s="231" t="s">
        <v>301</v>
      </c>
      <c r="H5595" s="232">
        <v>26.800000000000001</v>
      </c>
      <c r="I5595" s="233"/>
      <c r="J5595" s="234">
        <f>ROUND(I5595*H5595,2)</f>
        <v>0</v>
      </c>
      <c r="K5595" s="235"/>
      <c r="L5595" s="45"/>
      <c r="M5595" s="236" t="s">
        <v>1</v>
      </c>
      <c r="N5595" s="237" t="s">
        <v>38</v>
      </c>
      <c r="O5595" s="92"/>
      <c r="P5595" s="238">
        <f>O5595*H5595</f>
        <v>0</v>
      </c>
      <c r="Q5595" s="238">
        <v>0</v>
      </c>
      <c r="R5595" s="238">
        <f>Q5595*H5595</f>
        <v>0</v>
      </c>
      <c r="S5595" s="238">
        <v>0</v>
      </c>
      <c r="T5595" s="239">
        <f>S5595*H5595</f>
        <v>0</v>
      </c>
      <c r="U5595" s="39"/>
      <c r="V5595" s="39"/>
      <c r="W5595" s="39"/>
      <c r="X5595" s="39"/>
      <c r="Y5595" s="39"/>
      <c r="Z5595" s="39"/>
      <c r="AA5595" s="39"/>
      <c r="AB5595" s="39"/>
      <c r="AC5595" s="39"/>
      <c r="AD5595" s="39"/>
      <c r="AE5595" s="39"/>
      <c r="AR5595" s="240" t="s">
        <v>306</v>
      </c>
      <c r="AT5595" s="240" t="s">
        <v>191</v>
      </c>
      <c r="AU5595" s="240" t="s">
        <v>82</v>
      </c>
      <c r="AY5595" s="18" t="s">
        <v>189</v>
      </c>
      <c r="BE5595" s="241">
        <f>IF(N5595="základní",J5595,0)</f>
        <v>0</v>
      </c>
      <c r="BF5595" s="241">
        <f>IF(N5595="snížená",J5595,0)</f>
        <v>0</v>
      </c>
      <c r="BG5595" s="241">
        <f>IF(N5595="zákl. přenesená",J5595,0)</f>
        <v>0</v>
      </c>
      <c r="BH5595" s="241">
        <f>IF(N5595="sníž. přenesená",J5595,0)</f>
        <v>0</v>
      </c>
      <c r="BI5595" s="241">
        <f>IF(N5595="nulová",J5595,0)</f>
        <v>0</v>
      </c>
      <c r="BJ5595" s="18" t="s">
        <v>80</v>
      </c>
      <c r="BK5595" s="241">
        <f>ROUND(I5595*H5595,2)</f>
        <v>0</v>
      </c>
      <c r="BL5595" s="18" t="s">
        <v>306</v>
      </c>
      <c r="BM5595" s="240" t="s">
        <v>3633</v>
      </c>
    </row>
    <row r="5596" s="2" customFormat="1">
      <c r="A5596" s="39"/>
      <c r="B5596" s="40"/>
      <c r="C5596" s="41"/>
      <c r="D5596" s="242" t="s">
        <v>197</v>
      </c>
      <c r="E5596" s="41"/>
      <c r="F5596" s="243" t="s">
        <v>3632</v>
      </c>
      <c r="G5596" s="41"/>
      <c r="H5596" s="41"/>
      <c r="I5596" s="244"/>
      <c r="J5596" s="41"/>
      <c r="K5596" s="41"/>
      <c r="L5596" s="45"/>
      <c r="M5596" s="245"/>
      <c r="N5596" s="246"/>
      <c r="O5596" s="92"/>
      <c r="P5596" s="92"/>
      <c r="Q5596" s="92"/>
      <c r="R5596" s="92"/>
      <c r="S5596" s="92"/>
      <c r="T5596" s="93"/>
      <c r="U5596" s="39"/>
      <c r="V5596" s="39"/>
      <c r="W5596" s="39"/>
      <c r="X5596" s="39"/>
      <c r="Y5596" s="39"/>
      <c r="Z5596" s="39"/>
      <c r="AA5596" s="39"/>
      <c r="AB5596" s="39"/>
      <c r="AC5596" s="39"/>
      <c r="AD5596" s="39"/>
      <c r="AE5596" s="39"/>
      <c r="AT5596" s="18" t="s">
        <v>197</v>
      </c>
      <c r="AU5596" s="18" t="s">
        <v>82</v>
      </c>
    </row>
    <row r="5597" s="13" customFormat="1">
      <c r="A5597" s="13"/>
      <c r="B5597" s="249"/>
      <c r="C5597" s="250"/>
      <c r="D5597" s="242" t="s">
        <v>200</v>
      </c>
      <c r="E5597" s="251" t="s">
        <v>1</v>
      </c>
      <c r="F5597" s="252" t="s">
        <v>1038</v>
      </c>
      <c r="G5597" s="250"/>
      <c r="H5597" s="251" t="s">
        <v>1</v>
      </c>
      <c r="I5597" s="253"/>
      <c r="J5597" s="250"/>
      <c r="K5597" s="250"/>
      <c r="L5597" s="254"/>
      <c r="M5597" s="255"/>
      <c r="N5597" s="256"/>
      <c r="O5597" s="256"/>
      <c r="P5597" s="256"/>
      <c r="Q5597" s="256"/>
      <c r="R5597" s="256"/>
      <c r="S5597" s="256"/>
      <c r="T5597" s="257"/>
      <c r="U5597" s="13"/>
      <c r="V5597" s="13"/>
      <c r="W5597" s="13"/>
      <c r="X5597" s="13"/>
      <c r="Y5597" s="13"/>
      <c r="Z5597" s="13"/>
      <c r="AA5597" s="13"/>
      <c r="AB5597" s="13"/>
      <c r="AC5597" s="13"/>
      <c r="AD5597" s="13"/>
      <c r="AE5597" s="13"/>
      <c r="AT5597" s="258" t="s">
        <v>200</v>
      </c>
      <c r="AU5597" s="258" t="s">
        <v>82</v>
      </c>
      <c r="AV5597" s="13" t="s">
        <v>80</v>
      </c>
      <c r="AW5597" s="13" t="s">
        <v>30</v>
      </c>
      <c r="AX5597" s="13" t="s">
        <v>73</v>
      </c>
      <c r="AY5597" s="258" t="s">
        <v>189</v>
      </c>
    </row>
    <row r="5598" s="13" customFormat="1">
      <c r="A5598" s="13"/>
      <c r="B5598" s="249"/>
      <c r="C5598" s="250"/>
      <c r="D5598" s="242" t="s">
        <v>200</v>
      </c>
      <c r="E5598" s="251" t="s">
        <v>1</v>
      </c>
      <c r="F5598" s="252" t="s">
        <v>3634</v>
      </c>
      <c r="G5598" s="250"/>
      <c r="H5598" s="251" t="s">
        <v>1</v>
      </c>
      <c r="I5598" s="253"/>
      <c r="J5598" s="250"/>
      <c r="K5598" s="250"/>
      <c r="L5598" s="254"/>
      <c r="M5598" s="255"/>
      <c r="N5598" s="256"/>
      <c r="O5598" s="256"/>
      <c r="P5598" s="256"/>
      <c r="Q5598" s="256"/>
      <c r="R5598" s="256"/>
      <c r="S5598" s="256"/>
      <c r="T5598" s="257"/>
      <c r="U5598" s="13"/>
      <c r="V5598" s="13"/>
      <c r="W5598" s="13"/>
      <c r="X5598" s="13"/>
      <c r="Y5598" s="13"/>
      <c r="Z5598" s="13"/>
      <c r="AA5598" s="13"/>
      <c r="AB5598" s="13"/>
      <c r="AC5598" s="13"/>
      <c r="AD5598" s="13"/>
      <c r="AE5598" s="13"/>
      <c r="AT5598" s="258" t="s">
        <v>200</v>
      </c>
      <c r="AU5598" s="258" t="s">
        <v>82</v>
      </c>
      <c r="AV5598" s="13" t="s">
        <v>80</v>
      </c>
      <c r="AW5598" s="13" t="s">
        <v>30</v>
      </c>
      <c r="AX5598" s="13" t="s">
        <v>73</v>
      </c>
      <c r="AY5598" s="258" t="s">
        <v>189</v>
      </c>
    </row>
    <row r="5599" s="13" customFormat="1">
      <c r="A5599" s="13"/>
      <c r="B5599" s="249"/>
      <c r="C5599" s="250"/>
      <c r="D5599" s="242" t="s">
        <v>200</v>
      </c>
      <c r="E5599" s="251" t="s">
        <v>1</v>
      </c>
      <c r="F5599" s="252" t="s">
        <v>338</v>
      </c>
      <c r="G5599" s="250"/>
      <c r="H5599" s="251" t="s">
        <v>1</v>
      </c>
      <c r="I5599" s="253"/>
      <c r="J5599" s="250"/>
      <c r="K5599" s="250"/>
      <c r="L5599" s="254"/>
      <c r="M5599" s="255"/>
      <c r="N5599" s="256"/>
      <c r="O5599" s="256"/>
      <c r="P5599" s="256"/>
      <c r="Q5599" s="256"/>
      <c r="R5599" s="256"/>
      <c r="S5599" s="256"/>
      <c r="T5599" s="257"/>
      <c r="U5599" s="13"/>
      <c r="V5599" s="13"/>
      <c r="W5599" s="13"/>
      <c r="X5599" s="13"/>
      <c r="Y5599" s="13"/>
      <c r="Z5599" s="13"/>
      <c r="AA5599" s="13"/>
      <c r="AB5599" s="13"/>
      <c r="AC5599" s="13"/>
      <c r="AD5599" s="13"/>
      <c r="AE5599" s="13"/>
      <c r="AT5599" s="258" t="s">
        <v>200</v>
      </c>
      <c r="AU5599" s="258" t="s">
        <v>82</v>
      </c>
      <c r="AV5599" s="13" t="s">
        <v>80</v>
      </c>
      <c r="AW5599" s="13" t="s">
        <v>30</v>
      </c>
      <c r="AX5599" s="13" t="s">
        <v>73</v>
      </c>
      <c r="AY5599" s="258" t="s">
        <v>189</v>
      </c>
    </row>
    <row r="5600" s="13" customFormat="1">
      <c r="A5600" s="13"/>
      <c r="B5600" s="249"/>
      <c r="C5600" s="250"/>
      <c r="D5600" s="242" t="s">
        <v>200</v>
      </c>
      <c r="E5600" s="251" t="s">
        <v>1</v>
      </c>
      <c r="F5600" s="252" t="s">
        <v>848</v>
      </c>
      <c r="G5600" s="250"/>
      <c r="H5600" s="251" t="s">
        <v>1</v>
      </c>
      <c r="I5600" s="253"/>
      <c r="J5600" s="250"/>
      <c r="K5600" s="250"/>
      <c r="L5600" s="254"/>
      <c r="M5600" s="255"/>
      <c r="N5600" s="256"/>
      <c r="O5600" s="256"/>
      <c r="P5600" s="256"/>
      <c r="Q5600" s="256"/>
      <c r="R5600" s="256"/>
      <c r="S5600" s="256"/>
      <c r="T5600" s="257"/>
      <c r="U5600" s="13"/>
      <c r="V5600" s="13"/>
      <c r="W5600" s="13"/>
      <c r="X5600" s="13"/>
      <c r="Y5600" s="13"/>
      <c r="Z5600" s="13"/>
      <c r="AA5600" s="13"/>
      <c r="AB5600" s="13"/>
      <c r="AC5600" s="13"/>
      <c r="AD5600" s="13"/>
      <c r="AE5600" s="13"/>
      <c r="AT5600" s="258" t="s">
        <v>200</v>
      </c>
      <c r="AU5600" s="258" t="s">
        <v>82</v>
      </c>
      <c r="AV5600" s="13" t="s">
        <v>80</v>
      </c>
      <c r="AW5600" s="13" t="s">
        <v>30</v>
      </c>
      <c r="AX5600" s="13" t="s">
        <v>73</v>
      </c>
      <c r="AY5600" s="258" t="s">
        <v>189</v>
      </c>
    </row>
    <row r="5601" s="14" customFormat="1">
      <c r="A5601" s="14"/>
      <c r="B5601" s="259"/>
      <c r="C5601" s="260"/>
      <c r="D5601" s="242" t="s">
        <v>200</v>
      </c>
      <c r="E5601" s="261" t="s">
        <v>1</v>
      </c>
      <c r="F5601" s="262" t="s">
        <v>3623</v>
      </c>
      <c r="G5601" s="260"/>
      <c r="H5601" s="263">
        <v>4.7000000000000002</v>
      </c>
      <c r="I5601" s="264"/>
      <c r="J5601" s="260"/>
      <c r="K5601" s="260"/>
      <c r="L5601" s="265"/>
      <c r="M5601" s="266"/>
      <c r="N5601" s="267"/>
      <c r="O5601" s="267"/>
      <c r="P5601" s="267"/>
      <c r="Q5601" s="267"/>
      <c r="R5601" s="267"/>
      <c r="S5601" s="267"/>
      <c r="T5601" s="268"/>
      <c r="U5601" s="14"/>
      <c r="V5601" s="14"/>
      <c r="W5601" s="14"/>
      <c r="X5601" s="14"/>
      <c r="Y5601" s="14"/>
      <c r="Z5601" s="14"/>
      <c r="AA5601" s="14"/>
      <c r="AB5601" s="14"/>
      <c r="AC5601" s="14"/>
      <c r="AD5601" s="14"/>
      <c r="AE5601" s="14"/>
      <c r="AT5601" s="269" t="s">
        <v>200</v>
      </c>
      <c r="AU5601" s="269" t="s">
        <v>82</v>
      </c>
      <c r="AV5601" s="14" t="s">
        <v>82</v>
      </c>
      <c r="AW5601" s="14" t="s">
        <v>30</v>
      </c>
      <c r="AX5601" s="14" t="s">
        <v>73</v>
      </c>
      <c r="AY5601" s="269" t="s">
        <v>189</v>
      </c>
    </row>
    <row r="5602" s="13" customFormat="1">
      <c r="A5602" s="13"/>
      <c r="B5602" s="249"/>
      <c r="C5602" s="250"/>
      <c r="D5602" s="242" t="s">
        <v>200</v>
      </c>
      <c r="E5602" s="251" t="s">
        <v>1</v>
      </c>
      <c r="F5602" s="252" t="s">
        <v>851</v>
      </c>
      <c r="G5602" s="250"/>
      <c r="H5602" s="251" t="s">
        <v>1</v>
      </c>
      <c r="I5602" s="253"/>
      <c r="J5602" s="250"/>
      <c r="K5602" s="250"/>
      <c r="L5602" s="254"/>
      <c r="M5602" s="255"/>
      <c r="N5602" s="256"/>
      <c r="O5602" s="256"/>
      <c r="P5602" s="256"/>
      <c r="Q5602" s="256"/>
      <c r="R5602" s="256"/>
      <c r="S5602" s="256"/>
      <c r="T5602" s="257"/>
      <c r="U5602" s="13"/>
      <c r="V5602" s="13"/>
      <c r="W5602" s="13"/>
      <c r="X5602" s="13"/>
      <c r="Y5602" s="13"/>
      <c r="Z5602" s="13"/>
      <c r="AA5602" s="13"/>
      <c r="AB5602" s="13"/>
      <c r="AC5602" s="13"/>
      <c r="AD5602" s="13"/>
      <c r="AE5602" s="13"/>
      <c r="AT5602" s="258" t="s">
        <v>200</v>
      </c>
      <c r="AU5602" s="258" t="s">
        <v>82</v>
      </c>
      <c r="AV5602" s="13" t="s">
        <v>80</v>
      </c>
      <c r="AW5602" s="13" t="s">
        <v>30</v>
      </c>
      <c r="AX5602" s="13" t="s">
        <v>73</v>
      </c>
      <c r="AY5602" s="258" t="s">
        <v>189</v>
      </c>
    </row>
    <row r="5603" s="14" customFormat="1">
      <c r="A5603" s="14"/>
      <c r="B5603" s="259"/>
      <c r="C5603" s="260"/>
      <c r="D5603" s="242" t="s">
        <v>200</v>
      </c>
      <c r="E5603" s="261" t="s">
        <v>1</v>
      </c>
      <c r="F5603" s="262" t="s">
        <v>469</v>
      </c>
      <c r="G5603" s="260"/>
      <c r="H5603" s="263">
        <v>2</v>
      </c>
      <c r="I5603" s="264"/>
      <c r="J5603" s="260"/>
      <c r="K5603" s="260"/>
      <c r="L5603" s="265"/>
      <c r="M5603" s="266"/>
      <c r="N5603" s="267"/>
      <c r="O5603" s="267"/>
      <c r="P5603" s="267"/>
      <c r="Q5603" s="267"/>
      <c r="R5603" s="267"/>
      <c r="S5603" s="267"/>
      <c r="T5603" s="268"/>
      <c r="U5603" s="14"/>
      <c r="V5603" s="14"/>
      <c r="W5603" s="14"/>
      <c r="X5603" s="14"/>
      <c r="Y5603" s="14"/>
      <c r="Z5603" s="14"/>
      <c r="AA5603" s="14"/>
      <c r="AB5603" s="14"/>
      <c r="AC5603" s="14"/>
      <c r="AD5603" s="14"/>
      <c r="AE5603" s="14"/>
      <c r="AT5603" s="269" t="s">
        <v>200</v>
      </c>
      <c r="AU5603" s="269" t="s">
        <v>82</v>
      </c>
      <c r="AV5603" s="14" t="s">
        <v>82</v>
      </c>
      <c r="AW5603" s="14" t="s">
        <v>30</v>
      </c>
      <c r="AX5603" s="14" t="s">
        <v>73</v>
      </c>
      <c r="AY5603" s="269" t="s">
        <v>189</v>
      </c>
    </row>
    <row r="5604" s="16" customFormat="1">
      <c r="A5604" s="16"/>
      <c r="B5604" s="292"/>
      <c r="C5604" s="293"/>
      <c r="D5604" s="242" t="s">
        <v>200</v>
      </c>
      <c r="E5604" s="294" t="s">
        <v>1</v>
      </c>
      <c r="F5604" s="295" t="s">
        <v>290</v>
      </c>
      <c r="G5604" s="293"/>
      <c r="H5604" s="296">
        <v>6.7000000000000002</v>
      </c>
      <c r="I5604" s="297"/>
      <c r="J5604" s="293"/>
      <c r="K5604" s="293"/>
      <c r="L5604" s="298"/>
      <c r="M5604" s="299"/>
      <c r="N5604" s="300"/>
      <c r="O5604" s="300"/>
      <c r="P5604" s="300"/>
      <c r="Q5604" s="300"/>
      <c r="R5604" s="300"/>
      <c r="S5604" s="300"/>
      <c r="T5604" s="301"/>
      <c r="U5604" s="16"/>
      <c r="V5604" s="16"/>
      <c r="W5604" s="16"/>
      <c r="X5604" s="16"/>
      <c r="Y5604" s="16"/>
      <c r="Z5604" s="16"/>
      <c r="AA5604" s="16"/>
      <c r="AB5604" s="16"/>
      <c r="AC5604" s="16"/>
      <c r="AD5604" s="16"/>
      <c r="AE5604" s="16"/>
      <c r="AT5604" s="302" t="s">
        <v>200</v>
      </c>
      <c r="AU5604" s="302" t="s">
        <v>82</v>
      </c>
      <c r="AV5604" s="16" t="s">
        <v>214</v>
      </c>
      <c r="AW5604" s="16" t="s">
        <v>30</v>
      </c>
      <c r="AX5604" s="16" t="s">
        <v>73</v>
      </c>
      <c r="AY5604" s="302" t="s">
        <v>189</v>
      </c>
    </row>
    <row r="5605" s="13" customFormat="1">
      <c r="A5605" s="13"/>
      <c r="B5605" s="249"/>
      <c r="C5605" s="250"/>
      <c r="D5605" s="242" t="s">
        <v>200</v>
      </c>
      <c r="E5605" s="251" t="s">
        <v>1</v>
      </c>
      <c r="F5605" s="252" t="s">
        <v>3635</v>
      </c>
      <c r="G5605" s="250"/>
      <c r="H5605" s="251" t="s">
        <v>1</v>
      </c>
      <c r="I5605" s="253"/>
      <c r="J5605" s="250"/>
      <c r="K5605" s="250"/>
      <c r="L5605" s="254"/>
      <c r="M5605" s="255"/>
      <c r="N5605" s="256"/>
      <c r="O5605" s="256"/>
      <c r="P5605" s="256"/>
      <c r="Q5605" s="256"/>
      <c r="R5605" s="256"/>
      <c r="S5605" s="256"/>
      <c r="T5605" s="257"/>
      <c r="U5605" s="13"/>
      <c r="V5605" s="13"/>
      <c r="W5605" s="13"/>
      <c r="X5605" s="13"/>
      <c r="Y5605" s="13"/>
      <c r="Z5605" s="13"/>
      <c r="AA5605" s="13"/>
      <c r="AB5605" s="13"/>
      <c r="AC5605" s="13"/>
      <c r="AD5605" s="13"/>
      <c r="AE5605" s="13"/>
      <c r="AT5605" s="258" t="s">
        <v>200</v>
      </c>
      <c r="AU5605" s="258" t="s">
        <v>82</v>
      </c>
      <c r="AV5605" s="13" t="s">
        <v>80</v>
      </c>
      <c r="AW5605" s="13" t="s">
        <v>30</v>
      </c>
      <c r="AX5605" s="13" t="s">
        <v>73</v>
      </c>
      <c r="AY5605" s="258" t="s">
        <v>189</v>
      </c>
    </row>
    <row r="5606" s="14" customFormat="1">
      <c r="A5606" s="14"/>
      <c r="B5606" s="259"/>
      <c r="C5606" s="260"/>
      <c r="D5606" s="242" t="s">
        <v>200</v>
      </c>
      <c r="E5606" s="261" t="s">
        <v>1</v>
      </c>
      <c r="F5606" s="262" t="s">
        <v>3636</v>
      </c>
      <c r="G5606" s="260"/>
      <c r="H5606" s="263">
        <v>20.100000000000001</v>
      </c>
      <c r="I5606" s="264"/>
      <c r="J5606" s="260"/>
      <c r="K5606" s="260"/>
      <c r="L5606" s="265"/>
      <c r="M5606" s="266"/>
      <c r="N5606" s="267"/>
      <c r="O5606" s="267"/>
      <c r="P5606" s="267"/>
      <c r="Q5606" s="267"/>
      <c r="R5606" s="267"/>
      <c r="S5606" s="267"/>
      <c r="T5606" s="268"/>
      <c r="U5606" s="14"/>
      <c r="V5606" s="14"/>
      <c r="W5606" s="14"/>
      <c r="X5606" s="14"/>
      <c r="Y5606" s="14"/>
      <c r="Z5606" s="14"/>
      <c r="AA5606" s="14"/>
      <c r="AB5606" s="14"/>
      <c r="AC5606" s="14"/>
      <c r="AD5606" s="14"/>
      <c r="AE5606" s="14"/>
      <c r="AT5606" s="269" t="s">
        <v>200</v>
      </c>
      <c r="AU5606" s="269" t="s">
        <v>82</v>
      </c>
      <c r="AV5606" s="14" t="s">
        <v>82</v>
      </c>
      <c r="AW5606" s="14" t="s">
        <v>30</v>
      </c>
      <c r="AX5606" s="14" t="s">
        <v>73</v>
      </c>
      <c r="AY5606" s="269" t="s">
        <v>189</v>
      </c>
    </row>
    <row r="5607" s="15" customFormat="1">
      <c r="A5607" s="15"/>
      <c r="B5607" s="270"/>
      <c r="C5607" s="271"/>
      <c r="D5607" s="242" t="s">
        <v>200</v>
      </c>
      <c r="E5607" s="272" t="s">
        <v>1</v>
      </c>
      <c r="F5607" s="273" t="s">
        <v>207</v>
      </c>
      <c r="G5607" s="271"/>
      <c r="H5607" s="274">
        <v>26.800000000000001</v>
      </c>
      <c r="I5607" s="275"/>
      <c r="J5607" s="271"/>
      <c r="K5607" s="271"/>
      <c r="L5607" s="276"/>
      <c r="M5607" s="277"/>
      <c r="N5607" s="278"/>
      <c r="O5607" s="278"/>
      <c r="P5607" s="278"/>
      <c r="Q5607" s="278"/>
      <c r="R5607" s="278"/>
      <c r="S5607" s="278"/>
      <c r="T5607" s="279"/>
      <c r="U5607" s="15"/>
      <c r="V5607" s="15"/>
      <c r="W5607" s="15"/>
      <c r="X5607" s="15"/>
      <c r="Y5607" s="15"/>
      <c r="Z5607" s="15"/>
      <c r="AA5607" s="15"/>
      <c r="AB5607" s="15"/>
      <c r="AC5607" s="15"/>
      <c r="AD5607" s="15"/>
      <c r="AE5607" s="15"/>
      <c r="AT5607" s="280" t="s">
        <v>200</v>
      </c>
      <c r="AU5607" s="280" t="s">
        <v>82</v>
      </c>
      <c r="AV5607" s="15" t="s">
        <v>195</v>
      </c>
      <c r="AW5607" s="15" t="s">
        <v>30</v>
      </c>
      <c r="AX5607" s="15" t="s">
        <v>80</v>
      </c>
      <c r="AY5607" s="280" t="s">
        <v>189</v>
      </c>
    </row>
    <row r="5608" s="2" customFormat="1" ht="37.8" customHeight="1">
      <c r="A5608" s="39"/>
      <c r="B5608" s="40"/>
      <c r="C5608" s="281" t="s">
        <v>3637</v>
      </c>
      <c r="D5608" s="281" t="s">
        <v>273</v>
      </c>
      <c r="E5608" s="282" t="s">
        <v>3638</v>
      </c>
      <c r="F5608" s="283" t="s">
        <v>3639</v>
      </c>
      <c r="G5608" s="284" t="s">
        <v>2060</v>
      </c>
      <c r="H5608" s="285">
        <v>40.200000000000003</v>
      </c>
      <c r="I5608" s="286"/>
      <c r="J5608" s="287">
        <f>ROUND(I5608*H5608,2)</f>
        <v>0</v>
      </c>
      <c r="K5608" s="288"/>
      <c r="L5608" s="289"/>
      <c r="M5608" s="290" t="s">
        <v>1</v>
      </c>
      <c r="N5608" s="291" t="s">
        <v>38</v>
      </c>
      <c r="O5608" s="92"/>
      <c r="P5608" s="238">
        <f>O5608*H5608</f>
        <v>0</v>
      </c>
      <c r="Q5608" s="238">
        <v>0.001</v>
      </c>
      <c r="R5608" s="238">
        <f>Q5608*H5608</f>
        <v>0.040200000000000007</v>
      </c>
      <c r="S5608" s="238">
        <v>0</v>
      </c>
      <c r="T5608" s="239">
        <f>S5608*H5608</f>
        <v>0</v>
      </c>
      <c r="U5608" s="39"/>
      <c r="V5608" s="39"/>
      <c r="W5608" s="39"/>
      <c r="X5608" s="39"/>
      <c r="Y5608" s="39"/>
      <c r="Z5608" s="39"/>
      <c r="AA5608" s="39"/>
      <c r="AB5608" s="39"/>
      <c r="AC5608" s="39"/>
      <c r="AD5608" s="39"/>
      <c r="AE5608" s="39"/>
      <c r="AR5608" s="240" t="s">
        <v>471</v>
      </c>
      <c r="AT5608" s="240" t="s">
        <v>273</v>
      </c>
      <c r="AU5608" s="240" t="s">
        <v>82</v>
      </c>
      <c r="AY5608" s="18" t="s">
        <v>189</v>
      </c>
      <c r="BE5608" s="241">
        <f>IF(N5608="základní",J5608,0)</f>
        <v>0</v>
      </c>
      <c r="BF5608" s="241">
        <f>IF(N5608="snížená",J5608,0)</f>
        <v>0</v>
      </c>
      <c r="BG5608" s="241">
        <f>IF(N5608="zákl. přenesená",J5608,0)</f>
        <v>0</v>
      </c>
      <c r="BH5608" s="241">
        <f>IF(N5608="sníž. přenesená",J5608,0)</f>
        <v>0</v>
      </c>
      <c r="BI5608" s="241">
        <f>IF(N5608="nulová",J5608,0)</f>
        <v>0</v>
      </c>
      <c r="BJ5608" s="18" t="s">
        <v>80</v>
      </c>
      <c r="BK5608" s="241">
        <f>ROUND(I5608*H5608,2)</f>
        <v>0</v>
      </c>
      <c r="BL5608" s="18" t="s">
        <v>306</v>
      </c>
      <c r="BM5608" s="240" t="s">
        <v>3640</v>
      </c>
    </row>
    <row r="5609" s="2" customFormat="1">
      <c r="A5609" s="39"/>
      <c r="B5609" s="40"/>
      <c r="C5609" s="41"/>
      <c r="D5609" s="242" t="s">
        <v>197</v>
      </c>
      <c r="E5609" s="41"/>
      <c r="F5609" s="243" t="s">
        <v>3639</v>
      </c>
      <c r="G5609" s="41"/>
      <c r="H5609" s="41"/>
      <c r="I5609" s="244"/>
      <c r="J5609" s="41"/>
      <c r="K5609" s="41"/>
      <c r="L5609" s="45"/>
      <c r="M5609" s="245"/>
      <c r="N5609" s="246"/>
      <c r="O5609" s="92"/>
      <c r="P5609" s="92"/>
      <c r="Q5609" s="92"/>
      <c r="R5609" s="92"/>
      <c r="S5609" s="92"/>
      <c r="T5609" s="93"/>
      <c r="U5609" s="39"/>
      <c r="V5609" s="39"/>
      <c r="W5609" s="39"/>
      <c r="X5609" s="39"/>
      <c r="Y5609" s="39"/>
      <c r="Z5609" s="39"/>
      <c r="AA5609" s="39"/>
      <c r="AB5609" s="39"/>
      <c r="AC5609" s="39"/>
      <c r="AD5609" s="39"/>
      <c r="AE5609" s="39"/>
      <c r="AT5609" s="18" t="s">
        <v>197</v>
      </c>
      <c r="AU5609" s="18" t="s">
        <v>82</v>
      </c>
    </row>
    <row r="5610" s="14" customFormat="1">
      <c r="A5610" s="14"/>
      <c r="B5610" s="259"/>
      <c r="C5610" s="260"/>
      <c r="D5610" s="242" t="s">
        <v>200</v>
      </c>
      <c r="E5610" s="261" t="s">
        <v>1</v>
      </c>
      <c r="F5610" s="262" t="s">
        <v>3641</v>
      </c>
      <c r="G5610" s="260"/>
      <c r="H5610" s="263">
        <v>40.200000000000003</v>
      </c>
      <c r="I5610" s="264"/>
      <c r="J5610" s="260"/>
      <c r="K5610" s="260"/>
      <c r="L5610" s="265"/>
      <c r="M5610" s="266"/>
      <c r="N5610" s="267"/>
      <c r="O5610" s="267"/>
      <c r="P5610" s="267"/>
      <c r="Q5610" s="267"/>
      <c r="R5610" s="267"/>
      <c r="S5610" s="267"/>
      <c r="T5610" s="268"/>
      <c r="U5610" s="14"/>
      <c r="V5610" s="14"/>
      <c r="W5610" s="14"/>
      <c r="X5610" s="14"/>
      <c r="Y5610" s="14"/>
      <c r="Z5610" s="14"/>
      <c r="AA5610" s="14"/>
      <c r="AB5610" s="14"/>
      <c r="AC5610" s="14"/>
      <c r="AD5610" s="14"/>
      <c r="AE5610" s="14"/>
      <c r="AT5610" s="269" t="s">
        <v>200</v>
      </c>
      <c r="AU5610" s="269" t="s">
        <v>82</v>
      </c>
      <c r="AV5610" s="14" t="s">
        <v>82</v>
      </c>
      <c r="AW5610" s="14" t="s">
        <v>30</v>
      </c>
      <c r="AX5610" s="14" t="s">
        <v>80</v>
      </c>
      <c r="AY5610" s="269" t="s">
        <v>189</v>
      </c>
    </row>
    <row r="5611" s="2" customFormat="1" ht="37.8" customHeight="1">
      <c r="A5611" s="39"/>
      <c r="B5611" s="40"/>
      <c r="C5611" s="228" t="s">
        <v>3642</v>
      </c>
      <c r="D5611" s="228" t="s">
        <v>191</v>
      </c>
      <c r="E5611" s="229" t="s">
        <v>3643</v>
      </c>
      <c r="F5611" s="230" t="s">
        <v>3644</v>
      </c>
      <c r="G5611" s="231" t="s">
        <v>301</v>
      </c>
      <c r="H5611" s="232">
        <v>28.448</v>
      </c>
      <c r="I5611" s="233"/>
      <c r="J5611" s="234">
        <f>ROUND(I5611*H5611,2)</f>
        <v>0</v>
      </c>
      <c r="K5611" s="235"/>
      <c r="L5611" s="45"/>
      <c r="M5611" s="236" t="s">
        <v>1</v>
      </c>
      <c r="N5611" s="237" t="s">
        <v>38</v>
      </c>
      <c r="O5611" s="92"/>
      <c r="P5611" s="238">
        <f>O5611*H5611</f>
        <v>0</v>
      </c>
      <c r="Q5611" s="238">
        <v>0.0068900000000000003</v>
      </c>
      <c r="R5611" s="238">
        <f>Q5611*H5611</f>
        <v>0.19600672000000002</v>
      </c>
      <c r="S5611" s="238">
        <v>0</v>
      </c>
      <c r="T5611" s="239">
        <f>S5611*H5611</f>
        <v>0</v>
      </c>
      <c r="U5611" s="39"/>
      <c r="V5611" s="39"/>
      <c r="W5611" s="39"/>
      <c r="X5611" s="39"/>
      <c r="Y5611" s="39"/>
      <c r="Z5611" s="39"/>
      <c r="AA5611" s="39"/>
      <c r="AB5611" s="39"/>
      <c r="AC5611" s="39"/>
      <c r="AD5611" s="39"/>
      <c r="AE5611" s="39"/>
      <c r="AR5611" s="240" t="s">
        <v>306</v>
      </c>
      <c r="AT5611" s="240" t="s">
        <v>191</v>
      </c>
      <c r="AU5611" s="240" t="s">
        <v>82</v>
      </c>
      <c r="AY5611" s="18" t="s">
        <v>189</v>
      </c>
      <c r="BE5611" s="241">
        <f>IF(N5611="základní",J5611,0)</f>
        <v>0</v>
      </c>
      <c r="BF5611" s="241">
        <f>IF(N5611="snížená",J5611,0)</f>
        <v>0</v>
      </c>
      <c r="BG5611" s="241">
        <f>IF(N5611="zákl. přenesená",J5611,0)</f>
        <v>0</v>
      </c>
      <c r="BH5611" s="241">
        <f>IF(N5611="sníž. přenesená",J5611,0)</f>
        <v>0</v>
      </c>
      <c r="BI5611" s="241">
        <f>IF(N5611="nulová",J5611,0)</f>
        <v>0</v>
      </c>
      <c r="BJ5611" s="18" t="s">
        <v>80</v>
      </c>
      <c r="BK5611" s="241">
        <f>ROUND(I5611*H5611,2)</f>
        <v>0</v>
      </c>
      <c r="BL5611" s="18" t="s">
        <v>306</v>
      </c>
      <c r="BM5611" s="240" t="s">
        <v>3645</v>
      </c>
    </row>
    <row r="5612" s="2" customFormat="1">
      <c r="A5612" s="39"/>
      <c r="B5612" s="40"/>
      <c r="C5612" s="41"/>
      <c r="D5612" s="242" t="s">
        <v>197</v>
      </c>
      <c r="E5612" s="41"/>
      <c r="F5612" s="243" t="s">
        <v>3644</v>
      </c>
      <c r="G5612" s="41"/>
      <c r="H5612" s="41"/>
      <c r="I5612" s="244"/>
      <c r="J5612" s="41"/>
      <c r="K5612" s="41"/>
      <c r="L5612" s="45"/>
      <c r="M5612" s="245"/>
      <c r="N5612" s="246"/>
      <c r="O5612" s="92"/>
      <c r="P5612" s="92"/>
      <c r="Q5612" s="92"/>
      <c r="R5612" s="92"/>
      <c r="S5612" s="92"/>
      <c r="T5612" s="93"/>
      <c r="U5612" s="39"/>
      <c r="V5612" s="39"/>
      <c r="W5612" s="39"/>
      <c r="X5612" s="39"/>
      <c r="Y5612" s="39"/>
      <c r="Z5612" s="39"/>
      <c r="AA5612" s="39"/>
      <c r="AB5612" s="39"/>
      <c r="AC5612" s="39"/>
      <c r="AD5612" s="39"/>
      <c r="AE5612" s="39"/>
      <c r="AT5612" s="18" t="s">
        <v>197</v>
      </c>
      <c r="AU5612" s="18" t="s">
        <v>82</v>
      </c>
    </row>
    <row r="5613" s="2" customFormat="1">
      <c r="A5613" s="39"/>
      <c r="B5613" s="40"/>
      <c r="C5613" s="41"/>
      <c r="D5613" s="247" t="s">
        <v>198</v>
      </c>
      <c r="E5613" s="41"/>
      <c r="F5613" s="248" t="s">
        <v>3646</v>
      </c>
      <c r="G5613" s="41"/>
      <c r="H5613" s="41"/>
      <c r="I5613" s="244"/>
      <c r="J5613" s="41"/>
      <c r="K5613" s="41"/>
      <c r="L5613" s="45"/>
      <c r="M5613" s="245"/>
      <c r="N5613" s="246"/>
      <c r="O5613" s="92"/>
      <c r="P5613" s="92"/>
      <c r="Q5613" s="92"/>
      <c r="R5613" s="92"/>
      <c r="S5613" s="92"/>
      <c r="T5613" s="93"/>
      <c r="U5613" s="39"/>
      <c r="V5613" s="39"/>
      <c r="W5613" s="39"/>
      <c r="X5613" s="39"/>
      <c r="Y5613" s="39"/>
      <c r="Z5613" s="39"/>
      <c r="AA5613" s="39"/>
      <c r="AB5613" s="39"/>
      <c r="AC5613" s="39"/>
      <c r="AD5613" s="39"/>
      <c r="AE5613" s="39"/>
      <c r="AT5613" s="18" t="s">
        <v>198</v>
      </c>
      <c r="AU5613" s="18" t="s">
        <v>82</v>
      </c>
    </row>
    <row r="5614" s="13" customFormat="1">
      <c r="A5614" s="13"/>
      <c r="B5614" s="249"/>
      <c r="C5614" s="250"/>
      <c r="D5614" s="242" t="s">
        <v>200</v>
      </c>
      <c r="E5614" s="251" t="s">
        <v>1</v>
      </c>
      <c r="F5614" s="252" t="s">
        <v>338</v>
      </c>
      <c r="G5614" s="250"/>
      <c r="H5614" s="251" t="s">
        <v>1</v>
      </c>
      <c r="I5614" s="253"/>
      <c r="J5614" s="250"/>
      <c r="K5614" s="250"/>
      <c r="L5614" s="254"/>
      <c r="M5614" s="255"/>
      <c r="N5614" s="256"/>
      <c r="O5614" s="256"/>
      <c r="P5614" s="256"/>
      <c r="Q5614" s="256"/>
      <c r="R5614" s="256"/>
      <c r="S5614" s="256"/>
      <c r="T5614" s="257"/>
      <c r="U5614" s="13"/>
      <c r="V5614" s="13"/>
      <c r="W5614" s="13"/>
      <c r="X5614" s="13"/>
      <c r="Y5614" s="13"/>
      <c r="Z5614" s="13"/>
      <c r="AA5614" s="13"/>
      <c r="AB5614" s="13"/>
      <c r="AC5614" s="13"/>
      <c r="AD5614" s="13"/>
      <c r="AE5614" s="13"/>
      <c r="AT5614" s="258" t="s">
        <v>200</v>
      </c>
      <c r="AU5614" s="258" t="s">
        <v>82</v>
      </c>
      <c r="AV5614" s="13" t="s">
        <v>80</v>
      </c>
      <c r="AW5614" s="13" t="s">
        <v>30</v>
      </c>
      <c r="AX5614" s="13" t="s">
        <v>73</v>
      </c>
      <c r="AY5614" s="258" t="s">
        <v>189</v>
      </c>
    </row>
    <row r="5615" s="13" customFormat="1">
      <c r="A5615" s="13"/>
      <c r="B5615" s="249"/>
      <c r="C5615" s="250"/>
      <c r="D5615" s="242" t="s">
        <v>200</v>
      </c>
      <c r="E5615" s="251" t="s">
        <v>1</v>
      </c>
      <c r="F5615" s="252" t="s">
        <v>1036</v>
      </c>
      <c r="G5615" s="250"/>
      <c r="H5615" s="251" t="s">
        <v>1</v>
      </c>
      <c r="I5615" s="253"/>
      <c r="J5615" s="250"/>
      <c r="K5615" s="250"/>
      <c r="L5615" s="254"/>
      <c r="M5615" s="255"/>
      <c r="N5615" s="256"/>
      <c r="O5615" s="256"/>
      <c r="P5615" s="256"/>
      <c r="Q5615" s="256"/>
      <c r="R5615" s="256"/>
      <c r="S5615" s="256"/>
      <c r="T5615" s="257"/>
      <c r="U5615" s="13"/>
      <c r="V5615" s="13"/>
      <c r="W5615" s="13"/>
      <c r="X5615" s="13"/>
      <c r="Y5615" s="13"/>
      <c r="Z5615" s="13"/>
      <c r="AA5615" s="13"/>
      <c r="AB5615" s="13"/>
      <c r="AC5615" s="13"/>
      <c r="AD5615" s="13"/>
      <c r="AE5615" s="13"/>
      <c r="AT5615" s="258" t="s">
        <v>200</v>
      </c>
      <c r="AU5615" s="258" t="s">
        <v>82</v>
      </c>
      <c r="AV5615" s="13" t="s">
        <v>80</v>
      </c>
      <c r="AW5615" s="13" t="s">
        <v>30</v>
      </c>
      <c r="AX5615" s="13" t="s">
        <v>73</v>
      </c>
      <c r="AY5615" s="258" t="s">
        <v>189</v>
      </c>
    </row>
    <row r="5616" s="13" customFormat="1">
      <c r="A5616" s="13"/>
      <c r="B5616" s="249"/>
      <c r="C5616" s="250"/>
      <c r="D5616" s="242" t="s">
        <v>200</v>
      </c>
      <c r="E5616" s="251" t="s">
        <v>1</v>
      </c>
      <c r="F5616" s="252" t="s">
        <v>3540</v>
      </c>
      <c r="G5616" s="250"/>
      <c r="H5616" s="251" t="s">
        <v>1</v>
      </c>
      <c r="I5616" s="253"/>
      <c r="J5616" s="250"/>
      <c r="K5616" s="250"/>
      <c r="L5616" s="254"/>
      <c r="M5616" s="255"/>
      <c r="N5616" s="256"/>
      <c r="O5616" s="256"/>
      <c r="P5616" s="256"/>
      <c r="Q5616" s="256"/>
      <c r="R5616" s="256"/>
      <c r="S5616" s="256"/>
      <c r="T5616" s="257"/>
      <c r="U5616" s="13"/>
      <c r="V5616" s="13"/>
      <c r="W5616" s="13"/>
      <c r="X5616" s="13"/>
      <c r="Y5616" s="13"/>
      <c r="Z5616" s="13"/>
      <c r="AA5616" s="13"/>
      <c r="AB5616" s="13"/>
      <c r="AC5616" s="13"/>
      <c r="AD5616" s="13"/>
      <c r="AE5616" s="13"/>
      <c r="AT5616" s="258" t="s">
        <v>200</v>
      </c>
      <c r="AU5616" s="258" t="s">
        <v>82</v>
      </c>
      <c r="AV5616" s="13" t="s">
        <v>80</v>
      </c>
      <c r="AW5616" s="13" t="s">
        <v>30</v>
      </c>
      <c r="AX5616" s="13" t="s">
        <v>73</v>
      </c>
      <c r="AY5616" s="258" t="s">
        <v>189</v>
      </c>
    </row>
    <row r="5617" s="14" customFormat="1">
      <c r="A5617" s="14"/>
      <c r="B5617" s="259"/>
      <c r="C5617" s="260"/>
      <c r="D5617" s="242" t="s">
        <v>200</v>
      </c>
      <c r="E5617" s="261" t="s">
        <v>1</v>
      </c>
      <c r="F5617" s="262" t="s">
        <v>2216</v>
      </c>
      <c r="G5617" s="260"/>
      <c r="H5617" s="263">
        <v>5.7199999999999998</v>
      </c>
      <c r="I5617" s="264"/>
      <c r="J5617" s="260"/>
      <c r="K5617" s="260"/>
      <c r="L5617" s="265"/>
      <c r="M5617" s="266"/>
      <c r="N5617" s="267"/>
      <c r="O5617" s="267"/>
      <c r="P5617" s="267"/>
      <c r="Q5617" s="267"/>
      <c r="R5617" s="267"/>
      <c r="S5617" s="267"/>
      <c r="T5617" s="268"/>
      <c r="U5617" s="14"/>
      <c r="V5617" s="14"/>
      <c r="W5617" s="14"/>
      <c r="X5617" s="14"/>
      <c r="Y5617" s="14"/>
      <c r="Z5617" s="14"/>
      <c r="AA5617" s="14"/>
      <c r="AB5617" s="14"/>
      <c r="AC5617" s="14"/>
      <c r="AD5617" s="14"/>
      <c r="AE5617" s="14"/>
      <c r="AT5617" s="269" t="s">
        <v>200</v>
      </c>
      <c r="AU5617" s="269" t="s">
        <v>82</v>
      </c>
      <c r="AV5617" s="14" t="s">
        <v>82</v>
      </c>
      <c r="AW5617" s="14" t="s">
        <v>30</v>
      </c>
      <c r="AX5617" s="14" t="s">
        <v>73</v>
      </c>
      <c r="AY5617" s="269" t="s">
        <v>189</v>
      </c>
    </row>
    <row r="5618" s="13" customFormat="1">
      <c r="A5618" s="13"/>
      <c r="B5618" s="249"/>
      <c r="C5618" s="250"/>
      <c r="D5618" s="242" t="s">
        <v>200</v>
      </c>
      <c r="E5618" s="251" t="s">
        <v>1</v>
      </c>
      <c r="F5618" s="252" t="s">
        <v>1038</v>
      </c>
      <c r="G5618" s="250"/>
      <c r="H5618" s="251" t="s">
        <v>1</v>
      </c>
      <c r="I5618" s="253"/>
      <c r="J5618" s="250"/>
      <c r="K5618" s="250"/>
      <c r="L5618" s="254"/>
      <c r="M5618" s="255"/>
      <c r="N5618" s="256"/>
      <c r="O5618" s="256"/>
      <c r="P5618" s="256"/>
      <c r="Q5618" s="256"/>
      <c r="R5618" s="256"/>
      <c r="S5618" s="256"/>
      <c r="T5618" s="257"/>
      <c r="U5618" s="13"/>
      <c r="V5618" s="13"/>
      <c r="W5618" s="13"/>
      <c r="X5618" s="13"/>
      <c r="Y5618" s="13"/>
      <c r="Z5618" s="13"/>
      <c r="AA5618" s="13"/>
      <c r="AB5618" s="13"/>
      <c r="AC5618" s="13"/>
      <c r="AD5618" s="13"/>
      <c r="AE5618" s="13"/>
      <c r="AT5618" s="258" t="s">
        <v>200</v>
      </c>
      <c r="AU5618" s="258" t="s">
        <v>82</v>
      </c>
      <c r="AV5618" s="13" t="s">
        <v>80</v>
      </c>
      <c r="AW5618" s="13" t="s">
        <v>30</v>
      </c>
      <c r="AX5618" s="13" t="s">
        <v>73</v>
      </c>
      <c r="AY5618" s="258" t="s">
        <v>189</v>
      </c>
    </row>
    <row r="5619" s="13" customFormat="1">
      <c r="A5619" s="13"/>
      <c r="B5619" s="249"/>
      <c r="C5619" s="250"/>
      <c r="D5619" s="242" t="s">
        <v>200</v>
      </c>
      <c r="E5619" s="251" t="s">
        <v>1</v>
      </c>
      <c r="F5619" s="252" t="s">
        <v>3541</v>
      </c>
      <c r="G5619" s="250"/>
      <c r="H5619" s="251" t="s">
        <v>1</v>
      </c>
      <c r="I5619" s="253"/>
      <c r="J5619" s="250"/>
      <c r="K5619" s="250"/>
      <c r="L5619" s="254"/>
      <c r="M5619" s="255"/>
      <c r="N5619" s="256"/>
      <c r="O5619" s="256"/>
      <c r="P5619" s="256"/>
      <c r="Q5619" s="256"/>
      <c r="R5619" s="256"/>
      <c r="S5619" s="256"/>
      <c r="T5619" s="257"/>
      <c r="U5619" s="13"/>
      <c r="V5619" s="13"/>
      <c r="W5619" s="13"/>
      <c r="X5619" s="13"/>
      <c r="Y5619" s="13"/>
      <c r="Z5619" s="13"/>
      <c r="AA5619" s="13"/>
      <c r="AB5619" s="13"/>
      <c r="AC5619" s="13"/>
      <c r="AD5619" s="13"/>
      <c r="AE5619" s="13"/>
      <c r="AT5619" s="258" t="s">
        <v>200</v>
      </c>
      <c r="AU5619" s="258" t="s">
        <v>82</v>
      </c>
      <c r="AV5619" s="13" t="s">
        <v>80</v>
      </c>
      <c r="AW5619" s="13" t="s">
        <v>30</v>
      </c>
      <c r="AX5619" s="13" t="s">
        <v>73</v>
      </c>
      <c r="AY5619" s="258" t="s">
        <v>189</v>
      </c>
    </row>
    <row r="5620" s="14" customFormat="1">
      <c r="A5620" s="14"/>
      <c r="B5620" s="259"/>
      <c r="C5620" s="260"/>
      <c r="D5620" s="242" t="s">
        <v>200</v>
      </c>
      <c r="E5620" s="261" t="s">
        <v>1</v>
      </c>
      <c r="F5620" s="262" t="s">
        <v>3542</v>
      </c>
      <c r="G5620" s="260"/>
      <c r="H5620" s="263">
        <v>6.7000000000000002</v>
      </c>
      <c r="I5620" s="264"/>
      <c r="J5620" s="260"/>
      <c r="K5620" s="260"/>
      <c r="L5620" s="265"/>
      <c r="M5620" s="266"/>
      <c r="N5620" s="267"/>
      <c r="O5620" s="267"/>
      <c r="P5620" s="267"/>
      <c r="Q5620" s="267"/>
      <c r="R5620" s="267"/>
      <c r="S5620" s="267"/>
      <c r="T5620" s="268"/>
      <c r="U5620" s="14"/>
      <c r="V5620" s="14"/>
      <c r="W5620" s="14"/>
      <c r="X5620" s="14"/>
      <c r="Y5620" s="14"/>
      <c r="Z5620" s="14"/>
      <c r="AA5620" s="14"/>
      <c r="AB5620" s="14"/>
      <c r="AC5620" s="14"/>
      <c r="AD5620" s="14"/>
      <c r="AE5620" s="14"/>
      <c r="AT5620" s="269" t="s">
        <v>200</v>
      </c>
      <c r="AU5620" s="269" t="s">
        <v>82</v>
      </c>
      <c r="AV5620" s="14" t="s">
        <v>82</v>
      </c>
      <c r="AW5620" s="14" t="s">
        <v>30</v>
      </c>
      <c r="AX5620" s="14" t="s">
        <v>73</v>
      </c>
      <c r="AY5620" s="269" t="s">
        <v>189</v>
      </c>
    </row>
    <row r="5621" s="13" customFormat="1">
      <c r="A5621" s="13"/>
      <c r="B5621" s="249"/>
      <c r="C5621" s="250"/>
      <c r="D5621" s="242" t="s">
        <v>200</v>
      </c>
      <c r="E5621" s="251" t="s">
        <v>1</v>
      </c>
      <c r="F5621" s="252" t="s">
        <v>352</v>
      </c>
      <c r="G5621" s="250"/>
      <c r="H5621" s="251" t="s">
        <v>1</v>
      </c>
      <c r="I5621" s="253"/>
      <c r="J5621" s="250"/>
      <c r="K5621" s="250"/>
      <c r="L5621" s="254"/>
      <c r="M5621" s="255"/>
      <c r="N5621" s="256"/>
      <c r="O5621" s="256"/>
      <c r="P5621" s="256"/>
      <c r="Q5621" s="256"/>
      <c r="R5621" s="256"/>
      <c r="S5621" s="256"/>
      <c r="T5621" s="257"/>
      <c r="U5621" s="13"/>
      <c r="V5621" s="13"/>
      <c r="W5621" s="13"/>
      <c r="X5621" s="13"/>
      <c r="Y5621" s="13"/>
      <c r="Z5621" s="13"/>
      <c r="AA5621" s="13"/>
      <c r="AB5621" s="13"/>
      <c r="AC5621" s="13"/>
      <c r="AD5621" s="13"/>
      <c r="AE5621" s="13"/>
      <c r="AT5621" s="258" t="s">
        <v>200</v>
      </c>
      <c r="AU5621" s="258" t="s">
        <v>82</v>
      </c>
      <c r="AV5621" s="13" t="s">
        <v>80</v>
      </c>
      <c r="AW5621" s="13" t="s">
        <v>30</v>
      </c>
      <c r="AX5621" s="13" t="s">
        <v>73</v>
      </c>
      <c r="AY5621" s="258" t="s">
        <v>189</v>
      </c>
    </row>
    <row r="5622" s="13" customFormat="1">
      <c r="A5622" s="13"/>
      <c r="B5622" s="249"/>
      <c r="C5622" s="250"/>
      <c r="D5622" s="242" t="s">
        <v>200</v>
      </c>
      <c r="E5622" s="251" t="s">
        <v>1</v>
      </c>
      <c r="F5622" s="252" t="s">
        <v>1107</v>
      </c>
      <c r="G5622" s="250"/>
      <c r="H5622" s="251" t="s">
        <v>1</v>
      </c>
      <c r="I5622" s="253"/>
      <c r="J5622" s="250"/>
      <c r="K5622" s="250"/>
      <c r="L5622" s="254"/>
      <c r="M5622" s="255"/>
      <c r="N5622" s="256"/>
      <c r="O5622" s="256"/>
      <c r="P5622" s="256"/>
      <c r="Q5622" s="256"/>
      <c r="R5622" s="256"/>
      <c r="S5622" s="256"/>
      <c r="T5622" s="257"/>
      <c r="U5622" s="13"/>
      <c r="V5622" s="13"/>
      <c r="W5622" s="13"/>
      <c r="X5622" s="13"/>
      <c r="Y5622" s="13"/>
      <c r="Z5622" s="13"/>
      <c r="AA5622" s="13"/>
      <c r="AB5622" s="13"/>
      <c r="AC5622" s="13"/>
      <c r="AD5622" s="13"/>
      <c r="AE5622" s="13"/>
      <c r="AT5622" s="258" t="s">
        <v>200</v>
      </c>
      <c r="AU5622" s="258" t="s">
        <v>82</v>
      </c>
      <c r="AV5622" s="13" t="s">
        <v>80</v>
      </c>
      <c r="AW5622" s="13" t="s">
        <v>30</v>
      </c>
      <c r="AX5622" s="13" t="s">
        <v>73</v>
      </c>
      <c r="AY5622" s="258" t="s">
        <v>189</v>
      </c>
    </row>
    <row r="5623" s="13" customFormat="1">
      <c r="A5623" s="13"/>
      <c r="B5623" s="249"/>
      <c r="C5623" s="250"/>
      <c r="D5623" s="242" t="s">
        <v>200</v>
      </c>
      <c r="E5623" s="251" t="s">
        <v>1</v>
      </c>
      <c r="F5623" s="252" t="s">
        <v>621</v>
      </c>
      <c r="G5623" s="250"/>
      <c r="H5623" s="251" t="s">
        <v>1</v>
      </c>
      <c r="I5623" s="253"/>
      <c r="J5623" s="250"/>
      <c r="K5623" s="250"/>
      <c r="L5623" s="254"/>
      <c r="M5623" s="255"/>
      <c r="N5623" s="256"/>
      <c r="O5623" s="256"/>
      <c r="P5623" s="256"/>
      <c r="Q5623" s="256"/>
      <c r="R5623" s="256"/>
      <c r="S5623" s="256"/>
      <c r="T5623" s="257"/>
      <c r="U5623" s="13"/>
      <c r="V5623" s="13"/>
      <c r="W5623" s="13"/>
      <c r="X5623" s="13"/>
      <c r="Y5623" s="13"/>
      <c r="Z5623" s="13"/>
      <c r="AA5623" s="13"/>
      <c r="AB5623" s="13"/>
      <c r="AC5623" s="13"/>
      <c r="AD5623" s="13"/>
      <c r="AE5623" s="13"/>
      <c r="AT5623" s="258" t="s">
        <v>200</v>
      </c>
      <c r="AU5623" s="258" t="s">
        <v>82</v>
      </c>
      <c r="AV5623" s="13" t="s">
        <v>80</v>
      </c>
      <c r="AW5623" s="13" t="s">
        <v>30</v>
      </c>
      <c r="AX5623" s="13" t="s">
        <v>73</v>
      </c>
      <c r="AY5623" s="258" t="s">
        <v>189</v>
      </c>
    </row>
    <row r="5624" s="14" customFormat="1">
      <c r="A5624" s="14"/>
      <c r="B5624" s="259"/>
      <c r="C5624" s="260"/>
      <c r="D5624" s="242" t="s">
        <v>200</v>
      </c>
      <c r="E5624" s="261" t="s">
        <v>1</v>
      </c>
      <c r="F5624" s="262" t="s">
        <v>1132</v>
      </c>
      <c r="G5624" s="260"/>
      <c r="H5624" s="263">
        <v>10.1</v>
      </c>
      <c r="I5624" s="264"/>
      <c r="J5624" s="260"/>
      <c r="K5624" s="260"/>
      <c r="L5624" s="265"/>
      <c r="M5624" s="266"/>
      <c r="N5624" s="267"/>
      <c r="O5624" s="267"/>
      <c r="P5624" s="267"/>
      <c r="Q5624" s="267"/>
      <c r="R5624" s="267"/>
      <c r="S5624" s="267"/>
      <c r="T5624" s="268"/>
      <c r="U5624" s="14"/>
      <c r="V5624" s="14"/>
      <c r="W5624" s="14"/>
      <c r="X5624" s="14"/>
      <c r="Y5624" s="14"/>
      <c r="Z5624" s="14"/>
      <c r="AA5624" s="14"/>
      <c r="AB5624" s="14"/>
      <c r="AC5624" s="14"/>
      <c r="AD5624" s="14"/>
      <c r="AE5624" s="14"/>
      <c r="AT5624" s="269" t="s">
        <v>200</v>
      </c>
      <c r="AU5624" s="269" t="s">
        <v>82</v>
      </c>
      <c r="AV5624" s="14" t="s">
        <v>82</v>
      </c>
      <c r="AW5624" s="14" t="s">
        <v>30</v>
      </c>
      <c r="AX5624" s="14" t="s">
        <v>73</v>
      </c>
      <c r="AY5624" s="269" t="s">
        <v>189</v>
      </c>
    </row>
    <row r="5625" s="13" customFormat="1">
      <c r="A5625" s="13"/>
      <c r="B5625" s="249"/>
      <c r="C5625" s="250"/>
      <c r="D5625" s="242" t="s">
        <v>200</v>
      </c>
      <c r="E5625" s="251" t="s">
        <v>1</v>
      </c>
      <c r="F5625" s="252" t="s">
        <v>1109</v>
      </c>
      <c r="G5625" s="250"/>
      <c r="H5625" s="251" t="s">
        <v>1</v>
      </c>
      <c r="I5625" s="253"/>
      <c r="J5625" s="250"/>
      <c r="K5625" s="250"/>
      <c r="L5625" s="254"/>
      <c r="M5625" s="255"/>
      <c r="N5625" s="256"/>
      <c r="O5625" s="256"/>
      <c r="P5625" s="256"/>
      <c r="Q5625" s="256"/>
      <c r="R5625" s="256"/>
      <c r="S5625" s="256"/>
      <c r="T5625" s="257"/>
      <c r="U5625" s="13"/>
      <c r="V5625" s="13"/>
      <c r="W5625" s="13"/>
      <c r="X5625" s="13"/>
      <c r="Y5625" s="13"/>
      <c r="Z5625" s="13"/>
      <c r="AA5625" s="13"/>
      <c r="AB5625" s="13"/>
      <c r="AC5625" s="13"/>
      <c r="AD5625" s="13"/>
      <c r="AE5625" s="13"/>
      <c r="AT5625" s="258" t="s">
        <v>200</v>
      </c>
      <c r="AU5625" s="258" t="s">
        <v>82</v>
      </c>
      <c r="AV5625" s="13" t="s">
        <v>80</v>
      </c>
      <c r="AW5625" s="13" t="s">
        <v>30</v>
      </c>
      <c r="AX5625" s="13" t="s">
        <v>73</v>
      </c>
      <c r="AY5625" s="258" t="s">
        <v>189</v>
      </c>
    </row>
    <row r="5626" s="14" customFormat="1">
      <c r="A5626" s="14"/>
      <c r="B5626" s="259"/>
      <c r="C5626" s="260"/>
      <c r="D5626" s="242" t="s">
        <v>200</v>
      </c>
      <c r="E5626" s="261" t="s">
        <v>1</v>
      </c>
      <c r="F5626" s="262" t="s">
        <v>1110</v>
      </c>
      <c r="G5626" s="260"/>
      <c r="H5626" s="263">
        <v>2.964</v>
      </c>
      <c r="I5626" s="264"/>
      <c r="J5626" s="260"/>
      <c r="K5626" s="260"/>
      <c r="L5626" s="265"/>
      <c r="M5626" s="266"/>
      <c r="N5626" s="267"/>
      <c r="O5626" s="267"/>
      <c r="P5626" s="267"/>
      <c r="Q5626" s="267"/>
      <c r="R5626" s="267"/>
      <c r="S5626" s="267"/>
      <c r="T5626" s="268"/>
      <c r="U5626" s="14"/>
      <c r="V5626" s="14"/>
      <c r="W5626" s="14"/>
      <c r="X5626" s="14"/>
      <c r="Y5626" s="14"/>
      <c r="Z5626" s="14"/>
      <c r="AA5626" s="14"/>
      <c r="AB5626" s="14"/>
      <c r="AC5626" s="14"/>
      <c r="AD5626" s="14"/>
      <c r="AE5626" s="14"/>
      <c r="AT5626" s="269" t="s">
        <v>200</v>
      </c>
      <c r="AU5626" s="269" t="s">
        <v>82</v>
      </c>
      <c r="AV5626" s="14" t="s">
        <v>82</v>
      </c>
      <c r="AW5626" s="14" t="s">
        <v>30</v>
      </c>
      <c r="AX5626" s="14" t="s">
        <v>73</v>
      </c>
      <c r="AY5626" s="269" t="s">
        <v>189</v>
      </c>
    </row>
    <row r="5627" s="13" customFormat="1">
      <c r="A5627" s="13"/>
      <c r="B5627" s="249"/>
      <c r="C5627" s="250"/>
      <c r="D5627" s="242" t="s">
        <v>200</v>
      </c>
      <c r="E5627" s="251" t="s">
        <v>1</v>
      </c>
      <c r="F5627" s="252" t="s">
        <v>1111</v>
      </c>
      <c r="G5627" s="250"/>
      <c r="H5627" s="251" t="s">
        <v>1</v>
      </c>
      <c r="I5627" s="253"/>
      <c r="J5627" s="250"/>
      <c r="K5627" s="250"/>
      <c r="L5627" s="254"/>
      <c r="M5627" s="255"/>
      <c r="N5627" s="256"/>
      <c r="O5627" s="256"/>
      <c r="P5627" s="256"/>
      <c r="Q5627" s="256"/>
      <c r="R5627" s="256"/>
      <c r="S5627" s="256"/>
      <c r="T5627" s="257"/>
      <c r="U5627" s="13"/>
      <c r="V5627" s="13"/>
      <c r="W5627" s="13"/>
      <c r="X5627" s="13"/>
      <c r="Y5627" s="13"/>
      <c r="Z5627" s="13"/>
      <c r="AA5627" s="13"/>
      <c r="AB5627" s="13"/>
      <c r="AC5627" s="13"/>
      <c r="AD5627" s="13"/>
      <c r="AE5627" s="13"/>
      <c r="AT5627" s="258" t="s">
        <v>200</v>
      </c>
      <c r="AU5627" s="258" t="s">
        <v>82</v>
      </c>
      <c r="AV5627" s="13" t="s">
        <v>80</v>
      </c>
      <c r="AW5627" s="13" t="s">
        <v>30</v>
      </c>
      <c r="AX5627" s="13" t="s">
        <v>73</v>
      </c>
      <c r="AY5627" s="258" t="s">
        <v>189</v>
      </c>
    </row>
    <row r="5628" s="14" customFormat="1">
      <c r="A5628" s="14"/>
      <c r="B5628" s="259"/>
      <c r="C5628" s="260"/>
      <c r="D5628" s="242" t="s">
        <v>200</v>
      </c>
      <c r="E5628" s="261" t="s">
        <v>1</v>
      </c>
      <c r="F5628" s="262" t="s">
        <v>1110</v>
      </c>
      <c r="G5628" s="260"/>
      <c r="H5628" s="263">
        <v>2.964</v>
      </c>
      <c r="I5628" s="264"/>
      <c r="J5628" s="260"/>
      <c r="K5628" s="260"/>
      <c r="L5628" s="265"/>
      <c r="M5628" s="266"/>
      <c r="N5628" s="267"/>
      <c r="O5628" s="267"/>
      <c r="P5628" s="267"/>
      <c r="Q5628" s="267"/>
      <c r="R5628" s="267"/>
      <c r="S5628" s="267"/>
      <c r="T5628" s="268"/>
      <c r="U5628" s="14"/>
      <c r="V5628" s="14"/>
      <c r="W5628" s="14"/>
      <c r="X5628" s="14"/>
      <c r="Y5628" s="14"/>
      <c r="Z5628" s="14"/>
      <c r="AA5628" s="14"/>
      <c r="AB5628" s="14"/>
      <c r="AC5628" s="14"/>
      <c r="AD5628" s="14"/>
      <c r="AE5628" s="14"/>
      <c r="AT5628" s="269" t="s">
        <v>200</v>
      </c>
      <c r="AU5628" s="269" t="s">
        <v>82</v>
      </c>
      <c r="AV5628" s="14" t="s">
        <v>82</v>
      </c>
      <c r="AW5628" s="14" t="s">
        <v>30</v>
      </c>
      <c r="AX5628" s="14" t="s">
        <v>73</v>
      </c>
      <c r="AY5628" s="269" t="s">
        <v>189</v>
      </c>
    </row>
    <row r="5629" s="15" customFormat="1">
      <c r="A5629" s="15"/>
      <c r="B5629" s="270"/>
      <c r="C5629" s="271"/>
      <c r="D5629" s="242" t="s">
        <v>200</v>
      </c>
      <c r="E5629" s="272" t="s">
        <v>1</v>
      </c>
      <c r="F5629" s="273" t="s">
        <v>207</v>
      </c>
      <c r="G5629" s="271"/>
      <c r="H5629" s="274">
        <v>28.448</v>
      </c>
      <c r="I5629" s="275"/>
      <c r="J5629" s="271"/>
      <c r="K5629" s="271"/>
      <c r="L5629" s="276"/>
      <c r="M5629" s="277"/>
      <c r="N5629" s="278"/>
      <c r="O5629" s="278"/>
      <c r="P5629" s="278"/>
      <c r="Q5629" s="278"/>
      <c r="R5629" s="278"/>
      <c r="S5629" s="278"/>
      <c r="T5629" s="279"/>
      <c r="U5629" s="15"/>
      <c r="V5629" s="15"/>
      <c r="W5629" s="15"/>
      <c r="X5629" s="15"/>
      <c r="Y5629" s="15"/>
      <c r="Z5629" s="15"/>
      <c r="AA5629" s="15"/>
      <c r="AB5629" s="15"/>
      <c r="AC5629" s="15"/>
      <c r="AD5629" s="15"/>
      <c r="AE5629" s="15"/>
      <c r="AT5629" s="280" t="s">
        <v>200</v>
      </c>
      <c r="AU5629" s="280" t="s">
        <v>82</v>
      </c>
      <c r="AV5629" s="15" t="s">
        <v>195</v>
      </c>
      <c r="AW5629" s="15" t="s">
        <v>30</v>
      </c>
      <c r="AX5629" s="15" t="s">
        <v>80</v>
      </c>
      <c r="AY5629" s="280" t="s">
        <v>189</v>
      </c>
    </row>
    <row r="5630" s="2" customFormat="1" ht="66.75" customHeight="1">
      <c r="A5630" s="39"/>
      <c r="B5630" s="40"/>
      <c r="C5630" s="281" t="s">
        <v>3647</v>
      </c>
      <c r="D5630" s="281" t="s">
        <v>273</v>
      </c>
      <c r="E5630" s="282" t="s">
        <v>3648</v>
      </c>
      <c r="F5630" s="283" t="s">
        <v>3649</v>
      </c>
      <c r="G5630" s="284" t="s">
        <v>301</v>
      </c>
      <c r="H5630" s="285">
        <v>31.292999999999999</v>
      </c>
      <c r="I5630" s="286"/>
      <c r="J5630" s="287">
        <f>ROUND(I5630*H5630,2)</f>
        <v>0</v>
      </c>
      <c r="K5630" s="288"/>
      <c r="L5630" s="289"/>
      <c r="M5630" s="290" t="s">
        <v>1</v>
      </c>
      <c r="N5630" s="291" t="s">
        <v>38</v>
      </c>
      <c r="O5630" s="92"/>
      <c r="P5630" s="238">
        <f>O5630*H5630</f>
        <v>0</v>
      </c>
      <c r="Q5630" s="238">
        <v>0.019199999999999998</v>
      </c>
      <c r="R5630" s="238">
        <f>Q5630*H5630</f>
        <v>0.60082559999999996</v>
      </c>
      <c r="S5630" s="238">
        <v>0</v>
      </c>
      <c r="T5630" s="239">
        <f>S5630*H5630</f>
        <v>0</v>
      </c>
      <c r="U5630" s="39"/>
      <c r="V5630" s="39"/>
      <c r="W5630" s="39"/>
      <c r="X5630" s="39"/>
      <c r="Y5630" s="39"/>
      <c r="Z5630" s="39"/>
      <c r="AA5630" s="39"/>
      <c r="AB5630" s="39"/>
      <c r="AC5630" s="39"/>
      <c r="AD5630" s="39"/>
      <c r="AE5630" s="39"/>
      <c r="AR5630" s="240" t="s">
        <v>471</v>
      </c>
      <c r="AT5630" s="240" t="s">
        <v>273</v>
      </c>
      <c r="AU5630" s="240" t="s">
        <v>82</v>
      </c>
      <c r="AY5630" s="18" t="s">
        <v>189</v>
      </c>
      <c r="BE5630" s="241">
        <f>IF(N5630="základní",J5630,0)</f>
        <v>0</v>
      </c>
      <c r="BF5630" s="241">
        <f>IF(N5630="snížená",J5630,0)</f>
        <v>0</v>
      </c>
      <c r="BG5630" s="241">
        <f>IF(N5630="zákl. přenesená",J5630,0)</f>
        <v>0</v>
      </c>
      <c r="BH5630" s="241">
        <f>IF(N5630="sníž. přenesená",J5630,0)</f>
        <v>0</v>
      </c>
      <c r="BI5630" s="241">
        <f>IF(N5630="nulová",J5630,0)</f>
        <v>0</v>
      </c>
      <c r="BJ5630" s="18" t="s">
        <v>80</v>
      </c>
      <c r="BK5630" s="241">
        <f>ROUND(I5630*H5630,2)</f>
        <v>0</v>
      </c>
      <c r="BL5630" s="18" t="s">
        <v>306</v>
      </c>
      <c r="BM5630" s="240" t="s">
        <v>3650</v>
      </c>
    </row>
    <row r="5631" s="2" customFormat="1">
      <c r="A5631" s="39"/>
      <c r="B5631" s="40"/>
      <c r="C5631" s="41"/>
      <c r="D5631" s="242" t="s">
        <v>197</v>
      </c>
      <c r="E5631" s="41"/>
      <c r="F5631" s="243" t="s">
        <v>3649</v>
      </c>
      <c r="G5631" s="41"/>
      <c r="H5631" s="41"/>
      <c r="I5631" s="244"/>
      <c r="J5631" s="41"/>
      <c r="K5631" s="41"/>
      <c r="L5631" s="45"/>
      <c r="M5631" s="245"/>
      <c r="N5631" s="246"/>
      <c r="O5631" s="92"/>
      <c r="P5631" s="92"/>
      <c r="Q5631" s="92"/>
      <c r="R5631" s="92"/>
      <c r="S5631" s="92"/>
      <c r="T5631" s="93"/>
      <c r="U5631" s="39"/>
      <c r="V5631" s="39"/>
      <c r="W5631" s="39"/>
      <c r="X5631" s="39"/>
      <c r="Y5631" s="39"/>
      <c r="Z5631" s="39"/>
      <c r="AA5631" s="39"/>
      <c r="AB5631" s="39"/>
      <c r="AC5631" s="39"/>
      <c r="AD5631" s="39"/>
      <c r="AE5631" s="39"/>
      <c r="AT5631" s="18" t="s">
        <v>197</v>
      </c>
      <c r="AU5631" s="18" t="s">
        <v>82</v>
      </c>
    </row>
    <row r="5632" s="14" customFormat="1">
      <c r="A5632" s="14"/>
      <c r="B5632" s="259"/>
      <c r="C5632" s="260"/>
      <c r="D5632" s="242" t="s">
        <v>200</v>
      </c>
      <c r="E5632" s="261" t="s">
        <v>1</v>
      </c>
      <c r="F5632" s="262" t="s">
        <v>3651</v>
      </c>
      <c r="G5632" s="260"/>
      <c r="H5632" s="263">
        <v>31.292999999999999</v>
      </c>
      <c r="I5632" s="264"/>
      <c r="J5632" s="260"/>
      <c r="K5632" s="260"/>
      <c r="L5632" s="265"/>
      <c r="M5632" s="266"/>
      <c r="N5632" s="267"/>
      <c r="O5632" s="267"/>
      <c r="P5632" s="267"/>
      <c r="Q5632" s="267"/>
      <c r="R5632" s="267"/>
      <c r="S5632" s="267"/>
      <c r="T5632" s="268"/>
      <c r="U5632" s="14"/>
      <c r="V5632" s="14"/>
      <c r="W5632" s="14"/>
      <c r="X5632" s="14"/>
      <c r="Y5632" s="14"/>
      <c r="Z5632" s="14"/>
      <c r="AA5632" s="14"/>
      <c r="AB5632" s="14"/>
      <c r="AC5632" s="14"/>
      <c r="AD5632" s="14"/>
      <c r="AE5632" s="14"/>
      <c r="AT5632" s="269" t="s">
        <v>200</v>
      </c>
      <c r="AU5632" s="269" t="s">
        <v>82</v>
      </c>
      <c r="AV5632" s="14" t="s">
        <v>82</v>
      </c>
      <c r="AW5632" s="14" t="s">
        <v>30</v>
      </c>
      <c r="AX5632" s="14" t="s">
        <v>80</v>
      </c>
      <c r="AY5632" s="269" t="s">
        <v>189</v>
      </c>
    </row>
    <row r="5633" s="2" customFormat="1" ht="24.15" customHeight="1">
      <c r="A5633" s="39"/>
      <c r="B5633" s="40"/>
      <c r="C5633" s="228" t="s">
        <v>3652</v>
      </c>
      <c r="D5633" s="228" t="s">
        <v>191</v>
      </c>
      <c r="E5633" s="229" t="s">
        <v>3653</v>
      </c>
      <c r="F5633" s="230" t="s">
        <v>3654</v>
      </c>
      <c r="G5633" s="231" t="s">
        <v>301</v>
      </c>
      <c r="H5633" s="232">
        <v>12.628</v>
      </c>
      <c r="I5633" s="233"/>
      <c r="J5633" s="234">
        <f>ROUND(I5633*H5633,2)</f>
        <v>0</v>
      </c>
      <c r="K5633" s="235"/>
      <c r="L5633" s="45"/>
      <c r="M5633" s="236" t="s">
        <v>1</v>
      </c>
      <c r="N5633" s="237" t="s">
        <v>38</v>
      </c>
      <c r="O5633" s="92"/>
      <c r="P5633" s="238">
        <f>O5633*H5633</f>
        <v>0</v>
      </c>
      <c r="Q5633" s="238">
        <v>0</v>
      </c>
      <c r="R5633" s="238">
        <f>Q5633*H5633</f>
        <v>0</v>
      </c>
      <c r="S5633" s="238">
        <v>0</v>
      </c>
      <c r="T5633" s="239">
        <f>S5633*H5633</f>
        <v>0</v>
      </c>
      <c r="U5633" s="39"/>
      <c r="V5633" s="39"/>
      <c r="W5633" s="39"/>
      <c r="X5633" s="39"/>
      <c r="Y5633" s="39"/>
      <c r="Z5633" s="39"/>
      <c r="AA5633" s="39"/>
      <c r="AB5633" s="39"/>
      <c r="AC5633" s="39"/>
      <c r="AD5633" s="39"/>
      <c r="AE5633" s="39"/>
      <c r="AR5633" s="240" t="s">
        <v>306</v>
      </c>
      <c r="AT5633" s="240" t="s">
        <v>191</v>
      </c>
      <c r="AU5633" s="240" t="s">
        <v>82</v>
      </c>
      <c r="AY5633" s="18" t="s">
        <v>189</v>
      </c>
      <c r="BE5633" s="241">
        <f>IF(N5633="základní",J5633,0)</f>
        <v>0</v>
      </c>
      <c r="BF5633" s="241">
        <f>IF(N5633="snížená",J5633,0)</f>
        <v>0</v>
      </c>
      <c r="BG5633" s="241">
        <f>IF(N5633="zákl. přenesená",J5633,0)</f>
        <v>0</v>
      </c>
      <c r="BH5633" s="241">
        <f>IF(N5633="sníž. přenesená",J5633,0)</f>
        <v>0</v>
      </c>
      <c r="BI5633" s="241">
        <f>IF(N5633="nulová",J5633,0)</f>
        <v>0</v>
      </c>
      <c r="BJ5633" s="18" t="s">
        <v>80</v>
      </c>
      <c r="BK5633" s="241">
        <f>ROUND(I5633*H5633,2)</f>
        <v>0</v>
      </c>
      <c r="BL5633" s="18" t="s">
        <v>306</v>
      </c>
      <c r="BM5633" s="240" t="s">
        <v>3655</v>
      </c>
    </row>
    <row r="5634" s="2" customFormat="1">
      <c r="A5634" s="39"/>
      <c r="B5634" s="40"/>
      <c r="C5634" s="41"/>
      <c r="D5634" s="242" t="s">
        <v>197</v>
      </c>
      <c r="E5634" s="41"/>
      <c r="F5634" s="243" t="s">
        <v>3654</v>
      </c>
      <c r="G5634" s="41"/>
      <c r="H5634" s="41"/>
      <c r="I5634" s="244"/>
      <c r="J5634" s="41"/>
      <c r="K5634" s="41"/>
      <c r="L5634" s="45"/>
      <c r="M5634" s="245"/>
      <c r="N5634" s="246"/>
      <c r="O5634" s="92"/>
      <c r="P5634" s="92"/>
      <c r="Q5634" s="92"/>
      <c r="R5634" s="92"/>
      <c r="S5634" s="92"/>
      <c r="T5634" s="93"/>
      <c r="U5634" s="39"/>
      <c r="V5634" s="39"/>
      <c r="W5634" s="39"/>
      <c r="X5634" s="39"/>
      <c r="Y5634" s="39"/>
      <c r="Z5634" s="39"/>
      <c r="AA5634" s="39"/>
      <c r="AB5634" s="39"/>
      <c r="AC5634" s="39"/>
      <c r="AD5634" s="39"/>
      <c r="AE5634" s="39"/>
      <c r="AT5634" s="18" t="s">
        <v>197</v>
      </c>
      <c r="AU5634" s="18" t="s">
        <v>82</v>
      </c>
    </row>
    <row r="5635" s="2" customFormat="1">
      <c r="A5635" s="39"/>
      <c r="B5635" s="40"/>
      <c r="C5635" s="41"/>
      <c r="D5635" s="247" t="s">
        <v>198</v>
      </c>
      <c r="E5635" s="41"/>
      <c r="F5635" s="248" t="s">
        <v>3656</v>
      </c>
      <c r="G5635" s="41"/>
      <c r="H5635" s="41"/>
      <c r="I5635" s="244"/>
      <c r="J5635" s="41"/>
      <c r="K5635" s="41"/>
      <c r="L5635" s="45"/>
      <c r="M5635" s="245"/>
      <c r="N5635" s="246"/>
      <c r="O5635" s="92"/>
      <c r="P5635" s="92"/>
      <c r="Q5635" s="92"/>
      <c r="R5635" s="92"/>
      <c r="S5635" s="92"/>
      <c r="T5635" s="93"/>
      <c r="U5635" s="39"/>
      <c r="V5635" s="39"/>
      <c r="W5635" s="39"/>
      <c r="X5635" s="39"/>
      <c r="Y5635" s="39"/>
      <c r="Z5635" s="39"/>
      <c r="AA5635" s="39"/>
      <c r="AB5635" s="39"/>
      <c r="AC5635" s="39"/>
      <c r="AD5635" s="39"/>
      <c r="AE5635" s="39"/>
      <c r="AT5635" s="18" t="s">
        <v>198</v>
      </c>
      <c r="AU5635" s="18" t="s">
        <v>82</v>
      </c>
    </row>
    <row r="5636" s="13" customFormat="1">
      <c r="A5636" s="13"/>
      <c r="B5636" s="249"/>
      <c r="C5636" s="250"/>
      <c r="D5636" s="242" t="s">
        <v>200</v>
      </c>
      <c r="E5636" s="251" t="s">
        <v>1</v>
      </c>
      <c r="F5636" s="252" t="s">
        <v>338</v>
      </c>
      <c r="G5636" s="250"/>
      <c r="H5636" s="251" t="s">
        <v>1</v>
      </c>
      <c r="I5636" s="253"/>
      <c r="J5636" s="250"/>
      <c r="K5636" s="250"/>
      <c r="L5636" s="254"/>
      <c r="M5636" s="255"/>
      <c r="N5636" s="256"/>
      <c r="O5636" s="256"/>
      <c r="P5636" s="256"/>
      <c r="Q5636" s="256"/>
      <c r="R5636" s="256"/>
      <c r="S5636" s="256"/>
      <c r="T5636" s="257"/>
      <c r="U5636" s="13"/>
      <c r="V5636" s="13"/>
      <c r="W5636" s="13"/>
      <c r="X5636" s="13"/>
      <c r="Y5636" s="13"/>
      <c r="Z5636" s="13"/>
      <c r="AA5636" s="13"/>
      <c r="AB5636" s="13"/>
      <c r="AC5636" s="13"/>
      <c r="AD5636" s="13"/>
      <c r="AE5636" s="13"/>
      <c r="AT5636" s="258" t="s">
        <v>200</v>
      </c>
      <c r="AU5636" s="258" t="s">
        <v>82</v>
      </c>
      <c r="AV5636" s="13" t="s">
        <v>80</v>
      </c>
      <c r="AW5636" s="13" t="s">
        <v>30</v>
      </c>
      <c r="AX5636" s="13" t="s">
        <v>73</v>
      </c>
      <c r="AY5636" s="258" t="s">
        <v>189</v>
      </c>
    </row>
    <row r="5637" s="13" customFormat="1">
      <c r="A5637" s="13"/>
      <c r="B5637" s="249"/>
      <c r="C5637" s="250"/>
      <c r="D5637" s="242" t="s">
        <v>200</v>
      </c>
      <c r="E5637" s="251" t="s">
        <v>1</v>
      </c>
      <c r="F5637" s="252" t="s">
        <v>1038</v>
      </c>
      <c r="G5637" s="250"/>
      <c r="H5637" s="251" t="s">
        <v>1</v>
      </c>
      <c r="I5637" s="253"/>
      <c r="J5637" s="250"/>
      <c r="K5637" s="250"/>
      <c r="L5637" s="254"/>
      <c r="M5637" s="255"/>
      <c r="N5637" s="256"/>
      <c r="O5637" s="256"/>
      <c r="P5637" s="256"/>
      <c r="Q5637" s="256"/>
      <c r="R5637" s="256"/>
      <c r="S5637" s="256"/>
      <c r="T5637" s="257"/>
      <c r="U5637" s="13"/>
      <c r="V5637" s="13"/>
      <c r="W5637" s="13"/>
      <c r="X5637" s="13"/>
      <c r="Y5637" s="13"/>
      <c r="Z5637" s="13"/>
      <c r="AA5637" s="13"/>
      <c r="AB5637" s="13"/>
      <c r="AC5637" s="13"/>
      <c r="AD5637" s="13"/>
      <c r="AE5637" s="13"/>
      <c r="AT5637" s="258" t="s">
        <v>200</v>
      </c>
      <c r="AU5637" s="258" t="s">
        <v>82</v>
      </c>
      <c r="AV5637" s="13" t="s">
        <v>80</v>
      </c>
      <c r="AW5637" s="13" t="s">
        <v>30</v>
      </c>
      <c r="AX5637" s="13" t="s">
        <v>73</v>
      </c>
      <c r="AY5637" s="258" t="s">
        <v>189</v>
      </c>
    </row>
    <row r="5638" s="13" customFormat="1">
      <c r="A5638" s="13"/>
      <c r="B5638" s="249"/>
      <c r="C5638" s="250"/>
      <c r="D5638" s="242" t="s">
        <v>200</v>
      </c>
      <c r="E5638" s="251" t="s">
        <v>1</v>
      </c>
      <c r="F5638" s="252" t="s">
        <v>3541</v>
      </c>
      <c r="G5638" s="250"/>
      <c r="H5638" s="251" t="s">
        <v>1</v>
      </c>
      <c r="I5638" s="253"/>
      <c r="J5638" s="250"/>
      <c r="K5638" s="250"/>
      <c r="L5638" s="254"/>
      <c r="M5638" s="255"/>
      <c r="N5638" s="256"/>
      <c r="O5638" s="256"/>
      <c r="P5638" s="256"/>
      <c r="Q5638" s="256"/>
      <c r="R5638" s="256"/>
      <c r="S5638" s="256"/>
      <c r="T5638" s="257"/>
      <c r="U5638" s="13"/>
      <c r="V5638" s="13"/>
      <c r="W5638" s="13"/>
      <c r="X5638" s="13"/>
      <c r="Y5638" s="13"/>
      <c r="Z5638" s="13"/>
      <c r="AA5638" s="13"/>
      <c r="AB5638" s="13"/>
      <c r="AC5638" s="13"/>
      <c r="AD5638" s="13"/>
      <c r="AE5638" s="13"/>
      <c r="AT5638" s="258" t="s">
        <v>200</v>
      </c>
      <c r="AU5638" s="258" t="s">
        <v>82</v>
      </c>
      <c r="AV5638" s="13" t="s">
        <v>80</v>
      </c>
      <c r="AW5638" s="13" t="s">
        <v>30</v>
      </c>
      <c r="AX5638" s="13" t="s">
        <v>73</v>
      </c>
      <c r="AY5638" s="258" t="s">
        <v>189</v>
      </c>
    </row>
    <row r="5639" s="14" customFormat="1">
      <c r="A5639" s="14"/>
      <c r="B5639" s="259"/>
      <c r="C5639" s="260"/>
      <c r="D5639" s="242" t="s">
        <v>200</v>
      </c>
      <c r="E5639" s="261" t="s">
        <v>1</v>
      </c>
      <c r="F5639" s="262" t="s">
        <v>3542</v>
      </c>
      <c r="G5639" s="260"/>
      <c r="H5639" s="263">
        <v>6.7000000000000002</v>
      </c>
      <c r="I5639" s="264"/>
      <c r="J5639" s="260"/>
      <c r="K5639" s="260"/>
      <c r="L5639" s="265"/>
      <c r="M5639" s="266"/>
      <c r="N5639" s="267"/>
      <c r="O5639" s="267"/>
      <c r="P5639" s="267"/>
      <c r="Q5639" s="267"/>
      <c r="R5639" s="267"/>
      <c r="S5639" s="267"/>
      <c r="T5639" s="268"/>
      <c r="U5639" s="14"/>
      <c r="V5639" s="14"/>
      <c r="W5639" s="14"/>
      <c r="X5639" s="14"/>
      <c r="Y5639" s="14"/>
      <c r="Z5639" s="14"/>
      <c r="AA5639" s="14"/>
      <c r="AB5639" s="14"/>
      <c r="AC5639" s="14"/>
      <c r="AD5639" s="14"/>
      <c r="AE5639" s="14"/>
      <c r="AT5639" s="269" t="s">
        <v>200</v>
      </c>
      <c r="AU5639" s="269" t="s">
        <v>82</v>
      </c>
      <c r="AV5639" s="14" t="s">
        <v>82</v>
      </c>
      <c r="AW5639" s="14" t="s">
        <v>30</v>
      </c>
      <c r="AX5639" s="14" t="s">
        <v>73</v>
      </c>
      <c r="AY5639" s="269" t="s">
        <v>189</v>
      </c>
    </row>
    <row r="5640" s="13" customFormat="1">
      <c r="A5640" s="13"/>
      <c r="B5640" s="249"/>
      <c r="C5640" s="250"/>
      <c r="D5640" s="242" t="s">
        <v>200</v>
      </c>
      <c r="E5640" s="251" t="s">
        <v>1</v>
      </c>
      <c r="F5640" s="252" t="s">
        <v>1109</v>
      </c>
      <c r="G5640" s="250"/>
      <c r="H5640" s="251" t="s">
        <v>1</v>
      </c>
      <c r="I5640" s="253"/>
      <c r="J5640" s="250"/>
      <c r="K5640" s="250"/>
      <c r="L5640" s="254"/>
      <c r="M5640" s="255"/>
      <c r="N5640" s="256"/>
      <c r="O5640" s="256"/>
      <c r="P5640" s="256"/>
      <c r="Q5640" s="256"/>
      <c r="R5640" s="256"/>
      <c r="S5640" s="256"/>
      <c r="T5640" s="257"/>
      <c r="U5640" s="13"/>
      <c r="V5640" s="13"/>
      <c r="W5640" s="13"/>
      <c r="X5640" s="13"/>
      <c r="Y5640" s="13"/>
      <c r="Z5640" s="13"/>
      <c r="AA5640" s="13"/>
      <c r="AB5640" s="13"/>
      <c r="AC5640" s="13"/>
      <c r="AD5640" s="13"/>
      <c r="AE5640" s="13"/>
      <c r="AT5640" s="258" t="s">
        <v>200</v>
      </c>
      <c r="AU5640" s="258" t="s">
        <v>82</v>
      </c>
      <c r="AV5640" s="13" t="s">
        <v>80</v>
      </c>
      <c r="AW5640" s="13" t="s">
        <v>30</v>
      </c>
      <c r="AX5640" s="13" t="s">
        <v>73</v>
      </c>
      <c r="AY5640" s="258" t="s">
        <v>189</v>
      </c>
    </row>
    <row r="5641" s="14" customFormat="1">
      <c r="A5641" s="14"/>
      <c r="B5641" s="259"/>
      <c r="C5641" s="260"/>
      <c r="D5641" s="242" t="s">
        <v>200</v>
      </c>
      <c r="E5641" s="261" t="s">
        <v>1</v>
      </c>
      <c r="F5641" s="262" t="s">
        <v>1110</v>
      </c>
      <c r="G5641" s="260"/>
      <c r="H5641" s="263">
        <v>2.964</v>
      </c>
      <c r="I5641" s="264"/>
      <c r="J5641" s="260"/>
      <c r="K5641" s="260"/>
      <c r="L5641" s="265"/>
      <c r="M5641" s="266"/>
      <c r="N5641" s="267"/>
      <c r="O5641" s="267"/>
      <c r="P5641" s="267"/>
      <c r="Q5641" s="267"/>
      <c r="R5641" s="267"/>
      <c r="S5641" s="267"/>
      <c r="T5641" s="268"/>
      <c r="U5641" s="14"/>
      <c r="V5641" s="14"/>
      <c r="W5641" s="14"/>
      <c r="X5641" s="14"/>
      <c r="Y5641" s="14"/>
      <c r="Z5641" s="14"/>
      <c r="AA5641" s="14"/>
      <c r="AB5641" s="14"/>
      <c r="AC5641" s="14"/>
      <c r="AD5641" s="14"/>
      <c r="AE5641" s="14"/>
      <c r="AT5641" s="269" t="s">
        <v>200</v>
      </c>
      <c r="AU5641" s="269" t="s">
        <v>82</v>
      </c>
      <c r="AV5641" s="14" t="s">
        <v>82</v>
      </c>
      <c r="AW5641" s="14" t="s">
        <v>30</v>
      </c>
      <c r="AX5641" s="14" t="s">
        <v>73</v>
      </c>
      <c r="AY5641" s="269" t="s">
        <v>189</v>
      </c>
    </row>
    <row r="5642" s="13" customFormat="1">
      <c r="A5642" s="13"/>
      <c r="B5642" s="249"/>
      <c r="C5642" s="250"/>
      <c r="D5642" s="242" t="s">
        <v>200</v>
      </c>
      <c r="E5642" s="251" t="s">
        <v>1</v>
      </c>
      <c r="F5642" s="252" t="s">
        <v>1111</v>
      </c>
      <c r="G5642" s="250"/>
      <c r="H5642" s="251" t="s">
        <v>1</v>
      </c>
      <c r="I5642" s="253"/>
      <c r="J5642" s="250"/>
      <c r="K5642" s="250"/>
      <c r="L5642" s="254"/>
      <c r="M5642" s="255"/>
      <c r="N5642" s="256"/>
      <c r="O5642" s="256"/>
      <c r="P5642" s="256"/>
      <c r="Q5642" s="256"/>
      <c r="R5642" s="256"/>
      <c r="S5642" s="256"/>
      <c r="T5642" s="257"/>
      <c r="U5642" s="13"/>
      <c r="V5642" s="13"/>
      <c r="W5642" s="13"/>
      <c r="X5642" s="13"/>
      <c r="Y5642" s="13"/>
      <c r="Z5642" s="13"/>
      <c r="AA5642" s="13"/>
      <c r="AB5642" s="13"/>
      <c r="AC5642" s="13"/>
      <c r="AD5642" s="13"/>
      <c r="AE5642" s="13"/>
      <c r="AT5642" s="258" t="s">
        <v>200</v>
      </c>
      <c r="AU5642" s="258" t="s">
        <v>82</v>
      </c>
      <c r="AV5642" s="13" t="s">
        <v>80</v>
      </c>
      <c r="AW5642" s="13" t="s">
        <v>30</v>
      </c>
      <c r="AX5642" s="13" t="s">
        <v>73</v>
      </c>
      <c r="AY5642" s="258" t="s">
        <v>189</v>
      </c>
    </row>
    <row r="5643" s="14" customFormat="1">
      <c r="A5643" s="14"/>
      <c r="B5643" s="259"/>
      <c r="C5643" s="260"/>
      <c r="D5643" s="242" t="s">
        <v>200</v>
      </c>
      <c r="E5643" s="261" t="s">
        <v>1</v>
      </c>
      <c r="F5643" s="262" t="s">
        <v>1110</v>
      </c>
      <c r="G5643" s="260"/>
      <c r="H5643" s="263">
        <v>2.964</v>
      </c>
      <c r="I5643" s="264"/>
      <c r="J5643" s="260"/>
      <c r="K5643" s="260"/>
      <c r="L5643" s="265"/>
      <c r="M5643" s="266"/>
      <c r="N5643" s="267"/>
      <c r="O5643" s="267"/>
      <c r="P5643" s="267"/>
      <c r="Q5643" s="267"/>
      <c r="R5643" s="267"/>
      <c r="S5643" s="267"/>
      <c r="T5643" s="268"/>
      <c r="U5643" s="14"/>
      <c r="V5643" s="14"/>
      <c r="W5643" s="14"/>
      <c r="X5643" s="14"/>
      <c r="Y5643" s="14"/>
      <c r="Z5643" s="14"/>
      <c r="AA5643" s="14"/>
      <c r="AB5643" s="14"/>
      <c r="AC5643" s="14"/>
      <c r="AD5643" s="14"/>
      <c r="AE5643" s="14"/>
      <c r="AT5643" s="269" t="s">
        <v>200</v>
      </c>
      <c r="AU5643" s="269" t="s">
        <v>82</v>
      </c>
      <c r="AV5643" s="14" t="s">
        <v>82</v>
      </c>
      <c r="AW5643" s="14" t="s">
        <v>30</v>
      </c>
      <c r="AX5643" s="14" t="s">
        <v>73</v>
      </c>
      <c r="AY5643" s="269" t="s">
        <v>189</v>
      </c>
    </row>
    <row r="5644" s="15" customFormat="1">
      <c r="A5644" s="15"/>
      <c r="B5644" s="270"/>
      <c r="C5644" s="271"/>
      <c r="D5644" s="242" t="s">
        <v>200</v>
      </c>
      <c r="E5644" s="272" t="s">
        <v>1</v>
      </c>
      <c r="F5644" s="273" t="s">
        <v>207</v>
      </c>
      <c r="G5644" s="271"/>
      <c r="H5644" s="274">
        <v>12.628</v>
      </c>
      <c r="I5644" s="275"/>
      <c r="J5644" s="271"/>
      <c r="K5644" s="271"/>
      <c r="L5644" s="276"/>
      <c r="M5644" s="277"/>
      <c r="N5644" s="278"/>
      <c r="O5644" s="278"/>
      <c r="P5644" s="278"/>
      <c r="Q5644" s="278"/>
      <c r="R5644" s="278"/>
      <c r="S5644" s="278"/>
      <c r="T5644" s="279"/>
      <c r="U5644" s="15"/>
      <c r="V5644" s="15"/>
      <c r="W5644" s="15"/>
      <c r="X5644" s="15"/>
      <c r="Y5644" s="15"/>
      <c r="Z5644" s="15"/>
      <c r="AA5644" s="15"/>
      <c r="AB5644" s="15"/>
      <c r="AC5644" s="15"/>
      <c r="AD5644" s="15"/>
      <c r="AE5644" s="15"/>
      <c r="AT5644" s="280" t="s">
        <v>200</v>
      </c>
      <c r="AU5644" s="280" t="s">
        <v>82</v>
      </c>
      <c r="AV5644" s="15" t="s">
        <v>195</v>
      </c>
      <c r="AW5644" s="15" t="s">
        <v>30</v>
      </c>
      <c r="AX5644" s="15" t="s">
        <v>80</v>
      </c>
      <c r="AY5644" s="280" t="s">
        <v>189</v>
      </c>
    </row>
    <row r="5645" s="2" customFormat="1" ht="37.8" customHeight="1">
      <c r="A5645" s="39"/>
      <c r="B5645" s="40"/>
      <c r="C5645" s="228" t="s">
        <v>3657</v>
      </c>
      <c r="D5645" s="228" t="s">
        <v>191</v>
      </c>
      <c r="E5645" s="229" t="s">
        <v>3658</v>
      </c>
      <c r="F5645" s="230" t="s">
        <v>3659</v>
      </c>
      <c r="G5645" s="231" t="s">
        <v>301</v>
      </c>
      <c r="H5645" s="232">
        <v>28.448</v>
      </c>
      <c r="I5645" s="233"/>
      <c r="J5645" s="234">
        <f>ROUND(I5645*H5645,2)</f>
        <v>0</v>
      </c>
      <c r="K5645" s="235"/>
      <c r="L5645" s="45"/>
      <c r="M5645" s="236" t="s">
        <v>1</v>
      </c>
      <c r="N5645" s="237" t="s">
        <v>38</v>
      </c>
      <c r="O5645" s="92"/>
      <c r="P5645" s="238">
        <f>O5645*H5645</f>
        <v>0</v>
      </c>
      <c r="Q5645" s="238">
        <v>0</v>
      </c>
      <c r="R5645" s="238">
        <f>Q5645*H5645</f>
        <v>0</v>
      </c>
      <c r="S5645" s="238">
        <v>0</v>
      </c>
      <c r="T5645" s="239">
        <f>S5645*H5645</f>
        <v>0</v>
      </c>
      <c r="U5645" s="39"/>
      <c r="V5645" s="39"/>
      <c r="W5645" s="39"/>
      <c r="X5645" s="39"/>
      <c r="Y5645" s="39"/>
      <c r="Z5645" s="39"/>
      <c r="AA5645" s="39"/>
      <c r="AB5645" s="39"/>
      <c r="AC5645" s="39"/>
      <c r="AD5645" s="39"/>
      <c r="AE5645" s="39"/>
      <c r="AR5645" s="240" t="s">
        <v>306</v>
      </c>
      <c r="AT5645" s="240" t="s">
        <v>191</v>
      </c>
      <c r="AU5645" s="240" t="s">
        <v>82</v>
      </c>
      <c r="AY5645" s="18" t="s">
        <v>189</v>
      </c>
      <c r="BE5645" s="241">
        <f>IF(N5645="základní",J5645,0)</f>
        <v>0</v>
      </c>
      <c r="BF5645" s="241">
        <f>IF(N5645="snížená",J5645,0)</f>
        <v>0</v>
      </c>
      <c r="BG5645" s="241">
        <f>IF(N5645="zákl. přenesená",J5645,0)</f>
        <v>0</v>
      </c>
      <c r="BH5645" s="241">
        <f>IF(N5645="sníž. přenesená",J5645,0)</f>
        <v>0</v>
      </c>
      <c r="BI5645" s="241">
        <f>IF(N5645="nulová",J5645,0)</f>
        <v>0</v>
      </c>
      <c r="BJ5645" s="18" t="s">
        <v>80</v>
      </c>
      <c r="BK5645" s="241">
        <f>ROUND(I5645*H5645,2)</f>
        <v>0</v>
      </c>
      <c r="BL5645" s="18" t="s">
        <v>306</v>
      </c>
      <c r="BM5645" s="240" t="s">
        <v>3660</v>
      </c>
    </row>
    <row r="5646" s="2" customFormat="1">
      <c r="A5646" s="39"/>
      <c r="B5646" s="40"/>
      <c r="C5646" s="41"/>
      <c r="D5646" s="242" t="s">
        <v>197</v>
      </c>
      <c r="E5646" s="41"/>
      <c r="F5646" s="243" t="s">
        <v>3659</v>
      </c>
      <c r="G5646" s="41"/>
      <c r="H5646" s="41"/>
      <c r="I5646" s="244"/>
      <c r="J5646" s="41"/>
      <c r="K5646" s="41"/>
      <c r="L5646" s="45"/>
      <c r="M5646" s="245"/>
      <c r="N5646" s="246"/>
      <c r="O5646" s="92"/>
      <c r="P5646" s="92"/>
      <c r="Q5646" s="92"/>
      <c r="R5646" s="92"/>
      <c r="S5646" s="92"/>
      <c r="T5646" s="93"/>
      <c r="U5646" s="39"/>
      <c r="V5646" s="39"/>
      <c r="W5646" s="39"/>
      <c r="X5646" s="39"/>
      <c r="Y5646" s="39"/>
      <c r="Z5646" s="39"/>
      <c r="AA5646" s="39"/>
      <c r="AB5646" s="39"/>
      <c r="AC5646" s="39"/>
      <c r="AD5646" s="39"/>
      <c r="AE5646" s="39"/>
      <c r="AT5646" s="18" t="s">
        <v>197</v>
      </c>
      <c r="AU5646" s="18" t="s">
        <v>82</v>
      </c>
    </row>
    <row r="5647" s="2" customFormat="1">
      <c r="A5647" s="39"/>
      <c r="B5647" s="40"/>
      <c r="C5647" s="41"/>
      <c r="D5647" s="247" t="s">
        <v>198</v>
      </c>
      <c r="E5647" s="41"/>
      <c r="F5647" s="248" t="s">
        <v>3661</v>
      </c>
      <c r="G5647" s="41"/>
      <c r="H5647" s="41"/>
      <c r="I5647" s="244"/>
      <c r="J5647" s="41"/>
      <c r="K5647" s="41"/>
      <c r="L5647" s="45"/>
      <c r="M5647" s="245"/>
      <c r="N5647" s="246"/>
      <c r="O5647" s="92"/>
      <c r="P5647" s="92"/>
      <c r="Q5647" s="92"/>
      <c r="R5647" s="92"/>
      <c r="S5647" s="92"/>
      <c r="T5647" s="93"/>
      <c r="U5647" s="39"/>
      <c r="V5647" s="39"/>
      <c r="W5647" s="39"/>
      <c r="X5647" s="39"/>
      <c r="Y5647" s="39"/>
      <c r="Z5647" s="39"/>
      <c r="AA5647" s="39"/>
      <c r="AB5647" s="39"/>
      <c r="AC5647" s="39"/>
      <c r="AD5647" s="39"/>
      <c r="AE5647" s="39"/>
      <c r="AT5647" s="18" t="s">
        <v>198</v>
      </c>
      <c r="AU5647" s="18" t="s">
        <v>82</v>
      </c>
    </row>
    <row r="5648" s="2" customFormat="1" ht="33" customHeight="1">
      <c r="A5648" s="39"/>
      <c r="B5648" s="40"/>
      <c r="C5648" s="228" t="s">
        <v>3662</v>
      </c>
      <c r="D5648" s="228" t="s">
        <v>191</v>
      </c>
      <c r="E5648" s="229" t="s">
        <v>3663</v>
      </c>
      <c r="F5648" s="230" t="s">
        <v>3664</v>
      </c>
      <c r="G5648" s="231" t="s">
        <v>301</v>
      </c>
      <c r="H5648" s="232">
        <v>28.448</v>
      </c>
      <c r="I5648" s="233"/>
      <c r="J5648" s="234">
        <f>ROUND(I5648*H5648,2)</f>
        <v>0</v>
      </c>
      <c r="K5648" s="235"/>
      <c r="L5648" s="45"/>
      <c r="M5648" s="236" t="s">
        <v>1</v>
      </c>
      <c r="N5648" s="237" t="s">
        <v>38</v>
      </c>
      <c r="O5648" s="92"/>
      <c r="P5648" s="238">
        <f>O5648*H5648</f>
        <v>0</v>
      </c>
      <c r="Q5648" s="238">
        <v>0</v>
      </c>
      <c r="R5648" s="238">
        <f>Q5648*H5648</f>
        <v>0</v>
      </c>
      <c r="S5648" s="238">
        <v>0</v>
      </c>
      <c r="T5648" s="239">
        <f>S5648*H5648</f>
        <v>0</v>
      </c>
      <c r="U5648" s="39"/>
      <c r="V5648" s="39"/>
      <c r="W5648" s="39"/>
      <c r="X5648" s="39"/>
      <c r="Y5648" s="39"/>
      <c r="Z5648" s="39"/>
      <c r="AA5648" s="39"/>
      <c r="AB5648" s="39"/>
      <c r="AC5648" s="39"/>
      <c r="AD5648" s="39"/>
      <c r="AE5648" s="39"/>
      <c r="AR5648" s="240" t="s">
        <v>306</v>
      </c>
      <c r="AT5648" s="240" t="s">
        <v>191</v>
      </c>
      <c r="AU5648" s="240" t="s">
        <v>82</v>
      </c>
      <c r="AY5648" s="18" t="s">
        <v>189</v>
      </c>
      <c r="BE5648" s="241">
        <f>IF(N5648="základní",J5648,0)</f>
        <v>0</v>
      </c>
      <c r="BF5648" s="241">
        <f>IF(N5648="snížená",J5648,0)</f>
        <v>0</v>
      </c>
      <c r="BG5648" s="241">
        <f>IF(N5648="zákl. přenesená",J5648,0)</f>
        <v>0</v>
      </c>
      <c r="BH5648" s="241">
        <f>IF(N5648="sníž. přenesená",J5648,0)</f>
        <v>0</v>
      </c>
      <c r="BI5648" s="241">
        <f>IF(N5648="nulová",J5648,0)</f>
        <v>0</v>
      </c>
      <c r="BJ5648" s="18" t="s">
        <v>80</v>
      </c>
      <c r="BK5648" s="241">
        <f>ROUND(I5648*H5648,2)</f>
        <v>0</v>
      </c>
      <c r="BL5648" s="18" t="s">
        <v>306</v>
      </c>
      <c r="BM5648" s="240" t="s">
        <v>3665</v>
      </c>
    </row>
    <row r="5649" s="2" customFormat="1">
      <c r="A5649" s="39"/>
      <c r="B5649" s="40"/>
      <c r="C5649" s="41"/>
      <c r="D5649" s="242" t="s">
        <v>197</v>
      </c>
      <c r="E5649" s="41"/>
      <c r="F5649" s="243" t="s">
        <v>3664</v>
      </c>
      <c r="G5649" s="41"/>
      <c r="H5649" s="41"/>
      <c r="I5649" s="244"/>
      <c r="J5649" s="41"/>
      <c r="K5649" s="41"/>
      <c r="L5649" s="45"/>
      <c r="M5649" s="245"/>
      <c r="N5649" s="246"/>
      <c r="O5649" s="92"/>
      <c r="P5649" s="92"/>
      <c r="Q5649" s="92"/>
      <c r="R5649" s="92"/>
      <c r="S5649" s="92"/>
      <c r="T5649" s="93"/>
      <c r="U5649" s="39"/>
      <c r="V5649" s="39"/>
      <c r="W5649" s="39"/>
      <c r="X5649" s="39"/>
      <c r="Y5649" s="39"/>
      <c r="Z5649" s="39"/>
      <c r="AA5649" s="39"/>
      <c r="AB5649" s="39"/>
      <c r="AC5649" s="39"/>
      <c r="AD5649" s="39"/>
      <c r="AE5649" s="39"/>
      <c r="AT5649" s="18" t="s">
        <v>197</v>
      </c>
      <c r="AU5649" s="18" t="s">
        <v>82</v>
      </c>
    </row>
    <row r="5650" s="2" customFormat="1">
      <c r="A5650" s="39"/>
      <c r="B5650" s="40"/>
      <c r="C5650" s="41"/>
      <c r="D5650" s="247" t="s">
        <v>198</v>
      </c>
      <c r="E5650" s="41"/>
      <c r="F5650" s="248" t="s">
        <v>3666</v>
      </c>
      <c r="G5650" s="41"/>
      <c r="H5650" s="41"/>
      <c r="I5650" s="244"/>
      <c r="J5650" s="41"/>
      <c r="K5650" s="41"/>
      <c r="L5650" s="45"/>
      <c r="M5650" s="245"/>
      <c r="N5650" s="246"/>
      <c r="O5650" s="92"/>
      <c r="P5650" s="92"/>
      <c r="Q5650" s="92"/>
      <c r="R5650" s="92"/>
      <c r="S5650" s="92"/>
      <c r="T5650" s="93"/>
      <c r="U5650" s="39"/>
      <c r="V5650" s="39"/>
      <c r="W5650" s="39"/>
      <c r="X5650" s="39"/>
      <c r="Y5650" s="39"/>
      <c r="Z5650" s="39"/>
      <c r="AA5650" s="39"/>
      <c r="AB5650" s="39"/>
      <c r="AC5650" s="39"/>
      <c r="AD5650" s="39"/>
      <c r="AE5650" s="39"/>
      <c r="AT5650" s="18" t="s">
        <v>198</v>
      </c>
      <c r="AU5650" s="18" t="s">
        <v>82</v>
      </c>
    </row>
    <row r="5651" s="2" customFormat="1" ht="24.15" customHeight="1">
      <c r="A5651" s="39"/>
      <c r="B5651" s="40"/>
      <c r="C5651" s="228" t="s">
        <v>3667</v>
      </c>
      <c r="D5651" s="228" t="s">
        <v>191</v>
      </c>
      <c r="E5651" s="229" t="s">
        <v>3668</v>
      </c>
      <c r="F5651" s="230" t="s">
        <v>3669</v>
      </c>
      <c r="G5651" s="231" t="s">
        <v>301</v>
      </c>
      <c r="H5651" s="232">
        <v>28.448</v>
      </c>
      <c r="I5651" s="233"/>
      <c r="J5651" s="234">
        <f>ROUND(I5651*H5651,2)</f>
        <v>0</v>
      </c>
      <c r="K5651" s="235"/>
      <c r="L5651" s="45"/>
      <c r="M5651" s="236" t="s">
        <v>1</v>
      </c>
      <c r="N5651" s="237" t="s">
        <v>38</v>
      </c>
      <c r="O5651" s="92"/>
      <c r="P5651" s="238">
        <f>O5651*H5651</f>
        <v>0</v>
      </c>
      <c r="Q5651" s="238">
        <v>4.5000000000000003E-05</v>
      </c>
      <c r="R5651" s="238">
        <f>Q5651*H5651</f>
        <v>0.00128016</v>
      </c>
      <c r="S5651" s="238">
        <v>0</v>
      </c>
      <c r="T5651" s="239">
        <f>S5651*H5651</f>
        <v>0</v>
      </c>
      <c r="U5651" s="39"/>
      <c r="V5651" s="39"/>
      <c r="W5651" s="39"/>
      <c r="X5651" s="39"/>
      <c r="Y5651" s="39"/>
      <c r="Z5651" s="39"/>
      <c r="AA5651" s="39"/>
      <c r="AB5651" s="39"/>
      <c r="AC5651" s="39"/>
      <c r="AD5651" s="39"/>
      <c r="AE5651" s="39"/>
      <c r="AR5651" s="240" t="s">
        <v>306</v>
      </c>
      <c r="AT5651" s="240" t="s">
        <v>191</v>
      </c>
      <c r="AU5651" s="240" t="s">
        <v>82</v>
      </c>
      <c r="AY5651" s="18" t="s">
        <v>189</v>
      </c>
      <c r="BE5651" s="241">
        <f>IF(N5651="základní",J5651,0)</f>
        <v>0</v>
      </c>
      <c r="BF5651" s="241">
        <f>IF(N5651="snížená",J5651,0)</f>
        <v>0</v>
      </c>
      <c r="BG5651" s="241">
        <f>IF(N5651="zákl. přenesená",J5651,0)</f>
        <v>0</v>
      </c>
      <c r="BH5651" s="241">
        <f>IF(N5651="sníž. přenesená",J5651,0)</f>
        <v>0</v>
      </c>
      <c r="BI5651" s="241">
        <f>IF(N5651="nulová",J5651,0)</f>
        <v>0</v>
      </c>
      <c r="BJ5651" s="18" t="s">
        <v>80</v>
      </c>
      <c r="BK5651" s="241">
        <f>ROUND(I5651*H5651,2)</f>
        <v>0</v>
      </c>
      <c r="BL5651" s="18" t="s">
        <v>306</v>
      </c>
      <c r="BM5651" s="240" t="s">
        <v>3670</v>
      </c>
    </row>
    <row r="5652" s="2" customFormat="1">
      <c r="A5652" s="39"/>
      <c r="B5652" s="40"/>
      <c r="C5652" s="41"/>
      <c r="D5652" s="242" t="s">
        <v>197</v>
      </c>
      <c r="E5652" s="41"/>
      <c r="F5652" s="243" t="s">
        <v>3669</v>
      </c>
      <c r="G5652" s="41"/>
      <c r="H5652" s="41"/>
      <c r="I5652" s="244"/>
      <c r="J5652" s="41"/>
      <c r="K5652" s="41"/>
      <c r="L5652" s="45"/>
      <c r="M5652" s="245"/>
      <c r="N5652" s="246"/>
      <c r="O5652" s="92"/>
      <c r="P5652" s="92"/>
      <c r="Q5652" s="92"/>
      <c r="R5652" s="92"/>
      <c r="S5652" s="92"/>
      <c r="T5652" s="93"/>
      <c r="U5652" s="39"/>
      <c r="V5652" s="39"/>
      <c r="W5652" s="39"/>
      <c r="X5652" s="39"/>
      <c r="Y5652" s="39"/>
      <c r="Z5652" s="39"/>
      <c r="AA5652" s="39"/>
      <c r="AB5652" s="39"/>
      <c r="AC5652" s="39"/>
      <c r="AD5652" s="39"/>
      <c r="AE5652" s="39"/>
      <c r="AT5652" s="18" t="s">
        <v>197</v>
      </c>
      <c r="AU5652" s="18" t="s">
        <v>82</v>
      </c>
    </row>
    <row r="5653" s="2" customFormat="1">
      <c r="A5653" s="39"/>
      <c r="B5653" s="40"/>
      <c r="C5653" s="41"/>
      <c r="D5653" s="247" t="s">
        <v>198</v>
      </c>
      <c r="E5653" s="41"/>
      <c r="F5653" s="248" t="s">
        <v>3671</v>
      </c>
      <c r="G5653" s="41"/>
      <c r="H5653" s="41"/>
      <c r="I5653" s="244"/>
      <c r="J5653" s="41"/>
      <c r="K5653" s="41"/>
      <c r="L5653" s="45"/>
      <c r="M5653" s="245"/>
      <c r="N5653" s="246"/>
      <c r="O5653" s="92"/>
      <c r="P5653" s="92"/>
      <c r="Q5653" s="92"/>
      <c r="R5653" s="92"/>
      <c r="S5653" s="92"/>
      <c r="T5653" s="93"/>
      <c r="U5653" s="39"/>
      <c r="V5653" s="39"/>
      <c r="W5653" s="39"/>
      <c r="X5653" s="39"/>
      <c r="Y5653" s="39"/>
      <c r="Z5653" s="39"/>
      <c r="AA5653" s="39"/>
      <c r="AB5653" s="39"/>
      <c r="AC5653" s="39"/>
      <c r="AD5653" s="39"/>
      <c r="AE5653" s="39"/>
      <c r="AT5653" s="18" t="s">
        <v>198</v>
      </c>
      <c r="AU5653" s="18" t="s">
        <v>82</v>
      </c>
    </row>
    <row r="5654" s="2" customFormat="1" ht="24.15" customHeight="1">
      <c r="A5654" s="39"/>
      <c r="B5654" s="40"/>
      <c r="C5654" s="228" t="s">
        <v>3672</v>
      </c>
      <c r="D5654" s="228" t="s">
        <v>191</v>
      </c>
      <c r="E5654" s="229" t="s">
        <v>3673</v>
      </c>
      <c r="F5654" s="230" t="s">
        <v>3674</v>
      </c>
      <c r="G5654" s="231" t="s">
        <v>256</v>
      </c>
      <c r="H5654" s="232">
        <v>1.4450000000000001</v>
      </c>
      <c r="I5654" s="233"/>
      <c r="J5654" s="234">
        <f>ROUND(I5654*H5654,2)</f>
        <v>0</v>
      </c>
      <c r="K5654" s="235"/>
      <c r="L5654" s="45"/>
      <c r="M5654" s="236" t="s">
        <v>1</v>
      </c>
      <c r="N5654" s="237" t="s">
        <v>38</v>
      </c>
      <c r="O5654" s="92"/>
      <c r="P5654" s="238">
        <f>O5654*H5654</f>
        <v>0</v>
      </c>
      <c r="Q5654" s="238">
        <v>0</v>
      </c>
      <c r="R5654" s="238">
        <f>Q5654*H5654</f>
        <v>0</v>
      </c>
      <c r="S5654" s="238">
        <v>0</v>
      </c>
      <c r="T5654" s="239">
        <f>S5654*H5654</f>
        <v>0</v>
      </c>
      <c r="U5654" s="39"/>
      <c r="V5654" s="39"/>
      <c r="W5654" s="39"/>
      <c r="X5654" s="39"/>
      <c r="Y5654" s="39"/>
      <c r="Z5654" s="39"/>
      <c r="AA5654" s="39"/>
      <c r="AB5654" s="39"/>
      <c r="AC5654" s="39"/>
      <c r="AD5654" s="39"/>
      <c r="AE5654" s="39"/>
      <c r="AR5654" s="240" t="s">
        <v>306</v>
      </c>
      <c r="AT5654" s="240" t="s">
        <v>191</v>
      </c>
      <c r="AU5654" s="240" t="s">
        <v>82</v>
      </c>
      <c r="AY5654" s="18" t="s">
        <v>189</v>
      </c>
      <c r="BE5654" s="241">
        <f>IF(N5654="základní",J5654,0)</f>
        <v>0</v>
      </c>
      <c r="BF5654" s="241">
        <f>IF(N5654="snížená",J5654,0)</f>
        <v>0</v>
      </c>
      <c r="BG5654" s="241">
        <f>IF(N5654="zákl. přenesená",J5654,0)</f>
        <v>0</v>
      </c>
      <c r="BH5654" s="241">
        <f>IF(N5654="sníž. přenesená",J5654,0)</f>
        <v>0</v>
      </c>
      <c r="BI5654" s="241">
        <f>IF(N5654="nulová",J5654,0)</f>
        <v>0</v>
      </c>
      <c r="BJ5654" s="18" t="s">
        <v>80</v>
      </c>
      <c r="BK5654" s="241">
        <f>ROUND(I5654*H5654,2)</f>
        <v>0</v>
      </c>
      <c r="BL5654" s="18" t="s">
        <v>306</v>
      </c>
      <c r="BM5654" s="240" t="s">
        <v>3675</v>
      </c>
    </row>
    <row r="5655" s="2" customFormat="1">
      <c r="A5655" s="39"/>
      <c r="B5655" s="40"/>
      <c r="C5655" s="41"/>
      <c r="D5655" s="242" t="s">
        <v>197</v>
      </c>
      <c r="E5655" s="41"/>
      <c r="F5655" s="243" t="s">
        <v>3676</v>
      </c>
      <c r="G5655" s="41"/>
      <c r="H5655" s="41"/>
      <c r="I5655" s="244"/>
      <c r="J5655" s="41"/>
      <c r="K5655" s="41"/>
      <c r="L5655" s="45"/>
      <c r="M5655" s="245"/>
      <c r="N5655" s="246"/>
      <c r="O5655" s="92"/>
      <c r="P5655" s="92"/>
      <c r="Q5655" s="92"/>
      <c r="R5655" s="92"/>
      <c r="S5655" s="92"/>
      <c r="T5655" s="93"/>
      <c r="U5655" s="39"/>
      <c r="V5655" s="39"/>
      <c r="W5655" s="39"/>
      <c r="X5655" s="39"/>
      <c r="Y5655" s="39"/>
      <c r="Z5655" s="39"/>
      <c r="AA5655" s="39"/>
      <c r="AB5655" s="39"/>
      <c r="AC5655" s="39"/>
      <c r="AD5655" s="39"/>
      <c r="AE5655" s="39"/>
      <c r="AT5655" s="18" t="s">
        <v>197</v>
      </c>
      <c r="AU5655" s="18" t="s">
        <v>82</v>
      </c>
    </row>
    <row r="5656" s="2" customFormat="1">
      <c r="A5656" s="39"/>
      <c r="B5656" s="40"/>
      <c r="C5656" s="41"/>
      <c r="D5656" s="247" t="s">
        <v>198</v>
      </c>
      <c r="E5656" s="41"/>
      <c r="F5656" s="248" t="s">
        <v>3677</v>
      </c>
      <c r="G5656" s="41"/>
      <c r="H5656" s="41"/>
      <c r="I5656" s="244"/>
      <c r="J5656" s="41"/>
      <c r="K5656" s="41"/>
      <c r="L5656" s="45"/>
      <c r="M5656" s="245"/>
      <c r="N5656" s="246"/>
      <c r="O5656" s="92"/>
      <c r="P5656" s="92"/>
      <c r="Q5656" s="92"/>
      <c r="R5656" s="92"/>
      <c r="S5656" s="92"/>
      <c r="T5656" s="93"/>
      <c r="U5656" s="39"/>
      <c r="V5656" s="39"/>
      <c r="W5656" s="39"/>
      <c r="X5656" s="39"/>
      <c r="Y5656" s="39"/>
      <c r="Z5656" s="39"/>
      <c r="AA5656" s="39"/>
      <c r="AB5656" s="39"/>
      <c r="AC5656" s="39"/>
      <c r="AD5656" s="39"/>
      <c r="AE5656" s="39"/>
      <c r="AT5656" s="18" t="s">
        <v>198</v>
      </c>
      <c r="AU5656" s="18" t="s">
        <v>82</v>
      </c>
    </row>
    <row r="5657" s="12" customFormat="1" ht="22.8" customHeight="1">
      <c r="A5657" s="12"/>
      <c r="B5657" s="212"/>
      <c r="C5657" s="213"/>
      <c r="D5657" s="214" t="s">
        <v>72</v>
      </c>
      <c r="E5657" s="226" t="s">
        <v>3678</v>
      </c>
      <c r="F5657" s="226" t="s">
        <v>3679</v>
      </c>
      <c r="G5657" s="213"/>
      <c r="H5657" s="213"/>
      <c r="I5657" s="216"/>
      <c r="J5657" s="227">
        <f>BK5657</f>
        <v>0</v>
      </c>
      <c r="K5657" s="213"/>
      <c r="L5657" s="218"/>
      <c r="M5657" s="219"/>
      <c r="N5657" s="220"/>
      <c r="O5657" s="220"/>
      <c r="P5657" s="221">
        <f>SUM(P5658:P5731)</f>
        <v>0</v>
      </c>
      <c r="Q5657" s="220"/>
      <c r="R5657" s="221">
        <f>SUM(R5658:R5731)</f>
        <v>0.22083294250000002</v>
      </c>
      <c r="S5657" s="220"/>
      <c r="T5657" s="222">
        <f>SUM(T5658:T5731)</f>
        <v>0.54795000000000005</v>
      </c>
      <c r="U5657" s="12"/>
      <c r="V5657" s="12"/>
      <c r="W5657" s="12"/>
      <c r="X5657" s="12"/>
      <c r="Y5657" s="12"/>
      <c r="Z5657" s="12"/>
      <c r="AA5657" s="12"/>
      <c r="AB5657" s="12"/>
      <c r="AC5657" s="12"/>
      <c r="AD5657" s="12"/>
      <c r="AE5657" s="12"/>
      <c r="AR5657" s="223" t="s">
        <v>82</v>
      </c>
      <c r="AT5657" s="224" t="s">
        <v>72</v>
      </c>
      <c r="AU5657" s="224" t="s">
        <v>80</v>
      </c>
      <c r="AY5657" s="223" t="s">
        <v>189</v>
      </c>
      <c r="BK5657" s="225">
        <f>SUM(BK5658:BK5731)</f>
        <v>0</v>
      </c>
    </row>
    <row r="5658" s="2" customFormat="1" ht="21.75" customHeight="1">
      <c r="A5658" s="39"/>
      <c r="B5658" s="40"/>
      <c r="C5658" s="228" t="s">
        <v>3680</v>
      </c>
      <c r="D5658" s="228" t="s">
        <v>191</v>
      </c>
      <c r="E5658" s="229" t="s">
        <v>3681</v>
      </c>
      <c r="F5658" s="230" t="s">
        <v>3682</v>
      </c>
      <c r="G5658" s="231" t="s">
        <v>301</v>
      </c>
      <c r="H5658" s="232">
        <v>25.600000000000001</v>
      </c>
      <c r="I5658" s="233"/>
      <c r="J5658" s="234">
        <f>ROUND(I5658*H5658,2)</f>
        <v>0</v>
      </c>
      <c r="K5658" s="235"/>
      <c r="L5658" s="45"/>
      <c r="M5658" s="236" t="s">
        <v>1</v>
      </c>
      <c r="N5658" s="237" t="s">
        <v>38</v>
      </c>
      <c r="O5658" s="92"/>
      <c r="P5658" s="238">
        <f>O5658*H5658</f>
        <v>0</v>
      </c>
      <c r="Q5658" s="238">
        <v>7.6799999999999999E-07</v>
      </c>
      <c r="R5658" s="238">
        <f>Q5658*H5658</f>
        <v>1.96608E-05</v>
      </c>
      <c r="S5658" s="238">
        <v>0</v>
      </c>
      <c r="T5658" s="239">
        <f>S5658*H5658</f>
        <v>0</v>
      </c>
      <c r="U5658" s="39"/>
      <c r="V5658" s="39"/>
      <c r="W5658" s="39"/>
      <c r="X5658" s="39"/>
      <c r="Y5658" s="39"/>
      <c r="Z5658" s="39"/>
      <c r="AA5658" s="39"/>
      <c r="AB5658" s="39"/>
      <c r="AC5658" s="39"/>
      <c r="AD5658" s="39"/>
      <c r="AE5658" s="39"/>
      <c r="AR5658" s="240" t="s">
        <v>306</v>
      </c>
      <c r="AT5658" s="240" t="s">
        <v>191</v>
      </c>
      <c r="AU5658" s="240" t="s">
        <v>82</v>
      </c>
      <c r="AY5658" s="18" t="s">
        <v>189</v>
      </c>
      <c r="BE5658" s="241">
        <f>IF(N5658="základní",J5658,0)</f>
        <v>0</v>
      </c>
      <c r="BF5658" s="241">
        <f>IF(N5658="snížená",J5658,0)</f>
        <v>0</v>
      </c>
      <c r="BG5658" s="241">
        <f>IF(N5658="zákl. přenesená",J5658,0)</f>
        <v>0</v>
      </c>
      <c r="BH5658" s="241">
        <f>IF(N5658="sníž. přenesená",J5658,0)</f>
        <v>0</v>
      </c>
      <c r="BI5658" s="241">
        <f>IF(N5658="nulová",J5658,0)</f>
        <v>0</v>
      </c>
      <c r="BJ5658" s="18" t="s">
        <v>80</v>
      </c>
      <c r="BK5658" s="241">
        <f>ROUND(I5658*H5658,2)</f>
        <v>0</v>
      </c>
      <c r="BL5658" s="18" t="s">
        <v>306</v>
      </c>
      <c r="BM5658" s="240" t="s">
        <v>3683</v>
      </c>
    </row>
    <row r="5659" s="2" customFormat="1">
      <c r="A5659" s="39"/>
      <c r="B5659" s="40"/>
      <c r="C5659" s="41"/>
      <c r="D5659" s="242" t="s">
        <v>197</v>
      </c>
      <c r="E5659" s="41"/>
      <c r="F5659" s="243" t="s">
        <v>3682</v>
      </c>
      <c r="G5659" s="41"/>
      <c r="H5659" s="41"/>
      <c r="I5659" s="244"/>
      <c r="J5659" s="41"/>
      <c r="K5659" s="41"/>
      <c r="L5659" s="45"/>
      <c r="M5659" s="245"/>
      <c r="N5659" s="246"/>
      <c r="O5659" s="92"/>
      <c r="P5659" s="92"/>
      <c r="Q5659" s="92"/>
      <c r="R5659" s="92"/>
      <c r="S5659" s="92"/>
      <c r="T5659" s="93"/>
      <c r="U5659" s="39"/>
      <c r="V5659" s="39"/>
      <c r="W5659" s="39"/>
      <c r="X5659" s="39"/>
      <c r="Y5659" s="39"/>
      <c r="Z5659" s="39"/>
      <c r="AA5659" s="39"/>
      <c r="AB5659" s="39"/>
      <c r="AC5659" s="39"/>
      <c r="AD5659" s="39"/>
      <c r="AE5659" s="39"/>
      <c r="AT5659" s="18" t="s">
        <v>197</v>
      </c>
      <c r="AU5659" s="18" t="s">
        <v>82</v>
      </c>
    </row>
    <row r="5660" s="2" customFormat="1">
      <c r="A5660" s="39"/>
      <c r="B5660" s="40"/>
      <c r="C5660" s="41"/>
      <c r="D5660" s="247" t="s">
        <v>198</v>
      </c>
      <c r="E5660" s="41"/>
      <c r="F5660" s="248" t="s">
        <v>3684</v>
      </c>
      <c r="G5660" s="41"/>
      <c r="H5660" s="41"/>
      <c r="I5660" s="244"/>
      <c r="J5660" s="41"/>
      <c r="K5660" s="41"/>
      <c r="L5660" s="45"/>
      <c r="M5660" s="245"/>
      <c r="N5660" s="246"/>
      <c r="O5660" s="92"/>
      <c r="P5660" s="92"/>
      <c r="Q5660" s="92"/>
      <c r="R5660" s="92"/>
      <c r="S5660" s="92"/>
      <c r="T5660" s="93"/>
      <c r="U5660" s="39"/>
      <c r="V5660" s="39"/>
      <c r="W5660" s="39"/>
      <c r="X5660" s="39"/>
      <c r="Y5660" s="39"/>
      <c r="Z5660" s="39"/>
      <c r="AA5660" s="39"/>
      <c r="AB5660" s="39"/>
      <c r="AC5660" s="39"/>
      <c r="AD5660" s="39"/>
      <c r="AE5660" s="39"/>
      <c r="AT5660" s="18" t="s">
        <v>198</v>
      </c>
      <c r="AU5660" s="18" t="s">
        <v>82</v>
      </c>
    </row>
    <row r="5661" s="13" customFormat="1">
      <c r="A5661" s="13"/>
      <c r="B5661" s="249"/>
      <c r="C5661" s="250"/>
      <c r="D5661" s="242" t="s">
        <v>200</v>
      </c>
      <c r="E5661" s="251" t="s">
        <v>1</v>
      </c>
      <c r="F5661" s="252" t="s">
        <v>1042</v>
      </c>
      <c r="G5661" s="250"/>
      <c r="H5661" s="251" t="s">
        <v>1</v>
      </c>
      <c r="I5661" s="253"/>
      <c r="J5661" s="250"/>
      <c r="K5661" s="250"/>
      <c r="L5661" s="254"/>
      <c r="M5661" s="255"/>
      <c r="N5661" s="256"/>
      <c r="O5661" s="256"/>
      <c r="P5661" s="256"/>
      <c r="Q5661" s="256"/>
      <c r="R5661" s="256"/>
      <c r="S5661" s="256"/>
      <c r="T5661" s="257"/>
      <c r="U5661" s="13"/>
      <c r="V5661" s="13"/>
      <c r="W5661" s="13"/>
      <c r="X5661" s="13"/>
      <c r="Y5661" s="13"/>
      <c r="Z5661" s="13"/>
      <c r="AA5661" s="13"/>
      <c r="AB5661" s="13"/>
      <c r="AC5661" s="13"/>
      <c r="AD5661" s="13"/>
      <c r="AE5661" s="13"/>
      <c r="AT5661" s="258" t="s">
        <v>200</v>
      </c>
      <c r="AU5661" s="258" t="s">
        <v>82</v>
      </c>
      <c r="AV5661" s="13" t="s">
        <v>80</v>
      </c>
      <c r="AW5661" s="13" t="s">
        <v>30</v>
      </c>
      <c r="AX5661" s="13" t="s">
        <v>73</v>
      </c>
      <c r="AY5661" s="258" t="s">
        <v>189</v>
      </c>
    </row>
    <row r="5662" s="13" customFormat="1">
      <c r="A5662" s="13"/>
      <c r="B5662" s="249"/>
      <c r="C5662" s="250"/>
      <c r="D5662" s="242" t="s">
        <v>200</v>
      </c>
      <c r="E5662" s="251" t="s">
        <v>1</v>
      </c>
      <c r="F5662" s="252" t="s">
        <v>338</v>
      </c>
      <c r="G5662" s="250"/>
      <c r="H5662" s="251" t="s">
        <v>1</v>
      </c>
      <c r="I5662" s="253"/>
      <c r="J5662" s="250"/>
      <c r="K5662" s="250"/>
      <c r="L5662" s="254"/>
      <c r="M5662" s="255"/>
      <c r="N5662" s="256"/>
      <c r="O5662" s="256"/>
      <c r="P5662" s="256"/>
      <c r="Q5662" s="256"/>
      <c r="R5662" s="256"/>
      <c r="S5662" s="256"/>
      <c r="T5662" s="257"/>
      <c r="U5662" s="13"/>
      <c r="V5662" s="13"/>
      <c r="W5662" s="13"/>
      <c r="X5662" s="13"/>
      <c r="Y5662" s="13"/>
      <c r="Z5662" s="13"/>
      <c r="AA5662" s="13"/>
      <c r="AB5662" s="13"/>
      <c r="AC5662" s="13"/>
      <c r="AD5662" s="13"/>
      <c r="AE5662" s="13"/>
      <c r="AT5662" s="258" t="s">
        <v>200</v>
      </c>
      <c r="AU5662" s="258" t="s">
        <v>82</v>
      </c>
      <c r="AV5662" s="13" t="s">
        <v>80</v>
      </c>
      <c r="AW5662" s="13" t="s">
        <v>30</v>
      </c>
      <c r="AX5662" s="13" t="s">
        <v>73</v>
      </c>
      <c r="AY5662" s="258" t="s">
        <v>189</v>
      </c>
    </row>
    <row r="5663" s="13" customFormat="1">
      <c r="A5663" s="13"/>
      <c r="B5663" s="249"/>
      <c r="C5663" s="250"/>
      <c r="D5663" s="242" t="s">
        <v>200</v>
      </c>
      <c r="E5663" s="251" t="s">
        <v>1</v>
      </c>
      <c r="F5663" s="252" t="s">
        <v>3685</v>
      </c>
      <c r="G5663" s="250"/>
      <c r="H5663" s="251" t="s">
        <v>1</v>
      </c>
      <c r="I5663" s="253"/>
      <c r="J5663" s="250"/>
      <c r="K5663" s="250"/>
      <c r="L5663" s="254"/>
      <c r="M5663" s="255"/>
      <c r="N5663" s="256"/>
      <c r="O5663" s="256"/>
      <c r="P5663" s="256"/>
      <c r="Q5663" s="256"/>
      <c r="R5663" s="256"/>
      <c r="S5663" s="256"/>
      <c r="T5663" s="257"/>
      <c r="U5663" s="13"/>
      <c r="V5663" s="13"/>
      <c r="W5663" s="13"/>
      <c r="X5663" s="13"/>
      <c r="Y5663" s="13"/>
      <c r="Z5663" s="13"/>
      <c r="AA5663" s="13"/>
      <c r="AB5663" s="13"/>
      <c r="AC5663" s="13"/>
      <c r="AD5663" s="13"/>
      <c r="AE5663" s="13"/>
      <c r="AT5663" s="258" t="s">
        <v>200</v>
      </c>
      <c r="AU5663" s="258" t="s">
        <v>82</v>
      </c>
      <c r="AV5663" s="13" t="s">
        <v>80</v>
      </c>
      <c r="AW5663" s="13" t="s">
        <v>30</v>
      </c>
      <c r="AX5663" s="13" t="s">
        <v>73</v>
      </c>
      <c r="AY5663" s="258" t="s">
        <v>189</v>
      </c>
    </row>
    <row r="5664" s="14" customFormat="1">
      <c r="A5664" s="14"/>
      <c r="B5664" s="259"/>
      <c r="C5664" s="260"/>
      <c r="D5664" s="242" t="s">
        <v>200</v>
      </c>
      <c r="E5664" s="261" t="s">
        <v>1</v>
      </c>
      <c r="F5664" s="262" t="s">
        <v>3686</v>
      </c>
      <c r="G5664" s="260"/>
      <c r="H5664" s="263">
        <v>25.600000000000001</v>
      </c>
      <c r="I5664" s="264"/>
      <c r="J5664" s="260"/>
      <c r="K5664" s="260"/>
      <c r="L5664" s="265"/>
      <c r="M5664" s="266"/>
      <c r="N5664" s="267"/>
      <c r="O5664" s="267"/>
      <c r="P5664" s="267"/>
      <c r="Q5664" s="267"/>
      <c r="R5664" s="267"/>
      <c r="S5664" s="267"/>
      <c r="T5664" s="268"/>
      <c r="U5664" s="14"/>
      <c r="V5664" s="14"/>
      <c r="W5664" s="14"/>
      <c r="X5664" s="14"/>
      <c r="Y5664" s="14"/>
      <c r="Z5664" s="14"/>
      <c r="AA5664" s="14"/>
      <c r="AB5664" s="14"/>
      <c r="AC5664" s="14"/>
      <c r="AD5664" s="14"/>
      <c r="AE5664" s="14"/>
      <c r="AT5664" s="269" t="s">
        <v>200</v>
      </c>
      <c r="AU5664" s="269" t="s">
        <v>82</v>
      </c>
      <c r="AV5664" s="14" t="s">
        <v>82</v>
      </c>
      <c r="AW5664" s="14" t="s">
        <v>30</v>
      </c>
      <c r="AX5664" s="14" t="s">
        <v>73</v>
      </c>
      <c r="AY5664" s="269" t="s">
        <v>189</v>
      </c>
    </row>
    <row r="5665" s="15" customFormat="1">
      <c r="A5665" s="15"/>
      <c r="B5665" s="270"/>
      <c r="C5665" s="271"/>
      <c r="D5665" s="242" t="s">
        <v>200</v>
      </c>
      <c r="E5665" s="272" t="s">
        <v>1</v>
      </c>
      <c r="F5665" s="273" t="s">
        <v>207</v>
      </c>
      <c r="G5665" s="271"/>
      <c r="H5665" s="274">
        <v>25.600000000000001</v>
      </c>
      <c r="I5665" s="275"/>
      <c r="J5665" s="271"/>
      <c r="K5665" s="271"/>
      <c r="L5665" s="276"/>
      <c r="M5665" s="277"/>
      <c r="N5665" s="278"/>
      <c r="O5665" s="278"/>
      <c r="P5665" s="278"/>
      <c r="Q5665" s="278"/>
      <c r="R5665" s="278"/>
      <c r="S5665" s="278"/>
      <c r="T5665" s="279"/>
      <c r="U5665" s="15"/>
      <c r="V5665" s="15"/>
      <c r="W5665" s="15"/>
      <c r="X5665" s="15"/>
      <c r="Y5665" s="15"/>
      <c r="Z5665" s="15"/>
      <c r="AA5665" s="15"/>
      <c r="AB5665" s="15"/>
      <c r="AC5665" s="15"/>
      <c r="AD5665" s="15"/>
      <c r="AE5665" s="15"/>
      <c r="AT5665" s="280" t="s">
        <v>200</v>
      </c>
      <c r="AU5665" s="280" t="s">
        <v>82</v>
      </c>
      <c r="AV5665" s="15" t="s">
        <v>195</v>
      </c>
      <c r="AW5665" s="15" t="s">
        <v>30</v>
      </c>
      <c r="AX5665" s="15" t="s">
        <v>80</v>
      </c>
      <c r="AY5665" s="280" t="s">
        <v>189</v>
      </c>
    </row>
    <row r="5666" s="2" customFormat="1" ht="16.5" customHeight="1">
      <c r="A5666" s="39"/>
      <c r="B5666" s="40"/>
      <c r="C5666" s="228" t="s">
        <v>3687</v>
      </c>
      <c r="D5666" s="228" t="s">
        <v>191</v>
      </c>
      <c r="E5666" s="229" t="s">
        <v>3688</v>
      </c>
      <c r="F5666" s="230" t="s">
        <v>3689</v>
      </c>
      <c r="G5666" s="231" t="s">
        <v>301</v>
      </c>
      <c r="H5666" s="232">
        <v>25.600000000000001</v>
      </c>
      <c r="I5666" s="233"/>
      <c r="J5666" s="234">
        <f>ROUND(I5666*H5666,2)</f>
        <v>0</v>
      </c>
      <c r="K5666" s="235"/>
      <c r="L5666" s="45"/>
      <c r="M5666" s="236" t="s">
        <v>1</v>
      </c>
      <c r="N5666" s="237" t="s">
        <v>38</v>
      </c>
      <c r="O5666" s="92"/>
      <c r="P5666" s="238">
        <f>O5666*H5666</f>
        <v>0</v>
      </c>
      <c r="Q5666" s="238">
        <v>0</v>
      </c>
      <c r="R5666" s="238">
        <f>Q5666*H5666</f>
        <v>0</v>
      </c>
      <c r="S5666" s="238">
        <v>0</v>
      </c>
      <c r="T5666" s="239">
        <f>S5666*H5666</f>
        <v>0</v>
      </c>
      <c r="U5666" s="39"/>
      <c r="V5666" s="39"/>
      <c r="W5666" s="39"/>
      <c r="X5666" s="39"/>
      <c r="Y5666" s="39"/>
      <c r="Z5666" s="39"/>
      <c r="AA5666" s="39"/>
      <c r="AB5666" s="39"/>
      <c r="AC5666" s="39"/>
      <c r="AD5666" s="39"/>
      <c r="AE5666" s="39"/>
      <c r="AR5666" s="240" t="s">
        <v>306</v>
      </c>
      <c r="AT5666" s="240" t="s">
        <v>191</v>
      </c>
      <c r="AU5666" s="240" t="s">
        <v>82</v>
      </c>
      <c r="AY5666" s="18" t="s">
        <v>189</v>
      </c>
      <c r="BE5666" s="241">
        <f>IF(N5666="základní",J5666,0)</f>
        <v>0</v>
      </c>
      <c r="BF5666" s="241">
        <f>IF(N5666="snížená",J5666,0)</f>
        <v>0</v>
      </c>
      <c r="BG5666" s="241">
        <f>IF(N5666="zákl. přenesená",J5666,0)</f>
        <v>0</v>
      </c>
      <c r="BH5666" s="241">
        <f>IF(N5666="sníž. přenesená",J5666,0)</f>
        <v>0</v>
      </c>
      <c r="BI5666" s="241">
        <f>IF(N5666="nulová",J5666,0)</f>
        <v>0</v>
      </c>
      <c r="BJ5666" s="18" t="s">
        <v>80</v>
      </c>
      <c r="BK5666" s="241">
        <f>ROUND(I5666*H5666,2)</f>
        <v>0</v>
      </c>
      <c r="BL5666" s="18" t="s">
        <v>306</v>
      </c>
      <c r="BM5666" s="240" t="s">
        <v>3690</v>
      </c>
    </row>
    <row r="5667" s="2" customFormat="1">
      <c r="A5667" s="39"/>
      <c r="B5667" s="40"/>
      <c r="C5667" s="41"/>
      <c r="D5667" s="242" t="s">
        <v>197</v>
      </c>
      <c r="E5667" s="41"/>
      <c r="F5667" s="243" t="s">
        <v>3689</v>
      </c>
      <c r="G5667" s="41"/>
      <c r="H5667" s="41"/>
      <c r="I5667" s="244"/>
      <c r="J5667" s="41"/>
      <c r="K5667" s="41"/>
      <c r="L5667" s="45"/>
      <c r="M5667" s="245"/>
      <c r="N5667" s="246"/>
      <c r="O5667" s="92"/>
      <c r="P5667" s="92"/>
      <c r="Q5667" s="92"/>
      <c r="R5667" s="92"/>
      <c r="S5667" s="92"/>
      <c r="T5667" s="93"/>
      <c r="U5667" s="39"/>
      <c r="V5667" s="39"/>
      <c r="W5667" s="39"/>
      <c r="X5667" s="39"/>
      <c r="Y5667" s="39"/>
      <c r="Z5667" s="39"/>
      <c r="AA5667" s="39"/>
      <c r="AB5667" s="39"/>
      <c r="AC5667" s="39"/>
      <c r="AD5667" s="39"/>
      <c r="AE5667" s="39"/>
      <c r="AT5667" s="18" t="s">
        <v>197</v>
      </c>
      <c r="AU5667" s="18" t="s">
        <v>82</v>
      </c>
    </row>
    <row r="5668" s="2" customFormat="1">
      <c r="A5668" s="39"/>
      <c r="B5668" s="40"/>
      <c r="C5668" s="41"/>
      <c r="D5668" s="247" t="s">
        <v>198</v>
      </c>
      <c r="E5668" s="41"/>
      <c r="F5668" s="248" t="s">
        <v>3691</v>
      </c>
      <c r="G5668" s="41"/>
      <c r="H5668" s="41"/>
      <c r="I5668" s="244"/>
      <c r="J5668" s="41"/>
      <c r="K5668" s="41"/>
      <c r="L5668" s="45"/>
      <c r="M5668" s="245"/>
      <c r="N5668" s="246"/>
      <c r="O5668" s="92"/>
      <c r="P5668" s="92"/>
      <c r="Q5668" s="92"/>
      <c r="R5668" s="92"/>
      <c r="S5668" s="92"/>
      <c r="T5668" s="93"/>
      <c r="U5668" s="39"/>
      <c r="V5668" s="39"/>
      <c r="W5668" s="39"/>
      <c r="X5668" s="39"/>
      <c r="Y5668" s="39"/>
      <c r="Z5668" s="39"/>
      <c r="AA5668" s="39"/>
      <c r="AB5668" s="39"/>
      <c r="AC5668" s="39"/>
      <c r="AD5668" s="39"/>
      <c r="AE5668" s="39"/>
      <c r="AT5668" s="18" t="s">
        <v>198</v>
      </c>
      <c r="AU5668" s="18" t="s">
        <v>82</v>
      </c>
    </row>
    <row r="5669" s="2" customFormat="1" ht="24.15" customHeight="1">
      <c r="A5669" s="39"/>
      <c r="B5669" s="40"/>
      <c r="C5669" s="228" t="s">
        <v>3692</v>
      </c>
      <c r="D5669" s="228" t="s">
        <v>191</v>
      </c>
      <c r="E5669" s="229" t="s">
        <v>3693</v>
      </c>
      <c r="F5669" s="230" t="s">
        <v>3694</v>
      </c>
      <c r="G5669" s="231" t="s">
        <v>301</v>
      </c>
      <c r="H5669" s="232">
        <v>25.600000000000001</v>
      </c>
      <c r="I5669" s="233"/>
      <c r="J5669" s="234">
        <f>ROUND(I5669*H5669,2)</f>
        <v>0</v>
      </c>
      <c r="K5669" s="235"/>
      <c r="L5669" s="45"/>
      <c r="M5669" s="236" t="s">
        <v>1</v>
      </c>
      <c r="N5669" s="237" t="s">
        <v>38</v>
      </c>
      <c r="O5669" s="92"/>
      <c r="P5669" s="238">
        <f>O5669*H5669</f>
        <v>0</v>
      </c>
      <c r="Q5669" s="238">
        <v>3.3000000000000003E-05</v>
      </c>
      <c r="R5669" s="238">
        <f>Q5669*H5669</f>
        <v>0.00084480000000000015</v>
      </c>
      <c r="S5669" s="238">
        <v>0</v>
      </c>
      <c r="T5669" s="239">
        <f>S5669*H5669</f>
        <v>0</v>
      </c>
      <c r="U5669" s="39"/>
      <c r="V5669" s="39"/>
      <c r="W5669" s="39"/>
      <c r="X5669" s="39"/>
      <c r="Y5669" s="39"/>
      <c r="Z5669" s="39"/>
      <c r="AA5669" s="39"/>
      <c r="AB5669" s="39"/>
      <c r="AC5669" s="39"/>
      <c r="AD5669" s="39"/>
      <c r="AE5669" s="39"/>
      <c r="AR5669" s="240" t="s">
        <v>306</v>
      </c>
      <c r="AT5669" s="240" t="s">
        <v>191</v>
      </c>
      <c r="AU5669" s="240" t="s">
        <v>82</v>
      </c>
      <c r="AY5669" s="18" t="s">
        <v>189</v>
      </c>
      <c r="BE5669" s="241">
        <f>IF(N5669="základní",J5669,0)</f>
        <v>0</v>
      </c>
      <c r="BF5669" s="241">
        <f>IF(N5669="snížená",J5669,0)</f>
        <v>0</v>
      </c>
      <c r="BG5669" s="241">
        <f>IF(N5669="zákl. přenesená",J5669,0)</f>
        <v>0</v>
      </c>
      <c r="BH5669" s="241">
        <f>IF(N5669="sníž. přenesená",J5669,0)</f>
        <v>0</v>
      </c>
      <c r="BI5669" s="241">
        <f>IF(N5669="nulová",J5669,0)</f>
        <v>0</v>
      </c>
      <c r="BJ5669" s="18" t="s">
        <v>80</v>
      </c>
      <c r="BK5669" s="241">
        <f>ROUND(I5669*H5669,2)</f>
        <v>0</v>
      </c>
      <c r="BL5669" s="18" t="s">
        <v>306</v>
      </c>
      <c r="BM5669" s="240" t="s">
        <v>3695</v>
      </c>
    </row>
    <row r="5670" s="2" customFormat="1">
      <c r="A5670" s="39"/>
      <c r="B5670" s="40"/>
      <c r="C5670" s="41"/>
      <c r="D5670" s="242" t="s">
        <v>197</v>
      </c>
      <c r="E5670" s="41"/>
      <c r="F5670" s="243" t="s">
        <v>3694</v>
      </c>
      <c r="G5670" s="41"/>
      <c r="H5670" s="41"/>
      <c r="I5670" s="244"/>
      <c r="J5670" s="41"/>
      <c r="K5670" s="41"/>
      <c r="L5670" s="45"/>
      <c r="M5670" s="245"/>
      <c r="N5670" s="246"/>
      <c r="O5670" s="92"/>
      <c r="P5670" s="92"/>
      <c r="Q5670" s="92"/>
      <c r="R5670" s="92"/>
      <c r="S5670" s="92"/>
      <c r="T5670" s="93"/>
      <c r="U5670" s="39"/>
      <c r="V5670" s="39"/>
      <c r="W5670" s="39"/>
      <c r="X5670" s="39"/>
      <c r="Y5670" s="39"/>
      <c r="Z5670" s="39"/>
      <c r="AA5670" s="39"/>
      <c r="AB5670" s="39"/>
      <c r="AC5670" s="39"/>
      <c r="AD5670" s="39"/>
      <c r="AE5670" s="39"/>
      <c r="AT5670" s="18" t="s">
        <v>197</v>
      </c>
      <c r="AU5670" s="18" t="s">
        <v>82</v>
      </c>
    </row>
    <row r="5671" s="2" customFormat="1">
      <c r="A5671" s="39"/>
      <c r="B5671" s="40"/>
      <c r="C5671" s="41"/>
      <c r="D5671" s="247" t="s">
        <v>198</v>
      </c>
      <c r="E5671" s="41"/>
      <c r="F5671" s="248" t="s">
        <v>3696</v>
      </c>
      <c r="G5671" s="41"/>
      <c r="H5671" s="41"/>
      <c r="I5671" s="244"/>
      <c r="J5671" s="41"/>
      <c r="K5671" s="41"/>
      <c r="L5671" s="45"/>
      <c r="M5671" s="245"/>
      <c r="N5671" s="246"/>
      <c r="O5671" s="92"/>
      <c r="P5671" s="92"/>
      <c r="Q5671" s="92"/>
      <c r="R5671" s="92"/>
      <c r="S5671" s="92"/>
      <c r="T5671" s="93"/>
      <c r="U5671" s="39"/>
      <c r="V5671" s="39"/>
      <c r="W5671" s="39"/>
      <c r="X5671" s="39"/>
      <c r="Y5671" s="39"/>
      <c r="Z5671" s="39"/>
      <c r="AA5671" s="39"/>
      <c r="AB5671" s="39"/>
      <c r="AC5671" s="39"/>
      <c r="AD5671" s="39"/>
      <c r="AE5671" s="39"/>
      <c r="AT5671" s="18" t="s">
        <v>198</v>
      </c>
      <c r="AU5671" s="18" t="s">
        <v>82</v>
      </c>
    </row>
    <row r="5672" s="2" customFormat="1" ht="24.15" customHeight="1">
      <c r="A5672" s="39"/>
      <c r="B5672" s="40"/>
      <c r="C5672" s="228" t="s">
        <v>3697</v>
      </c>
      <c r="D5672" s="228" t="s">
        <v>191</v>
      </c>
      <c r="E5672" s="229" t="s">
        <v>3698</v>
      </c>
      <c r="F5672" s="230" t="s">
        <v>3699</v>
      </c>
      <c r="G5672" s="231" t="s">
        <v>301</v>
      </c>
      <c r="H5672" s="232">
        <v>25.600000000000001</v>
      </c>
      <c r="I5672" s="233"/>
      <c r="J5672" s="234">
        <f>ROUND(I5672*H5672,2)</f>
        <v>0</v>
      </c>
      <c r="K5672" s="235"/>
      <c r="L5672" s="45"/>
      <c r="M5672" s="236" t="s">
        <v>1</v>
      </c>
      <c r="N5672" s="237" t="s">
        <v>38</v>
      </c>
      <c r="O5672" s="92"/>
      <c r="P5672" s="238">
        <f>O5672*H5672</f>
        <v>0</v>
      </c>
      <c r="Q5672" s="238">
        <v>0.0045450000000000004</v>
      </c>
      <c r="R5672" s="238">
        <f>Q5672*H5672</f>
        <v>0.11635200000000001</v>
      </c>
      <c r="S5672" s="238">
        <v>0</v>
      </c>
      <c r="T5672" s="239">
        <f>S5672*H5672</f>
        <v>0</v>
      </c>
      <c r="U5672" s="39"/>
      <c r="V5672" s="39"/>
      <c r="W5672" s="39"/>
      <c r="X5672" s="39"/>
      <c r="Y5672" s="39"/>
      <c r="Z5672" s="39"/>
      <c r="AA5672" s="39"/>
      <c r="AB5672" s="39"/>
      <c r="AC5672" s="39"/>
      <c r="AD5672" s="39"/>
      <c r="AE5672" s="39"/>
      <c r="AR5672" s="240" t="s">
        <v>306</v>
      </c>
      <c r="AT5672" s="240" t="s">
        <v>191</v>
      </c>
      <c r="AU5672" s="240" t="s">
        <v>82</v>
      </c>
      <c r="AY5672" s="18" t="s">
        <v>189</v>
      </c>
      <c r="BE5672" s="241">
        <f>IF(N5672="základní",J5672,0)</f>
        <v>0</v>
      </c>
      <c r="BF5672" s="241">
        <f>IF(N5672="snížená",J5672,0)</f>
        <v>0</v>
      </c>
      <c r="BG5672" s="241">
        <f>IF(N5672="zákl. přenesená",J5672,0)</f>
        <v>0</v>
      </c>
      <c r="BH5672" s="241">
        <f>IF(N5672="sníž. přenesená",J5672,0)</f>
        <v>0</v>
      </c>
      <c r="BI5672" s="241">
        <f>IF(N5672="nulová",J5672,0)</f>
        <v>0</v>
      </c>
      <c r="BJ5672" s="18" t="s">
        <v>80</v>
      </c>
      <c r="BK5672" s="241">
        <f>ROUND(I5672*H5672,2)</f>
        <v>0</v>
      </c>
      <c r="BL5672" s="18" t="s">
        <v>306</v>
      </c>
      <c r="BM5672" s="240" t="s">
        <v>3700</v>
      </c>
    </row>
    <row r="5673" s="2" customFormat="1">
      <c r="A5673" s="39"/>
      <c r="B5673" s="40"/>
      <c r="C5673" s="41"/>
      <c r="D5673" s="242" t="s">
        <v>197</v>
      </c>
      <c r="E5673" s="41"/>
      <c r="F5673" s="243" t="s">
        <v>3699</v>
      </c>
      <c r="G5673" s="41"/>
      <c r="H5673" s="41"/>
      <c r="I5673" s="244"/>
      <c r="J5673" s="41"/>
      <c r="K5673" s="41"/>
      <c r="L5673" s="45"/>
      <c r="M5673" s="245"/>
      <c r="N5673" s="246"/>
      <c r="O5673" s="92"/>
      <c r="P5673" s="92"/>
      <c r="Q5673" s="92"/>
      <c r="R5673" s="92"/>
      <c r="S5673" s="92"/>
      <c r="T5673" s="93"/>
      <c r="U5673" s="39"/>
      <c r="V5673" s="39"/>
      <c r="W5673" s="39"/>
      <c r="X5673" s="39"/>
      <c r="Y5673" s="39"/>
      <c r="Z5673" s="39"/>
      <c r="AA5673" s="39"/>
      <c r="AB5673" s="39"/>
      <c r="AC5673" s="39"/>
      <c r="AD5673" s="39"/>
      <c r="AE5673" s="39"/>
      <c r="AT5673" s="18" t="s">
        <v>197</v>
      </c>
      <c r="AU5673" s="18" t="s">
        <v>82</v>
      </c>
    </row>
    <row r="5674" s="2" customFormat="1">
      <c r="A5674" s="39"/>
      <c r="B5674" s="40"/>
      <c r="C5674" s="41"/>
      <c r="D5674" s="247" t="s">
        <v>198</v>
      </c>
      <c r="E5674" s="41"/>
      <c r="F5674" s="248" t="s">
        <v>3701</v>
      </c>
      <c r="G5674" s="41"/>
      <c r="H5674" s="41"/>
      <c r="I5674" s="244"/>
      <c r="J5674" s="41"/>
      <c r="K5674" s="41"/>
      <c r="L5674" s="45"/>
      <c r="M5674" s="245"/>
      <c r="N5674" s="246"/>
      <c r="O5674" s="92"/>
      <c r="P5674" s="92"/>
      <c r="Q5674" s="92"/>
      <c r="R5674" s="92"/>
      <c r="S5674" s="92"/>
      <c r="T5674" s="93"/>
      <c r="U5674" s="39"/>
      <c r="V5674" s="39"/>
      <c r="W5674" s="39"/>
      <c r="X5674" s="39"/>
      <c r="Y5674" s="39"/>
      <c r="Z5674" s="39"/>
      <c r="AA5674" s="39"/>
      <c r="AB5674" s="39"/>
      <c r="AC5674" s="39"/>
      <c r="AD5674" s="39"/>
      <c r="AE5674" s="39"/>
      <c r="AT5674" s="18" t="s">
        <v>198</v>
      </c>
      <c r="AU5674" s="18" t="s">
        <v>82</v>
      </c>
    </row>
    <row r="5675" s="13" customFormat="1">
      <c r="A5675" s="13"/>
      <c r="B5675" s="249"/>
      <c r="C5675" s="250"/>
      <c r="D5675" s="242" t="s">
        <v>200</v>
      </c>
      <c r="E5675" s="251" t="s">
        <v>1</v>
      </c>
      <c r="F5675" s="252" t="s">
        <v>1042</v>
      </c>
      <c r="G5675" s="250"/>
      <c r="H5675" s="251" t="s">
        <v>1</v>
      </c>
      <c r="I5675" s="253"/>
      <c r="J5675" s="250"/>
      <c r="K5675" s="250"/>
      <c r="L5675" s="254"/>
      <c r="M5675" s="255"/>
      <c r="N5675" s="256"/>
      <c r="O5675" s="256"/>
      <c r="P5675" s="256"/>
      <c r="Q5675" s="256"/>
      <c r="R5675" s="256"/>
      <c r="S5675" s="256"/>
      <c r="T5675" s="257"/>
      <c r="U5675" s="13"/>
      <c r="V5675" s="13"/>
      <c r="W5675" s="13"/>
      <c r="X5675" s="13"/>
      <c r="Y5675" s="13"/>
      <c r="Z5675" s="13"/>
      <c r="AA5675" s="13"/>
      <c r="AB5675" s="13"/>
      <c r="AC5675" s="13"/>
      <c r="AD5675" s="13"/>
      <c r="AE5675" s="13"/>
      <c r="AT5675" s="258" t="s">
        <v>200</v>
      </c>
      <c r="AU5675" s="258" t="s">
        <v>82</v>
      </c>
      <c r="AV5675" s="13" t="s">
        <v>80</v>
      </c>
      <c r="AW5675" s="13" t="s">
        <v>30</v>
      </c>
      <c r="AX5675" s="13" t="s">
        <v>73</v>
      </c>
      <c r="AY5675" s="258" t="s">
        <v>189</v>
      </c>
    </row>
    <row r="5676" s="13" customFormat="1">
      <c r="A5676" s="13"/>
      <c r="B5676" s="249"/>
      <c r="C5676" s="250"/>
      <c r="D5676" s="242" t="s">
        <v>200</v>
      </c>
      <c r="E5676" s="251" t="s">
        <v>1</v>
      </c>
      <c r="F5676" s="252" t="s">
        <v>338</v>
      </c>
      <c r="G5676" s="250"/>
      <c r="H5676" s="251" t="s">
        <v>1</v>
      </c>
      <c r="I5676" s="253"/>
      <c r="J5676" s="250"/>
      <c r="K5676" s="250"/>
      <c r="L5676" s="254"/>
      <c r="M5676" s="255"/>
      <c r="N5676" s="256"/>
      <c r="O5676" s="256"/>
      <c r="P5676" s="256"/>
      <c r="Q5676" s="256"/>
      <c r="R5676" s="256"/>
      <c r="S5676" s="256"/>
      <c r="T5676" s="257"/>
      <c r="U5676" s="13"/>
      <c r="V5676" s="13"/>
      <c r="W5676" s="13"/>
      <c r="X5676" s="13"/>
      <c r="Y5676" s="13"/>
      <c r="Z5676" s="13"/>
      <c r="AA5676" s="13"/>
      <c r="AB5676" s="13"/>
      <c r="AC5676" s="13"/>
      <c r="AD5676" s="13"/>
      <c r="AE5676" s="13"/>
      <c r="AT5676" s="258" t="s">
        <v>200</v>
      </c>
      <c r="AU5676" s="258" t="s">
        <v>82</v>
      </c>
      <c r="AV5676" s="13" t="s">
        <v>80</v>
      </c>
      <c r="AW5676" s="13" t="s">
        <v>30</v>
      </c>
      <c r="AX5676" s="13" t="s">
        <v>73</v>
      </c>
      <c r="AY5676" s="258" t="s">
        <v>189</v>
      </c>
    </row>
    <row r="5677" s="13" customFormat="1">
      <c r="A5677" s="13"/>
      <c r="B5677" s="249"/>
      <c r="C5677" s="250"/>
      <c r="D5677" s="242" t="s">
        <v>200</v>
      </c>
      <c r="E5677" s="251" t="s">
        <v>1</v>
      </c>
      <c r="F5677" s="252" t="s">
        <v>3685</v>
      </c>
      <c r="G5677" s="250"/>
      <c r="H5677" s="251" t="s">
        <v>1</v>
      </c>
      <c r="I5677" s="253"/>
      <c r="J5677" s="250"/>
      <c r="K5677" s="250"/>
      <c r="L5677" s="254"/>
      <c r="M5677" s="255"/>
      <c r="N5677" s="256"/>
      <c r="O5677" s="256"/>
      <c r="P5677" s="256"/>
      <c r="Q5677" s="256"/>
      <c r="R5677" s="256"/>
      <c r="S5677" s="256"/>
      <c r="T5677" s="257"/>
      <c r="U5677" s="13"/>
      <c r="V5677" s="13"/>
      <c r="W5677" s="13"/>
      <c r="X5677" s="13"/>
      <c r="Y5677" s="13"/>
      <c r="Z5677" s="13"/>
      <c r="AA5677" s="13"/>
      <c r="AB5677" s="13"/>
      <c r="AC5677" s="13"/>
      <c r="AD5677" s="13"/>
      <c r="AE5677" s="13"/>
      <c r="AT5677" s="258" t="s">
        <v>200</v>
      </c>
      <c r="AU5677" s="258" t="s">
        <v>82</v>
      </c>
      <c r="AV5677" s="13" t="s">
        <v>80</v>
      </c>
      <c r="AW5677" s="13" t="s">
        <v>30</v>
      </c>
      <c r="AX5677" s="13" t="s">
        <v>73</v>
      </c>
      <c r="AY5677" s="258" t="s">
        <v>189</v>
      </c>
    </row>
    <row r="5678" s="14" customFormat="1">
      <c r="A5678" s="14"/>
      <c r="B5678" s="259"/>
      <c r="C5678" s="260"/>
      <c r="D5678" s="242" t="s">
        <v>200</v>
      </c>
      <c r="E5678" s="261" t="s">
        <v>1</v>
      </c>
      <c r="F5678" s="262" t="s">
        <v>3686</v>
      </c>
      <c r="G5678" s="260"/>
      <c r="H5678" s="263">
        <v>25.600000000000001</v>
      </c>
      <c r="I5678" s="264"/>
      <c r="J5678" s="260"/>
      <c r="K5678" s="260"/>
      <c r="L5678" s="265"/>
      <c r="M5678" s="266"/>
      <c r="N5678" s="267"/>
      <c r="O5678" s="267"/>
      <c r="P5678" s="267"/>
      <c r="Q5678" s="267"/>
      <c r="R5678" s="267"/>
      <c r="S5678" s="267"/>
      <c r="T5678" s="268"/>
      <c r="U5678" s="14"/>
      <c r="V5678" s="14"/>
      <c r="W5678" s="14"/>
      <c r="X5678" s="14"/>
      <c r="Y5678" s="14"/>
      <c r="Z5678" s="14"/>
      <c r="AA5678" s="14"/>
      <c r="AB5678" s="14"/>
      <c r="AC5678" s="14"/>
      <c r="AD5678" s="14"/>
      <c r="AE5678" s="14"/>
      <c r="AT5678" s="269" t="s">
        <v>200</v>
      </c>
      <c r="AU5678" s="269" t="s">
        <v>82</v>
      </c>
      <c r="AV5678" s="14" t="s">
        <v>82</v>
      </c>
      <c r="AW5678" s="14" t="s">
        <v>30</v>
      </c>
      <c r="AX5678" s="14" t="s">
        <v>73</v>
      </c>
      <c r="AY5678" s="269" t="s">
        <v>189</v>
      </c>
    </row>
    <row r="5679" s="15" customFormat="1">
      <c r="A5679" s="15"/>
      <c r="B5679" s="270"/>
      <c r="C5679" s="271"/>
      <c r="D5679" s="242" t="s">
        <v>200</v>
      </c>
      <c r="E5679" s="272" t="s">
        <v>1</v>
      </c>
      <c r="F5679" s="273" t="s">
        <v>207</v>
      </c>
      <c r="G5679" s="271"/>
      <c r="H5679" s="274">
        <v>25.600000000000001</v>
      </c>
      <c r="I5679" s="275"/>
      <c r="J5679" s="271"/>
      <c r="K5679" s="271"/>
      <c r="L5679" s="276"/>
      <c r="M5679" s="277"/>
      <c r="N5679" s="278"/>
      <c r="O5679" s="278"/>
      <c r="P5679" s="278"/>
      <c r="Q5679" s="278"/>
      <c r="R5679" s="278"/>
      <c r="S5679" s="278"/>
      <c r="T5679" s="279"/>
      <c r="U5679" s="15"/>
      <c r="V5679" s="15"/>
      <c r="W5679" s="15"/>
      <c r="X5679" s="15"/>
      <c r="Y5679" s="15"/>
      <c r="Z5679" s="15"/>
      <c r="AA5679" s="15"/>
      <c r="AB5679" s="15"/>
      <c r="AC5679" s="15"/>
      <c r="AD5679" s="15"/>
      <c r="AE5679" s="15"/>
      <c r="AT5679" s="280" t="s">
        <v>200</v>
      </c>
      <c r="AU5679" s="280" t="s">
        <v>82</v>
      </c>
      <c r="AV5679" s="15" t="s">
        <v>195</v>
      </c>
      <c r="AW5679" s="15" t="s">
        <v>30</v>
      </c>
      <c r="AX5679" s="15" t="s">
        <v>80</v>
      </c>
      <c r="AY5679" s="280" t="s">
        <v>189</v>
      </c>
    </row>
    <row r="5680" s="2" customFormat="1" ht="24.15" customHeight="1">
      <c r="A5680" s="39"/>
      <c r="B5680" s="40"/>
      <c r="C5680" s="228" t="s">
        <v>3702</v>
      </c>
      <c r="D5680" s="228" t="s">
        <v>191</v>
      </c>
      <c r="E5680" s="229" t="s">
        <v>3703</v>
      </c>
      <c r="F5680" s="230" t="s">
        <v>3704</v>
      </c>
      <c r="G5680" s="231" t="s">
        <v>301</v>
      </c>
      <c r="H5680" s="232">
        <v>182.65000000000001</v>
      </c>
      <c r="I5680" s="233"/>
      <c r="J5680" s="234">
        <f>ROUND(I5680*H5680,2)</f>
        <v>0</v>
      </c>
      <c r="K5680" s="235"/>
      <c r="L5680" s="45"/>
      <c r="M5680" s="236" t="s">
        <v>1</v>
      </c>
      <c r="N5680" s="237" t="s">
        <v>38</v>
      </c>
      <c r="O5680" s="92"/>
      <c r="P5680" s="238">
        <f>O5680*H5680</f>
        <v>0</v>
      </c>
      <c r="Q5680" s="238">
        <v>0</v>
      </c>
      <c r="R5680" s="238">
        <f>Q5680*H5680</f>
        <v>0</v>
      </c>
      <c r="S5680" s="238">
        <v>0.0030000000000000001</v>
      </c>
      <c r="T5680" s="239">
        <f>S5680*H5680</f>
        <v>0.54795000000000005</v>
      </c>
      <c r="U5680" s="39"/>
      <c r="V5680" s="39"/>
      <c r="W5680" s="39"/>
      <c r="X5680" s="39"/>
      <c r="Y5680" s="39"/>
      <c r="Z5680" s="39"/>
      <c r="AA5680" s="39"/>
      <c r="AB5680" s="39"/>
      <c r="AC5680" s="39"/>
      <c r="AD5680" s="39"/>
      <c r="AE5680" s="39"/>
      <c r="AR5680" s="240" t="s">
        <v>306</v>
      </c>
      <c r="AT5680" s="240" t="s">
        <v>191</v>
      </c>
      <c r="AU5680" s="240" t="s">
        <v>82</v>
      </c>
      <c r="AY5680" s="18" t="s">
        <v>189</v>
      </c>
      <c r="BE5680" s="241">
        <f>IF(N5680="základní",J5680,0)</f>
        <v>0</v>
      </c>
      <c r="BF5680" s="241">
        <f>IF(N5680="snížená",J5680,0)</f>
        <v>0</v>
      </c>
      <c r="BG5680" s="241">
        <f>IF(N5680="zákl. přenesená",J5680,0)</f>
        <v>0</v>
      </c>
      <c r="BH5680" s="241">
        <f>IF(N5680="sníž. přenesená",J5680,0)</f>
        <v>0</v>
      </c>
      <c r="BI5680" s="241">
        <f>IF(N5680="nulová",J5680,0)</f>
        <v>0</v>
      </c>
      <c r="BJ5680" s="18" t="s">
        <v>80</v>
      </c>
      <c r="BK5680" s="241">
        <f>ROUND(I5680*H5680,2)</f>
        <v>0</v>
      </c>
      <c r="BL5680" s="18" t="s">
        <v>306</v>
      </c>
      <c r="BM5680" s="240" t="s">
        <v>3705</v>
      </c>
    </row>
    <row r="5681" s="2" customFormat="1">
      <c r="A5681" s="39"/>
      <c r="B5681" s="40"/>
      <c r="C5681" s="41"/>
      <c r="D5681" s="242" t="s">
        <v>197</v>
      </c>
      <c r="E5681" s="41"/>
      <c r="F5681" s="243" t="s">
        <v>3704</v>
      </c>
      <c r="G5681" s="41"/>
      <c r="H5681" s="41"/>
      <c r="I5681" s="244"/>
      <c r="J5681" s="41"/>
      <c r="K5681" s="41"/>
      <c r="L5681" s="45"/>
      <c r="M5681" s="245"/>
      <c r="N5681" s="246"/>
      <c r="O5681" s="92"/>
      <c r="P5681" s="92"/>
      <c r="Q5681" s="92"/>
      <c r="R5681" s="92"/>
      <c r="S5681" s="92"/>
      <c r="T5681" s="93"/>
      <c r="U5681" s="39"/>
      <c r="V5681" s="39"/>
      <c r="W5681" s="39"/>
      <c r="X5681" s="39"/>
      <c r="Y5681" s="39"/>
      <c r="Z5681" s="39"/>
      <c r="AA5681" s="39"/>
      <c r="AB5681" s="39"/>
      <c r="AC5681" s="39"/>
      <c r="AD5681" s="39"/>
      <c r="AE5681" s="39"/>
      <c r="AT5681" s="18" t="s">
        <v>197</v>
      </c>
      <c r="AU5681" s="18" t="s">
        <v>82</v>
      </c>
    </row>
    <row r="5682" s="2" customFormat="1">
      <c r="A5682" s="39"/>
      <c r="B5682" s="40"/>
      <c r="C5682" s="41"/>
      <c r="D5682" s="247" t="s">
        <v>198</v>
      </c>
      <c r="E5682" s="41"/>
      <c r="F5682" s="248" t="s">
        <v>3706</v>
      </c>
      <c r="G5682" s="41"/>
      <c r="H5682" s="41"/>
      <c r="I5682" s="244"/>
      <c r="J5682" s="41"/>
      <c r="K5682" s="41"/>
      <c r="L5682" s="45"/>
      <c r="M5682" s="245"/>
      <c r="N5682" s="246"/>
      <c r="O5682" s="92"/>
      <c r="P5682" s="92"/>
      <c r="Q5682" s="92"/>
      <c r="R5682" s="92"/>
      <c r="S5682" s="92"/>
      <c r="T5682" s="93"/>
      <c r="U5682" s="39"/>
      <c r="V5682" s="39"/>
      <c r="W5682" s="39"/>
      <c r="X5682" s="39"/>
      <c r="Y5682" s="39"/>
      <c r="Z5682" s="39"/>
      <c r="AA5682" s="39"/>
      <c r="AB5682" s="39"/>
      <c r="AC5682" s="39"/>
      <c r="AD5682" s="39"/>
      <c r="AE5682" s="39"/>
      <c r="AT5682" s="18" t="s">
        <v>198</v>
      </c>
      <c r="AU5682" s="18" t="s">
        <v>82</v>
      </c>
    </row>
    <row r="5683" s="13" customFormat="1">
      <c r="A5683" s="13"/>
      <c r="B5683" s="249"/>
      <c r="C5683" s="250"/>
      <c r="D5683" s="242" t="s">
        <v>200</v>
      </c>
      <c r="E5683" s="251" t="s">
        <v>1</v>
      </c>
      <c r="F5683" s="252" t="s">
        <v>338</v>
      </c>
      <c r="G5683" s="250"/>
      <c r="H5683" s="251" t="s">
        <v>1</v>
      </c>
      <c r="I5683" s="253"/>
      <c r="J5683" s="250"/>
      <c r="K5683" s="250"/>
      <c r="L5683" s="254"/>
      <c r="M5683" s="255"/>
      <c r="N5683" s="256"/>
      <c r="O5683" s="256"/>
      <c r="P5683" s="256"/>
      <c r="Q5683" s="256"/>
      <c r="R5683" s="256"/>
      <c r="S5683" s="256"/>
      <c r="T5683" s="257"/>
      <c r="U5683" s="13"/>
      <c r="V5683" s="13"/>
      <c r="W5683" s="13"/>
      <c r="X5683" s="13"/>
      <c r="Y5683" s="13"/>
      <c r="Z5683" s="13"/>
      <c r="AA5683" s="13"/>
      <c r="AB5683" s="13"/>
      <c r="AC5683" s="13"/>
      <c r="AD5683" s="13"/>
      <c r="AE5683" s="13"/>
      <c r="AT5683" s="258" t="s">
        <v>200</v>
      </c>
      <c r="AU5683" s="258" t="s">
        <v>82</v>
      </c>
      <c r="AV5683" s="13" t="s">
        <v>80</v>
      </c>
      <c r="AW5683" s="13" t="s">
        <v>30</v>
      </c>
      <c r="AX5683" s="13" t="s">
        <v>73</v>
      </c>
      <c r="AY5683" s="258" t="s">
        <v>189</v>
      </c>
    </row>
    <row r="5684" s="13" customFormat="1">
      <c r="A5684" s="13"/>
      <c r="B5684" s="249"/>
      <c r="C5684" s="250"/>
      <c r="D5684" s="242" t="s">
        <v>200</v>
      </c>
      <c r="E5684" s="251" t="s">
        <v>1</v>
      </c>
      <c r="F5684" s="252" t="s">
        <v>3707</v>
      </c>
      <c r="G5684" s="250"/>
      <c r="H5684" s="251" t="s">
        <v>1</v>
      </c>
      <c r="I5684" s="253"/>
      <c r="J5684" s="250"/>
      <c r="K5684" s="250"/>
      <c r="L5684" s="254"/>
      <c r="M5684" s="255"/>
      <c r="N5684" s="256"/>
      <c r="O5684" s="256"/>
      <c r="P5684" s="256"/>
      <c r="Q5684" s="256"/>
      <c r="R5684" s="256"/>
      <c r="S5684" s="256"/>
      <c r="T5684" s="257"/>
      <c r="U5684" s="13"/>
      <c r="V5684" s="13"/>
      <c r="W5684" s="13"/>
      <c r="X5684" s="13"/>
      <c r="Y5684" s="13"/>
      <c r="Z5684" s="13"/>
      <c r="AA5684" s="13"/>
      <c r="AB5684" s="13"/>
      <c r="AC5684" s="13"/>
      <c r="AD5684" s="13"/>
      <c r="AE5684" s="13"/>
      <c r="AT5684" s="258" t="s">
        <v>200</v>
      </c>
      <c r="AU5684" s="258" t="s">
        <v>82</v>
      </c>
      <c r="AV5684" s="13" t="s">
        <v>80</v>
      </c>
      <c r="AW5684" s="13" t="s">
        <v>30</v>
      </c>
      <c r="AX5684" s="13" t="s">
        <v>73</v>
      </c>
      <c r="AY5684" s="258" t="s">
        <v>189</v>
      </c>
    </row>
    <row r="5685" s="14" customFormat="1">
      <c r="A5685" s="14"/>
      <c r="B5685" s="259"/>
      <c r="C5685" s="260"/>
      <c r="D5685" s="242" t="s">
        <v>200</v>
      </c>
      <c r="E5685" s="261" t="s">
        <v>1</v>
      </c>
      <c r="F5685" s="262" t="s">
        <v>3708</v>
      </c>
      <c r="G5685" s="260"/>
      <c r="H5685" s="263">
        <v>116.44</v>
      </c>
      <c r="I5685" s="264"/>
      <c r="J5685" s="260"/>
      <c r="K5685" s="260"/>
      <c r="L5685" s="265"/>
      <c r="M5685" s="266"/>
      <c r="N5685" s="267"/>
      <c r="O5685" s="267"/>
      <c r="P5685" s="267"/>
      <c r="Q5685" s="267"/>
      <c r="R5685" s="267"/>
      <c r="S5685" s="267"/>
      <c r="T5685" s="268"/>
      <c r="U5685" s="14"/>
      <c r="V5685" s="14"/>
      <c r="W5685" s="14"/>
      <c r="X5685" s="14"/>
      <c r="Y5685" s="14"/>
      <c r="Z5685" s="14"/>
      <c r="AA5685" s="14"/>
      <c r="AB5685" s="14"/>
      <c r="AC5685" s="14"/>
      <c r="AD5685" s="14"/>
      <c r="AE5685" s="14"/>
      <c r="AT5685" s="269" t="s">
        <v>200</v>
      </c>
      <c r="AU5685" s="269" t="s">
        <v>82</v>
      </c>
      <c r="AV5685" s="14" t="s">
        <v>82</v>
      </c>
      <c r="AW5685" s="14" t="s">
        <v>30</v>
      </c>
      <c r="AX5685" s="14" t="s">
        <v>73</v>
      </c>
      <c r="AY5685" s="269" t="s">
        <v>189</v>
      </c>
    </row>
    <row r="5686" s="16" customFormat="1">
      <c r="A5686" s="16"/>
      <c r="B5686" s="292"/>
      <c r="C5686" s="293"/>
      <c r="D5686" s="242" t="s">
        <v>200</v>
      </c>
      <c r="E5686" s="294" t="s">
        <v>1</v>
      </c>
      <c r="F5686" s="295" t="s">
        <v>290</v>
      </c>
      <c r="G5686" s="293"/>
      <c r="H5686" s="296">
        <v>116.44</v>
      </c>
      <c r="I5686" s="297"/>
      <c r="J5686" s="293"/>
      <c r="K5686" s="293"/>
      <c r="L5686" s="298"/>
      <c r="M5686" s="299"/>
      <c r="N5686" s="300"/>
      <c r="O5686" s="300"/>
      <c r="P5686" s="300"/>
      <c r="Q5686" s="300"/>
      <c r="R5686" s="300"/>
      <c r="S5686" s="300"/>
      <c r="T5686" s="301"/>
      <c r="U5686" s="16"/>
      <c r="V5686" s="16"/>
      <c r="W5686" s="16"/>
      <c r="X5686" s="16"/>
      <c r="Y5686" s="16"/>
      <c r="Z5686" s="16"/>
      <c r="AA5686" s="16"/>
      <c r="AB5686" s="16"/>
      <c r="AC5686" s="16"/>
      <c r="AD5686" s="16"/>
      <c r="AE5686" s="16"/>
      <c r="AT5686" s="302" t="s">
        <v>200</v>
      </c>
      <c r="AU5686" s="302" t="s">
        <v>82</v>
      </c>
      <c r="AV5686" s="16" t="s">
        <v>214</v>
      </c>
      <c r="AW5686" s="16" t="s">
        <v>30</v>
      </c>
      <c r="AX5686" s="16" t="s">
        <v>73</v>
      </c>
      <c r="AY5686" s="302" t="s">
        <v>189</v>
      </c>
    </row>
    <row r="5687" s="13" customFormat="1">
      <c r="A5687" s="13"/>
      <c r="B5687" s="249"/>
      <c r="C5687" s="250"/>
      <c r="D5687" s="242" t="s">
        <v>200</v>
      </c>
      <c r="E5687" s="251" t="s">
        <v>1</v>
      </c>
      <c r="F5687" s="252" t="s">
        <v>352</v>
      </c>
      <c r="G5687" s="250"/>
      <c r="H5687" s="251" t="s">
        <v>1</v>
      </c>
      <c r="I5687" s="253"/>
      <c r="J5687" s="250"/>
      <c r="K5687" s="250"/>
      <c r="L5687" s="254"/>
      <c r="M5687" s="255"/>
      <c r="N5687" s="256"/>
      <c r="O5687" s="256"/>
      <c r="P5687" s="256"/>
      <c r="Q5687" s="256"/>
      <c r="R5687" s="256"/>
      <c r="S5687" s="256"/>
      <c r="T5687" s="257"/>
      <c r="U5687" s="13"/>
      <c r="V5687" s="13"/>
      <c r="W5687" s="13"/>
      <c r="X5687" s="13"/>
      <c r="Y5687" s="13"/>
      <c r="Z5687" s="13"/>
      <c r="AA5687" s="13"/>
      <c r="AB5687" s="13"/>
      <c r="AC5687" s="13"/>
      <c r="AD5687" s="13"/>
      <c r="AE5687" s="13"/>
      <c r="AT5687" s="258" t="s">
        <v>200</v>
      </c>
      <c r="AU5687" s="258" t="s">
        <v>82</v>
      </c>
      <c r="AV5687" s="13" t="s">
        <v>80</v>
      </c>
      <c r="AW5687" s="13" t="s">
        <v>30</v>
      </c>
      <c r="AX5687" s="13" t="s">
        <v>73</v>
      </c>
      <c r="AY5687" s="258" t="s">
        <v>189</v>
      </c>
    </row>
    <row r="5688" s="13" customFormat="1">
      <c r="A5688" s="13"/>
      <c r="B5688" s="249"/>
      <c r="C5688" s="250"/>
      <c r="D5688" s="242" t="s">
        <v>200</v>
      </c>
      <c r="E5688" s="251" t="s">
        <v>1</v>
      </c>
      <c r="F5688" s="252" t="s">
        <v>3709</v>
      </c>
      <c r="G5688" s="250"/>
      <c r="H5688" s="251" t="s">
        <v>1</v>
      </c>
      <c r="I5688" s="253"/>
      <c r="J5688" s="250"/>
      <c r="K5688" s="250"/>
      <c r="L5688" s="254"/>
      <c r="M5688" s="255"/>
      <c r="N5688" s="256"/>
      <c r="O5688" s="256"/>
      <c r="P5688" s="256"/>
      <c r="Q5688" s="256"/>
      <c r="R5688" s="256"/>
      <c r="S5688" s="256"/>
      <c r="T5688" s="257"/>
      <c r="U5688" s="13"/>
      <c r="V5688" s="13"/>
      <c r="W5688" s="13"/>
      <c r="X5688" s="13"/>
      <c r="Y5688" s="13"/>
      <c r="Z5688" s="13"/>
      <c r="AA5688" s="13"/>
      <c r="AB5688" s="13"/>
      <c r="AC5688" s="13"/>
      <c r="AD5688" s="13"/>
      <c r="AE5688" s="13"/>
      <c r="AT5688" s="258" t="s">
        <v>200</v>
      </c>
      <c r="AU5688" s="258" t="s">
        <v>82</v>
      </c>
      <c r="AV5688" s="13" t="s">
        <v>80</v>
      </c>
      <c r="AW5688" s="13" t="s">
        <v>30</v>
      </c>
      <c r="AX5688" s="13" t="s">
        <v>73</v>
      </c>
      <c r="AY5688" s="258" t="s">
        <v>189</v>
      </c>
    </row>
    <row r="5689" s="14" customFormat="1">
      <c r="A5689" s="14"/>
      <c r="B5689" s="259"/>
      <c r="C5689" s="260"/>
      <c r="D5689" s="242" t="s">
        <v>200</v>
      </c>
      <c r="E5689" s="261" t="s">
        <v>1</v>
      </c>
      <c r="F5689" s="262" t="s">
        <v>3710</v>
      </c>
      <c r="G5689" s="260"/>
      <c r="H5689" s="263">
        <v>66.209999999999994</v>
      </c>
      <c r="I5689" s="264"/>
      <c r="J5689" s="260"/>
      <c r="K5689" s="260"/>
      <c r="L5689" s="265"/>
      <c r="M5689" s="266"/>
      <c r="N5689" s="267"/>
      <c r="O5689" s="267"/>
      <c r="P5689" s="267"/>
      <c r="Q5689" s="267"/>
      <c r="R5689" s="267"/>
      <c r="S5689" s="267"/>
      <c r="T5689" s="268"/>
      <c r="U5689" s="14"/>
      <c r="V5689" s="14"/>
      <c r="W5689" s="14"/>
      <c r="X5689" s="14"/>
      <c r="Y5689" s="14"/>
      <c r="Z5689" s="14"/>
      <c r="AA5689" s="14"/>
      <c r="AB5689" s="14"/>
      <c r="AC5689" s="14"/>
      <c r="AD5689" s="14"/>
      <c r="AE5689" s="14"/>
      <c r="AT5689" s="269" t="s">
        <v>200</v>
      </c>
      <c r="AU5689" s="269" t="s">
        <v>82</v>
      </c>
      <c r="AV5689" s="14" t="s">
        <v>82</v>
      </c>
      <c r="AW5689" s="14" t="s">
        <v>30</v>
      </c>
      <c r="AX5689" s="14" t="s">
        <v>73</v>
      </c>
      <c r="AY5689" s="269" t="s">
        <v>189</v>
      </c>
    </row>
    <row r="5690" s="15" customFormat="1">
      <c r="A5690" s="15"/>
      <c r="B5690" s="270"/>
      <c r="C5690" s="271"/>
      <c r="D5690" s="242" t="s">
        <v>200</v>
      </c>
      <c r="E5690" s="272" t="s">
        <v>1</v>
      </c>
      <c r="F5690" s="273" t="s">
        <v>207</v>
      </c>
      <c r="G5690" s="271"/>
      <c r="H5690" s="274">
        <v>182.65000000000001</v>
      </c>
      <c r="I5690" s="275"/>
      <c r="J5690" s="271"/>
      <c r="K5690" s="271"/>
      <c r="L5690" s="276"/>
      <c r="M5690" s="277"/>
      <c r="N5690" s="278"/>
      <c r="O5690" s="278"/>
      <c r="P5690" s="278"/>
      <c r="Q5690" s="278"/>
      <c r="R5690" s="278"/>
      <c r="S5690" s="278"/>
      <c r="T5690" s="279"/>
      <c r="U5690" s="15"/>
      <c r="V5690" s="15"/>
      <c r="W5690" s="15"/>
      <c r="X5690" s="15"/>
      <c r="Y5690" s="15"/>
      <c r="Z5690" s="15"/>
      <c r="AA5690" s="15"/>
      <c r="AB5690" s="15"/>
      <c r="AC5690" s="15"/>
      <c r="AD5690" s="15"/>
      <c r="AE5690" s="15"/>
      <c r="AT5690" s="280" t="s">
        <v>200</v>
      </c>
      <c r="AU5690" s="280" t="s">
        <v>82</v>
      </c>
      <c r="AV5690" s="15" t="s">
        <v>195</v>
      </c>
      <c r="AW5690" s="15" t="s">
        <v>30</v>
      </c>
      <c r="AX5690" s="15" t="s">
        <v>80</v>
      </c>
      <c r="AY5690" s="280" t="s">
        <v>189</v>
      </c>
    </row>
    <row r="5691" s="2" customFormat="1" ht="16.5" customHeight="1">
      <c r="A5691" s="39"/>
      <c r="B5691" s="40"/>
      <c r="C5691" s="228" t="s">
        <v>3711</v>
      </c>
      <c r="D5691" s="228" t="s">
        <v>191</v>
      </c>
      <c r="E5691" s="229" t="s">
        <v>3712</v>
      </c>
      <c r="F5691" s="230" t="s">
        <v>3713</v>
      </c>
      <c r="G5691" s="231" t="s">
        <v>301</v>
      </c>
      <c r="H5691" s="232">
        <v>25.600000000000001</v>
      </c>
      <c r="I5691" s="233"/>
      <c r="J5691" s="234">
        <f>ROUND(I5691*H5691,2)</f>
        <v>0</v>
      </c>
      <c r="K5691" s="235"/>
      <c r="L5691" s="45"/>
      <c r="M5691" s="236" t="s">
        <v>1</v>
      </c>
      <c r="N5691" s="237" t="s">
        <v>38</v>
      </c>
      <c r="O5691" s="92"/>
      <c r="P5691" s="238">
        <f>O5691*H5691</f>
        <v>0</v>
      </c>
      <c r="Q5691" s="238">
        <v>0.00029999999999999997</v>
      </c>
      <c r="R5691" s="238">
        <f>Q5691*H5691</f>
        <v>0.0076799999999999993</v>
      </c>
      <c r="S5691" s="238">
        <v>0</v>
      </c>
      <c r="T5691" s="239">
        <f>S5691*H5691</f>
        <v>0</v>
      </c>
      <c r="U5691" s="39"/>
      <c r="V5691" s="39"/>
      <c r="W5691" s="39"/>
      <c r="X5691" s="39"/>
      <c r="Y5691" s="39"/>
      <c r="Z5691" s="39"/>
      <c r="AA5691" s="39"/>
      <c r="AB5691" s="39"/>
      <c r="AC5691" s="39"/>
      <c r="AD5691" s="39"/>
      <c r="AE5691" s="39"/>
      <c r="AR5691" s="240" t="s">
        <v>306</v>
      </c>
      <c r="AT5691" s="240" t="s">
        <v>191</v>
      </c>
      <c r="AU5691" s="240" t="s">
        <v>82</v>
      </c>
      <c r="AY5691" s="18" t="s">
        <v>189</v>
      </c>
      <c r="BE5691" s="241">
        <f>IF(N5691="základní",J5691,0)</f>
        <v>0</v>
      </c>
      <c r="BF5691" s="241">
        <f>IF(N5691="snížená",J5691,0)</f>
        <v>0</v>
      </c>
      <c r="BG5691" s="241">
        <f>IF(N5691="zákl. přenesená",J5691,0)</f>
        <v>0</v>
      </c>
      <c r="BH5691" s="241">
        <f>IF(N5691="sníž. přenesená",J5691,0)</f>
        <v>0</v>
      </c>
      <c r="BI5691" s="241">
        <f>IF(N5691="nulová",J5691,0)</f>
        <v>0</v>
      </c>
      <c r="BJ5691" s="18" t="s">
        <v>80</v>
      </c>
      <c r="BK5691" s="241">
        <f>ROUND(I5691*H5691,2)</f>
        <v>0</v>
      </c>
      <c r="BL5691" s="18" t="s">
        <v>306</v>
      </c>
      <c r="BM5691" s="240" t="s">
        <v>3714</v>
      </c>
    </row>
    <row r="5692" s="2" customFormat="1">
      <c r="A5692" s="39"/>
      <c r="B5692" s="40"/>
      <c r="C5692" s="41"/>
      <c r="D5692" s="242" t="s">
        <v>197</v>
      </c>
      <c r="E5692" s="41"/>
      <c r="F5692" s="243" t="s">
        <v>3713</v>
      </c>
      <c r="G5692" s="41"/>
      <c r="H5692" s="41"/>
      <c r="I5692" s="244"/>
      <c r="J5692" s="41"/>
      <c r="K5692" s="41"/>
      <c r="L5692" s="45"/>
      <c r="M5692" s="245"/>
      <c r="N5692" s="246"/>
      <c r="O5692" s="92"/>
      <c r="P5692" s="92"/>
      <c r="Q5692" s="92"/>
      <c r="R5692" s="92"/>
      <c r="S5692" s="92"/>
      <c r="T5692" s="93"/>
      <c r="U5692" s="39"/>
      <c r="V5692" s="39"/>
      <c r="W5692" s="39"/>
      <c r="X5692" s="39"/>
      <c r="Y5692" s="39"/>
      <c r="Z5692" s="39"/>
      <c r="AA5692" s="39"/>
      <c r="AB5692" s="39"/>
      <c r="AC5692" s="39"/>
      <c r="AD5692" s="39"/>
      <c r="AE5692" s="39"/>
      <c r="AT5692" s="18" t="s">
        <v>197</v>
      </c>
      <c r="AU5692" s="18" t="s">
        <v>82</v>
      </c>
    </row>
    <row r="5693" s="2" customFormat="1">
      <c r="A5693" s="39"/>
      <c r="B5693" s="40"/>
      <c r="C5693" s="41"/>
      <c r="D5693" s="247" t="s">
        <v>198</v>
      </c>
      <c r="E5693" s="41"/>
      <c r="F5693" s="248" t="s">
        <v>3715</v>
      </c>
      <c r="G5693" s="41"/>
      <c r="H5693" s="41"/>
      <c r="I5693" s="244"/>
      <c r="J5693" s="41"/>
      <c r="K5693" s="41"/>
      <c r="L5693" s="45"/>
      <c r="M5693" s="245"/>
      <c r="N5693" s="246"/>
      <c r="O5693" s="92"/>
      <c r="P5693" s="92"/>
      <c r="Q5693" s="92"/>
      <c r="R5693" s="92"/>
      <c r="S5693" s="92"/>
      <c r="T5693" s="93"/>
      <c r="U5693" s="39"/>
      <c r="V5693" s="39"/>
      <c r="W5693" s="39"/>
      <c r="X5693" s="39"/>
      <c r="Y5693" s="39"/>
      <c r="Z5693" s="39"/>
      <c r="AA5693" s="39"/>
      <c r="AB5693" s="39"/>
      <c r="AC5693" s="39"/>
      <c r="AD5693" s="39"/>
      <c r="AE5693" s="39"/>
      <c r="AT5693" s="18" t="s">
        <v>198</v>
      </c>
      <c r="AU5693" s="18" t="s">
        <v>82</v>
      </c>
    </row>
    <row r="5694" s="13" customFormat="1">
      <c r="A5694" s="13"/>
      <c r="B5694" s="249"/>
      <c r="C5694" s="250"/>
      <c r="D5694" s="242" t="s">
        <v>200</v>
      </c>
      <c r="E5694" s="251" t="s">
        <v>1</v>
      </c>
      <c r="F5694" s="252" t="s">
        <v>1042</v>
      </c>
      <c r="G5694" s="250"/>
      <c r="H5694" s="251" t="s">
        <v>1</v>
      </c>
      <c r="I5694" s="253"/>
      <c r="J5694" s="250"/>
      <c r="K5694" s="250"/>
      <c r="L5694" s="254"/>
      <c r="M5694" s="255"/>
      <c r="N5694" s="256"/>
      <c r="O5694" s="256"/>
      <c r="P5694" s="256"/>
      <c r="Q5694" s="256"/>
      <c r="R5694" s="256"/>
      <c r="S5694" s="256"/>
      <c r="T5694" s="257"/>
      <c r="U5694" s="13"/>
      <c r="V5694" s="13"/>
      <c r="W5694" s="13"/>
      <c r="X5694" s="13"/>
      <c r="Y5694" s="13"/>
      <c r="Z5694" s="13"/>
      <c r="AA5694" s="13"/>
      <c r="AB5694" s="13"/>
      <c r="AC5694" s="13"/>
      <c r="AD5694" s="13"/>
      <c r="AE5694" s="13"/>
      <c r="AT5694" s="258" t="s">
        <v>200</v>
      </c>
      <c r="AU5694" s="258" t="s">
        <v>82</v>
      </c>
      <c r="AV5694" s="13" t="s">
        <v>80</v>
      </c>
      <c r="AW5694" s="13" t="s">
        <v>30</v>
      </c>
      <c r="AX5694" s="13" t="s">
        <v>73</v>
      </c>
      <c r="AY5694" s="258" t="s">
        <v>189</v>
      </c>
    </row>
    <row r="5695" s="13" customFormat="1">
      <c r="A5695" s="13"/>
      <c r="B5695" s="249"/>
      <c r="C5695" s="250"/>
      <c r="D5695" s="242" t="s">
        <v>200</v>
      </c>
      <c r="E5695" s="251" t="s">
        <v>1</v>
      </c>
      <c r="F5695" s="252" t="s">
        <v>338</v>
      </c>
      <c r="G5695" s="250"/>
      <c r="H5695" s="251" t="s">
        <v>1</v>
      </c>
      <c r="I5695" s="253"/>
      <c r="J5695" s="250"/>
      <c r="K5695" s="250"/>
      <c r="L5695" s="254"/>
      <c r="M5695" s="255"/>
      <c r="N5695" s="256"/>
      <c r="O5695" s="256"/>
      <c r="P5695" s="256"/>
      <c r="Q5695" s="256"/>
      <c r="R5695" s="256"/>
      <c r="S5695" s="256"/>
      <c r="T5695" s="257"/>
      <c r="U5695" s="13"/>
      <c r="V5695" s="13"/>
      <c r="W5695" s="13"/>
      <c r="X5695" s="13"/>
      <c r="Y5695" s="13"/>
      <c r="Z5695" s="13"/>
      <c r="AA5695" s="13"/>
      <c r="AB5695" s="13"/>
      <c r="AC5695" s="13"/>
      <c r="AD5695" s="13"/>
      <c r="AE5695" s="13"/>
      <c r="AT5695" s="258" t="s">
        <v>200</v>
      </c>
      <c r="AU5695" s="258" t="s">
        <v>82</v>
      </c>
      <c r="AV5695" s="13" t="s">
        <v>80</v>
      </c>
      <c r="AW5695" s="13" t="s">
        <v>30</v>
      </c>
      <c r="AX5695" s="13" t="s">
        <v>73</v>
      </c>
      <c r="AY5695" s="258" t="s">
        <v>189</v>
      </c>
    </row>
    <row r="5696" s="13" customFormat="1">
      <c r="A5696" s="13"/>
      <c r="B5696" s="249"/>
      <c r="C5696" s="250"/>
      <c r="D5696" s="242" t="s">
        <v>200</v>
      </c>
      <c r="E5696" s="251" t="s">
        <v>1</v>
      </c>
      <c r="F5696" s="252" t="s">
        <v>3685</v>
      </c>
      <c r="G5696" s="250"/>
      <c r="H5696" s="251" t="s">
        <v>1</v>
      </c>
      <c r="I5696" s="253"/>
      <c r="J5696" s="250"/>
      <c r="K5696" s="250"/>
      <c r="L5696" s="254"/>
      <c r="M5696" s="255"/>
      <c r="N5696" s="256"/>
      <c r="O5696" s="256"/>
      <c r="P5696" s="256"/>
      <c r="Q5696" s="256"/>
      <c r="R5696" s="256"/>
      <c r="S5696" s="256"/>
      <c r="T5696" s="257"/>
      <c r="U5696" s="13"/>
      <c r="V5696" s="13"/>
      <c r="W5696" s="13"/>
      <c r="X5696" s="13"/>
      <c r="Y5696" s="13"/>
      <c r="Z5696" s="13"/>
      <c r="AA5696" s="13"/>
      <c r="AB5696" s="13"/>
      <c r="AC5696" s="13"/>
      <c r="AD5696" s="13"/>
      <c r="AE5696" s="13"/>
      <c r="AT5696" s="258" t="s">
        <v>200</v>
      </c>
      <c r="AU5696" s="258" t="s">
        <v>82</v>
      </c>
      <c r="AV5696" s="13" t="s">
        <v>80</v>
      </c>
      <c r="AW5696" s="13" t="s">
        <v>30</v>
      </c>
      <c r="AX5696" s="13" t="s">
        <v>73</v>
      </c>
      <c r="AY5696" s="258" t="s">
        <v>189</v>
      </c>
    </row>
    <row r="5697" s="14" customFormat="1">
      <c r="A5697" s="14"/>
      <c r="B5697" s="259"/>
      <c r="C5697" s="260"/>
      <c r="D5697" s="242" t="s">
        <v>200</v>
      </c>
      <c r="E5697" s="261" t="s">
        <v>1</v>
      </c>
      <c r="F5697" s="262" t="s">
        <v>3686</v>
      </c>
      <c r="G5697" s="260"/>
      <c r="H5697" s="263">
        <v>25.600000000000001</v>
      </c>
      <c r="I5697" s="264"/>
      <c r="J5697" s="260"/>
      <c r="K5697" s="260"/>
      <c r="L5697" s="265"/>
      <c r="M5697" s="266"/>
      <c r="N5697" s="267"/>
      <c r="O5697" s="267"/>
      <c r="P5697" s="267"/>
      <c r="Q5697" s="267"/>
      <c r="R5697" s="267"/>
      <c r="S5697" s="267"/>
      <c r="T5697" s="268"/>
      <c r="U5697" s="14"/>
      <c r="V5697" s="14"/>
      <c r="W5697" s="14"/>
      <c r="X5697" s="14"/>
      <c r="Y5697" s="14"/>
      <c r="Z5697" s="14"/>
      <c r="AA5697" s="14"/>
      <c r="AB5697" s="14"/>
      <c r="AC5697" s="14"/>
      <c r="AD5697" s="14"/>
      <c r="AE5697" s="14"/>
      <c r="AT5697" s="269" t="s">
        <v>200</v>
      </c>
      <c r="AU5697" s="269" t="s">
        <v>82</v>
      </c>
      <c r="AV5697" s="14" t="s">
        <v>82</v>
      </c>
      <c r="AW5697" s="14" t="s">
        <v>30</v>
      </c>
      <c r="AX5697" s="14" t="s">
        <v>73</v>
      </c>
      <c r="AY5697" s="269" t="s">
        <v>189</v>
      </c>
    </row>
    <row r="5698" s="15" customFormat="1">
      <c r="A5698" s="15"/>
      <c r="B5698" s="270"/>
      <c r="C5698" s="271"/>
      <c r="D5698" s="242" t="s">
        <v>200</v>
      </c>
      <c r="E5698" s="272" t="s">
        <v>1</v>
      </c>
      <c r="F5698" s="273" t="s">
        <v>207</v>
      </c>
      <c r="G5698" s="271"/>
      <c r="H5698" s="274">
        <v>25.600000000000001</v>
      </c>
      <c r="I5698" s="275"/>
      <c r="J5698" s="271"/>
      <c r="K5698" s="271"/>
      <c r="L5698" s="276"/>
      <c r="M5698" s="277"/>
      <c r="N5698" s="278"/>
      <c r="O5698" s="278"/>
      <c r="P5698" s="278"/>
      <c r="Q5698" s="278"/>
      <c r="R5698" s="278"/>
      <c r="S5698" s="278"/>
      <c r="T5698" s="279"/>
      <c r="U5698" s="15"/>
      <c r="V5698" s="15"/>
      <c r="W5698" s="15"/>
      <c r="X5698" s="15"/>
      <c r="Y5698" s="15"/>
      <c r="Z5698" s="15"/>
      <c r="AA5698" s="15"/>
      <c r="AB5698" s="15"/>
      <c r="AC5698" s="15"/>
      <c r="AD5698" s="15"/>
      <c r="AE5698" s="15"/>
      <c r="AT5698" s="280" t="s">
        <v>200</v>
      </c>
      <c r="AU5698" s="280" t="s">
        <v>82</v>
      </c>
      <c r="AV5698" s="15" t="s">
        <v>195</v>
      </c>
      <c r="AW5698" s="15" t="s">
        <v>30</v>
      </c>
      <c r="AX5698" s="15" t="s">
        <v>80</v>
      </c>
      <c r="AY5698" s="280" t="s">
        <v>189</v>
      </c>
    </row>
    <row r="5699" s="2" customFormat="1" ht="24.15" customHeight="1">
      <c r="A5699" s="39"/>
      <c r="B5699" s="40"/>
      <c r="C5699" s="281" t="s">
        <v>3716</v>
      </c>
      <c r="D5699" s="281" t="s">
        <v>273</v>
      </c>
      <c r="E5699" s="282" t="s">
        <v>3717</v>
      </c>
      <c r="F5699" s="283" t="s">
        <v>3718</v>
      </c>
      <c r="G5699" s="284" t="s">
        <v>301</v>
      </c>
      <c r="H5699" s="285">
        <v>28.16</v>
      </c>
      <c r="I5699" s="286"/>
      <c r="J5699" s="287">
        <f>ROUND(I5699*H5699,2)</f>
        <v>0</v>
      </c>
      <c r="K5699" s="288"/>
      <c r="L5699" s="289"/>
      <c r="M5699" s="290" t="s">
        <v>1</v>
      </c>
      <c r="N5699" s="291" t="s">
        <v>38</v>
      </c>
      <c r="O5699" s="92"/>
      <c r="P5699" s="238">
        <f>O5699*H5699</f>
        <v>0</v>
      </c>
      <c r="Q5699" s="238">
        <v>0.0028300000000000001</v>
      </c>
      <c r="R5699" s="238">
        <f>Q5699*H5699</f>
        <v>0.079692800000000008</v>
      </c>
      <c r="S5699" s="238">
        <v>0</v>
      </c>
      <c r="T5699" s="239">
        <f>S5699*H5699</f>
        <v>0</v>
      </c>
      <c r="U5699" s="39"/>
      <c r="V5699" s="39"/>
      <c r="W5699" s="39"/>
      <c r="X5699" s="39"/>
      <c r="Y5699" s="39"/>
      <c r="Z5699" s="39"/>
      <c r="AA5699" s="39"/>
      <c r="AB5699" s="39"/>
      <c r="AC5699" s="39"/>
      <c r="AD5699" s="39"/>
      <c r="AE5699" s="39"/>
      <c r="AR5699" s="240" t="s">
        <v>471</v>
      </c>
      <c r="AT5699" s="240" t="s">
        <v>273</v>
      </c>
      <c r="AU5699" s="240" t="s">
        <v>82</v>
      </c>
      <c r="AY5699" s="18" t="s">
        <v>189</v>
      </c>
      <c r="BE5699" s="241">
        <f>IF(N5699="základní",J5699,0)</f>
        <v>0</v>
      </c>
      <c r="BF5699" s="241">
        <f>IF(N5699="snížená",J5699,0)</f>
        <v>0</v>
      </c>
      <c r="BG5699" s="241">
        <f>IF(N5699="zákl. přenesená",J5699,0)</f>
        <v>0</v>
      </c>
      <c r="BH5699" s="241">
        <f>IF(N5699="sníž. přenesená",J5699,0)</f>
        <v>0</v>
      </c>
      <c r="BI5699" s="241">
        <f>IF(N5699="nulová",J5699,0)</f>
        <v>0</v>
      </c>
      <c r="BJ5699" s="18" t="s">
        <v>80</v>
      </c>
      <c r="BK5699" s="241">
        <f>ROUND(I5699*H5699,2)</f>
        <v>0</v>
      </c>
      <c r="BL5699" s="18" t="s">
        <v>306</v>
      </c>
      <c r="BM5699" s="240" t="s">
        <v>3719</v>
      </c>
    </row>
    <row r="5700" s="2" customFormat="1">
      <c r="A5700" s="39"/>
      <c r="B5700" s="40"/>
      <c r="C5700" s="41"/>
      <c r="D5700" s="242" t="s">
        <v>197</v>
      </c>
      <c r="E5700" s="41"/>
      <c r="F5700" s="243" t="s">
        <v>3718</v>
      </c>
      <c r="G5700" s="41"/>
      <c r="H5700" s="41"/>
      <c r="I5700" s="244"/>
      <c r="J5700" s="41"/>
      <c r="K5700" s="41"/>
      <c r="L5700" s="45"/>
      <c r="M5700" s="245"/>
      <c r="N5700" s="246"/>
      <c r="O5700" s="92"/>
      <c r="P5700" s="92"/>
      <c r="Q5700" s="92"/>
      <c r="R5700" s="92"/>
      <c r="S5700" s="92"/>
      <c r="T5700" s="93"/>
      <c r="U5700" s="39"/>
      <c r="V5700" s="39"/>
      <c r="W5700" s="39"/>
      <c r="X5700" s="39"/>
      <c r="Y5700" s="39"/>
      <c r="Z5700" s="39"/>
      <c r="AA5700" s="39"/>
      <c r="AB5700" s="39"/>
      <c r="AC5700" s="39"/>
      <c r="AD5700" s="39"/>
      <c r="AE5700" s="39"/>
      <c r="AT5700" s="18" t="s">
        <v>197</v>
      </c>
      <c r="AU5700" s="18" t="s">
        <v>82</v>
      </c>
    </row>
    <row r="5701" s="14" customFormat="1">
      <c r="A5701" s="14"/>
      <c r="B5701" s="259"/>
      <c r="C5701" s="260"/>
      <c r="D5701" s="242" t="s">
        <v>200</v>
      </c>
      <c r="E5701" s="261" t="s">
        <v>1</v>
      </c>
      <c r="F5701" s="262" t="s">
        <v>3720</v>
      </c>
      <c r="G5701" s="260"/>
      <c r="H5701" s="263">
        <v>28.16</v>
      </c>
      <c r="I5701" s="264"/>
      <c r="J5701" s="260"/>
      <c r="K5701" s="260"/>
      <c r="L5701" s="265"/>
      <c r="M5701" s="266"/>
      <c r="N5701" s="267"/>
      <c r="O5701" s="267"/>
      <c r="P5701" s="267"/>
      <c r="Q5701" s="267"/>
      <c r="R5701" s="267"/>
      <c r="S5701" s="267"/>
      <c r="T5701" s="268"/>
      <c r="U5701" s="14"/>
      <c r="V5701" s="14"/>
      <c r="W5701" s="14"/>
      <c r="X5701" s="14"/>
      <c r="Y5701" s="14"/>
      <c r="Z5701" s="14"/>
      <c r="AA5701" s="14"/>
      <c r="AB5701" s="14"/>
      <c r="AC5701" s="14"/>
      <c r="AD5701" s="14"/>
      <c r="AE5701" s="14"/>
      <c r="AT5701" s="269" t="s">
        <v>200</v>
      </c>
      <c r="AU5701" s="269" t="s">
        <v>82</v>
      </c>
      <c r="AV5701" s="14" t="s">
        <v>82</v>
      </c>
      <c r="AW5701" s="14" t="s">
        <v>30</v>
      </c>
      <c r="AX5701" s="14" t="s">
        <v>80</v>
      </c>
      <c r="AY5701" s="269" t="s">
        <v>189</v>
      </c>
    </row>
    <row r="5702" s="2" customFormat="1" ht="16.5" customHeight="1">
      <c r="A5702" s="39"/>
      <c r="B5702" s="40"/>
      <c r="C5702" s="228" t="s">
        <v>3721</v>
      </c>
      <c r="D5702" s="228" t="s">
        <v>191</v>
      </c>
      <c r="E5702" s="229" t="s">
        <v>3722</v>
      </c>
      <c r="F5702" s="230" t="s">
        <v>3723</v>
      </c>
      <c r="G5702" s="231" t="s">
        <v>466</v>
      </c>
      <c r="H5702" s="232">
        <v>38.909999999999997</v>
      </c>
      <c r="I5702" s="233"/>
      <c r="J5702" s="234">
        <f>ROUND(I5702*H5702,2)</f>
        <v>0</v>
      </c>
      <c r="K5702" s="235"/>
      <c r="L5702" s="45"/>
      <c r="M5702" s="236" t="s">
        <v>1</v>
      </c>
      <c r="N5702" s="237" t="s">
        <v>38</v>
      </c>
      <c r="O5702" s="92"/>
      <c r="P5702" s="238">
        <f>O5702*H5702</f>
        <v>0</v>
      </c>
      <c r="Q5702" s="238">
        <v>2.987E-05</v>
      </c>
      <c r="R5702" s="238">
        <f>Q5702*H5702</f>
        <v>0.0011622416999999999</v>
      </c>
      <c r="S5702" s="238">
        <v>0</v>
      </c>
      <c r="T5702" s="239">
        <f>S5702*H5702</f>
        <v>0</v>
      </c>
      <c r="U5702" s="39"/>
      <c r="V5702" s="39"/>
      <c r="W5702" s="39"/>
      <c r="X5702" s="39"/>
      <c r="Y5702" s="39"/>
      <c r="Z5702" s="39"/>
      <c r="AA5702" s="39"/>
      <c r="AB5702" s="39"/>
      <c r="AC5702" s="39"/>
      <c r="AD5702" s="39"/>
      <c r="AE5702" s="39"/>
      <c r="AR5702" s="240" t="s">
        <v>306</v>
      </c>
      <c r="AT5702" s="240" t="s">
        <v>191</v>
      </c>
      <c r="AU5702" s="240" t="s">
        <v>82</v>
      </c>
      <c r="AY5702" s="18" t="s">
        <v>189</v>
      </c>
      <c r="BE5702" s="241">
        <f>IF(N5702="základní",J5702,0)</f>
        <v>0</v>
      </c>
      <c r="BF5702" s="241">
        <f>IF(N5702="snížená",J5702,0)</f>
        <v>0</v>
      </c>
      <c r="BG5702" s="241">
        <f>IF(N5702="zákl. přenesená",J5702,0)</f>
        <v>0</v>
      </c>
      <c r="BH5702" s="241">
        <f>IF(N5702="sníž. přenesená",J5702,0)</f>
        <v>0</v>
      </c>
      <c r="BI5702" s="241">
        <f>IF(N5702="nulová",J5702,0)</f>
        <v>0</v>
      </c>
      <c r="BJ5702" s="18" t="s">
        <v>80</v>
      </c>
      <c r="BK5702" s="241">
        <f>ROUND(I5702*H5702,2)</f>
        <v>0</v>
      </c>
      <c r="BL5702" s="18" t="s">
        <v>306</v>
      </c>
      <c r="BM5702" s="240" t="s">
        <v>3724</v>
      </c>
    </row>
    <row r="5703" s="2" customFormat="1">
      <c r="A5703" s="39"/>
      <c r="B5703" s="40"/>
      <c r="C5703" s="41"/>
      <c r="D5703" s="242" t="s">
        <v>197</v>
      </c>
      <c r="E5703" s="41"/>
      <c r="F5703" s="243" t="s">
        <v>3723</v>
      </c>
      <c r="G5703" s="41"/>
      <c r="H5703" s="41"/>
      <c r="I5703" s="244"/>
      <c r="J5703" s="41"/>
      <c r="K5703" s="41"/>
      <c r="L5703" s="45"/>
      <c r="M5703" s="245"/>
      <c r="N5703" s="246"/>
      <c r="O5703" s="92"/>
      <c r="P5703" s="92"/>
      <c r="Q5703" s="92"/>
      <c r="R5703" s="92"/>
      <c r="S5703" s="92"/>
      <c r="T5703" s="93"/>
      <c r="U5703" s="39"/>
      <c r="V5703" s="39"/>
      <c r="W5703" s="39"/>
      <c r="X5703" s="39"/>
      <c r="Y5703" s="39"/>
      <c r="Z5703" s="39"/>
      <c r="AA5703" s="39"/>
      <c r="AB5703" s="39"/>
      <c r="AC5703" s="39"/>
      <c r="AD5703" s="39"/>
      <c r="AE5703" s="39"/>
      <c r="AT5703" s="18" t="s">
        <v>197</v>
      </c>
      <c r="AU5703" s="18" t="s">
        <v>82</v>
      </c>
    </row>
    <row r="5704" s="2" customFormat="1">
      <c r="A5704" s="39"/>
      <c r="B5704" s="40"/>
      <c r="C5704" s="41"/>
      <c r="D5704" s="247" t="s">
        <v>198</v>
      </c>
      <c r="E5704" s="41"/>
      <c r="F5704" s="248" t="s">
        <v>3725</v>
      </c>
      <c r="G5704" s="41"/>
      <c r="H5704" s="41"/>
      <c r="I5704" s="244"/>
      <c r="J5704" s="41"/>
      <c r="K5704" s="41"/>
      <c r="L5704" s="45"/>
      <c r="M5704" s="245"/>
      <c r="N5704" s="246"/>
      <c r="O5704" s="92"/>
      <c r="P5704" s="92"/>
      <c r="Q5704" s="92"/>
      <c r="R5704" s="92"/>
      <c r="S5704" s="92"/>
      <c r="T5704" s="93"/>
      <c r="U5704" s="39"/>
      <c r="V5704" s="39"/>
      <c r="W5704" s="39"/>
      <c r="X5704" s="39"/>
      <c r="Y5704" s="39"/>
      <c r="Z5704" s="39"/>
      <c r="AA5704" s="39"/>
      <c r="AB5704" s="39"/>
      <c r="AC5704" s="39"/>
      <c r="AD5704" s="39"/>
      <c r="AE5704" s="39"/>
      <c r="AT5704" s="18" t="s">
        <v>198</v>
      </c>
      <c r="AU5704" s="18" t="s">
        <v>82</v>
      </c>
    </row>
    <row r="5705" s="13" customFormat="1">
      <c r="A5705" s="13"/>
      <c r="B5705" s="249"/>
      <c r="C5705" s="250"/>
      <c r="D5705" s="242" t="s">
        <v>200</v>
      </c>
      <c r="E5705" s="251" t="s">
        <v>1</v>
      </c>
      <c r="F5705" s="252" t="s">
        <v>338</v>
      </c>
      <c r="G5705" s="250"/>
      <c r="H5705" s="251" t="s">
        <v>1</v>
      </c>
      <c r="I5705" s="253"/>
      <c r="J5705" s="250"/>
      <c r="K5705" s="250"/>
      <c r="L5705" s="254"/>
      <c r="M5705" s="255"/>
      <c r="N5705" s="256"/>
      <c r="O5705" s="256"/>
      <c r="P5705" s="256"/>
      <c r="Q5705" s="256"/>
      <c r="R5705" s="256"/>
      <c r="S5705" s="256"/>
      <c r="T5705" s="257"/>
      <c r="U5705" s="13"/>
      <c r="V5705" s="13"/>
      <c r="W5705" s="13"/>
      <c r="X5705" s="13"/>
      <c r="Y5705" s="13"/>
      <c r="Z5705" s="13"/>
      <c r="AA5705" s="13"/>
      <c r="AB5705" s="13"/>
      <c r="AC5705" s="13"/>
      <c r="AD5705" s="13"/>
      <c r="AE5705" s="13"/>
      <c r="AT5705" s="258" t="s">
        <v>200</v>
      </c>
      <c r="AU5705" s="258" t="s">
        <v>82</v>
      </c>
      <c r="AV5705" s="13" t="s">
        <v>80</v>
      </c>
      <c r="AW5705" s="13" t="s">
        <v>30</v>
      </c>
      <c r="AX5705" s="13" t="s">
        <v>73</v>
      </c>
      <c r="AY5705" s="258" t="s">
        <v>189</v>
      </c>
    </row>
    <row r="5706" s="13" customFormat="1">
      <c r="A5706" s="13"/>
      <c r="B5706" s="249"/>
      <c r="C5706" s="250"/>
      <c r="D5706" s="242" t="s">
        <v>200</v>
      </c>
      <c r="E5706" s="251" t="s">
        <v>1</v>
      </c>
      <c r="F5706" s="252" t="s">
        <v>3726</v>
      </c>
      <c r="G5706" s="250"/>
      <c r="H5706" s="251" t="s">
        <v>1</v>
      </c>
      <c r="I5706" s="253"/>
      <c r="J5706" s="250"/>
      <c r="K5706" s="250"/>
      <c r="L5706" s="254"/>
      <c r="M5706" s="255"/>
      <c r="N5706" s="256"/>
      <c r="O5706" s="256"/>
      <c r="P5706" s="256"/>
      <c r="Q5706" s="256"/>
      <c r="R5706" s="256"/>
      <c r="S5706" s="256"/>
      <c r="T5706" s="257"/>
      <c r="U5706" s="13"/>
      <c r="V5706" s="13"/>
      <c r="W5706" s="13"/>
      <c r="X5706" s="13"/>
      <c r="Y5706" s="13"/>
      <c r="Z5706" s="13"/>
      <c r="AA5706" s="13"/>
      <c r="AB5706" s="13"/>
      <c r="AC5706" s="13"/>
      <c r="AD5706" s="13"/>
      <c r="AE5706" s="13"/>
      <c r="AT5706" s="258" t="s">
        <v>200</v>
      </c>
      <c r="AU5706" s="258" t="s">
        <v>82</v>
      </c>
      <c r="AV5706" s="13" t="s">
        <v>80</v>
      </c>
      <c r="AW5706" s="13" t="s">
        <v>30</v>
      </c>
      <c r="AX5706" s="13" t="s">
        <v>73</v>
      </c>
      <c r="AY5706" s="258" t="s">
        <v>189</v>
      </c>
    </row>
    <row r="5707" s="14" customFormat="1">
      <c r="A5707" s="14"/>
      <c r="B5707" s="259"/>
      <c r="C5707" s="260"/>
      <c r="D5707" s="242" t="s">
        <v>200</v>
      </c>
      <c r="E5707" s="261" t="s">
        <v>1</v>
      </c>
      <c r="F5707" s="262" t="s">
        <v>3727</v>
      </c>
      <c r="G5707" s="260"/>
      <c r="H5707" s="263">
        <v>8.0199999999999996</v>
      </c>
      <c r="I5707" s="264"/>
      <c r="J5707" s="260"/>
      <c r="K5707" s="260"/>
      <c r="L5707" s="265"/>
      <c r="M5707" s="266"/>
      <c r="N5707" s="267"/>
      <c r="O5707" s="267"/>
      <c r="P5707" s="267"/>
      <c r="Q5707" s="267"/>
      <c r="R5707" s="267"/>
      <c r="S5707" s="267"/>
      <c r="T5707" s="268"/>
      <c r="U5707" s="14"/>
      <c r="V5707" s="14"/>
      <c r="W5707" s="14"/>
      <c r="X5707" s="14"/>
      <c r="Y5707" s="14"/>
      <c r="Z5707" s="14"/>
      <c r="AA5707" s="14"/>
      <c r="AB5707" s="14"/>
      <c r="AC5707" s="14"/>
      <c r="AD5707" s="14"/>
      <c r="AE5707" s="14"/>
      <c r="AT5707" s="269" t="s">
        <v>200</v>
      </c>
      <c r="AU5707" s="269" t="s">
        <v>82</v>
      </c>
      <c r="AV5707" s="14" t="s">
        <v>82</v>
      </c>
      <c r="AW5707" s="14" t="s">
        <v>30</v>
      </c>
      <c r="AX5707" s="14" t="s">
        <v>73</v>
      </c>
      <c r="AY5707" s="269" t="s">
        <v>189</v>
      </c>
    </row>
    <row r="5708" s="13" customFormat="1">
      <c r="A5708" s="13"/>
      <c r="B5708" s="249"/>
      <c r="C5708" s="250"/>
      <c r="D5708" s="242" t="s">
        <v>200</v>
      </c>
      <c r="E5708" s="251" t="s">
        <v>1</v>
      </c>
      <c r="F5708" s="252" t="s">
        <v>369</v>
      </c>
      <c r="G5708" s="250"/>
      <c r="H5708" s="251" t="s">
        <v>1</v>
      </c>
      <c r="I5708" s="253"/>
      <c r="J5708" s="250"/>
      <c r="K5708" s="250"/>
      <c r="L5708" s="254"/>
      <c r="M5708" s="255"/>
      <c r="N5708" s="256"/>
      <c r="O5708" s="256"/>
      <c r="P5708" s="256"/>
      <c r="Q5708" s="256"/>
      <c r="R5708" s="256"/>
      <c r="S5708" s="256"/>
      <c r="T5708" s="257"/>
      <c r="U5708" s="13"/>
      <c r="V5708" s="13"/>
      <c r="W5708" s="13"/>
      <c r="X5708" s="13"/>
      <c r="Y5708" s="13"/>
      <c r="Z5708" s="13"/>
      <c r="AA5708" s="13"/>
      <c r="AB5708" s="13"/>
      <c r="AC5708" s="13"/>
      <c r="AD5708" s="13"/>
      <c r="AE5708" s="13"/>
      <c r="AT5708" s="258" t="s">
        <v>200</v>
      </c>
      <c r="AU5708" s="258" t="s">
        <v>82</v>
      </c>
      <c r="AV5708" s="13" t="s">
        <v>80</v>
      </c>
      <c r="AW5708" s="13" t="s">
        <v>30</v>
      </c>
      <c r="AX5708" s="13" t="s">
        <v>73</v>
      </c>
      <c r="AY5708" s="258" t="s">
        <v>189</v>
      </c>
    </row>
    <row r="5709" s="14" customFormat="1">
      <c r="A5709" s="14"/>
      <c r="B5709" s="259"/>
      <c r="C5709" s="260"/>
      <c r="D5709" s="242" t="s">
        <v>200</v>
      </c>
      <c r="E5709" s="261" t="s">
        <v>1</v>
      </c>
      <c r="F5709" s="262" t="s">
        <v>2099</v>
      </c>
      <c r="G5709" s="260"/>
      <c r="H5709" s="263">
        <v>-0.80000000000000004</v>
      </c>
      <c r="I5709" s="264"/>
      <c r="J5709" s="260"/>
      <c r="K5709" s="260"/>
      <c r="L5709" s="265"/>
      <c r="M5709" s="266"/>
      <c r="N5709" s="267"/>
      <c r="O5709" s="267"/>
      <c r="P5709" s="267"/>
      <c r="Q5709" s="267"/>
      <c r="R5709" s="267"/>
      <c r="S5709" s="267"/>
      <c r="T5709" s="268"/>
      <c r="U5709" s="14"/>
      <c r="V5709" s="14"/>
      <c r="W5709" s="14"/>
      <c r="X5709" s="14"/>
      <c r="Y5709" s="14"/>
      <c r="Z5709" s="14"/>
      <c r="AA5709" s="14"/>
      <c r="AB5709" s="14"/>
      <c r="AC5709" s="14"/>
      <c r="AD5709" s="14"/>
      <c r="AE5709" s="14"/>
      <c r="AT5709" s="269" t="s">
        <v>200</v>
      </c>
      <c r="AU5709" s="269" t="s">
        <v>82</v>
      </c>
      <c r="AV5709" s="14" t="s">
        <v>82</v>
      </c>
      <c r="AW5709" s="14" t="s">
        <v>30</v>
      </c>
      <c r="AX5709" s="14" t="s">
        <v>73</v>
      </c>
      <c r="AY5709" s="269" t="s">
        <v>189</v>
      </c>
    </row>
    <row r="5710" s="13" customFormat="1">
      <c r="A5710" s="13"/>
      <c r="B5710" s="249"/>
      <c r="C5710" s="250"/>
      <c r="D5710" s="242" t="s">
        <v>200</v>
      </c>
      <c r="E5710" s="251" t="s">
        <v>1</v>
      </c>
      <c r="F5710" s="252" t="s">
        <v>612</v>
      </c>
      <c r="G5710" s="250"/>
      <c r="H5710" s="251" t="s">
        <v>1</v>
      </c>
      <c r="I5710" s="253"/>
      <c r="J5710" s="250"/>
      <c r="K5710" s="250"/>
      <c r="L5710" s="254"/>
      <c r="M5710" s="255"/>
      <c r="N5710" s="256"/>
      <c r="O5710" s="256"/>
      <c r="P5710" s="256"/>
      <c r="Q5710" s="256"/>
      <c r="R5710" s="256"/>
      <c r="S5710" s="256"/>
      <c r="T5710" s="257"/>
      <c r="U5710" s="13"/>
      <c r="V5710" s="13"/>
      <c r="W5710" s="13"/>
      <c r="X5710" s="13"/>
      <c r="Y5710" s="13"/>
      <c r="Z5710" s="13"/>
      <c r="AA5710" s="13"/>
      <c r="AB5710" s="13"/>
      <c r="AC5710" s="13"/>
      <c r="AD5710" s="13"/>
      <c r="AE5710" s="13"/>
      <c r="AT5710" s="258" t="s">
        <v>200</v>
      </c>
      <c r="AU5710" s="258" t="s">
        <v>82</v>
      </c>
      <c r="AV5710" s="13" t="s">
        <v>80</v>
      </c>
      <c r="AW5710" s="13" t="s">
        <v>30</v>
      </c>
      <c r="AX5710" s="13" t="s">
        <v>73</v>
      </c>
      <c r="AY5710" s="258" t="s">
        <v>189</v>
      </c>
    </row>
    <row r="5711" s="14" customFormat="1">
      <c r="A5711" s="14"/>
      <c r="B5711" s="259"/>
      <c r="C5711" s="260"/>
      <c r="D5711" s="242" t="s">
        <v>200</v>
      </c>
      <c r="E5711" s="261" t="s">
        <v>1</v>
      </c>
      <c r="F5711" s="262" t="s">
        <v>2102</v>
      </c>
      <c r="G5711" s="260"/>
      <c r="H5711" s="263">
        <v>21.07</v>
      </c>
      <c r="I5711" s="264"/>
      <c r="J5711" s="260"/>
      <c r="K5711" s="260"/>
      <c r="L5711" s="265"/>
      <c r="M5711" s="266"/>
      <c r="N5711" s="267"/>
      <c r="O5711" s="267"/>
      <c r="P5711" s="267"/>
      <c r="Q5711" s="267"/>
      <c r="R5711" s="267"/>
      <c r="S5711" s="267"/>
      <c r="T5711" s="268"/>
      <c r="U5711" s="14"/>
      <c r="V5711" s="14"/>
      <c r="W5711" s="14"/>
      <c r="X5711" s="14"/>
      <c r="Y5711" s="14"/>
      <c r="Z5711" s="14"/>
      <c r="AA5711" s="14"/>
      <c r="AB5711" s="14"/>
      <c r="AC5711" s="14"/>
      <c r="AD5711" s="14"/>
      <c r="AE5711" s="14"/>
      <c r="AT5711" s="269" t="s">
        <v>200</v>
      </c>
      <c r="AU5711" s="269" t="s">
        <v>82</v>
      </c>
      <c r="AV5711" s="14" t="s">
        <v>82</v>
      </c>
      <c r="AW5711" s="14" t="s">
        <v>30</v>
      </c>
      <c r="AX5711" s="14" t="s">
        <v>73</v>
      </c>
      <c r="AY5711" s="269" t="s">
        <v>189</v>
      </c>
    </row>
    <row r="5712" s="13" customFormat="1">
      <c r="A5712" s="13"/>
      <c r="B5712" s="249"/>
      <c r="C5712" s="250"/>
      <c r="D5712" s="242" t="s">
        <v>200</v>
      </c>
      <c r="E5712" s="251" t="s">
        <v>1</v>
      </c>
      <c r="F5712" s="252" t="s">
        <v>595</v>
      </c>
      <c r="G5712" s="250"/>
      <c r="H5712" s="251" t="s">
        <v>1</v>
      </c>
      <c r="I5712" s="253"/>
      <c r="J5712" s="250"/>
      <c r="K5712" s="250"/>
      <c r="L5712" s="254"/>
      <c r="M5712" s="255"/>
      <c r="N5712" s="256"/>
      <c r="O5712" s="256"/>
      <c r="P5712" s="256"/>
      <c r="Q5712" s="256"/>
      <c r="R5712" s="256"/>
      <c r="S5712" s="256"/>
      <c r="T5712" s="257"/>
      <c r="U5712" s="13"/>
      <c r="V5712" s="13"/>
      <c r="W5712" s="13"/>
      <c r="X5712" s="13"/>
      <c r="Y5712" s="13"/>
      <c r="Z5712" s="13"/>
      <c r="AA5712" s="13"/>
      <c r="AB5712" s="13"/>
      <c r="AC5712" s="13"/>
      <c r="AD5712" s="13"/>
      <c r="AE5712" s="13"/>
      <c r="AT5712" s="258" t="s">
        <v>200</v>
      </c>
      <c r="AU5712" s="258" t="s">
        <v>82</v>
      </c>
      <c r="AV5712" s="13" t="s">
        <v>80</v>
      </c>
      <c r="AW5712" s="13" t="s">
        <v>30</v>
      </c>
      <c r="AX5712" s="13" t="s">
        <v>73</v>
      </c>
      <c r="AY5712" s="258" t="s">
        <v>189</v>
      </c>
    </row>
    <row r="5713" s="14" customFormat="1">
      <c r="A5713" s="14"/>
      <c r="B5713" s="259"/>
      <c r="C5713" s="260"/>
      <c r="D5713" s="242" t="s">
        <v>200</v>
      </c>
      <c r="E5713" s="261" t="s">
        <v>1</v>
      </c>
      <c r="F5713" s="262" t="s">
        <v>1143</v>
      </c>
      <c r="G5713" s="260"/>
      <c r="H5713" s="263">
        <v>0.23999999999999999</v>
      </c>
      <c r="I5713" s="264"/>
      <c r="J5713" s="260"/>
      <c r="K5713" s="260"/>
      <c r="L5713" s="265"/>
      <c r="M5713" s="266"/>
      <c r="N5713" s="267"/>
      <c r="O5713" s="267"/>
      <c r="P5713" s="267"/>
      <c r="Q5713" s="267"/>
      <c r="R5713" s="267"/>
      <c r="S5713" s="267"/>
      <c r="T5713" s="268"/>
      <c r="U5713" s="14"/>
      <c r="V5713" s="14"/>
      <c r="W5713" s="14"/>
      <c r="X5713" s="14"/>
      <c r="Y5713" s="14"/>
      <c r="Z5713" s="14"/>
      <c r="AA5713" s="14"/>
      <c r="AB5713" s="14"/>
      <c r="AC5713" s="14"/>
      <c r="AD5713" s="14"/>
      <c r="AE5713" s="14"/>
      <c r="AT5713" s="269" t="s">
        <v>200</v>
      </c>
      <c r="AU5713" s="269" t="s">
        <v>82</v>
      </c>
      <c r="AV5713" s="14" t="s">
        <v>82</v>
      </c>
      <c r="AW5713" s="14" t="s">
        <v>30</v>
      </c>
      <c r="AX5713" s="14" t="s">
        <v>73</v>
      </c>
      <c r="AY5713" s="269" t="s">
        <v>189</v>
      </c>
    </row>
    <row r="5714" s="13" customFormat="1">
      <c r="A5714" s="13"/>
      <c r="B5714" s="249"/>
      <c r="C5714" s="250"/>
      <c r="D5714" s="242" t="s">
        <v>200</v>
      </c>
      <c r="E5714" s="251" t="s">
        <v>1</v>
      </c>
      <c r="F5714" s="252" t="s">
        <v>369</v>
      </c>
      <c r="G5714" s="250"/>
      <c r="H5714" s="251" t="s">
        <v>1</v>
      </c>
      <c r="I5714" s="253"/>
      <c r="J5714" s="250"/>
      <c r="K5714" s="250"/>
      <c r="L5714" s="254"/>
      <c r="M5714" s="255"/>
      <c r="N5714" s="256"/>
      <c r="O5714" s="256"/>
      <c r="P5714" s="256"/>
      <c r="Q5714" s="256"/>
      <c r="R5714" s="256"/>
      <c r="S5714" s="256"/>
      <c r="T5714" s="257"/>
      <c r="U5714" s="13"/>
      <c r="V5714" s="13"/>
      <c r="W5714" s="13"/>
      <c r="X5714" s="13"/>
      <c r="Y5714" s="13"/>
      <c r="Z5714" s="13"/>
      <c r="AA5714" s="13"/>
      <c r="AB5714" s="13"/>
      <c r="AC5714" s="13"/>
      <c r="AD5714" s="13"/>
      <c r="AE5714" s="13"/>
      <c r="AT5714" s="258" t="s">
        <v>200</v>
      </c>
      <c r="AU5714" s="258" t="s">
        <v>82</v>
      </c>
      <c r="AV5714" s="13" t="s">
        <v>80</v>
      </c>
      <c r="AW5714" s="13" t="s">
        <v>30</v>
      </c>
      <c r="AX5714" s="13" t="s">
        <v>73</v>
      </c>
      <c r="AY5714" s="258" t="s">
        <v>189</v>
      </c>
    </row>
    <row r="5715" s="14" customFormat="1">
      <c r="A5715" s="14"/>
      <c r="B5715" s="259"/>
      <c r="C5715" s="260"/>
      <c r="D5715" s="242" t="s">
        <v>200</v>
      </c>
      <c r="E5715" s="261" t="s">
        <v>1</v>
      </c>
      <c r="F5715" s="262" t="s">
        <v>2099</v>
      </c>
      <c r="G5715" s="260"/>
      <c r="H5715" s="263">
        <v>-0.80000000000000004</v>
      </c>
      <c r="I5715" s="264"/>
      <c r="J5715" s="260"/>
      <c r="K5715" s="260"/>
      <c r="L5715" s="265"/>
      <c r="M5715" s="266"/>
      <c r="N5715" s="267"/>
      <c r="O5715" s="267"/>
      <c r="P5715" s="267"/>
      <c r="Q5715" s="267"/>
      <c r="R5715" s="267"/>
      <c r="S5715" s="267"/>
      <c r="T5715" s="268"/>
      <c r="U5715" s="14"/>
      <c r="V5715" s="14"/>
      <c r="W5715" s="14"/>
      <c r="X5715" s="14"/>
      <c r="Y5715" s="14"/>
      <c r="Z5715" s="14"/>
      <c r="AA5715" s="14"/>
      <c r="AB5715" s="14"/>
      <c r="AC5715" s="14"/>
      <c r="AD5715" s="14"/>
      <c r="AE5715" s="14"/>
      <c r="AT5715" s="269" t="s">
        <v>200</v>
      </c>
      <c r="AU5715" s="269" t="s">
        <v>82</v>
      </c>
      <c r="AV5715" s="14" t="s">
        <v>82</v>
      </c>
      <c r="AW5715" s="14" t="s">
        <v>30</v>
      </c>
      <c r="AX5715" s="14" t="s">
        <v>73</v>
      </c>
      <c r="AY5715" s="269" t="s">
        <v>189</v>
      </c>
    </row>
    <row r="5716" s="13" customFormat="1">
      <c r="A5716" s="13"/>
      <c r="B5716" s="249"/>
      <c r="C5716" s="250"/>
      <c r="D5716" s="242" t="s">
        <v>200</v>
      </c>
      <c r="E5716" s="251" t="s">
        <v>1</v>
      </c>
      <c r="F5716" s="252" t="s">
        <v>615</v>
      </c>
      <c r="G5716" s="250"/>
      <c r="H5716" s="251" t="s">
        <v>1</v>
      </c>
      <c r="I5716" s="253"/>
      <c r="J5716" s="250"/>
      <c r="K5716" s="250"/>
      <c r="L5716" s="254"/>
      <c r="M5716" s="255"/>
      <c r="N5716" s="256"/>
      <c r="O5716" s="256"/>
      <c r="P5716" s="256"/>
      <c r="Q5716" s="256"/>
      <c r="R5716" s="256"/>
      <c r="S5716" s="256"/>
      <c r="T5716" s="257"/>
      <c r="U5716" s="13"/>
      <c r="V5716" s="13"/>
      <c r="W5716" s="13"/>
      <c r="X5716" s="13"/>
      <c r="Y5716" s="13"/>
      <c r="Z5716" s="13"/>
      <c r="AA5716" s="13"/>
      <c r="AB5716" s="13"/>
      <c r="AC5716" s="13"/>
      <c r="AD5716" s="13"/>
      <c r="AE5716" s="13"/>
      <c r="AT5716" s="258" t="s">
        <v>200</v>
      </c>
      <c r="AU5716" s="258" t="s">
        <v>82</v>
      </c>
      <c r="AV5716" s="13" t="s">
        <v>80</v>
      </c>
      <c r="AW5716" s="13" t="s">
        <v>30</v>
      </c>
      <c r="AX5716" s="13" t="s">
        <v>73</v>
      </c>
      <c r="AY5716" s="258" t="s">
        <v>189</v>
      </c>
    </row>
    <row r="5717" s="14" customFormat="1">
      <c r="A5717" s="14"/>
      <c r="B5717" s="259"/>
      <c r="C5717" s="260"/>
      <c r="D5717" s="242" t="s">
        <v>200</v>
      </c>
      <c r="E5717" s="261" t="s">
        <v>1</v>
      </c>
      <c r="F5717" s="262" t="s">
        <v>1144</v>
      </c>
      <c r="G5717" s="260"/>
      <c r="H5717" s="263">
        <v>12.92</v>
      </c>
      <c r="I5717" s="264"/>
      <c r="J5717" s="260"/>
      <c r="K5717" s="260"/>
      <c r="L5717" s="265"/>
      <c r="M5717" s="266"/>
      <c r="N5717" s="267"/>
      <c r="O5717" s="267"/>
      <c r="P5717" s="267"/>
      <c r="Q5717" s="267"/>
      <c r="R5717" s="267"/>
      <c r="S5717" s="267"/>
      <c r="T5717" s="268"/>
      <c r="U5717" s="14"/>
      <c r="V5717" s="14"/>
      <c r="W5717" s="14"/>
      <c r="X5717" s="14"/>
      <c r="Y5717" s="14"/>
      <c r="Z5717" s="14"/>
      <c r="AA5717" s="14"/>
      <c r="AB5717" s="14"/>
      <c r="AC5717" s="14"/>
      <c r="AD5717" s="14"/>
      <c r="AE5717" s="14"/>
      <c r="AT5717" s="269" t="s">
        <v>200</v>
      </c>
      <c r="AU5717" s="269" t="s">
        <v>82</v>
      </c>
      <c r="AV5717" s="14" t="s">
        <v>82</v>
      </c>
      <c r="AW5717" s="14" t="s">
        <v>30</v>
      </c>
      <c r="AX5717" s="14" t="s">
        <v>73</v>
      </c>
      <c r="AY5717" s="269" t="s">
        <v>189</v>
      </c>
    </row>
    <row r="5718" s="13" customFormat="1">
      <c r="A5718" s="13"/>
      <c r="B5718" s="249"/>
      <c r="C5718" s="250"/>
      <c r="D5718" s="242" t="s">
        <v>200</v>
      </c>
      <c r="E5718" s="251" t="s">
        <v>1</v>
      </c>
      <c r="F5718" s="252" t="s">
        <v>595</v>
      </c>
      <c r="G5718" s="250"/>
      <c r="H5718" s="251" t="s">
        <v>1</v>
      </c>
      <c r="I5718" s="253"/>
      <c r="J5718" s="250"/>
      <c r="K5718" s="250"/>
      <c r="L5718" s="254"/>
      <c r="M5718" s="255"/>
      <c r="N5718" s="256"/>
      <c r="O5718" s="256"/>
      <c r="P5718" s="256"/>
      <c r="Q5718" s="256"/>
      <c r="R5718" s="256"/>
      <c r="S5718" s="256"/>
      <c r="T5718" s="257"/>
      <c r="U5718" s="13"/>
      <c r="V5718" s="13"/>
      <c r="W5718" s="13"/>
      <c r="X5718" s="13"/>
      <c r="Y5718" s="13"/>
      <c r="Z5718" s="13"/>
      <c r="AA5718" s="13"/>
      <c r="AB5718" s="13"/>
      <c r="AC5718" s="13"/>
      <c r="AD5718" s="13"/>
      <c r="AE5718" s="13"/>
      <c r="AT5718" s="258" t="s">
        <v>200</v>
      </c>
      <c r="AU5718" s="258" t="s">
        <v>82</v>
      </c>
      <c r="AV5718" s="13" t="s">
        <v>80</v>
      </c>
      <c r="AW5718" s="13" t="s">
        <v>30</v>
      </c>
      <c r="AX5718" s="13" t="s">
        <v>73</v>
      </c>
      <c r="AY5718" s="258" t="s">
        <v>189</v>
      </c>
    </row>
    <row r="5719" s="14" customFormat="1">
      <c r="A5719" s="14"/>
      <c r="B5719" s="259"/>
      <c r="C5719" s="260"/>
      <c r="D5719" s="242" t="s">
        <v>200</v>
      </c>
      <c r="E5719" s="261" t="s">
        <v>1</v>
      </c>
      <c r="F5719" s="262" t="s">
        <v>1145</v>
      </c>
      <c r="G5719" s="260"/>
      <c r="H5719" s="263">
        <v>0.66000000000000003</v>
      </c>
      <c r="I5719" s="264"/>
      <c r="J5719" s="260"/>
      <c r="K5719" s="260"/>
      <c r="L5719" s="265"/>
      <c r="M5719" s="266"/>
      <c r="N5719" s="267"/>
      <c r="O5719" s="267"/>
      <c r="P5719" s="267"/>
      <c r="Q5719" s="267"/>
      <c r="R5719" s="267"/>
      <c r="S5719" s="267"/>
      <c r="T5719" s="268"/>
      <c r="U5719" s="14"/>
      <c r="V5719" s="14"/>
      <c r="W5719" s="14"/>
      <c r="X5719" s="14"/>
      <c r="Y5719" s="14"/>
      <c r="Z5719" s="14"/>
      <c r="AA5719" s="14"/>
      <c r="AB5719" s="14"/>
      <c r="AC5719" s="14"/>
      <c r="AD5719" s="14"/>
      <c r="AE5719" s="14"/>
      <c r="AT5719" s="269" t="s">
        <v>200</v>
      </c>
      <c r="AU5719" s="269" t="s">
        <v>82</v>
      </c>
      <c r="AV5719" s="14" t="s">
        <v>82</v>
      </c>
      <c r="AW5719" s="14" t="s">
        <v>30</v>
      </c>
      <c r="AX5719" s="14" t="s">
        <v>73</v>
      </c>
      <c r="AY5719" s="269" t="s">
        <v>189</v>
      </c>
    </row>
    <row r="5720" s="13" customFormat="1">
      <c r="A5720" s="13"/>
      <c r="B5720" s="249"/>
      <c r="C5720" s="250"/>
      <c r="D5720" s="242" t="s">
        <v>200</v>
      </c>
      <c r="E5720" s="251" t="s">
        <v>1</v>
      </c>
      <c r="F5720" s="252" t="s">
        <v>369</v>
      </c>
      <c r="G5720" s="250"/>
      <c r="H5720" s="251" t="s">
        <v>1</v>
      </c>
      <c r="I5720" s="253"/>
      <c r="J5720" s="250"/>
      <c r="K5720" s="250"/>
      <c r="L5720" s="254"/>
      <c r="M5720" s="255"/>
      <c r="N5720" s="256"/>
      <c r="O5720" s="256"/>
      <c r="P5720" s="256"/>
      <c r="Q5720" s="256"/>
      <c r="R5720" s="256"/>
      <c r="S5720" s="256"/>
      <c r="T5720" s="257"/>
      <c r="U5720" s="13"/>
      <c r="V5720" s="13"/>
      <c r="W5720" s="13"/>
      <c r="X5720" s="13"/>
      <c r="Y5720" s="13"/>
      <c r="Z5720" s="13"/>
      <c r="AA5720" s="13"/>
      <c r="AB5720" s="13"/>
      <c r="AC5720" s="13"/>
      <c r="AD5720" s="13"/>
      <c r="AE5720" s="13"/>
      <c r="AT5720" s="258" t="s">
        <v>200</v>
      </c>
      <c r="AU5720" s="258" t="s">
        <v>82</v>
      </c>
      <c r="AV5720" s="13" t="s">
        <v>80</v>
      </c>
      <c r="AW5720" s="13" t="s">
        <v>30</v>
      </c>
      <c r="AX5720" s="13" t="s">
        <v>73</v>
      </c>
      <c r="AY5720" s="258" t="s">
        <v>189</v>
      </c>
    </row>
    <row r="5721" s="14" customFormat="1">
      <c r="A5721" s="14"/>
      <c r="B5721" s="259"/>
      <c r="C5721" s="260"/>
      <c r="D5721" s="242" t="s">
        <v>200</v>
      </c>
      <c r="E5721" s="261" t="s">
        <v>1</v>
      </c>
      <c r="F5721" s="262" t="s">
        <v>2103</v>
      </c>
      <c r="G5721" s="260"/>
      <c r="H5721" s="263">
        <v>-2.3999999999999999</v>
      </c>
      <c r="I5721" s="264"/>
      <c r="J5721" s="260"/>
      <c r="K5721" s="260"/>
      <c r="L5721" s="265"/>
      <c r="M5721" s="266"/>
      <c r="N5721" s="267"/>
      <c r="O5721" s="267"/>
      <c r="P5721" s="267"/>
      <c r="Q5721" s="267"/>
      <c r="R5721" s="267"/>
      <c r="S5721" s="267"/>
      <c r="T5721" s="268"/>
      <c r="U5721" s="14"/>
      <c r="V5721" s="14"/>
      <c r="W5721" s="14"/>
      <c r="X5721" s="14"/>
      <c r="Y5721" s="14"/>
      <c r="Z5721" s="14"/>
      <c r="AA5721" s="14"/>
      <c r="AB5721" s="14"/>
      <c r="AC5721" s="14"/>
      <c r="AD5721" s="14"/>
      <c r="AE5721" s="14"/>
      <c r="AT5721" s="269" t="s">
        <v>200</v>
      </c>
      <c r="AU5721" s="269" t="s">
        <v>82</v>
      </c>
      <c r="AV5721" s="14" t="s">
        <v>82</v>
      </c>
      <c r="AW5721" s="14" t="s">
        <v>30</v>
      </c>
      <c r="AX5721" s="14" t="s">
        <v>73</v>
      </c>
      <c r="AY5721" s="269" t="s">
        <v>189</v>
      </c>
    </row>
    <row r="5722" s="15" customFormat="1">
      <c r="A5722" s="15"/>
      <c r="B5722" s="270"/>
      <c r="C5722" s="271"/>
      <c r="D5722" s="242" t="s">
        <v>200</v>
      </c>
      <c r="E5722" s="272" t="s">
        <v>1</v>
      </c>
      <c r="F5722" s="273" t="s">
        <v>207</v>
      </c>
      <c r="G5722" s="271"/>
      <c r="H5722" s="274">
        <v>38.909999999999997</v>
      </c>
      <c r="I5722" s="275"/>
      <c r="J5722" s="271"/>
      <c r="K5722" s="271"/>
      <c r="L5722" s="276"/>
      <c r="M5722" s="277"/>
      <c r="N5722" s="278"/>
      <c r="O5722" s="278"/>
      <c r="P5722" s="278"/>
      <c r="Q5722" s="278"/>
      <c r="R5722" s="278"/>
      <c r="S5722" s="278"/>
      <c r="T5722" s="279"/>
      <c r="U5722" s="15"/>
      <c r="V5722" s="15"/>
      <c r="W5722" s="15"/>
      <c r="X5722" s="15"/>
      <c r="Y5722" s="15"/>
      <c r="Z5722" s="15"/>
      <c r="AA5722" s="15"/>
      <c r="AB5722" s="15"/>
      <c r="AC5722" s="15"/>
      <c r="AD5722" s="15"/>
      <c r="AE5722" s="15"/>
      <c r="AT5722" s="280" t="s">
        <v>200</v>
      </c>
      <c r="AU5722" s="280" t="s">
        <v>82</v>
      </c>
      <c r="AV5722" s="15" t="s">
        <v>195</v>
      </c>
      <c r="AW5722" s="15" t="s">
        <v>30</v>
      </c>
      <c r="AX5722" s="15" t="s">
        <v>80</v>
      </c>
      <c r="AY5722" s="280" t="s">
        <v>189</v>
      </c>
    </row>
    <row r="5723" s="2" customFormat="1" ht="16.5" customHeight="1">
      <c r="A5723" s="39"/>
      <c r="B5723" s="40"/>
      <c r="C5723" s="281" t="s">
        <v>3728</v>
      </c>
      <c r="D5723" s="281" t="s">
        <v>273</v>
      </c>
      <c r="E5723" s="282" t="s">
        <v>3729</v>
      </c>
      <c r="F5723" s="283" t="s">
        <v>3730</v>
      </c>
      <c r="G5723" s="284" t="s">
        <v>466</v>
      </c>
      <c r="H5723" s="285">
        <v>39.688000000000002</v>
      </c>
      <c r="I5723" s="286"/>
      <c r="J5723" s="287">
        <f>ROUND(I5723*H5723,2)</f>
        <v>0</v>
      </c>
      <c r="K5723" s="288"/>
      <c r="L5723" s="289"/>
      <c r="M5723" s="290" t="s">
        <v>1</v>
      </c>
      <c r="N5723" s="291" t="s">
        <v>38</v>
      </c>
      <c r="O5723" s="92"/>
      <c r="P5723" s="238">
        <f>O5723*H5723</f>
        <v>0</v>
      </c>
      <c r="Q5723" s="238">
        <v>0.00038000000000000002</v>
      </c>
      <c r="R5723" s="238">
        <f>Q5723*H5723</f>
        <v>0.015081440000000002</v>
      </c>
      <c r="S5723" s="238">
        <v>0</v>
      </c>
      <c r="T5723" s="239">
        <f>S5723*H5723</f>
        <v>0</v>
      </c>
      <c r="U5723" s="39"/>
      <c r="V5723" s="39"/>
      <c r="W5723" s="39"/>
      <c r="X5723" s="39"/>
      <c r="Y5723" s="39"/>
      <c r="Z5723" s="39"/>
      <c r="AA5723" s="39"/>
      <c r="AB5723" s="39"/>
      <c r="AC5723" s="39"/>
      <c r="AD5723" s="39"/>
      <c r="AE5723" s="39"/>
      <c r="AR5723" s="240" t="s">
        <v>471</v>
      </c>
      <c r="AT5723" s="240" t="s">
        <v>273</v>
      </c>
      <c r="AU5723" s="240" t="s">
        <v>82</v>
      </c>
      <c r="AY5723" s="18" t="s">
        <v>189</v>
      </c>
      <c r="BE5723" s="241">
        <f>IF(N5723="základní",J5723,0)</f>
        <v>0</v>
      </c>
      <c r="BF5723" s="241">
        <f>IF(N5723="snížená",J5723,0)</f>
        <v>0</v>
      </c>
      <c r="BG5723" s="241">
        <f>IF(N5723="zákl. přenesená",J5723,0)</f>
        <v>0</v>
      </c>
      <c r="BH5723" s="241">
        <f>IF(N5723="sníž. přenesená",J5723,0)</f>
        <v>0</v>
      </c>
      <c r="BI5723" s="241">
        <f>IF(N5723="nulová",J5723,0)</f>
        <v>0</v>
      </c>
      <c r="BJ5723" s="18" t="s">
        <v>80</v>
      </c>
      <c r="BK5723" s="241">
        <f>ROUND(I5723*H5723,2)</f>
        <v>0</v>
      </c>
      <c r="BL5723" s="18" t="s">
        <v>306</v>
      </c>
      <c r="BM5723" s="240" t="s">
        <v>3731</v>
      </c>
    </row>
    <row r="5724" s="2" customFormat="1">
      <c r="A5724" s="39"/>
      <c r="B5724" s="40"/>
      <c r="C5724" s="41"/>
      <c r="D5724" s="242" t="s">
        <v>197</v>
      </c>
      <c r="E5724" s="41"/>
      <c r="F5724" s="243" t="s">
        <v>3730</v>
      </c>
      <c r="G5724" s="41"/>
      <c r="H5724" s="41"/>
      <c r="I5724" s="244"/>
      <c r="J5724" s="41"/>
      <c r="K5724" s="41"/>
      <c r="L5724" s="45"/>
      <c r="M5724" s="245"/>
      <c r="N5724" s="246"/>
      <c r="O5724" s="92"/>
      <c r="P5724" s="92"/>
      <c r="Q5724" s="92"/>
      <c r="R5724" s="92"/>
      <c r="S5724" s="92"/>
      <c r="T5724" s="93"/>
      <c r="U5724" s="39"/>
      <c r="V5724" s="39"/>
      <c r="W5724" s="39"/>
      <c r="X5724" s="39"/>
      <c r="Y5724" s="39"/>
      <c r="Z5724" s="39"/>
      <c r="AA5724" s="39"/>
      <c r="AB5724" s="39"/>
      <c r="AC5724" s="39"/>
      <c r="AD5724" s="39"/>
      <c r="AE5724" s="39"/>
      <c r="AT5724" s="18" t="s">
        <v>197</v>
      </c>
      <c r="AU5724" s="18" t="s">
        <v>82</v>
      </c>
    </row>
    <row r="5725" s="14" customFormat="1">
      <c r="A5725" s="14"/>
      <c r="B5725" s="259"/>
      <c r="C5725" s="260"/>
      <c r="D5725" s="242" t="s">
        <v>200</v>
      </c>
      <c r="E5725" s="261" t="s">
        <v>1</v>
      </c>
      <c r="F5725" s="262" t="s">
        <v>3732</v>
      </c>
      <c r="G5725" s="260"/>
      <c r="H5725" s="263">
        <v>39.688000000000002</v>
      </c>
      <c r="I5725" s="264"/>
      <c r="J5725" s="260"/>
      <c r="K5725" s="260"/>
      <c r="L5725" s="265"/>
      <c r="M5725" s="266"/>
      <c r="N5725" s="267"/>
      <c r="O5725" s="267"/>
      <c r="P5725" s="267"/>
      <c r="Q5725" s="267"/>
      <c r="R5725" s="267"/>
      <c r="S5725" s="267"/>
      <c r="T5725" s="268"/>
      <c r="U5725" s="14"/>
      <c r="V5725" s="14"/>
      <c r="W5725" s="14"/>
      <c r="X5725" s="14"/>
      <c r="Y5725" s="14"/>
      <c r="Z5725" s="14"/>
      <c r="AA5725" s="14"/>
      <c r="AB5725" s="14"/>
      <c r="AC5725" s="14"/>
      <c r="AD5725" s="14"/>
      <c r="AE5725" s="14"/>
      <c r="AT5725" s="269" t="s">
        <v>200</v>
      </c>
      <c r="AU5725" s="269" t="s">
        <v>82</v>
      </c>
      <c r="AV5725" s="14" t="s">
        <v>82</v>
      </c>
      <c r="AW5725" s="14" t="s">
        <v>30</v>
      </c>
      <c r="AX5725" s="14" t="s">
        <v>80</v>
      </c>
      <c r="AY5725" s="269" t="s">
        <v>189</v>
      </c>
    </row>
    <row r="5726" s="2" customFormat="1" ht="24.15" customHeight="1">
      <c r="A5726" s="39"/>
      <c r="B5726" s="40"/>
      <c r="C5726" s="228" t="s">
        <v>3733</v>
      </c>
      <c r="D5726" s="228" t="s">
        <v>191</v>
      </c>
      <c r="E5726" s="229" t="s">
        <v>3734</v>
      </c>
      <c r="F5726" s="230" t="s">
        <v>3735</v>
      </c>
      <c r="G5726" s="231" t="s">
        <v>301</v>
      </c>
      <c r="H5726" s="232">
        <v>25.600000000000001</v>
      </c>
      <c r="I5726" s="233"/>
      <c r="J5726" s="234">
        <f>ROUND(I5726*H5726,2)</f>
        <v>0</v>
      </c>
      <c r="K5726" s="235"/>
      <c r="L5726" s="45"/>
      <c r="M5726" s="236" t="s">
        <v>1</v>
      </c>
      <c r="N5726" s="237" t="s">
        <v>38</v>
      </c>
      <c r="O5726" s="92"/>
      <c r="P5726" s="238">
        <f>O5726*H5726</f>
        <v>0</v>
      </c>
      <c r="Q5726" s="238">
        <v>0</v>
      </c>
      <c r="R5726" s="238">
        <f>Q5726*H5726</f>
        <v>0</v>
      </c>
      <c r="S5726" s="238">
        <v>0</v>
      </c>
      <c r="T5726" s="239">
        <f>S5726*H5726</f>
        <v>0</v>
      </c>
      <c r="U5726" s="39"/>
      <c r="V5726" s="39"/>
      <c r="W5726" s="39"/>
      <c r="X5726" s="39"/>
      <c r="Y5726" s="39"/>
      <c r="Z5726" s="39"/>
      <c r="AA5726" s="39"/>
      <c r="AB5726" s="39"/>
      <c r="AC5726" s="39"/>
      <c r="AD5726" s="39"/>
      <c r="AE5726" s="39"/>
      <c r="AR5726" s="240" t="s">
        <v>306</v>
      </c>
      <c r="AT5726" s="240" t="s">
        <v>191</v>
      </c>
      <c r="AU5726" s="240" t="s">
        <v>82</v>
      </c>
      <c r="AY5726" s="18" t="s">
        <v>189</v>
      </c>
      <c r="BE5726" s="241">
        <f>IF(N5726="základní",J5726,0)</f>
        <v>0</v>
      </c>
      <c r="BF5726" s="241">
        <f>IF(N5726="snížená",J5726,0)</f>
        <v>0</v>
      </c>
      <c r="BG5726" s="241">
        <f>IF(N5726="zákl. přenesená",J5726,0)</f>
        <v>0</v>
      </c>
      <c r="BH5726" s="241">
        <f>IF(N5726="sníž. přenesená",J5726,0)</f>
        <v>0</v>
      </c>
      <c r="BI5726" s="241">
        <f>IF(N5726="nulová",J5726,0)</f>
        <v>0</v>
      </c>
      <c r="BJ5726" s="18" t="s">
        <v>80</v>
      </c>
      <c r="BK5726" s="241">
        <f>ROUND(I5726*H5726,2)</f>
        <v>0</v>
      </c>
      <c r="BL5726" s="18" t="s">
        <v>306</v>
      </c>
      <c r="BM5726" s="240" t="s">
        <v>3736</v>
      </c>
    </row>
    <row r="5727" s="2" customFormat="1">
      <c r="A5727" s="39"/>
      <c r="B5727" s="40"/>
      <c r="C5727" s="41"/>
      <c r="D5727" s="242" t="s">
        <v>197</v>
      </c>
      <c r="E5727" s="41"/>
      <c r="F5727" s="243" t="s">
        <v>3735</v>
      </c>
      <c r="G5727" s="41"/>
      <c r="H5727" s="41"/>
      <c r="I5727" s="244"/>
      <c r="J5727" s="41"/>
      <c r="K5727" s="41"/>
      <c r="L5727" s="45"/>
      <c r="M5727" s="245"/>
      <c r="N5727" s="246"/>
      <c r="O5727" s="92"/>
      <c r="P5727" s="92"/>
      <c r="Q5727" s="92"/>
      <c r="R5727" s="92"/>
      <c r="S5727" s="92"/>
      <c r="T5727" s="93"/>
      <c r="U5727" s="39"/>
      <c r="V5727" s="39"/>
      <c r="W5727" s="39"/>
      <c r="X5727" s="39"/>
      <c r="Y5727" s="39"/>
      <c r="Z5727" s="39"/>
      <c r="AA5727" s="39"/>
      <c r="AB5727" s="39"/>
      <c r="AC5727" s="39"/>
      <c r="AD5727" s="39"/>
      <c r="AE5727" s="39"/>
      <c r="AT5727" s="18" t="s">
        <v>197</v>
      </c>
      <c r="AU5727" s="18" t="s">
        <v>82</v>
      </c>
    </row>
    <row r="5728" s="2" customFormat="1">
      <c r="A5728" s="39"/>
      <c r="B5728" s="40"/>
      <c r="C5728" s="41"/>
      <c r="D5728" s="247" t="s">
        <v>198</v>
      </c>
      <c r="E5728" s="41"/>
      <c r="F5728" s="248" t="s">
        <v>3737</v>
      </c>
      <c r="G5728" s="41"/>
      <c r="H5728" s="41"/>
      <c r="I5728" s="244"/>
      <c r="J5728" s="41"/>
      <c r="K5728" s="41"/>
      <c r="L5728" s="45"/>
      <c r="M5728" s="245"/>
      <c r="N5728" s="246"/>
      <c r="O5728" s="92"/>
      <c r="P5728" s="92"/>
      <c r="Q5728" s="92"/>
      <c r="R5728" s="92"/>
      <c r="S5728" s="92"/>
      <c r="T5728" s="93"/>
      <c r="U5728" s="39"/>
      <c r="V5728" s="39"/>
      <c r="W5728" s="39"/>
      <c r="X5728" s="39"/>
      <c r="Y5728" s="39"/>
      <c r="Z5728" s="39"/>
      <c r="AA5728" s="39"/>
      <c r="AB5728" s="39"/>
      <c r="AC5728" s="39"/>
      <c r="AD5728" s="39"/>
      <c r="AE5728" s="39"/>
      <c r="AT5728" s="18" t="s">
        <v>198</v>
      </c>
      <c r="AU5728" s="18" t="s">
        <v>82</v>
      </c>
    </row>
    <row r="5729" s="2" customFormat="1" ht="24.15" customHeight="1">
      <c r="A5729" s="39"/>
      <c r="B5729" s="40"/>
      <c r="C5729" s="228" t="s">
        <v>3738</v>
      </c>
      <c r="D5729" s="228" t="s">
        <v>191</v>
      </c>
      <c r="E5729" s="229" t="s">
        <v>3739</v>
      </c>
      <c r="F5729" s="230" t="s">
        <v>3740</v>
      </c>
      <c r="G5729" s="231" t="s">
        <v>256</v>
      </c>
      <c r="H5729" s="232">
        <v>0.221</v>
      </c>
      <c r="I5729" s="233"/>
      <c r="J5729" s="234">
        <f>ROUND(I5729*H5729,2)</f>
        <v>0</v>
      </c>
      <c r="K5729" s="235"/>
      <c r="L5729" s="45"/>
      <c r="M5729" s="236" t="s">
        <v>1</v>
      </c>
      <c r="N5729" s="237" t="s">
        <v>38</v>
      </c>
      <c r="O5729" s="92"/>
      <c r="P5729" s="238">
        <f>O5729*H5729</f>
        <v>0</v>
      </c>
      <c r="Q5729" s="238">
        <v>0</v>
      </c>
      <c r="R5729" s="238">
        <f>Q5729*H5729</f>
        <v>0</v>
      </c>
      <c r="S5729" s="238">
        <v>0</v>
      </c>
      <c r="T5729" s="239">
        <f>S5729*H5729</f>
        <v>0</v>
      </c>
      <c r="U5729" s="39"/>
      <c r="V5729" s="39"/>
      <c r="W5729" s="39"/>
      <c r="X5729" s="39"/>
      <c r="Y5729" s="39"/>
      <c r="Z5729" s="39"/>
      <c r="AA5729" s="39"/>
      <c r="AB5729" s="39"/>
      <c r="AC5729" s="39"/>
      <c r="AD5729" s="39"/>
      <c r="AE5729" s="39"/>
      <c r="AR5729" s="240" t="s">
        <v>306</v>
      </c>
      <c r="AT5729" s="240" t="s">
        <v>191</v>
      </c>
      <c r="AU5729" s="240" t="s">
        <v>82</v>
      </c>
      <c r="AY5729" s="18" t="s">
        <v>189</v>
      </c>
      <c r="BE5729" s="241">
        <f>IF(N5729="základní",J5729,0)</f>
        <v>0</v>
      </c>
      <c r="BF5729" s="241">
        <f>IF(N5729="snížená",J5729,0)</f>
        <v>0</v>
      </c>
      <c r="BG5729" s="241">
        <f>IF(N5729="zákl. přenesená",J5729,0)</f>
        <v>0</v>
      </c>
      <c r="BH5729" s="241">
        <f>IF(N5729="sníž. přenesená",J5729,0)</f>
        <v>0</v>
      </c>
      <c r="BI5729" s="241">
        <f>IF(N5729="nulová",J5729,0)</f>
        <v>0</v>
      </c>
      <c r="BJ5729" s="18" t="s">
        <v>80</v>
      </c>
      <c r="BK5729" s="241">
        <f>ROUND(I5729*H5729,2)</f>
        <v>0</v>
      </c>
      <c r="BL5729" s="18" t="s">
        <v>306</v>
      </c>
      <c r="BM5729" s="240" t="s">
        <v>3741</v>
      </c>
    </row>
    <row r="5730" s="2" customFormat="1">
      <c r="A5730" s="39"/>
      <c r="B5730" s="40"/>
      <c r="C5730" s="41"/>
      <c r="D5730" s="242" t="s">
        <v>197</v>
      </c>
      <c r="E5730" s="41"/>
      <c r="F5730" s="243" t="s">
        <v>3742</v>
      </c>
      <c r="G5730" s="41"/>
      <c r="H5730" s="41"/>
      <c r="I5730" s="244"/>
      <c r="J5730" s="41"/>
      <c r="K5730" s="41"/>
      <c r="L5730" s="45"/>
      <c r="M5730" s="245"/>
      <c r="N5730" s="246"/>
      <c r="O5730" s="92"/>
      <c r="P5730" s="92"/>
      <c r="Q5730" s="92"/>
      <c r="R5730" s="92"/>
      <c r="S5730" s="92"/>
      <c r="T5730" s="93"/>
      <c r="U5730" s="39"/>
      <c r="V5730" s="39"/>
      <c r="W5730" s="39"/>
      <c r="X5730" s="39"/>
      <c r="Y5730" s="39"/>
      <c r="Z5730" s="39"/>
      <c r="AA5730" s="39"/>
      <c r="AB5730" s="39"/>
      <c r="AC5730" s="39"/>
      <c r="AD5730" s="39"/>
      <c r="AE5730" s="39"/>
      <c r="AT5730" s="18" t="s">
        <v>197</v>
      </c>
      <c r="AU5730" s="18" t="s">
        <v>82</v>
      </c>
    </row>
    <row r="5731" s="2" customFormat="1">
      <c r="A5731" s="39"/>
      <c r="B5731" s="40"/>
      <c r="C5731" s="41"/>
      <c r="D5731" s="247" t="s">
        <v>198</v>
      </c>
      <c r="E5731" s="41"/>
      <c r="F5731" s="248" t="s">
        <v>3743</v>
      </c>
      <c r="G5731" s="41"/>
      <c r="H5731" s="41"/>
      <c r="I5731" s="244"/>
      <c r="J5731" s="41"/>
      <c r="K5731" s="41"/>
      <c r="L5731" s="45"/>
      <c r="M5731" s="245"/>
      <c r="N5731" s="246"/>
      <c r="O5731" s="92"/>
      <c r="P5731" s="92"/>
      <c r="Q5731" s="92"/>
      <c r="R5731" s="92"/>
      <c r="S5731" s="92"/>
      <c r="T5731" s="93"/>
      <c r="U5731" s="39"/>
      <c r="V5731" s="39"/>
      <c r="W5731" s="39"/>
      <c r="X5731" s="39"/>
      <c r="Y5731" s="39"/>
      <c r="Z5731" s="39"/>
      <c r="AA5731" s="39"/>
      <c r="AB5731" s="39"/>
      <c r="AC5731" s="39"/>
      <c r="AD5731" s="39"/>
      <c r="AE5731" s="39"/>
      <c r="AT5731" s="18" t="s">
        <v>198</v>
      </c>
      <c r="AU5731" s="18" t="s">
        <v>82</v>
      </c>
    </row>
    <row r="5732" s="12" customFormat="1" ht="22.8" customHeight="1">
      <c r="A5732" s="12"/>
      <c r="B5732" s="212"/>
      <c r="C5732" s="213"/>
      <c r="D5732" s="214" t="s">
        <v>72</v>
      </c>
      <c r="E5732" s="226" t="s">
        <v>3744</v>
      </c>
      <c r="F5732" s="226" t="s">
        <v>3745</v>
      </c>
      <c r="G5732" s="213"/>
      <c r="H5732" s="213"/>
      <c r="I5732" s="216"/>
      <c r="J5732" s="227">
        <f>BK5732</f>
        <v>0</v>
      </c>
      <c r="K5732" s="213"/>
      <c r="L5732" s="218"/>
      <c r="M5732" s="219"/>
      <c r="N5732" s="220"/>
      <c r="O5732" s="220"/>
      <c r="P5732" s="221">
        <f>SUM(P5733:P5767)</f>
        <v>0</v>
      </c>
      <c r="Q5732" s="220"/>
      <c r="R5732" s="221">
        <f>SUM(R5733:R5767)</f>
        <v>0.43030671999999998</v>
      </c>
      <c r="S5732" s="220"/>
      <c r="T5732" s="222">
        <f>SUM(T5733:T5767)</f>
        <v>0</v>
      </c>
      <c r="U5732" s="12"/>
      <c r="V5732" s="12"/>
      <c r="W5732" s="12"/>
      <c r="X5732" s="12"/>
      <c r="Y5732" s="12"/>
      <c r="Z5732" s="12"/>
      <c r="AA5732" s="12"/>
      <c r="AB5732" s="12"/>
      <c r="AC5732" s="12"/>
      <c r="AD5732" s="12"/>
      <c r="AE5732" s="12"/>
      <c r="AR5732" s="223" t="s">
        <v>82</v>
      </c>
      <c r="AT5732" s="224" t="s">
        <v>72</v>
      </c>
      <c r="AU5732" s="224" t="s">
        <v>80</v>
      </c>
      <c r="AY5732" s="223" t="s">
        <v>189</v>
      </c>
      <c r="BK5732" s="225">
        <f>SUM(BK5733:BK5767)</f>
        <v>0</v>
      </c>
    </row>
    <row r="5733" s="2" customFormat="1" ht="16.5" customHeight="1">
      <c r="A5733" s="39"/>
      <c r="B5733" s="40"/>
      <c r="C5733" s="228" t="s">
        <v>3746</v>
      </c>
      <c r="D5733" s="228" t="s">
        <v>191</v>
      </c>
      <c r="E5733" s="229" t="s">
        <v>3747</v>
      </c>
      <c r="F5733" s="230" t="s">
        <v>3748</v>
      </c>
      <c r="G5733" s="231" t="s">
        <v>301</v>
      </c>
      <c r="H5733" s="232">
        <v>45.799999999999997</v>
      </c>
      <c r="I5733" s="233"/>
      <c r="J5733" s="234">
        <f>ROUND(I5733*H5733,2)</f>
        <v>0</v>
      </c>
      <c r="K5733" s="235"/>
      <c r="L5733" s="45"/>
      <c r="M5733" s="236" t="s">
        <v>1</v>
      </c>
      <c r="N5733" s="237" t="s">
        <v>38</v>
      </c>
      <c r="O5733" s="92"/>
      <c r="P5733" s="238">
        <f>O5733*H5733</f>
        <v>0</v>
      </c>
      <c r="Q5733" s="238">
        <v>0</v>
      </c>
      <c r="R5733" s="238">
        <f>Q5733*H5733</f>
        <v>0</v>
      </c>
      <c r="S5733" s="238">
        <v>0</v>
      </c>
      <c r="T5733" s="239">
        <f>S5733*H5733</f>
        <v>0</v>
      </c>
      <c r="U5733" s="39"/>
      <c r="V5733" s="39"/>
      <c r="W5733" s="39"/>
      <c r="X5733" s="39"/>
      <c r="Y5733" s="39"/>
      <c r="Z5733" s="39"/>
      <c r="AA5733" s="39"/>
      <c r="AB5733" s="39"/>
      <c r="AC5733" s="39"/>
      <c r="AD5733" s="39"/>
      <c r="AE5733" s="39"/>
      <c r="AR5733" s="240" t="s">
        <v>306</v>
      </c>
      <c r="AT5733" s="240" t="s">
        <v>191</v>
      </c>
      <c r="AU5733" s="240" t="s">
        <v>82</v>
      </c>
      <c r="AY5733" s="18" t="s">
        <v>189</v>
      </c>
      <c r="BE5733" s="241">
        <f>IF(N5733="základní",J5733,0)</f>
        <v>0</v>
      </c>
      <c r="BF5733" s="241">
        <f>IF(N5733="snížená",J5733,0)</f>
        <v>0</v>
      </c>
      <c r="BG5733" s="241">
        <f>IF(N5733="zákl. přenesená",J5733,0)</f>
        <v>0</v>
      </c>
      <c r="BH5733" s="241">
        <f>IF(N5733="sníž. přenesená",J5733,0)</f>
        <v>0</v>
      </c>
      <c r="BI5733" s="241">
        <f>IF(N5733="nulová",J5733,0)</f>
        <v>0</v>
      </c>
      <c r="BJ5733" s="18" t="s">
        <v>80</v>
      </c>
      <c r="BK5733" s="241">
        <f>ROUND(I5733*H5733,2)</f>
        <v>0</v>
      </c>
      <c r="BL5733" s="18" t="s">
        <v>306</v>
      </c>
      <c r="BM5733" s="240" t="s">
        <v>3749</v>
      </c>
    </row>
    <row r="5734" s="2" customFormat="1">
      <c r="A5734" s="39"/>
      <c r="B5734" s="40"/>
      <c r="C5734" s="41"/>
      <c r="D5734" s="242" t="s">
        <v>197</v>
      </c>
      <c r="E5734" s="41"/>
      <c r="F5734" s="243" t="s">
        <v>3748</v>
      </c>
      <c r="G5734" s="41"/>
      <c r="H5734" s="41"/>
      <c r="I5734" s="244"/>
      <c r="J5734" s="41"/>
      <c r="K5734" s="41"/>
      <c r="L5734" s="45"/>
      <c r="M5734" s="245"/>
      <c r="N5734" s="246"/>
      <c r="O5734" s="92"/>
      <c r="P5734" s="92"/>
      <c r="Q5734" s="92"/>
      <c r="R5734" s="92"/>
      <c r="S5734" s="92"/>
      <c r="T5734" s="93"/>
      <c r="U5734" s="39"/>
      <c r="V5734" s="39"/>
      <c r="W5734" s="39"/>
      <c r="X5734" s="39"/>
      <c r="Y5734" s="39"/>
      <c r="Z5734" s="39"/>
      <c r="AA5734" s="39"/>
      <c r="AB5734" s="39"/>
      <c r="AC5734" s="39"/>
      <c r="AD5734" s="39"/>
      <c r="AE5734" s="39"/>
      <c r="AT5734" s="18" t="s">
        <v>197</v>
      </c>
      <c r="AU5734" s="18" t="s">
        <v>82</v>
      </c>
    </row>
    <row r="5735" s="2" customFormat="1">
      <c r="A5735" s="39"/>
      <c r="B5735" s="40"/>
      <c r="C5735" s="41"/>
      <c r="D5735" s="247" t="s">
        <v>198</v>
      </c>
      <c r="E5735" s="41"/>
      <c r="F5735" s="248" t="s">
        <v>3750</v>
      </c>
      <c r="G5735" s="41"/>
      <c r="H5735" s="41"/>
      <c r="I5735" s="244"/>
      <c r="J5735" s="41"/>
      <c r="K5735" s="41"/>
      <c r="L5735" s="45"/>
      <c r="M5735" s="245"/>
      <c r="N5735" s="246"/>
      <c r="O5735" s="92"/>
      <c r="P5735" s="92"/>
      <c r="Q5735" s="92"/>
      <c r="R5735" s="92"/>
      <c r="S5735" s="92"/>
      <c r="T5735" s="93"/>
      <c r="U5735" s="39"/>
      <c r="V5735" s="39"/>
      <c r="W5735" s="39"/>
      <c r="X5735" s="39"/>
      <c r="Y5735" s="39"/>
      <c r="Z5735" s="39"/>
      <c r="AA5735" s="39"/>
      <c r="AB5735" s="39"/>
      <c r="AC5735" s="39"/>
      <c r="AD5735" s="39"/>
      <c r="AE5735" s="39"/>
      <c r="AT5735" s="18" t="s">
        <v>198</v>
      </c>
      <c r="AU5735" s="18" t="s">
        <v>82</v>
      </c>
    </row>
    <row r="5736" s="2" customFormat="1" ht="24.15" customHeight="1">
      <c r="A5736" s="39"/>
      <c r="B5736" s="40"/>
      <c r="C5736" s="228" t="s">
        <v>3751</v>
      </c>
      <c r="D5736" s="228" t="s">
        <v>191</v>
      </c>
      <c r="E5736" s="229" t="s">
        <v>3752</v>
      </c>
      <c r="F5736" s="230" t="s">
        <v>3753</v>
      </c>
      <c r="G5736" s="231" t="s">
        <v>301</v>
      </c>
      <c r="H5736" s="232">
        <v>45.799999999999997</v>
      </c>
      <c r="I5736" s="233"/>
      <c r="J5736" s="234">
        <f>ROUND(I5736*H5736,2)</f>
        <v>0</v>
      </c>
      <c r="K5736" s="235"/>
      <c r="L5736" s="45"/>
      <c r="M5736" s="236" t="s">
        <v>1</v>
      </c>
      <c r="N5736" s="237" t="s">
        <v>38</v>
      </c>
      <c r="O5736" s="92"/>
      <c r="P5736" s="238">
        <f>O5736*H5736</f>
        <v>0</v>
      </c>
      <c r="Q5736" s="238">
        <v>0.0075820000000000002</v>
      </c>
      <c r="R5736" s="238">
        <f>Q5736*H5736</f>
        <v>0.3472556</v>
      </c>
      <c r="S5736" s="238">
        <v>0</v>
      </c>
      <c r="T5736" s="239">
        <f>S5736*H5736</f>
        <v>0</v>
      </c>
      <c r="U5736" s="39"/>
      <c r="V5736" s="39"/>
      <c r="W5736" s="39"/>
      <c r="X5736" s="39"/>
      <c r="Y5736" s="39"/>
      <c r="Z5736" s="39"/>
      <c r="AA5736" s="39"/>
      <c r="AB5736" s="39"/>
      <c r="AC5736" s="39"/>
      <c r="AD5736" s="39"/>
      <c r="AE5736" s="39"/>
      <c r="AR5736" s="240" t="s">
        <v>306</v>
      </c>
      <c r="AT5736" s="240" t="s">
        <v>191</v>
      </c>
      <c r="AU5736" s="240" t="s">
        <v>82</v>
      </c>
      <c r="AY5736" s="18" t="s">
        <v>189</v>
      </c>
      <c r="BE5736" s="241">
        <f>IF(N5736="základní",J5736,0)</f>
        <v>0</v>
      </c>
      <c r="BF5736" s="241">
        <f>IF(N5736="snížená",J5736,0)</f>
        <v>0</v>
      </c>
      <c r="BG5736" s="241">
        <f>IF(N5736="zákl. přenesená",J5736,0)</f>
        <v>0</v>
      </c>
      <c r="BH5736" s="241">
        <f>IF(N5736="sníž. přenesená",J5736,0)</f>
        <v>0</v>
      </c>
      <c r="BI5736" s="241">
        <f>IF(N5736="nulová",J5736,0)</f>
        <v>0</v>
      </c>
      <c r="BJ5736" s="18" t="s">
        <v>80</v>
      </c>
      <c r="BK5736" s="241">
        <f>ROUND(I5736*H5736,2)</f>
        <v>0</v>
      </c>
      <c r="BL5736" s="18" t="s">
        <v>306</v>
      </c>
      <c r="BM5736" s="240" t="s">
        <v>3754</v>
      </c>
    </row>
    <row r="5737" s="2" customFormat="1">
      <c r="A5737" s="39"/>
      <c r="B5737" s="40"/>
      <c r="C5737" s="41"/>
      <c r="D5737" s="242" t="s">
        <v>197</v>
      </c>
      <c r="E5737" s="41"/>
      <c r="F5737" s="243" t="s">
        <v>3753</v>
      </c>
      <c r="G5737" s="41"/>
      <c r="H5737" s="41"/>
      <c r="I5737" s="244"/>
      <c r="J5737" s="41"/>
      <c r="K5737" s="41"/>
      <c r="L5737" s="45"/>
      <c r="M5737" s="245"/>
      <c r="N5737" s="246"/>
      <c r="O5737" s="92"/>
      <c r="P5737" s="92"/>
      <c r="Q5737" s="92"/>
      <c r="R5737" s="92"/>
      <c r="S5737" s="92"/>
      <c r="T5737" s="93"/>
      <c r="U5737" s="39"/>
      <c r="V5737" s="39"/>
      <c r="W5737" s="39"/>
      <c r="X5737" s="39"/>
      <c r="Y5737" s="39"/>
      <c r="Z5737" s="39"/>
      <c r="AA5737" s="39"/>
      <c r="AB5737" s="39"/>
      <c r="AC5737" s="39"/>
      <c r="AD5737" s="39"/>
      <c r="AE5737" s="39"/>
      <c r="AT5737" s="18" t="s">
        <v>197</v>
      </c>
      <c r="AU5737" s="18" t="s">
        <v>82</v>
      </c>
    </row>
    <row r="5738" s="2" customFormat="1">
      <c r="A5738" s="39"/>
      <c r="B5738" s="40"/>
      <c r="C5738" s="41"/>
      <c r="D5738" s="247" t="s">
        <v>198</v>
      </c>
      <c r="E5738" s="41"/>
      <c r="F5738" s="248" t="s">
        <v>3755</v>
      </c>
      <c r="G5738" s="41"/>
      <c r="H5738" s="41"/>
      <c r="I5738" s="244"/>
      <c r="J5738" s="41"/>
      <c r="K5738" s="41"/>
      <c r="L5738" s="45"/>
      <c r="M5738" s="245"/>
      <c r="N5738" s="246"/>
      <c r="O5738" s="92"/>
      <c r="P5738" s="92"/>
      <c r="Q5738" s="92"/>
      <c r="R5738" s="92"/>
      <c r="S5738" s="92"/>
      <c r="T5738" s="93"/>
      <c r="U5738" s="39"/>
      <c r="V5738" s="39"/>
      <c r="W5738" s="39"/>
      <c r="X5738" s="39"/>
      <c r="Y5738" s="39"/>
      <c r="Z5738" s="39"/>
      <c r="AA5738" s="39"/>
      <c r="AB5738" s="39"/>
      <c r="AC5738" s="39"/>
      <c r="AD5738" s="39"/>
      <c r="AE5738" s="39"/>
      <c r="AT5738" s="18" t="s">
        <v>198</v>
      </c>
      <c r="AU5738" s="18" t="s">
        <v>82</v>
      </c>
    </row>
    <row r="5739" s="13" customFormat="1">
      <c r="A5739" s="13"/>
      <c r="B5739" s="249"/>
      <c r="C5739" s="250"/>
      <c r="D5739" s="242" t="s">
        <v>200</v>
      </c>
      <c r="E5739" s="251" t="s">
        <v>1</v>
      </c>
      <c r="F5739" s="252" t="s">
        <v>1040</v>
      </c>
      <c r="G5739" s="250"/>
      <c r="H5739" s="251" t="s">
        <v>1</v>
      </c>
      <c r="I5739" s="253"/>
      <c r="J5739" s="250"/>
      <c r="K5739" s="250"/>
      <c r="L5739" s="254"/>
      <c r="M5739" s="255"/>
      <c r="N5739" s="256"/>
      <c r="O5739" s="256"/>
      <c r="P5739" s="256"/>
      <c r="Q5739" s="256"/>
      <c r="R5739" s="256"/>
      <c r="S5739" s="256"/>
      <c r="T5739" s="257"/>
      <c r="U5739" s="13"/>
      <c r="V5739" s="13"/>
      <c r="W5739" s="13"/>
      <c r="X5739" s="13"/>
      <c r="Y5739" s="13"/>
      <c r="Z5739" s="13"/>
      <c r="AA5739" s="13"/>
      <c r="AB5739" s="13"/>
      <c r="AC5739" s="13"/>
      <c r="AD5739" s="13"/>
      <c r="AE5739" s="13"/>
      <c r="AT5739" s="258" t="s">
        <v>200</v>
      </c>
      <c r="AU5739" s="258" t="s">
        <v>82</v>
      </c>
      <c r="AV5739" s="13" t="s">
        <v>80</v>
      </c>
      <c r="AW5739" s="13" t="s">
        <v>30</v>
      </c>
      <c r="AX5739" s="13" t="s">
        <v>73</v>
      </c>
      <c r="AY5739" s="258" t="s">
        <v>189</v>
      </c>
    </row>
    <row r="5740" s="13" customFormat="1">
      <c r="A5740" s="13"/>
      <c r="B5740" s="249"/>
      <c r="C5740" s="250"/>
      <c r="D5740" s="242" t="s">
        <v>200</v>
      </c>
      <c r="E5740" s="251" t="s">
        <v>1</v>
      </c>
      <c r="F5740" s="252" t="s">
        <v>338</v>
      </c>
      <c r="G5740" s="250"/>
      <c r="H5740" s="251" t="s">
        <v>1</v>
      </c>
      <c r="I5740" s="253"/>
      <c r="J5740" s="250"/>
      <c r="K5740" s="250"/>
      <c r="L5740" s="254"/>
      <c r="M5740" s="255"/>
      <c r="N5740" s="256"/>
      <c r="O5740" s="256"/>
      <c r="P5740" s="256"/>
      <c r="Q5740" s="256"/>
      <c r="R5740" s="256"/>
      <c r="S5740" s="256"/>
      <c r="T5740" s="257"/>
      <c r="U5740" s="13"/>
      <c r="V5740" s="13"/>
      <c r="W5740" s="13"/>
      <c r="X5740" s="13"/>
      <c r="Y5740" s="13"/>
      <c r="Z5740" s="13"/>
      <c r="AA5740" s="13"/>
      <c r="AB5740" s="13"/>
      <c r="AC5740" s="13"/>
      <c r="AD5740" s="13"/>
      <c r="AE5740" s="13"/>
      <c r="AT5740" s="258" t="s">
        <v>200</v>
      </c>
      <c r="AU5740" s="258" t="s">
        <v>82</v>
      </c>
      <c r="AV5740" s="13" t="s">
        <v>80</v>
      </c>
      <c r="AW5740" s="13" t="s">
        <v>30</v>
      </c>
      <c r="AX5740" s="13" t="s">
        <v>73</v>
      </c>
      <c r="AY5740" s="258" t="s">
        <v>189</v>
      </c>
    </row>
    <row r="5741" s="13" customFormat="1">
      <c r="A5741" s="13"/>
      <c r="B5741" s="249"/>
      <c r="C5741" s="250"/>
      <c r="D5741" s="242" t="s">
        <v>200</v>
      </c>
      <c r="E5741" s="251" t="s">
        <v>1</v>
      </c>
      <c r="F5741" s="252" t="s">
        <v>3756</v>
      </c>
      <c r="G5741" s="250"/>
      <c r="H5741" s="251" t="s">
        <v>1</v>
      </c>
      <c r="I5741" s="253"/>
      <c r="J5741" s="250"/>
      <c r="K5741" s="250"/>
      <c r="L5741" s="254"/>
      <c r="M5741" s="255"/>
      <c r="N5741" s="256"/>
      <c r="O5741" s="256"/>
      <c r="P5741" s="256"/>
      <c r="Q5741" s="256"/>
      <c r="R5741" s="256"/>
      <c r="S5741" s="256"/>
      <c r="T5741" s="257"/>
      <c r="U5741" s="13"/>
      <c r="V5741" s="13"/>
      <c r="W5741" s="13"/>
      <c r="X5741" s="13"/>
      <c r="Y5741" s="13"/>
      <c r="Z5741" s="13"/>
      <c r="AA5741" s="13"/>
      <c r="AB5741" s="13"/>
      <c r="AC5741" s="13"/>
      <c r="AD5741" s="13"/>
      <c r="AE5741" s="13"/>
      <c r="AT5741" s="258" t="s">
        <v>200</v>
      </c>
      <c r="AU5741" s="258" t="s">
        <v>82</v>
      </c>
      <c r="AV5741" s="13" t="s">
        <v>80</v>
      </c>
      <c r="AW5741" s="13" t="s">
        <v>30</v>
      </c>
      <c r="AX5741" s="13" t="s">
        <v>73</v>
      </c>
      <c r="AY5741" s="258" t="s">
        <v>189</v>
      </c>
    </row>
    <row r="5742" s="14" customFormat="1">
      <c r="A5742" s="14"/>
      <c r="B5742" s="259"/>
      <c r="C5742" s="260"/>
      <c r="D5742" s="242" t="s">
        <v>200</v>
      </c>
      <c r="E5742" s="261" t="s">
        <v>1</v>
      </c>
      <c r="F5742" s="262" t="s">
        <v>3757</v>
      </c>
      <c r="G5742" s="260"/>
      <c r="H5742" s="263">
        <v>45.799999999999997</v>
      </c>
      <c r="I5742" s="264"/>
      <c r="J5742" s="260"/>
      <c r="K5742" s="260"/>
      <c r="L5742" s="265"/>
      <c r="M5742" s="266"/>
      <c r="N5742" s="267"/>
      <c r="O5742" s="267"/>
      <c r="P5742" s="267"/>
      <c r="Q5742" s="267"/>
      <c r="R5742" s="267"/>
      <c r="S5742" s="267"/>
      <c r="T5742" s="268"/>
      <c r="U5742" s="14"/>
      <c r="V5742" s="14"/>
      <c r="W5742" s="14"/>
      <c r="X5742" s="14"/>
      <c r="Y5742" s="14"/>
      <c r="Z5742" s="14"/>
      <c r="AA5742" s="14"/>
      <c r="AB5742" s="14"/>
      <c r="AC5742" s="14"/>
      <c r="AD5742" s="14"/>
      <c r="AE5742" s="14"/>
      <c r="AT5742" s="269" t="s">
        <v>200</v>
      </c>
      <c r="AU5742" s="269" t="s">
        <v>82</v>
      </c>
      <c r="AV5742" s="14" t="s">
        <v>82</v>
      </c>
      <c r="AW5742" s="14" t="s">
        <v>30</v>
      </c>
      <c r="AX5742" s="14" t="s">
        <v>73</v>
      </c>
      <c r="AY5742" s="269" t="s">
        <v>189</v>
      </c>
    </row>
    <row r="5743" s="15" customFormat="1">
      <c r="A5743" s="15"/>
      <c r="B5743" s="270"/>
      <c r="C5743" s="271"/>
      <c r="D5743" s="242" t="s">
        <v>200</v>
      </c>
      <c r="E5743" s="272" t="s">
        <v>1</v>
      </c>
      <c r="F5743" s="273" t="s">
        <v>207</v>
      </c>
      <c r="G5743" s="271"/>
      <c r="H5743" s="274">
        <v>45.799999999999997</v>
      </c>
      <c r="I5743" s="275"/>
      <c r="J5743" s="271"/>
      <c r="K5743" s="271"/>
      <c r="L5743" s="276"/>
      <c r="M5743" s="277"/>
      <c r="N5743" s="278"/>
      <c r="O5743" s="278"/>
      <c r="P5743" s="278"/>
      <c r="Q5743" s="278"/>
      <c r="R5743" s="278"/>
      <c r="S5743" s="278"/>
      <c r="T5743" s="279"/>
      <c r="U5743" s="15"/>
      <c r="V5743" s="15"/>
      <c r="W5743" s="15"/>
      <c r="X5743" s="15"/>
      <c r="Y5743" s="15"/>
      <c r="Z5743" s="15"/>
      <c r="AA5743" s="15"/>
      <c r="AB5743" s="15"/>
      <c r="AC5743" s="15"/>
      <c r="AD5743" s="15"/>
      <c r="AE5743" s="15"/>
      <c r="AT5743" s="280" t="s">
        <v>200</v>
      </c>
      <c r="AU5743" s="280" t="s">
        <v>82</v>
      </c>
      <c r="AV5743" s="15" t="s">
        <v>195</v>
      </c>
      <c r="AW5743" s="15" t="s">
        <v>30</v>
      </c>
      <c r="AX5743" s="15" t="s">
        <v>80</v>
      </c>
      <c r="AY5743" s="280" t="s">
        <v>189</v>
      </c>
    </row>
    <row r="5744" s="2" customFormat="1" ht="24.15" customHeight="1">
      <c r="A5744" s="39"/>
      <c r="B5744" s="40"/>
      <c r="C5744" s="228" t="s">
        <v>3758</v>
      </c>
      <c r="D5744" s="228" t="s">
        <v>191</v>
      </c>
      <c r="E5744" s="229" t="s">
        <v>3759</v>
      </c>
      <c r="F5744" s="230" t="s">
        <v>3760</v>
      </c>
      <c r="G5744" s="231" t="s">
        <v>301</v>
      </c>
      <c r="H5744" s="232">
        <v>45.799999999999997</v>
      </c>
      <c r="I5744" s="233"/>
      <c r="J5744" s="234">
        <f>ROUND(I5744*H5744,2)</f>
        <v>0</v>
      </c>
      <c r="K5744" s="235"/>
      <c r="L5744" s="45"/>
      <c r="M5744" s="236" t="s">
        <v>1</v>
      </c>
      <c r="N5744" s="237" t="s">
        <v>38</v>
      </c>
      <c r="O5744" s="92"/>
      <c r="P5744" s="238">
        <f>O5744*H5744</f>
        <v>0</v>
      </c>
      <c r="Q5744" s="238">
        <v>3.8800000000000001E-05</v>
      </c>
      <c r="R5744" s="238">
        <f>Q5744*H5744</f>
        <v>0.0017770399999999999</v>
      </c>
      <c r="S5744" s="238">
        <v>0</v>
      </c>
      <c r="T5744" s="239">
        <f>S5744*H5744</f>
        <v>0</v>
      </c>
      <c r="U5744" s="39"/>
      <c r="V5744" s="39"/>
      <c r="W5744" s="39"/>
      <c r="X5744" s="39"/>
      <c r="Y5744" s="39"/>
      <c r="Z5744" s="39"/>
      <c r="AA5744" s="39"/>
      <c r="AB5744" s="39"/>
      <c r="AC5744" s="39"/>
      <c r="AD5744" s="39"/>
      <c r="AE5744" s="39"/>
      <c r="AR5744" s="240" t="s">
        <v>306</v>
      </c>
      <c r="AT5744" s="240" t="s">
        <v>191</v>
      </c>
      <c r="AU5744" s="240" t="s">
        <v>82</v>
      </c>
      <c r="AY5744" s="18" t="s">
        <v>189</v>
      </c>
      <c r="BE5744" s="241">
        <f>IF(N5744="základní",J5744,0)</f>
        <v>0</v>
      </c>
      <c r="BF5744" s="241">
        <f>IF(N5744="snížená",J5744,0)</f>
        <v>0</v>
      </c>
      <c r="BG5744" s="241">
        <f>IF(N5744="zákl. přenesená",J5744,0)</f>
        <v>0</v>
      </c>
      <c r="BH5744" s="241">
        <f>IF(N5744="sníž. přenesená",J5744,0)</f>
        <v>0</v>
      </c>
      <c r="BI5744" s="241">
        <f>IF(N5744="nulová",J5744,0)</f>
        <v>0</v>
      </c>
      <c r="BJ5744" s="18" t="s">
        <v>80</v>
      </c>
      <c r="BK5744" s="241">
        <f>ROUND(I5744*H5744,2)</f>
        <v>0</v>
      </c>
      <c r="BL5744" s="18" t="s">
        <v>306</v>
      </c>
      <c r="BM5744" s="240" t="s">
        <v>3761</v>
      </c>
    </row>
    <row r="5745" s="2" customFormat="1">
      <c r="A5745" s="39"/>
      <c r="B5745" s="40"/>
      <c r="C5745" s="41"/>
      <c r="D5745" s="242" t="s">
        <v>197</v>
      </c>
      <c r="E5745" s="41"/>
      <c r="F5745" s="243" t="s">
        <v>3760</v>
      </c>
      <c r="G5745" s="41"/>
      <c r="H5745" s="41"/>
      <c r="I5745" s="244"/>
      <c r="J5745" s="41"/>
      <c r="K5745" s="41"/>
      <c r="L5745" s="45"/>
      <c r="M5745" s="245"/>
      <c r="N5745" s="246"/>
      <c r="O5745" s="92"/>
      <c r="P5745" s="92"/>
      <c r="Q5745" s="92"/>
      <c r="R5745" s="92"/>
      <c r="S5745" s="92"/>
      <c r="T5745" s="93"/>
      <c r="U5745" s="39"/>
      <c r="V5745" s="39"/>
      <c r="W5745" s="39"/>
      <c r="X5745" s="39"/>
      <c r="Y5745" s="39"/>
      <c r="Z5745" s="39"/>
      <c r="AA5745" s="39"/>
      <c r="AB5745" s="39"/>
      <c r="AC5745" s="39"/>
      <c r="AD5745" s="39"/>
      <c r="AE5745" s="39"/>
      <c r="AT5745" s="18" t="s">
        <v>197</v>
      </c>
      <c r="AU5745" s="18" t="s">
        <v>82</v>
      </c>
    </row>
    <row r="5746" s="2" customFormat="1">
      <c r="A5746" s="39"/>
      <c r="B5746" s="40"/>
      <c r="C5746" s="41"/>
      <c r="D5746" s="247" t="s">
        <v>198</v>
      </c>
      <c r="E5746" s="41"/>
      <c r="F5746" s="248" t="s">
        <v>3762</v>
      </c>
      <c r="G5746" s="41"/>
      <c r="H5746" s="41"/>
      <c r="I5746" s="244"/>
      <c r="J5746" s="41"/>
      <c r="K5746" s="41"/>
      <c r="L5746" s="45"/>
      <c r="M5746" s="245"/>
      <c r="N5746" s="246"/>
      <c r="O5746" s="92"/>
      <c r="P5746" s="92"/>
      <c r="Q5746" s="92"/>
      <c r="R5746" s="92"/>
      <c r="S5746" s="92"/>
      <c r="T5746" s="93"/>
      <c r="U5746" s="39"/>
      <c r="V5746" s="39"/>
      <c r="W5746" s="39"/>
      <c r="X5746" s="39"/>
      <c r="Y5746" s="39"/>
      <c r="Z5746" s="39"/>
      <c r="AA5746" s="39"/>
      <c r="AB5746" s="39"/>
      <c r="AC5746" s="39"/>
      <c r="AD5746" s="39"/>
      <c r="AE5746" s="39"/>
      <c r="AT5746" s="18" t="s">
        <v>198</v>
      </c>
      <c r="AU5746" s="18" t="s">
        <v>82</v>
      </c>
    </row>
    <row r="5747" s="2" customFormat="1" ht="24.15" customHeight="1">
      <c r="A5747" s="39"/>
      <c r="B5747" s="40"/>
      <c r="C5747" s="228" t="s">
        <v>3763</v>
      </c>
      <c r="D5747" s="228" t="s">
        <v>191</v>
      </c>
      <c r="E5747" s="229" t="s">
        <v>3764</v>
      </c>
      <c r="F5747" s="230" t="s">
        <v>3765</v>
      </c>
      <c r="G5747" s="231" t="s">
        <v>301</v>
      </c>
      <c r="H5747" s="232">
        <v>45.799999999999997</v>
      </c>
      <c r="I5747" s="233"/>
      <c r="J5747" s="234">
        <f>ROUND(I5747*H5747,2)</f>
        <v>0</v>
      </c>
      <c r="K5747" s="235"/>
      <c r="L5747" s="45"/>
      <c r="M5747" s="236" t="s">
        <v>1</v>
      </c>
      <c r="N5747" s="237" t="s">
        <v>38</v>
      </c>
      <c r="O5747" s="92"/>
      <c r="P5747" s="238">
        <f>O5747*H5747</f>
        <v>0</v>
      </c>
      <c r="Q5747" s="238">
        <v>0.00029999999999999997</v>
      </c>
      <c r="R5747" s="238">
        <f>Q5747*H5747</f>
        <v>0.013739999999999999</v>
      </c>
      <c r="S5747" s="238">
        <v>0</v>
      </c>
      <c r="T5747" s="239">
        <f>S5747*H5747</f>
        <v>0</v>
      </c>
      <c r="U5747" s="39"/>
      <c r="V5747" s="39"/>
      <c r="W5747" s="39"/>
      <c r="X5747" s="39"/>
      <c r="Y5747" s="39"/>
      <c r="Z5747" s="39"/>
      <c r="AA5747" s="39"/>
      <c r="AB5747" s="39"/>
      <c r="AC5747" s="39"/>
      <c r="AD5747" s="39"/>
      <c r="AE5747" s="39"/>
      <c r="AR5747" s="240" t="s">
        <v>306</v>
      </c>
      <c r="AT5747" s="240" t="s">
        <v>191</v>
      </c>
      <c r="AU5747" s="240" t="s">
        <v>82</v>
      </c>
      <c r="AY5747" s="18" t="s">
        <v>189</v>
      </c>
      <c r="BE5747" s="241">
        <f>IF(N5747="základní",J5747,0)</f>
        <v>0</v>
      </c>
      <c r="BF5747" s="241">
        <f>IF(N5747="snížená",J5747,0)</f>
        <v>0</v>
      </c>
      <c r="BG5747" s="241">
        <f>IF(N5747="zákl. přenesená",J5747,0)</f>
        <v>0</v>
      </c>
      <c r="BH5747" s="241">
        <f>IF(N5747="sníž. přenesená",J5747,0)</f>
        <v>0</v>
      </c>
      <c r="BI5747" s="241">
        <f>IF(N5747="nulová",J5747,0)</f>
        <v>0</v>
      </c>
      <c r="BJ5747" s="18" t="s">
        <v>80</v>
      </c>
      <c r="BK5747" s="241">
        <f>ROUND(I5747*H5747,2)</f>
        <v>0</v>
      </c>
      <c r="BL5747" s="18" t="s">
        <v>306</v>
      </c>
      <c r="BM5747" s="240" t="s">
        <v>3766</v>
      </c>
    </row>
    <row r="5748" s="2" customFormat="1">
      <c r="A5748" s="39"/>
      <c r="B5748" s="40"/>
      <c r="C5748" s="41"/>
      <c r="D5748" s="242" t="s">
        <v>197</v>
      </c>
      <c r="E5748" s="41"/>
      <c r="F5748" s="243" t="s">
        <v>3765</v>
      </c>
      <c r="G5748" s="41"/>
      <c r="H5748" s="41"/>
      <c r="I5748" s="244"/>
      <c r="J5748" s="41"/>
      <c r="K5748" s="41"/>
      <c r="L5748" s="45"/>
      <c r="M5748" s="245"/>
      <c r="N5748" s="246"/>
      <c r="O5748" s="92"/>
      <c r="P5748" s="92"/>
      <c r="Q5748" s="92"/>
      <c r="R5748" s="92"/>
      <c r="S5748" s="92"/>
      <c r="T5748" s="93"/>
      <c r="U5748" s="39"/>
      <c r="V5748" s="39"/>
      <c r="W5748" s="39"/>
      <c r="X5748" s="39"/>
      <c r="Y5748" s="39"/>
      <c r="Z5748" s="39"/>
      <c r="AA5748" s="39"/>
      <c r="AB5748" s="39"/>
      <c r="AC5748" s="39"/>
      <c r="AD5748" s="39"/>
      <c r="AE5748" s="39"/>
      <c r="AT5748" s="18" t="s">
        <v>197</v>
      </c>
      <c r="AU5748" s="18" t="s">
        <v>82</v>
      </c>
    </row>
    <row r="5749" s="2" customFormat="1">
      <c r="A5749" s="39"/>
      <c r="B5749" s="40"/>
      <c r="C5749" s="41"/>
      <c r="D5749" s="247" t="s">
        <v>198</v>
      </c>
      <c r="E5749" s="41"/>
      <c r="F5749" s="248" t="s">
        <v>3767</v>
      </c>
      <c r="G5749" s="41"/>
      <c r="H5749" s="41"/>
      <c r="I5749" s="244"/>
      <c r="J5749" s="41"/>
      <c r="K5749" s="41"/>
      <c r="L5749" s="45"/>
      <c r="M5749" s="245"/>
      <c r="N5749" s="246"/>
      <c r="O5749" s="92"/>
      <c r="P5749" s="92"/>
      <c r="Q5749" s="92"/>
      <c r="R5749" s="92"/>
      <c r="S5749" s="92"/>
      <c r="T5749" s="93"/>
      <c r="U5749" s="39"/>
      <c r="V5749" s="39"/>
      <c r="W5749" s="39"/>
      <c r="X5749" s="39"/>
      <c r="Y5749" s="39"/>
      <c r="Z5749" s="39"/>
      <c r="AA5749" s="39"/>
      <c r="AB5749" s="39"/>
      <c r="AC5749" s="39"/>
      <c r="AD5749" s="39"/>
      <c r="AE5749" s="39"/>
      <c r="AT5749" s="18" t="s">
        <v>198</v>
      </c>
      <c r="AU5749" s="18" t="s">
        <v>82</v>
      </c>
    </row>
    <row r="5750" s="2" customFormat="1" ht="24.15" customHeight="1">
      <c r="A5750" s="39"/>
      <c r="B5750" s="40"/>
      <c r="C5750" s="228" t="s">
        <v>3768</v>
      </c>
      <c r="D5750" s="228" t="s">
        <v>191</v>
      </c>
      <c r="E5750" s="229" t="s">
        <v>3769</v>
      </c>
      <c r="F5750" s="230" t="s">
        <v>3770</v>
      </c>
      <c r="G5750" s="231" t="s">
        <v>301</v>
      </c>
      <c r="H5750" s="232">
        <v>10.669000000000001</v>
      </c>
      <c r="I5750" s="233"/>
      <c r="J5750" s="234">
        <f>ROUND(I5750*H5750,2)</f>
        <v>0</v>
      </c>
      <c r="K5750" s="235"/>
      <c r="L5750" s="45"/>
      <c r="M5750" s="236" t="s">
        <v>1</v>
      </c>
      <c r="N5750" s="237" t="s">
        <v>38</v>
      </c>
      <c r="O5750" s="92"/>
      <c r="P5750" s="238">
        <f>O5750*H5750</f>
        <v>0</v>
      </c>
      <c r="Q5750" s="238">
        <v>0.00032000000000000003</v>
      </c>
      <c r="R5750" s="238">
        <f>Q5750*H5750</f>
        <v>0.0034140800000000003</v>
      </c>
      <c r="S5750" s="238">
        <v>0</v>
      </c>
      <c r="T5750" s="239">
        <f>S5750*H5750</f>
        <v>0</v>
      </c>
      <c r="U5750" s="39"/>
      <c r="V5750" s="39"/>
      <c r="W5750" s="39"/>
      <c r="X5750" s="39"/>
      <c r="Y5750" s="39"/>
      <c r="Z5750" s="39"/>
      <c r="AA5750" s="39"/>
      <c r="AB5750" s="39"/>
      <c r="AC5750" s="39"/>
      <c r="AD5750" s="39"/>
      <c r="AE5750" s="39"/>
      <c r="AR5750" s="240" t="s">
        <v>306</v>
      </c>
      <c r="AT5750" s="240" t="s">
        <v>191</v>
      </c>
      <c r="AU5750" s="240" t="s">
        <v>82</v>
      </c>
      <c r="AY5750" s="18" t="s">
        <v>189</v>
      </c>
      <c r="BE5750" s="241">
        <f>IF(N5750="základní",J5750,0)</f>
        <v>0</v>
      </c>
      <c r="BF5750" s="241">
        <f>IF(N5750="snížená",J5750,0)</f>
        <v>0</v>
      </c>
      <c r="BG5750" s="241">
        <f>IF(N5750="zákl. přenesená",J5750,0)</f>
        <v>0</v>
      </c>
      <c r="BH5750" s="241">
        <f>IF(N5750="sníž. přenesená",J5750,0)</f>
        <v>0</v>
      </c>
      <c r="BI5750" s="241">
        <f>IF(N5750="nulová",J5750,0)</f>
        <v>0</v>
      </c>
      <c r="BJ5750" s="18" t="s">
        <v>80</v>
      </c>
      <c r="BK5750" s="241">
        <f>ROUND(I5750*H5750,2)</f>
        <v>0</v>
      </c>
      <c r="BL5750" s="18" t="s">
        <v>306</v>
      </c>
      <c r="BM5750" s="240" t="s">
        <v>3771</v>
      </c>
    </row>
    <row r="5751" s="2" customFormat="1">
      <c r="A5751" s="39"/>
      <c r="B5751" s="40"/>
      <c r="C5751" s="41"/>
      <c r="D5751" s="242" t="s">
        <v>197</v>
      </c>
      <c r="E5751" s="41"/>
      <c r="F5751" s="243" t="s">
        <v>3770</v>
      </c>
      <c r="G5751" s="41"/>
      <c r="H5751" s="41"/>
      <c r="I5751" s="244"/>
      <c r="J5751" s="41"/>
      <c r="K5751" s="41"/>
      <c r="L5751" s="45"/>
      <c r="M5751" s="245"/>
      <c r="N5751" s="246"/>
      <c r="O5751" s="92"/>
      <c r="P5751" s="92"/>
      <c r="Q5751" s="92"/>
      <c r="R5751" s="92"/>
      <c r="S5751" s="92"/>
      <c r="T5751" s="93"/>
      <c r="U5751" s="39"/>
      <c r="V5751" s="39"/>
      <c r="W5751" s="39"/>
      <c r="X5751" s="39"/>
      <c r="Y5751" s="39"/>
      <c r="Z5751" s="39"/>
      <c r="AA5751" s="39"/>
      <c r="AB5751" s="39"/>
      <c r="AC5751" s="39"/>
      <c r="AD5751" s="39"/>
      <c r="AE5751" s="39"/>
      <c r="AT5751" s="18" t="s">
        <v>197</v>
      </c>
      <c r="AU5751" s="18" t="s">
        <v>82</v>
      </c>
    </row>
    <row r="5752" s="2" customFormat="1">
      <c r="A5752" s="39"/>
      <c r="B5752" s="40"/>
      <c r="C5752" s="41"/>
      <c r="D5752" s="247" t="s">
        <v>198</v>
      </c>
      <c r="E5752" s="41"/>
      <c r="F5752" s="248" t="s">
        <v>3772</v>
      </c>
      <c r="G5752" s="41"/>
      <c r="H5752" s="41"/>
      <c r="I5752" s="244"/>
      <c r="J5752" s="41"/>
      <c r="K5752" s="41"/>
      <c r="L5752" s="45"/>
      <c r="M5752" s="245"/>
      <c r="N5752" s="246"/>
      <c r="O5752" s="92"/>
      <c r="P5752" s="92"/>
      <c r="Q5752" s="92"/>
      <c r="R5752" s="92"/>
      <c r="S5752" s="92"/>
      <c r="T5752" s="93"/>
      <c r="U5752" s="39"/>
      <c r="V5752" s="39"/>
      <c r="W5752" s="39"/>
      <c r="X5752" s="39"/>
      <c r="Y5752" s="39"/>
      <c r="Z5752" s="39"/>
      <c r="AA5752" s="39"/>
      <c r="AB5752" s="39"/>
      <c r="AC5752" s="39"/>
      <c r="AD5752" s="39"/>
      <c r="AE5752" s="39"/>
      <c r="AT5752" s="18" t="s">
        <v>198</v>
      </c>
      <c r="AU5752" s="18" t="s">
        <v>82</v>
      </c>
    </row>
    <row r="5753" s="13" customFormat="1">
      <c r="A5753" s="13"/>
      <c r="B5753" s="249"/>
      <c r="C5753" s="250"/>
      <c r="D5753" s="242" t="s">
        <v>200</v>
      </c>
      <c r="E5753" s="251" t="s">
        <v>1</v>
      </c>
      <c r="F5753" s="252" t="s">
        <v>1476</v>
      </c>
      <c r="G5753" s="250"/>
      <c r="H5753" s="251" t="s">
        <v>1</v>
      </c>
      <c r="I5753" s="253"/>
      <c r="J5753" s="250"/>
      <c r="K5753" s="250"/>
      <c r="L5753" s="254"/>
      <c r="M5753" s="255"/>
      <c r="N5753" s="256"/>
      <c r="O5753" s="256"/>
      <c r="P5753" s="256"/>
      <c r="Q5753" s="256"/>
      <c r="R5753" s="256"/>
      <c r="S5753" s="256"/>
      <c r="T5753" s="257"/>
      <c r="U5753" s="13"/>
      <c r="V5753" s="13"/>
      <c r="W5753" s="13"/>
      <c r="X5753" s="13"/>
      <c r="Y5753" s="13"/>
      <c r="Z5753" s="13"/>
      <c r="AA5753" s="13"/>
      <c r="AB5753" s="13"/>
      <c r="AC5753" s="13"/>
      <c r="AD5753" s="13"/>
      <c r="AE5753" s="13"/>
      <c r="AT5753" s="258" t="s">
        <v>200</v>
      </c>
      <c r="AU5753" s="258" t="s">
        <v>82</v>
      </c>
      <c r="AV5753" s="13" t="s">
        <v>80</v>
      </c>
      <c r="AW5753" s="13" t="s">
        <v>30</v>
      </c>
      <c r="AX5753" s="13" t="s">
        <v>73</v>
      </c>
      <c r="AY5753" s="258" t="s">
        <v>189</v>
      </c>
    </row>
    <row r="5754" s="14" customFormat="1">
      <c r="A5754" s="14"/>
      <c r="B5754" s="259"/>
      <c r="C5754" s="260"/>
      <c r="D5754" s="242" t="s">
        <v>200</v>
      </c>
      <c r="E5754" s="261" t="s">
        <v>1</v>
      </c>
      <c r="F5754" s="262" t="s">
        <v>1477</v>
      </c>
      <c r="G5754" s="260"/>
      <c r="H5754" s="263">
        <v>7.4969999999999999</v>
      </c>
      <c r="I5754" s="264"/>
      <c r="J5754" s="260"/>
      <c r="K5754" s="260"/>
      <c r="L5754" s="265"/>
      <c r="M5754" s="266"/>
      <c r="N5754" s="267"/>
      <c r="O5754" s="267"/>
      <c r="P5754" s="267"/>
      <c r="Q5754" s="267"/>
      <c r="R5754" s="267"/>
      <c r="S5754" s="267"/>
      <c r="T5754" s="268"/>
      <c r="U5754" s="14"/>
      <c r="V5754" s="14"/>
      <c r="W5754" s="14"/>
      <c r="X5754" s="14"/>
      <c r="Y5754" s="14"/>
      <c r="Z5754" s="14"/>
      <c r="AA5754" s="14"/>
      <c r="AB5754" s="14"/>
      <c r="AC5754" s="14"/>
      <c r="AD5754" s="14"/>
      <c r="AE5754" s="14"/>
      <c r="AT5754" s="269" t="s">
        <v>200</v>
      </c>
      <c r="AU5754" s="269" t="s">
        <v>82</v>
      </c>
      <c r="AV5754" s="14" t="s">
        <v>82</v>
      </c>
      <c r="AW5754" s="14" t="s">
        <v>30</v>
      </c>
      <c r="AX5754" s="14" t="s">
        <v>73</v>
      </c>
      <c r="AY5754" s="269" t="s">
        <v>189</v>
      </c>
    </row>
    <row r="5755" s="14" customFormat="1">
      <c r="A5755" s="14"/>
      <c r="B5755" s="259"/>
      <c r="C5755" s="260"/>
      <c r="D5755" s="242" t="s">
        <v>200</v>
      </c>
      <c r="E5755" s="261" t="s">
        <v>1</v>
      </c>
      <c r="F5755" s="262" t="s">
        <v>1478</v>
      </c>
      <c r="G5755" s="260"/>
      <c r="H5755" s="263">
        <v>3.1720000000000002</v>
      </c>
      <c r="I5755" s="264"/>
      <c r="J5755" s="260"/>
      <c r="K5755" s="260"/>
      <c r="L5755" s="265"/>
      <c r="M5755" s="266"/>
      <c r="N5755" s="267"/>
      <c r="O5755" s="267"/>
      <c r="P5755" s="267"/>
      <c r="Q5755" s="267"/>
      <c r="R5755" s="267"/>
      <c r="S5755" s="267"/>
      <c r="T5755" s="268"/>
      <c r="U5755" s="14"/>
      <c r="V5755" s="14"/>
      <c r="W5755" s="14"/>
      <c r="X5755" s="14"/>
      <c r="Y5755" s="14"/>
      <c r="Z5755" s="14"/>
      <c r="AA5755" s="14"/>
      <c r="AB5755" s="14"/>
      <c r="AC5755" s="14"/>
      <c r="AD5755" s="14"/>
      <c r="AE5755" s="14"/>
      <c r="AT5755" s="269" t="s">
        <v>200</v>
      </c>
      <c r="AU5755" s="269" t="s">
        <v>82</v>
      </c>
      <c r="AV5755" s="14" t="s">
        <v>82</v>
      </c>
      <c r="AW5755" s="14" t="s">
        <v>30</v>
      </c>
      <c r="AX5755" s="14" t="s">
        <v>73</v>
      </c>
      <c r="AY5755" s="269" t="s">
        <v>189</v>
      </c>
    </row>
    <row r="5756" s="16" customFormat="1">
      <c r="A5756" s="16"/>
      <c r="B5756" s="292"/>
      <c r="C5756" s="293"/>
      <c r="D5756" s="242" t="s">
        <v>200</v>
      </c>
      <c r="E5756" s="294" t="s">
        <v>1</v>
      </c>
      <c r="F5756" s="295" t="s">
        <v>290</v>
      </c>
      <c r="G5756" s="293"/>
      <c r="H5756" s="296">
        <v>10.669000000000001</v>
      </c>
      <c r="I5756" s="297"/>
      <c r="J5756" s="293"/>
      <c r="K5756" s="293"/>
      <c r="L5756" s="298"/>
      <c r="M5756" s="299"/>
      <c r="N5756" s="300"/>
      <c r="O5756" s="300"/>
      <c r="P5756" s="300"/>
      <c r="Q5756" s="300"/>
      <c r="R5756" s="300"/>
      <c r="S5756" s="300"/>
      <c r="T5756" s="301"/>
      <c r="U5756" s="16"/>
      <c r="V5756" s="16"/>
      <c r="W5756" s="16"/>
      <c r="X5756" s="16"/>
      <c r="Y5756" s="16"/>
      <c r="Z5756" s="16"/>
      <c r="AA5756" s="16"/>
      <c r="AB5756" s="16"/>
      <c r="AC5756" s="16"/>
      <c r="AD5756" s="16"/>
      <c r="AE5756" s="16"/>
      <c r="AT5756" s="302" t="s">
        <v>200</v>
      </c>
      <c r="AU5756" s="302" t="s">
        <v>82</v>
      </c>
      <c r="AV5756" s="16" t="s">
        <v>214</v>
      </c>
      <c r="AW5756" s="16" t="s">
        <v>30</v>
      </c>
      <c r="AX5756" s="16" t="s">
        <v>73</v>
      </c>
      <c r="AY5756" s="302" t="s">
        <v>189</v>
      </c>
    </row>
    <row r="5757" s="15" customFormat="1">
      <c r="A5757" s="15"/>
      <c r="B5757" s="270"/>
      <c r="C5757" s="271"/>
      <c r="D5757" s="242" t="s">
        <v>200</v>
      </c>
      <c r="E5757" s="272" t="s">
        <v>1</v>
      </c>
      <c r="F5757" s="273" t="s">
        <v>207</v>
      </c>
      <c r="G5757" s="271"/>
      <c r="H5757" s="274">
        <v>10.669000000000001</v>
      </c>
      <c r="I5757" s="275"/>
      <c r="J5757" s="271"/>
      <c r="K5757" s="271"/>
      <c r="L5757" s="276"/>
      <c r="M5757" s="277"/>
      <c r="N5757" s="278"/>
      <c r="O5757" s="278"/>
      <c r="P5757" s="278"/>
      <c r="Q5757" s="278"/>
      <c r="R5757" s="278"/>
      <c r="S5757" s="278"/>
      <c r="T5757" s="279"/>
      <c r="U5757" s="15"/>
      <c r="V5757" s="15"/>
      <c r="W5757" s="15"/>
      <c r="X5757" s="15"/>
      <c r="Y5757" s="15"/>
      <c r="Z5757" s="15"/>
      <c r="AA5757" s="15"/>
      <c r="AB5757" s="15"/>
      <c r="AC5757" s="15"/>
      <c r="AD5757" s="15"/>
      <c r="AE5757" s="15"/>
      <c r="AT5757" s="280" t="s">
        <v>200</v>
      </c>
      <c r="AU5757" s="280" t="s">
        <v>82</v>
      </c>
      <c r="AV5757" s="15" t="s">
        <v>195</v>
      </c>
      <c r="AW5757" s="15" t="s">
        <v>30</v>
      </c>
      <c r="AX5757" s="15" t="s">
        <v>80</v>
      </c>
      <c r="AY5757" s="280" t="s">
        <v>189</v>
      </c>
    </row>
    <row r="5758" s="2" customFormat="1" ht="24.15" customHeight="1">
      <c r="A5758" s="39"/>
      <c r="B5758" s="40"/>
      <c r="C5758" s="228" t="s">
        <v>3773</v>
      </c>
      <c r="D5758" s="228" t="s">
        <v>191</v>
      </c>
      <c r="E5758" s="229" t="s">
        <v>3774</v>
      </c>
      <c r="F5758" s="230" t="s">
        <v>3775</v>
      </c>
      <c r="G5758" s="231" t="s">
        <v>301</v>
      </c>
      <c r="H5758" s="232">
        <v>45.799999999999997</v>
      </c>
      <c r="I5758" s="233"/>
      <c r="J5758" s="234">
        <f>ROUND(I5758*H5758,2)</f>
        <v>0</v>
      </c>
      <c r="K5758" s="235"/>
      <c r="L5758" s="45"/>
      <c r="M5758" s="236" t="s">
        <v>1</v>
      </c>
      <c r="N5758" s="237" t="s">
        <v>38</v>
      </c>
      <c r="O5758" s="92"/>
      <c r="P5758" s="238">
        <f>O5758*H5758</f>
        <v>0</v>
      </c>
      <c r="Q5758" s="238">
        <v>0.0014</v>
      </c>
      <c r="R5758" s="238">
        <f>Q5758*H5758</f>
        <v>0.064119999999999996</v>
      </c>
      <c r="S5758" s="238">
        <v>0</v>
      </c>
      <c r="T5758" s="239">
        <f>S5758*H5758</f>
        <v>0</v>
      </c>
      <c r="U5758" s="39"/>
      <c r="V5758" s="39"/>
      <c r="W5758" s="39"/>
      <c r="X5758" s="39"/>
      <c r="Y5758" s="39"/>
      <c r="Z5758" s="39"/>
      <c r="AA5758" s="39"/>
      <c r="AB5758" s="39"/>
      <c r="AC5758" s="39"/>
      <c r="AD5758" s="39"/>
      <c r="AE5758" s="39"/>
      <c r="AR5758" s="240" t="s">
        <v>306</v>
      </c>
      <c r="AT5758" s="240" t="s">
        <v>191</v>
      </c>
      <c r="AU5758" s="240" t="s">
        <v>82</v>
      </c>
      <c r="AY5758" s="18" t="s">
        <v>189</v>
      </c>
      <c r="BE5758" s="241">
        <f>IF(N5758="základní",J5758,0)</f>
        <v>0</v>
      </c>
      <c r="BF5758" s="241">
        <f>IF(N5758="snížená",J5758,0)</f>
        <v>0</v>
      </c>
      <c r="BG5758" s="241">
        <f>IF(N5758="zákl. přenesená",J5758,0)</f>
        <v>0</v>
      </c>
      <c r="BH5758" s="241">
        <f>IF(N5758="sníž. přenesená",J5758,0)</f>
        <v>0</v>
      </c>
      <c r="BI5758" s="241">
        <f>IF(N5758="nulová",J5758,0)</f>
        <v>0</v>
      </c>
      <c r="BJ5758" s="18" t="s">
        <v>80</v>
      </c>
      <c r="BK5758" s="241">
        <f>ROUND(I5758*H5758,2)</f>
        <v>0</v>
      </c>
      <c r="BL5758" s="18" t="s">
        <v>306</v>
      </c>
      <c r="BM5758" s="240" t="s">
        <v>3776</v>
      </c>
    </row>
    <row r="5759" s="2" customFormat="1">
      <c r="A5759" s="39"/>
      <c r="B5759" s="40"/>
      <c r="C5759" s="41"/>
      <c r="D5759" s="242" t="s">
        <v>197</v>
      </c>
      <c r="E5759" s="41"/>
      <c r="F5759" s="243" t="s">
        <v>3775</v>
      </c>
      <c r="G5759" s="41"/>
      <c r="H5759" s="41"/>
      <c r="I5759" s="244"/>
      <c r="J5759" s="41"/>
      <c r="K5759" s="41"/>
      <c r="L5759" s="45"/>
      <c r="M5759" s="245"/>
      <c r="N5759" s="246"/>
      <c r="O5759" s="92"/>
      <c r="P5759" s="92"/>
      <c r="Q5759" s="92"/>
      <c r="R5759" s="92"/>
      <c r="S5759" s="92"/>
      <c r="T5759" s="93"/>
      <c r="U5759" s="39"/>
      <c r="V5759" s="39"/>
      <c r="W5759" s="39"/>
      <c r="X5759" s="39"/>
      <c r="Y5759" s="39"/>
      <c r="Z5759" s="39"/>
      <c r="AA5759" s="39"/>
      <c r="AB5759" s="39"/>
      <c r="AC5759" s="39"/>
      <c r="AD5759" s="39"/>
      <c r="AE5759" s="39"/>
      <c r="AT5759" s="18" t="s">
        <v>197</v>
      </c>
      <c r="AU5759" s="18" t="s">
        <v>82</v>
      </c>
    </row>
    <row r="5760" s="13" customFormat="1">
      <c r="A5760" s="13"/>
      <c r="B5760" s="249"/>
      <c r="C5760" s="250"/>
      <c r="D5760" s="242" t="s">
        <v>200</v>
      </c>
      <c r="E5760" s="251" t="s">
        <v>1</v>
      </c>
      <c r="F5760" s="252" t="s">
        <v>1040</v>
      </c>
      <c r="G5760" s="250"/>
      <c r="H5760" s="251" t="s">
        <v>1</v>
      </c>
      <c r="I5760" s="253"/>
      <c r="J5760" s="250"/>
      <c r="K5760" s="250"/>
      <c r="L5760" s="254"/>
      <c r="M5760" s="255"/>
      <c r="N5760" s="256"/>
      <c r="O5760" s="256"/>
      <c r="P5760" s="256"/>
      <c r="Q5760" s="256"/>
      <c r="R5760" s="256"/>
      <c r="S5760" s="256"/>
      <c r="T5760" s="257"/>
      <c r="U5760" s="13"/>
      <c r="V5760" s="13"/>
      <c r="W5760" s="13"/>
      <c r="X5760" s="13"/>
      <c r="Y5760" s="13"/>
      <c r="Z5760" s="13"/>
      <c r="AA5760" s="13"/>
      <c r="AB5760" s="13"/>
      <c r="AC5760" s="13"/>
      <c r="AD5760" s="13"/>
      <c r="AE5760" s="13"/>
      <c r="AT5760" s="258" t="s">
        <v>200</v>
      </c>
      <c r="AU5760" s="258" t="s">
        <v>82</v>
      </c>
      <c r="AV5760" s="13" t="s">
        <v>80</v>
      </c>
      <c r="AW5760" s="13" t="s">
        <v>30</v>
      </c>
      <c r="AX5760" s="13" t="s">
        <v>73</v>
      </c>
      <c r="AY5760" s="258" t="s">
        <v>189</v>
      </c>
    </row>
    <row r="5761" s="13" customFormat="1">
      <c r="A5761" s="13"/>
      <c r="B5761" s="249"/>
      <c r="C5761" s="250"/>
      <c r="D5761" s="242" t="s">
        <v>200</v>
      </c>
      <c r="E5761" s="251" t="s">
        <v>1</v>
      </c>
      <c r="F5761" s="252" t="s">
        <v>338</v>
      </c>
      <c r="G5761" s="250"/>
      <c r="H5761" s="251" t="s">
        <v>1</v>
      </c>
      <c r="I5761" s="253"/>
      <c r="J5761" s="250"/>
      <c r="K5761" s="250"/>
      <c r="L5761" s="254"/>
      <c r="M5761" s="255"/>
      <c r="N5761" s="256"/>
      <c r="O5761" s="256"/>
      <c r="P5761" s="256"/>
      <c r="Q5761" s="256"/>
      <c r="R5761" s="256"/>
      <c r="S5761" s="256"/>
      <c r="T5761" s="257"/>
      <c r="U5761" s="13"/>
      <c r="V5761" s="13"/>
      <c r="W5761" s="13"/>
      <c r="X5761" s="13"/>
      <c r="Y5761" s="13"/>
      <c r="Z5761" s="13"/>
      <c r="AA5761" s="13"/>
      <c r="AB5761" s="13"/>
      <c r="AC5761" s="13"/>
      <c r="AD5761" s="13"/>
      <c r="AE5761" s="13"/>
      <c r="AT5761" s="258" t="s">
        <v>200</v>
      </c>
      <c r="AU5761" s="258" t="s">
        <v>82</v>
      </c>
      <c r="AV5761" s="13" t="s">
        <v>80</v>
      </c>
      <c r="AW5761" s="13" t="s">
        <v>30</v>
      </c>
      <c r="AX5761" s="13" t="s">
        <v>73</v>
      </c>
      <c r="AY5761" s="258" t="s">
        <v>189</v>
      </c>
    </row>
    <row r="5762" s="13" customFormat="1">
      <c r="A5762" s="13"/>
      <c r="B5762" s="249"/>
      <c r="C5762" s="250"/>
      <c r="D5762" s="242" t="s">
        <v>200</v>
      </c>
      <c r="E5762" s="251" t="s">
        <v>1</v>
      </c>
      <c r="F5762" s="252" t="s">
        <v>3756</v>
      </c>
      <c r="G5762" s="250"/>
      <c r="H5762" s="251" t="s">
        <v>1</v>
      </c>
      <c r="I5762" s="253"/>
      <c r="J5762" s="250"/>
      <c r="K5762" s="250"/>
      <c r="L5762" s="254"/>
      <c r="M5762" s="255"/>
      <c r="N5762" s="256"/>
      <c r="O5762" s="256"/>
      <c r="P5762" s="256"/>
      <c r="Q5762" s="256"/>
      <c r="R5762" s="256"/>
      <c r="S5762" s="256"/>
      <c r="T5762" s="257"/>
      <c r="U5762" s="13"/>
      <c r="V5762" s="13"/>
      <c r="W5762" s="13"/>
      <c r="X5762" s="13"/>
      <c r="Y5762" s="13"/>
      <c r="Z5762" s="13"/>
      <c r="AA5762" s="13"/>
      <c r="AB5762" s="13"/>
      <c r="AC5762" s="13"/>
      <c r="AD5762" s="13"/>
      <c r="AE5762" s="13"/>
      <c r="AT5762" s="258" t="s">
        <v>200</v>
      </c>
      <c r="AU5762" s="258" t="s">
        <v>82</v>
      </c>
      <c r="AV5762" s="13" t="s">
        <v>80</v>
      </c>
      <c r="AW5762" s="13" t="s">
        <v>30</v>
      </c>
      <c r="AX5762" s="13" t="s">
        <v>73</v>
      </c>
      <c r="AY5762" s="258" t="s">
        <v>189</v>
      </c>
    </row>
    <row r="5763" s="14" customFormat="1">
      <c r="A5763" s="14"/>
      <c r="B5763" s="259"/>
      <c r="C5763" s="260"/>
      <c r="D5763" s="242" t="s">
        <v>200</v>
      </c>
      <c r="E5763" s="261" t="s">
        <v>1</v>
      </c>
      <c r="F5763" s="262" t="s">
        <v>3757</v>
      </c>
      <c r="G5763" s="260"/>
      <c r="H5763" s="263">
        <v>45.799999999999997</v>
      </c>
      <c r="I5763" s="264"/>
      <c r="J5763" s="260"/>
      <c r="K5763" s="260"/>
      <c r="L5763" s="265"/>
      <c r="M5763" s="266"/>
      <c r="N5763" s="267"/>
      <c r="O5763" s="267"/>
      <c r="P5763" s="267"/>
      <c r="Q5763" s="267"/>
      <c r="R5763" s="267"/>
      <c r="S5763" s="267"/>
      <c r="T5763" s="268"/>
      <c r="U5763" s="14"/>
      <c r="V5763" s="14"/>
      <c r="W5763" s="14"/>
      <c r="X5763" s="14"/>
      <c r="Y5763" s="14"/>
      <c r="Z5763" s="14"/>
      <c r="AA5763" s="14"/>
      <c r="AB5763" s="14"/>
      <c r="AC5763" s="14"/>
      <c r="AD5763" s="14"/>
      <c r="AE5763" s="14"/>
      <c r="AT5763" s="269" t="s">
        <v>200</v>
      </c>
      <c r="AU5763" s="269" t="s">
        <v>82</v>
      </c>
      <c r="AV5763" s="14" t="s">
        <v>82</v>
      </c>
      <c r="AW5763" s="14" t="s">
        <v>30</v>
      </c>
      <c r="AX5763" s="14" t="s">
        <v>73</v>
      </c>
      <c r="AY5763" s="269" t="s">
        <v>189</v>
      </c>
    </row>
    <row r="5764" s="15" customFormat="1">
      <c r="A5764" s="15"/>
      <c r="B5764" s="270"/>
      <c r="C5764" s="271"/>
      <c r="D5764" s="242" t="s">
        <v>200</v>
      </c>
      <c r="E5764" s="272" t="s">
        <v>1</v>
      </c>
      <c r="F5764" s="273" t="s">
        <v>207</v>
      </c>
      <c r="G5764" s="271"/>
      <c r="H5764" s="274">
        <v>45.799999999999997</v>
      </c>
      <c r="I5764" s="275"/>
      <c r="J5764" s="271"/>
      <c r="K5764" s="271"/>
      <c r="L5764" s="276"/>
      <c r="M5764" s="277"/>
      <c r="N5764" s="278"/>
      <c r="O5764" s="278"/>
      <c r="P5764" s="278"/>
      <c r="Q5764" s="278"/>
      <c r="R5764" s="278"/>
      <c r="S5764" s="278"/>
      <c r="T5764" s="279"/>
      <c r="U5764" s="15"/>
      <c r="V5764" s="15"/>
      <c r="W5764" s="15"/>
      <c r="X5764" s="15"/>
      <c r="Y5764" s="15"/>
      <c r="Z5764" s="15"/>
      <c r="AA5764" s="15"/>
      <c r="AB5764" s="15"/>
      <c r="AC5764" s="15"/>
      <c r="AD5764" s="15"/>
      <c r="AE5764" s="15"/>
      <c r="AT5764" s="280" t="s">
        <v>200</v>
      </c>
      <c r="AU5764" s="280" t="s">
        <v>82</v>
      </c>
      <c r="AV5764" s="15" t="s">
        <v>195</v>
      </c>
      <c r="AW5764" s="15" t="s">
        <v>30</v>
      </c>
      <c r="AX5764" s="15" t="s">
        <v>80</v>
      </c>
      <c r="AY5764" s="280" t="s">
        <v>189</v>
      </c>
    </row>
    <row r="5765" s="2" customFormat="1" ht="24.15" customHeight="1">
      <c r="A5765" s="39"/>
      <c r="B5765" s="40"/>
      <c r="C5765" s="228" t="s">
        <v>3777</v>
      </c>
      <c r="D5765" s="228" t="s">
        <v>191</v>
      </c>
      <c r="E5765" s="229" t="s">
        <v>3778</v>
      </c>
      <c r="F5765" s="230" t="s">
        <v>3779</v>
      </c>
      <c r="G5765" s="231" t="s">
        <v>256</v>
      </c>
      <c r="H5765" s="232">
        <v>0.42999999999999999</v>
      </c>
      <c r="I5765" s="233"/>
      <c r="J5765" s="234">
        <f>ROUND(I5765*H5765,2)</f>
        <v>0</v>
      </c>
      <c r="K5765" s="235"/>
      <c r="L5765" s="45"/>
      <c r="M5765" s="236" t="s">
        <v>1</v>
      </c>
      <c r="N5765" s="237" t="s">
        <v>38</v>
      </c>
      <c r="O5765" s="92"/>
      <c r="P5765" s="238">
        <f>O5765*H5765</f>
        <v>0</v>
      </c>
      <c r="Q5765" s="238">
        <v>0</v>
      </c>
      <c r="R5765" s="238">
        <f>Q5765*H5765</f>
        <v>0</v>
      </c>
      <c r="S5765" s="238">
        <v>0</v>
      </c>
      <c r="T5765" s="239">
        <f>S5765*H5765</f>
        <v>0</v>
      </c>
      <c r="U5765" s="39"/>
      <c r="V5765" s="39"/>
      <c r="W5765" s="39"/>
      <c r="X5765" s="39"/>
      <c r="Y5765" s="39"/>
      <c r="Z5765" s="39"/>
      <c r="AA5765" s="39"/>
      <c r="AB5765" s="39"/>
      <c r="AC5765" s="39"/>
      <c r="AD5765" s="39"/>
      <c r="AE5765" s="39"/>
      <c r="AR5765" s="240" t="s">
        <v>306</v>
      </c>
      <c r="AT5765" s="240" t="s">
        <v>191</v>
      </c>
      <c r="AU5765" s="240" t="s">
        <v>82</v>
      </c>
      <c r="AY5765" s="18" t="s">
        <v>189</v>
      </c>
      <c r="BE5765" s="241">
        <f>IF(N5765="základní",J5765,0)</f>
        <v>0</v>
      </c>
      <c r="BF5765" s="241">
        <f>IF(N5765="snížená",J5765,0)</f>
        <v>0</v>
      </c>
      <c r="BG5765" s="241">
        <f>IF(N5765="zákl. přenesená",J5765,0)</f>
        <v>0</v>
      </c>
      <c r="BH5765" s="241">
        <f>IF(N5765="sníž. přenesená",J5765,0)</f>
        <v>0</v>
      </c>
      <c r="BI5765" s="241">
        <f>IF(N5765="nulová",J5765,0)</f>
        <v>0</v>
      </c>
      <c r="BJ5765" s="18" t="s">
        <v>80</v>
      </c>
      <c r="BK5765" s="241">
        <f>ROUND(I5765*H5765,2)</f>
        <v>0</v>
      </c>
      <c r="BL5765" s="18" t="s">
        <v>306</v>
      </c>
      <c r="BM5765" s="240" t="s">
        <v>3780</v>
      </c>
    </row>
    <row r="5766" s="2" customFormat="1">
      <c r="A5766" s="39"/>
      <c r="B5766" s="40"/>
      <c r="C5766" s="41"/>
      <c r="D5766" s="242" t="s">
        <v>197</v>
      </c>
      <c r="E5766" s="41"/>
      <c r="F5766" s="243" t="s">
        <v>3781</v>
      </c>
      <c r="G5766" s="41"/>
      <c r="H5766" s="41"/>
      <c r="I5766" s="244"/>
      <c r="J5766" s="41"/>
      <c r="K5766" s="41"/>
      <c r="L5766" s="45"/>
      <c r="M5766" s="245"/>
      <c r="N5766" s="246"/>
      <c r="O5766" s="92"/>
      <c r="P5766" s="92"/>
      <c r="Q5766" s="92"/>
      <c r="R5766" s="92"/>
      <c r="S5766" s="92"/>
      <c r="T5766" s="93"/>
      <c r="U5766" s="39"/>
      <c r="V5766" s="39"/>
      <c r="W5766" s="39"/>
      <c r="X5766" s="39"/>
      <c r="Y5766" s="39"/>
      <c r="Z5766" s="39"/>
      <c r="AA5766" s="39"/>
      <c r="AB5766" s="39"/>
      <c r="AC5766" s="39"/>
      <c r="AD5766" s="39"/>
      <c r="AE5766" s="39"/>
      <c r="AT5766" s="18" t="s">
        <v>197</v>
      </c>
      <c r="AU5766" s="18" t="s">
        <v>82</v>
      </c>
    </row>
    <row r="5767" s="2" customFormat="1">
      <c r="A5767" s="39"/>
      <c r="B5767" s="40"/>
      <c r="C5767" s="41"/>
      <c r="D5767" s="247" t="s">
        <v>198</v>
      </c>
      <c r="E5767" s="41"/>
      <c r="F5767" s="248" t="s">
        <v>3782</v>
      </c>
      <c r="G5767" s="41"/>
      <c r="H5767" s="41"/>
      <c r="I5767" s="244"/>
      <c r="J5767" s="41"/>
      <c r="K5767" s="41"/>
      <c r="L5767" s="45"/>
      <c r="M5767" s="245"/>
      <c r="N5767" s="246"/>
      <c r="O5767" s="92"/>
      <c r="P5767" s="92"/>
      <c r="Q5767" s="92"/>
      <c r="R5767" s="92"/>
      <c r="S5767" s="92"/>
      <c r="T5767" s="93"/>
      <c r="U5767" s="39"/>
      <c r="V5767" s="39"/>
      <c r="W5767" s="39"/>
      <c r="X5767" s="39"/>
      <c r="Y5767" s="39"/>
      <c r="Z5767" s="39"/>
      <c r="AA5767" s="39"/>
      <c r="AB5767" s="39"/>
      <c r="AC5767" s="39"/>
      <c r="AD5767" s="39"/>
      <c r="AE5767" s="39"/>
      <c r="AT5767" s="18" t="s">
        <v>198</v>
      </c>
      <c r="AU5767" s="18" t="s">
        <v>82</v>
      </c>
    </row>
    <row r="5768" s="12" customFormat="1" ht="22.8" customHeight="1">
      <c r="A5768" s="12"/>
      <c r="B5768" s="212"/>
      <c r="C5768" s="213"/>
      <c r="D5768" s="214" t="s">
        <v>72</v>
      </c>
      <c r="E5768" s="226" t="s">
        <v>3783</v>
      </c>
      <c r="F5768" s="226" t="s">
        <v>3784</v>
      </c>
      <c r="G5768" s="213"/>
      <c r="H5768" s="213"/>
      <c r="I5768" s="216"/>
      <c r="J5768" s="227">
        <f>BK5768</f>
        <v>0</v>
      </c>
      <c r="K5768" s="213"/>
      <c r="L5768" s="218"/>
      <c r="M5768" s="219"/>
      <c r="N5768" s="220"/>
      <c r="O5768" s="220"/>
      <c r="P5768" s="221">
        <f>SUM(P5769:P5973)</f>
        <v>0</v>
      </c>
      <c r="Q5768" s="220"/>
      <c r="R5768" s="221">
        <f>SUM(R5769:R5973)</f>
        <v>3.4952302850000003</v>
      </c>
      <c r="S5768" s="220"/>
      <c r="T5768" s="222">
        <f>SUM(T5769:T5973)</f>
        <v>0</v>
      </c>
      <c r="U5768" s="12"/>
      <c r="V5768" s="12"/>
      <c r="W5768" s="12"/>
      <c r="X5768" s="12"/>
      <c r="Y5768" s="12"/>
      <c r="Z5768" s="12"/>
      <c r="AA5768" s="12"/>
      <c r="AB5768" s="12"/>
      <c r="AC5768" s="12"/>
      <c r="AD5768" s="12"/>
      <c r="AE5768" s="12"/>
      <c r="AR5768" s="223" t="s">
        <v>82</v>
      </c>
      <c r="AT5768" s="224" t="s">
        <v>72</v>
      </c>
      <c r="AU5768" s="224" t="s">
        <v>80</v>
      </c>
      <c r="AY5768" s="223" t="s">
        <v>189</v>
      </c>
      <c r="BK5768" s="225">
        <f>SUM(BK5769:BK5973)</f>
        <v>0</v>
      </c>
    </row>
    <row r="5769" s="2" customFormat="1" ht="16.5" customHeight="1">
      <c r="A5769" s="39"/>
      <c r="B5769" s="40"/>
      <c r="C5769" s="228" t="s">
        <v>3785</v>
      </c>
      <c r="D5769" s="228" t="s">
        <v>191</v>
      </c>
      <c r="E5769" s="229" t="s">
        <v>3786</v>
      </c>
      <c r="F5769" s="230" t="s">
        <v>3787</v>
      </c>
      <c r="G5769" s="231" t="s">
        <v>301</v>
      </c>
      <c r="H5769" s="232">
        <v>36.207000000000001</v>
      </c>
      <c r="I5769" s="233"/>
      <c r="J5769" s="234">
        <f>ROUND(I5769*H5769,2)</f>
        <v>0</v>
      </c>
      <c r="K5769" s="235"/>
      <c r="L5769" s="45"/>
      <c r="M5769" s="236" t="s">
        <v>1</v>
      </c>
      <c r="N5769" s="237" t="s">
        <v>38</v>
      </c>
      <c r="O5769" s="92"/>
      <c r="P5769" s="238">
        <f>O5769*H5769</f>
        <v>0</v>
      </c>
      <c r="Q5769" s="238">
        <v>0</v>
      </c>
      <c r="R5769" s="238">
        <f>Q5769*H5769</f>
        <v>0</v>
      </c>
      <c r="S5769" s="238">
        <v>0</v>
      </c>
      <c r="T5769" s="239">
        <f>S5769*H5769</f>
        <v>0</v>
      </c>
      <c r="U5769" s="39"/>
      <c r="V5769" s="39"/>
      <c r="W5769" s="39"/>
      <c r="X5769" s="39"/>
      <c r="Y5769" s="39"/>
      <c r="Z5769" s="39"/>
      <c r="AA5769" s="39"/>
      <c r="AB5769" s="39"/>
      <c r="AC5769" s="39"/>
      <c r="AD5769" s="39"/>
      <c r="AE5769" s="39"/>
      <c r="AR5769" s="240" t="s">
        <v>306</v>
      </c>
      <c r="AT5769" s="240" t="s">
        <v>191</v>
      </c>
      <c r="AU5769" s="240" t="s">
        <v>82</v>
      </c>
      <c r="AY5769" s="18" t="s">
        <v>189</v>
      </c>
      <c r="BE5769" s="241">
        <f>IF(N5769="základní",J5769,0)</f>
        <v>0</v>
      </c>
      <c r="BF5769" s="241">
        <f>IF(N5769="snížená",J5769,0)</f>
        <v>0</v>
      </c>
      <c r="BG5769" s="241">
        <f>IF(N5769="zákl. přenesená",J5769,0)</f>
        <v>0</v>
      </c>
      <c r="BH5769" s="241">
        <f>IF(N5769="sníž. přenesená",J5769,0)</f>
        <v>0</v>
      </c>
      <c r="BI5769" s="241">
        <f>IF(N5769="nulová",J5769,0)</f>
        <v>0</v>
      </c>
      <c r="BJ5769" s="18" t="s">
        <v>80</v>
      </c>
      <c r="BK5769" s="241">
        <f>ROUND(I5769*H5769,2)</f>
        <v>0</v>
      </c>
      <c r="BL5769" s="18" t="s">
        <v>306</v>
      </c>
      <c r="BM5769" s="240" t="s">
        <v>3788</v>
      </c>
    </row>
    <row r="5770" s="2" customFormat="1">
      <c r="A5770" s="39"/>
      <c r="B5770" s="40"/>
      <c r="C5770" s="41"/>
      <c r="D5770" s="242" t="s">
        <v>197</v>
      </c>
      <c r="E5770" s="41"/>
      <c r="F5770" s="243" t="s">
        <v>3787</v>
      </c>
      <c r="G5770" s="41"/>
      <c r="H5770" s="41"/>
      <c r="I5770" s="244"/>
      <c r="J5770" s="41"/>
      <c r="K5770" s="41"/>
      <c r="L5770" s="45"/>
      <c r="M5770" s="245"/>
      <c r="N5770" s="246"/>
      <c r="O5770" s="92"/>
      <c r="P5770" s="92"/>
      <c r="Q5770" s="92"/>
      <c r="R5770" s="92"/>
      <c r="S5770" s="92"/>
      <c r="T5770" s="93"/>
      <c r="U5770" s="39"/>
      <c r="V5770" s="39"/>
      <c r="W5770" s="39"/>
      <c r="X5770" s="39"/>
      <c r="Y5770" s="39"/>
      <c r="Z5770" s="39"/>
      <c r="AA5770" s="39"/>
      <c r="AB5770" s="39"/>
      <c r="AC5770" s="39"/>
      <c r="AD5770" s="39"/>
      <c r="AE5770" s="39"/>
      <c r="AT5770" s="18" t="s">
        <v>197</v>
      </c>
      <c r="AU5770" s="18" t="s">
        <v>82</v>
      </c>
    </row>
    <row r="5771" s="2" customFormat="1">
      <c r="A5771" s="39"/>
      <c r="B5771" s="40"/>
      <c r="C5771" s="41"/>
      <c r="D5771" s="247" t="s">
        <v>198</v>
      </c>
      <c r="E5771" s="41"/>
      <c r="F5771" s="248" t="s">
        <v>3789</v>
      </c>
      <c r="G5771" s="41"/>
      <c r="H5771" s="41"/>
      <c r="I5771" s="244"/>
      <c r="J5771" s="41"/>
      <c r="K5771" s="41"/>
      <c r="L5771" s="45"/>
      <c r="M5771" s="245"/>
      <c r="N5771" s="246"/>
      <c r="O5771" s="92"/>
      <c r="P5771" s="92"/>
      <c r="Q5771" s="92"/>
      <c r="R5771" s="92"/>
      <c r="S5771" s="92"/>
      <c r="T5771" s="93"/>
      <c r="U5771" s="39"/>
      <c r="V5771" s="39"/>
      <c r="W5771" s="39"/>
      <c r="X5771" s="39"/>
      <c r="Y5771" s="39"/>
      <c r="Z5771" s="39"/>
      <c r="AA5771" s="39"/>
      <c r="AB5771" s="39"/>
      <c r="AC5771" s="39"/>
      <c r="AD5771" s="39"/>
      <c r="AE5771" s="39"/>
      <c r="AT5771" s="18" t="s">
        <v>198</v>
      </c>
      <c r="AU5771" s="18" t="s">
        <v>82</v>
      </c>
    </row>
    <row r="5772" s="13" customFormat="1">
      <c r="A5772" s="13"/>
      <c r="B5772" s="249"/>
      <c r="C5772" s="250"/>
      <c r="D5772" s="242" t="s">
        <v>200</v>
      </c>
      <c r="E5772" s="251" t="s">
        <v>1</v>
      </c>
      <c r="F5772" s="252" t="s">
        <v>3790</v>
      </c>
      <c r="G5772" s="250"/>
      <c r="H5772" s="251" t="s">
        <v>1</v>
      </c>
      <c r="I5772" s="253"/>
      <c r="J5772" s="250"/>
      <c r="K5772" s="250"/>
      <c r="L5772" s="254"/>
      <c r="M5772" s="255"/>
      <c r="N5772" s="256"/>
      <c r="O5772" s="256"/>
      <c r="P5772" s="256"/>
      <c r="Q5772" s="256"/>
      <c r="R5772" s="256"/>
      <c r="S5772" s="256"/>
      <c r="T5772" s="257"/>
      <c r="U5772" s="13"/>
      <c r="V5772" s="13"/>
      <c r="W5772" s="13"/>
      <c r="X5772" s="13"/>
      <c r="Y5772" s="13"/>
      <c r="Z5772" s="13"/>
      <c r="AA5772" s="13"/>
      <c r="AB5772" s="13"/>
      <c r="AC5772" s="13"/>
      <c r="AD5772" s="13"/>
      <c r="AE5772" s="13"/>
      <c r="AT5772" s="258" t="s">
        <v>200</v>
      </c>
      <c r="AU5772" s="258" t="s">
        <v>82</v>
      </c>
      <c r="AV5772" s="13" t="s">
        <v>80</v>
      </c>
      <c r="AW5772" s="13" t="s">
        <v>30</v>
      </c>
      <c r="AX5772" s="13" t="s">
        <v>73</v>
      </c>
      <c r="AY5772" s="258" t="s">
        <v>189</v>
      </c>
    </row>
    <row r="5773" s="13" customFormat="1">
      <c r="A5773" s="13"/>
      <c r="B5773" s="249"/>
      <c r="C5773" s="250"/>
      <c r="D5773" s="242" t="s">
        <v>200</v>
      </c>
      <c r="E5773" s="251" t="s">
        <v>1</v>
      </c>
      <c r="F5773" s="252" t="s">
        <v>338</v>
      </c>
      <c r="G5773" s="250"/>
      <c r="H5773" s="251" t="s">
        <v>1</v>
      </c>
      <c r="I5773" s="253"/>
      <c r="J5773" s="250"/>
      <c r="K5773" s="250"/>
      <c r="L5773" s="254"/>
      <c r="M5773" s="255"/>
      <c r="N5773" s="256"/>
      <c r="O5773" s="256"/>
      <c r="P5773" s="256"/>
      <c r="Q5773" s="256"/>
      <c r="R5773" s="256"/>
      <c r="S5773" s="256"/>
      <c r="T5773" s="257"/>
      <c r="U5773" s="13"/>
      <c r="V5773" s="13"/>
      <c r="W5773" s="13"/>
      <c r="X5773" s="13"/>
      <c r="Y5773" s="13"/>
      <c r="Z5773" s="13"/>
      <c r="AA5773" s="13"/>
      <c r="AB5773" s="13"/>
      <c r="AC5773" s="13"/>
      <c r="AD5773" s="13"/>
      <c r="AE5773" s="13"/>
      <c r="AT5773" s="258" t="s">
        <v>200</v>
      </c>
      <c r="AU5773" s="258" t="s">
        <v>82</v>
      </c>
      <c r="AV5773" s="13" t="s">
        <v>80</v>
      </c>
      <c r="AW5773" s="13" t="s">
        <v>30</v>
      </c>
      <c r="AX5773" s="13" t="s">
        <v>73</v>
      </c>
      <c r="AY5773" s="258" t="s">
        <v>189</v>
      </c>
    </row>
    <row r="5774" s="13" customFormat="1">
      <c r="A5774" s="13"/>
      <c r="B5774" s="249"/>
      <c r="C5774" s="250"/>
      <c r="D5774" s="242" t="s">
        <v>200</v>
      </c>
      <c r="E5774" s="251" t="s">
        <v>1</v>
      </c>
      <c r="F5774" s="252" t="s">
        <v>846</v>
      </c>
      <c r="G5774" s="250"/>
      <c r="H5774" s="251" t="s">
        <v>1</v>
      </c>
      <c r="I5774" s="253"/>
      <c r="J5774" s="250"/>
      <c r="K5774" s="250"/>
      <c r="L5774" s="254"/>
      <c r="M5774" s="255"/>
      <c r="N5774" s="256"/>
      <c r="O5774" s="256"/>
      <c r="P5774" s="256"/>
      <c r="Q5774" s="256"/>
      <c r="R5774" s="256"/>
      <c r="S5774" s="256"/>
      <c r="T5774" s="257"/>
      <c r="U5774" s="13"/>
      <c r="V5774" s="13"/>
      <c r="W5774" s="13"/>
      <c r="X5774" s="13"/>
      <c r="Y5774" s="13"/>
      <c r="Z5774" s="13"/>
      <c r="AA5774" s="13"/>
      <c r="AB5774" s="13"/>
      <c r="AC5774" s="13"/>
      <c r="AD5774" s="13"/>
      <c r="AE5774" s="13"/>
      <c r="AT5774" s="258" t="s">
        <v>200</v>
      </c>
      <c r="AU5774" s="258" t="s">
        <v>82</v>
      </c>
      <c r="AV5774" s="13" t="s">
        <v>80</v>
      </c>
      <c r="AW5774" s="13" t="s">
        <v>30</v>
      </c>
      <c r="AX5774" s="13" t="s">
        <v>73</v>
      </c>
      <c r="AY5774" s="258" t="s">
        <v>189</v>
      </c>
    </row>
    <row r="5775" s="14" customFormat="1">
      <c r="A5775" s="14"/>
      <c r="B5775" s="259"/>
      <c r="C5775" s="260"/>
      <c r="D5775" s="242" t="s">
        <v>200</v>
      </c>
      <c r="E5775" s="261" t="s">
        <v>1</v>
      </c>
      <c r="F5775" s="262" t="s">
        <v>847</v>
      </c>
      <c r="G5775" s="260"/>
      <c r="H5775" s="263">
        <v>1.3500000000000001</v>
      </c>
      <c r="I5775" s="264"/>
      <c r="J5775" s="260"/>
      <c r="K5775" s="260"/>
      <c r="L5775" s="265"/>
      <c r="M5775" s="266"/>
      <c r="N5775" s="267"/>
      <c r="O5775" s="267"/>
      <c r="P5775" s="267"/>
      <c r="Q5775" s="267"/>
      <c r="R5775" s="267"/>
      <c r="S5775" s="267"/>
      <c r="T5775" s="268"/>
      <c r="U5775" s="14"/>
      <c r="V5775" s="14"/>
      <c r="W5775" s="14"/>
      <c r="X5775" s="14"/>
      <c r="Y5775" s="14"/>
      <c r="Z5775" s="14"/>
      <c r="AA5775" s="14"/>
      <c r="AB5775" s="14"/>
      <c r="AC5775" s="14"/>
      <c r="AD5775" s="14"/>
      <c r="AE5775" s="14"/>
      <c r="AT5775" s="269" t="s">
        <v>200</v>
      </c>
      <c r="AU5775" s="269" t="s">
        <v>82</v>
      </c>
      <c r="AV5775" s="14" t="s">
        <v>82</v>
      </c>
      <c r="AW5775" s="14" t="s">
        <v>30</v>
      </c>
      <c r="AX5775" s="14" t="s">
        <v>73</v>
      </c>
      <c r="AY5775" s="269" t="s">
        <v>189</v>
      </c>
    </row>
    <row r="5776" s="13" customFormat="1">
      <c r="A5776" s="13"/>
      <c r="B5776" s="249"/>
      <c r="C5776" s="250"/>
      <c r="D5776" s="242" t="s">
        <v>200</v>
      </c>
      <c r="E5776" s="251" t="s">
        <v>1</v>
      </c>
      <c r="F5776" s="252" t="s">
        <v>848</v>
      </c>
      <c r="G5776" s="250"/>
      <c r="H5776" s="251" t="s">
        <v>1</v>
      </c>
      <c r="I5776" s="253"/>
      <c r="J5776" s="250"/>
      <c r="K5776" s="250"/>
      <c r="L5776" s="254"/>
      <c r="M5776" s="255"/>
      <c r="N5776" s="256"/>
      <c r="O5776" s="256"/>
      <c r="P5776" s="256"/>
      <c r="Q5776" s="256"/>
      <c r="R5776" s="256"/>
      <c r="S5776" s="256"/>
      <c r="T5776" s="257"/>
      <c r="U5776" s="13"/>
      <c r="V5776" s="13"/>
      <c r="W5776" s="13"/>
      <c r="X5776" s="13"/>
      <c r="Y5776" s="13"/>
      <c r="Z5776" s="13"/>
      <c r="AA5776" s="13"/>
      <c r="AB5776" s="13"/>
      <c r="AC5776" s="13"/>
      <c r="AD5776" s="13"/>
      <c r="AE5776" s="13"/>
      <c r="AT5776" s="258" t="s">
        <v>200</v>
      </c>
      <c r="AU5776" s="258" t="s">
        <v>82</v>
      </c>
      <c r="AV5776" s="13" t="s">
        <v>80</v>
      </c>
      <c r="AW5776" s="13" t="s">
        <v>30</v>
      </c>
      <c r="AX5776" s="13" t="s">
        <v>73</v>
      </c>
      <c r="AY5776" s="258" t="s">
        <v>189</v>
      </c>
    </row>
    <row r="5777" s="14" customFormat="1">
      <c r="A5777" s="14"/>
      <c r="B5777" s="259"/>
      <c r="C5777" s="260"/>
      <c r="D5777" s="242" t="s">
        <v>200</v>
      </c>
      <c r="E5777" s="261" t="s">
        <v>1</v>
      </c>
      <c r="F5777" s="262" t="s">
        <v>849</v>
      </c>
      <c r="G5777" s="260"/>
      <c r="H5777" s="263">
        <v>24.024999999999999</v>
      </c>
      <c r="I5777" s="264"/>
      <c r="J5777" s="260"/>
      <c r="K5777" s="260"/>
      <c r="L5777" s="265"/>
      <c r="M5777" s="266"/>
      <c r="N5777" s="267"/>
      <c r="O5777" s="267"/>
      <c r="P5777" s="267"/>
      <c r="Q5777" s="267"/>
      <c r="R5777" s="267"/>
      <c r="S5777" s="267"/>
      <c r="T5777" s="268"/>
      <c r="U5777" s="14"/>
      <c r="V5777" s="14"/>
      <c r="W5777" s="14"/>
      <c r="X5777" s="14"/>
      <c r="Y5777" s="14"/>
      <c r="Z5777" s="14"/>
      <c r="AA5777" s="14"/>
      <c r="AB5777" s="14"/>
      <c r="AC5777" s="14"/>
      <c r="AD5777" s="14"/>
      <c r="AE5777" s="14"/>
      <c r="AT5777" s="269" t="s">
        <v>200</v>
      </c>
      <c r="AU5777" s="269" t="s">
        <v>82</v>
      </c>
      <c r="AV5777" s="14" t="s">
        <v>82</v>
      </c>
      <c r="AW5777" s="14" t="s">
        <v>30</v>
      </c>
      <c r="AX5777" s="14" t="s">
        <v>73</v>
      </c>
      <c r="AY5777" s="269" t="s">
        <v>189</v>
      </c>
    </row>
    <row r="5778" s="13" customFormat="1">
      <c r="A5778" s="13"/>
      <c r="B5778" s="249"/>
      <c r="C5778" s="250"/>
      <c r="D5778" s="242" t="s">
        <v>200</v>
      </c>
      <c r="E5778" s="251" t="s">
        <v>1</v>
      </c>
      <c r="F5778" s="252" t="s">
        <v>595</v>
      </c>
      <c r="G5778" s="250"/>
      <c r="H5778" s="251" t="s">
        <v>1</v>
      </c>
      <c r="I5778" s="253"/>
      <c r="J5778" s="250"/>
      <c r="K5778" s="250"/>
      <c r="L5778" s="254"/>
      <c r="M5778" s="255"/>
      <c r="N5778" s="256"/>
      <c r="O5778" s="256"/>
      <c r="P5778" s="256"/>
      <c r="Q5778" s="256"/>
      <c r="R5778" s="256"/>
      <c r="S5778" s="256"/>
      <c r="T5778" s="257"/>
      <c r="U5778" s="13"/>
      <c r="V5778" s="13"/>
      <c r="W5778" s="13"/>
      <c r="X5778" s="13"/>
      <c r="Y5778" s="13"/>
      <c r="Z5778" s="13"/>
      <c r="AA5778" s="13"/>
      <c r="AB5778" s="13"/>
      <c r="AC5778" s="13"/>
      <c r="AD5778" s="13"/>
      <c r="AE5778" s="13"/>
      <c r="AT5778" s="258" t="s">
        <v>200</v>
      </c>
      <c r="AU5778" s="258" t="s">
        <v>82</v>
      </c>
      <c r="AV5778" s="13" t="s">
        <v>80</v>
      </c>
      <c r="AW5778" s="13" t="s">
        <v>30</v>
      </c>
      <c r="AX5778" s="13" t="s">
        <v>73</v>
      </c>
      <c r="AY5778" s="258" t="s">
        <v>189</v>
      </c>
    </row>
    <row r="5779" s="14" customFormat="1">
      <c r="A5779" s="14"/>
      <c r="B5779" s="259"/>
      <c r="C5779" s="260"/>
      <c r="D5779" s="242" t="s">
        <v>200</v>
      </c>
      <c r="E5779" s="261" t="s">
        <v>1</v>
      </c>
      <c r="F5779" s="262" t="s">
        <v>617</v>
      </c>
      <c r="G5779" s="260"/>
      <c r="H5779" s="263">
        <v>1.4299999999999999</v>
      </c>
      <c r="I5779" s="264"/>
      <c r="J5779" s="260"/>
      <c r="K5779" s="260"/>
      <c r="L5779" s="265"/>
      <c r="M5779" s="266"/>
      <c r="N5779" s="267"/>
      <c r="O5779" s="267"/>
      <c r="P5779" s="267"/>
      <c r="Q5779" s="267"/>
      <c r="R5779" s="267"/>
      <c r="S5779" s="267"/>
      <c r="T5779" s="268"/>
      <c r="U5779" s="14"/>
      <c r="V5779" s="14"/>
      <c r="W5779" s="14"/>
      <c r="X5779" s="14"/>
      <c r="Y5779" s="14"/>
      <c r="Z5779" s="14"/>
      <c r="AA5779" s="14"/>
      <c r="AB5779" s="14"/>
      <c r="AC5779" s="14"/>
      <c r="AD5779" s="14"/>
      <c r="AE5779" s="14"/>
      <c r="AT5779" s="269" t="s">
        <v>200</v>
      </c>
      <c r="AU5779" s="269" t="s">
        <v>82</v>
      </c>
      <c r="AV5779" s="14" t="s">
        <v>82</v>
      </c>
      <c r="AW5779" s="14" t="s">
        <v>30</v>
      </c>
      <c r="AX5779" s="14" t="s">
        <v>73</v>
      </c>
      <c r="AY5779" s="269" t="s">
        <v>189</v>
      </c>
    </row>
    <row r="5780" s="13" customFormat="1">
      <c r="A5780" s="13"/>
      <c r="B5780" s="249"/>
      <c r="C5780" s="250"/>
      <c r="D5780" s="242" t="s">
        <v>200</v>
      </c>
      <c r="E5780" s="251" t="s">
        <v>1</v>
      </c>
      <c r="F5780" s="252" t="s">
        <v>369</v>
      </c>
      <c r="G5780" s="250"/>
      <c r="H5780" s="251" t="s">
        <v>1</v>
      </c>
      <c r="I5780" s="253"/>
      <c r="J5780" s="250"/>
      <c r="K5780" s="250"/>
      <c r="L5780" s="254"/>
      <c r="M5780" s="255"/>
      <c r="N5780" s="256"/>
      <c r="O5780" s="256"/>
      <c r="P5780" s="256"/>
      <c r="Q5780" s="256"/>
      <c r="R5780" s="256"/>
      <c r="S5780" s="256"/>
      <c r="T5780" s="257"/>
      <c r="U5780" s="13"/>
      <c r="V5780" s="13"/>
      <c r="W5780" s="13"/>
      <c r="X5780" s="13"/>
      <c r="Y5780" s="13"/>
      <c r="Z5780" s="13"/>
      <c r="AA5780" s="13"/>
      <c r="AB5780" s="13"/>
      <c r="AC5780" s="13"/>
      <c r="AD5780" s="13"/>
      <c r="AE5780" s="13"/>
      <c r="AT5780" s="258" t="s">
        <v>200</v>
      </c>
      <c r="AU5780" s="258" t="s">
        <v>82</v>
      </c>
      <c r="AV5780" s="13" t="s">
        <v>80</v>
      </c>
      <c r="AW5780" s="13" t="s">
        <v>30</v>
      </c>
      <c r="AX5780" s="13" t="s">
        <v>73</v>
      </c>
      <c r="AY5780" s="258" t="s">
        <v>189</v>
      </c>
    </row>
    <row r="5781" s="14" customFormat="1">
      <c r="A5781" s="14"/>
      <c r="B5781" s="259"/>
      <c r="C5781" s="260"/>
      <c r="D5781" s="242" t="s">
        <v>200</v>
      </c>
      <c r="E5781" s="261" t="s">
        <v>1</v>
      </c>
      <c r="F5781" s="262" t="s">
        <v>850</v>
      </c>
      <c r="G5781" s="260"/>
      <c r="H5781" s="263">
        <v>-3.7189999999999999</v>
      </c>
      <c r="I5781" s="264"/>
      <c r="J5781" s="260"/>
      <c r="K5781" s="260"/>
      <c r="L5781" s="265"/>
      <c r="M5781" s="266"/>
      <c r="N5781" s="267"/>
      <c r="O5781" s="267"/>
      <c r="P5781" s="267"/>
      <c r="Q5781" s="267"/>
      <c r="R5781" s="267"/>
      <c r="S5781" s="267"/>
      <c r="T5781" s="268"/>
      <c r="U5781" s="14"/>
      <c r="V5781" s="14"/>
      <c r="W5781" s="14"/>
      <c r="X5781" s="14"/>
      <c r="Y5781" s="14"/>
      <c r="Z5781" s="14"/>
      <c r="AA5781" s="14"/>
      <c r="AB5781" s="14"/>
      <c r="AC5781" s="14"/>
      <c r="AD5781" s="14"/>
      <c r="AE5781" s="14"/>
      <c r="AT5781" s="269" t="s">
        <v>200</v>
      </c>
      <c r="AU5781" s="269" t="s">
        <v>82</v>
      </c>
      <c r="AV5781" s="14" t="s">
        <v>82</v>
      </c>
      <c r="AW5781" s="14" t="s">
        <v>30</v>
      </c>
      <c r="AX5781" s="14" t="s">
        <v>73</v>
      </c>
      <c r="AY5781" s="269" t="s">
        <v>189</v>
      </c>
    </row>
    <row r="5782" s="13" customFormat="1">
      <c r="A5782" s="13"/>
      <c r="B5782" s="249"/>
      <c r="C5782" s="250"/>
      <c r="D5782" s="242" t="s">
        <v>200</v>
      </c>
      <c r="E5782" s="251" t="s">
        <v>1</v>
      </c>
      <c r="F5782" s="252" t="s">
        <v>851</v>
      </c>
      <c r="G5782" s="250"/>
      <c r="H5782" s="251" t="s">
        <v>1</v>
      </c>
      <c r="I5782" s="253"/>
      <c r="J5782" s="250"/>
      <c r="K5782" s="250"/>
      <c r="L5782" s="254"/>
      <c r="M5782" s="255"/>
      <c r="N5782" s="256"/>
      <c r="O5782" s="256"/>
      <c r="P5782" s="256"/>
      <c r="Q5782" s="256"/>
      <c r="R5782" s="256"/>
      <c r="S5782" s="256"/>
      <c r="T5782" s="257"/>
      <c r="U5782" s="13"/>
      <c r="V5782" s="13"/>
      <c r="W5782" s="13"/>
      <c r="X5782" s="13"/>
      <c r="Y5782" s="13"/>
      <c r="Z5782" s="13"/>
      <c r="AA5782" s="13"/>
      <c r="AB5782" s="13"/>
      <c r="AC5782" s="13"/>
      <c r="AD5782" s="13"/>
      <c r="AE5782" s="13"/>
      <c r="AT5782" s="258" t="s">
        <v>200</v>
      </c>
      <c r="AU5782" s="258" t="s">
        <v>82</v>
      </c>
      <c r="AV5782" s="13" t="s">
        <v>80</v>
      </c>
      <c r="AW5782" s="13" t="s">
        <v>30</v>
      </c>
      <c r="AX5782" s="13" t="s">
        <v>73</v>
      </c>
      <c r="AY5782" s="258" t="s">
        <v>189</v>
      </c>
    </row>
    <row r="5783" s="14" customFormat="1">
      <c r="A5783" s="14"/>
      <c r="B5783" s="259"/>
      <c r="C5783" s="260"/>
      <c r="D5783" s="242" t="s">
        <v>200</v>
      </c>
      <c r="E5783" s="261" t="s">
        <v>1</v>
      </c>
      <c r="F5783" s="262" t="s">
        <v>852</v>
      </c>
      <c r="G5783" s="260"/>
      <c r="H5783" s="263">
        <v>14.5</v>
      </c>
      <c r="I5783" s="264"/>
      <c r="J5783" s="260"/>
      <c r="K5783" s="260"/>
      <c r="L5783" s="265"/>
      <c r="M5783" s="266"/>
      <c r="N5783" s="267"/>
      <c r="O5783" s="267"/>
      <c r="P5783" s="267"/>
      <c r="Q5783" s="267"/>
      <c r="R5783" s="267"/>
      <c r="S5783" s="267"/>
      <c r="T5783" s="268"/>
      <c r="U5783" s="14"/>
      <c r="V5783" s="14"/>
      <c r="W5783" s="14"/>
      <c r="X5783" s="14"/>
      <c r="Y5783" s="14"/>
      <c r="Z5783" s="14"/>
      <c r="AA5783" s="14"/>
      <c r="AB5783" s="14"/>
      <c r="AC5783" s="14"/>
      <c r="AD5783" s="14"/>
      <c r="AE5783" s="14"/>
      <c r="AT5783" s="269" t="s">
        <v>200</v>
      </c>
      <c r="AU5783" s="269" t="s">
        <v>82</v>
      </c>
      <c r="AV5783" s="14" t="s">
        <v>82</v>
      </c>
      <c r="AW5783" s="14" t="s">
        <v>30</v>
      </c>
      <c r="AX5783" s="14" t="s">
        <v>73</v>
      </c>
      <c r="AY5783" s="269" t="s">
        <v>189</v>
      </c>
    </row>
    <row r="5784" s="13" customFormat="1">
      <c r="A5784" s="13"/>
      <c r="B5784" s="249"/>
      <c r="C5784" s="250"/>
      <c r="D5784" s="242" t="s">
        <v>200</v>
      </c>
      <c r="E5784" s="251" t="s">
        <v>1</v>
      </c>
      <c r="F5784" s="252" t="s">
        <v>369</v>
      </c>
      <c r="G5784" s="250"/>
      <c r="H5784" s="251" t="s">
        <v>1</v>
      </c>
      <c r="I5784" s="253"/>
      <c r="J5784" s="250"/>
      <c r="K5784" s="250"/>
      <c r="L5784" s="254"/>
      <c r="M5784" s="255"/>
      <c r="N5784" s="256"/>
      <c r="O5784" s="256"/>
      <c r="P5784" s="256"/>
      <c r="Q5784" s="256"/>
      <c r="R5784" s="256"/>
      <c r="S5784" s="256"/>
      <c r="T5784" s="257"/>
      <c r="U5784" s="13"/>
      <c r="V5784" s="13"/>
      <c r="W5784" s="13"/>
      <c r="X5784" s="13"/>
      <c r="Y5784" s="13"/>
      <c r="Z5784" s="13"/>
      <c r="AA5784" s="13"/>
      <c r="AB5784" s="13"/>
      <c r="AC5784" s="13"/>
      <c r="AD5784" s="13"/>
      <c r="AE5784" s="13"/>
      <c r="AT5784" s="258" t="s">
        <v>200</v>
      </c>
      <c r="AU5784" s="258" t="s">
        <v>82</v>
      </c>
      <c r="AV5784" s="13" t="s">
        <v>80</v>
      </c>
      <c r="AW5784" s="13" t="s">
        <v>30</v>
      </c>
      <c r="AX5784" s="13" t="s">
        <v>73</v>
      </c>
      <c r="AY5784" s="258" t="s">
        <v>189</v>
      </c>
    </row>
    <row r="5785" s="14" customFormat="1">
      <c r="A5785" s="14"/>
      <c r="B5785" s="259"/>
      <c r="C5785" s="260"/>
      <c r="D5785" s="242" t="s">
        <v>200</v>
      </c>
      <c r="E5785" s="261" t="s">
        <v>1</v>
      </c>
      <c r="F5785" s="262" t="s">
        <v>853</v>
      </c>
      <c r="G5785" s="260"/>
      <c r="H5785" s="263">
        <v>-1.379</v>
      </c>
      <c r="I5785" s="264"/>
      <c r="J5785" s="260"/>
      <c r="K5785" s="260"/>
      <c r="L5785" s="265"/>
      <c r="M5785" s="266"/>
      <c r="N5785" s="267"/>
      <c r="O5785" s="267"/>
      <c r="P5785" s="267"/>
      <c r="Q5785" s="267"/>
      <c r="R5785" s="267"/>
      <c r="S5785" s="267"/>
      <c r="T5785" s="268"/>
      <c r="U5785" s="14"/>
      <c r="V5785" s="14"/>
      <c r="W5785" s="14"/>
      <c r="X5785" s="14"/>
      <c r="Y5785" s="14"/>
      <c r="Z5785" s="14"/>
      <c r="AA5785" s="14"/>
      <c r="AB5785" s="14"/>
      <c r="AC5785" s="14"/>
      <c r="AD5785" s="14"/>
      <c r="AE5785" s="14"/>
      <c r="AT5785" s="269" t="s">
        <v>200</v>
      </c>
      <c r="AU5785" s="269" t="s">
        <v>82</v>
      </c>
      <c r="AV5785" s="14" t="s">
        <v>82</v>
      </c>
      <c r="AW5785" s="14" t="s">
        <v>30</v>
      </c>
      <c r="AX5785" s="14" t="s">
        <v>73</v>
      </c>
      <c r="AY5785" s="269" t="s">
        <v>189</v>
      </c>
    </row>
    <row r="5786" s="15" customFormat="1">
      <c r="A5786" s="15"/>
      <c r="B5786" s="270"/>
      <c r="C5786" s="271"/>
      <c r="D5786" s="242" t="s">
        <v>200</v>
      </c>
      <c r="E5786" s="272" t="s">
        <v>1</v>
      </c>
      <c r="F5786" s="273" t="s">
        <v>207</v>
      </c>
      <c r="G5786" s="271"/>
      <c r="H5786" s="274">
        <v>36.207000000000001</v>
      </c>
      <c r="I5786" s="275"/>
      <c r="J5786" s="271"/>
      <c r="K5786" s="271"/>
      <c r="L5786" s="276"/>
      <c r="M5786" s="277"/>
      <c r="N5786" s="278"/>
      <c r="O5786" s="278"/>
      <c r="P5786" s="278"/>
      <c r="Q5786" s="278"/>
      <c r="R5786" s="278"/>
      <c r="S5786" s="278"/>
      <c r="T5786" s="279"/>
      <c r="U5786" s="15"/>
      <c r="V5786" s="15"/>
      <c r="W5786" s="15"/>
      <c r="X5786" s="15"/>
      <c r="Y5786" s="15"/>
      <c r="Z5786" s="15"/>
      <c r="AA5786" s="15"/>
      <c r="AB5786" s="15"/>
      <c r="AC5786" s="15"/>
      <c r="AD5786" s="15"/>
      <c r="AE5786" s="15"/>
      <c r="AT5786" s="280" t="s">
        <v>200</v>
      </c>
      <c r="AU5786" s="280" t="s">
        <v>82</v>
      </c>
      <c r="AV5786" s="15" t="s">
        <v>195</v>
      </c>
      <c r="AW5786" s="15" t="s">
        <v>30</v>
      </c>
      <c r="AX5786" s="15" t="s">
        <v>80</v>
      </c>
      <c r="AY5786" s="280" t="s">
        <v>189</v>
      </c>
    </row>
    <row r="5787" s="2" customFormat="1" ht="37.8" customHeight="1">
      <c r="A5787" s="39"/>
      <c r="B5787" s="40"/>
      <c r="C5787" s="228" t="s">
        <v>3791</v>
      </c>
      <c r="D5787" s="228" t="s">
        <v>191</v>
      </c>
      <c r="E5787" s="229" t="s">
        <v>3792</v>
      </c>
      <c r="F5787" s="230" t="s">
        <v>3793</v>
      </c>
      <c r="G5787" s="231" t="s">
        <v>301</v>
      </c>
      <c r="H5787" s="232">
        <v>39.828000000000003</v>
      </c>
      <c r="I5787" s="233"/>
      <c r="J5787" s="234">
        <f>ROUND(I5787*H5787,2)</f>
        <v>0</v>
      </c>
      <c r="K5787" s="235"/>
      <c r="L5787" s="45"/>
      <c r="M5787" s="236" t="s">
        <v>1</v>
      </c>
      <c r="N5787" s="237" t="s">
        <v>38</v>
      </c>
      <c r="O5787" s="92"/>
      <c r="P5787" s="238">
        <f>O5787*H5787</f>
        <v>0</v>
      </c>
      <c r="Q5787" s="238">
        <v>0</v>
      </c>
      <c r="R5787" s="238">
        <f>Q5787*H5787</f>
        <v>0</v>
      </c>
      <c r="S5787" s="238">
        <v>0</v>
      </c>
      <c r="T5787" s="239">
        <f>S5787*H5787</f>
        <v>0</v>
      </c>
      <c r="U5787" s="39"/>
      <c r="V5787" s="39"/>
      <c r="W5787" s="39"/>
      <c r="X5787" s="39"/>
      <c r="Y5787" s="39"/>
      <c r="Z5787" s="39"/>
      <c r="AA5787" s="39"/>
      <c r="AB5787" s="39"/>
      <c r="AC5787" s="39"/>
      <c r="AD5787" s="39"/>
      <c r="AE5787" s="39"/>
      <c r="AR5787" s="240" t="s">
        <v>306</v>
      </c>
      <c r="AT5787" s="240" t="s">
        <v>191</v>
      </c>
      <c r="AU5787" s="240" t="s">
        <v>82</v>
      </c>
      <c r="AY5787" s="18" t="s">
        <v>189</v>
      </c>
      <c r="BE5787" s="241">
        <f>IF(N5787="základní",J5787,0)</f>
        <v>0</v>
      </c>
      <c r="BF5787" s="241">
        <f>IF(N5787="snížená",J5787,0)</f>
        <v>0</v>
      </c>
      <c r="BG5787" s="241">
        <f>IF(N5787="zákl. přenesená",J5787,0)</f>
        <v>0</v>
      </c>
      <c r="BH5787" s="241">
        <f>IF(N5787="sníž. přenesená",J5787,0)</f>
        <v>0</v>
      </c>
      <c r="BI5787" s="241">
        <f>IF(N5787="nulová",J5787,0)</f>
        <v>0</v>
      </c>
      <c r="BJ5787" s="18" t="s">
        <v>80</v>
      </c>
      <c r="BK5787" s="241">
        <f>ROUND(I5787*H5787,2)</f>
        <v>0</v>
      </c>
      <c r="BL5787" s="18" t="s">
        <v>306</v>
      </c>
      <c r="BM5787" s="240" t="s">
        <v>3794</v>
      </c>
    </row>
    <row r="5788" s="2" customFormat="1">
      <c r="A5788" s="39"/>
      <c r="B5788" s="40"/>
      <c r="C5788" s="41"/>
      <c r="D5788" s="242" t="s">
        <v>197</v>
      </c>
      <c r="E5788" s="41"/>
      <c r="F5788" s="243" t="s">
        <v>3793</v>
      </c>
      <c r="G5788" s="41"/>
      <c r="H5788" s="41"/>
      <c r="I5788" s="244"/>
      <c r="J5788" s="41"/>
      <c r="K5788" s="41"/>
      <c r="L5788" s="45"/>
      <c r="M5788" s="245"/>
      <c r="N5788" s="246"/>
      <c r="O5788" s="92"/>
      <c r="P5788" s="92"/>
      <c r="Q5788" s="92"/>
      <c r="R5788" s="92"/>
      <c r="S5788" s="92"/>
      <c r="T5788" s="93"/>
      <c r="U5788" s="39"/>
      <c r="V5788" s="39"/>
      <c r="W5788" s="39"/>
      <c r="X5788" s="39"/>
      <c r="Y5788" s="39"/>
      <c r="Z5788" s="39"/>
      <c r="AA5788" s="39"/>
      <c r="AB5788" s="39"/>
      <c r="AC5788" s="39"/>
      <c r="AD5788" s="39"/>
      <c r="AE5788" s="39"/>
      <c r="AT5788" s="18" t="s">
        <v>197</v>
      </c>
      <c r="AU5788" s="18" t="s">
        <v>82</v>
      </c>
    </row>
    <row r="5789" s="13" customFormat="1">
      <c r="A5789" s="13"/>
      <c r="B5789" s="249"/>
      <c r="C5789" s="250"/>
      <c r="D5789" s="242" t="s">
        <v>200</v>
      </c>
      <c r="E5789" s="251" t="s">
        <v>1</v>
      </c>
      <c r="F5789" s="252" t="s">
        <v>3795</v>
      </c>
      <c r="G5789" s="250"/>
      <c r="H5789" s="251" t="s">
        <v>1</v>
      </c>
      <c r="I5789" s="253"/>
      <c r="J5789" s="250"/>
      <c r="K5789" s="250"/>
      <c r="L5789" s="254"/>
      <c r="M5789" s="255"/>
      <c r="N5789" s="256"/>
      <c r="O5789" s="256"/>
      <c r="P5789" s="256"/>
      <c r="Q5789" s="256"/>
      <c r="R5789" s="256"/>
      <c r="S5789" s="256"/>
      <c r="T5789" s="257"/>
      <c r="U5789" s="13"/>
      <c r="V5789" s="13"/>
      <c r="W5789" s="13"/>
      <c r="X5789" s="13"/>
      <c r="Y5789" s="13"/>
      <c r="Z5789" s="13"/>
      <c r="AA5789" s="13"/>
      <c r="AB5789" s="13"/>
      <c r="AC5789" s="13"/>
      <c r="AD5789" s="13"/>
      <c r="AE5789" s="13"/>
      <c r="AT5789" s="258" t="s">
        <v>200</v>
      </c>
      <c r="AU5789" s="258" t="s">
        <v>82</v>
      </c>
      <c r="AV5789" s="13" t="s">
        <v>80</v>
      </c>
      <c r="AW5789" s="13" t="s">
        <v>30</v>
      </c>
      <c r="AX5789" s="13" t="s">
        <v>73</v>
      </c>
      <c r="AY5789" s="258" t="s">
        <v>189</v>
      </c>
    </row>
    <row r="5790" s="13" customFormat="1">
      <c r="A5790" s="13"/>
      <c r="B5790" s="249"/>
      <c r="C5790" s="250"/>
      <c r="D5790" s="242" t="s">
        <v>200</v>
      </c>
      <c r="E5790" s="251" t="s">
        <v>1</v>
      </c>
      <c r="F5790" s="252" t="s">
        <v>338</v>
      </c>
      <c r="G5790" s="250"/>
      <c r="H5790" s="251" t="s">
        <v>1</v>
      </c>
      <c r="I5790" s="253"/>
      <c r="J5790" s="250"/>
      <c r="K5790" s="250"/>
      <c r="L5790" s="254"/>
      <c r="M5790" s="255"/>
      <c r="N5790" s="256"/>
      <c r="O5790" s="256"/>
      <c r="P5790" s="256"/>
      <c r="Q5790" s="256"/>
      <c r="R5790" s="256"/>
      <c r="S5790" s="256"/>
      <c r="T5790" s="257"/>
      <c r="U5790" s="13"/>
      <c r="V5790" s="13"/>
      <c r="W5790" s="13"/>
      <c r="X5790" s="13"/>
      <c r="Y5790" s="13"/>
      <c r="Z5790" s="13"/>
      <c r="AA5790" s="13"/>
      <c r="AB5790" s="13"/>
      <c r="AC5790" s="13"/>
      <c r="AD5790" s="13"/>
      <c r="AE5790" s="13"/>
      <c r="AT5790" s="258" t="s">
        <v>200</v>
      </c>
      <c r="AU5790" s="258" t="s">
        <v>82</v>
      </c>
      <c r="AV5790" s="13" t="s">
        <v>80</v>
      </c>
      <c r="AW5790" s="13" t="s">
        <v>30</v>
      </c>
      <c r="AX5790" s="13" t="s">
        <v>73</v>
      </c>
      <c r="AY5790" s="258" t="s">
        <v>189</v>
      </c>
    </row>
    <row r="5791" s="13" customFormat="1">
      <c r="A5791" s="13"/>
      <c r="B5791" s="249"/>
      <c r="C5791" s="250"/>
      <c r="D5791" s="242" t="s">
        <v>200</v>
      </c>
      <c r="E5791" s="251" t="s">
        <v>1</v>
      </c>
      <c r="F5791" s="252" t="s">
        <v>846</v>
      </c>
      <c r="G5791" s="250"/>
      <c r="H5791" s="251" t="s">
        <v>1</v>
      </c>
      <c r="I5791" s="253"/>
      <c r="J5791" s="250"/>
      <c r="K5791" s="250"/>
      <c r="L5791" s="254"/>
      <c r="M5791" s="255"/>
      <c r="N5791" s="256"/>
      <c r="O5791" s="256"/>
      <c r="P5791" s="256"/>
      <c r="Q5791" s="256"/>
      <c r="R5791" s="256"/>
      <c r="S5791" s="256"/>
      <c r="T5791" s="257"/>
      <c r="U5791" s="13"/>
      <c r="V5791" s="13"/>
      <c r="W5791" s="13"/>
      <c r="X5791" s="13"/>
      <c r="Y5791" s="13"/>
      <c r="Z5791" s="13"/>
      <c r="AA5791" s="13"/>
      <c r="AB5791" s="13"/>
      <c r="AC5791" s="13"/>
      <c r="AD5791" s="13"/>
      <c r="AE5791" s="13"/>
      <c r="AT5791" s="258" t="s">
        <v>200</v>
      </c>
      <c r="AU5791" s="258" t="s">
        <v>82</v>
      </c>
      <c r="AV5791" s="13" t="s">
        <v>80</v>
      </c>
      <c r="AW5791" s="13" t="s">
        <v>30</v>
      </c>
      <c r="AX5791" s="13" t="s">
        <v>73</v>
      </c>
      <c r="AY5791" s="258" t="s">
        <v>189</v>
      </c>
    </row>
    <row r="5792" s="14" customFormat="1">
      <c r="A5792" s="14"/>
      <c r="B5792" s="259"/>
      <c r="C5792" s="260"/>
      <c r="D5792" s="242" t="s">
        <v>200</v>
      </c>
      <c r="E5792" s="261" t="s">
        <v>1</v>
      </c>
      <c r="F5792" s="262" t="s">
        <v>847</v>
      </c>
      <c r="G5792" s="260"/>
      <c r="H5792" s="263">
        <v>1.3500000000000001</v>
      </c>
      <c r="I5792" s="264"/>
      <c r="J5792" s="260"/>
      <c r="K5792" s="260"/>
      <c r="L5792" s="265"/>
      <c r="M5792" s="266"/>
      <c r="N5792" s="267"/>
      <c r="O5792" s="267"/>
      <c r="P5792" s="267"/>
      <c r="Q5792" s="267"/>
      <c r="R5792" s="267"/>
      <c r="S5792" s="267"/>
      <c r="T5792" s="268"/>
      <c r="U5792" s="14"/>
      <c r="V5792" s="14"/>
      <c r="W5792" s="14"/>
      <c r="X5792" s="14"/>
      <c r="Y5792" s="14"/>
      <c r="Z5792" s="14"/>
      <c r="AA5792" s="14"/>
      <c r="AB5792" s="14"/>
      <c r="AC5792" s="14"/>
      <c r="AD5792" s="14"/>
      <c r="AE5792" s="14"/>
      <c r="AT5792" s="269" t="s">
        <v>200</v>
      </c>
      <c r="AU5792" s="269" t="s">
        <v>82</v>
      </c>
      <c r="AV5792" s="14" t="s">
        <v>82</v>
      </c>
      <c r="AW5792" s="14" t="s">
        <v>30</v>
      </c>
      <c r="AX5792" s="14" t="s">
        <v>73</v>
      </c>
      <c r="AY5792" s="269" t="s">
        <v>189</v>
      </c>
    </row>
    <row r="5793" s="13" customFormat="1">
      <c r="A5793" s="13"/>
      <c r="B5793" s="249"/>
      <c r="C5793" s="250"/>
      <c r="D5793" s="242" t="s">
        <v>200</v>
      </c>
      <c r="E5793" s="251" t="s">
        <v>1</v>
      </c>
      <c r="F5793" s="252" t="s">
        <v>848</v>
      </c>
      <c r="G5793" s="250"/>
      <c r="H5793" s="251" t="s">
        <v>1</v>
      </c>
      <c r="I5793" s="253"/>
      <c r="J5793" s="250"/>
      <c r="K5793" s="250"/>
      <c r="L5793" s="254"/>
      <c r="M5793" s="255"/>
      <c r="N5793" s="256"/>
      <c r="O5793" s="256"/>
      <c r="P5793" s="256"/>
      <c r="Q5793" s="256"/>
      <c r="R5793" s="256"/>
      <c r="S5793" s="256"/>
      <c r="T5793" s="257"/>
      <c r="U5793" s="13"/>
      <c r="V5793" s="13"/>
      <c r="W5793" s="13"/>
      <c r="X5793" s="13"/>
      <c r="Y5793" s="13"/>
      <c r="Z5793" s="13"/>
      <c r="AA5793" s="13"/>
      <c r="AB5793" s="13"/>
      <c r="AC5793" s="13"/>
      <c r="AD5793" s="13"/>
      <c r="AE5793" s="13"/>
      <c r="AT5793" s="258" t="s">
        <v>200</v>
      </c>
      <c r="AU5793" s="258" t="s">
        <v>82</v>
      </c>
      <c r="AV5793" s="13" t="s">
        <v>80</v>
      </c>
      <c r="AW5793" s="13" t="s">
        <v>30</v>
      </c>
      <c r="AX5793" s="13" t="s">
        <v>73</v>
      </c>
      <c r="AY5793" s="258" t="s">
        <v>189</v>
      </c>
    </row>
    <row r="5794" s="14" customFormat="1">
      <c r="A5794" s="14"/>
      <c r="B5794" s="259"/>
      <c r="C5794" s="260"/>
      <c r="D5794" s="242" t="s">
        <v>200</v>
      </c>
      <c r="E5794" s="261" t="s">
        <v>1</v>
      </c>
      <c r="F5794" s="262" t="s">
        <v>849</v>
      </c>
      <c r="G5794" s="260"/>
      <c r="H5794" s="263">
        <v>24.024999999999999</v>
      </c>
      <c r="I5794" s="264"/>
      <c r="J5794" s="260"/>
      <c r="K5794" s="260"/>
      <c r="L5794" s="265"/>
      <c r="M5794" s="266"/>
      <c r="N5794" s="267"/>
      <c r="O5794" s="267"/>
      <c r="P5794" s="267"/>
      <c r="Q5794" s="267"/>
      <c r="R5794" s="267"/>
      <c r="S5794" s="267"/>
      <c r="T5794" s="268"/>
      <c r="U5794" s="14"/>
      <c r="V5794" s="14"/>
      <c r="W5794" s="14"/>
      <c r="X5794" s="14"/>
      <c r="Y5794" s="14"/>
      <c r="Z5794" s="14"/>
      <c r="AA5794" s="14"/>
      <c r="AB5794" s="14"/>
      <c r="AC5794" s="14"/>
      <c r="AD5794" s="14"/>
      <c r="AE5794" s="14"/>
      <c r="AT5794" s="269" t="s">
        <v>200</v>
      </c>
      <c r="AU5794" s="269" t="s">
        <v>82</v>
      </c>
      <c r="AV5794" s="14" t="s">
        <v>82</v>
      </c>
      <c r="AW5794" s="14" t="s">
        <v>30</v>
      </c>
      <c r="AX5794" s="14" t="s">
        <v>73</v>
      </c>
      <c r="AY5794" s="269" t="s">
        <v>189</v>
      </c>
    </row>
    <row r="5795" s="13" customFormat="1">
      <c r="A5795" s="13"/>
      <c r="B5795" s="249"/>
      <c r="C5795" s="250"/>
      <c r="D5795" s="242" t="s">
        <v>200</v>
      </c>
      <c r="E5795" s="251" t="s">
        <v>1</v>
      </c>
      <c r="F5795" s="252" t="s">
        <v>595</v>
      </c>
      <c r="G5795" s="250"/>
      <c r="H5795" s="251" t="s">
        <v>1</v>
      </c>
      <c r="I5795" s="253"/>
      <c r="J5795" s="250"/>
      <c r="K5795" s="250"/>
      <c r="L5795" s="254"/>
      <c r="M5795" s="255"/>
      <c r="N5795" s="256"/>
      <c r="O5795" s="256"/>
      <c r="P5795" s="256"/>
      <c r="Q5795" s="256"/>
      <c r="R5795" s="256"/>
      <c r="S5795" s="256"/>
      <c r="T5795" s="257"/>
      <c r="U5795" s="13"/>
      <c r="V5795" s="13"/>
      <c r="W5795" s="13"/>
      <c r="X5795" s="13"/>
      <c r="Y5795" s="13"/>
      <c r="Z5795" s="13"/>
      <c r="AA5795" s="13"/>
      <c r="AB5795" s="13"/>
      <c r="AC5795" s="13"/>
      <c r="AD5795" s="13"/>
      <c r="AE5795" s="13"/>
      <c r="AT5795" s="258" t="s">
        <v>200</v>
      </c>
      <c r="AU5795" s="258" t="s">
        <v>82</v>
      </c>
      <c r="AV5795" s="13" t="s">
        <v>80</v>
      </c>
      <c r="AW5795" s="13" t="s">
        <v>30</v>
      </c>
      <c r="AX5795" s="13" t="s">
        <v>73</v>
      </c>
      <c r="AY5795" s="258" t="s">
        <v>189</v>
      </c>
    </row>
    <row r="5796" s="14" customFormat="1">
      <c r="A5796" s="14"/>
      <c r="B5796" s="259"/>
      <c r="C5796" s="260"/>
      <c r="D5796" s="242" t="s">
        <v>200</v>
      </c>
      <c r="E5796" s="261" t="s">
        <v>1</v>
      </c>
      <c r="F5796" s="262" t="s">
        <v>617</v>
      </c>
      <c r="G5796" s="260"/>
      <c r="H5796" s="263">
        <v>1.4299999999999999</v>
      </c>
      <c r="I5796" s="264"/>
      <c r="J5796" s="260"/>
      <c r="K5796" s="260"/>
      <c r="L5796" s="265"/>
      <c r="M5796" s="266"/>
      <c r="N5796" s="267"/>
      <c r="O5796" s="267"/>
      <c r="P5796" s="267"/>
      <c r="Q5796" s="267"/>
      <c r="R5796" s="267"/>
      <c r="S5796" s="267"/>
      <c r="T5796" s="268"/>
      <c r="U5796" s="14"/>
      <c r="V5796" s="14"/>
      <c r="W5796" s="14"/>
      <c r="X5796" s="14"/>
      <c r="Y5796" s="14"/>
      <c r="Z5796" s="14"/>
      <c r="AA5796" s="14"/>
      <c r="AB5796" s="14"/>
      <c r="AC5796" s="14"/>
      <c r="AD5796" s="14"/>
      <c r="AE5796" s="14"/>
      <c r="AT5796" s="269" t="s">
        <v>200</v>
      </c>
      <c r="AU5796" s="269" t="s">
        <v>82</v>
      </c>
      <c r="AV5796" s="14" t="s">
        <v>82</v>
      </c>
      <c r="AW5796" s="14" t="s">
        <v>30</v>
      </c>
      <c r="AX5796" s="14" t="s">
        <v>73</v>
      </c>
      <c r="AY5796" s="269" t="s">
        <v>189</v>
      </c>
    </row>
    <row r="5797" s="13" customFormat="1">
      <c r="A5797" s="13"/>
      <c r="B5797" s="249"/>
      <c r="C5797" s="250"/>
      <c r="D5797" s="242" t="s">
        <v>200</v>
      </c>
      <c r="E5797" s="251" t="s">
        <v>1</v>
      </c>
      <c r="F5797" s="252" t="s">
        <v>369</v>
      </c>
      <c r="G5797" s="250"/>
      <c r="H5797" s="251" t="s">
        <v>1</v>
      </c>
      <c r="I5797" s="253"/>
      <c r="J5797" s="250"/>
      <c r="K5797" s="250"/>
      <c r="L5797" s="254"/>
      <c r="M5797" s="255"/>
      <c r="N5797" s="256"/>
      <c r="O5797" s="256"/>
      <c r="P5797" s="256"/>
      <c r="Q5797" s="256"/>
      <c r="R5797" s="256"/>
      <c r="S5797" s="256"/>
      <c r="T5797" s="257"/>
      <c r="U5797" s="13"/>
      <c r="V5797" s="13"/>
      <c r="W5797" s="13"/>
      <c r="X5797" s="13"/>
      <c r="Y5797" s="13"/>
      <c r="Z5797" s="13"/>
      <c r="AA5797" s="13"/>
      <c r="AB5797" s="13"/>
      <c r="AC5797" s="13"/>
      <c r="AD5797" s="13"/>
      <c r="AE5797" s="13"/>
      <c r="AT5797" s="258" t="s">
        <v>200</v>
      </c>
      <c r="AU5797" s="258" t="s">
        <v>82</v>
      </c>
      <c r="AV5797" s="13" t="s">
        <v>80</v>
      </c>
      <c r="AW5797" s="13" t="s">
        <v>30</v>
      </c>
      <c r="AX5797" s="13" t="s">
        <v>73</v>
      </c>
      <c r="AY5797" s="258" t="s">
        <v>189</v>
      </c>
    </row>
    <row r="5798" s="14" customFormat="1">
      <c r="A5798" s="14"/>
      <c r="B5798" s="259"/>
      <c r="C5798" s="260"/>
      <c r="D5798" s="242" t="s">
        <v>200</v>
      </c>
      <c r="E5798" s="261" t="s">
        <v>1</v>
      </c>
      <c r="F5798" s="262" t="s">
        <v>850</v>
      </c>
      <c r="G5798" s="260"/>
      <c r="H5798" s="263">
        <v>-3.7189999999999999</v>
      </c>
      <c r="I5798" s="264"/>
      <c r="J5798" s="260"/>
      <c r="K5798" s="260"/>
      <c r="L5798" s="265"/>
      <c r="M5798" s="266"/>
      <c r="N5798" s="267"/>
      <c r="O5798" s="267"/>
      <c r="P5798" s="267"/>
      <c r="Q5798" s="267"/>
      <c r="R5798" s="267"/>
      <c r="S5798" s="267"/>
      <c r="T5798" s="268"/>
      <c r="U5798" s="14"/>
      <c r="V5798" s="14"/>
      <c r="W5798" s="14"/>
      <c r="X5798" s="14"/>
      <c r="Y5798" s="14"/>
      <c r="Z5798" s="14"/>
      <c r="AA5798" s="14"/>
      <c r="AB5798" s="14"/>
      <c r="AC5798" s="14"/>
      <c r="AD5798" s="14"/>
      <c r="AE5798" s="14"/>
      <c r="AT5798" s="269" t="s">
        <v>200</v>
      </c>
      <c r="AU5798" s="269" t="s">
        <v>82</v>
      </c>
      <c r="AV5798" s="14" t="s">
        <v>82</v>
      </c>
      <c r="AW5798" s="14" t="s">
        <v>30</v>
      </c>
      <c r="AX5798" s="14" t="s">
        <v>73</v>
      </c>
      <c r="AY5798" s="269" t="s">
        <v>189</v>
      </c>
    </row>
    <row r="5799" s="13" customFormat="1">
      <c r="A5799" s="13"/>
      <c r="B5799" s="249"/>
      <c r="C5799" s="250"/>
      <c r="D5799" s="242" t="s">
        <v>200</v>
      </c>
      <c r="E5799" s="251" t="s">
        <v>1</v>
      </c>
      <c r="F5799" s="252" t="s">
        <v>851</v>
      </c>
      <c r="G5799" s="250"/>
      <c r="H5799" s="251" t="s">
        <v>1</v>
      </c>
      <c r="I5799" s="253"/>
      <c r="J5799" s="250"/>
      <c r="K5799" s="250"/>
      <c r="L5799" s="254"/>
      <c r="M5799" s="255"/>
      <c r="N5799" s="256"/>
      <c r="O5799" s="256"/>
      <c r="P5799" s="256"/>
      <c r="Q5799" s="256"/>
      <c r="R5799" s="256"/>
      <c r="S5799" s="256"/>
      <c r="T5799" s="257"/>
      <c r="U5799" s="13"/>
      <c r="V5799" s="13"/>
      <c r="W5799" s="13"/>
      <c r="X5799" s="13"/>
      <c r="Y5799" s="13"/>
      <c r="Z5799" s="13"/>
      <c r="AA5799" s="13"/>
      <c r="AB5799" s="13"/>
      <c r="AC5799" s="13"/>
      <c r="AD5799" s="13"/>
      <c r="AE5799" s="13"/>
      <c r="AT5799" s="258" t="s">
        <v>200</v>
      </c>
      <c r="AU5799" s="258" t="s">
        <v>82</v>
      </c>
      <c r="AV5799" s="13" t="s">
        <v>80</v>
      </c>
      <c r="AW5799" s="13" t="s">
        <v>30</v>
      </c>
      <c r="AX5799" s="13" t="s">
        <v>73</v>
      </c>
      <c r="AY5799" s="258" t="s">
        <v>189</v>
      </c>
    </row>
    <row r="5800" s="14" customFormat="1">
      <c r="A5800" s="14"/>
      <c r="B5800" s="259"/>
      <c r="C5800" s="260"/>
      <c r="D5800" s="242" t="s">
        <v>200</v>
      </c>
      <c r="E5800" s="261" t="s">
        <v>1</v>
      </c>
      <c r="F5800" s="262" t="s">
        <v>852</v>
      </c>
      <c r="G5800" s="260"/>
      <c r="H5800" s="263">
        <v>14.5</v>
      </c>
      <c r="I5800" s="264"/>
      <c r="J5800" s="260"/>
      <c r="K5800" s="260"/>
      <c r="L5800" s="265"/>
      <c r="M5800" s="266"/>
      <c r="N5800" s="267"/>
      <c r="O5800" s="267"/>
      <c r="P5800" s="267"/>
      <c r="Q5800" s="267"/>
      <c r="R5800" s="267"/>
      <c r="S5800" s="267"/>
      <c r="T5800" s="268"/>
      <c r="U5800" s="14"/>
      <c r="V5800" s="14"/>
      <c r="W5800" s="14"/>
      <c r="X5800" s="14"/>
      <c r="Y5800" s="14"/>
      <c r="Z5800" s="14"/>
      <c r="AA5800" s="14"/>
      <c r="AB5800" s="14"/>
      <c r="AC5800" s="14"/>
      <c r="AD5800" s="14"/>
      <c r="AE5800" s="14"/>
      <c r="AT5800" s="269" t="s">
        <v>200</v>
      </c>
      <c r="AU5800" s="269" t="s">
        <v>82</v>
      </c>
      <c r="AV5800" s="14" t="s">
        <v>82</v>
      </c>
      <c r="AW5800" s="14" t="s">
        <v>30</v>
      </c>
      <c r="AX5800" s="14" t="s">
        <v>73</v>
      </c>
      <c r="AY5800" s="269" t="s">
        <v>189</v>
      </c>
    </row>
    <row r="5801" s="13" customFormat="1">
      <c r="A5801" s="13"/>
      <c r="B5801" s="249"/>
      <c r="C5801" s="250"/>
      <c r="D5801" s="242" t="s">
        <v>200</v>
      </c>
      <c r="E5801" s="251" t="s">
        <v>1</v>
      </c>
      <c r="F5801" s="252" t="s">
        <v>369</v>
      </c>
      <c r="G5801" s="250"/>
      <c r="H5801" s="251" t="s">
        <v>1</v>
      </c>
      <c r="I5801" s="253"/>
      <c r="J5801" s="250"/>
      <c r="K5801" s="250"/>
      <c r="L5801" s="254"/>
      <c r="M5801" s="255"/>
      <c r="N5801" s="256"/>
      <c r="O5801" s="256"/>
      <c r="P5801" s="256"/>
      <c r="Q5801" s="256"/>
      <c r="R5801" s="256"/>
      <c r="S5801" s="256"/>
      <c r="T5801" s="257"/>
      <c r="U5801" s="13"/>
      <c r="V5801" s="13"/>
      <c r="W5801" s="13"/>
      <c r="X5801" s="13"/>
      <c r="Y5801" s="13"/>
      <c r="Z5801" s="13"/>
      <c r="AA5801" s="13"/>
      <c r="AB5801" s="13"/>
      <c r="AC5801" s="13"/>
      <c r="AD5801" s="13"/>
      <c r="AE5801" s="13"/>
      <c r="AT5801" s="258" t="s">
        <v>200</v>
      </c>
      <c r="AU5801" s="258" t="s">
        <v>82</v>
      </c>
      <c r="AV5801" s="13" t="s">
        <v>80</v>
      </c>
      <c r="AW5801" s="13" t="s">
        <v>30</v>
      </c>
      <c r="AX5801" s="13" t="s">
        <v>73</v>
      </c>
      <c r="AY5801" s="258" t="s">
        <v>189</v>
      </c>
    </row>
    <row r="5802" s="14" customFormat="1">
      <c r="A5802" s="14"/>
      <c r="B5802" s="259"/>
      <c r="C5802" s="260"/>
      <c r="D5802" s="242" t="s">
        <v>200</v>
      </c>
      <c r="E5802" s="261" t="s">
        <v>1</v>
      </c>
      <c r="F5802" s="262" t="s">
        <v>853</v>
      </c>
      <c r="G5802" s="260"/>
      <c r="H5802" s="263">
        <v>-1.379</v>
      </c>
      <c r="I5802" s="264"/>
      <c r="J5802" s="260"/>
      <c r="K5802" s="260"/>
      <c r="L5802" s="265"/>
      <c r="M5802" s="266"/>
      <c r="N5802" s="267"/>
      <c r="O5802" s="267"/>
      <c r="P5802" s="267"/>
      <c r="Q5802" s="267"/>
      <c r="R5802" s="267"/>
      <c r="S5802" s="267"/>
      <c r="T5802" s="268"/>
      <c r="U5802" s="14"/>
      <c r="V5802" s="14"/>
      <c r="W5802" s="14"/>
      <c r="X5802" s="14"/>
      <c r="Y5802" s="14"/>
      <c r="Z5802" s="14"/>
      <c r="AA5802" s="14"/>
      <c r="AB5802" s="14"/>
      <c r="AC5802" s="14"/>
      <c r="AD5802" s="14"/>
      <c r="AE5802" s="14"/>
      <c r="AT5802" s="269" t="s">
        <v>200</v>
      </c>
      <c r="AU5802" s="269" t="s">
        <v>82</v>
      </c>
      <c r="AV5802" s="14" t="s">
        <v>82</v>
      </c>
      <c r="AW5802" s="14" t="s">
        <v>30</v>
      </c>
      <c r="AX5802" s="14" t="s">
        <v>73</v>
      </c>
      <c r="AY5802" s="269" t="s">
        <v>189</v>
      </c>
    </row>
    <row r="5803" s="16" customFormat="1">
      <c r="A5803" s="16"/>
      <c r="B5803" s="292"/>
      <c r="C5803" s="293"/>
      <c r="D5803" s="242" t="s">
        <v>200</v>
      </c>
      <c r="E5803" s="294" t="s">
        <v>1</v>
      </c>
      <c r="F5803" s="295" t="s">
        <v>290</v>
      </c>
      <c r="G5803" s="293"/>
      <c r="H5803" s="296">
        <v>36.207000000000001</v>
      </c>
      <c r="I5803" s="297"/>
      <c r="J5803" s="293"/>
      <c r="K5803" s="293"/>
      <c r="L5803" s="298"/>
      <c r="M5803" s="299"/>
      <c r="N5803" s="300"/>
      <c r="O5803" s="300"/>
      <c r="P5803" s="300"/>
      <c r="Q5803" s="300"/>
      <c r="R5803" s="300"/>
      <c r="S5803" s="300"/>
      <c r="T5803" s="301"/>
      <c r="U5803" s="16"/>
      <c r="V5803" s="16"/>
      <c r="W5803" s="16"/>
      <c r="X5803" s="16"/>
      <c r="Y5803" s="16"/>
      <c r="Z5803" s="16"/>
      <c r="AA5803" s="16"/>
      <c r="AB5803" s="16"/>
      <c r="AC5803" s="16"/>
      <c r="AD5803" s="16"/>
      <c r="AE5803" s="16"/>
      <c r="AT5803" s="302" t="s">
        <v>200</v>
      </c>
      <c r="AU5803" s="302" t="s">
        <v>82</v>
      </c>
      <c r="AV5803" s="16" t="s">
        <v>214</v>
      </c>
      <c r="AW5803" s="16" t="s">
        <v>30</v>
      </c>
      <c r="AX5803" s="16" t="s">
        <v>73</v>
      </c>
      <c r="AY5803" s="302" t="s">
        <v>189</v>
      </c>
    </row>
    <row r="5804" s="15" customFormat="1">
      <c r="A5804" s="15"/>
      <c r="B5804" s="270"/>
      <c r="C5804" s="271"/>
      <c r="D5804" s="242" t="s">
        <v>200</v>
      </c>
      <c r="E5804" s="272" t="s">
        <v>1</v>
      </c>
      <c r="F5804" s="273" t="s">
        <v>207</v>
      </c>
      <c r="G5804" s="271"/>
      <c r="H5804" s="274">
        <v>36.207000000000001</v>
      </c>
      <c r="I5804" s="275"/>
      <c r="J5804" s="271"/>
      <c r="K5804" s="271"/>
      <c r="L5804" s="276"/>
      <c r="M5804" s="277"/>
      <c r="N5804" s="278"/>
      <c r="O5804" s="278"/>
      <c r="P5804" s="278"/>
      <c r="Q5804" s="278"/>
      <c r="R5804" s="278"/>
      <c r="S5804" s="278"/>
      <c r="T5804" s="279"/>
      <c r="U5804" s="15"/>
      <c r="V5804" s="15"/>
      <c r="W5804" s="15"/>
      <c r="X5804" s="15"/>
      <c r="Y5804" s="15"/>
      <c r="Z5804" s="15"/>
      <c r="AA5804" s="15"/>
      <c r="AB5804" s="15"/>
      <c r="AC5804" s="15"/>
      <c r="AD5804" s="15"/>
      <c r="AE5804" s="15"/>
      <c r="AT5804" s="280" t="s">
        <v>200</v>
      </c>
      <c r="AU5804" s="280" t="s">
        <v>82</v>
      </c>
      <c r="AV5804" s="15" t="s">
        <v>195</v>
      </c>
      <c r="AW5804" s="15" t="s">
        <v>30</v>
      </c>
      <c r="AX5804" s="15" t="s">
        <v>73</v>
      </c>
      <c r="AY5804" s="280" t="s">
        <v>189</v>
      </c>
    </row>
    <row r="5805" s="14" customFormat="1">
      <c r="A5805" s="14"/>
      <c r="B5805" s="259"/>
      <c r="C5805" s="260"/>
      <c r="D5805" s="242" t="s">
        <v>200</v>
      </c>
      <c r="E5805" s="261" t="s">
        <v>1</v>
      </c>
      <c r="F5805" s="262" t="s">
        <v>3796</v>
      </c>
      <c r="G5805" s="260"/>
      <c r="H5805" s="263">
        <v>39.828000000000003</v>
      </c>
      <c r="I5805" s="264"/>
      <c r="J5805" s="260"/>
      <c r="K5805" s="260"/>
      <c r="L5805" s="265"/>
      <c r="M5805" s="266"/>
      <c r="N5805" s="267"/>
      <c r="O5805" s="267"/>
      <c r="P5805" s="267"/>
      <c r="Q5805" s="267"/>
      <c r="R5805" s="267"/>
      <c r="S5805" s="267"/>
      <c r="T5805" s="268"/>
      <c r="U5805" s="14"/>
      <c r="V5805" s="14"/>
      <c r="W5805" s="14"/>
      <c r="X5805" s="14"/>
      <c r="Y5805" s="14"/>
      <c r="Z5805" s="14"/>
      <c r="AA5805" s="14"/>
      <c r="AB5805" s="14"/>
      <c r="AC5805" s="14"/>
      <c r="AD5805" s="14"/>
      <c r="AE5805" s="14"/>
      <c r="AT5805" s="269" t="s">
        <v>200</v>
      </c>
      <c r="AU5805" s="269" t="s">
        <v>82</v>
      </c>
      <c r="AV5805" s="14" t="s">
        <v>82</v>
      </c>
      <c r="AW5805" s="14" t="s">
        <v>30</v>
      </c>
      <c r="AX5805" s="14" t="s">
        <v>80</v>
      </c>
      <c r="AY5805" s="269" t="s">
        <v>189</v>
      </c>
    </row>
    <row r="5806" s="2" customFormat="1" ht="44.25" customHeight="1">
      <c r="A5806" s="39"/>
      <c r="B5806" s="40"/>
      <c r="C5806" s="281" t="s">
        <v>3797</v>
      </c>
      <c r="D5806" s="281" t="s">
        <v>273</v>
      </c>
      <c r="E5806" s="282" t="s">
        <v>3625</v>
      </c>
      <c r="F5806" s="283" t="s">
        <v>3626</v>
      </c>
      <c r="G5806" s="284" t="s">
        <v>2060</v>
      </c>
      <c r="H5806" s="285">
        <v>10.862</v>
      </c>
      <c r="I5806" s="286"/>
      <c r="J5806" s="287">
        <f>ROUND(I5806*H5806,2)</f>
        <v>0</v>
      </c>
      <c r="K5806" s="288"/>
      <c r="L5806" s="289"/>
      <c r="M5806" s="290" t="s">
        <v>1</v>
      </c>
      <c r="N5806" s="291" t="s">
        <v>38</v>
      </c>
      <c r="O5806" s="92"/>
      <c r="P5806" s="238">
        <f>O5806*H5806</f>
        <v>0</v>
      </c>
      <c r="Q5806" s="238">
        <v>0.001</v>
      </c>
      <c r="R5806" s="238">
        <f>Q5806*H5806</f>
        <v>0.010862</v>
      </c>
      <c r="S5806" s="238">
        <v>0</v>
      </c>
      <c r="T5806" s="239">
        <f>S5806*H5806</f>
        <v>0</v>
      </c>
      <c r="U5806" s="39"/>
      <c r="V5806" s="39"/>
      <c r="W5806" s="39"/>
      <c r="X5806" s="39"/>
      <c r="Y5806" s="39"/>
      <c r="Z5806" s="39"/>
      <c r="AA5806" s="39"/>
      <c r="AB5806" s="39"/>
      <c r="AC5806" s="39"/>
      <c r="AD5806" s="39"/>
      <c r="AE5806" s="39"/>
      <c r="AR5806" s="240" t="s">
        <v>471</v>
      </c>
      <c r="AT5806" s="240" t="s">
        <v>273</v>
      </c>
      <c r="AU5806" s="240" t="s">
        <v>82</v>
      </c>
      <c r="AY5806" s="18" t="s">
        <v>189</v>
      </c>
      <c r="BE5806" s="241">
        <f>IF(N5806="základní",J5806,0)</f>
        <v>0</v>
      </c>
      <c r="BF5806" s="241">
        <f>IF(N5806="snížená",J5806,0)</f>
        <v>0</v>
      </c>
      <c r="BG5806" s="241">
        <f>IF(N5806="zákl. přenesená",J5806,0)</f>
        <v>0</v>
      </c>
      <c r="BH5806" s="241">
        <f>IF(N5806="sníž. přenesená",J5806,0)</f>
        <v>0</v>
      </c>
      <c r="BI5806" s="241">
        <f>IF(N5806="nulová",J5806,0)</f>
        <v>0</v>
      </c>
      <c r="BJ5806" s="18" t="s">
        <v>80</v>
      </c>
      <c r="BK5806" s="241">
        <f>ROUND(I5806*H5806,2)</f>
        <v>0</v>
      </c>
      <c r="BL5806" s="18" t="s">
        <v>306</v>
      </c>
      <c r="BM5806" s="240" t="s">
        <v>3798</v>
      </c>
    </row>
    <row r="5807" s="2" customFormat="1">
      <c r="A5807" s="39"/>
      <c r="B5807" s="40"/>
      <c r="C5807" s="41"/>
      <c r="D5807" s="242" t="s">
        <v>197</v>
      </c>
      <c r="E5807" s="41"/>
      <c r="F5807" s="243" t="s">
        <v>3626</v>
      </c>
      <c r="G5807" s="41"/>
      <c r="H5807" s="41"/>
      <c r="I5807" s="244"/>
      <c r="J5807" s="41"/>
      <c r="K5807" s="41"/>
      <c r="L5807" s="45"/>
      <c r="M5807" s="245"/>
      <c r="N5807" s="246"/>
      <c r="O5807" s="92"/>
      <c r="P5807" s="92"/>
      <c r="Q5807" s="92"/>
      <c r="R5807" s="92"/>
      <c r="S5807" s="92"/>
      <c r="T5807" s="93"/>
      <c r="U5807" s="39"/>
      <c r="V5807" s="39"/>
      <c r="W5807" s="39"/>
      <c r="X5807" s="39"/>
      <c r="Y5807" s="39"/>
      <c r="Z5807" s="39"/>
      <c r="AA5807" s="39"/>
      <c r="AB5807" s="39"/>
      <c r="AC5807" s="39"/>
      <c r="AD5807" s="39"/>
      <c r="AE5807" s="39"/>
      <c r="AT5807" s="18" t="s">
        <v>197</v>
      </c>
      <c r="AU5807" s="18" t="s">
        <v>82</v>
      </c>
    </row>
    <row r="5808" s="2" customFormat="1">
      <c r="A5808" s="39"/>
      <c r="B5808" s="40"/>
      <c r="C5808" s="41"/>
      <c r="D5808" s="242" t="s">
        <v>1907</v>
      </c>
      <c r="E5808" s="41"/>
      <c r="F5808" s="303" t="s">
        <v>3628</v>
      </c>
      <c r="G5808" s="41"/>
      <c r="H5808" s="41"/>
      <c r="I5808" s="244"/>
      <c r="J5808" s="41"/>
      <c r="K5808" s="41"/>
      <c r="L5808" s="45"/>
      <c r="M5808" s="245"/>
      <c r="N5808" s="246"/>
      <c r="O5808" s="92"/>
      <c r="P5808" s="92"/>
      <c r="Q5808" s="92"/>
      <c r="R5808" s="92"/>
      <c r="S5808" s="92"/>
      <c r="T5808" s="93"/>
      <c r="U5808" s="39"/>
      <c r="V5808" s="39"/>
      <c r="W5808" s="39"/>
      <c r="X5808" s="39"/>
      <c r="Y5808" s="39"/>
      <c r="Z5808" s="39"/>
      <c r="AA5808" s="39"/>
      <c r="AB5808" s="39"/>
      <c r="AC5808" s="39"/>
      <c r="AD5808" s="39"/>
      <c r="AE5808" s="39"/>
      <c r="AT5808" s="18" t="s">
        <v>1907</v>
      </c>
      <c r="AU5808" s="18" t="s">
        <v>82</v>
      </c>
    </row>
    <row r="5809" s="14" customFormat="1">
      <c r="A5809" s="14"/>
      <c r="B5809" s="259"/>
      <c r="C5809" s="260"/>
      <c r="D5809" s="242" t="s">
        <v>200</v>
      </c>
      <c r="E5809" s="261" t="s">
        <v>1</v>
      </c>
      <c r="F5809" s="262" t="s">
        <v>3799</v>
      </c>
      <c r="G5809" s="260"/>
      <c r="H5809" s="263">
        <v>10.862</v>
      </c>
      <c r="I5809" s="264"/>
      <c r="J5809" s="260"/>
      <c r="K5809" s="260"/>
      <c r="L5809" s="265"/>
      <c r="M5809" s="266"/>
      <c r="N5809" s="267"/>
      <c r="O5809" s="267"/>
      <c r="P5809" s="267"/>
      <c r="Q5809" s="267"/>
      <c r="R5809" s="267"/>
      <c r="S5809" s="267"/>
      <c r="T5809" s="268"/>
      <c r="U5809" s="14"/>
      <c r="V5809" s="14"/>
      <c r="W5809" s="14"/>
      <c r="X5809" s="14"/>
      <c r="Y5809" s="14"/>
      <c r="Z5809" s="14"/>
      <c r="AA5809" s="14"/>
      <c r="AB5809" s="14"/>
      <c r="AC5809" s="14"/>
      <c r="AD5809" s="14"/>
      <c r="AE5809" s="14"/>
      <c r="AT5809" s="269" t="s">
        <v>200</v>
      </c>
      <c r="AU5809" s="269" t="s">
        <v>82</v>
      </c>
      <c r="AV5809" s="14" t="s">
        <v>82</v>
      </c>
      <c r="AW5809" s="14" t="s">
        <v>30</v>
      </c>
      <c r="AX5809" s="14" t="s">
        <v>80</v>
      </c>
      <c r="AY5809" s="269" t="s">
        <v>189</v>
      </c>
    </row>
    <row r="5810" s="2" customFormat="1" ht="44.25" customHeight="1">
      <c r="A5810" s="39"/>
      <c r="B5810" s="40"/>
      <c r="C5810" s="228" t="s">
        <v>3800</v>
      </c>
      <c r="D5810" s="228" t="s">
        <v>191</v>
      </c>
      <c r="E5810" s="229" t="s">
        <v>3801</v>
      </c>
      <c r="F5810" s="230" t="s">
        <v>3802</v>
      </c>
      <c r="G5810" s="231" t="s">
        <v>301</v>
      </c>
      <c r="H5810" s="232">
        <v>79.655000000000001</v>
      </c>
      <c r="I5810" s="233"/>
      <c r="J5810" s="234">
        <f>ROUND(I5810*H5810,2)</f>
        <v>0</v>
      </c>
      <c r="K5810" s="235"/>
      <c r="L5810" s="45"/>
      <c r="M5810" s="236" t="s">
        <v>1</v>
      </c>
      <c r="N5810" s="237" t="s">
        <v>38</v>
      </c>
      <c r="O5810" s="92"/>
      <c r="P5810" s="238">
        <f>O5810*H5810</f>
        <v>0</v>
      </c>
      <c r="Q5810" s="238">
        <v>0</v>
      </c>
      <c r="R5810" s="238">
        <f>Q5810*H5810</f>
        <v>0</v>
      </c>
      <c r="S5810" s="238">
        <v>0</v>
      </c>
      <c r="T5810" s="239">
        <f>S5810*H5810</f>
        <v>0</v>
      </c>
      <c r="U5810" s="39"/>
      <c r="V5810" s="39"/>
      <c r="W5810" s="39"/>
      <c r="X5810" s="39"/>
      <c r="Y5810" s="39"/>
      <c r="Z5810" s="39"/>
      <c r="AA5810" s="39"/>
      <c r="AB5810" s="39"/>
      <c r="AC5810" s="39"/>
      <c r="AD5810" s="39"/>
      <c r="AE5810" s="39"/>
      <c r="AR5810" s="240" t="s">
        <v>306</v>
      </c>
      <c r="AT5810" s="240" t="s">
        <v>191</v>
      </c>
      <c r="AU5810" s="240" t="s">
        <v>82</v>
      </c>
      <c r="AY5810" s="18" t="s">
        <v>189</v>
      </c>
      <c r="BE5810" s="241">
        <f>IF(N5810="základní",J5810,0)</f>
        <v>0</v>
      </c>
      <c r="BF5810" s="241">
        <f>IF(N5810="snížená",J5810,0)</f>
        <v>0</v>
      </c>
      <c r="BG5810" s="241">
        <f>IF(N5810="zákl. přenesená",J5810,0)</f>
        <v>0</v>
      </c>
      <c r="BH5810" s="241">
        <f>IF(N5810="sníž. přenesená",J5810,0)</f>
        <v>0</v>
      </c>
      <c r="BI5810" s="241">
        <f>IF(N5810="nulová",J5810,0)</f>
        <v>0</v>
      </c>
      <c r="BJ5810" s="18" t="s">
        <v>80</v>
      </c>
      <c r="BK5810" s="241">
        <f>ROUND(I5810*H5810,2)</f>
        <v>0</v>
      </c>
      <c r="BL5810" s="18" t="s">
        <v>306</v>
      </c>
      <c r="BM5810" s="240" t="s">
        <v>3803</v>
      </c>
    </row>
    <row r="5811" s="2" customFormat="1">
      <c r="A5811" s="39"/>
      <c r="B5811" s="40"/>
      <c r="C5811" s="41"/>
      <c r="D5811" s="242" t="s">
        <v>197</v>
      </c>
      <c r="E5811" s="41"/>
      <c r="F5811" s="243" t="s">
        <v>3802</v>
      </c>
      <c r="G5811" s="41"/>
      <c r="H5811" s="41"/>
      <c r="I5811" s="244"/>
      <c r="J5811" s="41"/>
      <c r="K5811" s="41"/>
      <c r="L5811" s="45"/>
      <c r="M5811" s="245"/>
      <c r="N5811" s="246"/>
      <c r="O5811" s="92"/>
      <c r="P5811" s="92"/>
      <c r="Q5811" s="92"/>
      <c r="R5811" s="92"/>
      <c r="S5811" s="92"/>
      <c r="T5811" s="93"/>
      <c r="U5811" s="39"/>
      <c r="V5811" s="39"/>
      <c r="W5811" s="39"/>
      <c r="X5811" s="39"/>
      <c r="Y5811" s="39"/>
      <c r="Z5811" s="39"/>
      <c r="AA5811" s="39"/>
      <c r="AB5811" s="39"/>
      <c r="AC5811" s="39"/>
      <c r="AD5811" s="39"/>
      <c r="AE5811" s="39"/>
      <c r="AT5811" s="18" t="s">
        <v>197</v>
      </c>
      <c r="AU5811" s="18" t="s">
        <v>82</v>
      </c>
    </row>
    <row r="5812" s="13" customFormat="1">
      <c r="A5812" s="13"/>
      <c r="B5812" s="249"/>
      <c r="C5812" s="250"/>
      <c r="D5812" s="242" t="s">
        <v>200</v>
      </c>
      <c r="E5812" s="251" t="s">
        <v>1</v>
      </c>
      <c r="F5812" s="252" t="s">
        <v>3804</v>
      </c>
      <c r="G5812" s="250"/>
      <c r="H5812" s="251" t="s">
        <v>1</v>
      </c>
      <c r="I5812" s="253"/>
      <c r="J5812" s="250"/>
      <c r="K5812" s="250"/>
      <c r="L5812" s="254"/>
      <c r="M5812" s="255"/>
      <c r="N5812" s="256"/>
      <c r="O5812" s="256"/>
      <c r="P5812" s="256"/>
      <c r="Q5812" s="256"/>
      <c r="R5812" s="256"/>
      <c r="S5812" s="256"/>
      <c r="T5812" s="257"/>
      <c r="U5812" s="13"/>
      <c r="V5812" s="13"/>
      <c r="W5812" s="13"/>
      <c r="X5812" s="13"/>
      <c r="Y5812" s="13"/>
      <c r="Z5812" s="13"/>
      <c r="AA5812" s="13"/>
      <c r="AB5812" s="13"/>
      <c r="AC5812" s="13"/>
      <c r="AD5812" s="13"/>
      <c r="AE5812" s="13"/>
      <c r="AT5812" s="258" t="s">
        <v>200</v>
      </c>
      <c r="AU5812" s="258" t="s">
        <v>82</v>
      </c>
      <c r="AV5812" s="13" t="s">
        <v>80</v>
      </c>
      <c r="AW5812" s="13" t="s">
        <v>30</v>
      </c>
      <c r="AX5812" s="13" t="s">
        <v>73</v>
      </c>
      <c r="AY5812" s="258" t="s">
        <v>189</v>
      </c>
    </row>
    <row r="5813" s="13" customFormat="1">
      <c r="A5813" s="13"/>
      <c r="B5813" s="249"/>
      <c r="C5813" s="250"/>
      <c r="D5813" s="242" t="s">
        <v>200</v>
      </c>
      <c r="E5813" s="251" t="s">
        <v>1</v>
      </c>
      <c r="F5813" s="252" t="s">
        <v>338</v>
      </c>
      <c r="G5813" s="250"/>
      <c r="H5813" s="251" t="s">
        <v>1</v>
      </c>
      <c r="I5813" s="253"/>
      <c r="J5813" s="250"/>
      <c r="K5813" s="250"/>
      <c r="L5813" s="254"/>
      <c r="M5813" s="255"/>
      <c r="N5813" s="256"/>
      <c r="O5813" s="256"/>
      <c r="P5813" s="256"/>
      <c r="Q5813" s="256"/>
      <c r="R5813" s="256"/>
      <c r="S5813" s="256"/>
      <c r="T5813" s="257"/>
      <c r="U5813" s="13"/>
      <c r="V5813" s="13"/>
      <c r="W5813" s="13"/>
      <c r="X5813" s="13"/>
      <c r="Y5813" s="13"/>
      <c r="Z5813" s="13"/>
      <c r="AA5813" s="13"/>
      <c r="AB5813" s="13"/>
      <c r="AC5813" s="13"/>
      <c r="AD5813" s="13"/>
      <c r="AE5813" s="13"/>
      <c r="AT5813" s="258" t="s">
        <v>200</v>
      </c>
      <c r="AU5813" s="258" t="s">
        <v>82</v>
      </c>
      <c r="AV5813" s="13" t="s">
        <v>80</v>
      </c>
      <c r="AW5813" s="13" t="s">
        <v>30</v>
      </c>
      <c r="AX5813" s="13" t="s">
        <v>73</v>
      </c>
      <c r="AY5813" s="258" t="s">
        <v>189</v>
      </c>
    </row>
    <row r="5814" s="13" customFormat="1">
      <c r="A5814" s="13"/>
      <c r="B5814" s="249"/>
      <c r="C5814" s="250"/>
      <c r="D5814" s="242" t="s">
        <v>200</v>
      </c>
      <c r="E5814" s="251" t="s">
        <v>1</v>
      </c>
      <c r="F5814" s="252" t="s">
        <v>846</v>
      </c>
      <c r="G5814" s="250"/>
      <c r="H5814" s="251" t="s">
        <v>1</v>
      </c>
      <c r="I5814" s="253"/>
      <c r="J5814" s="250"/>
      <c r="K5814" s="250"/>
      <c r="L5814" s="254"/>
      <c r="M5814" s="255"/>
      <c r="N5814" s="256"/>
      <c r="O5814" s="256"/>
      <c r="P5814" s="256"/>
      <c r="Q5814" s="256"/>
      <c r="R5814" s="256"/>
      <c r="S5814" s="256"/>
      <c r="T5814" s="257"/>
      <c r="U5814" s="13"/>
      <c r="V5814" s="13"/>
      <c r="W5814" s="13"/>
      <c r="X5814" s="13"/>
      <c r="Y5814" s="13"/>
      <c r="Z5814" s="13"/>
      <c r="AA5814" s="13"/>
      <c r="AB5814" s="13"/>
      <c r="AC5814" s="13"/>
      <c r="AD5814" s="13"/>
      <c r="AE5814" s="13"/>
      <c r="AT5814" s="258" t="s">
        <v>200</v>
      </c>
      <c r="AU5814" s="258" t="s">
        <v>82</v>
      </c>
      <c r="AV5814" s="13" t="s">
        <v>80</v>
      </c>
      <c r="AW5814" s="13" t="s">
        <v>30</v>
      </c>
      <c r="AX5814" s="13" t="s">
        <v>73</v>
      </c>
      <c r="AY5814" s="258" t="s">
        <v>189</v>
      </c>
    </row>
    <row r="5815" s="14" customFormat="1">
      <c r="A5815" s="14"/>
      <c r="B5815" s="259"/>
      <c r="C5815" s="260"/>
      <c r="D5815" s="242" t="s">
        <v>200</v>
      </c>
      <c r="E5815" s="261" t="s">
        <v>1</v>
      </c>
      <c r="F5815" s="262" t="s">
        <v>847</v>
      </c>
      <c r="G5815" s="260"/>
      <c r="H5815" s="263">
        <v>1.3500000000000001</v>
      </c>
      <c r="I5815" s="264"/>
      <c r="J5815" s="260"/>
      <c r="K5815" s="260"/>
      <c r="L5815" s="265"/>
      <c r="M5815" s="266"/>
      <c r="N5815" s="267"/>
      <c r="O5815" s="267"/>
      <c r="P5815" s="267"/>
      <c r="Q5815" s="267"/>
      <c r="R5815" s="267"/>
      <c r="S5815" s="267"/>
      <c r="T5815" s="268"/>
      <c r="U5815" s="14"/>
      <c r="V5815" s="14"/>
      <c r="W5815" s="14"/>
      <c r="X5815" s="14"/>
      <c r="Y5815" s="14"/>
      <c r="Z5815" s="14"/>
      <c r="AA5815" s="14"/>
      <c r="AB5815" s="14"/>
      <c r="AC5815" s="14"/>
      <c r="AD5815" s="14"/>
      <c r="AE5815" s="14"/>
      <c r="AT5815" s="269" t="s">
        <v>200</v>
      </c>
      <c r="AU5815" s="269" t="s">
        <v>82</v>
      </c>
      <c r="AV5815" s="14" t="s">
        <v>82</v>
      </c>
      <c r="AW5815" s="14" t="s">
        <v>30</v>
      </c>
      <c r="AX5815" s="14" t="s">
        <v>73</v>
      </c>
      <c r="AY5815" s="269" t="s">
        <v>189</v>
      </c>
    </row>
    <row r="5816" s="13" customFormat="1">
      <c r="A5816" s="13"/>
      <c r="B5816" s="249"/>
      <c r="C5816" s="250"/>
      <c r="D5816" s="242" t="s">
        <v>200</v>
      </c>
      <c r="E5816" s="251" t="s">
        <v>1</v>
      </c>
      <c r="F5816" s="252" t="s">
        <v>848</v>
      </c>
      <c r="G5816" s="250"/>
      <c r="H5816" s="251" t="s">
        <v>1</v>
      </c>
      <c r="I5816" s="253"/>
      <c r="J5816" s="250"/>
      <c r="K5816" s="250"/>
      <c r="L5816" s="254"/>
      <c r="M5816" s="255"/>
      <c r="N5816" s="256"/>
      <c r="O5816" s="256"/>
      <c r="P5816" s="256"/>
      <c r="Q5816" s="256"/>
      <c r="R5816" s="256"/>
      <c r="S5816" s="256"/>
      <c r="T5816" s="257"/>
      <c r="U5816" s="13"/>
      <c r="V5816" s="13"/>
      <c r="W5816" s="13"/>
      <c r="X5816" s="13"/>
      <c r="Y5816" s="13"/>
      <c r="Z5816" s="13"/>
      <c r="AA5816" s="13"/>
      <c r="AB5816" s="13"/>
      <c r="AC5816" s="13"/>
      <c r="AD5816" s="13"/>
      <c r="AE5816" s="13"/>
      <c r="AT5816" s="258" t="s">
        <v>200</v>
      </c>
      <c r="AU5816" s="258" t="s">
        <v>82</v>
      </c>
      <c r="AV5816" s="13" t="s">
        <v>80</v>
      </c>
      <c r="AW5816" s="13" t="s">
        <v>30</v>
      </c>
      <c r="AX5816" s="13" t="s">
        <v>73</v>
      </c>
      <c r="AY5816" s="258" t="s">
        <v>189</v>
      </c>
    </row>
    <row r="5817" s="14" customFormat="1">
      <c r="A5817" s="14"/>
      <c r="B5817" s="259"/>
      <c r="C5817" s="260"/>
      <c r="D5817" s="242" t="s">
        <v>200</v>
      </c>
      <c r="E5817" s="261" t="s">
        <v>1</v>
      </c>
      <c r="F5817" s="262" t="s">
        <v>849</v>
      </c>
      <c r="G5817" s="260"/>
      <c r="H5817" s="263">
        <v>24.024999999999999</v>
      </c>
      <c r="I5817" s="264"/>
      <c r="J5817" s="260"/>
      <c r="K5817" s="260"/>
      <c r="L5817" s="265"/>
      <c r="M5817" s="266"/>
      <c r="N5817" s="267"/>
      <c r="O5817" s="267"/>
      <c r="P5817" s="267"/>
      <c r="Q5817" s="267"/>
      <c r="R5817" s="267"/>
      <c r="S5817" s="267"/>
      <c r="T5817" s="268"/>
      <c r="U5817" s="14"/>
      <c r="V5817" s="14"/>
      <c r="W5817" s="14"/>
      <c r="X5817" s="14"/>
      <c r="Y5817" s="14"/>
      <c r="Z5817" s="14"/>
      <c r="AA5817" s="14"/>
      <c r="AB5817" s="14"/>
      <c r="AC5817" s="14"/>
      <c r="AD5817" s="14"/>
      <c r="AE5817" s="14"/>
      <c r="AT5817" s="269" t="s">
        <v>200</v>
      </c>
      <c r="AU5817" s="269" t="s">
        <v>82</v>
      </c>
      <c r="AV5817" s="14" t="s">
        <v>82</v>
      </c>
      <c r="AW5817" s="14" t="s">
        <v>30</v>
      </c>
      <c r="AX5817" s="14" t="s">
        <v>73</v>
      </c>
      <c r="AY5817" s="269" t="s">
        <v>189</v>
      </c>
    </row>
    <row r="5818" s="13" customFormat="1">
      <c r="A5818" s="13"/>
      <c r="B5818" s="249"/>
      <c r="C5818" s="250"/>
      <c r="D5818" s="242" t="s">
        <v>200</v>
      </c>
      <c r="E5818" s="251" t="s">
        <v>1</v>
      </c>
      <c r="F5818" s="252" t="s">
        <v>595</v>
      </c>
      <c r="G5818" s="250"/>
      <c r="H5818" s="251" t="s">
        <v>1</v>
      </c>
      <c r="I5818" s="253"/>
      <c r="J5818" s="250"/>
      <c r="K5818" s="250"/>
      <c r="L5818" s="254"/>
      <c r="M5818" s="255"/>
      <c r="N5818" s="256"/>
      <c r="O5818" s="256"/>
      <c r="P5818" s="256"/>
      <c r="Q5818" s="256"/>
      <c r="R5818" s="256"/>
      <c r="S5818" s="256"/>
      <c r="T5818" s="257"/>
      <c r="U5818" s="13"/>
      <c r="V5818" s="13"/>
      <c r="W5818" s="13"/>
      <c r="X5818" s="13"/>
      <c r="Y5818" s="13"/>
      <c r="Z5818" s="13"/>
      <c r="AA5818" s="13"/>
      <c r="AB5818" s="13"/>
      <c r="AC5818" s="13"/>
      <c r="AD5818" s="13"/>
      <c r="AE5818" s="13"/>
      <c r="AT5818" s="258" t="s">
        <v>200</v>
      </c>
      <c r="AU5818" s="258" t="s">
        <v>82</v>
      </c>
      <c r="AV5818" s="13" t="s">
        <v>80</v>
      </c>
      <c r="AW5818" s="13" t="s">
        <v>30</v>
      </c>
      <c r="AX5818" s="13" t="s">
        <v>73</v>
      </c>
      <c r="AY5818" s="258" t="s">
        <v>189</v>
      </c>
    </row>
    <row r="5819" s="14" customFormat="1">
      <c r="A5819" s="14"/>
      <c r="B5819" s="259"/>
      <c r="C5819" s="260"/>
      <c r="D5819" s="242" t="s">
        <v>200</v>
      </c>
      <c r="E5819" s="261" t="s">
        <v>1</v>
      </c>
      <c r="F5819" s="262" t="s">
        <v>617</v>
      </c>
      <c r="G5819" s="260"/>
      <c r="H5819" s="263">
        <v>1.4299999999999999</v>
      </c>
      <c r="I5819" s="264"/>
      <c r="J5819" s="260"/>
      <c r="K5819" s="260"/>
      <c r="L5819" s="265"/>
      <c r="M5819" s="266"/>
      <c r="N5819" s="267"/>
      <c r="O5819" s="267"/>
      <c r="P5819" s="267"/>
      <c r="Q5819" s="267"/>
      <c r="R5819" s="267"/>
      <c r="S5819" s="267"/>
      <c r="T5819" s="268"/>
      <c r="U5819" s="14"/>
      <c r="V5819" s="14"/>
      <c r="W5819" s="14"/>
      <c r="X5819" s="14"/>
      <c r="Y5819" s="14"/>
      <c r="Z5819" s="14"/>
      <c r="AA5819" s="14"/>
      <c r="AB5819" s="14"/>
      <c r="AC5819" s="14"/>
      <c r="AD5819" s="14"/>
      <c r="AE5819" s="14"/>
      <c r="AT5819" s="269" t="s">
        <v>200</v>
      </c>
      <c r="AU5819" s="269" t="s">
        <v>82</v>
      </c>
      <c r="AV5819" s="14" t="s">
        <v>82</v>
      </c>
      <c r="AW5819" s="14" t="s">
        <v>30</v>
      </c>
      <c r="AX5819" s="14" t="s">
        <v>73</v>
      </c>
      <c r="AY5819" s="269" t="s">
        <v>189</v>
      </c>
    </row>
    <row r="5820" s="13" customFormat="1">
      <c r="A5820" s="13"/>
      <c r="B5820" s="249"/>
      <c r="C5820" s="250"/>
      <c r="D5820" s="242" t="s">
        <v>200</v>
      </c>
      <c r="E5820" s="251" t="s">
        <v>1</v>
      </c>
      <c r="F5820" s="252" t="s">
        <v>369</v>
      </c>
      <c r="G5820" s="250"/>
      <c r="H5820" s="251" t="s">
        <v>1</v>
      </c>
      <c r="I5820" s="253"/>
      <c r="J5820" s="250"/>
      <c r="K5820" s="250"/>
      <c r="L5820" s="254"/>
      <c r="M5820" s="255"/>
      <c r="N5820" s="256"/>
      <c r="O5820" s="256"/>
      <c r="P5820" s="256"/>
      <c r="Q5820" s="256"/>
      <c r="R5820" s="256"/>
      <c r="S5820" s="256"/>
      <c r="T5820" s="257"/>
      <c r="U5820" s="13"/>
      <c r="V5820" s="13"/>
      <c r="W5820" s="13"/>
      <c r="X5820" s="13"/>
      <c r="Y5820" s="13"/>
      <c r="Z5820" s="13"/>
      <c r="AA5820" s="13"/>
      <c r="AB5820" s="13"/>
      <c r="AC5820" s="13"/>
      <c r="AD5820" s="13"/>
      <c r="AE5820" s="13"/>
      <c r="AT5820" s="258" t="s">
        <v>200</v>
      </c>
      <c r="AU5820" s="258" t="s">
        <v>82</v>
      </c>
      <c r="AV5820" s="13" t="s">
        <v>80</v>
      </c>
      <c r="AW5820" s="13" t="s">
        <v>30</v>
      </c>
      <c r="AX5820" s="13" t="s">
        <v>73</v>
      </c>
      <c r="AY5820" s="258" t="s">
        <v>189</v>
      </c>
    </row>
    <row r="5821" s="14" customFormat="1">
      <c r="A5821" s="14"/>
      <c r="B5821" s="259"/>
      <c r="C5821" s="260"/>
      <c r="D5821" s="242" t="s">
        <v>200</v>
      </c>
      <c r="E5821" s="261" t="s">
        <v>1</v>
      </c>
      <c r="F5821" s="262" t="s">
        <v>850</v>
      </c>
      <c r="G5821" s="260"/>
      <c r="H5821" s="263">
        <v>-3.7189999999999999</v>
      </c>
      <c r="I5821" s="264"/>
      <c r="J5821" s="260"/>
      <c r="K5821" s="260"/>
      <c r="L5821" s="265"/>
      <c r="M5821" s="266"/>
      <c r="N5821" s="267"/>
      <c r="O5821" s="267"/>
      <c r="P5821" s="267"/>
      <c r="Q5821" s="267"/>
      <c r="R5821" s="267"/>
      <c r="S5821" s="267"/>
      <c r="T5821" s="268"/>
      <c r="U5821" s="14"/>
      <c r="V5821" s="14"/>
      <c r="W5821" s="14"/>
      <c r="X5821" s="14"/>
      <c r="Y5821" s="14"/>
      <c r="Z5821" s="14"/>
      <c r="AA5821" s="14"/>
      <c r="AB5821" s="14"/>
      <c r="AC5821" s="14"/>
      <c r="AD5821" s="14"/>
      <c r="AE5821" s="14"/>
      <c r="AT5821" s="269" t="s">
        <v>200</v>
      </c>
      <c r="AU5821" s="269" t="s">
        <v>82</v>
      </c>
      <c r="AV5821" s="14" t="s">
        <v>82</v>
      </c>
      <c r="AW5821" s="14" t="s">
        <v>30</v>
      </c>
      <c r="AX5821" s="14" t="s">
        <v>73</v>
      </c>
      <c r="AY5821" s="269" t="s">
        <v>189</v>
      </c>
    </row>
    <row r="5822" s="13" customFormat="1">
      <c r="A5822" s="13"/>
      <c r="B5822" s="249"/>
      <c r="C5822" s="250"/>
      <c r="D5822" s="242" t="s">
        <v>200</v>
      </c>
      <c r="E5822" s="251" t="s">
        <v>1</v>
      </c>
      <c r="F5822" s="252" t="s">
        <v>851</v>
      </c>
      <c r="G5822" s="250"/>
      <c r="H5822" s="251" t="s">
        <v>1</v>
      </c>
      <c r="I5822" s="253"/>
      <c r="J5822" s="250"/>
      <c r="K5822" s="250"/>
      <c r="L5822" s="254"/>
      <c r="M5822" s="255"/>
      <c r="N5822" s="256"/>
      <c r="O5822" s="256"/>
      <c r="P5822" s="256"/>
      <c r="Q5822" s="256"/>
      <c r="R5822" s="256"/>
      <c r="S5822" s="256"/>
      <c r="T5822" s="257"/>
      <c r="U5822" s="13"/>
      <c r="V5822" s="13"/>
      <c r="W5822" s="13"/>
      <c r="X5822" s="13"/>
      <c r="Y5822" s="13"/>
      <c r="Z5822" s="13"/>
      <c r="AA5822" s="13"/>
      <c r="AB5822" s="13"/>
      <c r="AC5822" s="13"/>
      <c r="AD5822" s="13"/>
      <c r="AE5822" s="13"/>
      <c r="AT5822" s="258" t="s">
        <v>200</v>
      </c>
      <c r="AU5822" s="258" t="s">
        <v>82</v>
      </c>
      <c r="AV5822" s="13" t="s">
        <v>80</v>
      </c>
      <c r="AW5822" s="13" t="s">
        <v>30</v>
      </c>
      <c r="AX5822" s="13" t="s">
        <v>73</v>
      </c>
      <c r="AY5822" s="258" t="s">
        <v>189</v>
      </c>
    </row>
    <row r="5823" s="14" customFormat="1">
      <c r="A5823" s="14"/>
      <c r="B5823" s="259"/>
      <c r="C5823" s="260"/>
      <c r="D5823" s="242" t="s">
        <v>200</v>
      </c>
      <c r="E5823" s="261" t="s">
        <v>1</v>
      </c>
      <c r="F5823" s="262" t="s">
        <v>852</v>
      </c>
      <c r="G5823" s="260"/>
      <c r="H5823" s="263">
        <v>14.5</v>
      </c>
      <c r="I5823" s="264"/>
      <c r="J5823" s="260"/>
      <c r="K5823" s="260"/>
      <c r="L5823" s="265"/>
      <c r="M5823" s="266"/>
      <c r="N5823" s="267"/>
      <c r="O5823" s="267"/>
      <c r="P5823" s="267"/>
      <c r="Q5823" s="267"/>
      <c r="R5823" s="267"/>
      <c r="S5823" s="267"/>
      <c r="T5823" s="268"/>
      <c r="U5823" s="14"/>
      <c r="V5823" s="14"/>
      <c r="W5823" s="14"/>
      <c r="X5823" s="14"/>
      <c r="Y5823" s="14"/>
      <c r="Z5823" s="14"/>
      <c r="AA5823" s="14"/>
      <c r="AB5823" s="14"/>
      <c r="AC5823" s="14"/>
      <c r="AD5823" s="14"/>
      <c r="AE5823" s="14"/>
      <c r="AT5823" s="269" t="s">
        <v>200</v>
      </c>
      <c r="AU5823" s="269" t="s">
        <v>82</v>
      </c>
      <c r="AV5823" s="14" t="s">
        <v>82</v>
      </c>
      <c r="AW5823" s="14" t="s">
        <v>30</v>
      </c>
      <c r="AX5823" s="14" t="s">
        <v>73</v>
      </c>
      <c r="AY5823" s="269" t="s">
        <v>189</v>
      </c>
    </row>
    <row r="5824" s="13" customFormat="1">
      <c r="A5824" s="13"/>
      <c r="B5824" s="249"/>
      <c r="C5824" s="250"/>
      <c r="D5824" s="242" t="s">
        <v>200</v>
      </c>
      <c r="E5824" s="251" t="s">
        <v>1</v>
      </c>
      <c r="F5824" s="252" t="s">
        <v>369</v>
      </c>
      <c r="G5824" s="250"/>
      <c r="H5824" s="251" t="s">
        <v>1</v>
      </c>
      <c r="I5824" s="253"/>
      <c r="J5824" s="250"/>
      <c r="K5824" s="250"/>
      <c r="L5824" s="254"/>
      <c r="M5824" s="255"/>
      <c r="N5824" s="256"/>
      <c r="O5824" s="256"/>
      <c r="P5824" s="256"/>
      <c r="Q5824" s="256"/>
      <c r="R5824" s="256"/>
      <c r="S5824" s="256"/>
      <c r="T5824" s="257"/>
      <c r="U5824" s="13"/>
      <c r="V5824" s="13"/>
      <c r="W5824" s="13"/>
      <c r="X5824" s="13"/>
      <c r="Y5824" s="13"/>
      <c r="Z5824" s="13"/>
      <c r="AA5824" s="13"/>
      <c r="AB5824" s="13"/>
      <c r="AC5824" s="13"/>
      <c r="AD5824" s="13"/>
      <c r="AE5824" s="13"/>
      <c r="AT5824" s="258" t="s">
        <v>200</v>
      </c>
      <c r="AU5824" s="258" t="s">
        <v>82</v>
      </c>
      <c r="AV5824" s="13" t="s">
        <v>80</v>
      </c>
      <c r="AW5824" s="13" t="s">
        <v>30</v>
      </c>
      <c r="AX5824" s="13" t="s">
        <v>73</v>
      </c>
      <c r="AY5824" s="258" t="s">
        <v>189</v>
      </c>
    </row>
    <row r="5825" s="14" customFormat="1">
      <c r="A5825" s="14"/>
      <c r="B5825" s="259"/>
      <c r="C5825" s="260"/>
      <c r="D5825" s="242" t="s">
        <v>200</v>
      </c>
      <c r="E5825" s="261" t="s">
        <v>1</v>
      </c>
      <c r="F5825" s="262" t="s">
        <v>853</v>
      </c>
      <c r="G5825" s="260"/>
      <c r="H5825" s="263">
        <v>-1.379</v>
      </c>
      <c r="I5825" s="264"/>
      <c r="J5825" s="260"/>
      <c r="K5825" s="260"/>
      <c r="L5825" s="265"/>
      <c r="M5825" s="266"/>
      <c r="N5825" s="267"/>
      <c r="O5825" s="267"/>
      <c r="P5825" s="267"/>
      <c r="Q5825" s="267"/>
      <c r="R5825" s="267"/>
      <c r="S5825" s="267"/>
      <c r="T5825" s="268"/>
      <c r="U5825" s="14"/>
      <c r="V5825" s="14"/>
      <c r="W5825" s="14"/>
      <c r="X5825" s="14"/>
      <c r="Y5825" s="14"/>
      <c r="Z5825" s="14"/>
      <c r="AA5825" s="14"/>
      <c r="AB5825" s="14"/>
      <c r="AC5825" s="14"/>
      <c r="AD5825" s="14"/>
      <c r="AE5825" s="14"/>
      <c r="AT5825" s="269" t="s">
        <v>200</v>
      </c>
      <c r="AU5825" s="269" t="s">
        <v>82</v>
      </c>
      <c r="AV5825" s="14" t="s">
        <v>82</v>
      </c>
      <c r="AW5825" s="14" t="s">
        <v>30</v>
      </c>
      <c r="AX5825" s="14" t="s">
        <v>73</v>
      </c>
      <c r="AY5825" s="269" t="s">
        <v>189</v>
      </c>
    </row>
    <row r="5826" s="16" customFormat="1">
      <c r="A5826" s="16"/>
      <c r="B5826" s="292"/>
      <c r="C5826" s="293"/>
      <c r="D5826" s="242" t="s">
        <v>200</v>
      </c>
      <c r="E5826" s="294" t="s">
        <v>1</v>
      </c>
      <c r="F5826" s="295" t="s">
        <v>290</v>
      </c>
      <c r="G5826" s="293"/>
      <c r="H5826" s="296">
        <v>36.207000000000001</v>
      </c>
      <c r="I5826" s="297"/>
      <c r="J5826" s="293"/>
      <c r="K5826" s="293"/>
      <c r="L5826" s="298"/>
      <c r="M5826" s="299"/>
      <c r="N5826" s="300"/>
      <c r="O5826" s="300"/>
      <c r="P5826" s="300"/>
      <c r="Q5826" s="300"/>
      <c r="R5826" s="300"/>
      <c r="S5826" s="300"/>
      <c r="T5826" s="301"/>
      <c r="U5826" s="16"/>
      <c r="V5826" s="16"/>
      <c r="W5826" s="16"/>
      <c r="X5826" s="16"/>
      <c r="Y5826" s="16"/>
      <c r="Z5826" s="16"/>
      <c r="AA5826" s="16"/>
      <c r="AB5826" s="16"/>
      <c r="AC5826" s="16"/>
      <c r="AD5826" s="16"/>
      <c r="AE5826" s="16"/>
      <c r="AT5826" s="302" t="s">
        <v>200</v>
      </c>
      <c r="AU5826" s="302" t="s">
        <v>82</v>
      </c>
      <c r="AV5826" s="16" t="s">
        <v>214</v>
      </c>
      <c r="AW5826" s="16" t="s">
        <v>30</v>
      </c>
      <c r="AX5826" s="16" t="s">
        <v>73</v>
      </c>
      <c r="AY5826" s="302" t="s">
        <v>189</v>
      </c>
    </row>
    <row r="5827" s="14" customFormat="1">
      <c r="A5827" s="14"/>
      <c r="B5827" s="259"/>
      <c r="C5827" s="260"/>
      <c r="D5827" s="242" t="s">
        <v>200</v>
      </c>
      <c r="E5827" s="261" t="s">
        <v>1</v>
      </c>
      <c r="F5827" s="262" t="s">
        <v>3805</v>
      </c>
      <c r="G5827" s="260"/>
      <c r="H5827" s="263">
        <v>36.207000000000001</v>
      </c>
      <c r="I5827" s="264"/>
      <c r="J5827" s="260"/>
      <c r="K5827" s="260"/>
      <c r="L5827" s="265"/>
      <c r="M5827" s="266"/>
      <c r="N5827" s="267"/>
      <c r="O5827" s="267"/>
      <c r="P5827" s="267"/>
      <c r="Q5827" s="267"/>
      <c r="R5827" s="267"/>
      <c r="S5827" s="267"/>
      <c r="T5827" s="268"/>
      <c r="U5827" s="14"/>
      <c r="V5827" s="14"/>
      <c r="W5827" s="14"/>
      <c r="X5827" s="14"/>
      <c r="Y5827" s="14"/>
      <c r="Z5827" s="14"/>
      <c r="AA5827" s="14"/>
      <c r="AB5827" s="14"/>
      <c r="AC5827" s="14"/>
      <c r="AD5827" s="14"/>
      <c r="AE5827" s="14"/>
      <c r="AT5827" s="269" t="s">
        <v>200</v>
      </c>
      <c r="AU5827" s="269" t="s">
        <v>82</v>
      </c>
      <c r="AV5827" s="14" t="s">
        <v>82</v>
      </c>
      <c r="AW5827" s="14" t="s">
        <v>30</v>
      </c>
      <c r="AX5827" s="14" t="s">
        <v>73</v>
      </c>
      <c r="AY5827" s="269" t="s">
        <v>189</v>
      </c>
    </row>
    <row r="5828" s="15" customFormat="1">
      <c r="A5828" s="15"/>
      <c r="B5828" s="270"/>
      <c r="C5828" s="271"/>
      <c r="D5828" s="242" t="s">
        <v>200</v>
      </c>
      <c r="E5828" s="272" t="s">
        <v>1</v>
      </c>
      <c r="F5828" s="273" t="s">
        <v>207</v>
      </c>
      <c r="G5828" s="271"/>
      <c r="H5828" s="274">
        <v>72.414000000000001</v>
      </c>
      <c r="I5828" s="275"/>
      <c r="J5828" s="271"/>
      <c r="K5828" s="271"/>
      <c r="L5828" s="276"/>
      <c r="M5828" s="277"/>
      <c r="N5828" s="278"/>
      <c r="O5828" s="278"/>
      <c r="P5828" s="278"/>
      <c r="Q5828" s="278"/>
      <c r="R5828" s="278"/>
      <c r="S5828" s="278"/>
      <c r="T5828" s="279"/>
      <c r="U5828" s="15"/>
      <c r="V5828" s="15"/>
      <c r="W5828" s="15"/>
      <c r="X5828" s="15"/>
      <c r="Y5828" s="15"/>
      <c r="Z5828" s="15"/>
      <c r="AA5828" s="15"/>
      <c r="AB5828" s="15"/>
      <c r="AC5828" s="15"/>
      <c r="AD5828" s="15"/>
      <c r="AE5828" s="15"/>
      <c r="AT5828" s="280" t="s">
        <v>200</v>
      </c>
      <c r="AU5828" s="280" t="s">
        <v>82</v>
      </c>
      <c r="AV5828" s="15" t="s">
        <v>195</v>
      </c>
      <c r="AW5828" s="15" t="s">
        <v>30</v>
      </c>
      <c r="AX5828" s="15" t="s">
        <v>73</v>
      </c>
      <c r="AY5828" s="280" t="s">
        <v>189</v>
      </c>
    </row>
    <row r="5829" s="14" customFormat="1">
      <c r="A5829" s="14"/>
      <c r="B5829" s="259"/>
      <c r="C5829" s="260"/>
      <c r="D5829" s="242" t="s">
        <v>200</v>
      </c>
      <c r="E5829" s="261" t="s">
        <v>1</v>
      </c>
      <c r="F5829" s="262" t="s">
        <v>3806</v>
      </c>
      <c r="G5829" s="260"/>
      <c r="H5829" s="263">
        <v>79.655000000000001</v>
      </c>
      <c r="I5829" s="264"/>
      <c r="J5829" s="260"/>
      <c r="K5829" s="260"/>
      <c r="L5829" s="265"/>
      <c r="M5829" s="266"/>
      <c r="N5829" s="267"/>
      <c r="O5829" s="267"/>
      <c r="P5829" s="267"/>
      <c r="Q5829" s="267"/>
      <c r="R5829" s="267"/>
      <c r="S5829" s="267"/>
      <c r="T5829" s="268"/>
      <c r="U5829" s="14"/>
      <c r="V5829" s="14"/>
      <c r="W5829" s="14"/>
      <c r="X5829" s="14"/>
      <c r="Y5829" s="14"/>
      <c r="Z5829" s="14"/>
      <c r="AA5829" s="14"/>
      <c r="AB5829" s="14"/>
      <c r="AC5829" s="14"/>
      <c r="AD5829" s="14"/>
      <c r="AE5829" s="14"/>
      <c r="AT5829" s="269" t="s">
        <v>200</v>
      </c>
      <c r="AU5829" s="269" t="s">
        <v>82</v>
      </c>
      <c r="AV5829" s="14" t="s">
        <v>82</v>
      </c>
      <c r="AW5829" s="14" t="s">
        <v>30</v>
      </c>
      <c r="AX5829" s="14" t="s">
        <v>80</v>
      </c>
      <c r="AY5829" s="269" t="s">
        <v>189</v>
      </c>
    </row>
    <row r="5830" s="2" customFormat="1" ht="37.8" customHeight="1">
      <c r="A5830" s="39"/>
      <c r="B5830" s="40"/>
      <c r="C5830" s="281" t="s">
        <v>3807</v>
      </c>
      <c r="D5830" s="281" t="s">
        <v>273</v>
      </c>
      <c r="E5830" s="282" t="s">
        <v>3638</v>
      </c>
      <c r="F5830" s="283" t="s">
        <v>3639</v>
      </c>
      <c r="G5830" s="284" t="s">
        <v>2060</v>
      </c>
      <c r="H5830" s="285">
        <v>86.897000000000006</v>
      </c>
      <c r="I5830" s="286"/>
      <c r="J5830" s="287">
        <f>ROUND(I5830*H5830,2)</f>
        <v>0</v>
      </c>
      <c r="K5830" s="288"/>
      <c r="L5830" s="289"/>
      <c r="M5830" s="290" t="s">
        <v>1</v>
      </c>
      <c r="N5830" s="291" t="s">
        <v>38</v>
      </c>
      <c r="O5830" s="92"/>
      <c r="P5830" s="238">
        <f>O5830*H5830</f>
        <v>0</v>
      </c>
      <c r="Q5830" s="238">
        <v>0.001</v>
      </c>
      <c r="R5830" s="238">
        <f>Q5830*H5830</f>
        <v>0.086897000000000002</v>
      </c>
      <c r="S5830" s="238">
        <v>0</v>
      </c>
      <c r="T5830" s="239">
        <f>S5830*H5830</f>
        <v>0</v>
      </c>
      <c r="U5830" s="39"/>
      <c r="V5830" s="39"/>
      <c r="W5830" s="39"/>
      <c r="X5830" s="39"/>
      <c r="Y5830" s="39"/>
      <c r="Z5830" s="39"/>
      <c r="AA5830" s="39"/>
      <c r="AB5830" s="39"/>
      <c r="AC5830" s="39"/>
      <c r="AD5830" s="39"/>
      <c r="AE5830" s="39"/>
      <c r="AR5830" s="240" t="s">
        <v>471</v>
      </c>
      <c r="AT5830" s="240" t="s">
        <v>273</v>
      </c>
      <c r="AU5830" s="240" t="s">
        <v>82</v>
      </c>
      <c r="AY5830" s="18" t="s">
        <v>189</v>
      </c>
      <c r="BE5830" s="241">
        <f>IF(N5830="základní",J5830,0)</f>
        <v>0</v>
      </c>
      <c r="BF5830" s="241">
        <f>IF(N5830="snížená",J5830,0)</f>
        <v>0</v>
      </c>
      <c r="BG5830" s="241">
        <f>IF(N5830="zákl. přenesená",J5830,0)</f>
        <v>0</v>
      </c>
      <c r="BH5830" s="241">
        <f>IF(N5830="sníž. přenesená",J5830,0)</f>
        <v>0</v>
      </c>
      <c r="BI5830" s="241">
        <f>IF(N5830="nulová",J5830,0)</f>
        <v>0</v>
      </c>
      <c r="BJ5830" s="18" t="s">
        <v>80</v>
      </c>
      <c r="BK5830" s="241">
        <f>ROUND(I5830*H5830,2)</f>
        <v>0</v>
      </c>
      <c r="BL5830" s="18" t="s">
        <v>306</v>
      </c>
      <c r="BM5830" s="240" t="s">
        <v>3808</v>
      </c>
    </row>
    <row r="5831" s="2" customFormat="1">
      <c r="A5831" s="39"/>
      <c r="B5831" s="40"/>
      <c r="C5831" s="41"/>
      <c r="D5831" s="242" t="s">
        <v>197</v>
      </c>
      <c r="E5831" s="41"/>
      <c r="F5831" s="243" t="s">
        <v>3639</v>
      </c>
      <c r="G5831" s="41"/>
      <c r="H5831" s="41"/>
      <c r="I5831" s="244"/>
      <c r="J5831" s="41"/>
      <c r="K5831" s="41"/>
      <c r="L5831" s="45"/>
      <c r="M5831" s="245"/>
      <c r="N5831" s="246"/>
      <c r="O5831" s="92"/>
      <c r="P5831" s="92"/>
      <c r="Q5831" s="92"/>
      <c r="R5831" s="92"/>
      <c r="S5831" s="92"/>
      <c r="T5831" s="93"/>
      <c r="U5831" s="39"/>
      <c r="V5831" s="39"/>
      <c r="W5831" s="39"/>
      <c r="X5831" s="39"/>
      <c r="Y5831" s="39"/>
      <c r="Z5831" s="39"/>
      <c r="AA5831" s="39"/>
      <c r="AB5831" s="39"/>
      <c r="AC5831" s="39"/>
      <c r="AD5831" s="39"/>
      <c r="AE5831" s="39"/>
      <c r="AT5831" s="18" t="s">
        <v>197</v>
      </c>
      <c r="AU5831" s="18" t="s">
        <v>82</v>
      </c>
    </row>
    <row r="5832" s="14" customFormat="1">
      <c r="A5832" s="14"/>
      <c r="B5832" s="259"/>
      <c r="C5832" s="260"/>
      <c r="D5832" s="242" t="s">
        <v>200</v>
      </c>
      <c r="E5832" s="261" t="s">
        <v>1</v>
      </c>
      <c r="F5832" s="262" t="s">
        <v>3809</v>
      </c>
      <c r="G5832" s="260"/>
      <c r="H5832" s="263">
        <v>86.897000000000006</v>
      </c>
      <c r="I5832" s="264"/>
      <c r="J5832" s="260"/>
      <c r="K5832" s="260"/>
      <c r="L5832" s="265"/>
      <c r="M5832" s="266"/>
      <c r="N5832" s="267"/>
      <c r="O5832" s="267"/>
      <c r="P5832" s="267"/>
      <c r="Q5832" s="267"/>
      <c r="R5832" s="267"/>
      <c r="S5832" s="267"/>
      <c r="T5832" s="268"/>
      <c r="U5832" s="14"/>
      <c r="V5832" s="14"/>
      <c r="W5832" s="14"/>
      <c r="X5832" s="14"/>
      <c r="Y5832" s="14"/>
      <c r="Z5832" s="14"/>
      <c r="AA5832" s="14"/>
      <c r="AB5832" s="14"/>
      <c r="AC5832" s="14"/>
      <c r="AD5832" s="14"/>
      <c r="AE5832" s="14"/>
      <c r="AT5832" s="269" t="s">
        <v>200</v>
      </c>
      <c r="AU5832" s="269" t="s">
        <v>82</v>
      </c>
      <c r="AV5832" s="14" t="s">
        <v>82</v>
      </c>
      <c r="AW5832" s="14" t="s">
        <v>30</v>
      </c>
      <c r="AX5832" s="14" t="s">
        <v>80</v>
      </c>
      <c r="AY5832" s="269" t="s">
        <v>189</v>
      </c>
    </row>
    <row r="5833" s="2" customFormat="1" ht="16.5" customHeight="1">
      <c r="A5833" s="39"/>
      <c r="B5833" s="40"/>
      <c r="C5833" s="228" t="s">
        <v>3810</v>
      </c>
      <c r="D5833" s="228" t="s">
        <v>191</v>
      </c>
      <c r="E5833" s="229" t="s">
        <v>3811</v>
      </c>
      <c r="F5833" s="230" t="s">
        <v>3812</v>
      </c>
      <c r="G5833" s="231" t="s">
        <v>359</v>
      </c>
      <c r="H5833" s="232">
        <v>9</v>
      </c>
      <c r="I5833" s="233"/>
      <c r="J5833" s="234">
        <f>ROUND(I5833*H5833,2)</f>
        <v>0</v>
      </c>
      <c r="K5833" s="235"/>
      <c r="L5833" s="45"/>
      <c r="M5833" s="236" t="s">
        <v>1</v>
      </c>
      <c r="N5833" s="237" t="s">
        <v>38</v>
      </c>
      <c r="O5833" s="92"/>
      <c r="P5833" s="238">
        <f>O5833*H5833</f>
        <v>0</v>
      </c>
      <c r="Q5833" s="238">
        <v>0.00021000000000000001</v>
      </c>
      <c r="R5833" s="238">
        <f>Q5833*H5833</f>
        <v>0.0018900000000000002</v>
      </c>
      <c r="S5833" s="238">
        <v>0</v>
      </c>
      <c r="T5833" s="239">
        <f>S5833*H5833</f>
        <v>0</v>
      </c>
      <c r="U5833" s="39"/>
      <c r="V5833" s="39"/>
      <c r="W5833" s="39"/>
      <c r="X5833" s="39"/>
      <c r="Y5833" s="39"/>
      <c r="Z5833" s="39"/>
      <c r="AA5833" s="39"/>
      <c r="AB5833" s="39"/>
      <c r="AC5833" s="39"/>
      <c r="AD5833" s="39"/>
      <c r="AE5833" s="39"/>
      <c r="AR5833" s="240" t="s">
        <v>306</v>
      </c>
      <c r="AT5833" s="240" t="s">
        <v>191</v>
      </c>
      <c r="AU5833" s="240" t="s">
        <v>82</v>
      </c>
      <c r="AY5833" s="18" t="s">
        <v>189</v>
      </c>
      <c r="BE5833" s="241">
        <f>IF(N5833="základní",J5833,0)</f>
        <v>0</v>
      </c>
      <c r="BF5833" s="241">
        <f>IF(N5833="snížená",J5833,0)</f>
        <v>0</v>
      </c>
      <c r="BG5833" s="241">
        <f>IF(N5833="zákl. přenesená",J5833,0)</f>
        <v>0</v>
      </c>
      <c r="BH5833" s="241">
        <f>IF(N5833="sníž. přenesená",J5833,0)</f>
        <v>0</v>
      </c>
      <c r="BI5833" s="241">
        <f>IF(N5833="nulová",J5833,0)</f>
        <v>0</v>
      </c>
      <c r="BJ5833" s="18" t="s">
        <v>80</v>
      </c>
      <c r="BK5833" s="241">
        <f>ROUND(I5833*H5833,2)</f>
        <v>0</v>
      </c>
      <c r="BL5833" s="18" t="s">
        <v>306</v>
      </c>
      <c r="BM5833" s="240" t="s">
        <v>3813</v>
      </c>
    </row>
    <row r="5834" s="2" customFormat="1">
      <c r="A5834" s="39"/>
      <c r="B5834" s="40"/>
      <c r="C5834" s="41"/>
      <c r="D5834" s="242" t="s">
        <v>197</v>
      </c>
      <c r="E5834" s="41"/>
      <c r="F5834" s="243" t="s">
        <v>3812</v>
      </c>
      <c r="G5834" s="41"/>
      <c r="H5834" s="41"/>
      <c r="I5834" s="244"/>
      <c r="J5834" s="41"/>
      <c r="K5834" s="41"/>
      <c r="L5834" s="45"/>
      <c r="M5834" s="245"/>
      <c r="N5834" s="246"/>
      <c r="O5834" s="92"/>
      <c r="P5834" s="92"/>
      <c r="Q5834" s="92"/>
      <c r="R5834" s="92"/>
      <c r="S5834" s="92"/>
      <c r="T5834" s="93"/>
      <c r="U5834" s="39"/>
      <c r="V5834" s="39"/>
      <c r="W5834" s="39"/>
      <c r="X5834" s="39"/>
      <c r="Y5834" s="39"/>
      <c r="Z5834" s="39"/>
      <c r="AA5834" s="39"/>
      <c r="AB5834" s="39"/>
      <c r="AC5834" s="39"/>
      <c r="AD5834" s="39"/>
      <c r="AE5834" s="39"/>
      <c r="AT5834" s="18" t="s">
        <v>197</v>
      </c>
      <c r="AU5834" s="18" t="s">
        <v>82</v>
      </c>
    </row>
    <row r="5835" s="2" customFormat="1">
      <c r="A5835" s="39"/>
      <c r="B5835" s="40"/>
      <c r="C5835" s="41"/>
      <c r="D5835" s="247" t="s">
        <v>198</v>
      </c>
      <c r="E5835" s="41"/>
      <c r="F5835" s="248" t="s">
        <v>3814</v>
      </c>
      <c r="G5835" s="41"/>
      <c r="H5835" s="41"/>
      <c r="I5835" s="244"/>
      <c r="J5835" s="41"/>
      <c r="K5835" s="41"/>
      <c r="L5835" s="45"/>
      <c r="M5835" s="245"/>
      <c r="N5835" s="246"/>
      <c r="O5835" s="92"/>
      <c r="P5835" s="92"/>
      <c r="Q5835" s="92"/>
      <c r="R5835" s="92"/>
      <c r="S5835" s="92"/>
      <c r="T5835" s="93"/>
      <c r="U5835" s="39"/>
      <c r="V5835" s="39"/>
      <c r="W5835" s="39"/>
      <c r="X5835" s="39"/>
      <c r="Y5835" s="39"/>
      <c r="Z5835" s="39"/>
      <c r="AA5835" s="39"/>
      <c r="AB5835" s="39"/>
      <c r="AC5835" s="39"/>
      <c r="AD5835" s="39"/>
      <c r="AE5835" s="39"/>
      <c r="AT5835" s="18" t="s">
        <v>198</v>
      </c>
      <c r="AU5835" s="18" t="s">
        <v>82</v>
      </c>
    </row>
    <row r="5836" s="13" customFormat="1">
      <c r="A5836" s="13"/>
      <c r="B5836" s="249"/>
      <c r="C5836" s="250"/>
      <c r="D5836" s="242" t="s">
        <v>200</v>
      </c>
      <c r="E5836" s="251" t="s">
        <v>1</v>
      </c>
      <c r="F5836" s="252" t="s">
        <v>848</v>
      </c>
      <c r="G5836" s="250"/>
      <c r="H5836" s="251" t="s">
        <v>1</v>
      </c>
      <c r="I5836" s="253"/>
      <c r="J5836" s="250"/>
      <c r="K5836" s="250"/>
      <c r="L5836" s="254"/>
      <c r="M5836" s="255"/>
      <c r="N5836" s="256"/>
      <c r="O5836" s="256"/>
      <c r="P5836" s="256"/>
      <c r="Q5836" s="256"/>
      <c r="R5836" s="256"/>
      <c r="S5836" s="256"/>
      <c r="T5836" s="257"/>
      <c r="U5836" s="13"/>
      <c r="V5836" s="13"/>
      <c r="W5836" s="13"/>
      <c r="X5836" s="13"/>
      <c r="Y5836" s="13"/>
      <c r="Z5836" s="13"/>
      <c r="AA5836" s="13"/>
      <c r="AB5836" s="13"/>
      <c r="AC5836" s="13"/>
      <c r="AD5836" s="13"/>
      <c r="AE5836" s="13"/>
      <c r="AT5836" s="258" t="s">
        <v>200</v>
      </c>
      <c r="AU5836" s="258" t="s">
        <v>82</v>
      </c>
      <c r="AV5836" s="13" t="s">
        <v>80</v>
      </c>
      <c r="AW5836" s="13" t="s">
        <v>30</v>
      </c>
      <c r="AX5836" s="13" t="s">
        <v>73</v>
      </c>
      <c r="AY5836" s="258" t="s">
        <v>189</v>
      </c>
    </row>
    <row r="5837" s="14" customFormat="1">
      <c r="A5837" s="14"/>
      <c r="B5837" s="259"/>
      <c r="C5837" s="260"/>
      <c r="D5837" s="242" t="s">
        <v>200</v>
      </c>
      <c r="E5837" s="261" t="s">
        <v>1</v>
      </c>
      <c r="F5837" s="262" t="s">
        <v>195</v>
      </c>
      <c r="G5837" s="260"/>
      <c r="H5837" s="263">
        <v>4</v>
      </c>
      <c r="I5837" s="264"/>
      <c r="J5837" s="260"/>
      <c r="K5837" s="260"/>
      <c r="L5837" s="265"/>
      <c r="M5837" s="266"/>
      <c r="N5837" s="267"/>
      <c r="O5837" s="267"/>
      <c r="P5837" s="267"/>
      <c r="Q5837" s="267"/>
      <c r="R5837" s="267"/>
      <c r="S5837" s="267"/>
      <c r="T5837" s="268"/>
      <c r="U5837" s="14"/>
      <c r="V5837" s="14"/>
      <c r="W5837" s="14"/>
      <c r="X5837" s="14"/>
      <c r="Y5837" s="14"/>
      <c r="Z5837" s="14"/>
      <c r="AA5837" s="14"/>
      <c r="AB5837" s="14"/>
      <c r="AC5837" s="14"/>
      <c r="AD5837" s="14"/>
      <c r="AE5837" s="14"/>
      <c r="AT5837" s="269" t="s">
        <v>200</v>
      </c>
      <c r="AU5837" s="269" t="s">
        <v>82</v>
      </c>
      <c r="AV5837" s="14" t="s">
        <v>82</v>
      </c>
      <c r="AW5837" s="14" t="s">
        <v>30</v>
      </c>
      <c r="AX5837" s="14" t="s">
        <v>73</v>
      </c>
      <c r="AY5837" s="269" t="s">
        <v>189</v>
      </c>
    </row>
    <row r="5838" s="13" customFormat="1">
      <c r="A5838" s="13"/>
      <c r="B5838" s="249"/>
      <c r="C5838" s="250"/>
      <c r="D5838" s="242" t="s">
        <v>200</v>
      </c>
      <c r="E5838" s="251" t="s">
        <v>1</v>
      </c>
      <c r="F5838" s="252" t="s">
        <v>851</v>
      </c>
      <c r="G5838" s="250"/>
      <c r="H5838" s="251" t="s">
        <v>1</v>
      </c>
      <c r="I5838" s="253"/>
      <c r="J5838" s="250"/>
      <c r="K5838" s="250"/>
      <c r="L5838" s="254"/>
      <c r="M5838" s="255"/>
      <c r="N5838" s="256"/>
      <c r="O5838" s="256"/>
      <c r="P5838" s="256"/>
      <c r="Q5838" s="256"/>
      <c r="R5838" s="256"/>
      <c r="S5838" s="256"/>
      <c r="T5838" s="257"/>
      <c r="U5838" s="13"/>
      <c r="V5838" s="13"/>
      <c r="W5838" s="13"/>
      <c r="X5838" s="13"/>
      <c r="Y5838" s="13"/>
      <c r="Z5838" s="13"/>
      <c r="AA5838" s="13"/>
      <c r="AB5838" s="13"/>
      <c r="AC5838" s="13"/>
      <c r="AD5838" s="13"/>
      <c r="AE5838" s="13"/>
      <c r="AT5838" s="258" t="s">
        <v>200</v>
      </c>
      <c r="AU5838" s="258" t="s">
        <v>82</v>
      </c>
      <c r="AV5838" s="13" t="s">
        <v>80</v>
      </c>
      <c r="AW5838" s="13" t="s">
        <v>30</v>
      </c>
      <c r="AX5838" s="13" t="s">
        <v>73</v>
      </c>
      <c r="AY5838" s="258" t="s">
        <v>189</v>
      </c>
    </row>
    <row r="5839" s="14" customFormat="1">
      <c r="A5839" s="14"/>
      <c r="B5839" s="259"/>
      <c r="C5839" s="260"/>
      <c r="D5839" s="242" t="s">
        <v>200</v>
      </c>
      <c r="E5839" s="261" t="s">
        <v>1</v>
      </c>
      <c r="F5839" s="262" t="s">
        <v>226</v>
      </c>
      <c r="G5839" s="260"/>
      <c r="H5839" s="263">
        <v>5</v>
      </c>
      <c r="I5839" s="264"/>
      <c r="J5839" s="260"/>
      <c r="K5839" s="260"/>
      <c r="L5839" s="265"/>
      <c r="M5839" s="266"/>
      <c r="N5839" s="267"/>
      <c r="O5839" s="267"/>
      <c r="P5839" s="267"/>
      <c r="Q5839" s="267"/>
      <c r="R5839" s="267"/>
      <c r="S5839" s="267"/>
      <c r="T5839" s="268"/>
      <c r="U5839" s="14"/>
      <c r="V5839" s="14"/>
      <c r="W5839" s="14"/>
      <c r="X5839" s="14"/>
      <c r="Y5839" s="14"/>
      <c r="Z5839" s="14"/>
      <c r="AA5839" s="14"/>
      <c r="AB5839" s="14"/>
      <c r="AC5839" s="14"/>
      <c r="AD5839" s="14"/>
      <c r="AE5839" s="14"/>
      <c r="AT5839" s="269" t="s">
        <v>200</v>
      </c>
      <c r="AU5839" s="269" t="s">
        <v>82</v>
      </c>
      <c r="AV5839" s="14" t="s">
        <v>82</v>
      </c>
      <c r="AW5839" s="14" t="s">
        <v>30</v>
      </c>
      <c r="AX5839" s="14" t="s">
        <v>73</v>
      </c>
      <c r="AY5839" s="269" t="s">
        <v>189</v>
      </c>
    </row>
    <row r="5840" s="15" customFormat="1">
      <c r="A5840" s="15"/>
      <c r="B5840" s="270"/>
      <c r="C5840" s="271"/>
      <c r="D5840" s="242" t="s">
        <v>200</v>
      </c>
      <c r="E5840" s="272" t="s">
        <v>1</v>
      </c>
      <c r="F5840" s="273" t="s">
        <v>207</v>
      </c>
      <c r="G5840" s="271"/>
      <c r="H5840" s="274">
        <v>9</v>
      </c>
      <c r="I5840" s="275"/>
      <c r="J5840" s="271"/>
      <c r="K5840" s="271"/>
      <c r="L5840" s="276"/>
      <c r="M5840" s="277"/>
      <c r="N5840" s="278"/>
      <c r="O5840" s="278"/>
      <c r="P5840" s="278"/>
      <c r="Q5840" s="278"/>
      <c r="R5840" s="278"/>
      <c r="S5840" s="278"/>
      <c r="T5840" s="279"/>
      <c r="U5840" s="15"/>
      <c r="V5840" s="15"/>
      <c r="W5840" s="15"/>
      <c r="X5840" s="15"/>
      <c r="Y5840" s="15"/>
      <c r="Z5840" s="15"/>
      <c r="AA5840" s="15"/>
      <c r="AB5840" s="15"/>
      <c r="AC5840" s="15"/>
      <c r="AD5840" s="15"/>
      <c r="AE5840" s="15"/>
      <c r="AT5840" s="280" t="s">
        <v>200</v>
      </c>
      <c r="AU5840" s="280" t="s">
        <v>82</v>
      </c>
      <c r="AV5840" s="15" t="s">
        <v>195</v>
      </c>
      <c r="AW5840" s="15" t="s">
        <v>30</v>
      </c>
      <c r="AX5840" s="15" t="s">
        <v>80</v>
      </c>
      <c r="AY5840" s="280" t="s">
        <v>189</v>
      </c>
    </row>
    <row r="5841" s="2" customFormat="1" ht="16.5" customHeight="1">
      <c r="A5841" s="39"/>
      <c r="B5841" s="40"/>
      <c r="C5841" s="228" t="s">
        <v>3815</v>
      </c>
      <c r="D5841" s="228" t="s">
        <v>191</v>
      </c>
      <c r="E5841" s="229" t="s">
        <v>3816</v>
      </c>
      <c r="F5841" s="230" t="s">
        <v>3817</v>
      </c>
      <c r="G5841" s="231" t="s">
        <v>359</v>
      </c>
      <c r="H5841" s="232">
        <v>1</v>
      </c>
      <c r="I5841" s="233"/>
      <c r="J5841" s="234">
        <f>ROUND(I5841*H5841,2)</f>
        <v>0</v>
      </c>
      <c r="K5841" s="235"/>
      <c r="L5841" s="45"/>
      <c r="M5841" s="236" t="s">
        <v>1</v>
      </c>
      <c r="N5841" s="237" t="s">
        <v>38</v>
      </c>
      <c r="O5841" s="92"/>
      <c r="P5841" s="238">
        <f>O5841*H5841</f>
        <v>0</v>
      </c>
      <c r="Q5841" s="238">
        <v>0.00020000000000000001</v>
      </c>
      <c r="R5841" s="238">
        <f>Q5841*H5841</f>
        <v>0.00020000000000000001</v>
      </c>
      <c r="S5841" s="238">
        <v>0</v>
      </c>
      <c r="T5841" s="239">
        <f>S5841*H5841</f>
        <v>0</v>
      </c>
      <c r="U5841" s="39"/>
      <c r="V5841" s="39"/>
      <c r="W5841" s="39"/>
      <c r="X5841" s="39"/>
      <c r="Y5841" s="39"/>
      <c r="Z5841" s="39"/>
      <c r="AA5841" s="39"/>
      <c r="AB5841" s="39"/>
      <c r="AC5841" s="39"/>
      <c r="AD5841" s="39"/>
      <c r="AE5841" s="39"/>
      <c r="AR5841" s="240" t="s">
        <v>306</v>
      </c>
      <c r="AT5841" s="240" t="s">
        <v>191</v>
      </c>
      <c r="AU5841" s="240" t="s">
        <v>82</v>
      </c>
      <c r="AY5841" s="18" t="s">
        <v>189</v>
      </c>
      <c r="BE5841" s="241">
        <f>IF(N5841="základní",J5841,0)</f>
        <v>0</v>
      </c>
      <c r="BF5841" s="241">
        <f>IF(N5841="snížená",J5841,0)</f>
        <v>0</v>
      </c>
      <c r="BG5841" s="241">
        <f>IF(N5841="zákl. přenesená",J5841,0)</f>
        <v>0</v>
      </c>
      <c r="BH5841" s="241">
        <f>IF(N5841="sníž. přenesená",J5841,0)</f>
        <v>0</v>
      </c>
      <c r="BI5841" s="241">
        <f>IF(N5841="nulová",J5841,0)</f>
        <v>0</v>
      </c>
      <c r="BJ5841" s="18" t="s">
        <v>80</v>
      </c>
      <c r="BK5841" s="241">
        <f>ROUND(I5841*H5841,2)</f>
        <v>0</v>
      </c>
      <c r="BL5841" s="18" t="s">
        <v>306</v>
      </c>
      <c r="BM5841" s="240" t="s">
        <v>3818</v>
      </c>
    </row>
    <row r="5842" s="2" customFormat="1">
      <c r="A5842" s="39"/>
      <c r="B5842" s="40"/>
      <c r="C5842" s="41"/>
      <c r="D5842" s="242" t="s">
        <v>197</v>
      </c>
      <c r="E5842" s="41"/>
      <c r="F5842" s="243" t="s">
        <v>3817</v>
      </c>
      <c r="G5842" s="41"/>
      <c r="H5842" s="41"/>
      <c r="I5842" s="244"/>
      <c r="J5842" s="41"/>
      <c r="K5842" s="41"/>
      <c r="L5842" s="45"/>
      <c r="M5842" s="245"/>
      <c r="N5842" s="246"/>
      <c r="O5842" s="92"/>
      <c r="P5842" s="92"/>
      <c r="Q5842" s="92"/>
      <c r="R5842" s="92"/>
      <c r="S5842" s="92"/>
      <c r="T5842" s="93"/>
      <c r="U5842" s="39"/>
      <c r="V5842" s="39"/>
      <c r="W5842" s="39"/>
      <c r="X5842" s="39"/>
      <c r="Y5842" s="39"/>
      <c r="Z5842" s="39"/>
      <c r="AA5842" s="39"/>
      <c r="AB5842" s="39"/>
      <c r="AC5842" s="39"/>
      <c r="AD5842" s="39"/>
      <c r="AE5842" s="39"/>
      <c r="AT5842" s="18" t="s">
        <v>197</v>
      </c>
      <c r="AU5842" s="18" t="s">
        <v>82</v>
      </c>
    </row>
    <row r="5843" s="2" customFormat="1">
      <c r="A5843" s="39"/>
      <c r="B5843" s="40"/>
      <c r="C5843" s="41"/>
      <c r="D5843" s="247" t="s">
        <v>198</v>
      </c>
      <c r="E5843" s="41"/>
      <c r="F5843" s="248" t="s">
        <v>3819</v>
      </c>
      <c r="G5843" s="41"/>
      <c r="H5843" s="41"/>
      <c r="I5843" s="244"/>
      <c r="J5843" s="41"/>
      <c r="K5843" s="41"/>
      <c r="L5843" s="45"/>
      <c r="M5843" s="245"/>
      <c r="N5843" s="246"/>
      <c r="O5843" s="92"/>
      <c r="P5843" s="92"/>
      <c r="Q5843" s="92"/>
      <c r="R5843" s="92"/>
      <c r="S5843" s="92"/>
      <c r="T5843" s="93"/>
      <c r="U5843" s="39"/>
      <c r="V5843" s="39"/>
      <c r="W5843" s="39"/>
      <c r="X5843" s="39"/>
      <c r="Y5843" s="39"/>
      <c r="Z5843" s="39"/>
      <c r="AA5843" s="39"/>
      <c r="AB5843" s="39"/>
      <c r="AC5843" s="39"/>
      <c r="AD5843" s="39"/>
      <c r="AE5843" s="39"/>
      <c r="AT5843" s="18" t="s">
        <v>198</v>
      </c>
      <c r="AU5843" s="18" t="s">
        <v>82</v>
      </c>
    </row>
    <row r="5844" s="13" customFormat="1">
      <c r="A5844" s="13"/>
      <c r="B5844" s="249"/>
      <c r="C5844" s="250"/>
      <c r="D5844" s="242" t="s">
        <v>200</v>
      </c>
      <c r="E5844" s="251" t="s">
        <v>1</v>
      </c>
      <c r="F5844" s="252" t="s">
        <v>851</v>
      </c>
      <c r="G5844" s="250"/>
      <c r="H5844" s="251" t="s">
        <v>1</v>
      </c>
      <c r="I5844" s="253"/>
      <c r="J5844" s="250"/>
      <c r="K5844" s="250"/>
      <c r="L5844" s="254"/>
      <c r="M5844" s="255"/>
      <c r="N5844" s="256"/>
      <c r="O5844" s="256"/>
      <c r="P5844" s="256"/>
      <c r="Q5844" s="256"/>
      <c r="R5844" s="256"/>
      <c r="S5844" s="256"/>
      <c r="T5844" s="257"/>
      <c r="U5844" s="13"/>
      <c r="V5844" s="13"/>
      <c r="W5844" s="13"/>
      <c r="X5844" s="13"/>
      <c r="Y5844" s="13"/>
      <c r="Z5844" s="13"/>
      <c r="AA5844" s="13"/>
      <c r="AB5844" s="13"/>
      <c r="AC5844" s="13"/>
      <c r="AD5844" s="13"/>
      <c r="AE5844" s="13"/>
      <c r="AT5844" s="258" t="s">
        <v>200</v>
      </c>
      <c r="AU5844" s="258" t="s">
        <v>82</v>
      </c>
      <c r="AV5844" s="13" t="s">
        <v>80</v>
      </c>
      <c r="AW5844" s="13" t="s">
        <v>30</v>
      </c>
      <c r="AX5844" s="13" t="s">
        <v>73</v>
      </c>
      <c r="AY5844" s="258" t="s">
        <v>189</v>
      </c>
    </row>
    <row r="5845" s="14" customFormat="1">
      <c r="A5845" s="14"/>
      <c r="B5845" s="259"/>
      <c r="C5845" s="260"/>
      <c r="D5845" s="242" t="s">
        <v>200</v>
      </c>
      <c r="E5845" s="261" t="s">
        <v>1</v>
      </c>
      <c r="F5845" s="262" t="s">
        <v>80</v>
      </c>
      <c r="G5845" s="260"/>
      <c r="H5845" s="263">
        <v>1</v>
      </c>
      <c r="I5845" s="264"/>
      <c r="J5845" s="260"/>
      <c r="K5845" s="260"/>
      <c r="L5845" s="265"/>
      <c r="M5845" s="266"/>
      <c r="N5845" s="267"/>
      <c r="O5845" s="267"/>
      <c r="P5845" s="267"/>
      <c r="Q5845" s="267"/>
      <c r="R5845" s="267"/>
      <c r="S5845" s="267"/>
      <c r="T5845" s="268"/>
      <c r="U5845" s="14"/>
      <c r="V5845" s="14"/>
      <c r="W5845" s="14"/>
      <c r="X5845" s="14"/>
      <c r="Y5845" s="14"/>
      <c r="Z5845" s="14"/>
      <c r="AA5845" s="14"/>
      <c r="AB5845" s="14"/>
      <c r="AC5845" s="14"/>
      <c r="AD5845" s="14"/>
      <c r="AE5845" s="14"/>
      <c r="AT5845" s="269" t="s">
        <v>200</v>
      </c>
      <c r="AU5845" s="269" t="s">
        <v>82</v>
      </c>
      <c r="AV5845" s="14" t="s">
        <v>82</v>
      </c>
      <c r="AW5845" s="14" t="s">
        <v>30</v>
      </c>
      <c r="AX5845" s="14" t="s">
        <v>73</v>
      </c>
      <c r="AY5845" s="269" t="s">
        <v>189</v>
      </c>
    </row>
    <row r="5846" s="15" customFormat="1">
      <c r="A5846" s="15"/>
      <c r="B5846" s="270"/>
      <c r="C5846" s="271"/>
      <c r="D5846" s="242" t="s">
        <v>200</v>
      </c>
      <c r="E5846" s="272" t="s">
        <v>1</v>
      </c>
      <c r="F5846" s="273" t="s">
        <v>207</v>
      </c>
      <c r="G5846" s="271"/>
      <c r="H5846" s="274">
        <v>1</v>
      </c>
      <c r="I5846" s="275"/>
      <c r="J5846" s="271"/>
      <c r="K5846" s="271"/>
      <c r="L5846" s="276"/>
      <c r="M5846" s="277"/>
      <c r="N5846" s="278"/>
      <c r="O5846" s="278"/>
      <c r="P5846" s="278"/>
      <c r="Q5846" s="278"/>
      <c r="R5846" s="278"/>
      <c r="S5846" s="278"/>
      <c r="T5846" s="279"/>
      <c r="U5846" s="15"/>
      <c r="V5846" s="15"/>
      <c r="W5846" s="15"/>
      <c r="X5846" s="15"/>
      <c r="Y5846" s="15"/>
      <c r="Z5846" s="15"/>
      <c r="AA5846" s="15"/>
      <c r="AB5846" s="15"/>
      <c r="AC5846" s="15"/>
      <c r="AD5846" s="15"/>
      <c r="AE5846" s="15"/>
      <c r="AT5846" s="280" t="s">
        <v>200</v>
      </c>
      <c r="AU5846" s="280" t="s">
        <v>82</v>
      </c>
      <c r="AV5846" s="15" t="s">
        <v>195</v>
      </c>
      <c r="AW5846" s="15" t="s">
        <v>30</v>
      </c>
      <c r="AX5846" s="15" t="s">
        <v>80</v>
      </c>
      <c r="AY5846" s="280" t="s">
        <v>189</v>
      </c>
    </row>
    <row r="5847" s="2" customFormat="1" ht="24.15" customHeight="1">
      <c r="A5847" s="39"/>
      <c r="B5847" s="40"/>
      <c r="C5847" s="228" t="s">
        <v>3820</v>
      </c>
      <c r="D5847" s="228" t="s">
        <v>191</v>
      </c>
      <c r="E5847" s="229" t="s">
        <v>3821</v>
      </c>
      <c r="F5847" s="230" t="s">
        <v>3822</v>
      </c>
      <c r="G5847" s="231" t="s">
        <v>466</v>
      </c>
      <c r="H5847" s="232">
        <v>22.5</v>
      </c>
      <c r="I5847" s="233"/>
      <c r="J5847" s="234">
        <f>ROUND(I5847*H5847,2)</f>
        <v>0</v>
      </c>
      <c r="K5847" s="235"/>
      <c r="L5847" s="45"/>
      <c r="M5847" s="236" t="s">
        <v>1</v>
      </c>
      <c r="N5847" s="237" t="s">
        <v>38</v>
      </c>
      <c r="O5847" s="92"/>
      <c r="P5847" s="238">
        <f>O5847*H5847</f>
        <v>0</v>
      </c>
      <c r="Q5847" s="238">
        <v>6.9999999999999994E-05</v>
      </c>
      <c r="R5847" s="238">
        <f>Q5847*H5847</f>
        <v>0.0015749999999999998</v>
      </c>
      <c r="S5847" s="238">
        <v>0</v>
      </c>
      <c r="T5847" s="239">
        <f>S5847*H5847</f>
        <v>0</v>
      </c>
      <c r="U5847" s="39"/>
      <c r="V5847" s="39"/>
      <c r="W5847" s="39"/>
      <c r="X5847" s="39"/>
      <c r="Y5847" s="39"/>
      <c r="Z5847" s="39"/>
      <c r="AA5847" s="39"/>
      <c r="AB5847" s="39"/>
      <c r="AC5847" s="39"/>
      <c r="AD5847" s="39"/>
      <c r="AE5847" s="39"/>
      <c r="AR5847" s="240" t="s">
        <v>306</v>
      </c>
      <c r="AT5847" s="240" t="s">
        <v>191</v>
      </c>
      <c r="AU5847" s="240" t="s">
        <v>82</v>
      </c>
      <c r="AY5847" s="18" t="s">
        <v>189</v>
      </c>
      <c r="BE5847" s="241">
        <f>IF(N5847="základní",J5847,0)</f>
        <v>0</v>
      </c>
      <c r="BF5847" s="241">
        <f>IF(N5847="snížená",J5847,0)</f>
        <v>0</v>
      </c>
      <c r="BG5847" s="241">
        <f>IF(N5847="zákl. přenesená",J5847,0)</f>
        <v>0</v>
      </c>
      <c r="BH5847" s="241">
        <f>IF(N5847="sníž. přenesená",J5847,0)</f>
        <v>0</v>
      </c>
      <c r="BI5847" s="241">
        <f>IF(N5847="nulová",J5847,0)</f>
        <v>0</v>
      </c>
      <c r="BJ5847" s="18" t="s">
        <v>80</v>
      </c>
      <c r="BK5847" s="241">
        <f>ROUND(I5847*H5847,2)</f>
        <v>0</v>
      </c>
      <c r="BL5847" s="18" t="s">
        <v>306</v>
      </c>
      <c r="BM5847" s="240" t="s">
        <v>3823</v>
      </c>
    </row>
    <row r="5848" s="2" customFormat="1">
      <c r="A5848" s="39"/>
      <c r="B5848" s="40"/>
      <c r="C5848" s="41"/>
      <c r="D5848" s="242" t="s">
        <v>197</v>
      </c>
      <c r="E5848" s="41"/>
      <c r="F5848" s="243" t="s">
        <v>3822</v>
      </c>
      <c r="G5848" s="41"/>
      <c r="H5848" s="41"/>
      <c r="I5848" s="244"/>
      <c r="J5848" s="41"/>
      <c r="K5848" s="41"/>
      <c r="L5848" s="45"/>
      <c r="M5848" s="245"/>
      <c r="N5848" s="246"/>
      <c r="O5848" s="92"/>
      <c r="P5848" s="92"/>
      <c r="Q5848" s="92"/>
      <c r="R5848" s="92"/>
      <c r="S5848" s="92"/>
      <c r="T5848" s="93"/>
      <c r="U5848" s="39"/>
      <c r="V5848" s="39"/>
      <c r="W5848" s="39"/>
      <c r="X5848" s="39"/>
      <c r="Y5848" s="39"/>
      <c r="Z5848" s="39"/>
      <c r="AA5848" s="39"/>
      <c r="AB5848" s="39"/>
      <c r="AC5848" s="39"/>
      <c r="AD5848" s="39"/>
      <c r="AE5848" s="39"/>
      <c r="AT5848" s="18" t="s">
        <v>197</v>
      </c>
      <c r="AU5848" s="18" t="s">
        <v>82</v>
      </c>
    </row>
    <row r="5849" s="2" customFormat="1">
      <c r="A5849" s="39"/>
      <c r="B5849" s="40"/>
      <c r="C5849" s="41"/>
      <c r="D5849" s="247" t="s">
        <v>198</v>
      </c>
      <c r="E5849" s="41"/>
      <c r="F5849" s="248" t="s">
        <v>3824</v>
      </c>
      <c r="G5849" s="41"/>
      <c r="H5849" s="41"/>
      <c r="I5849" s="244"/>
      <c r="J5849" s="41"/>
      <c r="K5849" s="41"/>
      <c r="L5849" s="45"/>
      <c r="M5849" s="245"/>
      <c r="N5849" s="246"/>
      <c r="O5849" s="92"/>
      <c r="P5849" s="92"/>
      <c r="Q5849" s="92"/>
      <c r="R5849" s="92"/>
      <c r="S5849" s="92"/>
      <c r="T5849" s="93"/>
      <c r="U5849" s="39"/>
      <c r="V5849" s="39"/>
      <c r="W5849" s="39"/>
      <c r="X5849" s="39"/>
      <c r="Y5849" s="39"/>
      <c r="Z5849" s="39"/>
      <c r="AA5849" s="39"/>
      <c r="AB5849" s="39"/>
      <c r="AC5849" s="39"/>
      <c r="AD5849" s="39"/>
      <c r="AE5849" s="39"/>
      <c r="AT5849" s="18" t="s">
        <v>198</v>
      </c>
      <c r="AU5849" s="18" t="s">
        <v>82</v>
      </c>
    </row>
    <row r="5850" s="13" customFormat="1">
      <c r="A5850" s="13"/>
      <c r="B5850" s="249"/>
      <c r="C5850" s="250"/>
      <c r="D5850" s="242" t="s">
        <v>200</v>
      </c>
      <c r="E5850" s="251" t="s">
        <v>1</v>
      </c>
      <c r="F5850" s="252" t="s">
        <v>3790</v>
      </c>
      <c r="G5850" s="250"/>
      <c r="H5850" s="251" t="s">
        <v>1</v>
      </c>
      <c r="I5850" s="253"/>
      <c r="J5850" s="250"/>
      <c r="K5850" s="250"/>
      <c r="L5850" s="254"/>
      <c r="M5850" s="255"/>
      <c r="N5850" s="256"/>
      <c r="O5850" s="256"/>
      <c r="P5850" s="256"/>
      <c r="Q5850" s="256"/>
      <c r="R5850" s="256"/>
      <c r="S5850" s="256"/>
      <c r="T5850" s="257"/>
      <c r="U5850" s="13"/>
      <c r="V5850" s="13"/>
      <c r="W5850" s="13"/>
      <c r="X5850" s="13"/>
      <c r="Y5850" s="13"/>
      <c r="Z5850" s="13"/>
      <c r="AA5850" s="13"/>
      <c r="AB5850" s="13"/>
      <c r="AC5850" s="13"/>
      <c r="AD5850" s="13"/>
      <c r="AE5850" s="13"/>
      <c r="AT5850" s="258" t="s">
        <v>200</v>
      </c>
      <c r="AU5850" s="258" t="s">
        <v>82</v>
      </c>
      <c r="AV5850" s="13" t="s">
        <v>80</v>
      </c>
      <c r="AW5850" s="13" t="s">
        <v>30</v>
      </c>
      <c r="AX5850" s="13" t="s">
        <v>73</v>
      </c>
      <c r="AY5850" s="258" t="s">
        <v>189</v>
      </c>
    </row>
    <row r="5851" s="13" customFormat="1">
      <c r="A5851" s="13"/>
      <c r="B5851" s="249"/>
      <c r="C5851" s="250"/>
      <c r="D5851" s="242" t="s">
        <v>200</v>
      </c>
      <c r="E5851" s="251" t="s">
        <v>1</v>
      </c>
      <c r="F5851" s="252" t="s">
        <v>3825</v>
      </c>
      <c r="G5851" s="250"/>
      <c r="H5851" s="251" t="s">
        <v>1</v>
      </c>
      <c r="I5851" s="253"/>
      <c r="J5851" s="250"/>
      <c r="K5851" s="250"/>
      <c r="L5851" s="254"/>
      <c r="M5851" s="255"/>
      <c r="N5851" s="256"/>
      <c r="O5851" s="256"/>
      <c r="P5851" s="256"/>
      <c r="Q5851" s="256"/>
      <c r="R5851" s="256"/>
      <c r="S5851" s="256"/>
      <c r="T5851" s="257"/>
      <c r="U5851" s="13"/>
      <c r="V5851" s="13"/>
      <c r="W5851" s="13"/>
      <c r="X5851" s="13"/>
      <c r="Y5851" s="13"/>
      <c r="Z5851" s="13"/>
      <c r="AA5851" s="13"/>
      <c r="AB5851" s="13"/>
      <c r="AC5851" s="13"/>
      <c r="AD5851" s="13"/>
      <c r="AE5851" s="13"/>
      <c r="AT5851" s="258" t="s">
        <v>200</v>
      </c>
      <c r="AU5851" s="258" t="s">
        <v>82</v>
      </c>
      <c r="AV5851" s="13" t="s">
        <v>80</v>
      </c>
      <c r="AW5851" s="13" t="s">
        <v>30</v>
      </c>
      <c r="AX5851" s="13" t="s">
        <v>73</v>
      </c>
      <c r="AY5851" s="258" t="s">
        <v>189</v>
      </c>
    </row>
    <row r="5852" s="13" customFormat="1">
      <c r="A5852" s="13"/>
      <c r="B5852" s="249"/>
      <c r="C5852" s="250"/>
      <c r="D5852" s="242" t="s">
        <v>200</v>
      </c>
      <c r="E5852" s="251" t="s">
        <v>1</v>
      </c>
      <c r="F5852" s="252" t="s">
        <v>848</v>
      </c>
      <c r="G5852" s="250"/>
      <c r="H5852" s="251" t="s">
        <v>1</v>
      </c>
      <c r="I5852" s="253"/>
      <c r="J5852" s="250"/>
      <c r="K5852" s="250"/>
      <c r="L5852" s="254"/>
      <c r="M5852" s="255"/>
      <c r="N5852" s="256"/>
      <c r="O5852" s="256"/>
      <c r="P5852" s="256"/>
      <c r="Q5852" s="256"/>
      <c r="R5852" s="256"/>
      <c r="S5852" s="256"/>
      <c r="T5852" s="257"/>
      <c r="U5852" s="13"/>
      <c r="V5852" s="13"/>
      <c r="W5852" s="13"/>
      <c r="X5852" s="13"/>
      <c r="Y5852" s="13"/>
      <c r="Z5852" s="13"/>
      <c r="AA5852" s="13"/>
      <c r="AB5852" s="13"/>
      <c r="AC5852" s="13"/>
      <c r="AD5852" s="13"/>
      <c r="AE5852" s="13"/>
      <c r="AT5852" s="258" t="s">
        <v>200</v>
      </c>
      <c r="AU5852" s="258" t="s">
        <v>82</v>
      </c>
      <c r="AV5852" s="13" t="s">
        <v>80</v>
      </c>
      <c r="AW5852" s="13" t="s">
        <v>30</v>
      </c>
      <c r="AX5852" s="13" t="s">
        <v>73</v>
      </c>
      <c r="AY5852" s="258" t="s">
        <v>189</v>
      </c>
    </row>
    <row r="5853" s="14" customFormat="1">
      <c r="A5853" s="14"/>
      <c r="B5853" s="259"/>
      <c r="C5853" s="260"/>
      <c r="D5853" s="242" t="s">
        <v>200</v>
      </c>
      <c r="E5853" s="261" t="s">
        <v>1</v>
      </c>
      <c r="F5853" s="262" t="s">
        <v>3826</v>
      </c>
      <c r="G5853" s="260"/>
      <c r="H5853" s="263">
        <v>10</v>
      </c>
      <c r="I5853" s="264"/>
      <c r="J5853" s="260"/>
      <c r="K5853" s="260"/>
      <c r="L5853" s="265"/>
      <c r="M5853" s="266"/>
      <c r="N5853" s="267"/>
      <c r="O5853" s="267"/>
      <c r="P5853" s="267"/>
      <c r="Q5853" s="267"/>
      <c r="R5853" s="267"/>
      <c r="S5853" s="267"/>
      <c r="T5853" s="268"/>
      <c r="U5853" s="14"/>
      <c r="V5853" s="14"/>
      <c r="W5853" s="14"/>
      <c r="X5853" s="14"/>
      <c r="Y5853" s="14"/>
      <c r="Z5853" s="14"/>
      <c r="AA5853" s="14"/>
      <c r="AB5853" s="14"/>
      <c r="AC5853" s="14"/>
      <c r="AD5853" s="14"/>
      <c r="AE5853" s="14"/>
      <c r="AT5853" s="269" t="s">
        <v>200</v>
      </c>
      <c r="AU5853" s="269" t="s">
        <v>82</v>
      </c>
      <c r="AV5853" s="14" t="s">
        <v>82</v>
      </c>
      <c r="AW5853" s="14" t="s">
        <v>30</v>
      </c>
      <c r="AX5853" s="14" t="s">
        <v>73</v>
      </c>
      <c r="AY5853" s="269" t="s">
        <v>189</v>
      </c>
    </row>
    <row r="5854" s="13" customFormat="1">
      <c r="A5854" s="13"/>
      <c r="B5854" s="249"/>
      <c r="C5854" s="250"/>
      <c r="D5854" s="242" t="s">
        <v>200</v>
      </c>
      <c r="E5854" s="251" t="s">
        <v>1</v>
      </c>
      <c r="F5854" s="252" t="s">
        <v>851</v>
      </c>
      <c r="G5854" s="250"/>
      <c r="H5854" s="251" t="s">
        <v>1</v>
      </c>
      <c r="I5854" s="253"/>
      <c r="J5854" s="250"/>
      <c r="K5854" s="250"/>
      <c r="L5854" s="254"/>
      <c r="M5854" s="255"/>
      <c r="N5854" s="256"/>
      <c r="O5854" s="256"/>
      <c r="P5854" s="256"/>
      <c r="Q5854" s="256"/>
      <c r="R5854" s="256"/>
      <c r="S5854" s="256"/>
      <c r="T5854" s="257"/>
      <c r="U5854" s="13"/>
      <c r="V5854" s="13"/>
      <c r="W5854" s="13"/>
      <c r="X5854" s="13"/>
      <c r="Y5854" s="13"/>
      <c r="Z5854" s="13"/>
      <c r="AA5854" s="13"/>
      <c r="AB5854" s="13"/>
      <c r="AC5854" s="13"/>
      <c r="AD5854" s="13"/>
      <c r="AE5854" s="13"/>
      <c r="AT5854" s="258" t="s">
        <v>200</v>
      </c>
      <c r="AU5854" s="258" t="s">
        <v>82</v>
      </c>
      <c r="AV5854" s="13" t="s">
        <v>80</v>
      </c>
      <c r="AW5854" s="13" t="s">
        <v>30</v>
      </c>
      <c r="AX5854" s="13" t="s">
        <v>73</v>
      </c>
      <c r="AY5854" s="258" t="s">
        <v>189</v>
      </c>
    </row>
    <row r="5855" s="14" customFormat="1">
      <c r="A5855" s="14"/>
      <c r="B5855" s="259"/>
      <c r="C5855" s="260"/>
      <c r="D5855" s="242" t="s">
        <v>200</v>
      </c>
      <c r="E5855" s="261" t="s">
        <v>1</v>
      </c>
      <c r="F5855" s="262" t="s">
        <v>3827</v>
      </c>
      <c r="G5855" s="260"/>
      <c r="H5855" s="263">
        <v>12.5</v>
      </c>
      <c r="I5855" s="264"/>
      <c r="J5855" s="260"/>
      <c r="K5855" s="260"/>
      <c r="L5855" s="265"/>
      <c r="M5855" s="266"/>
      <c r="N5855" s="267"/>
      <c r="O5855" s="267"/>
      <c r="P5855" s="267"/>
      <c r="Q5855" s="267"/>
      <c r="R5855" s="267"/>
      <c r="S5855" s="267"/>
      <c r="T5855" s="268"/>
      <c r="U5855" s="14"/>
      <c r="V5855" s="14"/>
      <c r="W5855" s="14"/>
      <c r="X5855" s="14"/>
      <c r="Y5855" s="14"/>
      <c r="Z5855" s="14"/>
      <c r="AA5855" s="14"/>
      <c r="AB5855" s="14"/>
      <c r="AC5855" s="14"/>
      <c r="AD5855" s="14"/>
      <c r="AE5855" s="14"/>
      <c r="AT5855" s="269" t="s">
        <v>200</v>
      </c>
      <c r="AU5855" s="269" t="s">
        <v>82</v>
      </c>
      <c r="AV5855" s="14" t="s">
        <v>82</v>
      </c>
      <c r="AW5855" s="14" t="s">
        <v>30</v>
      </c>
      <c r="AX5855" s="14" t="s">
        <v>73</v>
      </c>
      <c r="AY5855" s="269" t="s">
        <v>189</v>
      </c>
    </row>
    <row r="5856" s="15" customFormat="1">
      <c r="A5856" s="15"/>
      <c r="B5856" s="270"/>
      <c r="C5856" s="271"/>
      <c r="D5856" s="242" t="s">
        <v>200</v>
      </c>
      <c r="E5856" s="272" t="s">
        <v>1</v>
      </c>
      <c r="F5856" s="273" t="s">
        <v>207</v>
      </c>
      <c r="G5856" s="271"/>
      <c r="H5856" s="274">
        <v>22.5</v>
      </c>
      <c r="I5856" s="275"/>
      <c r="J5856" s="271"/>
      <c r="K5856" s="271"/>
      <c r="L5856" s="276"/>
      <c r="M5856" s="277"/>
      <c r="N5856" s="278"/>
      <c r="O5856" s="278"/>
      <c r="P5856" s="278"/>
      <c r="Q5856" s="278"/>
      <c r="R5856" s="278"/>
      <c r="S5856" s="278"/>
      <c r="T5856" s="279"/>
      <c r="U5856" s="15"/>
      <c r="V5856" s="15"/>
      <c r="W5856" s="15"/>
      <c r="X5856" s="15"/>
      <c r="Y5856" s="15"/>
      <c r="Z5856" s="15"/>
      <c r="AA5856" s="15"/>
      <c r="AB5856" s="15"/>
      <c r="AC5856" s="15"/>
      <c r="AD5856" s="15"/>
      <c r="AE5856" s="15"/>
      <c r="AT5856" s="280" t="s">
        <v>200</v>
      </c>
      <c r="AU5856" s="280" t="s">
        <v>82</v>
      </c>
      <c r="AV5856" s="15" t="s">
        <v>195</v>
      </c>
      <c r="AW5856" s="15" t="s">
        <v>30</v>
      </c>
      <c r="AX5856" s="15" t="s">
        <v>80</v>
      </c>
      <c r="AY5856" s="280" t="s">
        <v>189</v>
      </c>
    </row>
    <row r="5857" s="2" customFormat="1" ht="24.15" customHeight="1">
      <c r="A5857" s="39"/>
      <c r="B5857" s="40"/>
      <c r="C5857" s="228" t="s">
        <v>3828</v>
      </c>
      <c r="D5857" s="228" t="s">
        <v>191</v>
      </c>
      <c r="E5857" s="229" t="s">
        <v>3829</v>
      </c>
      <c r="F5857" s="230" t="s">
        <v>3830</v>
      </c>
      <c r="G5857" s="231" t="s">
        <v>466</v>
      </c>
      <c r="H5857" s="232">
        <v>14.01</v>
      </c>
      <c r="I5857" s="233"/>
      <c r="J5857" s="234">
        <f>ROUND(I5857*H5857,2)</f>
        <v>0</v>
      </c>
      <c r="K5857" s="235"/>
      <c r="L5857" s="45"/>
      <c r="M5857" s="236" t="s">
        <v>1</v>
      </c>
      <c r="N5857" s="237" t="s">
        <v>38</v>
      </c>
      <c r="O5857" s="92"/>
      <c r="P5857" s="238">
        <f>O5857*H5857</f>
        <v>0</v>
      </c>
      <c r="Q5857" s="238">
        <v>0.00032200000000000002</v>
      </c>
      <c r="R5857" s="238">
        <f>Q5857*H5857</f>
        <v>0.0045112199999999998</v>
      </c>
      <c r="S5857" s="238">
        <v>0</v>
      </c>
      <c r="T5857" s="239">
        <f>S5857*H5857</f>
        <v>0</v>
      </c>
      <c r="U5857" s="39"/>
      <c r="V5857" s="39"/>
      <c r="W5857" s="39"/>
      <c r="X5857" s="39"/>
      <c r="Y5857" s="39"/>
      <c r="Z5857" s="39"/>
      <c r="AA5857" s="39"/>
      <c r="AB5857" s="39"/>
      <c r="AC5857" s="39"/>
      <c r="AD5857" s="39"/>
      <c r="AE5857" s="39"/>
      <c r="AR5857" s="240" t="s">
        <v>306</v>
      </c>
      <c r="AT5857" s="240" t="s">
        <v>191</v>
      </c>
      <c r="AU5857" s="240" t="s">
        <v>82</v>
      </c>
      <c r="AY5857" s="18" t="s">
        <v>189</v>
      </c>
      <c r="BE5857" s="241">
        <f>IF(N5857="základní",J5857,0)</f>
        <v>0</v>
      </c>
      <c r="BF5857" s="241">
        <f>IF(N5857="snížená",J5857,0)</f>
        <v>0</v>
      </c>
      <c r="BG5857" s="241">
        <f>IF(N5857="zákl. přenesená",J5857,0)</f>
        <v>0</v>
      </c>
      <c r="BH5857" s="241">
        <f>IF(N5857="sníž. přenesená",J5857,0)</f>
        <v>0</v>
      </c>
      <c r="BI5857" s="241">
        <f>IF(N5857="nulová",J5857,0)</f>
        <v>0</v>
      </c>
      <c r="BJ5857" s="18" t="s">
        <v>80</v>
      </c>
      <c r="BK5857" s="241">
        <f>ROUND(I5857*H5857,2)</f>
        <v>0</v>
      </c>
      <c r="BL5857" s="18" t="s">
        <v>306</v>
      </c>
      <c r="BM5857" s="240" t="s">
        <v>3831</v>
      </c>
    </row>
    <row r="5858" s="2" customFormat="1">
      <c r="A5858" s="39"/>
      <c r="B5858" s="40"/>
      <c r="C5858" s="41"/>
      <c r="D5858" s="242" t="s">
        <v>197</v>
      </c>
      <c r="E5858" s="41"/>
      <c r="F5858" s="243" t="s">
        <v>3830</v>
      </c>
      <c r="G5858" s="41"/>
      <c r="H5858" s="41"/>
      <c r="I5858" s="244"/>
      <c r="J5858" s="41"/>
      <c r="K5858" s="41"/>
      <c r="L5858" s="45"/>
      <c r="M5858" s="245"/>
      <c r="N5858" s="246"/>
      <c r="O5858" s="92"/>
      <c r="P5858" s="92"/>
      <c r="Q5858" s="92"/>
      <c r="R5858" s="92"/>
      <c r="S5858" s="92"/>
      <c r="T5858" s="93"/>
      <c r="U5858" s="39"/>
      <c r="V5858" s="39"/>
      <c r="W5858" s="39"/>
      <c r="X5858" s="39"/>
      <c r="Y5858" s="39"/>
      <c r="Z5858" s="39"/>
      <c r="AA5858" s="39"/>
      <c r="AB5858" s="39"/>
      <c r="AC5858" s="39"/>
      <c r="AD5858" s="39"/>
      <c r="AE5858" s="39"/>
      <c r="AT5858" s="18" t="s">
        <v>197</v>
      </c>
      <c r="AU5858" s="18" t="s">
        <v>82</v>
      </c>
    </row>
    <row r="5859" s="2" customFormat="1">
      <c r="A5859" s="39"/>
      <c r="B5859" s="40"/>
      <c r="C5859" s="41"/>
      <c r="D5859" s="247" t="s">
        <v>198</v>
      </c>
      <c r="E5859" s="41"/>
      <c r="F5859" s="248" t="s">
        <v>3832</v>
      </c>
      <c r="G5859" s="41"/>
      <c r="H5859" s="41"/>
      <c r="I5859" s="244"/>
      <c r="J5859" s="41"/>
      <c r="K5859" s="41"/>
      <c r="L5859" s="45"/>
      <c r="M5859" s="245"/>
      <c r="N5859" s="246"/>
      <c r="O5859" s="92"/>
      <c r="P5859" s="92"/>
      <c r="Q5859" s="92"/>
      <c r="R5859" s="92"/>
      <c r="S5859" s="92"/>
      <c r="T5859" s="93"/>
      <c r="U5859" s="39"/>
      <c r="V5859" s="39"/>
      <c r="W5859" s="39"/>
      <c r="X5859" s="39"/>
      <c r="Y5859" s="39"/>
      <c r="Z5859" s="39"/>
      <c r="AA5859" s="39"/>
      <c r="AB5859" s="39"/>
      <c r="AC5859" s="39"/>
      <c r="AD5859" s="39"/>
      <c r="AE5859" s="39"/>
      <c r="AT5859" s="18" t="s">
        <v>198</v>
      </c>
      <c r="AU5859" s="18" t="s">
        <v>82</v>
      </c>
    </row>
    <row r="5860" s="13" customFormat="1">
      <c r="A5860" s="13"/>
      <c r="B5860" s="249"/>
      <c r="C5860" s="250"/>
      <c r="D5860" s="242" t="s">
        <v>200</v>
      </c>
      <c r="E5860" s="251" t="s">
        <v>1</v>
      </c>
      <c r="F5860" s="252" t="s">
        <v>848</v>
      </c>
      <c r="G5860" s="250"/>
      <c r="H5860" s="251" t="s">
        <v>1</v>
      </c>
      <c r="I5860" s="253"/>
      <c r="J5860" s="250"/>
      <c r="K5860" s="250"/>
      <c r="L5860" s="254"/>
      <c r="M5860" s="255"/>
      <c r="N5860" s="256"/>
      <c r="O5860" s="256"/>
      <c r="P5860" s="256"/>
      <c r="Q5860" s="256"/>
      <c r="R5860" s="256"/>
      <c r="S5860" s="256"/>
      <c r="T5860" s="257"/>
      <c r="U5860" s="13"/>
      <c r="V5860" s="13"/>
      <c r="W5860" s="13"/>
      <c r="X5860" s="13"/>
      <c r="Y5860" s="13"/>
      <c r="Z5860" s="13"/>
      <c r="AA5860" s="13"/>
      <c r="AB5860" s="13"/>
      <c r="AC5860" s="13"/>
      <c r="AD5860" s="13"/>
      <c r="AE5860" s="13"/>
      <c r="AT5860" s="258" t="s">
        <v>200</v>
      </c>
      <c r="AU5860" s="258" t="s">
        <v>82</v>
      </c>
      <c r="AV5860" s="13" t="s">
        <v>80</v>
      </c>
      <c r="AW5860" s="13" t="s">
        <v>30</v>
      </c>
      <c r="AX5860" s="13" t="s">
        <v>73</v>
      </c>
      <c r="AY5860" s="258" t="s">
        <v>189</v>
      </c>
    </row>
    <row r="5861" s="14" customFormat="1">
      <c r="A5861" s="14"/>
      <c r="B5861" s="259"/>
      <c r="C5861" s="260"/>
      <c r="D5861" s="242" t="s">
        <v>200</v>
      </c>
      <c r="E5861" s="261" t="s">
        <v>1</v>
      </c>
      <c r="F5861" s="262" t="s">
        <v>1147</v>
      </c>
      <c r="G5861" s="260"/>
      <c r="H5861" s="263">
        <v>9.6099999999999994</v>
      </c>
      <c r="I5861" s="264"/>
      <c r="J5861" s="260"/>
      <c r="K5861" s="260"/>
      <c r="L5861" s="265"/>
      <c r="M5861" s="266"/>
      <c r="N5861" s="267"/>
      <c r="O5861" s="267"/>
      <c r="P5861" s="267"/>
      <c r="Q5861" s="267"/>
      <c r="R5861" s="267"/>
      <c r="S5861" s="267"/>
      <c r="T5861" s="268"/>
      <c r="U5861" s="14"/>
      <c r="V5861" s="14"/>
      <c r="W5861" s="14"/>
      <c r="X5861" s="14"/>
      <c r="Y5861" s="14"/>
      <c r="Z5861" s="14"/>
      <c r="AA5861" s="14"/>
      <c r="AB5861" s="14"/>
      <c r="AC5861" s="14"/>
      <c r="AD5861" s="14"/>
      <c r="AE5861" s="14"/>
      <c r="AT5861" s="269" t="s">
        <v>200</v>
      </c>
      <c r="AU5861" s="269" t="s">
        <v>82</v>
      </c>
      <c r="AV5861" s="14" t="s">
        <v>82</v>
      </c>
      <c r="AW5861" s="14" t="s">
        <v>30</v>
      </c>
      <c r="AX5861" s="14" t="s">
        <v>73</v>
      </c>
      <c r="AY5861" s="269" t="s">
        <v>189</v>
      </c>
    </row>
    <row r="5862" s="13" customFormat="1">
      <c r="A5862" s="13"/>
      <c r="B5862" s="249"/>
      <c r="C5862" s="250"/>
      <c r="D5862" s="242" t="s">
        <v>200</v>
      </c>
      <c r="E5862" s="251" t="s">
        <v>1</v>
      </c>
      <c r="F5862" s="252" t="s">
        <v>369</v>
      </c>
      <c r="G5862" s="250"/>
      <c r="H5862" s="251" t="s">
        <v>1</v>
      </c>
      <c r="I5862" s="253"/>
      <c r="J5862" s="250"/>
      <c r="K5862" s="250"/>
      <c r="L5862" s="254"/>
      <c r="M5862" s="255"/>
      <c r="N5862" s="256"/>
      <c r="O5862" s="256"/>
      <c r="P5862" s="256"/>
      <c r="Q5862" s="256"/>
      <c r="R5862" s="256"/>
      <c r="S5862" s="256"/>
      <c r="T5862" s="257"/>
      <c r="U5862" s="13"/>
      <c r="V5862" s="13"/>
      <c r="W5862" s="13"/>
      <c r="X5862" s="13"/>
      <c r="Y5862" s="13"/>
      <c r="Z5862" s="13"/>
      <c r="AA5862" s="13"/>
      <c r="AB5862" s="13"/>
      <c r="AC5862" s="13"/>
      <c r="AD5862" s="13"/>
      <c r="AE5862" s="13"/>
      <c r="AT5862" s="258" t="s">
        <v>200</v>
      </c>
      <c r="AU5862" s="258" t="s">
        <v>82</v>
      </c>
      <c r="AV5862" s="13" t="s">
        <v>80</v>
      </c>
      <c r="AW5862" s="13" t="s">
        <v>30</v>
      </c>
      <c r="AX5862" s="13" t="s">
        <v>73</v>
      </c>
      <c r="AY5862" s="258" t="s">
        <v>189</v>
      </c>
    </row>
    <row r="5863" s="14" customFormat="1">
      <c r="A5863" s="14"/>
      <c r="B5863" s="259"/>
      <c r="C5863" s="260"/>
      <c r="D5863" s="242" t="s">
        <v>200</v>
      </c>
      <c r="E5863" s="261" t="s">
        <v>1</v>
      </c>
      <c r="F5863" s="262" t="s">
        <v>2105</v>
      </c>
      <c r="G5863" s="260"/>
      <c r="H5863" s="263">
        <v>-0.69999999999999996</v>
      </c>
      <c r="I5863" s="264"/>
      <c r="J5863" s="260"/>
      <c r="K5863" s="260"/>
      <c r="L5863" s="265"/>
      <c r="M5863" s="266"/>
      <c r="N5863" s="267"/>
      <c r="O5863" s="267"/>
      <c r="P5863" s="267"/>
      <c r="Q5863" s="267"/>
      <c r="R5863" s="267"/>
      <c r="S5863" s="267"/>
      <c r="T5863" s="268"/>
      <c r="U5863" s="14"/>
      <c r="V5863" s="14"/>
      <c r="W5863" s="14"/>
      <c r="X5863" s="14"/>
      <c r="Y5863" s="14"/>
      <c r="Z5863" s="14"/>
      <c r="AA5863" s="14"/>
      <c r="AB5863" s="14"/>
      <c r="AC5863" s="14"/>
      <c r="AD5863" s="14"/>
      <c r="AE5863" s="14"/>
      <c r="AT5863" s="269" t="s">
        <v>200</v>
      </c>
      <c r="AU5863" s="269" t="s">
        <v>82</v>
      </c>
      <c r="AV5863" s="14" t="s">
        <v>82</v>
      </c>
      <c r="AW5863" s="14" t="s">
        <v>30</v>
      </c>
      <c r="AX5863" s="14" t="s">
        <v>73</v>
      </c>
      <c r="AY5863" s="269" t="s">
        <v>189</v>
      </c>
    </row>
    <row r="5864" s="13" customFormat="1">
      <c r="A5864" s="13"/>
      <c r="B5864" s="249"/>
      <c r="C5864" s="250"/>
      <c r="D5864" s="242" t="s">
        <v>200</v>
      </c>
      <c r="E5864" s="251" t="s">
        <v>1</v>
      </c>
      <c r="F5864" s="252" t="s">
        <v>851</v>
      </c>
      <c r="G5864" s="250"/>
      <c r="H5864" s="251" t="s">
        <v>1</v>
      </c>
      <c r="I5864" s="253"/>
      <c r="J5864" s="250"/>
      <c r="K5864" s="250"/>
      <c r="L5864" s="254"/>
      <c r="M5864" s="255"/>
      <c r="N5864" s="256"/>
      <c r="O5864" s="256"/>
      <c r="P5864" s="256"/>
      <c r="Q5864" s="256"/>
      <c r="R5864" s="256"/>
      <c r="S5864" s="256"/>
      <c r="T5864" s="257"/>
      <c r="U5864" s="13"/>
      <c r="V5864" s="13"/>
      <c r="W5864" s="13"/>
      <c r="X5864" s="13"/>
      <c r="Y5864" s="13"/>
      <c r="Z5864" s="13"/>
      <c r="AA5864" s="13"/>
      <c r="AB5864" s="13"/>
      <c r="AC5864" s="13"/>
      <c r="AD5864" s="13"/>
      <c r="AE5864" s="13"/>
      <c r="AT5864" s="258" t="s">
        <v>200</v>
      </c>
      <c r="AU5864" s="258" t="s">
        <v>82</v>
      </c>
      <c r="AV5864" s="13" t="s">
        <v>80</v>
      </c>
      <c r="AW5864" s="13" t="s">
        <v>30</v>
      </c>
      <c r="AX5864" s="13" t="s">
        <v>73</v>
      </c>
      <c r="AY5864" s="258" t="s">
        <v>189</v>
      </c>
    </row>
    <row r="5865" s="14" customFormat="1">
      <c r="A5865" s="14"/>
      <c r="B5865" s="259"/>
      <c r="C5865" s="260"/>
      <c r="D5865" s="242" t="s">
        <v>200</v>
      </c>
      <c r="E5865" s="261" t="s">
        <v>1</v>
      </c>
      <c r="F5865" s="262" t="s">
        <v>1148</v>
      </c>
      <c r="G5865" s="260"/>
      <c r="H5865" s="263">
        <v>5.7999999999999998</v>
      </c>
      <c r="I5865" s="264"/>
      <c r="J5865" s="260"/>
      <c r="K5865" s="260"/>
      <c r="L5865" s="265"/>
      <c r="M5865" s="266"/>
      <c r="N5865" s="267"/>
      <c r="O5865" s="267"/>
      <c r="P5865" s="267"/>
      <c r="Q5865" s="267"/>
      <c r="R5865" s="267"/>
      <c r="S5865" s="267"/>
      <c r="T5865" s="268"/>
      <c r="U5865" s="14"/>
      <c r="V5865" s="14"/>
      <c r="W5865" s="14"/>
      <c r="X5865" s="14"/>
      <c r="Y5865" s="14"/>
      <c r="Z5865" s="14"/>
      <c r="AA5865" s="14"/>
      <c r="AB5865" s="14"/>
      <c r="AC5865" s="14"/>
      <c r="AD5865" s="14"/>
      <c r="AE5865" s="14"/>
      <c r="AT5865" s="269" t="s">
        <v>200</v>
      </c>
      <c r="AU5865" s="269" t="s">
        <v>82</v>
      </c>
      <c r="AV5865" s="14" t="s">
        <v>82</v>
      </c>
      <c r="AW5865" s="14" t="s">
        <v>30</v>
      </c>
      <c r="AX5865" s="14" t="s">
        <v>73</v>
      </c>
      <c r="AY5865" s="269" t="s">
        <v>189</v>
      </c>
    </row>
    <row r="5866" s="13" customFormat="1">
      <c r="A5866" s="13"/>
      <c r="B5866" s="249"/>
      <c r="C5866" s="250"/>
      <c r="D5866" s="242" t="s">
        <v>200</v>
      </c>
      <c r="E5866" s="251" t="s">
        <v>1</v>
      </c>
      <c r="F5866" s="252" t="s">
        <v>369</v>
      </c>
      <c r="G5866" s="250"/>
      <c r="H5866" s="251" t="s">
        <v>1</v>
      </c>
      <c r="I5866" s="253"/>
      <c r="J5866" s="250"/>
      <c r="K5866" s="250"/>
      <c r="L5866" s="254"/>
      <c r="M5866" s="255"/>
      <c r="N5866" s="256"/>
      <c r="O5866" s="256"/>
      <c r="P5866" s="256"/>
      <c r="Q5866" s="256"/>
      <c r="R5866" s="256"/>
      <c r="S5866" s="256"/>
      <c r="T5866" s="257"/>
      <c r="U5866" s="13"/>
      <c r="V5866" s="13"/>
      <c r="W5866" s="13"/>
      <c r="X5866" s="13"/>
      <c r="Y5866" s="13"/>
      <c r="Z5866" s="13"/>
      <c r="AA5866" s="13"/>
      <c r="AB5866" s="13"/>
      <c r="AC5866" s="13"/>
      <c r="AD5866" s="13"/>
      <c r="AE5866" s="13"/>
      <c r="AT5866" s="258" t="s">
        <v>200</v>
      </c>
      <c r="AU5866" s="258" t="s">
        <v>82</v>
      </c>
      <c r="AV5866" s="13" t="s">
        <v>80</v>
      </c>
      <c r="AW5866" s="13" t="s">
        <v>30</v>
      </c>
      <c r="AX5866" s="13" t="s">
        <v>73</v>
      </c>
      <c r="AY5866" s="258" t="s">
        <v>189</v>
      </c>
    </row>
    <row r="5867" s="14" customFormat="1">
      <c r="A5867" s="14"/>
      <c r="B5867" s="259"/>
      <c r="C5867" s="260"/>
      <c r="D5867" s="242" t="s">
        <v>200</v>
      </c>
      <c r="E5867" s="261" t="s">
        <v>1</v>
      </c>
      <c r="F5867" s="262" t="s">
        <v>2105</v>
      </c>
      <c r="G5867" s="260"/>
      <c r="H5867" s="263">
        <v>-0.69999999999999996</v>
      </c>
      <c r="I5867" s="264"/>
      <c r="J5867" s="260"/>
      <c r="K5867" s="260"/>
      <c r="L5867" s="265"/>
      <c r="M5867" s="266"/>
      <c r="N5867" s="267"/>
      <c r="O5867" s="267"/>
      <c r="P5867" s="267"/>
      <c r="Q5867" s="267"/>
      <c r="R5867" s="267"/>
      <c r="S5867" s="267"/>
      <c r="T5867" s="268"/>
      <c r="U5867" s="14"/>
      <c r="V5867" s="14"/>
      <c r="W5867" s="14"/>
      <c r="X5867" s="14"/>
      <c r="Y5867" s="14"/>
      <c r="Z5867" s="14"/>
      <c r="AA5867" s="14"/>
      <c r="AB5867" s="14"/>
      <c r="AC5867" s="14"/>
      <c r="AD5867" s="14"/>
      <c r="AE5867" s="14"/>
      <c r="AT5867" s="269" t="s">
        <v>200</v>
      </c>
      <c r="AU5867" s="269" t="s">
        <v>82</v>
      </c>
      <c r="AV5867" s="14" t="s">
        <v>82</v>
      </c>
      <c r="AW5867" s="14" t="s">
        <v>30</v>
      </c>
      <c r="AX5867" s="14" t="s">
        <v>73</v>
      </c>
      <c r="AY5867" s="269" t="s">
        <v>189</v>
      </c>
    </row>
    <row r="5868" s="15" customFormat="1">
      <c r="A5868" s="15"/>
      <c r="B5868" s="270"/>
      <c r="C5868" s="271"/>
      <c r="D5868" s="242" t="s">
        <v>200</v>
      </c>
      <c r="E5868" s="272" t="s">
        <v>1</v>
      </c>
      <c r="F5868" s="273" t="s">
        <v>207</v>
      </c>
      <c r="G5868" s="271"/>
      <c r="H5868" s="274">
        <v>14.01</v>
      </c>
      <c r="I5868" s="275"/>
      <c r="J5868" s="271"/>
      <c r="K5868" s="271"/>
      <c r="L5868" s="276"/>
      <c r="M5868" s="277"/>
      <c r="N5868" s="278"/>
      <c r="O5868" s="278"/>
      <c r="P5868" s="278"/>
      <c r="Q5868" s="278"/>
      <c r="R5868" s="278"/>
      <c r="S5868" s="278"/>
      <c r="T5868" s="279"/>
      <c r="U5868" s="15"/>
      <c r="V5868" s="15"/>
      <c r="W5868" s="15"/>
      <c r="X5868" s="15"/>
      <c r="Y5868" s="15"/>
      <c r="Z5868" s="15"/>
      <c r="AA5868" s="15"/>
      <c r="AB5868" s="15"/>
      <c r="AC5868" s="15"/>
      <c r="AD5868" s="15"/>
      <c r="AE5868" s="15"/>
      <c r="AT5868" s="280" t="s">
        <v>200</v>
      </c>
      <c r="AU5868" s="280" t="s">
        <v>82</v>
      </c>
      <c r="AV5868" s="15" t="s">
        <v>195</v>
      </c>
      <c r="AW5868" s="15" t="s">
        <v>30</v>
      </c>
      <c r="AX5868" s="15" t="s">
        <v>80</v>
      </c>
      <c r="AY5868" s="280" t="s">
        <v>189</v>
      </c>
    </row>
    <row r="5869" s="2" customFormat="1" ht="16.5" customHeight="1">
      <c r="A5869" s="39"/>
      <c r="B5869" s="40"/>
      <c r="C5869" s="228" t="s">
        <v>3833</v>
      </c>
      <c r="D5869" s="228" t="s">
        <v>191</v>
      </c>
      <c r="E5869" s="229" t="s">
        <v>3834</v>
      </c>
      <c r="F5869" s="230" t="s">
        <v>3835</v>
      </c>
      <c r="G5869" s="231" t="s">
        <v>301</v>
      </c>
      <c r="H5869" s="232">
        <v>36.207000000000001</v>
      </c>
      <c r="I5869" s="233"/>
      <c r="J5869" s="234">
        <f>ROUND(I5869*H5869,2)</f>
        <v>0</v>
      </c>
      <c r="K5869" s="235"/>
      <c r="L5869" s="45"/>
      <c r="M5869" s="236" t="s">
        <v>1</v>
      </c>
      <c r="N5869" s="237" t="s">
        <v>38</v>
      </c>
      <c r="O5869" s="92"/>
      <c r="P5869" s="238">
        <f>O5869*H5869</f>
        <v>0</v>
      </c>
      <c r="Q5869" s="238">
        <v>0.00029999999999999997</v>
      </c>
      <c r="R5869" s="238">
        <f>Q5869*H5869</f>
        <v>0.0108621</v>
      </c>
      <c r="S5869" s="238">
        <v>0</v>
      </c>
      <c r="T5869" s="239">
        <f>S5869*H5869</f>
        <v>0</v>
      </c>
      <c r="U5869" s="39"/>
      <c r="V5869" s="39"/>
      <c r="W5869" s="39"/>
      <c r="X5869" s="39"/>
      <c r="Y5869" s="39"/>
      <c r="Z5869" s="39"/>
      <c r="AA5869" s="39"/>
      <c r="AB5869" s="39"/>
      <c r="AC5869" s="39"/>
      <c r="AD5869" s="39"/>
      <c r="AE5869" s="39"/>
      <c r="AR5869" s="240" t="s">
        <v>306</v>
      </c>
      <c r="AT5869" s="240" t="s">
        <v>191</v>
      </c>
      <c r="AU5869" s="240" t="s">
        <v>82</v>
      </c>
      <c r="AY5869" s="18" t="s">
        <v>189</v>
      </c>
      <c r="BE5869" s="241">
        <f>IF(N5869="základní",J5869,0)</f>
        <v>0</v>
      </c>
      <c r="BF5869" s="241">
        <f>IF(N5869="snížená",J5869,0)</f>
        <v>0</v>
      </c>
      <c r="BG5869" s="241">
        <f>IF(N5869="zákl. přenesená",J5869,0)</f>
        <v>0</v>
      </c>
      <c r="BH5869" s="241">
        <f>IF(N5869="sníž. přenesená",J5869,0)</f>
        <v>0</v>
      </c>
      <c r="BI5869" s="241">
        <f>IF(N5869="nulová",J5869,0)</f>
        <v>0</v>
      </c>
      <c r="BJ5869" s="18" t="s">
        <v>80</v>
      </c>
      <c r="BK5869" s="241">
        <f>ROUND(I5869*H5869,2)</f>
        <v>0</v>
      </c>
      <c r="BL5869" s="18" t="s">
        <v>306</v>
      </c>
      <c r="BM5869" s="240" t="s">
        <v>3836</v>
      </c>
    </row>
    <row r="5870" s="2" customFormat="1">
      <c r="A5870" s="39"/>
      <c r="B5870" s="40"/>
      <c r="C5870" s="41"/>
      <c r="D5870" s="242" t="s">
        <v>197</v>
      </c>
      <c r="E5870" s="41"/>
      <c r="F5870" s="243" t="s">
        <v>3835</v>
      </c>
      <c r="G5870" s="41"/>
      <c r="H5870" s="41"/>
      <c r="I5870" s="244"/>
      <c r="J5870" s="41"/>
      <c r="K5870" s="41"/>
      <c r="L5870" s="45"/>
      <c r="M5870" s="245"/>
      <c r="N5870" s="246"/>
      <c r="O5870" s="92"/>
      <c r="P5870" s="92"/>
      <c r="Q5870" s="92"/>
      <c r="R5870" s="92"/>
      <c r="S5870" s="92"/>
      <c r="T5870" s="93"/>
      <c r="U5870" s="39"/>
      <c r="V5870" s="39"/>
      <c r="W5870" s="39"/>
      <c r="X5870" s="39"/>
      <c r="Y5870" s="39"/>
      <c r="Z5870" s="39"/>
      <c r="AA5870" s="39"/>
      <c r="AB5870" s="39"/>
      <c r="AC5870" s="39"/>
      <c r="AD5870" s="39"/>
      <c r="AE5870" s="39"/>
      <c r="AT5870" s="18" t="s">
        <v>197</v>
      </c>
      <c r="AU5870" s="18" t="s">
        <v>82</v>
      </c>
    </row>
    <row r="5871" s="2" customFormat="1">
      <c r="A5871" s="39"/>
      <c r="B5871" s="40"/>
      <c r="C5871" s="41"/>
      <c r="D5871" s="247" t="s">
        <v>198</v>
      </c>
      <c r="E5871" s="41"/>
      <c r="F5871" s="248" t="s">
        <v>3837</v>
      </c>
      <c r="G5871" s="41"/>
      <c r="H5871" s="41"/>
      <c r="I5871" s="244"/>
      <c r="J5871" s="41"/>
      <c r="K5871" s="41"/>
      <c r="L5871" s="45"/>
      <c r="M5871" s="245"/>
      <c r="N5871" s="246"/>
      <c r="O5871" s="92"/>
      <c r="P5871" s="92"/>
      <c r="Q5871" s="92"/>
      <c r="R5871" s="92"/>
      <c r="S5871" s="92"/>
      <c r="T5871" s="93"/>
      <c r="U5871" s="39"/>
      <c r="V5871" s="39"/>
      <c r="W5871" s="39"/>
      <c r="X5871" s="39"/>
      <c r="Y5871" s="39"/>
      <c r="Z5871" s="39"/>
      <c r="AA5871" s="39"/>
      <c r="AB5871" s="39"/>
      <c r="AC5871" s="39"/>
      <c r="AD5871" s="39"/>
      <c r="AE5871" s="39"/>
      <c r="AT5871" s="18" t="s">
        <v>198</v>
      </c>
      <c r="AU5871" s="18" t="s">
        <v>82</v>
      </c>
    </row>
    <row r="5872" s="2" customFormat="1" ht="24.15" customHeight="1">
      <c r="A5872" s="39"/>
      <c r="B5872" s="40"/>
      <c r="C5872" s="228" t="s">
        <v>3838</v>
      </c>
      <c r="D5872" s="228" t="s">
        <v>191</v>
      </c>
      <c r="E5872" s="229" t="s">
        <v>3839</v>
      </c>
      <c r="F5872" s="230" t="s">
        <v>3840</v>
      </c>
      <c r="G5872" s="231" t="s">
        <v>301</v>
      </c>
      <c r="H5872" s="232">
        <v>34.777000000000001</v>
      </c>
      <c r="I5872" s="233"/>
      <c r="J5872" s="234">
        <f>ROUND(I5872*H5872,2)</f>
        <v>0</v>
      </c>
      <c r="K5872" s="235"/>
      <c r="L5872" s="45"/>
      <c r="M5872" s="236" t="s">
        <v>1</v>
      </c>
      <c r="N5872" s="237" t="s">
        <v>38</v>
      </c>
      <c r="O5872" s="92"/>
      <c r="P5872" s="238">
        <f>O5872*H5872</f>
        <v>0</v>
      </c>
      <c r="Q5872" s="238">
        <v>0.0047999999999999996</v>
      </c>
      <c r="R5872" s="238">
        <f>Q5872*H5872</f>
        <v>0.16692959999999998</v>
      </c>
      <c r="S5872" s="238">
        <v>0</v>
      </c>
      <c r="T5872" s="239">
        <f>S5872*H5872</f>
        <v>0</v>
      </c>
      <c r="U5872" s="39"/>
      <c r="V5872" s="39"/>
      <c r="W5872" s="39"/>
      <c r="X5872" s="39"/>
      <c r="Y5872" s="39"/>
      <c r="Z5872" s="39"/>
      <c r="AA5872" s="39"/>
      <c r="AB5872" s="39"/>
      <c r="AC5872" s="39"/>
      <c r="AD5872" s="39"/>
      <c r="AE5872" s="39"/>
      <c r="AR5872" s="240" t="s">
        <v>306</v>
      </c>
      <c r="AT5872" s="240" t="s">
        <v>191</v>
      </c>
      <c r="AU5872" s="240" t="s">
        <v>82</v>
      </c>
      <c r="AY5872" s="18" t="s">
        <v>189</v>
      </c>
      <c r="BE5872" s="241">
        <f>IF(N5872="základní",J5872,0)</f>
        <v>0</v>
      </c>
      <c r="BF5872" s="241">
        <f>IF(N5872="snížená",J5872,0)</f>
        <v>0</v>
      </c>
      <c r="BG5872" s="241">
        <f>IF(N5872="zákl. přenesená",J5872,0)</f>
        <v>0</v>
      </c>
      <c r="BH5872" s="241">
        <f>IF(N5872="sníž. přenesená",J5872,0)</f>
        <v>0</v>
      </c>
      <c r="BI5872" s="241">
        <f>IF(N5872="nulová",J5872,0)</f>
        <v>0</v>
      </c>
      <c r="BJ5872" s="18" t="s">
        <v>80</v>
      </c>
      <c r="BK5872" s="241">
        <f>ROUND(I5872*H5872,2)</f>
        <v>0</v>
      </c>
      <c r="BL5872" s="18" t="s">
        <v>306</v>
      </c>
      <c r="BM5872" s="240" t="s">
        <v>3841</v>
      </c>
    </row>
    <row r="5873" s="2" customFormat="1">
      <c r="A5873" s="39"/>
      <c r="B5873" s="40"/>
      <c r="C5873" s="41"/>
      <c r="D5873" s="242" t="s">
        <v>197</v>
      </c>
      <c r="E5873" s="41"/>
      <c r="F5873" s="243" t="s">
        <v>3840</v>
      </c>
      <c r="G5873" s="41"/>
      <c r="H5873" s="41"/>
      <c r="I5873" s="244"/>
      <c r="J5873" s="41"/>
      <c r="K5873" s="41"/>
      <c r="L5873" s="45"/>
      <c r="M5873" s="245"/>
      <c r="N5873" s="246"/>
      <c r="O5873" s="92"/>
      <c r="P5873" s="92"/>
      <c r="Q5873" s="92"/>
      <c r="R5873" s="92"/>
      <c r="S5873" s="92"/>
      <c r="T5873" s="93"/>
      <c r="U5873" s="39"/>
      <c r="V5873" s="39"/>
      <c r="W5873" s="39"/>
      <c r="X5873" s="39"/>
      <c r="Y5873" s="39"/>
      <c r="Z5873" s="39"/>
      <c r="AA5873" s="39"/>
      <c r="AB5873" s="39"/>
      <c r="AC5873" s="39"/>
      <c r="AD5873" s="39"/>
      <c r="AE5873" s="39"/>
      <c r="AT5873" s="18" t="s">
        <v>197</v>
      </c>
      <c r="AU5873" s="18" t="s">
        <v>82</v>
      </c>
    </row>
    <row r="5874" s="2" customFormat="1">
      <c r="A5874" s="39"/>
      <c r="B5874" s="40"/>
      <c r="C5874" s="41"/>
      <c r="D5874" s="247" t="s">
        <v>198</v>
      </c>
      <c r="E5874" s="41"/>
      <c r="F5874" s="248" t="s">
        <v>3842</v>
      </c>
      <c r="G5874" s="41"/>
      <c r="H5874" s="41"/>
      <c r="I5874" s="244"/>
      <c r="J5874" s="41"/>
      <c r="K5874" s="41"/>
      <c r="L5874" s="45"/>
      <c r="M5874" s="245"/>
      <c r="N5874" s="246"/>
      <c r="O5874" s="92"/>
      <c r="P5874" s="92"/>
      <c r="Q5874" s="92"/>
      <c r="R5874" s="92"/>
      <c r="S5874" s="92"/>
      <c r="T5874" s="93"/>
      <c r="U5874" s="39"/>
      <c r="V5874" s="39"/>
      <c r="W5874" s="39"/>
      <c r="X5874" s="39"/>
      <c r="Y5874" s="39"/>
      <c r="Z5874" s="39"/>
      <c r="AA5874" s="39"/>
      <c r="AB5874" s="39"/>
      <c r="AC5874" s="39"/>
      <c r="AD5874" s="39"/>
      <c r="AE5874" s="39"/>
      <c r="AT5874" s="18" t="s">
        <v>198</v>
      </c>
      <c r="AU5874" s="18" t="s">
        <v>82</v>
      </c>
    </row>
    <row r="5875" s="13" customFormat="1">
      <c r="A5875" s="13"/>
      <c r="B5875" s="249"/>
      <c r="C5875" s="250"/>
      <c r="D5875" s="242" t="s">
        <v>200</v>
      </c>
      <c r="E5875" s="251" t="s">
        <v>1</v>
      </c>
      <c r="F5875" s="252" t="s">
        <v>3790</v>
      </c>
      <c r="G5875" s="250"/>
      <c r="H5875" s="251" t="s">
        <v>1</v>
      </c>
      <c r="I5875" s="253"/>
      <c r="J5875" s="250"/>
      <c r="K5875" s="250"/>
      <c r="L5875" s="254"/>
      <c r="M5875" s="255"/>
      <c r="N5875" s="256"/>
      <c r="O5875" s="256"/>
      <c r="P5875" s="256"/>
      <c r="Q5875" s="256"/>
      <c r="R5875" s="256"/>
      <c r="S5875" s="256"/>
      <c r="T5875" s="257"/>
      <c r="U5875" s="13"/>
      <c r="V5875" s="13"/>
      <c r="W5875" s="13"/>
      <c r="X5875" s="13"/>
      <c r="Y5875" s="13"/>
      <c r="Z5875" s="13"/>
      <c r="AA5875" s="13"/>
      <c r="AB5875" s="13"/>
      <c r="AC5875" s="13"/>
      <c r="AD5875" s="13"/>
      <c r="AE5875" s="13"/>
      <c r="AT5875" s="258" t="s">
        <v>200</v>
      </c>
      <c r="AU5875" s="258" t="s">
        <v>82</v>
      </c>
      <c r="AV5875" s="13" t="s">
        <v>80</v>
      </c>
      <c r="AW5875" s="13" t="s">
        <v>30</v>
      </c>
      <c r="AX5875" s="13" t="s">
        <v>73</v>
      </c>
      <c r="AY5875" s="258" t="s">
        <v>189</v>
      </c>
    </row>
    <row r="5876" s="13" customFormat="1">
      <c r="A5876" s="13"/>
      <c r="B5876" s="249"/>
      <c r="C5876" s="250"/>
      <c r="D5876" s="242" t="s">
        <v>200</v>
      </c>
      <c r="E5876" s="251" t="s">
        <v>1</v>
      </c>
      <c r="F5876" s="252" t="s">
        <v>338</v>
      </c>
      <c r="G5876" s="250"/>
      <c r="H5876" s="251" t="s">
        <v>1</v>
      </c>
      <c r="I5876" s="253"/>
      <c r="J5876" s="250"/>
      <c r="K5876" s="250"/>
      <c r="L5876" s="254"/>
      <c r="M5876" s="255"/>
      <c r="N5876" s="256"/>
      <c r="O5876" s="256"/>
      <c r="P5876" s="256"/>
      <c r="Q5876" s="256"/>
      <c r="R5876" s="256"/>
      <c r="S5876" s="256"/>
      <c r="T5876" s="257"/>
      <c r="U5876" s="13"/>
      <c r="V5876" s="13"/>
      <c r="W5876" s="13"/>
      <c r="X5876" s="13"/>
      <c r="Y5876" s="13"/>
      <c r="Z5876" s="13"/>
      <c r="AA5876" s="13"/>
      <c r="AB5876" s="13"/>
      <c r="AC5876" s="13"/>
      <c r="AD5876" s="13"/>
      <c r="AE5876" s="13"/>
      <c r="AT5876" s="258" t="s">
        <v>200</v>
      </c>
      <c r="AU5876" s="258" t="s">
        <v>82</v>
      </c>
      <c r="AV5876" s="13" t="s">
        <v>80</v>
      </c>
      <c r="AW5876" s="13" t="s">
        <v>30</v>
      </c>
      <c r="AX5876" s="13" t="s">
        <v>73</v>
      </c>
      <c r="AY5876" s="258" t="s">
        <v>189</v>
      </c>
    </row>
    <row r="5877" s="13" customFormat="1">
      <c r="A5877" s="13"/>
      <c r="B5877" s="249"/>
      <c r="C5877" s="250"/>
      <c r="D5877" s="242" t="s">
        <v>200</v>
      </c>
      <c r="E5877" s="251" t="s">
        <v>1</v>
      </c>
      <c r="F5877" s="252" t="s">
        <v>846</v>
      </c>
      <c r="G5877" s="250"/>
      <c r="H5877" s="251" t="s">
        <v>1</v>
      </c>
      <c r="I5877" s="253"/>
      <c r="J5877" s="250"/>
      <c r="K5877" s="250"/>
      <c r="L5877" s="254"/>
      <c r="M5877" s="255"/>
      <c r="N5877" s="256"/>
      <c r="O5877" s="256"/>
      <c r="P5877" s="256"/>
      <c r="Q5877" s="256"/>
      <c r="R5877" s="256"/>
      <c r="S5877" s="256"/>
      <c r="T5877" s="257"/>
      <c r="U5877" s="13"/>
      <c r="V5877" s="13"/>
      <c r="W5877" s="13"/>
      <c r="X5877" s="13"/>
      <c r="Y5877" s="13"/>
      <c r="Z5877" s="13"/>
      <c r="AA5877" s="13"/>
      <c r="AB5877" s="13"/>
      <c r="AC5877" s="13"/>
      <c r="AD5877" s="13"/>
      <c r="AE5877" s="13"/>
      <c r="AT5877" s="258" t="s">
        <v>200</v>
      </c>
      <c r="AU5877" s="258" t="s">
        <v>82</v>
      </c>
      <c r="AV5877" s="13" t="s">
        <v>80</v>
      </c>
      <c r="AW5877" s="13" t="s">
        <v>30</v>
      </c>
      <c r="AX5877" s="13" t="s">
        <v>73</v>
      </c>
      <c r="AY5877" s="258" t="s">
        <v>189</v>
      </c>
    </row>
    <row r="5878" s="14" customFormat="1">
      <c r="A5878" s="14"/>
      <c r="B5878" s="259"/>
      <c r="C5878" s="260"/>
      <c r="D5878" s="242" t="s">
        <v>200</v>
      </c>
      <c r="E5878" s="261" t="s">
        <v>1</v>
      </c>
      <c r="F5878" s="262" t="s">
        <v>847</v>
      </c>
      <c r="G5878" s="260"/>
      <c r="H5878" s="263">
        <v>1.3500000000000001</v>
      </c>
      <c r="I5878" s="264"/>
      <c r="J5878" s="260"/>
      <c r="K5878" s="260"/>
      <c r="L5878" s="265"/>
      <c r="M5878" s="266"/>
      <c r="N5878" s="267"/>
      <c r="O5878" s="267"/>
      <c r="P5878" s="267"/>
      <c r="Q5878" s="267"/>
      <c r="R5878" s="267"/>
      <c r="S5878" s="267"/>
      <c r="T5878" s="268"/>
      <c r="U5878" s="14"/>
      <c r="V5878" s="14"/>
      <c r="W5878" s="14"/>
      <c r="X5878" s="14"/>
      <c r="Y5878" s="14"/>
      <c r="Z5878" s="14"/>
      <c r="AA5878" s="14"/>
      <c r="AB5878" s="14"/>
      <c r="AC5878" s="14"/>
      <c r="AD5878" s="14"/>
      <c r="AE5878" s="14"/>
      <c r="AT5878" s="269" t="s">
        <v>200</v>
      </c>
      <c r="AU5878" s="269" t="s">
        <v>82</v>
      </c>
      <c r="AV5878" s="14" t="s">
        <v>82</v>
      </c>
      <c r="AW5878" s="14" t="s">
        <v>30</v>
      </c>
      <c r="AX5878" s="14" t="s">
        <v>73</v>
      </c>
      <c r="AY5878" s="269" t="s">
        <v>189</v>
      </c>
    </row>
    <row r="5879" s="13" customFormat="1">
      <c r="A5879" s="13"/>
      <c r="B5879" s="249"/>
      <c r="C5879" s="250"/>
      <c r="D5879" s="242" t="s">
        <v>200</v>
      </c>
      <c r="E5879" s="251" t="s">
        <v>1</v>
      </c>
      <c r="F5879" s="252" t="s">
        <v>848</v>
      </c>
      <c r="G5879" s="250"/>
      <c r="H5879" s="251" t="s">
        <v>1</v>
      </c>
      <c r="I5879" s="253"/>
      <c r="J5879" s="250"/>
      <c r="K5879" s="250"/>
      <c r="L5879" s="254"/>
      <c r="M5879" s="255"/>
      <c r="N5879" s="256"/>
      <c r="O5879" s="256"/>
      <c r="P5879" s="256"/>
      <c r="Q5879" s="256"/>
      <c r="R5879" s="256"/>
      <c r="S5879" s="256"/>
      <c r="T5879" s="257"/>
      <c r="U5879" s="13"/>
      <c r="V5879" s="13"/>
      <c r="W5879" s="13"/>
      <c r="X5879" s="13"/>
      <c r="Y5879" s="13"/>
      <c r="Z5879" s="13"/>
      <c r="AA5879" s="13"/>
      <c r="AB5879" s="13"/>
      <c r="AC5879" s="13"/>
      <c r="AD5879" s="13"/>
      <c r="AE5879" s="13"/>
      <c r="AT5879" s="258" t="s">
        <v>200</v>
      </c>
      <c r="AU5879" s="258" t="s">
        <v>82</v>
      </c>
      <c r="AV5879" s="13" t="s">
        <v>80</v>
      </c>
      <c r="AW5879" s="13" t="s">
        <v>30</v>
      </c>
      <c r="AX5879" s="13" t="s">
        <v>73</v>
      </c>
      <c r="AY5879" s="258" t="s">
        <v>189</v>
      </c>
    </row>
    <row r="5880" s="14" customFormat="1">
      <c r="A5880" s="14"/>
      <c r="B5880" s="259"/>
      <c r="C5880" s="260"/>
      <c r="D5880" s="242" t="s">
        <v>200</v>
      </c>
      <c r="E5880" s="261" t="s">
        <v>1</v>
      </c>
      <c r="F5880" s="262" t="s">
        <v>849</v>
      </c>
      <c r="G5880" s="260"/>
      <c r="H5880" s="263">
        <v>24.024999999999999</v>
      </c>
      <c r="I5880" s="264"/>
      <c r="J5880" s="260"/>
      <c r="K5880" s="260"/>
      <c r="L5880" s="265"/>
      <c r="M5880" s="266"/>
      <c r="N5880" s="267"/>
      <c r="O5880" s="267"/>
      <c r="P5880" s="267"/>
      <c r="Q5880" s="267"/>
      <c r="R5880" s="267"/>
      <c r="S5880" s="267"/>
      <c r="T5880" s="268"/>
      <c r="U5880" s="14"/>
      <c r="V5880" s="14"/>
      <c r="W5880" s="14"/>
      <c r="X5880" s="14"/>
      <c r="Y5880" s="14"/>
      <c r="Z5880" s="14"/>
      <c r="AA5880" s="14"/>
      <c r="AB5880" s="14"/>
      <c r="AC5880" s="14"/>
      <c r="AD5880" s="14"/>
      <c r="AE5880" s="14"/>
      <c r="AT5880" s="269" t="s">
        <v>200</v>
      </c>
      <c r="AU5880" s="269" t="s">
        <v>82</v>
      </c>
      <c r="AV5880" s="14" t="s">
        <v>82</v>
      </c>
      <c r="AW5880" s="14" t="s">
        <v>30</v>
      </c>
      <c r="AX5880" s="14" t="s">
        <v>73</v>
      </c>
      <c r="AY5880" s="269" t="s">
        <v>189</v>
      </c>
    </row>
    <row r="5881" s="13" customFormat="1">
      <c r="A5881" s="13"/>
      <c r="B5881" s="249"/>
      <c r="C5881" s="250"/>
      <c r="D5881" s="242" t="s">
        <v>200</v>
      </c>
      <c r="E5881" s="251" t="s">
        <v>1</v>
      </c>
      <c r="F5881" s="252" t="s">
        <v>369</v>
      </c>
      <c r="G5881" s="250"/>
      <c r="H5881" s="251" t="s">
        <v>1</v>
      </c>
      <c r="I5881" s="253"/>
      <c r="J5881" s="250"/>
      <c r="K5881" s="250"/>
      <c r="L5881" s="254"/>
      <c r="M5881" s="255"/>
      <c r="N5881" s="256"/>
      <c r="O5881" s="256"/>
      <c r="P5881" s="256"/>
      <c r="Q5881" s="256"/>
      <c r="R5881" s="256"/>
      <c r="S5881" s="256"/>
      <c r="T5881" s="257"/>
      <c r="U5881" s="13"/>
      <c r="V5881" s="13"/>
      <c r="W5881" s="13"/>
      <c r="X5881" s="13"/>
      <c r="Y5881" s="13"/>
      <c r="Z5881" s="13"/>
      <c r="AA5881" s="13"/>
      <c r="AB5881" s="13"/>
      <c r="AC5881" s="13"/>
      <c r="AD5881" s="13"/>
      <c r="AE5881" s="13"/>
      <c r="AT5881" s="258" t="s">
        <v>200</v>
      </c>
      <c r="AU5881" s="258" t="s">
        <v>82</v>
      </c>
      <c r="AV5881" s="13" t="s">
        <v>80</v>
      </c>
      <c r="AW5881" s="13" t="s">
        <v>30</v>
      </c>
      <c r="AX5881" s="13" t="s">
        <v>73</v>
      </c>
      <c r="AY5881" s="258" t="s">
        <v>189</v>
      </c>
    </row>
    <row r="5882" s="14" customFormat="1">
      <c r="A5882" s="14"/>
      <c r="B5882" s="259"/>
      <c r="C5882" s="260"/>
      <c r="D5882" s="242" t="s">
        <v>200</v>
      </c>
      <c r="E5882" s="261" t="s">
        <v>1</v>
      </c>
      <c r="F5882" s="262" t="s">
        <v>850</v>
      </c>
      <c r="G5882" s="260"/>
      <c r="H5882" s="263">
        <v>-3.7189999999999999</v>
      </c>
      <c r="I5882" s="264"/>
      <c r="J5882" s="260"/>
      <c r="K5882" s="260"/>
      <c r="L5882" s="265"/>
      <c r="M5882" s="266"/>
      <c r="N5882" s="267"/>
      <c r="O5882" s="267"/>
      <c r="P5882" s="267"/>
      <c r="Q5882" s="267"/>
      <c r="R5882" s="267"/>
      <c r="S5882" s="267"/>
      <c r="T5882" s="268"/>
      <c r="U5882" s="14"/>
      <c r="V5882" s="14"/>
      <c r="W5882" s="14"/>
      <c r="X5882" s="14"/>
      <c r="Y5882" s="14"/>
      <c r="Z5882" s="14"/>
      <c r="AA5882" s="14"/>
      <c r="AB5882" s="14"/>
      <c r="AC5882" s="14"/>
      <c r="AD5882" s="14"/>
      <c r="AE5882" s="14"/>
      <c r="AT5882" s="269" t="s">
        <v>200</v>
      </c>
      <c r="AU5882" s="269" t="s">
        <v>82</v>
      </c>
      <c r="AV5882" s="14" t="s">
        <v>82</v>
      </c>
      <c r="AW5882" s="14" t="s">
        <v>30</v>
      </c>
      <c r="AX5882" s="14" t="s">
        <v>73</v>
      </c>
      <c r="AY5882" s="269" t="s">
        <v>189</v>
      </c>
    </row>
    <row r="5883" s="13" customFormat="1">
      <c r="A5883" s="13"/>
      <c r="B5883" s="249"/>
      <c r="C5883" s="250"/>
      <c r="D5883" s="242" t="s">
        <v>200</v>
      </c>
      <c r="E5883" s="251" t="s">
        <v>1</v>
      </c>
      <c r="F5883" s="252" t="s">
        <v>851</v>
      </c>
      <c r="G5883" s="250"/>
      <c r="H5883" s="251" t="s">
        <v>1</v>
      </c>
      <c r="I5883" s="253"/>
      <c r="J5883" s="250"/>
      <c r="K5883" s="250"/>
      <c r="L5883" s="254"/>
      <c r="M5883" s="255"/>
      <c r="N5883" s="256"/>
      <c r="O5883" s="256"/>
      <c r="P5883" s="256"/>
      <c r="Q5883" s="256"/>
      <c r="R5883" s="256"/>
      <c r="S5883" s="256"/>
      <c r="T5883" s="257"/>
      <c r="U5883" s="13"/>
      <c r="V5883" s="13"/>
      <c r="W5883" s="13"/>
      <c r="X5883" s="13"/>
      <c r="Y5883" s="13"/>
      <c r="Z5883" s="13"/>
      <c r="AA5883" s="13"/>
      <c r="AB5883" s="13"/>
      <c r="AC5883" s="13"/>
      <c r="AD5883" s="13"/>
      <c r="AE5883" s="13"/>
      <c r="AT5883" s="258" t="s">
        <v>200</v>
      </c>
      <c r="AU5883" s="258" t="s">
        <v>82</v>
      </c>
      <c r="AV5883" s="13" t="s">
        <v>80</v>
      </c>
      <c r="AW5883" s="13" t="s">
        <v>30</v>
      </c>
      <c r="AX5883" s="13" t="s">
        <v>73</v>
      </c>
      <c r="AY5883" s="258" t="s">
        <v>189</v>
      </c>
    </row>
    <row r="5884" s="14" customFormat="1">
      <c r="A5884" s="14"/>
      <c r="B5884" s="259"/>
      <c r="C5884" s="260"/>
      <c r="D5884" s="242" t="s">
        <v>200</v>
      </c>
      <c r="E5884" s="261" t="s">
        <v>1</v>
      </c>
      <c r="F5884" s="262" t="s">
        <v>852</v>
      </c>
      <c r="G5884" s="260"/>
      <c r="H5884" s="263">
        <v>14.5</v>
      </c>
      <c r="I5884" s="264"/>
      <c r="J5884" s="260"/>
      <c r="K5884" s="260"/>
      <c r="L5884" s="265"/>
      <c r="M5884" s="266"/>
      <c r="N5884" s="267"/>
      <c r="O5884" s="267"/>
      <c r="P5884" s="267"/>
      <c r="Q5884" s="267"/>
      <c r="R5884" s="267"/>
      <c r="S5884" s="267"/>
      <c r="T5884" s="268"/>
      <c r="U5884" s="14"/>
      <c r="V5884" s="14"/>
      <c r="W5884" s="14"/>
      <c r="X5884" s="14"/>
      <c r="Y5884" s="14"/>
      <c r="Z5884" s="14"/>
      <c r="AA5884" s="14"/>
      <c r="AB5884" s="14"/>
      <c r="AC5884" s="14"/>
      <c r="AD5884" s="14"/>
      <c r="AE5884" s="14"/>
      <c r="AT5884" s="269" t="s">
        <v>200</v>
      </c>
      <c r="AU5884" s="269" t="s">
        <v>82</v>
      </c>
      <c r="AV5884" s="14" t="s">
        <v>82</v>
      </c>
      <c r="AW5884" s="14" t="s">
        <v>30</v>
      </c>
      <c r="AX5884" s="14" t="s">
        <v>73</v>
      </c>
      <c r="AY5884" s="269" t="s">
        <v>189</v>
      </c>
    </row>
    <row r="5885" s="13" customFormat="1">
      <c r="A5885" s="13"/>
      <c r="B5885" s="249"/>
      <c r="C5885" s="250"/>
      <c r="D5885" s="242" t="s">
        <v>200</v>
      </c>
      <c r="E5885" s="251" t="s">
        <v>1</v>
      </c>
      <c r="F5885" s="252" t="s">
        <v>369</v>
      </c>
      <c r="G5885" s="250"/>
      <c r="H5885" s="251" t="s">
        <v>1</v>
      </c>
      <c r="I5885" s="253"/>
      <c r="J5885" s="250"/>
      <c r="K5885" s="250"/>
      <c r="L5885" s="254"/>
      <c r="M5885" s="255"/>
      <c r="N5885" s="256"/>
      <c r="O5885" s="256"/>
      <c r="P5885" s="256"/>
      <c r="Q5885" s="256"/>
      <c r="R5885" s="256"/>
      <c r="S5885" s="256"/>
      <c r="T5885" s="257"/>
      <c r="U5885" s="13"/>
      <c r="V5885" s="13"/>
      <c r="W5885" s="13"/>
      <c r="X5885" s="13"/>
      <c r="Y5885" s="13"/>
      <c r="Z5885" s="13"/>
      <c r="AA5885" s="13"/>
      <c r="AB5885" s="13"/>
      <c r="AC5885" s="13"/>
      <c r="AD5885" s="13"/>
      <c r="AE5885" s="13"/>
      <c r="AT5885" s="258" t="s">
        <v>200</v>
      </c>
      <c r="AU5885" s="258" t="s">
        <v>82</v>
      </c>
      <c r="AV5885" s="13" t="s">
        <v>80</v>
      </c>
      <c r="AW5885" s="13" t="s">
        <v>30</v>
      </c>
      <c r="AX5885" s="13" t="s">
        <v>73</v>
      </c>
      <c r="AY5885" s="258" t="s">
        <v>189</v>
      </c>
    </row>
    <row r="5886" s="14" customFormat="1">
      <c r="A5886" s="14"/>
      <c r="B5886" s="259"/>
      <c r="C5886" s="260"/>
      <c r="D5886" s="242" t="s">
        <v>200</v>
      </c>
      <c r="E5886" s="261" t="s">
        <v>1</v>
      </c>
      <c r="F5886" s="262" t="s">
        <v>853</v>
      </c>
      <c r="G5886" s="260"/>
      <c r="H5886" s="263">
        <v>-1.379</v>
      </c>
      <c r="I5886" s="264"/>
      <c r="J5886" s="260"/>
      <c r="K5886" s="260"/>
      <c r="L5886" s="265"/>
      <c r="M5886" s="266"/>
      <c r="N5886" s="267"/>
      <c r="O5886" s="267"/>
      <c r="P5886" s="267"/>
      <c r="Q5886" s="267"/>
      <c r="R5886" s="267"/>
      <c r="S5886" s="267"/>
      <c r="T5886" s="268"/>
      <c r="U5886" s="14"/>
      <c r="V5886" s="14"/>
      <c r="W5886" s="14"/>
      <c r="X5886" s="14"/>
      <c r="Y5886" s="14"/>
      <c r="Z5886" s="14"/>
      <c r="AA5886" s="14"/>
      <c r="AB5886" s="14"/>
      <c r="AC5886" s="14"/>
      <c r="AD5886" s="14"/>
      <c r="AE5886" s="14"/>
      <c r="AT5886" s="269" t="s">
        <v>200</v>
      </c>
      <c r="AU5886" s="269" t="s">
        <v>82</v>
      </c>
      <c r="AV5886" s="14" t="s">
        <v>82</v>
      </c>
      <c r="AW5886" s="14" t="s">
        <v>30</v>
      </c>
      <c r="AX5886" s="14" t="s">
        <v>73</v>
      </c>
      <c r="AY5886" s="269" t="s">
        <v>189</v>
      </c>
    </row>
    <row r="5887" s="15" customFormat="1">
      <c r="A5887" s="15"/>
      <c r="B5887" s="270"/>
      <c r="C5887" s="271"/>
      <c r="D5887" s="242" t="s">
        <v>200</v>
      </c>
      <c r="E5887" s="272" t="s">
        <v>1</v>
      </c>
      <c r="F5887" s="273" t="s">
        <v>207</v>
      </c>
      <c r="G5887" s="271"/>
      <c r="H5887" s="274">
        <v>34.777000000000001</v>
      </c>
      <c r="I5887" s="275"/>
      <c r="J5887" s="271"/>
      <c r="K5887" s="271"/>
      <c r="L5887" s="276"/>
      <c r="M5887" s="277"/>
      <c r="N5887" s="278"/>
      <c r="O5887" s="278"/>
      <c r="P5887" s="278"/>
      <c r="Q5887" s="278"/>
      <c r="R5887" s="278"/>
      <c r="S5887" s="278"/>
      <c r="T5887" s="279"/>
      <c r="U5887" s="15"/>
      <c r="V5887" s="15"/>
      <c r="W5887" s="15"/>
      <c r="X5887" s="15"/>
      <c r="Y5887" s="15"/>
      <c r="Z5887" s="15"/>
      <c r="AA5887" s="15"/>
      <c r="AB5887" s="15"/>
      <c r="AC5887" s="15"/>
      <c r="AD5887" s="15"/>
      <c r="AE5887" s="15"/>
      <c r="AT5887" s="280" t="s">
        <v>200</v>
      </c>
      <c r="AU5887" s="280" t="s">
        <v>82</v>
      </c>
      <c r="AV5887" s="15" t="s">
        <v>195</v>
      </c>
      <c r="AW5887" s="15" t="s">
        <v>30</v>
      </c>
      <c r="AX5887" s="15" t="s">
        <v>80</v>
      </c>
      <c r="AY5887" s="280" t="s">
        <v>189</v>
      </c>
    </row>
    <row r="5888" s="2" customFormat="1" ht="33" customHeight="1">
      <c r="A5888" s="39"/>
      <c r="B5888" s="40"/>
      <c r="C5888" s="281" t="s">
        <v>3843</v>
      </c>
      <c r="D5888" s="281" t="s">
        <v>273</v>
      </c>
      <c r="E5888" s="282" t="s">
        <v>3844</v>
      </c>
      <c r="F5888" s="283" t="s">
        <v>3845</v>
      </c>
      <c r="G5888" s="284" t="s">
        <v>301</v>
      </c>
      <c r="H5888" s="285">
        <v>38.255000000000003</v>
      </c>
      <c r="I5888" s="286"/>
      <c r="J5888" s="287">
        <f>ROUND(I5888*H5888,2)</f>
        <v>0</v>
      </c>
      <c r="K5888" s="288"/>
      <c r="L5888" s="289"/>
      <c r="M5888" s="290" t="s">
        <v>1</v>
      </c>
      <c r="N5888" s="291" t="s">
        <v>38</v>
      </c>
      <c r="O5888" s="92"/>
      <c r="P5888" s="238">
        <f>O5888*H5888</f>
        <v>0</v>
      </c>
      <c r="Q5888" s="238">
        <v>0.0126</v>
      </c>
      <c r="R5888" s="238">
        <f>Q5888*H5888</f>
        <v>0.48201300000000002</v>
      </c>
      <c r="S5888" s="238">
        <v>0</v>
      </c>
      <c r="T5888" s="239">
        <f>S5888*H5888</f>
        <v>0</v>
      </c>
      <c r="U5888" s="39"/>
      <c r="V5888" s="39"/>
      <c r="W5888" s="39"/>
      <c r="X5888" s="39"/>
      <c r="Y5888" s="39"/>
      <c r="Z5888" s="39"/>
      <c r="AA5888" s="39"/>
      <c r="AB5888" s="39"/>
      <c r="AC5888" s="39"/>
      <c r="AD5888" s="39"/>
      <c r="AE5888" s="39"/>
      <c r="AR5888" s="240" t="s">
        <v>471</v>
      </c>
      <c r="AT5888" s="240" t="s">
        <v>273</v>
      </c>
      <c r="AU5888" s="240" t="s">
        <v>82</v>
      </c>
      <c r="AY5888" s="18" t="s">
        <v>189</v>
      </c>
      <c r="BE5888" s="241">
        <f>IF(N5888="základní",J5888,0)</f>
        <v>0</v>
      </c>
      <c r="BF5888" s="241">
        <f>IF(N5888="snížená",J5888,0)</f>
        <v>0</v>
      </c>
      <c r="BG5888" s="241">
        <f>IF(N5888="zákl. přenesená",J5888,0)</f>
        <v>0</v>
      </c>
      <c r="BH5888" s="241">
        <f>IF(N5888="sníž. přenesená",J5888,0)</f>
        <v>0</v>
      </c>
      <c r="BI5888" s="241">
        <f>IF(N5888="nulová",J5888,0)</f>
        <v>0</v>
      </c>
      <c r="BJ5888" s="18" t="s">
        <v>80</v>
      </c>
      <c r="BK5888" s="241">
        <f>ROUND(I5888*H5888,2)</f>
        <v>0</v>
      </c>
      <c r="BL5888" s="18" t="s">
        <v>306</v>
      </c>
      <c r="BM5888" s="240" t="s">
        <v>3846</v>
      </c>
    </row>
    <row r="5889" s="2" customFormat="1">
      <c r="A5889" s="39"/>
      <c r="B5889" s="40"/>
      <c r="C5889" s="41"/>
      <c r="D5889" s="242" t="s">
        <v>197</v>
      </c>
      <c r="E5889" s="41"/>
      <c r="F5889" s="243" t="s">
        <v>3845</v>
      </c>
      <c r="G5889" s="41"/>
      <c r="H5889" s="41"/>
      <c r="I5889" s="244"/>
      <c r="J5889" s="41"/>
      <c r="K5889" s="41"/>
      <c r="L5889" s="45"/>
      <c r="M5889" s="245"/>
      <c r="N5889" s="246"/>
      <c r="O5889" s="92"/>
      <c r="P5889" s="92"/>
      <c r="Q5889" s="92"/>
      <c r="R5889" s="92"/>
      <c r="S5889" s="92"/>
      <c r="T5889" s="93"/>
      <c r="U5889" s="39"/>
      <c r="V5889" s="39"/>
      <c r="W5889" s="39"/>
      <c r="X5889" s="39"/>
      <c r="Y5889" s="39"/>
      <c r="Z5889" s="39"/>
      <c r="AA5889" s="39"/>
      <c r="AB5889" s="39"/>
      <c r="AC5889" s="39"/>
      <c r="AD5889" s="39"/>
      <c r="AE5889" s="39"/>
      <c r="AT5889" s="18" t="s">
        <v>197</v>
      </c>
      <c r="AU5889" s="18" t="s">
        <v>82</v>
      </c>
    </row>
    <row r="5890" s="14" customFormat="1">
      <c r="A5890" s="14"/>
      <c r="B5890" s="259"/>
      <c r="C5890" s="260"/>
      <c r="D5890" s="242" t="s">
        <v>200</v>
      </c>
      <c r="E5890" s="261" t="s">
        <v>1</v>
      </c>
      <c r="F5890" s="262" t="s">
        <v>3847</v>
      </c>
      <c r="G5890" s="260"/>
      <c r="H5890" s="263">
        <v>38.255000000000003</v>
      </c>
      <c r="I5890" s="264"/>
      <c r="J5890" s="260"/>
      <c r="K5890" s="260"/>
      <c r="L5890" s="265"/>
      <c r="M5890" s="266"/>
      <c r="N5890" s="267"/>
      <c r="O5890" s="267"/>
      <c r="P5890" s="267"/>
      <c r="Q5890" s="267"/>
      <c r="R5890" s="267"/>
      <c r="S5890" s="267"/>
      <c r="T5890" s="268"/>
      <c r="U5890" s="14"/>
      <c r="V5890" s="14"/>
      <c r="W5890" s="14"/>
      <c r="X5890" s="14"/>
      <c r="Y5890" s="14"/>
      <c r="Z5890" s="14"/>
      <c r="AA5890" s="14"/>
      <c r="AB5890" s="14"/>
      <c r="AC5890" s="14"/>
      <c r="AD5890" s="14"/>
      <c r="AE5890" s="14"/>
      <c r="AT5890" s="269" t="s">
        <v>200</v>
      </c>
      <c r="AU5890" s="269" t="s">
        <v>82</v>
      </c>
      <c r="AV5890" s="14" t="s">
        <v>82</v>
      </c>
      <c r="AW5890" s="14" t="s">
        <v>30</v>
      </c>
      <c r="AX5890" s="14" t="s">
        <v>80</v>
      </c>
      <c r="AY5890" s="269" t="s">
        <v>189</v>
      </c>
    </row>
    <row r="5891" s="2" customFormat="1" ht="24.15" customHeight="1">
      <c r="A5891" s="39"/>
      <c r="B5891" s="40"/>
      <c r="C5891" s="228" t="s">
        <v>3848</v>
      </c>
      <c r="D5891" s="228" t="s">
        <v>191</v>
      </c>
      <c r="E5891" s="229" t="s">
        <v>3849</v>
      </c>
      <c r="F5891" s="230" t="s">
        <v>3850</v>
      </c>
      <c r="G5891" s="231" t="s">
        <v>301</v>
      </c>
      <c r="H5891" s="232">
        <v>1.3500000000000001</v>
      </c>
      <c r="I5891" s="233"/>
      <c r="J5891" s="234">
        <f>ROUND(I5891*H5891,2)</f>
        <v>0</v>
      </c>
      <c r="K5891" s="235"/>
      <c r="L5891" s="45"/>
      <c r="M5891" s="236" t="s">
        <v>1</v>
      </c>
      <c r="N5891" s="237" t="s">
        <v>38</v>
      </c>
      <c r="O5891" s="92"/>
      <c r="P5891" s="238">
        <f>O5891*H5891</f>
        <v>0</v>
      </c>
      <c r="Q5891" s="238">
        <v>0</v>
      </c>
      <c r="R5891" s="238">
        <f>Q5891*H5891</f>
        <v>0</v>
      </c>
      <c r="S5891" s="238">
        <v>0</v>
      </c>
      <c r="T5891" s="239">
        <f>S5891*H5891</f>
        <v>0</v>
      </c>
      <c r="U5891" s="39"/>
      <c r="V5891" s="39"/>
      <c r="W5891" s="39"/>
      <c r="X5891" s="39"/>
      <c r="Y5891" s="39"/>
      <c r="Z5891" s="39"/>
      <c r="AA5891" s="39"/>
      <c r="AB5891" s="39"/>
      <c r="AC5891" s="39"/>
      <c r="AD5891" s="39"/>
      <c r="AE5891" s="39"/>
      <c r="AR5891" s="240" t="s">
        <v>306</v>
      </c>
      <c r="AT5891" s="240" t="s">
        <v>191</v>
      </c>
      <c r="AU5891" s="240" t="s">
        <v>82</v>
      </c>
      <c r="AY5891" s="18" t="s">
        <v>189</v>
      </c>
      <c r="BE5891" s="241">
        <f>IF(N5891="základní",J5891,0)</f>
        <v>0</v>
      </c>
      <c r="BF5891" s="241">
        <f>IF(N5891="snížená",J5891,0)</f>
        <v>0</v>
      </c>
      <c r="BG5891" s="241">
        <f>IF(N5891="zákl. přenesená",J5891,0)</f>
        <v>0</v>
      </c>
      <c r="BH5891" s="241">
        <f>IF(N5891="sníž. přenesená",J5891,0)</f>
        <v>0</v>
      </c>
      <c r="BI5891" s="241">
        <f>IF(N5891="nulová",J5891,0)</f>
        <v>0</v>
      </c>
      <c r="BJ5891" s="18" t="s">
        <v>80</v>
      </c>
      <c r="BK5891" s="241">
        <f>ROUND(I5891*H5891,2)</f>
        <v>0</v>
      </c>
      <c r="BL5891" s="18" t="s">
        <v>306</v>
      </c>
      <c r="BM5891" s="240" t="s">
        <v>3851</v>
      </c>
    </row>
    <row r="5892" s="2" customFormat="1">
      <c r="A5892" s="39"/>
      <c r="B5892" s="40"/>
      <c r="C5892" s="41"/>
      <c r="D5892" s="242" t="s">
        <v>197</v>
      </c>
      <c r="E5892" s="41"/>
      <c r="F5892" s="243" t="s">
        <v>3850</v>
      </c>
      <c r="G5892" s="41"/>
      <c r="H5892" s="41"/>
      <c r="I5892" s="244"/>
      <c r="J5892" s="41"/>
      <c r="K5892" s="41"/>
      <c r="L5892" s="45"/>
      <c r="M5892" s="245"/>
      <c r="N5892" s="246"/>
      <c r="O5892" s="92"/>
      <c r="P5892" s="92"/>
      <c r="Q5892" s="92"/>
      <c r="R5892" s="92"/>
      <c r="S5892" s="92"/>
      <c r="T5892" s="93"/>
      <c r="U5892" s="39"/>
      <c r="V5892" s="39"/>
      <c r="W5892" s="39"/>
      <c r="X5892" s="39"/>
      <c r="Y5892" s="39"/>
      <c r="Z5892" s="39"/>
      <c r="AA5892" s="39"/>
      <c r="AB5892" s="39"/>
      <c r="AC5892" s="39"/>
      <c r="AD5892" s="39"/>
      <c r="AE5892" s="39"/>
      <c r="AT5892" s="18" t="s">
        <v>197</v>
      </c>
      <c r="AU5892" s="18" t="s">
        <v>82</v>
      </c>
    </row>
    <row r="5893" s="2" customFormat="1">
      <c r="A5893" s="39"/>
      <c r="B5893" s="40"/>
      <c r="C5893" s="41"/>
      <c r="D5893" s="247" t="s">
        <v>198</v>
      </c>
      <c r="E5893" s="41"/>
      <c r="F5893" s="248" t="s">
        <v>3852</v>
      </c>
      <c r="G5893" s="41"/>
      <c r="H5893" s="41"/>
      <c r="I5893" s="244"/>
      <c r="J5893" s="41"/>
      <c r="K5893" s="41"/>
      <c r="L5893" s="45"/>
      <c r="M5893" s="245"/>
      <c r="N5893" s="246"/>
      <c r="O5893" s="92"/>
      <c r="P5893" s="92"/>
      <c r="Q5893" s="92"/>
      <c r="R5893" s="92"/>
      <c r="S5893" s="92"/>
      <c r="T5893" s="93"/>
      <c r="U5893" s="39"/>
      <c r="V5893" s="39"/>
      <c r="W5893" s="39"/>
      <c r="X5893" s="39"/>
      <c r="Y5893" s="39"/>
      <c r="Z5893" s="39"/>
      <c r="AA5893" s="39"/>
      <c r="AB5893" s="39"/>
      <c r="AC5893" s="39"/>
      <c r="AD5893" s="39"/>
      <c r="AE5893" s="39"/>
      <c r="AT5893" s="18" t="s">
        <v>198</v>
      </c>
      <c r="AU5893" s="18" t="s">
        <v>82</v>
      </c>
    </row>
    <row r="5894" s="2" customFormat="1" ht="24.15" customHeight="1">
      <c r="A5894" s="39"/>
      <c r="B5894" s="40"/>
      <c r="C5894" s="228" t="s">
        <v>3853</v>
      </c>
      <c r="D5894" s="228" t="s">
        <v>191</v>
      </c>
      <c r="E5894" s="229" t="s">
        <v>3854</v>
      </c>
      <c r="F5894" s="230" t="s">
        <v>3855</v>
      </c>
      <c r="G5894" s="231" t="s">
        <v>301</v>
      </c>
      <c r="H5894" s="232">
        <v>34.777000000000001</v>
      </c>
      <c r="I5894" s="233"/>
      <c r="J5894" s="234">
        <f>ROUND(I5894*H5894,2)</f>
        <v>0</v>
      </c>
      <c r="K5894" s="235"/>
      <c r="L5894" s="45"/>
      <c r="M5894" s="236" t="s">
        <v>1</v>
      </c>
      <c r="N5894" s="237" t="s">
        <v>38</v>
      </c>
      <c r="O5894" s="92"/>
      <c r="P5894" s="238">
        <f>O5894*H5894</f>
        <v>0</v>
      </c>
      <c r="Q5894" s="238">
        <v>0</v>
      </c>
      <c r="R5894" s="238">
        <f>Q5894*H5894</f>
        <v>0</v>
      </c>
      <c r="S5894" s="238">
        <v>0</v>
      </c>
      <c r="T5894" s="239">
        <f>S5894*H5894</f>
        <v>0</v>
      </c>
      <c r="U5894" s="39"/>
      <c r="V5894" s="39"/>
      <c r="W5894" s="39"/>
      <c r="X5894" s="39"/>
      <c r="Y5894" s="39"/>
      <c r="Z5894" s="39"/>
      <c r="AA5894" s="39"/>
      <c r="AB5894" s="39"/>
      <c r="AC5894" s="39"/>
      <c r="AD5894" s="39"/>
      <c r="AE5894" s="39"/>
      <c r="AR5894" s="240" t="s">
        <v>306</v>
      </c>
      <c r="AT5894" s="240" t="s">
        <v>191</v>
      </c>
      <c r="AU5894" s="240" t="s">
        <v>82</v>
      </c>
      <c r="AY5894" s="18" t="s">
        <v>189</v>
      </c>
      <c r="BE5894" s="241">
        <f>IF(N5894="základní",J5894,0)</f>
        <v>0</v>
      </c>
      <c r="BF5894" s="241">
        <f>IF(N5894="snížená",J5894,0)</f>
        <v>0</v>
      </c>
      <c r="BG5894" s="241">
        <f>IF(N5894="zákl. přenesená",J5894,0)</f>
        <v>0</v>
      </c>
      <c r="BH5894" s="241">
        <f>IF(N5894="sníž. přenesená",J5894,0)</f>
        <v>0</v>
      </c>
      <c r="BI5894" s="241">
        <f>IF(N5894="nulová",J5894,0)</f>
        <v>0</v>
      </c>
      <c r="BJ5894" s="18" t="s">
        <v>80</v>
      </c>
      <c r="BK5894" s="241">
        <f>ROUND(I5894*H5894,2)</f>
        <v>0</v>
      </c>
      <c r="BL5894" s="18" t="s">
        <v>306</v>
      </c>
      <c r="BM5894" s="240" t="s">
        <v>3856</v>
      </c>
    </row>
    <row r="5895" s="2" customFormat="1">
      <c r="A5895" s="39"/>
      <c r="B5895" s="40"/>
      <c r="C5895" s="41"/>
      <c r="D5895" s="242" t="s">
        <v>197</v>
      </c>
      <c r="E5895" s="41"/>
      <c r="F5895" s="243" t="s">
        <v>3855</v>
      </c>
      <c r="G5895" s="41"/>
      <c r="H5895" s="41"/>
      <c r="I5895" s="244"/>
      <c r="J5895" s="41"/>
      <c r="K5895" s="41"/>
      <c r="L5895" s="45"/>
      <c r="M5895" s="245"/>
      <c r="N5895" s="246"/>
      <c r="O5895" s="92"/>
      <c r="P5895" s="92"/>
      <c r="Q5895" s="92"/>
      <c r="R5895" s="92"/>
      <c r="S5895" s="92"/>
      <c r="T5895" s="93"/>
      <c r="U5895" s="39"/>
      <c r="V5895" s="39"/>
      <c r="W5895" s="39"/>
      <c r="X5895" s="39"/>
      <c r="Y5895" s="39"/>
      <c r="Z5895" s="39"/>
      <c r="AA5895" s="39"/>
      <c r="AB5895" s="39"/>
      <c r="AC5895" s="39"/>
      <c r="AD5895" s="39"/>
      <c r="AE5895" s="39"/>
      <c r="AT5895" s="18" t="s">
        <v>197</v>
      </c>
      <c r="AU5895" s="18" t="s">
        <v>82</v>
      </c>
    </row>
    <row r="5896" s="2" customFormat="1">
      <c r="A5896" s="39"/>
      <c r="B5896" s="40"/>
      <c r="C5896" s="41"/>
      <c r="D5896" s="247" t="s">
        <v>198</v>
      </c>
      <c r="E5896" s="41"/>
      <c r="F5896" s="248" t="s">
        <v>3857</v>
      </c>
      <c r="G5896" s="41"/>
      <c r="H5896" s="41"/>
      <c r="I5896" s="244"/>
      <c r="J5896" s="41"/>
      <c r="K5896" s="41"/>
      <c r="L5896" s="45"/>
      <c r="M5896" s="245"/>
      <c r="N5896" s="246"/>
      <c r="O5896" s="92"/>
      <c r="P5896" s="92"/>
      <c r="Q5896" s="92"/>
      <c r="R5896" s="92"/>
      <c r="S5896" s="92"/>
      <c r="T5896" s="93"/>
      <c r="U5896" s="39"/>
      <c r="V5896" s="39"/>
      <c r="W5896" s="39"/>
      <c r="X5896" s="39"/>
      <c r="Y5896" s="39"/>
      <c r="Z5896" s="39"/>
      <c r="AA5896" s="39"/>
      <c r="AB5896" s="39"/>
      <c r="AC5896" s="39"/>
      <c r="AD5896" s="39"/>
      <c r="AE5896" s="39"/>
      <c r="AT5896" s="18" t="s">
        <v>198</v>
      </c>
      <c r="AU5896" s="18" t="s">
        <v>82</v>
      </c>
    </row>
    <row r="5897" s="2" customFormat="1" ht="24.15" customHeight="1">
      <c r="A5897" s="39"/>
      <c r="B5897" s="40"/>
      <c r="C5897" s="228" t="s">
        <v>3858</v>
      </c>
      <c r="D5897" s="228" t="s">
        <v>191</v>
      </c>
      <c r="E5897" s="229" t="s">
        <v>3859</v>
      </c>
      <c r="F5897" s="230" t="s">
        <v>3860</v>
      </c>
      <c r="G5897" s="231" t="s">
        <v>301</v>
      </c>
      <c r="H5897" s="232">
        <v>34.777000000000001</v>
      </c>
      <c r="I5897" s="233"/>
      <c r="J5897" s="234">
        <f>ROUND(I5897*H5897,2)</f>
        <v>0</v>
      </c>
      <c r="K5897" s="235"/>
      <c r="L5897" s="45"/>
      <c r="M5897" s="236" t="s">
        <v>1</v>
      </c>
      <c r="N5897" s="237" t="s">
        <v>38</v>
      </c>
      <c r="O5897" s="92"/>
      <c r="P5897" s="238">
        <f>O5897*H5897</f>
        <v>0</v>
      </c>
      <c r="Q5897" s="238">
        <v>0</v>
      </c>
      <c r="R5897" s="238">
        <f>Q5897*H5897</f>
        <v>0</v>
      </c>
      <c r="S5897" s="238">
        <v>0</v>
      </c>
      <c r="T5897" s="239">
        <f>S5897*H5897</f>
        <v>0</v>
      </c>
      <c r="U5897" s="39"/>
      <c r="V5897" s="39"/>
      <c r="W5897" s="39"/>
      <c r="X5897" s="39"/>
      <c r="Y5897" s="39"/>
      <c r="Z5897" s="39"/>
      <c r="AA5897" s="39"/>
      <c r="AB5897" s="39"/>
      <c r="AC5897" s="39"/>
      <c r="AD5897" s="39"/>
      <c r="AE5897" s="39"/>
      <c r="AR5897" s="240" t="s">
        <v>306</v>
      </c>
      <c r="AT5897" s="240" t="s">
        <v>191</v>
      </c>
      <c r="AU5897" s="240" t="s">
        <v>82</v>
      </c>
      <c r="AY5897" s="18" t="s">
        <v>189</v>
      </c>
      <c r="BE5897" s="241">
        <f>IF(N5897="základní",J5897,0)</f>
        <v>0</v>
      </c>
      <c r="BF5897" s="241">
        <f>IF(N5897="snížená",J5897,0)</f>
        <v>0</v>
      </c>
      <c r="BG5897" s="241">
        <f>IF(N5897="zákl. přenesená",J5897,0)</f>
        <v>0</v>
      </c>
      <c r="BH5897" s="241">
        <f>IF(N5897="sníž. přenesená",J5897,0)</f>
        <v>0</v>
      </c>
      <c r="BI5897" s="241">
        <f>IF(N5897="nulová",J5897,0)</f>
        <v>0</v>
      </c>
      <c r="BJ5897" s="18" t="s">
        <v>80</v>
      </c>
      <c r="BK5897" s="241">
        <f>ROUND(I5897*H5897,2)</f>
        <v>0</v>
      </c>
      <c r="BL5897" s="18" t="s">
        <v>306</v>
      </c>
      <c r="BM5897" s="240" t="s">
        <v>3861</v>
      </c>
    </row>
    <row r="5898" s="2" customFormat="1">
      <c r="A5898" s="39"/>
      <c r="B5898" s="40"/>
      <c r="C5898" s="41"/>
      <c r="D5898" s="242" t="s">
        <v>197</v>
      </c>
      <c r="E5898" s="41"/>
      <c r="F5898" s="243" t="s">
        <v>3860</v>
      </c>
      <c r="G5898" s="41"/>
      <c r="H5898" s="41"/>
      <c r="I5898" s="244"/>
      <c r="J5898" s="41"/>
      <c r="K5898" s="41"/>
      <c r="L5898" s="45"/>
      <c r="M5898" s="245"/>
      <c r="N5898" s="246"/>
      <c r="O5898" s="92"/>
      <c r="P5898" s="92"/>
      <c r="Q5898" s="92"/>
      <c r="R5898" s="92"/>
      <c r="S5898" s="92"/>
      <c r="T5898" s="93"/>
      <c r="U5898" s="39"/>
      <c r="V5898" s="39"/>
      <c r="W5898" s="39"/>
      <c r="X5898" s="39"/>
      <c r="Y5898" s="39"/>
      <c r="Z5898" s="39"/>
      <c r="AA5898" s="39"/>
      <c r="AB5898" s="39"/>
      <c r="AC5898" s="39"/>
      <c r="AD5898" s="39"/>
      <c r="AE5898" s="39"/>
      <c r="AT5898" s="18" t="s">
        <v>197</v>
      </c>
      <c r="AU5898" s="18" t="s">
        <v>82</v>
      </c>
    </row>
    <row r="5899" s="2" customFormat="1">
      <c r="A5899" s="39"/>
      <c r="B5899" s="40"/>
      <c r="C5899" s="41"/>
      <c r="D5899" s="247" t="s">
        <v>198</v>
      </c>
      <c r="E5899" s="41"/>
      <c r="F5899" s="248" t="s">
        <v>3862</v>
      </c>
      <c r="G5899" s="41"/>
      <c r="H5899" s="41"/>
      <c r="I5899" s="244"/>
      <c r="J5899" s="41"/>
      <c r="K5899" s="41"/>
      <c r="L5899" s="45"/>
      <c r="M5899" s="245"/>
      <c r="N5899" s="246"/>
      <c r="O5899" s="92"/>
      <c r="P5899" s="92"/>
      <c r="Q5899" s="92"/>
      <c r="R5899" s="92"/>
      <c r="S5899" s="92"/>
      <c r="T5899" s="93"/>
      <c r="U5899" s="39"/>
      <c r="V5899" s="39"/>
      <c r="W5899" s="39"/>
      <c r="X5899" s="39"/>
      <c r="Y5899" s="39"/>
      <c r="Z5899" s="39"/>
      <c r="AA5899" s="39"/>
      <c r="AB5899" s="39"/>
      <c r="AC5899" s="39"/>
      <c r="AD5899" s="39"/>
      <c r="AE5899" s="39"/>
      <c r="AT5899" s="18" t="s">
        <v>198</v>
      </c>
      <c r="AU5899" s="18" t="s">
        <v>82</v>
      </c>
    </row>
    <row r="5900" s="2" customFormat="1" ht="21.75" customHeight="1">
      <c r="A5900" s="39"/>
      <c r="B5900" s="40"/>
      <c r="C5900" s="228" t="s">
        <v>3863</v>
      </c>
      <c r="D5900" s="228" t="s">
        <v>191</v>
      </c>
      <c r="E5900" s="229" t="s">
        <v>3864</v>
      </c>
      <c r="F5900" s="230" t="s">
        <v>3865</v>
      </c>
      <c r="G5900" s="231" t="s">
        <v>466</v>
      </c>
      <c r="H5900" s="232">
        <v>6.2000000000000002</v>
      </c>
      <c r="I5900" s="233"/>
      <c r="J5900" s="234">
        <f>ROUND(I5900*H5900,2)</f>
        <v>0</v>
      </c>
      <c r="K5900" s="235"/>
      <c r="L5900" s="45"/>
      <c r="M5900" s="236" t="s">
        <v>1</v>
      </c>
      <c r="N5900" s="237" t="s">
        <v>38</v>
      </c>
      <c r="O5900" s="92"/>
      <c r="P5900" s="238">
        <f>O5900*H5900</f>
        <v>0</v>
      </c>
      <c r="Q5900" s="238">
        <v>0.00055000000000000003</v>
      </c>
      <c r="R5900" s="238">
        <f>Q5900*H5900</f>
        <v>0.0034100000000000003</v>
      </c>
      <c r="S5900" s="238">
        <v>0</v>
      </c>
      <c r="T5900" s="239">
        <f>S5900*H5900</f>
        <v>0</v>
      </c>
      <c r="U5900" s="39"/>
      <c r="V5900" s="39"/>
      <c r="W5900" s="39"/>
      <c r="X5900" s="39"/>
      <c r="Y5900" s="39"/>
      <c r="Z5900" s="39"/>
      <c r="AA5900" s="39"/>
      <c r="AB5900" s="39"/>
      <c r="AC5900" s="39"/>
      <c r="AD5900" s="39"/>
      <c r="AE5900" s="39"/>
      <c r="AR5900" s="240" t="s">
        <v>306</v>
      </c>
      <c r="AT5900" s="240" t="s">
        <v>191</v>
      </c>
      <c r="AU5900" s="240" t="s">
        <v>82</v>
      </c>
      <c r="AY5900" s="18" t="s">
        <v>189</v>
      </c>
      <c r="BE5900" s="241">
        <f>IF(N5900="základní",J5900,0)</f>
        <v>0</v>
      </c>
      <c r="BF5900" s="241">
        <f>IF(N5900="snížená",J5900,0)</f>
        <v>0</v>
      </c>
      <c r="BG5900" s="241">
        <f>IF(N5900="zákl. přenesená",J5900,0)</f>
        <v>0</v>
      </c>
      <c r="BH5900" s="241">
        <f>IF(N5900="sníž. přenesená",J5900,0)</f>
        <v>0</v>
      </c>
      <c r="BI5900" s="241">
        <f>IF(N5900="nulová",J5900,0)</f>
        <v>0</v>
      </c>
      <c r="BJ5900" s="18" t="s">
        <v>80</v>
      </c>
      <c r="BK5900" s="241">
        <f>ROUND(I5900*H5900,2)</f>
        <v>0</v>
      </c>
      <c r="BL5900" s="18" t="s">
        <v>306</v>
      </c>
      <c r="BM5900" s="240" t="s">
        <v>3866</v>
      </c>
    </row>
    <row r="5901" s="2" customFormat="1">
      <c r="A5901" s="39"/>
      <c r="B5901" s="40"/>
      <c r="C5901" s="41"/>
      <c r="D5901" s="242" t="s">
        <v>197</v>
      </c>
      <c r="E5901" s="41"/>
      <c r="F5901" s="243" t="s">
        <v>3865</v>
      </c>
      <c r="G5901" s="41"/>
      <c r="H5901" s="41"/>
      <c r="I5901" s="244"/>
      <c r="J5901" s="41"/>
      <c r="K5901" s="41"/>
      <c r="L5901" s="45"/>
      <c r="M5901" s="245"/>
      <c r="N5901" s="246"/>
      <c r="O5901" s="92"/>
      <c r="P5901" s="92"/>
      <c r="Q5901" s="92"/>
      <c r="R5901" s="92"/>
      <c r="S5901" s="92"/>
      <c r="T5901" s="93"/>
      <c r="U5901" s="39"/>
      <c r="V5901" s="39"/>
      <c r="W5901" s="39"/>
      <c r="X5901" s="39"/>
      <c r="Y5901" s="39"/>
      <c r="Z5901" s="39"/>
      <c r="AA5901" s="39"/>
      <c r="AB5901" s="39"/>
      <c r="AC5901" s="39"/>
      <c r="AD5901" s="39"/>
      <c r="AE5901" s="39"/>
      <c r="AT5901" s="18" t="s">
        <v>197</v>
      </c>
      <c r="AU5901" s="18" t="s">
        <v>82</v>
      </c>
    </row>
    <row r="5902" s="2" customFormat="1">
      <c r="A5902" s="39"/>
      <c r="B5902" s="40"/>
      <c r="C5902" s="41"/>
      <c r="D5902" s="247" t="s">
        <v>198</v>
      </c>
      <c r="E5902" s="41"/>
      <c r="F5902" s="248" t="s">
        <v>3867</v>
      </c>
      <c r="G5902" s="41"/>
      <c r="H5902" s="41"/>
      <c r="I5902" s="244"/>
      <c r="J5902" s="41"/>
      <c r="K5902" s="41"/>
      <c r="L5902" s="45"/>
      <c r="M5902" s="245"/>
      <c r="N5902" s="246"/>
      <c r="O5902" s="92"/>
      <c r="P5902" s="92"/>
      <c r="Q5902" s="92"/>
      <c r="R5902" s="92"/>
      <c r="S5902" s="92"/>
      <c r="T5902" s="93"/>
      <c r="U5902" s="39"/>
      <c r="V5902" s="39"/>
      <c r="W5902" s="39"/>
      <c r="X5902" s="39"/>
      <c r="Y5902" s="39"/>
      <c r="Z5902" s="39"/>
      <c r="AA5902" s="39"/>
      <c r="AB5902" s="39"/>
      <c r="AC5902" s="39"/>
      <c r="AD5902" s="39"/>
      <c r="AE5902" s="39"/>
      <c r="AT5902" s="18" t="s">
        <v>198</v>
      </c>
      <c r="AU5902" s="18" t="s">
        <v>82</v>
      </c>
    </row>
    <row r="5903" s="13" customFormat="1">
      <c r="A5903" s="13"/>
      <c r="B5903" s="249"/>
      <c r="C5903" s="250"/>
      <c r="D5903" s="242" t="s">
        <v>200</v>
      </c>
      <c r="E5903" s="251" t="s">
        <v>1</v>
      </c>
      <c r="F5903" s="252" t="s">
        <v>3790</v>
      </c>
      <c r="G5903" s="250"/>
      <c r="H5903" s="251" t="s">
        <v>1</v>
      </c>
      <c r="I5903" s="253"/>
      <c r="J5903" s="250"/>
      <c r="K5903" s="250"/>
      <c r="L5903" s="254"/>
      <c r="M5903" s="255"/>
      <c r="N5903" s="256"/>
      <c r="O5903" s="256"/>
      <c r="P5903" s="256"/>
      <c r="Q5903" s="256"/>
      <c r="R5903" s="256"/>
      <c r="S5903" s="256"/>
      <c r="T5903" s="257"/>
      <c r="U5903" s="13"/>
      <c r="V5903" s="13"/>
      <c r="W5903" s="13"/>
      <c r="X5903" s="13"/>
      <c r="Y5903" s="13"/>
      <c r="Z5903" s="13"/>
      <c r="AA5903" s="13"/>
      <c r="AB5903" s="13"/>
      <c r="AC5903" s="13"/>
      <c r="AD5903" s="13"/>
      <c r="AE5903" s="13"/>
      <c r="AT5903" s="258" t="s">
        <v>200</v>
      </c>
      <c r="AU5903" s="258" t="s">
        <v>82</v>
      </c>
      <c r="AV5903" s="13" t="s">
        <v>80</v>
      </c>
      <c r="AW5903" s="13" t="s">
        <v>30</v>
      </c>
      <c r="AX5903" s="13" t="s">
        <v>73</v>
      </c>
      <c r="AY5903" s="258" t="s">
        <v>189</v>
      </c>
    </row>
    <row r="5904" s="13" customFormat="1">
      <c r="A5904" s="13"/>
      <c r="B5904" s="249"/>
      <c r="C5904" s="250"/>
      <c r="D5904" s="242" t="s">
        <v>200</v>
      </c>
      <c r="E5904" s="251" t="s">
        <v>1</v>
      </c>
      <c r="F5904" s="252" t="s">
        <v>338</v>
      </c>
      <c r="G5904" s="250"/>
      <c r="H5904" s="251" t="s">
        <v>1</v>
      </c>
      <c r="I5904" s="253"/>
      <c r="J5904" s="250"/>
      <c r="K5904" s="250"/>
      <c r="L5904" s="254"/>
      <c r="M5904" s="255"/>
      <c r="N5904" s="256"/>
      <c r="O5904" s="256"/>
      <c r="P5904" s="256"/>
      <c r="Q5904" s="256"/>
      <c r="R5904" s="256"/>
      <c r="S5904" s="256"/>
      <c r="T5904" s="257"/>
      <c r="U5904" s="13"/>
      <c r="V5904" s="13"/>
      <c r="W5904" s="13"/>
      <c r="X5904" s="13"/>
      <c r="Y5904" s="13"/>
      <c r="Z5904" s="13"/>
      <c r="AA5904" s="13"/>
      <c r="AB5904" s="13"/>
      <c r="AC5904" s="13"/>
      <c r="AD5904" s="13"/>
      <c r="AE5904" s="13"/>
      <c r="AT5904" s="258" t="s">
        <v>200</v>
      </c>
      <c r="AU5904" s="258" t="s">
        <v>82</v>
      </c>
      <c r="AV5904" s="13" t="s">
        <v>80</v>
      </c>
      <c r="AW5904" s="13" t="s">
        <v>30</v>
      </c>
      <c r="AX5904" s="13" t="s">
        <v>73</v>
      </c>
      <c r="AY5904" s="258" t="s">
        <v>189</v>
      </c>
    </row>
    <row r="5905" s="13" customFormat="1">
      <c r="A5905" s="13"/>
      <c r="B5905" s="249"/>
      <c r="C5905" s="250"/>
      <c r="D5905" s="242" t="s">
        <v>200</v>
      </c>
      <c r="E5905" s="251" t="s">
        <v>1</v>
      </c>
      <c r="F5905" s="252" t="s">
        <v>848</v>
      </c>
      <c r="G5905" s="250"/>
      <c r="H5905" s="251" t="s">
        <v>1</v>
      </c>
      <c r="I5905" s="253"/>
      <c r="J5905" s="250"/>
      <c r="K5905" s="250"/>
      <c r="L5905" s="254"/>
      <c r="M5905" s="255"/>
      <c r="N5905" s="256"/>
      <c r="O5905" s="256"/>
      <c r="P5905" s="256"/>
      <c r="Q5905" s="256"/>
      <c r="R5905" s="256"/>
      <c r="S5905" s="256"/>
      <c r="T5905" s="257"/>
      <c r="U5905" s="13"/>
      <c r="V5905" s="13"/>
      <c r="W5905" s="13"/>
      <c r="X5905" s="13"/>
      <c r="Y5905" s="13"/>
      <c r="Z5905" s="13"/>
      <c r="AA5905" s="13"/>
      <c r="AB5905" s="13"/>
      <c r="AC5905" s="13"/>
      <c r="AD5905" s="13"/>
      <c r="AE5905" s="13"/>
      <c r="AT5905" s="258" t="s">
        <v>200</v>
      </c>
      <c r="AU5905" s="258" t="s">
        <v>82</v>
      </c>
      <c r="AV5905" s="13" t="s">
        <v>80</v>
      </c>
      <c r="AW5905" s="13" t="s">
        <v>30</v>
      </c>
      <c r="AX5905" s="13" t="s">
        <v>73</v>
      </c>
      <c r="AY5905" s="258" t="s">
        <v>189</v>
      </c>
    </row>
    <row r="5906" s="13" customFormat="1">
      <c r="A5906" s="13"/>
      <c r="B5906" s="249"/>
      <c r="C5906" s="250"/>
      <c r="D5906" s="242" t="s">
        <v>200</v>
      </c>
      <c r="E5906" s="251" t="s">
        <v>1</v>
      </c>
      <c r="F5906" s="252" t="s">
        <v>595</v>
      </c>
      <c r="G5906" s="250"/>
      <c r="H5906" s="251" t="s">
        <v>1</v>
      </c>
      <c r="I5906" s="253"/>
      <c r="J5906" s="250"/>
      <c r="K5906" s="250"/>
      <c r="L5906" s="254"/>
      <c r="M5906" s="255"/>
      <c r="N5906" s="256"/>
      <c r="O5906" s="256"/>
      <c r="P5906" s="256"/>
      <c r="Q5906" s="256"/>
      <c r="R5906" s="256"/>
      <c r="S5906" s="256"/>
      <c r="T5906" s="257"/>
      <c r="U5906" s="13"/>
      <c r="V5906" s="13"/>
      <c r="W5906" s="13"/>
      <c r="X5906" s="13"/>
      <c r="Y5906" s="13"/>
      <c r="Z5906" s="13"/>
      <c r="AA5906" s="13"/>
      <c r="AB5906" s="13"/>
      <c r="AC5906" s="13"/>
      <c r="AD5906" s="13"/>
      <c r="AE5906" s="13"/>
      <c r="AT5906" s="258" t="s">
        <v>200</v>
      </c>
      <c r="AU5906" s="258" t="s">
        <v>82</v>
      </c>
      <c r="AV5906" s="13" t="s">
        <v>80</v>
      </c>
      <c r="AW5906" s="13" t="s">
        <v>30</v>
      </c>
      <c r="AX5906" s="13" t="s">
        <v>73</v>
      </c>
      <c r="AY5906" s="258" t="s">
        <v>189</v>
      </c>
    </row>
    <row r="5907" s="14" customFormat="1">
      <c r="A5907" s="14"/>
      <c r="B5907" s="259"/>
      <c r="C5907" s="260"/>
      <c r="D5907" s="242" t="s">
        <v>200</v>
      </c>
      <c r="E5907" s="261" t="s">
        <v>1</v>
      </c>
      <c r="F5907" s="262" t="s">
        <v>3868</v>
      </c>
      <c r="G5907" s="260"/>
      <c r="H5907" s="263">
        <v>6.2000000000000002</v>
      </c>
      <c r="I5907" s="264"/>
      <c r="J5907" s="260"/>
      <c r="K5907" s="260"/>
      <c r="L5907" s="265"/>
      <c r="M5907" s="266"/>
      <c r="N5907" s="267"/>
      <c r="O5907" s="267"/>
      <c r="P5907" s="267"/>
      <c r="Q5907" s="267"/>
      <c r="R5907" s="267"/>
      <c r="S5907" s="267"/>
      <c r="T5907" s="268"/>
      <c r="U5907" s="14"/>
      <c r="V5907" s="14"/>
      <c r="W5907" s="14"/>
      <c r="X5907" s="14"/>
      <c r="Y5907" s="14"/>
      <c r="Z5907" s="14"/>
      <c r="AA5907" s="14"/>
      <c r="AB5907" s="14"/>
      <c r="AC5907" s="14"/>
      <c r="AD5907" s="14"/>
      <c r="AE5907" s="14"/>
      <c r="AT5907" s="269" t="s">
        <v>200</v>
      </c>
      <c r="AU5907" s="269" t="s">
        <v>82</v>
      </c>
      <c r="AV5907" s="14" t="s">
        <v>82</v>
      </c>
      <c r="AW5907" s="14" t="s">
        <v>30</v>
      </c>
      <c r="AX5907" s="14" t="s">
        <v>73</v>
      </c>
      <c r="AY5907" s="269" t="s">
        <v>189</v>
      </c>
    </row>
    <row r="5908" s="15" customFormat="1">
      <c r="A5908" s="15"/>
      <c r="B5908" s="270"/>
      <c r="C5908" s="271"/>
      <c r="D5908" s="242" t="s">
        <v>200</v>
      </c>
      <c r="E5908" s="272" t="s">
        <v>1</v>
      </c>
      <c r="F5908" s="273" t="s">
        <v>207</v>
      </c>
      <c r="G5908" s="271"/>
      <c r="H5908" s="274">
        <v>6.2000000000000002</v>
      </c>
      <c r="I5908" s="275"/>
      <c r="J5908" s="271"/>
      <c r="K5908" s="271"/>
      <c r="L5908" s="276"/>
      <c r="M5908" s="277"/>
      <c r="N5908" s="278"/>
      <c r="O5908" s="278"/>
      <c r="P5908" s="278"/>
      <c r="Q5908" s="278"/>
      <c r="R5908" s="278"/>
      <c r="S5908" s="278"/>
      <c r="T5908" s="279"/>
      <c r="U5908" s="15"/>
      <c r="V5908" s="15"/>
      <c r="W5908" s="15"/>
      <c r="X5908" s="15"/>
      <c r="Y5908" s="15"/>
      <c r="Z5908" s="15"/>
      <c r="AA5908" s="15"/>
      <c r="AB5908" s="15"/>
      <c r="AC5908" s="15"/>
      <c r="AD5908" s="15"/>
      <c r="AE5908" s="15"/>
      <c r="AT5908" s="280" t="s">
        <v>200</v>
      </c>
      <c r="AU5908" s="280" t="s">
        <v>82</v>
      </c>
      <c r="AV5908" s="15" t="s">
        <v>195</v>
      </c>
      <c r="AW5908" s="15" t="s">
        <v>30</v>
      </c>
      <c r="AX5908" s="15" t="s">
        <v>80</v>
      </c>
      <c r="AY5908" s="280" t="s">
        <v>189</v>
      </c>
    </row>
    <row r="5909" s="2" customFormat="1" ht="21.75" customHeight="1">
      <c r="A5909" s="39"/>
      <c r="B5909" s="40"/>
      <c r="C5909" s="228" t="s">
        <v>3869</v>
      </c>
      <c r="D5909" s="228" t="s">
        <v>191</v>
      </c>
      <c r="E5909" s="229" t="s">
        <v>3870</v>
      </c>
      <c r="F5909" s="230" t="s">
        <v>3871</v>
      </c>
      <c r="G5909" s="231" t="s">
        <v>466</v>
      </c>
      <c r="H5909" s="232">
        <v>15.41</v>
      </c>
      <c r="I5909" s="233"/>
      <c r="J5909" s="234">
        <f>ROUND(I5909*H5909,2)</f>
        <v>0</v>
      </c>
      <c r="K5909" s="235"/>
      <c r="L5909" s="45"/>
      <c r="M5909" s="236" t="s">
        <v>1</v>
      </c>
      <c r="N5909" s="237" t="s">
        <v>38</v>
      </c>
      <c r="O5909" s="92"/>
      <c r="P5909" s="238">
        <f>O5909*H5909</f>
        <v>0</v>
      </c>
      <c r="Q5909" s="238">
        <v>0.00050000000000000001</v>
      </c>
      <c r="R5909" s="238">
        <f>Q5909*H5909</f>
        <v>0.007705</v>
      </c>
      <c r="S5909" s="238">
        <v>0</v>
      </c>
      <c r="T5909" s="239">
        <f>S5909*H5909</f>
        <v>0</v>
      </c>
      <c r="U5909" s="39"/>
      <c r="V5909" s="39"/>
      <c r="W5909" s="39"/>
      <c r="X5909" s="39"/>
      <c r="Y5909" s="39"/>
      <c r="Z5909" s="39"/>
      <c r="AA5909" s="39"/>
      <c r="AB5909" s="39"/>
      <c r="AC5909" s="39"/>
      <c r="AD5909" s="39"/>
      <c r="AE5909" s="39"/>
      <c r="AR5909" s="240" t="s">
        <v>306</v>
      </c>
      <c r="AT5909" s="240" t="s">
        <v>191</v>
      </c>
      <c r="AU5909" s="240" t="s">
        <v>82</v>
      </c>
      <c r="AY5909" s="18" t="s">
        <v>189</v>
      </c>
      <c r="BE5909" s="241">
        <f>IF(N5909="základní",J5909,0)</f>
        <v>0</v>
      </c>
      <c r="BF5909" s="241">
        <f>IF(N5909="snížená",J5909,0)</f>
        <v>0</v>
      </c>
      <c r="BG5909" s="241">
        <f>IF(N5909="zákl. přenesená",J5909,0)</f>
        <v>0</v>
      </c>
      <c r="BH5909" s="241">
        <f>IF(N5909="sníž. přenesená",J5909,0)</f>
        <v>0</v>
      </c>
      <c r="BI5909" s="241">
        <f>IF(N5909="nulová",J5909,0)</f>
        <v>0</v>
      </c>
      <c r="BJ5909" s="18" t="s">
        <v>80</v>
      </c>
      <c r="BK5909" s="241">
        <f>ROUND(I5909*H5909,2)</f>
        <v>0</v>
      </c>
      <c r="BL5909" s="18" t="s">
        <v>306</v>
      </c>
      <c r="BM5909" s="240" t="s">
        <v>3872</v>
      </c>
    </row>
    <row r="5910" s="2" customFormat="1">
      <c r="A5910" s="39"/>
      <c r="B5910" s="40"/>
      <c r="C5910" s="41"/>
      <c r="D5910" s="242" t="s">
        <v>197</v>
      </c>
      <c r="E5910" s="41"/>
      <c r="F5910" s="243" t="s">
        <v>3871</v>
      </c>
      <c r="G5910" s="41"/>
      <c r="H5910" s="41"/>
      <c r="I5910" s="244"/>
      <c r="J5910" s="41"/>
      <c r="K5910" s="41"/>
      <c r="L5910" s="45"/>
      <c r="M5910" s="245"/>
      <c r="N5910" s="246"/>
      <c r="O5910" s="92"/>
      <c r="P5910" s="92"/>
      <c r="Q5910" s="92"/>
      <c r="R5910" s="92"/>
      <c r="S5910" s="92"/>
      <c r="T5910" s="93"/>
      <c r="U5910" s="39"/>
      <c r="V5910" s="39"/>
      <c r="W5910" s="39"/>
      <c r="X5910" s="39"/>
      <c r="Y5910" s="39"/>
      <c r="Z5910" s="39"/>
      <c r="AA5910" s="39"/>
      <c r="AB5910" s="39"/>
      <c r="AC5910" s="39"/>
      <c r="AD5910" s="39"/>
      <c r="AE5910" s="39"/>
      <c r="AT5910" s="18" t="s">
        <v>197</v>
      </c>
      <c r="AU5910" s="18" t="s">
        <v>82</v>
      </c>
    </row>
    <row r="5911" s="2" customFormat="1">
      <c r="A5911" s="39"/>
      <c r="B5911" s="40"/>
      <c r="C5911" s="41"/>
      <c r="D5911" s="247" t="s">
        <v>198</v>
      </c>
      <c r="E5911" s="41"/>
      <c r="F5911" s="248" t="s">
        <v>3873</v>
      </c>
      <c r="G5911" s="41"/>
      <c r="H5911" s="41"/>
      <c r="I5911" s="244"/>
      <c r="J5911" s="41"/>
      <c r="K5911" s="41"/>
      <c r="L5911" s="45"/>
      <c r="M5911" s="245"/>
      <c r="N5911" s="246"/>
      <c r="O5911" s="92"/>
      <c r="P5911" s="92"/>
      <c r="Q5911" s="92"/>
      <c r="R5911" s="92"/>
      <c r="S5911" s="92"/>
      <c r="T5911" s="93"/>
      <c r="U5911" s="39"/>
      <c r="V5911" s="39"/>
      <c r="W5911" s="39"/>
      <c r="X5911" s="39"/>
      <c r="Y5911" s="39"/>
      <c r="Z5911" s="39"/>
      <c r="AA5911" s="39"/>
      <c r="AB5911" s="39"/>
      <c r="AC5911" s="39"/>
      <c r="AD5911" s="39"/>
      <c r="AE5911" s="39"/>
      <c r="AT5911" s="18" t="s">
        <v>198</v>
      </c>
      <c r="AU5911" s="18" t="s">
        <v>82</v>
      </c>
    </row>
    <row r="5912" s="13" customFormat="1">
      <c r="A5912" s="13"/>
      <c r="B5912" s="249"/>
      <c r="C5912" s="250"/>
      <c r="D5912" s="242" t="s">
        <v>200</v>
      </c>
      <c r="E5912" s="251" t="s">
        <v>1</v>
      </c>
      <c r="F5912" s="252" t="s">
        <v>3790</v>
      </c>
      <c r="G5912" s="250"/>
      <c r="H5912" s="251" t="s">
        <v>1</v>
      </c>
      <c r="I5912" s="253"/>
      <c r="J5912" s="250"/>
      <c r="K5912" s="250"/>
      <c r="L5912" s="254"/>
      <c r="M5912" s="255"/>
      <c r="N5912" s="256"/>
      <c r="O5912" s="256"/>
      <c r="P5912" s="256"/>
      <c r="Q5912" s="256"/>
      <c r="R5912" s="256"/>
      <c r="S5912" s="256"/>
      <c r="T5912" s="257"/>
      <c r="U5912" s="13"/>
      <c r="V5912" s="13"/>
      <c r="W5912" s="13"/>
      <c r="X5912" s="13"/>
      <c r="Y5912" s="13"/>
      <c r="Z5912" s="13"/>
      <c r="AA5912" s="13"/>
      <c r="AB5912" s="13"/>
      <c r="AC5912" s="13"/>
      <c r="AD5912" s="13"/>
      <c r="AE5912" s="13"/>
      <c r="AT5912" s="258" t="s">
        <v>200</v>
      </c>
      <c r="AU5912" s="258" t="s">
        <v>82</v>
      </c>
      <c r="AV5912" s="13" t="s">
        <v>80</v>
      </c>
      <c r="AW5912" s="13" t="s">
        <v>30</v>
      </c>
      <c r="AX5912" s="13" t="s">
        <v>73</v>
      </c>
      <c r="AY5912" s="258" t="s">
        <v>189</v>
      </c>
    </row>
    <row r="5913" s="13" customFormat="1">
      <c r="A5913" s="13"/>
      <c r="B5913" s="249"/>
      <c r="C5913" s="250"/>
      <c r="D5913" s="242" t="s">
        <v>200</v>
      </c>
      <c r="E5913" s="251" t="s">
        <v>1</v>
      </c>
      <c r="F5913" s="252" t="s">
        <v>338</v>
      </c>
      <c r="G5913" s="250"/>
      <c r="H5913" s="251" t="s">
        <v>1</v>
      </c>
      <c r="I5913" s="253"/>
      <c r="J5913" s="250"/>
      <c r="K5913" s="250"/>
      <c r="L5913" s="254"/>
      <c r="M5913" s="255"/>
      <c r="N5913" s="256"/>
      <c r="O5913" s="256"/>
      <c r="P5913" s="256"/>
      <c r="Q5913" s="256"/>
      <c r="R5913" s="256"/>
      <c r="S5913" s="256"/>
      <c r="T5913" s="257"/>
      <c r="U5913" s="13"/>
      <c r="V5913" s="13"/>
      <c r="W5913" s="13"/>
      <c r="X5913" s="13"/>
      <c r="Y5913" s="13"/>
      <c r="Z5913" s="13"/>
      <c r="AA5913" s="13"/>
      <c r="AB5913" s="13"/>
      <c r="AC5913" s="13"/>
      <c r="AD5913" s="13"/>
      <c r="AE5913" s="13"/>
      <c r="AT5913" s="258" t="s">
        <v>200</v>
      </c>
      <c r="AU5913" s="258" t="s">
        <v>82</v>
      </c>
      <c r="AV5913" s="13" t="s">
        <v>80</v>
      </c>
      <c r="AW5913" s="13" t="s">
        <v>30</v>
      </c>
      <c r="AX5913" s="13" t="s">
        <v>73</v>
      </c>
      <c r="AY5913" s="258" t="s">
        <v>189</v>
      </c>
    </row>
    <row r="5914" s="13" customFormat="1">
      <c r="A5914" s="13"/>
      <c r="B5914" s="249"/>
      <c r="C5914" s="250"/>
      <c r="D5914" s="242" t="s">
        <v>200</v>
      </c>
      <c r="E5914" s="251" t="s">
        <v>1</v>
      </c>
      <c r="F5914" s="252" t="s">
        <v>848</v>
      </c>
      <c r="G5914" s="250"/>
      <c r="H5914" s="251" t="s">
        <v>1</v>
      </c>
      <c r="I5914" s="253"/>
      <c r="J5914" s="250"/>
      <c r="K5914" s="250"/>
      <c r="L5914" s="254"/>
      <c r="M5914" s="255"/>
      <c r="N5914" s="256"/>
      <c r="O5914" s="256"/>
      <c r="P5914" s="256"/>
      <c r="Q5914" s="256"/>
      <c r="R5914" s="256"/>
      <c r="S5914" s="256"/>
      <c r="T5914" s="257"/>
      <c r="U5914" s="13"/>
      <c r="V5914" s="13"/>
      <c r="W5914" s="13"/>
      <c r="X5914" s="13"/>
      <c r="Y5914" s="13"/>
      <c r="Z5914" s="13"/>
      <c r="AA5914" s="13"/>
      <c r="AB5914" s="13"/>
      <c r="AC5914" s="13"/>
      <c r="AD5914" s="13"/>
      <c r="AE5914" s="13"/>
      <c r="AT5914" s="258" t="s">
        <v>200</v>
      </c>
      <c r="AU5914" s="258" t="s">
        <v>82</v>
      </c>
      <c r="AV5914" s="13" t="s">
        <v>80</v>
      </c>
      <c r="AW5914" s="13" t="s">
        <v>30</v>
      </c>
      <c r="AX5914" s="13" t="s">
        <v>73</v>
      </c>
      <c r="AY5914" s="258" t="s">
        <v>189</v>
      </c>
    </row>
    <row r="5915" s="14" customFormat="1">
      <c r="A5915" s="14"/>
      <c r="B5915" s="259"/>
      <c r="C5915" s="260"/>
      <c r="D5915" s="242" t="s">
        <v>200</v>
      </c>
      <c r="E5915" s="261" t="s">
        <v>1</v>
      </c>
      <c r="F5915" s="262" t="s">
        <v>1147</v>
      </c>
      <c r="G5915" s="260"/>
      <c r="H5915" s="263">
        <v>9.6099999999999994</v>
      </c>
      <c r="I5915" s="264"/>
      <c r="J5915" s="260"/>
      <c r="K5915" s="260"/>
      <c r="L5915" s="265"/>
      <c r="M5915" s="266"/>
      <c r="N5915" s="267"/>
      <c r="O5915" s="267"/>
      <c r="P5915" s="267"/>
      <c r="Q5915" s="267"/>
      <c r="R5915" s="267"/>
      <c r="S5915" s="267"/>
      <c r="T5915" s="268"/>
      <c r="U5915" s="14"/>
      <c r="V5915" s="14"/>
      <c r="W5915" s="14"/>
      <c r="X5915" s="14"/>
      <c r="Y5915" s="14"/>
      <c r="Z5915" s="14"/>
      <c r="AA5915" s="14"/>
      <c r="AB5915" s="14"/>
      <c r="AC5915" s="14"/>
      <c r="AD5915" s="14"/>
      <c r="AE5915" s="14"/>
      <c r="AT5915" s="269" t="s">
        <v>200</v>
      </c>
      <c r="AU5915" s="269" t="s">
        <v>82</v>
      </c>
      <c r="AV5915" s="14" t="s">
        <v>82</v>
      </c>
      <c r="AW5915" s="14" t="s">
        <v>30</v>
      </c>
      <c r="AX5915" s="14" t="s">
        <v>73</v>
      </c>
      <c r="AY5915" s="269" t="s">
        <v>189</v>
      </c>
    </row>
    <row r="5916" s="13" customFormat="1">
      <c r="A5916" s="13"/>
      <c r="B5916" s="249"/>
      <c r="C5916" s="250"/>
      <c r="D5916" s="242" t="s">
        <v>200</v>
      </c>
      <c r="E5916" s="251" t="s">
        <v>1</v>
      </c>
      <c r="F5916" s="252" t="s">
        <v>851</v>
      </c>
      <c r="G5916" s="250"/>
      <c r="H5916" s="251" t="s">
        <v>1</v>
      </c>
      <c r="I5916" s="253"/>
      <c r="J5916" s="250"/>
      <c r="K5916" s="250"/>
      <c r="L5916" s="254"/>
      <c r="M5916" s="255"/>
      <c r="N5916" s="256"/>
      <c r="O5916" s="256"/>
      <c r="P5916" s="256"/>
      <c r="Q5916" s="256"/>
      <c r="R5916" s="256"/>
      <c r="S5916" s="256"/>
      <c r="T5916" s="257"/>
      <c r="U5916" s="13"/>
      <c r="V5916" s="13"/>
      <c r="W5916" s="13"/>
      <c r="X5916" s="13"/>
      <c r="Y5916" s="13"/>
      <c r="Z5916" s="13"/>
      <c r="AA5916" s="13"/>
      <c r="AB5916" s="13"/>
      <c r="AC5916" s="13"/>
      <c r="AD5916" s="13"/>
      <c r="AE5916" s="13"/>
      <c r="AT5916" s="258" t="s">
        <v>200</v>
      </c>
      <c r="AU5916" s="258" t="s">
        <v>82</v>
      </c>
      <c r="AV5916" s="13" t="s">
        <v>80</v>
      </c>
      <c r="AW5916" s="13" t="s">
        <v>30</v>
      </c>
      <c r="AX5916" s="13" t="s">
        <v>73</v>
      </c>
      <c r="AY5916" s="258" t="s">
        <v>189</v>
      </c>
    </row>
    <row r="5917" s="14" customFormat="1">
      <c r="A5917" s="14"/>
      <c r="B5917" s="259"/>
      <c r="C5917" s="260"/>
      <c r="D5917" s="242" t="s">
        <v>200</v>
      </c>
      <c r="E5917" s="261" t="s">
        <v>1</v>
      </c>
      <c r="F5917" s="262" t="s">
        <v>1148</v>
      </c>
      <c r="G5917" s="260"/>
      <c r="H5917" s="263">
        <v>5.7999999999999998</v>
      </c>
      <c r="I5917" s="264"/>
      <c r="J5917" s="260"/>
      <c r="K5917" s="260"/>
      <c r="L5917" s="265"/>
      <c r="M5917" s="266"/>
      <c r="N5917" s="267"/>
      <c r="O5917" s="267"/>
      <c r="P5917" s="267"/>
      <c r="Q5917" s="267"/>
      <c r="R5917" s="267"/>
      <c r="S5917" s="267"/>
      <c r="T5917" s="268"/>
      <c r="U5917" s="14"/>
      <c r="V5917" s="14"/>
      <c r="W5917" s="14"/>
      <c r="X5917" s="14"/>
      <c r="Y5917" s="14"/>
      <c r="Z5917" s="14"/>
      <c r="AA5917" s="14"/>
      <c r="AB5917" s="14"/>
      <c r="AC5917" s="14"/>
      <c r="AD5917" s="14"/>
      <c r="AE5917" s="14"/>
      <c r="AT5917" s="269" t="s">
        <v>200</v>
      </c>
      <c r="AU5917" s="269" t="s">
        <v>82</v>
      </c>
      <c r="AV5917" s="14" t="s">
        <v>82</v>
      </c>
      <c r="AW5917" s="14" t="s">
        <v>30</v>
      </c>
      <c r="AX5917" s="14" t="s">
        <v>73</v>
      </c>
      <c r="AY5917" s="269" t="s">
        <v>189</v>
      </c>
    </row>
    <row r="5918" s="15" customFormat="1">
      <c r="A5918" s="15"/>
      <c r="B5918" s="270"/>
      <c r="C5918" s="271"/>
      <c r="D5918" s="242" t="s">
        <v>200</v>
      </c>
      <c r="E5918" s="272" t="s">
        <v>1</v>
      </c>
      <c r="F5918" s="273" t="s">
        <v>207</v>
      </c>
      <c r="G5918" s="271"/>
      <c r="H5918" s="274">
        <v>15.41</v>
      </c>
      <c r="I5918" s="275"/>
      <c r="J5918" s="271"/>
      <c r="K5918" s="271"/>
      <c r="L5918" s="276"/>
      <c r="M5918" s="277"/>
      <c r="N5918" s="278"/>
      <c r="O5918" s="278"/>
      <c r="P5918" s="278"/>
      <c r="Q5918" s="278"/>
      <c r="R5918" s="278"/>
      <c r="S5918" s="278"/>
      <c r="T5918" s="279"/>
      <c r="U5918" s="15"/>
      <c r="V5918" s="15"/>
      <c r="W5918" s="15"/>
      <c r="X5918" s="15"/>
      <c r="Y5918" s="15"/>
      <c r="Z5918" s="15"/>
      <c r="AA5918" s="15"/>
      <c r="AB5918" s="15"/>
      <c r="AC5918" s="15"/>
      <c r="AD5918" s="15"/>
      <c r="AE5918" s="15"/>
      <c r="AT5918" s="280" t="s">
        <v>200</v>
      </c>
      <c r="AU5918" s="280" t="s">
        <v>82</v>
      </c>
      <c r="AV5918" s="15" t="s">
        <v>195</v>
      </c>
      <c r="AW5918" s="15" t="s">
        <v>30</v>
      </c>
      <c r="AX5918" s="15" t="s">
        <v>80</v>
      </c>
      <c r="AY5918" s="280" t="s">
        <v>189</v>
      </c>
    </row>
    <row r="5919" s="2" customFormat="1" ht="24.15" customHeight="1">
      <c r="A5919" s="39"/>
      <c r="B5919" s="40"/>
      <c r="C5919" s="228" t="s">
        <v>3874</v>
      </c>
      <c r="D5919" s="228" t="s">
        <v>191</v>
      </c>
      <c r="E5919" s="229" t="s">
        <v>3875</v>
      </c>
      <c r="F5919" s="230" t="s">
        <v>3876</v>
      </c>
      <c r="G5919" s="231" t="s">
        <v>301</v>
      </c>
      <c r="H5919" s="232">
        <v>36.207000000000001</v>
      </c>
      <c r="I5919" s="233"/>
      <c r="J5919" s="234">
        <f>ROUND(I5919*H5919,2)</f>
        <v>0</v>
      </c>
      <c r="K5919" s="235"/>
      <c r="L5919" s="45"/>
      <c r="M5919" s="236" t="s">
        <v>1</v>
      </c>
      <c r="N5919" s="237" t="s">
        <v>38</v>
      </c>
      <c r="O5919" s="92"/>
      <c r="P5919" s="238">
        <f>O5919*H5919</f>
        <v>0</v>
      </c>
      <c r="Q5919" s="238">
        <v>4.5000000000000003E-05</v>
      </c>
      <c r="R5919" s="238">
        <f>Q5919*H5919</f>
        <v>0.0016293150000000001</v>
      </c>
      <c r="S5919" s="238">
        <v>0</v>
      </c>
      <c r="T5919" s="239">
        <f>S5919*H5919</f>
        <v>0</v>
      </c>
      <c r="U5919" s="39"/>
      <c r="V5919" s="39"/>
      <c r="W5919" s="39"/>
      <c r="X5919" s="39"/>
      <c r="Y5919" s="39"/>
      <c r="Z5919" s="39"/>
      <c r="AA5919" s="39"/>
      <c r="AB5919" s="39"/>
      <c r="AC5919" s="39"/>
      <c r="AD5919" s="39"/>
      <c r="AE5919" s="39"/>
      <c r="AR5919" s="240" t="s">
        <v>306</v>
      </c>
      <c r="AT5919" s="240" t="s">
        <v>191</v>
      </c>
      <c r="AU5919" s="240" t="s">
        <v>82</v>
      </c>
      <c r="AY5919" s="18" t="s">
        <v>189</v>
      </c>
      <c r="BE5919" s="241">
        <f>IF(N5919="základní",J5919,0)</f>
        <v>0</v>
      </c>
      <c r="BF5919" s="241">
        <f>IF(N5919="snížená",J5919,0)</f>
        <v>0</v>
      </c>
      <c r="BG5919" s="241">
        <f>IF(N5919="zákl. přenesená",J5919,0)</f>
        <v>0</v>
      </c>
      <c r="BH5919" s="241">
        <f>IF(N5919="sníž. přenesená",J5919,0)</f>
        <v>0</v>
      </c>
      <c r="BI5919" s="241">
        <f>IF(N5919="nulová",J5919,0)</f>
        <v>0</v>
      </c>
      <c r="BJ5919" s="18" t="s">
        <v>80</v>
      </c>
      <c r="BK5919" s="241">
        <f>ROUND(I5919*H5919,2)</f>
        <v>0</v>
      </c>
      <c r="BL5919" s="18" t="s">
        <v>306</v>
      </c>
      <c r="BM5919" s="240" t="s">
        <v>3877</v>
      </c>
    </row>
    <row r="5920" s="2" customFormat="1">
      <c r="A5920" s="39"/>
      <c r="B5920" s="40"/>
      <c r="C5920" s="41"/>
      <c r="D5920" s="242" t="s">
        <v>197</v>
      </c>
      <c r="E5920" s="41"/>
      <c r="F5920" s="243" t="s">
        <v>3876</v>
      </c>
      <c r="G5920" s="41"/>
      <c r="H5920" s="41"/>
      <c r="I5920" s="244"/>
      <c r="J5920" s="41"/>
      <c r="K5920" s="41"/>
      <c r="L5920" s="45"/>
      <c r="M5920" s="245"/>
      <c r="N5920" s="246"/>
      <c r="O5920" s="92"/>
      <c r="P5920" s="92"/>
      <c r="Q5920" s="92"/>
      <c r="R5920" s="92"/>
      <c r="S5920" s="92"/>
      <c r="T5920" s="93"/>
      <c r="U5920" s="39"/>
      <c r="V5920" s="39"/>
      <c r="W5920" s="39"/>
      <c r="X5920" s="39"/>
      <c r="Y5920" s="39"/>
      <c r="Z5920" s="39"/>
      <c r="AA5920" s="39"/>
      <c r="AB5920" s="39"/>
      <c r="AC5920" s="39"/>
      <c r="AD5920" s="39"/>
      <c r="AE5920" s="39"/>
      <c r="AT5920" s="18" t="s">
        <v>197</v>
      </c>
      <c r="AU5920" s="18" t="s">
        <v>82</v>
      </c>
    </row>
    <row r="5921" s="2" customFormat="1">
      <c r="A5921" s="39"/>
      <c r="B5921" s="40"/>
      <c r="C5921" s="41"/>
      <c r="D5921" s="247" t="s">
        <v>198</v>
      </c>
      <c r="E5921" s="41"/>
      <c r="F5921" s="248" t="s">
        <v>3878</v>
      </c>
      <c r="G5921" s="41"/>
      <c r="H5921" s="41"/>
      <c r="I5921" s="244"/>
      <c r="J5921" s="41"/>
      <c r="K5921" s="41"/>
      <c r="L5921" s="45"/>
      <c r="M5921" s="245"/>
      <c r="N5921" s="246"/>
      <c r="O5921" s="92"/>
      <c r="P5921" s="92"/>
      <c r="Q5921" s="92"/>
      <c r="R5921" s="92"/>
      <c r="S5921" s="92"/>
      <c r="T5921" s="93"/>
      <c r="U5921" s="39"/>
      <c r="V5921" s="39"/>
      <c r="W5921" s="39"/>
      <c r="X5921" s="39"/>
      <c r="Y5921" s="39"/>
      <c r="Z5921" s="39"/>
      <c r="AA5921" s="39"/>
      <c r="AB5921" s="39"/>
      <c r="AC5921" s="39"/>
      <c r="AD5921" s="39"/>
      <c r="AE5921" s="39"/>
      <c r="AT5921" s="18" t="s">
        <v>198</v>
      </c>
      <c r="AU5921" s="18" t="s">
        <v>82</v>
      </c>
    </row>
    <row r="5922" s="2" customFormat="1" ht="24.15" customHeight="1">
      <c r="A5922" s="39"/>
      <c r="B5922" s="40"/>
      <c r="C5922" s="228" t="s">
        <v>3879</v>
      </c>
      <c r="D5922" s="228" t="s">
        <v>191</v>
      </c>
      <c r="E5922" s="229" t="s">
        <v>3880</v>
      </c>
      <c r="F5922" s="230" t="s">
        <v>3881</v>
      </c>
      <c r="G5922" s="231" t="s">
        <v>466</v>
      </c>
      <c r="H5922" s="232">
        <v>4.4000000000000004</v>
      </c>
      <c r="I5922" s="233"/>
      <c r="J5922" s="234">
        <f>ROUND(I5922*H5922,2)</f>
        <v>0</v>
      </c>
      <c r="K5922" s="235"/>
      <c r="L5922" s="45"/>
      <c r="M5922" s="236" t="s">
        <v>1</v>
      </c>
      <c r="N5922" s="237" t="s">
        <v>38</v>
      </c>
      <c r="O5922" s="92"/>
      <c r="P5922" s="238">
        <f>O5922*H5922</f>
        <v>0</v>
      </c>
      <c r="Q5922" s="238">
        <v>0.002</v>
      </c>
      <c r="R5922" s="238">
        <f>Q5922*H5922</f>
        <v>0.0088000000000000005</v>
      </c>
      <c r="S5922" s="238">
        <v>0</v>
      </c>
      <c r="T5922" s="239">
        <f>S5922*H5922</f>
        <v>0</v>
      </c>
      <c r="U5922" s="39"/>
      <c r="V5922" s="39"/>
      <c r="W5922" s="39"/>
      <c r="X5922" s="39"/>
      <c r="Y5922" s="39"/>
      <c r="Z5922" s="39"/>
      <c r="AA5922" s="39"/>
      <c r="AB5922" s="39"/>
      <c r="AC5922" s="39"/>
      <c r="AD5922" s="39"/>
      <c r="AE5922" s="39"/>
      <c r="AR5922" s="240" t="s">
        <v>306</v>
      </c>
      <c r="AT5922" s="240" t="s">
        <v>191</v>
      </c>
      <c r="AU5922" s="240" t="s">
        <v>82</v>
      </c>
      <c r="AY5922" s="18" t="s">
        <v>189</v>
      </c>
      <c r="BE5922" s="241">
        <f>IF(N5922="základní",J5922,0)</f>
        <v>0</v>
      </c>
      <c r="BF5922" s="241">
        <f>IF(N5922="snížená",J5922,0)</f>
        <v>0</v>
      </c>
      <c r="BG5922" s="241">
        <f>IF(N5922="zákl. přenesená",J5922,0)</f>
        <v>0</v>
      </c>
      <c r="BH5922" s="241">
        <f>IF(N5922="sníž. přenesená",J5922,0)</f>
        <v>0</v>
      </c>
      <c r="BI5922" s="241">
        <f>IF(N5922="nulová",J5922,0)</f>
        <v>0</v>
      </c>
      <c r="BJ5922" s="18" t="s">
        <v>80</v>
      </c>
      <c r="BK5922" s="241">
        <f>ROUND(I5922*H5922,2)</f>
        <v>0</v>
      </c>
      <c r="BL5922" s="18" t="s">
        <v>306</v>
      </c>
      <c r="BM5922" s="240" t="s">
        <v>3882</v>
      </c>
    </row>
    <row r="5923" s="2" customFormat="1">
      <c r="A5923" s="39"/>
      <c r="B5923" s="40"/>
      <c r="C5923" s="41"/>
      <c r="D5923" s="242" t="s">
        <v>197</v>
      </c>
      <c r="E5923" s="41"/>
      <c r="F5923" s="243" t="s">
        <v>3881</v>
      </c>
      <c r="G5923" s="41"/>
      <c r="H5923" s="41"/>
      <c r="I5923" s="244"/>
      <c r="J5923" s="41"/>
      <c r="K5923" s="41"/>
      <c r="L5923" s="45"/>
      <c r="M5923" s="245"/>
      <c r="N5923" s="246"/>
      <c r="O5923" s="92"/>
      <c r="P5923" s="92"/>
      <c r="Q5923" s="92"/>
      <c r="R5923" s="92"/>
      <c r="S5923" s="92"/>
      <c r="T5923" s="93"/>
      <c r="U5923" s="39"/>
      <c r="V5923" s="39"/>
      <c r="W5923" s="39"/>
      <c r="X5923" s="39"/>
      <c r="Y5923" s="39"/>
      <c r="Z5923" s="39"/>
      <c r="AA5923" s="39"/>
      <c r="AB5923" s="39"/>
      <c r="AC5923" s="39"/>
      <c r="AD5923" s="39"/>
      <c r="AE5923" s="39"/>
      <c r="AT5923" s="18" t="s">
        <v>197</v>
      </c>
      <c r="AU5923" s="18" t="s">
        <v>82</v>
      </c>
    </row>
    <row r="5924" s="2" customFormat="1">
      <c r="A5924" s="39"/>
      <c r="B5924" s="40"/>
      <c r="C5924" s="41"/>
      <c r="D5924" s="247" t="s">
        <v>198</v>
      </c>
      <c r="E5924" s="41"/>
      <c r="F5924" s="248" t="s">
        <v>3883</v>
      </c>
      <c r="G5924" s="41"/>
      <c r="H5924" s="41"/>
      <c r="I5924" s="244"/>
      <c r="J5924" s="41"/>
      <c r="K5924" s="41"/>
      <c r="L5924" s="45"/>
      <c r="M5924" s="245"/>
      <c r="N5924" s="246"/>
      <c r="O5924" s="92"/>
      <c r="P5924" s="92"/>
      <c r="Q5924" s="92"/>
      <c r="R5924" s="92"/>
      <c r="S5924" s="92"/>
      <c r="T5924" s="93"/>
      <c r="U5924" s="39"/>
      <c r="V5924" s="39"/>
      <c r="W5924" s="39"/>
      <c r="X5924" s="39"/>
      <c r="Y5924" s="39"/>
      <c r="Z5924" s="39"/>
      <c r="AA5924" s="39"/>
      <c r="AB5924" s="39"/>
      <c r="AC5924" s="39"/>
      <c r="AD5924" s="39"/>
      <c r="AE5924" s="39"/>
      <c r="AT5924" s="18" t="s">
        <v>198</v>
      </c>
      <c r="AU5924" s="18" t="s">
        <v>82</v>
      </c>
    </row>
    <row r="5925" s="13" customFormat="1">
      <c r="A5925" s="13"/>
      <c r="B5925" s="249"/>
      <c r="C5925" s="250"/>
      <c r="D5925" s="242" t="s">
        <v>200</v>
      </c>
      <c r="E5925" s="251" t="s">
        <v>1</v>
      </c>
      <c r="F5925" s="252" t="s">
        <v>3790</v>
      </c>
      <c r="G5925" s="250"/>
      <c r="H5925" s="251" t="s">
        <v>1</v>
      </c>
      <c r="I5925" s="253"/>
      <c r="J5925" s="250"/>
      <c r="K5925" s="250"/>
      <c r="L5925" s="254"/>
      <c r="M5925" s="255"/>
      <c r="N5925" s="256"/>
      <c r="O5925" s="256"/>
      <c r="P5925" s="256"/>
      <c r="Q5925" s="256"/>
      <c r="R5925" s="256"/>
      <c r="S5925" s="256"/>
      <c r="T5925" s="257"/>
      <c r="U5925" s="13"/>
      <c r="V5925" s="13"/>
      <c r="W5925" s="13"/>
      <c r="X5925" s="13"/>
      <c r="Y5925" s="13"/>
      <c r="Z5925" s="13"/>
      <c r="AA5925" s="13"/>
      <c r="AB5925" s="13"/>
      <c r="AC5925" s="13"/>
      <c r="AD5925" s="13"/>
      <c r="AE5925" s="13"/>
      <c r="AT5925" s="258" t="s">
        <v>200</v>
      </c>
      <c r="AU5925" s="258" t="s">
        <v>82</v>
      </c>
      <c r="AV5925" s="13" t="s">
        <v>80</v>
      </c>
      <c r="AW5925" s="13" t="s">
        <v>30</v>
      </c>
      <c r="AX5925" s="13" t="s">
        <v>73</v>
      </c>
      <c r="AY5925" s="258" t="s">
        <v>189</v>
      </c>
    </row>
    <row r="5926" s="13" customFormat="1">
      <c r="A5926" s="13"/>
      <c r="B5926" s="249"/>
      <c r="C5926" s="250"/>
      <c r="D5926" s="242" t="s">
        <v>200</v>
      </c>
      <c r="E5926" s="251" t="s">
        <v>1</v>
      </c>
      <c r="F5926" s="252" t="s">
        <v>848</v>
      </c>
      <c r="G5926" s="250"/>
      <c r="H5926" s="251" t="s">
        <v>1</v>
      </c>
      <c r="I5926" s="253"/>
      <c r="J5926" s="250"/>
      <c r="K5926" s="250"/>
      <c r="L5926" s="254"/>
      <c r="M5926" s="255"/>
      <c r="N5926" s="256"/>
      <c r="O5926" s="256"/>
      <c r="P5926" s="256"/>
      <c r="Q5926" s="256"/>
      <c r="R5926" s="256"/>
      <c r="S5926" s="256"/>
      <c r="T5926" s="257"/>
      <c r="U5926" s="13"/>
      <c r="V5926" s="13"/>
      <c r="W5926" s="13"/>
      <c r="X5926" s="13"/>
      <c r="Y5926" s="13"/>
      <c r="Z5926" s="13"/>
      <c r="AA5926" s="13"/>
      <c r="AB5926" s="13"/>
      <c r="AC5926" s="13"/>
      <c r="AD5926" s="13"/>
      <c r="AE5926" s="13"/>
      <c r="AT5926" s="258" t="s">
        <v>200</v>
      </c>
      <c r="AU5926" s="258" t="s">
        <v>82</v>
      </c>
      <c r="AV5926" s="13" t="s">
        <v>80</v>
      </c>
      <c r="AW5926" s="13" t="s">
        <v>30</v>
      </c>
      <c r="AX5926" s="13" t="s">
        <v>73</v>
      </c>
      <c r="AY5926" s="258" t="s">
        <v>189</v>
      </c>
    </row>
    <row r="5927" s="13" customFormat="1">
      <c r="A5927" s="13"/>
      <c r="B5927" s="249"/>
      <c r="C5927" s="250"/>
      <c r="D5927" s="242" t="s">
        <v>200</v>
      </c>
      <c r="E5927" s="251" t="s">
        <v>1</v>
      </c>
      <c r="F5927" s="252" t="s">
        <v>595</v>
      </c>
      <c r="G5927" s="250"/>
      <c r="H5927" s="251" t="s">
        <v>1</v>
      </c>
      <c r="I5927" s="253"/>
      <c r="J5927" s="250"/>
      <c r="K5927" s="250"/>
      <c r="L5927" s="254"/>
      <c r="M5927" s="255"/>
      <c r="N5927" s="256"/>
      <c r="O5927" s="256"/>
      <c r="P5927" s="256"/>
      <c r="Q5927" s="256"/>
      <c r="R5927" s="256"/>
      <c r="S5927" s="256"/>
      <c r="T5927" s="257"/>
      <c r="U5927" s="13"/>
      <c r="V5927" s="13"/>
      <c r="W5927" s="13"/>
      <c r="X5927" s="13"/>
      <c r="Y5927" s="13"/>
      <c r="Z5927" s="13"/>
      <c r="AA5927" s="13"/>
      <c r="AB5927" s="13"/>
      <c r="AC5927" s="13"/>
      <c r="AD5927" s="13"/>
      <c r="AE5927" s="13"/>
      <c r="AT5927" s="258" t="s">
        <v>200</v>
      </c>
      <c r="AU5927" s="258" t="s">
        <v>82</v>
      </c>
      <c r="AV5927" s="13" t="s">
        <v>80</v>
      </c>
      <c r="AW5927" s="13" t="s">
        <v>30</v>
      </c>
      <c r="AX5927" s="13" t="s">
        <v>73</v>
      </c>
      <c r="AY5927" s="258" t="s">
        <v>189</v>
      </c>
    </row>
    <row r="5928" s="14" customFormat="1">
      <c r="A5928" s="14"/>
      <c r="B5928" s="259"/>
      <c r="C5928" s="260"/>
      <c r="D5928" s="242" t="s">
        <v>200</v>
      </c>
      <c r="E5928" s="261" t="s">
        <v>1</v>
      </c>
      <c r="F5928" s="262" t="s">
        <v>3884</v>
      </c>
      <c r="G5928" s="260"/>
      <c r="H5928" s="263">
        <v>4.4000000000000004</v>
      </c>
      <c r="I5928" s="264"/>
      <c r="J5928" s="260"/>
      <c r="K5928" s="260"/>
      <c r="L5928" s="265"/>
      <c r="M5928" s="266"/>
      <c r="N5928" s="267"/>
      <c r="O5928" s="267"/>
      <c r="P5928" s="267"/>
      <c r="Q5928" s="267"/>
      <c r="R5928" s="267"/>
      <c r="S5928" s="267"/>
      <c r="T5928" s="268"/>
      <c r="U5928" s="14"/>
      <c r="V5928" s="14"/>
      <c r="W5928" s="14"/>
      <c r="X5928" s="14"/>
      <c r="Y5928" s="14"/>
      <c r="Z5928" s="14"/>
      <c r="AA5928" s="14"/>
      <c r="AB5928" s="14"/>
      <c r="AC5928" s="14"/>
      <c r="AD5928" s="14"/>
      <c r="AE5928" s="14"/>
      <c r="AT5928" s="269" t="s">
        <v>200</v>
      </c>
      <c r="AU5928" s="269" t="s">
        <v>82</v>
      </c>
      <c r="AV5928" s="14" t="s">
        <v>82</v>
      </c>
      <c r="AW5928" s="14" t="s">
        <v>30</v>
      </c>
      <c r="AX5928" s="14" t="s">
        <v>73</v>
      </c>
      <c r="AY5928" s="269" t="s">
        <v>189</v>
      </c>
    </row>
    <row r="5929" s="15" customFormat="1">
      <c r="A5929" s="15"/>
      <c r="B5929" s="270"/>
      <c r="C5929" s="271"/>
      <c r="D5929" s="242" t="s">
        <v>200</v>
      </c>
      <c r="E5929" s="272" t="s">
        <v>1</v>
      </c>
      <c r="F5929" s="273" t="s">
        <v>207</v>
      </c>
      <c r="G5929" s="271"/>
      <c r="H5929" s="274">
        <v>4.4000000000000004</v>
      </c>
      <c r="I5929" s="275"/>
      <c r="J5929" s="271"/>
      <c r="K5929" s="271"/>
      <c r="L5929" s="276"/>
      <c r="M5929" s="277"/>
      <c r="N5929" s="278"/>
      <c r="O5929" s="278"/>
      <c r="P5929" s="278"/>
      <c r="Q5929" s="278"/>
      <c r="R5929" s="278"/>
      <c r="S5929" s="278"/>
      <c r="T5929" s="279"/>
      <c r="U5929" s="15"/>
      <c r="V5929" s="15"/>
      <c r="W5929" s="15"/>
      <c r="X5929" s="15"/>
      <c r="Y5929" s="15"/>
      <c r="Z5929" s="15"/>
      <c r="AA5929" s="15"/>
      <c r="AB5929" s="15"/>
      <c r="AC5929" s="15"/>
      <c r="AD5929" s="15"/>
      <c r="AE5929" s="15"/>
      <c r="AT5929" s="280" t="s">
        <v>200</v>
      </c>
      <c r="AU5929" s="280" t="s">
        <v>82</v>
      </c>
      <c r="AV5929" s="15" t="s">
        <v>195</v>
      </c>
      <c r="AW5929" s="15" t="s">
        <v>30</v>
      </c>
      <c r="AX5929" s="15" t="s">
        <v>80</v>
      </c>
      <c r="AY5929" s="280" t="s">
        <v>189</v>
      </c>
    </row>
    <row r="5930" s="2" customFormat="1" ht="33" customHeight="1">
      <c r="A5930" s="39"/>
      <c r="B5930" s="40"/>
      <c r="C5930" s="281" t="s">
        <v>3885</v>
      </c>
      <c r="D5930" s="281" t="s">
        <v>273</v>
      </c>
      <c r="E5930" s="282" t="s">
        <v>3844</v>
      </c>
      <c r="F5930" s="283" t="s">
        <v>3845</v>
      </c>
      <c r="G5930" s="284" t="s">
        <v>301</v>
      </c>
      <c r="H5930" s="285">
        <v>1.9359999999999999</v>
      </c>
      <c r="I5930" s="286"/>
      <c r="J5930" s="287">
        <f>ROUND(I5930*H5930,2)</f>
        <v>0</v>
      </c>
      <c r="K5930" s="288"/>
      <c r="L5930" s="289"/>
      <c r="M5930" s="290" t="s">
        <v>1</v>
      </c>
      <c r="N5930" s="291" t="s">
        <v>38</v>
      </c>
      <c r="O5930" s="92"/>
      <c r="P5930" s="238">
        <f>O5930*H5930</f>
        <v>0</v>
      </c>
      <c r="Q5930" s="238">
        <v>0.0126</v>
      </c>
      <c r="R5930" s="238">
        <f>Q5930*H5930</f>
        <v>0.024393599999999998</v>
      </c>
      <c r="S5930" s="238">
        <v>0</v>
      </c>
      <c r="T5930" s="239">
        <f>S5930*H5930</f>
        <v>0</v>
      </c>
      <c r="U5930" s="39"/>
      <c r="V5930" s="39"/>
      <c r="W5930" s="39"/>
      <c r="X5930" s="39"/>
      <c r="Y5930" s="39"/>
      <c r="Z5930" s="39"/>
      <c r="AA5930" s="39"/>
      <c r="AB5930" s="39"/>
      <c r="AC5930" s="39"/>
      <c r="AD5930" s="39"/>
      <c r="AE5930" s="39"/>
      <c r="AR5930" s="240" t="s">
        <v>471</v>
      </c>
      <c r="AT5930" s="240" t="s">
        <v>273</v>
      </c>
      <c r="AU5930" s="240" t="s">
        <v>82</v>
      </c>
      <c r="AY5930" s="18" t="s">
        <v>189</v>
      </c>
      <c r="BE5930" s="241">
        <f>IF(N5930="základní",J5930,0)</f>
        <v>0</v>
      </c>
      <c r="BF5930" s="241">
        <f>IF(N5930="snížená",J5930,0)</f>
        <v>0</v>
      </c>
      <c r="BG5930" s="241">
        <f>IF(N5930="zákl. přenesená",J5930,0)</f>
        <v>0</v>
      </c>
      <c r="BH5930" s="241">
        <f>IF(N5930="sníž. přenesená",J5930,0)</f>
        <v>0</v>
      </c>
      <c r="BI5930" s="241">
        <f>IF(N5930="nulová",J5930,0)</f>
        <v>0</v>
      </c>
      <c r="BJ5930" s="18" t="s">
        <v>80</v>
      </c>
      <c r="BK5930" s="241">
        <f>ROUND(I5930*H5930,2)</f>
        <v>0</v>
      </c>
      <c r="BL5930" s="18" t="s">
        <v>306</v>
      </c>
      <c r="BM5930" s="240" t="s">
        <v>3886</v>
      </c>
    </row>
    <row r="5931" s="2" customFormat="1">
      <c r="A5931" s="39"/>
      <c r="B5931" s="40"/>
      <c r="C5931" s="41"/>
      <c r="D5931" s="242" t="s">
        <v>197</v>
      </c>
      <c r="E5931" s="41"/>
      <c r="F5931" s="243" t="s">
        <v>3845</v>
      </c>
      <c r="G5931" s="41"/>
      <c r="H5931" s="41"/>
      <c r="I5931" s="244"/>
      <c r="J5931" s="41"/>
      <c r="K5931" s="41"/>
      <c r="L5931" s="45"/>
      <c r="M5931" s="245"/>
      <c r="N5931" s="246"/>
      <c r="O5931" s="92"/>
      <c r="P5931" s="92"/>
      <c r="Q5931" s="92"/>
      <c r="R5931" s="92"/>
      <c r="S5931" s="92"/>
      <c r="T5931" s="93"/>
      <c r="U5931" s="39"/>
      <c r="V5931" s="39"/>
      <c r="W5931" s="39"/>
      <c r="X5931" s="39"/>
      <c r="Y5931" s="39"/>
      <c r="Z5931" s="39"/>
      <c r="AA5931" s="39"/>
      <c r="AB5931" s="39"/>
      <c r="AC5931" s="39"/>
      <c r="AD5931" s="39"/>
      <c r="AE5931" s="39"/>
      <c r="AT5931" s="18" t="s">
        <v>197</v>
      </c>
      <c r="AU5931" s="18" t="s">
        <v>82</v>
      </c>
    </row>
    <row r="5932" s="14" customFormat="1">
      <c r="A5932" s="14"/>
      <c r="B5932" s="259"/>
      <c r="C5932" s="260"/>
      <c r="D5932" s="242" t="s">
        <v>200</v>
      </c>
      <c r="E5932" s="261" t="s">
        <v>1</v>
      </c>
      <c r="F5932" s="262" t="s">
        <v>3887</v>
      </c>
      <c r="G5932" s="260"/>
      <c r="H5932" s="263">
        <v>1.9359999999999999</v>
      </c>
      <c r="I5932" s="264"/>
      <c r="J5932" s="260"/>
      <c r="K5932" s="260"/>
      <c r="L5932" s="265"/>
      <c r="M5932" s="266"/>
      <c r="N5932" s="267"/>
      <c r="O5932" s="267"/>
      <c r="P5932" s="267"/>
      <c r="Q5932" s="267"/>
      <c r="R5932" s="267"/>
      <c r="S5932" s="267"/>
      <c r="T5932" s="268"/>
      <c r="U5932" s="14"/>
      <c r="V5932" s="14"/>
      <c r="W5932" s="14"/>
      <c r="X5932" s="14"/>
      <c r="Y5932" s="14"/>
      <c r="Z5932" s="14"/>
      <c r="AA5932" s="14"/>
      <c r="AB5932" s="14"/>
      <c r="AC5932" s="14"/>
      <c r="AD5932" s="14"/>
      <c r="AE5932" s="14"/>
      <c r="AT5932" s="269" t="s">
        <v>200</v>
      </c>
      <c r="AU5932" s="269" t="s">
        <v>82</v>
      </c>
      <c r="AV5932" s="14" t="s">
        <v>82</v>
      </c>
      <c r="AW5932" s="14" t="s">
        <v>30</v>
      </c>
      <c r="AX5932" s="14" t="s">
        <v>80</v>
      </c>
      <c r="AY5932" s="269" t="s">
        <v>189</v>
      </c>
    </row>
    <row r="5933" s="2" customFormat="1" ht="24.15" customHeight="1">
      <c r="A5933" s="39"/>
      <c r="B5933" s="40"/>
      <c r="C5933" s="228" t="s">
        <v>3888</v>
      </c>
      <c r="D5933" s="228" t="s">
        <v>191</v>
      </c>
      <c r="E5933" s="229" t="s">
        <v>3889</v>
      </c>
      <c r="F5933" s="230" t="s">
        <v>3890</v>
      </c>
      <c r="G5933" s="231" t="s">
        <v>466</v>
      </c>
      <c r="H5933" s="232">
        <v>1.8</v>
      </c>
      <c r="I5933" s="233"/>
      <c r="J5933" s="234">
        <f>ROUND(I5933*H5933,2)</f>
        <v>0</v>
      </c>
      <c r="K5933" s="235"/>
      <c r="L5933" s="45"/>
      <c r="M5933" s="236" t="s">
        <v>1</v>
      </c>
      <c r="N5933" s="237" t="s">
        <v>38</v>
      </c>
      <c r="O5933" s="92"/>
      <c r="P5933" s="238">
        <f>O5933*H5933</f>
        <v>0</v>
      </c>
      <c r="Q5933" s="238">
        <v>0.00097999999999999997</v>
      </c>
      <c r="R5933" s="238">
        <f>Q5933*H5933</f>
        <v>0.0017639999999999999</v>
      </c>
      <c r="S5933" s="238">
        <v>0</v>
      </c>
      <c r="T5933" s="239">
        <f>S5933*H5933</f>
        <v>0</v>
      </c>
      <c r="U5933" s="39"/>
      <c r="V5933" s="39"/>
      <c r="W5933" s="39"/>
      <c r="X5933" s="39"/>
      <c r="Y5933" s="39"/>
      <c r="Z5933" s="39"/>
      <c r="AA5933" s="39"/>
      <c r="AB5933" s="39"/>
      <c r="AC5933" s="39"/>
      <c r="AD5933" s="39"/>
      <c r="AE5933" s="39"/>
      <c r="AR5933" s="240" t="s">
        <v>306</v>
      </c>
      <c r="AT5933" s="240" t="s">
        <v>191</v>
      </c>
      <c r="AU5933" s="240" t="s">
        <v>82</v>
      </c>
      <c r="AY5933" s="18" t="s">
        <v>189</v>
      </c>
      <c r="BE5933" s="241">
        <f>IF(N5933="základní",J5933,0)</f>
        <v>0</v>
      </c>
      <c r="BF5933" s="241">
        <f>IF(N5933="snížená",J5933,0)</f>
        <v>0</v>
      </c>
      <c r="BG5933" s="241">
        <f>IF(N5933="zákl. přenesená",J5933,0)</f>
        <v>0</v>
      </c>
      <c r="BH5933" s="241">
        <f>IF(N5933="sníž. přenesená",J5933,0)</f>
        <v>0</v>
      </c>
      <c r="BI5933" s="241">
        <f>IF(N5933="nulová",J5933,0)</f>
        <v>0</v>
      </c>
      <c r="BJ5933" s="18" t="s">
        <v>80</v>
      </c>
      <c r="BK5933" s="241">
        <f>ROUND(I5933*H5933,2)</f>
        <v>0</v>
      </c>
      <c r="BL5933" s="18" t="s">
        <v>306</v>
      </c>
      <c r="BM5933" s="240" t="s">
        <v>3891</v>
      </c>
    </row>
    <row r="5934" s="2" customFormat="1">
      <c r="A5934" s="39"/>
      <c r="B5934" s="40"/>
      <c r="C5934" s="41"/>
      <c r="D5934" s="242" t="s">
        <v>197</v>
      </c>
      <c r="E5934" s="41"/>
      <c r="F5934" s="243" t="s">
        <v>3890</v>
      </c>
      <c r="G5934" s="41"/>
      <c r="H5934" s="41"/>
      <c r="I5934" s="244"/>
      <c r="J5934" s="41"/>
      <c r="K5934" s="41"/>
      <c r="L5934" s="45"/>
      <c r="M5934" s="245"/>
      <c r="N5934" s="246"/>
      <c r="O5934" s="92"/>
      <c r="P5934" s="92"/>
      <c r="Q5934" s="92"/>
      <c r="R5934" s="92"/>
      <c r="S5934" s="92"/>
      <c r="T5934" s="93"/>
      <c r="U5934" s="39"/>
      <c r="V5934" s="39"/>
      <c r="W5934" s="39"/>
      <c r="X5934" s="39"/>
      <c r="Y5934" s="39"/>
      <c r="Z5934" s="39"/>
      <c r="AA5934" s="39"/>
      <c r="AB5934" s="39"/>
      <c r="AC5934" s="39"/>
      <c r="AD5934" s="39"/>
      <c r="AE5934" s="39"/>
      <c r="AT5934" s="18" t="s">
        <v>197</v>
      </c>
      <c r="AU5934" s="18" t="s">
        <v>82</v>
      </c>
    </row>
    <row r="5935" s="13" customFormat="1">
      <c r="A5935" s="13"/>
      <c r="B5935" s="249"/>
      <c r="C5935" s="250"/>
      <c r="D5935" s="242" t="s">
        <v>200</v>
      </c>
      <c r="E5935" s="251" t="s">
        <v>1</v>
      </c>
      <c r="F5935" s="252" t="s">
        <v>3790</v>
      </c>
      <c r="G5935" s="250"/>
      <c r="H5935" s="251" t="s">
        <v>1</v>
      </c>
      <c r="I5935" s="253"/>
      <c r="J5935" s="250"/>
      <c r="K5935" s="250"/>
      <c r="L5935" s="254"/>
      <c r="M5935" s="255"/>
      <c r="N5935" s="256"/>
      <c r="O5935" s="256"/>
      <c r="P5935" s="256"/>
      <c r="Q5935" s="256"/>
      <c r="R5935" s="256"/>
      <c r="S5935" s="256"/>
      <c r="T5935" s="257"/>
      <c r="U5935" s="13"/>
      <c r="V5935" s="13"/>
      <c r="W5935" s="13"/>
      <c r="X5935" s="13"/>
      <c r="Y5935" s="13"/>
      <c r="Z5935" s="13"/>
      <c r="AA5935" s="13"/>
      <c r="AB5935" s="13"/>
      <c r="AC5935" s="13"/>
      <c r="AD5935" s="13"/>
      <c r="AE5935" s="13"/>
      <c r="AT5935" s="258" t="s">
        <v>200</v>
      </c>
      <c r="AU5935" s="258" t="s">
        <v>82</v>
      </c>
      <c r="AV5935" s="13" t="s">
        <v>80</v>
      </c>
      <c r="AW5935" s="13" t="s">
        <v>30</v>
      </c>
      <c r="AX5935" s="13" t="s">
        <v>73</v>
      </c>
      <c r="AY5935" s="258" t="s">
        <v>189</v>
      </c>
    </row>
    <row r="5936" s="13" customFormat="1">
      <c r="A5936" s="13"/>
      <c r="B5936" s="249"/>
      <c r="C5936" s="250"/>
      <c r="D5936" s="242" t="s">
        <v>200</v>
      </c>
      <c r="E5936" s="251" t="s">
        <v>1</v>
      </c>
      <c r="F5936" s="252" t="s">
        <v>848</v>
      </c>
      <c r="G5936" s="250"/>
      <c r="H5936" s="251" t="s">
        <v>1</v>
      </c>
      <c r="I5936" s="253"/>
      <c r="J5936" s="250"/>
      <c r="K5936" s="250"/>
      <c r="L5936" s="254"/>
      <c r="M5936" s="255"/>
      <c r="N5936" s="256"/>
      <c r="O5936" s="256"/>
      <c r="P5936" s="256"/>
      <c r="Q5936" s="256"/>
      <c r="R5936" s="256"/>
      <c r="S5936" s="256"/>
      <c r="T5936" s="257"/>
      <c r="U5936" s="13"/>
      <c r="V5936" s="13"/>
      <c r="W5936" s="13"/>
      <c r="X5936" s="13"/>
      <c r="Y5936" s="13"/>
      <c r="Z5936" s="13"/>
      <c r="AA5936" s="13"/>
      <c r="AB5936" s="13"/>
      <c r="AC5936" s="13"/>
      <c r="AD5936" s="13"/>
      <c r="AE5936" s="13"/>
      <c r="AT5936" s="258" t="s">
        <v>200</v>
      </c>
      <c r="AU5936" s="258" t="s">
        <v>82</v>
      </c>
      <c r="AV5936" s="13" t="s">
        <v>80</v>
      </c>
      <c r="AW5936" s="13" t="s">
        <v>30</v>
      </c>
      <c r="AX5936" s="13" t="s">
        <v>73</v>
      </c>
      <c r="AY5936" s="258" t="s">
        <v>189</v>
      </c>
    </row>
    <row r="5937" s="13" customFormat="1">
      <c r="A5937" s="13"/>
      <c r="B5937" s="249"/>
      <c r="C5937" s="250"/>
      <c r="D5937" s="242" t="s">
        <v>200</v>
      </c>
      <c r="E5937" s="251" t="s">
        <v>1</v>
      </c>
      <c r="F5937" s="252" t="s">
        <v>595</v>
      </c>
      <c r="G5937" s="250"/>
      <c r="H5937" s="251" t="s">
        <v>1</v>
      </c>
      <c r="I5937" s="253"/>
      <c r="J5937" s="250"/>
      <c r="K5937" s="250"/>
      <c r="L5937" s="254"/>
      <c r="M5937" s="255"/>
      <c r="N5937" s="256"/>
      <c r="O5937" s="256"/>
      <c r="P5937" s="256"/>
      <c r="Q5937" s="256"/>
      <c r="R5937" s="256"/>
      <c r="S5937" s="256"/>
      <c r="T5937" s="257"/>
      <c r="U5937" s="13"/>
      <c r="V5937" s="13"/>
      <c r="W5937" s="13"/>
      <c r="X5937" s="13"/>
      <c r="Y5937" s="13"/>
      <c r="Z5937" s="13"/>
      <c r="AA5937" s="13"/>
      <c r="AB5937" s="13"/>
      <c r="AC5937" s="13"/>
      <c r="AD5937" s="13"/>
      <c r="AE5937" s="13"/>
      <c r="AT5937" s="258" t="s">
        <v>200</v>
      </c>
      <c r="AU5937" s="258" t="s">
        <v>82</v>
      </c>
      <c r="AV5937" s="13" t="s">
        <v>80</v>
      </c>
      <c r="AW5937" s="13" t="s">
        <v>30</v>
      </c>
      <c r="AX5937" s="13" t="s">
        <v>73</v>
      </c>
      <c r="AY5937" s="258" t="s">
        <v>189</v>
      </c>
    </row>
    <row r="5938" s="14" customFormat="1">
      <c r="A5938" s="14"/>
      <c r="B5938" s="259"/>
      <c r="C5938" s="260"/>
      <c r="D5938" s="242" t="s">
        <v>200</v>
      </c>
      <c r="E5938" s="261" t="s">
        <v>1</v>
      </c>
      <c r="F5938" s="262" t="s">
        <v>3892</v>
      </c>
      <c r="G5938" s="260"/>
      <c r="H5938" s="263">
        <v>1.8</v>
      </c>
      <c r="I5938" s="264"/>
      <c r="J5938" s="260"/>
      <c r="K5938" s="260"/>
      <c r="L5938" s="265"/>
      <c r="M5938" s="266"/>
      <c r="N5938" s="267"/>
      <c r="O5938" s="267"/>
      <c r="P5938" s="267"/>
      <c r="Q5938" s="267"/>
      <c r="R5938" s="267"/>
      <c r="S5938" s="267"/>
      <c r="T5938" s="268"/>
      <c r="U5938" s="14"/>
      <c r="V5938" s="14"/>
      <c r="W5938" s="14"/>
      <c r="X5938" s="14"/>
      <c r="Y5938" s="14"/>
      <c r="Z5938" s="14"/>
      <c r="AA5938" s="14"/>
      <c r="AB5938" s="14"/>
      <c r="AC5938" s="14"/>
      <c r="AD5938" s="14"/>
      <c r="AE5938" s="14"/>
      <c r="AT5938" s="269" t="s">
        <v>200</v>
      </c>
      <c r="AU5938" s="269" t="s">
        <v>82</v>
      </c>
      <c r="AV5938" s="14" t="s">
        <v>82</v>
      </c>
      <c r="AW5938" s="14" t="s">
        <v>30</v>
      </c>
      <c r="AX5938" s="14" t="s">
        <v>73</v>
      </c>
      <c r="AY5938" s="269" t="s">
        <v>189</v>
      </c>
    </row>
    <row r="5939" s="15" customFormat="1">
      <c r="A5939" s="15"/>
      <c r="B5939" s="270"/>
      <c r="C5939" s="271"/>
      <c r="D5939" s="242" t="s">
        <v>200</v>
      </c>
      <c r="E5939" s="272" t="s">
        <v>1</v>
      </c>
      <c r="F5939" s="273" t="s">
        <v>207</v>
      </c>
      <c r="G5939" s="271"/>
      <c r="H5939" s="274">
        <v>1.8</v>
      </c>
      <c r="I5939" s="275"/>
      <c r="J5939" s="271"/>
      <c r="K5939" s="271"/>
      <c r="L5939" s="276"/>
      <c r="M5939" s="277"/>
      <c r="N5939" s="278"/>
      <c r="O5939" s="278"/>
      <c r="P5939" s="278"/>
      <c r="Q5939" s="278"/>
      <c r="R5939" s="278"/>
      <c r="S5939" s="278"/>
      <c r="T5939" s="279"/>
      <c r="U5939" s="15"/>
      <c r="V5939" s="15"/>
      <c r="W5939" s="15"/>
      <c r="X5939" s="15"/>
      <c r="Y5939" s="15"/>
      <c r="Z5939" s="15"/>
      <c r="AA5939" s="15"/>
      <c r="AB5939" s="15"/>
      <c r="AC5939" s="15"/>
      <c r="AD5939" s="15"/>
      <c r="AE5939" s="15"/>
      <c r="AT5939" s="280" t="s">
        <v>200</v>
      </c>
      <c r="AU5939" s="280" t="s">
        <v>82</v>
      </c>
      <c r="AV5939" s="15" t="s">
        <v>195</v>
      </c>
      <c r="AW5939" s="15" t="s">
        <v>30</v>
      </c>
      <c r="AX5939" s="15" t="s">
        <v>80</v>
      </c>
      <c r="AY5939" s="280" t="s">
        <v>189</v>
      </c>
    </row>
    <row r="5940" s="2" customFormat="1" ht="33" customHeight="1">
      <c r="A5940" s="39"/>
      <c r="B5940" s="40"/>
      <c r="C5940" s="281" t="s">
        <v>3893</v>
      </c>
      <c r="D5940" s="281" t="s">
        <v>273</v>
      </c>
      <c r="E5940" s="282" t="s">
        <v>3844</v>
      </c>
      <c r="F5940" s="283" t="s">
        <v>3845</v>
      </c>
      <c r="G5940" s="284" t="s">
        <v>301</v>
      </c>
      <c r="H5940" s="285">
        <v>0.39600000000000002</v>
      </c>
      <c r="I5940" s="286"/>
      <c r="J5940" s="287">
        <f>ROUND(I5940*H5940,2)</f>
        <v>0</v>
      </c>
      <c r="K5940" s="288"/>
      <c r="L5940" s="289"/>
      <c r="M5940" s="290" t="s">
        <v>1</v>
      </c>
      <c r="N5940" s="291" t="s">
        <v>38</v>
      </c>
      <c r="O5940" s="92"/>
      <c r="P5940" s="238">
        <f>O5940*H5940</f>
        <v>0</v>
      </c>
      <c r="Q5940" s="238">
        <v>0.0126</v>
      </c>
      <c r="R5940" s="238">
        <f>Q5940*H5940</f>
        <v>0.0049896000000000003</v>
      </c>
      <c r="S5940" s="238">
        <v>0</v>
      </c>
      <c r="T5940" s="239">
        <f>S5940*H5940</f>
        <v>0</v>
      </c>
      <c r="U5940" s="39"/>
      <c r="V5940" s="39"/>
      <c r="W5940" s="39"/>
      <c r="X5940" s="39"/>
      <c r="Y5940" s="39"/>
      <c r="Z5940" s="39"/>
      <c r="AA5940" s="39"/>
      <c r="AB5940" s="39"/>
      <c r="AC5940" s="39"/>
      <c r="AD5940" s="39"/>
      <c r="AE5940" s="39"/>
      <c r="AR5940" s="240" t="s">
        <v>471</v>
      </c>
      <c r="AT5940" s="240" t="s">
        <v>273</v>
      </c>
      <c r="AU5940" s="240" t="s">
        <v>82</v>
      </c>
      <c r="AY5940" s="18" t="s">
        <v>189</v>
      </c>
      <c r="BE5940" s="241">
        <f>IF(N5940="základní",J5940,0)</f>
        <v>0</v>
      </c>
      <c r="BF5940" s="241">
        <f>IF(N5940="snížená",J5940,0)</f>
        <v>0</v>
      </c>
      <c r="BG5940" s="241">
        <f>IF(N5940="zákl. přenesená",J5940,0)</f>
        <v>0</v>
      </c>
      <c r="BH5940" s="241">
        <f>IF(N5940="sníž. přenesená",J5940,0)</f>
        <v>0</v>
      </c>
      <c r="BI5940" s="241">
        <f>IF(N5940="nulová",J5940,0)</f>
        <v>0</v>
      </c>
      <c r="BJ5940" s="18" t="s">
        <v>80</v>
      </c>
      <c r="BK5940" s="241">
        <f>ROUND(I5940*H5940,2)</f>
        <v>0</v>
      </c>
      <c r="BL5940" s="18" t="s">
        <v>306</v>
      </c>
      <c r="BM5940" s="240" t="s">
        <v>3894</v>
      </c>
    </row>
    <row r="5941" s="2" customFormat="1">
      <c r="A5941" s="39"/>
      <c r="B5941" s="40"/>
      <c r="C5941" s="41"/>
      <c r="D5941" s="242" t="s">
        <v>197</v>
      </c>
      <c r="E5941" s="41"/>
      <c r="F5941" s="243" t="s">
        <v>3845</v>
      </c>
      <c r="G5941" s="41"/>
      <c r="H5941" s="41"/>
      <c r="I5941" s="244"/>
      <c r="J5941" s="41"/>
      <c r="K5941" s="41"/>
      <c r="L5941" s="45"/>
      <c r="M5941" s="245"/>
      <c r="N5941" s="246"/>
      <c r="O5941" s="92"/>
      <c r="P5941" s="92"/>
      <c r="Q5941" s="92"/>
      <c r="R5941" s="92"/>
      <c r="S5941" s="92"/>
      <c r="T5941" s="93"/>
      <c r="U5941" s="39"/>
      <c r="V5941" s="39"/>
      <c r="W5941" s="39"/>
      <c r="X5941" s="39"/>
      <c r="Y5941" s="39"/>
      <c r="Z5941" s="39"/>
      <c r="AA5941" s="39"/>
      <c r="AB5941" s="39"/>
      <c r="AC5941" s="39"/>
      <c r="AD5941" s="39"/>
      <c r="AE5941" s="39"/>
      <c r="AT5941" s="18" t="s">
        <v>197</v>
      </c>
      <c r="AU5941" s="18" t="s">
        <v>82</v>
      </c>
    </row>
    <row r="5942" s="14" customFormat="1">
      <c r="A5942" s="14"/>
      <c r="B5942" s="259"/>
      <c r="C5942" s="260"/>
      <c r="D5942" s="242" t="s">
        <v>200</v>
      </c>
      <c r="E5942" s="261" t="s">
        <v>1</v>
      </c>
      <c r="F5942" s="262" t="s">
        <v>3895</v>
      </c>
      <c r="G5942" s="260"/>
      <c r="H5942" s="263">
        <v>0.39600000000000002</v>
      </c>
      <c r="I5942" s="264"/>
      <c r="J5942" s="260"/>
      <c r="K5942" s="260"/>
      <c r="L5942" s="265"/>
      <c r="M5942" s="266"/>
      <c r="N5942" s="267"/>
      <c r="O5942" s="267"/>
      <c r="P5942" s="267"/>
      <c r="Q5942" s="267"/>
      <c r="R5942" s="267"/>
      <c r="S5942" s="267"/>
      <c r="T5942" s="268"/>
      <c r="U5942" s="14"/>
      <c r="V5942" s="14"/>
      <c r="W5942" s="14"/>
      <c r="X5942" s="14"/>
      <c r="Y5942" s="14"/>
      <c r="Z5942" s="14"/>
      <c r="AA5942" s="14"/>
      <c r="AB5942" s="14"/>
      <c r="AC5942" s="14"/>
      <c r="AD5942" s="14"/>
      <c r="AE5942" s="14"/>
      <c r="AT5942" s="269" t="s">
        <v>200</v>
      </c>
      <c r="AU5942" s="269" t="s">
        <v>82</v>
      </c>
      <c r="AV5942" s="14" t="s">
        <v>82</v>
      </c>
      <c r="AW5942" s="14" t="s">
        <v>30</v>
      </c>
      <c r="AX5942" s="14" t="s">
        <v>80</v>
      </c>
      <c r="AY5942" s="269" t="s">
        <v>189</v>
      </c>
    </row>
    <row r="5943" s="2" customFormat="1" ht="16.5" customHeight="1">
      <c r="A5943" s="39"/>
      <c r="B5943" s="40"/>
      <c r="C5943" s="228" t="s">
        <v>3896</v>
      </c>
      <c r="D5943" s="228" t="s">
        <v>191</v>
      </c>
      <c r="E5943" s="229" t="s">
        <v>3897</v>
      </c>
      <c r="F5943" s="230" t="s">
        <v>3898</v>
      </c>
      <c r="G5943" s="231" t="s">
        <v>301</v>
      </c>
      <c r="H5943" s="232">
        <v>29.010000000000002</v>
      </c>
      <c r="I5943" s="233"/>
      <c r="J5943" s="234">
        <f>ROUND(I5943*H5943,2)</f>
        <v>0</v>
      </c>
      <c r="K5943" s="235"/>
      <c r="L5943" s="45"/>
      <c r="M5943" s="236" t="s">
        <v>1</v>
      </c>
      <c r="N5943" s="237" t="s">
        <v>38</v>
      </c>
      <c r="O5943" s="92"/>
      <c r="P5943" s="238">
        <f>O5943*H5943</f>
        <v>0</v>
      </c>
      <c r="Q5943" s="238">
        <v>0.037199999999999997</v>
      </c>
      <c r="R5943" s="238">
        <f>Q5943*H5943</f>
        <v>1.079172</v>
      </c>
      <c r="S5943" s="238">
        <v>0</v>
      </c>
      <c r="T5943" s="239">
        <f>S5943*H5943</f>
        <v>0</v>
      </c>
      <c r="U5943" s="39"/>
      <c r="V5943" s="39"/>
      <c r="W5943" s="39"/>
      <c r="X5943" s="39"/>
      <c r="Y5943" s="39"/>
      <c r="Z5943" s="39"/>
      <c r="AA5943" s="39"/>
      <c r="AB5943" s="39"/>
      <c r="AC5943" s="39"/>
      <c r="AD5943" s="39"/>
      <c r="AE5943" s="39"/>
      <c r="AR5943" s="240" t="s">
        <v>306</v>
      </c>
      <c r="AT5943" s="240" t="s">
        <v>191</v>
      </c>
      <c r="AU5943" s="240" t="s">
        <v>82</v>
      </c>
      <c r="AY5943" s="18" t="s">
        <v>189</v>
      </c>
      <c r="BE5943" s="241">
        <f>IF(N5943="základní",J5943,0)</f>
        <v>0</v>
      </c>
      <c r="BF5943" s="241">
        <f>IF(N5943="snížená",J5943,0)</f>
        <v>0</v>
      </c>
      <c r="BG5943" s="241">
        <f>IF(N5943="zákl. přenesená",J5943,0)</f>
        <v>0</v>
      </c>
      <c r="BH5943" s="241">
        <f>IF(N5943="sníž. přenesená",J5943,0)</f>
        <v>0</v>
      </c>
      <c r="BI5943" s="241">
        <f>IF(N5943="nulová",J5943,0)</f>
        <v>0</v>
      </c>
      <c r="BJ5943" s="18" t="s">
        <v>80</v>
      </c>
      <c r="BK5943" s="241">
        <f>ROUND(I5943*H5943,2)</f>
        <v>0</v>
      </c>
      <c r="BL5943" s="18" t="s">
        <v>306</v>
      </c>
      <c r="BM5943" s="240" t="s">
        <v>3899</v>
      </c>
    </row>
    <row r="5944" s="2" customFormat="1">
      <c r="A5944" s="39"/>
      <c r="B5944" s="40"/>
      <c r="C5944" s="41"/>
      <c r="D5944" s="242" t="s">
        <v>197</v>
      </c>
      <c r="E5944" s="41"/>
      <c r="F5944" s="243" t="s">
        <v>3898</v>
      </c>
      <c r="G5944" s="41"/>
      <c r="H5944" s="41"/>
      <c r="I5944" s="244"/>
      <c r="J5944" s="41"/>
      <c r="K5944" s="41"/>
      <c r="L5944" s="45"/>
      <c r="M5944" s="245"/>
      <c r="N5944" s="246"/>
      <c r="O5944" s="92"/>
      <c r="P5944" s="92"/>
      <c r="Q5944" s="92"/>
      <c r="R5944" s="92"/>
      <c r="S5944" s="92"/>
      <c r="T5944" s="93"/>
      <c r="U5944" s="39"/>
      <c r="V5944" s="39"/>
      <c r="W5944" s="39"/>
      <c r="X5944" s="39"/>
      <c r="Y5944" s="39"/>
      <c r="Z5944" s="39"/>
      <c r="AA5944" s="39"/>
      <c r="AB5944" s="39"/>
      <c r="AC5944" s="39"/>
      <c r="AD5944" s="39"/>
      <c r="AE5944" s="39"/>
      <c r="AT5944" s="18" t="s">
        <v>197</v>
      </c>
      <c r="AU5944" s="18" t="s">
        <v>82</v>
      </c>
    </row>
    <row r="5945" s="13" customFormat="1">
      <c r="A5945" s="13"/>
      <c r="B5945" s="249"/>
      <c r="C5945" s="250"/>
      <c r="D5945" s="242" t="s">
        <v>200</v>
      </c>
      <c r="E5945" s="251" t="s">
        <v>1</v>
      </c>
      <c r="F5945" s="252" t="s">
        <v>3900</v>
      </c>
      <c r="G5945" s="250"/>
      <c r="H5945" s="251" t="s">
        <v>1</v>
      </c>
      <c r="I5945" s="253"/>
      <c r="J5945" s="250"/>
      <c r="K5945" s="250"/>
      <c r="L5945" s="254"/>
      <c r="M5945" s="255"/>
      <c r="N5945" s="256"/>
      <c r="O5945" s="256"/>
      <c r="P5945" s="256"/>
      <c r="Q5945" s="256"/>
      <c r="R5945" s="256"/>
      <c r="S5945" s="256"/>
      <c r="T5945" s="257"/>
      <c r="U5945" s="13"/>
      <c r="V5945" s="13"/>
      <c r="W5945" s="13"/>
      <c r="X5945" s="13"/>
      <c r="Y5945" s="13"/>
      <c r="Z5945" s="13"/>
      <c r="AA5945" s="13"/>
      <c r="AB5945" s="13"/>
      <c r="AC5945" s="13"/>
      <c r="AD5945" s="13"/>
      <c r="AE5945" s="13"/>
      <c r="AT5945" s="258" t="s">
        <v>200</v>
      </c>
      <c r="AU5945" s="258" t="s">
        <v>82</v>
      </c>
      <c r="AV5945" s="13" t="s">
        <v>80</v>
      </c>
      <c r="AW5945" s="13" t="s">
        <v>30</v>
      </c>
      <c r="AX5945" s="13" t="s">
        <v>73</v>
      </c>
      <c r="AY5945" s="258" t="s">
        <v>189</v>
      </c>
    </row>
    <row r="5946" s="13" customFormat="1">
      <c r="A5946" s="13"/>
      <c r="B5946" s="249"/>
      <c r="C5946" s="250"/>
      <c r="D5946" s="242" t="s">
        <v>200</v>
      </c>
      <c r="E5946" s="251" t="s">
        <v>1</v>
      </c>
      <c r="F5946" s="252" t="s">
        <v>928</v>
      </c>
      <c r="G5946" s="250"/>
      <c r="H5946" s="251" t="s">
        <v>1</v>
      </c>
      <c r="I5946" s="253"/>
      <c r="J5946" s="250"/>
      <c r="K5946" s="250"/>
      <c r="L5946" s="254"/>
      <c r="M5946" s="255"/>
      <c r="N5946" s="256"/>
      <c r="O5946" s="256"/>
      <c r="P5946" s="256"/>
      <c r="Q5946" s="256"/>
      <c r="R5946" s="256"/>
      <c r="S5946" s="256"/>
      <c r="T5946" s="257"/>
      <c r="U5946" s="13"/>
      <c r="V5946" s="13"/>
      <c r="W5946" s="13"/>
      <c r="X5946" s="13"/>
      <c r="Y5946" s="13"/>
      <c r="Z5946" s="13"/>
      <c r="AA5946" s="13"/>
      <c r="AB5946" s="13"/>
      <c r="AC5946" s="13"/>
      <c r="AD5946" s="13"/>
      <c r="AE5946" s="13"/>
      <c r="AT5946" s="258" t="s">
        <v>200</v>
      </c>
      <c r="AU5946" s="258" t="s">
        <v>82</v>
      </c>
      <c r="AV5946" s="13" t="s">
        <v>80</v>
      </c>
      <c r="AW5946" s="13" t="s">
        <v>30</v>
      </c>
      <c r="AX5946" s="13" t="s">
        <v>73</v>
      </c>
      <c r="AY5946" s="258" t="s">
        <v>189</v>
      </c>
    </row>
    <row r="5947" s="14" customFormat="1">
      <c r="A5947" s="14"/>
      <c r="B5947" s="259"/>
      <c r="C5947" s="260"/>
      <c r="D5947" s="242" t="s">
        <v>200</v>
      </c>
      <c r="E5947" s="261" t="s">
        <v>1</v>
      </c>
      <c r="F5947" s="262" t="s">
        <v>3901</v>
      </c>
      <c r="G5947" s="260"/>
      <c r="H5947" s="263">
        <v>6.0899999999999999</v>
      </c>
      <c r="I5947" s="264"/>
      <c r="J5947" s="260"/>
      <c r="K5947" s="260"/>
      <c r="L5947" s="265"/>
      <c r="M5947" s="266"/>
      <c r="N5947" s="267"/>
      <c r="O5947" s="267"/>
      <c r="P5947" s="267"/>
      <c r="Q5947" s="267"/>
      <c r="R5947" s="267"/>
      <c r="S5947" s="267"/>
      <c r="T5947" s="268"/>
      <c r="U5947" s="14"/>
      <c r="V5947" s="14"/>
      <c r="W5947" s="14"/>
      <c r="X5947" s="14"/>
      <c r="Y5947" s="14"/>
      <c r="Z5947" s="14"/>
      <c r="AA5947" s="14"/>
      <c r="AB5947" s="14"/>
      <c r="AC5947" s="14"/>
      <c r="AD5947" s="14"/>
      <c r="AE5947" s="14"/>
      <c r="AT5947" s="269" t="s">
        <v>200</v>
      </c>
      <c r="AU5947" s="269" t="s">
        <v>82</v>
      </c>
      <c r="AV5947" s="14" t="s">
        <v>82</v>
      </c>
      <c r="AW5947" s="14" t="s">
        <v>30</v>
      </c>
      <c r="AX5947" s="14" t="s">
        <v>73</v>
      </c>
      <c r="AY5947" s="269" t="s">
        <v>189</v>
      </c>
    </row>
    <row r="5948" s="13" customFormat="1">
      <c r="A5948" s="13"/>
      <c r="B5948" s="249"/>
      <c r="C5948" s="250"/>
      <c r="D5948" s="242" t="s">
        <v>200</v>
      </c>
      <c r="E5948" s="251" t="s">
        <v>1</v>
      </c>
      <c r="F5948" s="252" t="s">
        <v>932</v>
      </c>
      <c r="G5948" s="250"/>
      <c r="H5948" s="251" t="s">
        <v>1</v>
      </c>
      <c r="I5948" s="253"/>
      <c r="J5948" s="250"/>
      <c r="K5948" s="250"/>
      <c r="L5948" s="254"/>
      <c r="M5948" s="255"/>
      <c r="N5948" s="256"/>
      <c r="O5948" s="256"/>
      <c r="P5948" s="256"/>
      <c r="Q5948" s="256"/>
      <c r="R5948" s="256"/>
      <c r="S5948" s="256"/>
      <c r="T5948" s="257"/>
      <c r="U5948" s="13"/>
      <c r="V5948" s="13"/>
      <c r="W5948" s="13"/>
      <c r="X5948" s="13"/>
      <c r="Y5948" s="13"/>
      <c r="Z5948" s="13"/>
      <c r="AA5948" s="13"/>
      <c r="AB5948" s="13"/>
      <c r="AC5948" s="13"/>
      <c r="AD5948" s="13"/>
      <c r="AE5948" s="13"/>
      <c r="AT5948" s="258" t="s">
        <v>200</v>
      </c>
      <c r="AU5948" s="258" t="s">
        <v>82</v>
      </c>
      <c r="AV5948" s="13" t="s">
        <v>80</v>
      </c>
      <c r="AW5948" s="13" t="s">
        <v>30</v>
      </c>
      <c r="AX5948" s="13" t="s">
        <v>73</v>
      </c>
      <c r="AY5948" s="258" t="s">
        <v>189</v>
      </c>
    </row>
    <row r="5949" s="14" customFormat="1">
      <c r="A5949" s="14"/>
      <c r="B5949" s="259"/>
      <c r="C5949" s="260"/>
      <c r="D5949" s="242" t="s">
        <v>200</v>
      </c>
      <c r="E5949" s="261" t="s">
        <v>1</v>
      </c>
      <c r="F5949" s="262" t="s">
        <v>3902</v>
      </c>
      <c r="G5949" s="260"/>
      <c r="H5949" s="263">
        <v>9.6300000000000008</v>
      </c>
      <c r="I5949" s="264"/>
      <c r="J5949" s="260"/>
      <c r="K5949" s="260"/>
      <c r="L5949" s="265"/>
      <c r="M5949" s="266"/>
      <c r="N5949" s="267"/>
      <c r="O5949" s="267"/>
      <c r="P5949" s="267"/>
      <c r="Q5949" s="267"/>
      <c r="R5949" s="267"/>
      <c r="S5949" s="267"/>
      <c r="T5949" s="268"/>
      <c r="U5949" s="14"/>
      <c r="V5949" s="14"/>
      <c r="W5949" s="14"/>
      <c r="X5949" s="14"/>
      <c r="Y5949" s="14"/>
      <c r="Z5949" s="14"/>
      <c r="AA5949" s="14"/>
      <c r="AB5949" s="14"/>
      <c r="AC5949" s="14"/>
      <c r="AD5949" s="14"/>
      <c r="AE5949" s="14"/>
      <c r="AT5949" s="269" t="s">
        <v>200</v>
      </c>
      <c r="AU5949" s="269" t="s">
        <v>82</v>
      </c>
      <c r="AV5949" s="14" t="s">
        <v>82</v>
      </c>
      <c r="AW5949" s="14" t="s">
        <v>30</v>
      </c>
      <c r="AX5949" s="14" t="s">
        <v>73</v>
      </c>
      <c r="AY5949" s="269" t="s">
        <v>189</v>
      </c>
    </row>
    <row r="5950" s="13" customFormat="1">
      <c r="A5950" s="13"/>
      <c r="B5950" s="249"/>
      <c r="C5950" s="250"/>
      <c r="D5950" s="242" t="s">
        <v>200</v>
      </c>
      <c r="E5950" s="251" t="s">
        <v>1</v>
      </c>
      <c r="F5950" s="252" t="s">
        <v>941</v>
      </c>
      <c r="G5950" s="250"/>
      <c r="H5950" s="251" t="s">
        <v>1</v>
      </c>
      <c r="I5950" s="253"/>
      <c r="J5950" s="250"/>
      <c r="K5950" s="250"/>
      <c r="L5950" s="254"/>
      <c r="M5950" s="255"/>
      <c r="N5950" s="256"/>
      <c r="O5950" s="256"/>
      <c r="P5950" s="256"/>
      <c r="Q5950" s="256"/>
      <c r="R5950" s="256"/>
      <c r="S5950" s="256"/>
      <c r="T5950" s="257"/>
      <c r="U5950" s="13"/>
      <c r="V5950" s="13"/>
      <c r="W5950" s="13"/>
      <c r="X5950" s="13"/>
      <c r="Y5950" s="13"/>
      <c r="Z5950" s="13"/>
      <c r="AA5950" s="13"/>
      <c r="AB5950" s="13"/>
      <c r="AC5950" s="13"/>
      <c r="AD5950" s="13"/>
      <c r="AE5950" s="13"/>
      <c r="AT5950" s="258" t="s">
        <v>200</v>
      </c>
      <c r="AU5950" s="258" t="s">
        <v>82</v>
      </c>
      <c r="AV5950" s="13" t="s">
        <v>80</v>
      </c>
      <c r="AW5950" s="13" t="s">
        <v>30</v>
      </c>
      <c r="AX5950" s="13" t="s">
        <v>73</v>
      </c>
      <c r="AY5950" s="258" t="s">
        <v>189</v>
      </c>
    </row>
    <row r="5951" s="14" customFormat="1">
      <c r="A5951" s="14"/>
      <c r="B5951" s="259"/>
      <c r="C5951" s="260"/>
      <c r="D5951" s="242" t="s">
        <v>200</v>
      </c>
      <c r="E5951" s="261" t="s">
        <v>1</v>
      </c>
      <c r="F5951" s="262" t="s">
        <v>3903</v>
      </c>
      <c r="G5951" s="260"/>
      <c r="H5951" s="263">
        <v>4.6200000000000001</v>
      </c>
      <c r="I5951" s="264"/>
      <c r="J5951" s="260"/>
      <c r="K5951" s="260"/>
      <c r="L5951" s="265"/>
      <c r="M5951" s="266"/>
      <c r="N5951" s="267"/>
      <c r="O5951" s="267"/>
      <c r="P5951" s="267"/>
      <c r="Q5951" s="267"/>
      <c r="R5951" s="267"/>
      <c r="S5951" s="267"/>
      <c r="T5951" s="268"/>
      <c r="U5951" s="14"/>
      <c r="V5951" s="14"/>
      <c r="W5951" s="14"/>
      <c r="X5951" s="14"/>
      <c r="Y5951" s="14"/>
      <c r="Z5951" s="14"/>
      <c r="AA5951" s="14"/>
      <c r="AB5951" s="14"/>
      <c r="AC5951" s="14"/>
      <c r="AD5951" s="14"/>
      <c r="AE5951" s="14"/>
      <c r="AT5951" s="269" t="s">
        <v>200</v>
      </c>
      <c r="AU5951" s="269" t="s">
        <v>82</v>
      </c>
      <c r="AV5951" s="14" t="s">
        <v>82</v>
      </c>
      <c r="AW5951" s="14" t="s">
        <v>30</v>
      </c>
      <c r="AX5951" s="14" t="s">
        <v>73</v>
      </c>
      <c r="AY5951" s="269" t="s">
        <v>189</v>
      </c>
    </row>
    <row r="5952" s="13" customFormat="1">
      <c r="A5952" s="13"/>
      <c r="B5952" s="249"/>
      <c r="C5952" s="250"/>
      <c r="D5952" s="242" t="s">
        <v>200</v>
      </c>
      <c r="E5952" s="251" t="s">
        <v>1</v>
      </c>
      <c r="F5952" s="252" t="s">
        <v>944</v>
      </c>
      <c r="G5952" s="250"/>
      <c r="H5952" s="251" t="s">
        <v>1</v>
      </c>
      <c r="I5952" s="253"/>
      <c r="J5952" s="250"/>
      <c r="K5952" s="250"/>
      <c r="L5952" s="254"/>
      <c r="M5952" s="255"/>
      <c r="N5952" s="256"/>
      <c r="O5952" s="256"/>
      <c r="P5952" s="256"/>
      <c r="Q5952" s="256"/>
      <c r="R5952" s="256"/>
      <c r="S5952" s="256"/>
      <c r="T5952" s="257"/>
      <c r="U5952" s="13"/>
      <c r="V5952" s="13"/>
      <c r="W5952" s="13"/>
      <c r="X5952" s="13"/>
      <c r="Y5952" s="13"/>
      <c r="Z5952" s="13"/>
      <c r="AA5952" s="13"/>
      <c r="AB5952" s="13"/>
      <c r="AC5952" s="13"/>
      <c r="AD5952" s="13"/>
      <c r="AE5952" s="13"/>
      <c r="AT5952" s="258" t="s">
        <v>200</v>
      </c>
      <c r="AU5952" s="258" t="s">
        <v>82</v>
      </c>
      <c r="AV5952" s="13" t="s">
        <v>80</v>
      </c>
      <c r="AW5952" s="13" t="s">
        <v>30</v>
      </c>
      <c r="AX5952" s="13" t="s">
        <v>73</v>
      </c>
      <c r="AY5952" s="258" t="s">
        <v>189</v>
      </c>
    </row>
    <row r="5953" s="14" customFormat="1">
      <c r="A5953" s="14"/>
      <c r="B5953" s="259"/>
      <c r="C5953" s="260"/>
      <c r="D5953" s="242" t="s">
        <v>200</v>
      </c>
      <c r="E5953" s="261" t="s">
        <v>1</v>
      </c>
      <c r="F5953" s="262" t="s">
        <v>3904</v>
      </c>
      <c r="G5953" s="260"/>
      <c r="H5953" s="263">
        <v>8.6699999999999999</v>
      </c>
      <c r="I5953" s="264"/>
      <c r="J5953" s="260"/>
      <c r="K5953" s="260"/>
      <c r="L5953" s="265"/>
      <c r="M5953" s="266"/>
      <c r="N5953" s="267"/>
      <c r="O5953" s="267"/>
      <c r="P5953" s="267"/>
      <c r="Q5953" s="267"/>
      <c r="R5953" s="267"/>
      <c r="S5953" s="267"/>
      <c r="T5953" s="268"/>
      <c r="U5953" s="14"/>
      <c r="V5953" s="14"/>
      <c r="W5953" s="14"/>
      <c r="X5953" s="14"/>
      <c r="Y5953" s="14"/>
      <c r="Z5953" s="14"/>
      <c r="AA5953" s="14"/>
      <c r="AB5953" s="14"/>
      <c r="AC5953" s="14"/>
      <c r="AD5953" s="14"/>
      <c r="AE5953" s="14"/>
      <c r="AT5953" s="269" t="s">
        <v>200</v>
      </c>
      <c r="AU5953" s="269" t="s">
        <v>82</v>
      </c>
      <c r="AV5953" s="14" t="s">
        <v>82</v>
      </c>
      <c r="AW5953" s="14" t="s">
        <v>30</v>
      </c>
      <c r="AX5953" s="14" t="s">
        <v>73</v>
      </c>
      <c r="AY5953" s="269" t="s">
        <v>189</v>
      </c>
    </row>
    <row r="5954" s="15" customFormat="1">
      <c r="A5954" s="15"/>
      <c r="B5954" s="270"/>
      <c r="C5954" s="271"/>
      <c r="D5954" s="242" t="s">
        <v>200</v>
      </c>
      <c r="E5954" s="272" t="s">
        <v>1</v>
      </c>
      <c r="F5954" s="273" t="s">
        <v>207</v>
      </c>
      <c r="G5954" s="271"/>
      <c r="H5954" s="274">
        <v>29.010000000000002</v>
      </c>
      <c r="I5954" s="275"/>
      <c r="J5954" s="271"/>
      <c r="K5954" s="271"/>
      <c r="L5954" s="276"/>
      <c r="M5954" s="277"/>
      <c r="N5954" s="278"/>
      <c r="O5954" s="278"/>
      <c r="P5954" s="278"/>
      <c r="Q5954" s="278"/>
      <c r="R5954" s="278"/>
      <c r="S5954" s="278"/>
      <c r="T5954" s="279"/>
      <c r="U5954" s="15"/>
      <c r="V5954" s="15"/>
      <c r="W5954" s="15"/>
      <c r="X5954" s="15"/>
      <c r="Y5954" s="15"/>
      <c r="Z5954" s="15"/>
      <c r="AA5954" s="15"/>
      <c r="AB5954" s="15"/>
      <c r="AC5954" s="15"/>
      <c r="AD5954" s="15"/>
      <c r="AE5954" s="15"/>
      <c r="AT5954" s="280" t="s">
        <v>200</v>
      </c>
      <c r="AU5954" s="280" t="s">
        <v>82</v>
      </c>
      <c r="AV5954" s="15" t="s">
        <v>195</v>
      </c>
      <c r="AW5954" s="15" t="s">
        <v>30</v>
      </c>
      <c r="AX5954" s="15" t="s">
        <v>80</v>
      </c>
      <c r="AY5954" s="280" t="s">
        <v>189</v>
      </c>
    </row>
    <row r="5955" s="2" customFormat="1" ht="16.5" customHeight="1">
      <c r="A5955" s="39"/>
      <c r="B5955" s="40"/>
      <c r="C5955" s="281" t="s">
        <v>3905</v>
      </c>
      <c r="D5955" s="281" t="s">
        <v>273</v>
      </c>
      <c r="E5955" s="282" t="s">
        <v>3906</v>
      </c>
      <c r="F5955" s="283" t="s">
        <v>3907</v>
      </c>
      <c r="G5955" s="284" t="s">
        <v>301</v>
      </c>
      <c r="H5955" s="285">
        <v>31.911000000000001</v>
      </c>
      <c r="I5955" s="286"/>
      <c r="J5955" s="287">
        <f>ROUND(I5955*H5955,2)</f>
        <v>0</v>
      </c>
      <c r="K5955" s="288"/>
      <c r="L5955" s="289"/>
      <c r="M5955" s="290" t="s">
        <v>1</v>
      </c>
      <c r="N5955" s="291" t="s">
        <v>38</v>
      </c>
      <c r="O5955" s="92"/>
      <c r="P5955" s="238">
        <f>O5955*H5955</f>
        <v>0</v>
      </c>
      <c r="Q5955" s="238">
        <v>0.036600000000000001</v>
      </c>
      <c r="R5955" s="238">
        <f>Q5955*H5955</f>
        <v>1.1679426000000002</v>
      </c>
      <c r="S5955" s="238">
        <v>0</v>
      </c>
      <c r="T5955" s="239">
        <f>S5955*H5955</f>
        <v>0</v>
      </c>
      <c r="U5955" s="39"/>
      <c r="V5955" s="39"/>
      <c r="W5955" s="39"/>
      <c r="X5955" s="39"/>
      <c r="Y5955" s="39"/>
      <c r="Z5955" s="39"/>
      <c r="AA5955" s="39"/>
      <c r="AB5955" s="39"/>
      <c r="AC5955" s="39"/>
      <c r="AD5955" s="39"/>
      <c r="AE5955" s="39"/>
      <c r="AR5955" s="240" t="s">
        <v>471</v>
      </c>
      <c r="AT5955" s="240" t="s">
        <v>273</v>
      </c>
      <c r="AU5955" s="240" t="s">
        <v>82</v>
      </c>
      <c r="AY5955" s="18" t="s">
        <v>189</v>
      </c>
      <c r="BE5955" s="241">
        <f>IF(N5955="základní",J5955,0)</f>
        <v>0</v>
      </c>
      <c r="BF5955" s="241">
        <f>IF(N5955="snížená",J5955,0)</f>
        <v>0</v>
      </c>
      <c r="BG5955" s="241">
        <f>IF(N5955="zákl. přenesená",J5955,0)</f>
        <v>0</v>
      </c>
      <c r="BH5955" s="241">
        <f>IF(N5955="sníž. přenesená",J5955,0)</f>
        <v>0</v>
      </c>
      <c r="BI5955" s="241">
        <f>IF(N5955="nulová",J5955,0)</f>
        <v>0</v>
      </c>
      <c r="BJ5955" s="18" t="s">
        <v>80</v>
      </c>
      <c r="BK5955" s="241">
        <f>ROUND(I5955*H5955,2)</f>
        <v>0</v>
      </c>
      <c r="BL5955" s="18" t="s">
        <v>306</v>
      </c>
      <c r="BM5955" s="240" t="s">
        <v>3908</v>
      </c>
    </row>
    <row r="5956" s="2" customFormat="1">
      <c r="A5956" s="39"/>
      <c r="B5956" s="40"/>
      <c r="C5956" s="41"/>
      <c r="D5956" s="242" t="s">
        <v>197</v>
      </c>
      <c r="E5956" s="41"/>
      <c r="F5956" s="243" t="s">
        <v>3907</v>
      </c>
      <c r="G5956" s="41"/>
      <c r="H5956" s="41"/>
      <c r="I5956" s="244"/>
      <c r="J5956" s="41"/>
      <c r="K5956" s="41"/>
      <c r="L5956" s="45"/>
      <c r="M5956" s="245"/>
      <c r="N5956" s="246"/>
      <c r="O5956" s="92"/>
      <c r="P5956" s="92"/>
      <c r="Q5956" s="92"/>
      <c r="R5956" s="92"/>
      <c r="S5956" s="92"/>
      <c r="T5956" s="93"/>
      <c r="U5956" s="39"/>
      <c r="V5956" s="39"/>
      <c r="W5956" s="39"/>
      <c r="X5956" s="39"/>
      <c r="Y5956" s="39"/>
      <c r="Z5956" s="39"/>
      <c r="AA5956" s="39"/>
      <c r="AB5956" s="39"/>
      <c r="AC5956" s="39"/>
      <c r="AD5956" s="39"/>
      <c r="AE5956" s="39"/>
      <c r="AT5956" s="18" t="s">
        <v>197</v>
      </c>
      <c r="AU5956" s="18" t="s">
        <v>82</v>
      </c>
    </row>
    <row r="5957" s="14" customFormat="1">
      <c r="A5957" s="14"/>
      <c r="B5957" s="259"/>
      <c r="C5957" s="260"/>
      <c r="D5957" s="242" t="s">
        <v>200</v>
      </c>
      <c r="E5957" s="261" t="s">
        <v>1</v>
      </c>
      <c r="F5957" s="262" t="s">
        <v>3909</v>
      </c>
      <c r="G5957" s="260"/>
      <c r="H5957" s="263">
        <v>31.911000000000001</v>
      </c>
      <c r="I5957" s="264"/>
      <c r="J5957" s="260"/>
      <c r="K5957" s="260"/>
      <c r="L5957" s="265"/>
      <c r="M5957" s="266"/>
      <c r="N5957" s="267"/>
      <c r="O5957" s="267"/>
      <c r="P5957" s="267"/>
      <c r="Q5957" s="267"/>
      <c r="R5957" s="267"/>
      <c r="S5957" s="267"/>
      <c r="T5957" s="268"/>
      <c r="U5957" s="14"/>
      <c r="V5957" s="14"/>
      <c r="W5957" s="14"/>
      <c r="X5957" s="14"/>
      <c r="Y5957" s="14"/>
      <c r="Z5957" s="14"/>
      <c r="AA5957" s="14"/>
      <c r="AB5957" s="14"/>
      <c r="AC5957" s="14"/>
      <c r="AD5957" s="14"/>
      <c r="AE5957" s="14"/>
      <c r="AT5957" s="269" t="s">
        <v>200</v>
      </c>
      <c r="AU5957" s="269" t="s">
        <v>82</v>
      </c>
      <c r="AV5957" s="14" t="s">
        <v>82</v>
      </c>
      <c r="AW5957" s="14" t="s">
        <v>30</v>
      </c>
      <c r="AX5957" s="14" t="s">
        <v>80</v>
      </c>
      <c r="AY5957" s="269" t="s">
        <v>189</v>
      </c>
    </row>
    <row r="5958" s="2" customFormat="1" ht="24.15" customHeight="1">
      <c r="A5958" s="39"/>
      <c r="B5958" s="40"/>
      <c r="C5958" s="228" t="s">
        <v>3910</v>
      </c>
      <c r="D5958" s="228" t="s">
        <v>191</v>
      </c>
      <c r="E5958" s="229" t="s">
        <v>3911</v>
      </c>
      <c r="F5958" s="230" t="s">
        <v>3912</v>
      </c>
      <c r="G5958" s="231" t="s">
        <v>301</v>
      </c>
      <c r="H5958" s="232">
        <v>9.4789999999999992</v>
      </c>
      <c r="I5958" s="233"/>
      <c r="J5958" s="234">
        <f>ROUND(I5958*H5958,2)</f>
        <v>0</v>
      </c>
      <c r="K5958" s="235"/>
      <c r="L5958" s="45"/>
      <c r="M5958" s="236" t="s">
        <v>1</v>
      </c>
      <c r="N5958" s="237" t="s">
        <v>38</v>
      </c>
      <c r="O5958" s="92"/>
      <c r="P5958" s="238">
        <f>O5958*H5958</f>
        <v>0</v>
      </c>
      <c r="Q5958" s="238">
        <v>0.032349999999999997</v>
      </c>
      <c r="R5958" s="238">
        <f>Q5958*H5958</f>
        <v>0.30664564999999994</v>
      </c>
      <c r="S5958" s="238">
        <v>0</v>
      </c>
      <c r="T5958" s="239">
        <f>S5958*H5958</f>
        <v>0</v>
      </c>
      <c r="U5958" s="39"/>
      <c r="V5958" s="39"/>
      <c r="W5958" s="39"/>
      <c r="X5958" s="39"/>
      <c r="Y5958" s="39"/>
      <c r="Z5958" s="39"/>
      <c r="AA5958" s="39"/>
      <c r="AB5958" s="39"/>
      <c r="AC5958" s="39"/>
      <c r="AD5958" s="39"/>
      <c r="AE5958" s="39"/>
      <c r="AR5958" s="240" t="s">
        <v>306</v>
      </c>
      <c r="AT5958" s="240" t="s">
        <v>191</v>
      </c>
      <c r="AU5958" s="240" t="s">
        <v>82</v>
      </c>
      <c r="AY5958" s="18" t="s">
        <v>189</v>
      </c>
      <c r="BE5958" s="241">
        <f>IF(N5958="základní",J5958,0)</f>
        <v>0</v>
      </c>
      <c r="BF5958" s="241">
        <f>IF(N5958="snížená",J5958,0)</f>
        <v>0</v>
      </c>
      <c r="BG5958" s="241">
        <f>IF(N5958="zákl. přenesená",J5958,0)</f>
        <v>0</v>
      </c>
      <c r="BH5958" s="241">
        <f>IF(N5958="sníž. přenesená",J5958,0)</f>
        <v>0</v>
      </c>
      <c r="BI5958" s="241">
        <f>IF(N5958="nulová",J5958,0)</f>
        <v>0</v>
      </c>
      <c r="BJ5958" s="18" t="s">
        <v>80</v>
      </c>
      <c r="BK5958" s="241">
        <f>ROUND(I5958*H5958,2)</f>
        <v>0</v>
      </c>
      <c r="BL5958" s="18" t="s">
        <v>306</v>
      </c>
      <c r="BM5958" s="240" t="s">
        <v>3913</v>
      </c>
    </row>
    <row r="5959" s="2" customFormat="1">
      <c r="A5959" s="39"/>
      <c r="B5959" s="40"/>
      <c r="C5959" s="41"/>
      <c r="D5959" s="242" t="s">
        <v>197</v>
      </c>
      <c r="E5959" s="41"/>
      <c r="F5959" s="243" t="s">
        <v>3912</v>
      </c>
      <c r="G5959" s="41"/>
      <c r="H5959" s="41"/>
      <c r="I5959" s="244"/>
      <c r="J5959" s="41"/>
      <c r="K5959" s="41"/>
      <c r="L5959" s="45"/>
      <c r="M5959" s="245"/>
      <c r="N5959" s="246"/>
      <c r="O5959" s="92"/>
      <c r="P5959" s="92"/>
      <c r="Q5959" s="92"/>
      <c r="R5959" s="92"/>
      <c r="S5959" s="92"/>
      <c r="T5959" s="93"/>
      <c r="U5959" s="39"/>
      <c r="V5959" s="39"/>
      <c r="W5959" s="39"/>
      <c r="X5959" s="39"/>
      <c r="Y5959" s="39"/>
      <c r="Z5959" s="39"/>
      <c r="AA5959" s="39"/>
      <c r="AB5959" s="39"/>
      <c r="AC5959" s="39"/>
      <c r="AD5959" s="39"/>
      <c r="AE5959" s="39"/>
      <c r="AT5959" s="18" t="s">
        <v>197</v>
      </c>
      <c r="AU5959" s="18" t="s">
        <v>82</v>
      </c>
    </row>
    <row r="5960" s="2" customFormat="1">
      <c r="A5960" s="39"/>
      <c r="B5960" s="40"/>
      <c r="C5960" s="41"/>
      <c r="D5960" s="247" t="s">
        <v>198</v>
      </c>
      <c r="E5960" s="41"/>
      <c r="F5960" s="248" t="s">
        <v>3914</v>
      </c>
      <c r="G5960" s="41"/>
      <c r="H5960" s="41"/>
      <c r="I5960" s="244"/>
      <c r="J5960" s="41"/>
      <c r="K5960" s="41"/>
      <c r="L5960" s="45"/>
      <c r="M5960" s="245"/>
      <c r="N5960" s="246"/>
      <c r="O5960" s="92"/>
      <c r="P5960" s="92"/>
      <c r="Q5960" s="92"/>
      <c r="R5960" s="92"/>
      <c r="S5960" s="92"/>
      <c r="T5960" s="93"/>
      <c r="U5960" s="39"/>
      <c r="V5960" s="39"/>
      <c r="W5960" s="39"/>
      <c r="X5960" s="39"/>
      <c r="Y5960" s="39"/>
      <c r="Z5960" s="39"/>
      <c r="AA5960" s="39"/>
      <c r="AB5960" s="39"/>
      <c r="AC5960" s="39"/>
      <c r="AD5960" s="39"/>
      <c r="AE5960" s="39"/>
      <c r="AT5960" s="18" t="s">
        <v>198</v>
      </c>
      <c r="AU5960" s="18" t="s">
        <v>82</v>
      </c>
    </row>
    <row r="5961" s="13" customFormat="1">
      <c r="A5961" s="13"/>
      <c r="B5961" s="249"/>
      <c r="C5961" s="250"/>
      <c r="D5961" s="242" t="s">
        <v>200</v>
      </c>
      <c r="E5961" s="251" t="s">
        <v>1</v>
      </c>
      <c r="F5961" s="252" t="s">
        <v>3915</v>
      </c>
      <c r="G5961" s="250"/>
      <c r="H5961" s="251" t="s">
        <v>1</v>
      </c>
      <c r="I5961" s="253"/>
      <c r="J5961" s="250"/>
      <c r="K5961" s="250"/>
      <c r="L5961" s="254"/>
      <c r="M5961" s="255"/>
      <c r="N5961" s="256"/>
      <c r="O5961" s="256"/>
      <c r="P5961" s="256"/>
      <c r="Q5961" s="256"/>
      <c r="R5961" s="256"/>
      <c r="S5961" s="256"/>
      <c r="T5961" s="257"/>
      <c r="U5961" s="13"/>
      <c r="V5961" s="13"/>
      <c r="W5961" s="13"/>
      <c r="X5961" s="13"/>
      <c r="Y5961" s="13"/>
      <c r="Z5961" s="13"/>
      <c r="AA5961" s="13"/>
      <c r="AB5961" s="13"/>
      <c r="AC5961" s="13"/>
      <c r="AD5961" s="13"/>
      <c r="AE5961" s="13"/>
      <c r="AT5961" s="258" t="s">
        <v>200</v>
      </c>
      <c r="AU5961" s="258" t="s">
        <v>82</v>
      </c>
      <c r="AV5961" s="13" t="s">
        <v>80</v>
      </c>
      <c r="AW5961" s="13" t="s">
        <v>30</v>
      </c>
      <c r="AX5961" s="13" t="s">
        <v>73</v>
      </c>
      <c r="AY5961" s="258" t="s">
        <v>189</v>
      </c>
    </row>
    <row r="5962" s="14" customFormat="1">
      <c r="A5962" s="14"/>
      <c r="B5962" s="259"/>
      <c r="C5962" s="260"/>
      <c r="D5962" s="242" t="s">
        <v>200</v>
      </c>
      <c r="E5962" s="261" t="s">
        <v>1</v>
      </c>
      <c r="F5962" s="262" t="s">
        <v>3916</v>
      </c>
      <c r="G5962" s="260"/>
      <c r="H5962" s="263">
        <v>5.0129999999999999</v>
      </c>
      <c r="I5962" s="264"/>
      <c r="J5962" s="260"/>
      <c r="K5962" s="260"/>
      <c r="L5962" s="265"/>
      <c r="M5962" s="266"/>
      <c r="N5962" s="267"/>
      <c r="O5962" s="267"/>
      <c r="P5962" s="267"/>
      <c r="Q5962" s="267"/>
      <c r="R5962" s="267"/>
      <c r="S5962" s="267"/>
      <c r="T5962" s="268"/>
      <c r="U5962" s="14"/>
      <c r="V5962" s="14"/>
      <c r="W5962" s="14"/>
      <c r="X5962" s="14"/>
      <c r="Y5962" s="14"/>
      <c r="Z5962" s="14"/>
      <c r="AA5962" s="14"/>
      <c r="AB5962" s="14"/>
      <c r="AC5962" s="14"/>
      <c r="AD5962" s="14"/>
      <c r="AE5962" s="14"/>
      <c r="AT5962" s="269" t="s">
        <v>200</v>
      </c>
      <c r="AU5962" s="269" t="s">
        <v>82</v>
      </c>
      <c r="AV5962" s="14" t="s">
        <v>82</v>
      </c>
      <c r="AW5962" s="14" t="s">
        <v>30</v>
      </c>
      <c r="AX5962" s="14" t="s">
        <v>73</v>
      </c>
      <c r="AY5962" s="269" t="s">
        <v>189</v>
      </c>
    </row>
    <row r="5963" s="14" customFormat="1">
      <c r="A5963" s="14"/>
      <c r="B5963" s="259"/>
      <c r="C5963" s="260"/>
      <c r="D5963" s="242" t="s">
        <v>200</v>
      </c>
      <c r="E5963" s="261" t="s">
        <v>1</v>
      </c>
      <c r="F5963" s="262" t="s">
        <v>3917</v>
      </c>
      <c r="G5963" s="260"/>
      <c r="H5963" s="263">
        <v>1.694</v>
      </c>
      <c r="I5963" s="264"/>
      <c r="J5963" s="260"/>
      <c r="K5963" s="260"/>
      <c r="L5963" s="265"/>
      <c r="M5963" s="266"/>
      <c r="N5963" s="267"/>
      <c r="O5963" s="267"/>
      <c r="P5963" s="267"/>
      <c r="Q5963" s="267"/>
      <c r="R5963" s="267"/>
      <c r="S5963" s="267"/>
      <c r="T5963" s="268"/>
      <c r="U5963" s="14"/>
      <c r="V5963" s="14"/>
      <c r="W5963" s="14"/>
      <c r="X5963" s="14"/>
      <c r="Y5963" s="14"/>
      <c r="Z5963" s="14"/>
      <c r="AA5963" s="14"/>
      <c r="AB5963" s="14"/>
      <c r="AC5963" s="14"/>
      <c r="AD5963" s="14"/>
      <c r="AE5963" s="14"/>
      <c r="AT5963" s="269" t="s">
        <v>200</v>
      </c>
      <c r="AU5963" s="269" t="s">
        <v>82</v>
      </c>
      <c r="AV5963" s="14" t="s">
        <v>82</v>
      </c>
      <c r="AW5963" s="14" t="s">
        <v>30</v>
      </c>
      <c r="AX5963" s="14" t="s">
        <v>73</v>
      </c>
      <c r="AY5963" s="269" t="s">
        <v>189</v>
      </c>
    </row>
    <row r="5964" s="14" customFormat="1">
      <c r="A5964" s="14"/>
      <c r="B5964" s="259"/>
      <c r="C5964" s="260"/>
      <c r="D5964" s="242" t="s">
        <v>200</v>
      </c>
      <c r="E5964" s="261" t="s">
        <v>1</v>
      </c>
      <c r="F5964" s="262" t="s">
        <v>3918</v>
      </c>
      <c r="G5964" s="260"/>
      <c r="H5964" s="263">
        <v>0.76500000000000001</v>
      </c>
      <c r="I5964" s="264"/>
      <c r="J5964" s="260"/>
      <c r="K5964" s="260"/>
      <c r="L5964" s="265"/>
      <c r="M5964" s="266"/>
      <c r="N5964" s="267"/>
      <c r="O5964" s="267"/>
      <c r="P5964" s="267"/>
      <c r="Q5964" s="267"/>
      <c r="R5964" s="267"/>
      <c r="S5964" s="267"/>
      <c r="T5964" s="268"/>
      <c r="U5964" s="14"/>
      <c r="V5964" s="14"/>
      <c r="W5964" s="14"/>
      <c r="X5964" s="14"/>
      <c r="Y5964" s="14"/>
      <c r="Z5964" s="14"/>
      <c r="AA5964" s="14"/>
      <c r="AB5964" s="14"/>
      <c r="AC5964" s="14"/>
      <c r="AD5964" s="14"/>
      <c r="AE5964" s="14"/>
      <c r="AT5964" s="269" t="s">
        <v>200</v>
      </c>
      <c r="AU5964" s="269" t="s">
        <v>82</v>
      </c>
      <c r="AV5964" s="14" t="s">
        <v>82</v>
      </c>
      <c r="AW5964" s="14" t="s">
        <v>30</v>
      </c>
      <c r="AX5964" s="14" t="s">
        <v>73</v>
      </c>
      <c r="AY5964" s="269" t="s">
        <v>189</v>
      </c>
    </row>
    <row r="5965" s="14" customFormat="1">
      <c r="A5965" s="14"/>
      <c r="B5965" s="259"/>
      <c r="C5965" s="260"/>
      <c r="D5965" s="242" t="s">
        <v>200</v>
      </c>
      <c r="E5965" s="261" t="s">
        <v>1</v>
      </c>
      <c r="F5965" s="262" t="s">
        <v>3919</v>
      </c>
      <c r="G5965" s="260"/>
      <c r="H5965" s="263">
        <v>0.621</v>
      </c>
      <c r="I5965" s="264"/>
      <c r="J5965" s="260"/>
      <c r="K5965" s="260"/>
      <c r="L5965" s="265"/>
      <c r="M5965" s="266"/>
      <c r="N5965" s="267"/>
      <c r="O5965" s="267"/>
      <c r="P5965" s="267"/>
      <c r="Q5965" s="267"/>
      <c r="R5965" s="267"/>
      <c r="S5965" s="267"/>
      <c r="T5965" s="268"/>
      <c r="U5965" s="14"/>
      <c r="V5965" s="14"/>
      <c r="W5965" s="14"/>
      <c r="X5965" s="14"/>
      <c r="Y5965" s="14"/>
      <c r="Z5965" s="14"/>
      <c r="AA5965" s="14"/>
      <c r="AB5965" s="14"/>
      <c r="AC5965" s="14"/>
      <c r="AD5965" s="14"/>
      <c r="AE5965" s="14"/>
      <c r="AT5965" s="269" t="s">
        <v>200</v>
      </c>
      <c r="AU5965" s="269" t="s">
        <v>82</v>
      </c>
      <c r="AV5965" s="14" t="s">
        <v>82</v>
      </c>
      <c r="AW5965" s="14" t="s">
        <v>30</v>
      </c>
      <c r="AX5965" s="14" t="s">
        <v>73</v>
      </c>
      <c r="AY5965" s="269" t="s">
        <v>189</v>
      </c>
    </row>
    <row r="5966" s="14" customFormat="1">
      <c r="A5966" s="14"/>
      <c r="B5966" s="259"/>
      <c r="C5966" s="260"/>
      <c r="D5966" s="242" t="s">
        <v>200</v>
      </c>
      <c r="E5966" s="261" t="s">
        <v>1</v>
      </c>
      <c r="F5966" s="262" t="s">
        <v>3920</v>
      </c>
      <c r="G5966" s="260"/>
      <c r="H5966" s="263">
        <v>1.3859999999999999</v>
      </c>
      <c r="I5966" s="264"/>
      <c r="J5966" s="260"/>
      <c r="K5966" s="260"/>
      <c r="L5966" s="265"/>
      <c r="M5966" s="266"/>
      <c r="N5966" s="267"/>
      <c r="O5966" s="267"/>
      <c r="P5966" s="267"/>
      <c r="Q5966" s="267"/>
      <c r="R5966" s="267"/>
      <c r="S5966" s="267"/>
      <c r="T5966" s="268"/>
      <c r="U5966" s="14"/>
      <c r="V5966" s="14"/>
      <c r="W5966" s="14"/>
      <c r="X5966" s="14"/>
      <c r="Y5966" s="14"/>
      <c r="Z5966" s="14"/>
      <c r="AA5966" s="14"/>
      <c r="AB5966" s="14"/>
      <c r="AC5966" s="14"/>
      <c r="AD5966" s="14"/>
      <c r="AE5966" s="14"/>
      <c r="AT5966" s="269" t="s">
        <v>200</v>
      </c>
      <c r="AU5966" s="269" t="s">
        <v>82</v>
      </c>
      <c r="AV5966" s="14" t="s">
        <v>82</v>
      </c>
      <c r="AW5966" s="14" t="s">
        <v>30</v>
      </c>
      <c r="AX5966" s="14" t="s">
        <v>73</v>
      </c>
      <c r="AY5966" s="269" t="s">
        <v>189</v>
      </c>
    </row>
    <row r="5967" s="15" customFormat="1">
      <c r="A5967" s="15"/>
      <c r="B5967" s="270"/>
      <c r="C5967" s="271"/>
      <c r="D5967" s="242" t="s">
        <v>200</v>
      </c>
      <c r="E5967" s="272" t="s">
        <v>1</v>
      </c>
      <c r="F5967" s="273" t="s">
        <v>207</v>
      </c>
      <c r="G5967" s="271"/>
      <c r="H5967" s="274">
        <v>9.4789999999999992</v>
      </c>
      <c r="I5967" s="275"/>
      <c r="J5967" s="271"/>
      <c r="K5967" s="271"/>
      <c r="L5967" s="276"/>
      <c r="M5967" s="277"/>
      <c r="N5967" s="278"/>
      <c r="O5967" s="278"/>
      <c r="P5967" s="278"/>
      <c r="Q5967" s="278"/>
      <c r="R5967" s="278"/>
      <c r="S5967" s="278"/>
      <c r="T5967" s="279"/>
      <c r="U5967" s="15"/>
      <c r="V5967" s="15"/>
      <c r="W5967" s="15"/>
      <c r="X5967" s="15"/>
      <c r="Y5967" s="15"/>
      <c r="Z5967" s="15"/>
      <c r="AA5967" s="15"/>
      <c r="AB5967" s="15"/>
      <c r="AC5967" s="15"/>
      <c r="AD5967" s="15"/>
      <c r="AE5967" s="15"/>
      <c r="AT5967" s="280" t="s">
        <v>200</v>
      </c>
      <c r="AU5967" s="280" t="s">
        <v>82</v>
      </c>
      <c r="AV5967" s="15" t="s">
        <v>195</v>
      </c>
      <c r="AW5967" s="15" t="s">
        <v>30</v>
      </c>
      <c r="AX5967" s="15" t="s">
        <v>80</v>
      </c>
      <c r="AY5967" s="280" t="s">
        <v>189</v>
      </c>
    </row>
    <row r="5968" s="2" customFormat="1" ht="16.5" customHeight="1">
      <c r="A5968" s="39"/>
      <c r="B5968" s="40"/>
      <c r="C5968" s="281" t="s">
        <v>3921</v>
      </c>
      <c r="D5968" s="281" t="s">
        <v>273</v>
      </c>
      <c r="E5968" s="282" t="s">
        <v>3922</v>
      </c>
      <c r="F5968" s="283" t="s">
        <v>3923</v>
      </c>
      <c r="G5968" s="284" t="s">
        <v>301</v>
      </c>
      <c r="H5968" s="285">
        <v>10.427</v>
      </c>
      <c r="I5968" s="286"/>
      <c r="J5968" s="287">
        <f>ROUND(I5968*H5968,2)</f>
        <v>0</v>
      </c>
      <c r="K5968" s="288"/>
      <c r="L5968" s="289"/>
      <c r="M5968" s="290" t="s">
        <v>1</v>
      </c>
      <c r="N5968" s="291" t="s">
        <v>38</v>
      </c>
      <c r="O5968" s="92"/>
      <c r="P5968" s="238">
        <f>O5968*H5968</f>
        <v>0</v>
      </c>
      <c r="Q5968" s="238">
        <v>0.0118</v>
      </c>
      <c r="R5968" s="238">
        <f>Q5968*H5968</f>
        <v>0.1230386</v>
      </c>
      <c r="S5968" s="238">
        <v>0</v>
      </c>
      <c r="T5968" s="239">
        <f>S5968*H5968</f>
        <v>0</v>
      </c>
      <c r="U5968" s="39"/>
      <c r="V5968" s="39"/>
      <c r="W5968" s="39"/>
      <c r="X5968" s="39"/>
      <c r="Y5968" s="39"/>
      <c r="Z5968" s="39"/>
      <c r="AA5968" s="39"/>
      <c r="AB5968" s="39"/>
      <c r="AC5968" s="39"/>
      <c r="AD5968" s="39"/>
      <c r="AE5968" s="39"/>
      <c r="AR5968" s="240" t="s">
        <v>471</v>
      </c>
      <c r="AT5968" s="240" t="s">
        <v>273</v>
      </c>
      <c r="AU5968" s="240" t="s">
        <v>82</v>
      </c>
      <c r="AY5968" s="18" t="s">
        <v>189</v>
      </c>
      <c r="BE5968" s="241">
        <f>IF(N5968="základní",J5968,0)</f>
        <v>0</v>
      </c>
      <c r="BF5968" s="241">
        <f>IF(N5968="snížená",J5968,0)</f>
        <v>0</v>
      </c>
      <c r="BG5968" s="241">
        <f>IF(N5968="zákl. přenesená",J5968,0)</f>
        <v>0</v>
      </c>
      <c r="BH5968" s="241">
        <f>IF(N5968="sníž. přenesená",J5968,0)</f>
        <v>0</v>
      </c>
      <c r="BI5968" s="241">
        <f>IF(N5968="nulová",J5968,0)</f>
        <v>0</v>
      </c>
      <c r="BJ5968" s="18" t="s">
        <v>80</v>
      </c>
      <c r="BK5968" s="241">
        <f>ROUND(I5968*H5968,2)</f>
        <v>0</v>
      </c>
      <c r="BL5968" s="18" t="s">
        <v>306</v>
      </c>
      <c r="BM5968" s="240" t="s">
        <v>3924</v>
      </c>
    </row>
    <row r="5969" s="2" customFormat="1">
      <c r="A5969" s="39"/>
      <c r="B5969" s="40"/>
      <c r="C5969" s="41"/>
      <c r="D5969" s="242" t="s">
        <v>197</v>
      </c>
      <c r="E5969" s="41"/>
      <c r="F5969" s="243" t="s">
        <v>3923</v>
      </c>
      <c r="G5969" s="41"/>
      <c r="H5969" s="41"/>
      <c r="I5969" s="244"/>
      <c r="J5969" s="41"/>
      <c r="K5969" s="41"/>
      <c r="L5969" s="45"/>
      <c r="M5969" s="245"/>
      <c r="N5969" s="246"/>
      <c r="O5969" s="92"/>
      <c r="P5969" s="92"/>
      <c r="Q5969" s="92"/>
      <c r="R5969" s="92"/>
      <c r="S5969" s="92"/>
      <c r="T5969" s="93"/>
      <c r="U5969" s="39"/>
      <c r="V5969" s="39"/>
      <c r="W5969" s="39"/>
      <c r="X5969" s="39"/>
      <c r="Y5969" s="39"/>
      <c r="Z5969" s="39"/>
      <c r="AA5969" s="39"/>
      <c r="AB5969" s="39"/>
      <c r="AC5969" s="39"/>
      <c r="AD5969" s="39"/>
      <c r="AE5969" s="39"/>
      <c r="AT5969" s="18" t="s">
        <v>197</v>
      </c>
      <c r="AU5969" s="18" t="s">
        <v>82</v>
      </c>
    </row>
    <row r="5970" s="14" customFormat="1">
      <c r="A5970" s="14"/>
      <c r="B5970" s="259"/>
      <c r="C5970" s="260"/>
      <c r="D5970" s="242" t="s">
        <v>200</v>
      </c>
      <c r="E5970" s="261" t="s">
        <v>1</v>
      </c>
      <c r="F5970" s="262" t="s">
        <v>3925</v>
      </c>
      <c r="G5970" s="260"/>
      <c r="H5970" s="263">
        <v>10.427</v>
      </c>
      <c r="I5970" s="264"/>
      <c r="J5970" s="260"/>
      <c r="K5970" s="260"/>
      <c r="L5970" s="265"/>
      <c r="M5970" s="266"/>
      <c r="N5970" s="267"/>
      <c r="O5970" s="267"/>
      <c r="P5970" s="267"/>
      <c r="Q5970" s="267"/>
      <c r="R5970" s="267"/>
      <c r="S5970" s="267"/>
      <c r="T5970" s="268"/>
      <c r="U5970" s="14"/>
      <c r="V5970" s="14"/>
      <c r="W5970" s="14"/>
      <c r="X5970" s="14"/>
      <c r="Y5970" s="14"/>
      <c r="Z5970" s="14"/>
      <c r="AA5970" s="14"/>
      <c r="AB5970" s="14"/>
      <c r="AC5970" s="14"/>
      <c r="AD5970" s="14"/>
      <c r="AE5970" s="14"/>
      <c r="AT5970" s="269" t="s">
        <v>200</v>
      </c>
      <c r="AU5970" s="269" t="s">
        <v>82</v>
      </c>
      <c r="AV5970" s="14" t="s">
        <v>82</v>
      </c>
      <c r="AW5970" s="14" t="s">
        <v>30</v>
      </c>
      <c r="AX5970" s="14" t="s">
        <v>80</v>
      </c>
      <c r="AY5970" s="269" t="s">
        <v>189</v>
      </c>
    </row>
    <row r="5971" s="2" customFormat="1" ht="24.15" customHeight="1">
      <c r="A5971" s="39"/>
      <c r="B5971" s="40"/>
      <c r="C5971" s="228" t="s">
        <v>3926</v>
      </c>
      <c r="D5971" s="228" t="s">
        <v>191</v>
      </c>
      <c r="E5971" s="229" t="s">
        <v>3927</v>
      </c>
      <c r="F5971" s="230" t="s">
        <v>3928</v>
      </c>
      <c r="G5971" s="231" t="s">
        <v>256</v>
      </c>
      <c r="H5971" s="232">
        <v>3.4950000000000001</v>
      </c>
      <c r="I5971" s="233"/>
      <c r="J5971" s="234">
        <f>ROUND(I5971*H5971,2)</f>
        <v>0</v>
      </c>
      <c r="K5971" s="235"/>
      <c r="L5971" s="45"/>
      <c r="M5971" s="236" t="s">
        <v>1</v>
      </c>
      <c r="N5971" s="237" t="s">
        <v>38</v>
      </c>
      <c r="O5971" s="92"/>
      <c r="P5971" s="238">
        <f>O5971*H5971</f>
        <v>0</v>
      </c>
      <c r="Q5971" s="238">
        <v>0</v>
      </c>
      <c r="R5971" s="238">
        <f>Q5971*H5971</f>
        <v>0</v>
      </c>
      <c r="S5971" s="238">
        <v>0</v>
      </c>
      <c r="T5971" s="239">
        <f>S5971*H5971</f>
        <v>0</v>
      </c>
      <c r="U5971" s="39"/>
      <c r="V5971" s="39"/>
      <c r="W5971" s="39"/>
      <c r="X5971" s="39"/>
      <c r="Y5971" s="39"/>
      <c r="Z5971" s="39"/>
      <c r="AA5971" s="39"/>
      <c r="AB5971" s="39"/>
      <c r="AC5971" s="39"/>
      <c r="AD5971" s="39"/>
      <c r="AE5971" s="39"/>
      <c r="AR5971" s="240" t="s">
        <v>306</v>
      </c>
      <c r="AT5971" s="240" t="s">
        <v>191</v>
      </c>
      <c r="AU5971" s="240" t="s">
        <v>82</v>
      </c>
      <c r="AY5971" s="18" t="s">
        <v>189</v>
      </c>
      <c r="BE5971" s="241">
        <f>IF(N5971="základní",J5971,0)</f>
        <v>0</v>
      </c>
      <c r="BF5971" s="241">
        <f>IF(N5971="snížená",J5971,0)</f>
        <v>0</v>
      </c>
      <c r="BG5971" s="241">
        <f>IF(N5971="zákl. přenesená",J5971,0)</f>
        <v>0</v>
      </c>
      <c r="BH5971" s="241">
        <f>IF(N5971="sníž. přenesená",J5971,0)</f>
        <v>0</v>
      </c>
      <c r="BI5971" s="241">
        <f>IF(N5971="nulová",J5971,0)</f>
        <v>0</v>
      </c>
      <c r="BJ5971" s="18" t="s">
        <v>80</v>
      </c>
      <c r="BK5971" s="241">
        <f>ROUND(I5971*H5971,2)</f>
        <v>0</v>
      </c>
      <c r="BL5971" s="18" t="s">
        <v>306</v>
      </c>
      <c r="BM5971" s="240" t="s">
        <v>3929</v>
      </c>
    </row>
    <row r="5972" s="2" customFormat="1">
      <c r="A5972" s="39"/>
      <c r="B5972" s="40"/>
      <c r="C5972" s="41"/>
      <c r="D5972" s="242" t="s">
        <v>197</v>
      </c>
      <c r="E5972" s="41"/>
      <c r="F5972" s="243" t="s">
        <v>3930</v>
      </c>
      <c r="G5972" s="41"/>
      <c r="H5972" s="41"/>
      <c r="I5972" s="244"/>
      <c r="J5972" s="41"/>
      <c r="K5972" s="41"/>
      <c r="L5972" s="45"/>
      <c r="M5972" s="245"/>
      <c r="N5972" s="246"/>
      <c r="O5972" s="92"/>
      <c r="P5972" s="92"/>
      <c r="Q5972" s="92"/>
      <c r="R5972" s="92"/>
      <c r="S5972" s="92"/>
      <c r="T5972" s="93"/>
      <c r="U5972" s="39"/>
      <c r="V5972" s="39"/>
      <c r="W5972" s="39"/>
      <c r="X5972" s="39"/>
      <c r="Y5972" s="39"/>
      <c r="Z5972" s="39"/>
      <c r="AA5972" s="39"/>
      <c r="AB5972" s="39"/>
      <c r="AC5972" s="39"/>
      <c r="AD5972" s="39"/>
      <c r="AE5972" s="39"/>
      <c r="AT5972" s="18" t="s">
        <v>197</v>
      </c>
      <c r="AU5972" s="18" t="s">
        <v>82</v>
      </c>
    </row>
    <row r="5973" s="2" customFormat="1">
      <c r="A5973" s="39"/>
      <c r="B5973" s="40"/>
      <c r="C5973" s="41"/>
      <c r="D5973" s="247" t="s">
        <v>198</v>
      </c>
      <c r="E5973" s="41"/>
      <c r="F5973" s="248" t="s">
        <v>3931</v>
      </c>
      <c r="G5973" s="41"/>
      <c r="H5973" s="41"/>
      <c r="I5973" s="244"/>
      <c r="J5973" s="41"/>
      <c r="K5973" s="41"/>
      <c r="L5973" s="45"/>
      <c r="M5973" s="245"/>
      <c r="N5973" s="246"/>
      <c r="O5973" s="92"/>
      <c r="P5973" s="92"/>
      <c r="Q5973" s="92"/>
      <c r="R5973" s="92"/>
      <c r="S5973" s="92"/>
      <c r="T5973" s="93"/>
      <c r="U5973" s="39"/>
      <c r="V5973" s="39"/>
      <c r="W5973" s="39"/>
      <c r="X5973" s="39"/>
      <c r="Y5973" s="39"/>
      <c r="Z5973" s="39"/>
      <c r="AA5973" s="39"/>
      <c r="AB5973" s="39"/>
      <c r="AC5973" s="39"/>
      <c r="AD5973" s="39"/>
      <c r="AE5973" s="39"/>
      <c r="AT5973" s="18" t="s">
        <v>198</v>
      </c>
      <c r="AU5973" s="18" t="s">
        <v>82</v>
      </c>
    </row>
    <row r="5974" s="12" customFormat="1" ht="22.8" customHeight="1">
      <c r="A5974" s="12"/>
      <c r="B5974" s="212"/>
      <c r="C5974" s="213"/>
      <c r="D5974" s="214" t="s">
        <v>72</v>
      </c>
      <c r="E5974" s="226" t="s">
        <v>3932</v>
      </c>
      <c r="F5974" s="226" t="s">
        <v>3933</v>
      </c>
      <c r="G5974" s="213"/>
      <c r="H5974" s="213"/>
      <c r="I5974" s="216"/>
      <c r="J5974" s="227">
        <f>BK5974</f>
        <v>0</v>
      </c>
      <c r="K5974" s="213"/>
      <c r="L5974" s="218"/>
      <c r="M5974" s="219"/>
      <c r="N5974" s="220"/>
      <c r="O5974" s="220"/>
      <c r="P5974" s="221">
        <f>SUM(P5975:P6450)</f>
        <v>0</v>
      </c>
      <c r="Q5974" s="220"/>
      <c r="R5974" s="221">
        <f>SUM(R5975:R6450)</f>
        <v>1.40796088697</v>
      </c>
      <c r="S5974" s="220"/>
      <c r="T5974" s="222">
        <f>SUM(T5975:T6450)</f>
        <v>0</v>
      </c>
      <c r="U5974" s="12"/>
      <c r="V5974" s="12"/>
      <c r="W5974" s="12"/>
      <c r="X5974" s="12"/>
      <c r="Y5974" s="12"/>
      <c r="Z5974" s="12"/>
      <c r="AA5974" s="12"/>
      <c r="AB5974" s="12"/>
      <c r="AC5974" s="12"/>
      <c r="AD5974" s="12"/>
      <c r="AE5974" s="12"/>
      <c r="AR5974" s="223" t="s">
        <v>82</v>
      </c>
      <c r="AT5974" s="224" t="s">
        <v>72</v>
      </c>
      <c r="AU5974" s="224" t="s">
        <v>80</v>
      </c>
      <c r="AY5974" s="223" t="s">
        <v>189</v>
      </c>
      <c r="BK5974" s="225">
        <f>SUM(BK5975:BK6450)</f>
        <v>0</v>
      </c>
    </row>
    <row r="5975" s="2" customFormat="1" ht="21.75" customHeight="1">
      <c r="A5975" s="39"/>
      <c r="B5975" s="40"/>
      <c r="C5975" s="228" t="s">
        <v>3934</v>
      </c>
      <c r="D5975" s="228" t="s">
        <v>191</v>
      </c>
      <c r="E5975" s="229" t="s">
        <v>3935</v>
      </c>
      <c r="F5975" s="230" t="s">
        <v>3936</v>
      </c>
      <c r="G5975" s="231" t="s">
        <v>301</v>
      </c>
      <c r="H5975" s="232">
        <v>955.346</v>
      </c>
      <c r="I5975" s="233"/>
      <c r="J5975" s="234">
        <f>ROUND(I5975*H5975,2)</f>
        <v>0</v>
      </c>
      <c r="K5975" s="235"/>
      <c r="L5975" s="45"/>
      <c r="M5975" s="236" t="s">
        <v>1</v>
      </c>
      <c r="N5975" s="237" t="s">
        <v>38</v>
      </c>
      <c r="O5975" s="92"/>
      <c r="P5975" s="238">
        <f>O5975*H5975</f>
        <v>0</v>
      </c>
      <c r="Q5975" s="238">
        <v>0</v>
      </c>
      <c r="R5975" s="238">
        <f>Q5975*H5975</f>
        <v>0</v>
      </c>
      <c r="S5975" s="238">
        <v>0</v>
      </c>
      <c r="T5975" s="239">
        <f>S5975*H5975</f>
        <v>0</v>
      </c>
      <c r="U5975" s="39"/>
      <c r="V5975" s="39"/>
      <c r="W5975" s="39"/>
      <c r="X5975" s="39"/>
      <c r="Y5975" s="39"/>
      <c r="Z5975" s="39"/>
      <c r="AA5975" s="39"/>
      <c r="AB5975" s="39"/>
      <c r="AC5975" s="39"/>
      <c r="AD5975" s="39"/>
      <c r="AE5975" s="39"/>
      <c r="AR5975" s="240" t="s">
        <v>306</v>
      </c>
      <c r="AT5975" s="240" t="s">
        <v>191</v>
      </c>
      <c r="AU5975" s="240" t="s">
        <v>82</v>
      </c>
      <c r="AY5975" s="18" t="s">
        <v>189</v>
      </c>
      <c r="BE5975" s="241">
        <f>IF(N5975="základní",J5975,0)</f>
        <v>0</v>
      </c>
      <c r="BF5975" s="241">
        <f>IF(N5975="snížená",J5975,0)</f>
        <v>0</v>
      </c>
      <c r="BG5975" s="241">
        <f>IF(N5975="zákl. přenesená",J5975,0)</f>
        <v>0</v>
      </c>
      <c r="BH5975" s="241">
        <f>IF(N5975="sníž. přenesená",J5975,0)</f>
        <v>0</v>
      </c>
      <c r="BI5975" s="241">
        <f>IF(N5975="nulová",J5975,0)</f>
        <v>0</v>
      </c>
      <c r="BJ5975" s="18" t="s">
        <v>80</v>
      </c>
      <c r="BK5975" s="241">
        <f>ROUND(I5975*H5975,2)</f>
        <v>0</v>
      </c>
      <c r="BL5975" s="18" t="s">
        <v>306</v>
      </c>
      <c r="BM5975" s="240" t="s">
        <v>3937</v>
      </c>
    </row>
    <row r="5976" s="2" customFormat="1">
      <c r="A5976" s="39"/>
      <c r="B5976" s="40"/>
      <c r="C5976" s="41"/>
      <c r="D5976" s="242" t="s">
        <v>197</v>
      </c>
      <c r="E5976" s="41"/>
      <c r="F5976" s="243" t="s">
        <v>3936</v>
      </c>
      <c r="G5976" s="41"/>
      <c r="H5976" s="41"/>
      <c r="I5976" s="244"/>
      <c r="J5976" s="41"/>
      <c r="K5976" s="41"/>
      <c r="L5976" s="45"/>
      <c r="M5976" s="245"/>
      <c r="N5976" s="246"/>
      <c r="O5976" s="92"/>
      <c r="P5976" s="92"/>
      <c r="Q5976" s="92"/>
      <c r="R5976" s="92"/>
      <c r="S5976" s="92"/>
      <c r="T5976" s="93"/>
      <c r="U5976" s="39"/>
      <c r="V5976" s="39"/>
      <c r="W5976" s="39"/>
      <c r="X5976" s="39"/>
      <c r="Y5976" s="39"/>
      <c r="Z5976" s="39"/>
      <c r="AA5976" s="39"/>
      <c r="AB5976" s="39"/>
      <c r="AC5976" s="39"/>
      <c r="AD5976" s="39"/>
      <c r="AE5976" s="39"/>
      <c r="AT5976" s="18" t="s">
        <v>197</v>
      </c>
      <c r="AU5976" s="18" t="s">
        <v>82</v>
      </c>
    </row>
    <row r="5977" s="2" customFormat="1">
      <c r="A5977" s="39"/>
      <c r="B5977" s="40"/>
      <c r="C5977" s="41"/>
      <c r="D5977" s="247" t="s">
        <v>198</v>
      </c>
      <c r="E5977" s="41"/>
      <c r="F5977" s="248" t="s">
        <v>3938</v>
      </c>
      <c r="G5977" s="41"/>
      <c r="H5977" s="41"/>
      <c r="I5977" s="244"/>
      <c r="J5977" s="41"/>
      <c r="K5977" s="41"/>
      <c r="L5977" s="45"/>
      <c r="M5977" s="245"/>
      <c r="N5977" s="246"/>
      <c r="O5977" s="92"/>
      <c r="P5977" s="92"/>
      <c r="Q5977" s="92"/>
      <c r="R5977" s="92"/>
      <c r="S5977" s="92"/>
      <c r="T5977" s="93"/>
      <c r="U5977" s="39"/>
      <c r="V5977" s="39"/>
      <c r="W5977" s="39"/>
      <c r="X5977" s="39"/>
      <c r="Y5977" s="39"/>
      <c r="Z5977" s="39"/>
      <c r="AA5977" s="39"/>
      <c r="AB5977" s="39"/>
      <c r="AC5977" s="39"/>
      <c r="AD5977" s="39"/>
      <c r="AE5977" s="39"/>
      <c r="AT5977" s="18" t="s">
        <v>198</v>
      </c>
      <c r="AU5977" s="18" t="s">
        <v>82</v>
      </c>
    </row>
    <row r="5978" s="13" customFormat="1">
      <c r="A5978" s="13"/>
      <c r="B5978" s="249"/>
      <c r="C5978" s="250"/>
      <c r="D5978" s="242" t="s">
        <v>200</v>
      </c>
      <c r="E5978" s="251" t="s">
        <v>1</v>
      </c>
      <c r="F5978" s="252" t="s">
        <v>2492</v>
      </c>
      <c r="G5978" s="250"/>
      <c r="H5978" s="251" t="s">
        <v>1</v>
      </c>
      <c r="I5978" s="253"/>
      <c r="J5978" s="250"/>
      <c r="K5978" s="250"/>
      <c r="L5978" s="254"/>
      <c r="M5978" s="255"/>
      <c r="N5978" s="256"/>
      <c r="O5978" s="256"/>
      <c r="P5978" s="256"/>
      <c r="Q5978" s="256"/>
      <c r="R5978" s="256"/>
      <c r="S5978" s="256"/>
      <c r="T5978" s="257"/>
      <c r="U5978" s="13"/>
      <c r="V5978" s="13"/>
      <c r="W5978" s="13"/>
      <c r="X5978" s="13"/>
      <c r="Y5978" s="13"/>
      <c r="Z5978" s="13"/>
      <c r="AA5978" s="13"/>
      <c r="AB5978" s="13"/>
      <c r="AC5978" s="13"/>
      <c r="AD5978" s="13"/>
      <c r="AE5978" s="13"/>
      <c r="AT5978" s="258" t="s">
        <v>200</v>
      </c>
      <c r="AU5978" s="258" t="s">
        <v>82</v>
      </c>
      <c r="AV5978" s="13" t="s">
        <v>80</v>
      </c>
      <c r="AW5978" s="13" t="s">
        <v>30</v>
      </c>
      <c r="AX5978" s="13" t="s">
        <v>73</v>
      </c>
      <c r="AY5978" s="258" t="s">
        <v>189</v>
      </c>
    </row>
    <row r="5979" s="13" customFormat="1">
      <c r="A5979" s="13"/>
      <c r="B5979" s="249"/>
      <c r="C5979" s="250"/>
      <c r="D5979" s="242" t="s">
        <v>200</v>
      </c>
      <c r="E5979" s="251" t="s">
        <v>1</v>
      </c>
      <c r="F5979" s="252" t="s">
        <v>2493</v>
      </c>
      <c r="G5979" s="250"/>
      <c r="H5979" s="251" t="s">
        <v>1</v>
      </c>
      <c r="I5979" s="253"/>
      <c r="J5979" s="250"/>
      <c r="K5979" s="250"/>
      <c r="L5979" s="254"/>
      <c r="M5979" s="255"/>
      <c r="N5979" s="256"/>
      <c r="O5979" s="256"/>
      <c r="P5979" s="256"/>
      <c r="Q5979" s="256"/>
      <c r="R5979" s="256"/>
      <c r="S5979" s="256"/>
      <c r="T5979" s="257"/>
      <c r="U5979" s="13"/>
      <c r="V5979" s="13"/>
      <c r="W5979" s="13"/>
      <c r="X5979" s="13"/>
      <c r="Y5979" s="13"/>
      <c r="Z5979" s="13"/>
      <c r="AA5979" s="13"/>
      <c r="AB5979" s="13"/>
      <c r="AC5979" s="13"/>
      <c r="AD5979" s="13"/>
      <c r="AE5979" s="13"/>
      <c r="AT5979" s="258" t="s">
        <v>200</v>
      </c>
      <c r="AU5979" s="258" t="s">
        <v>82</v>
      </c>
      <c r="AV5979" s="13" t="s">
        <v>80</v>
      </c>
      <c r="AW5979" s="13" t="s">
        <v>30</v>
      </c>
      <c r="AX5979" s="13" t="s">
        <v>73</v>
      </c>
      <c r="AY5979" s="258" t="s">
        <v>189</v>
      </c>
    </row>
    <row r="5980" s="13" customFormat="1">
      <c r="A5980" s="13"/>
      <c r="B5980" s="249"/>
      <c r="C5980" s="250"/>
      <c r="D5980" s="242" t="s">
        <v>200</v>
      </c>
      <c r="E5980" s="251" t="s">
        <v>1</v>
      </c>
      <c r="F5980" s="252" t="s">
        <v>3939</v>
      </c>
      <c r="G5980" s="250"/>
      <c r="H5980" s="251" t="s">
        <v>1</v>
      </c>
      <c r="I5980" s="253"/>
      <c r="J5980" s="250"/>
      <c r="K5980" s="250"/>
      <c r="L5980" s="254"/>
      <c r="M5980" s="255"/>
      <c r="N5980" s="256"/>
      <c r="O5980" s="256"/>
      <c r="P5980" s="256"/>
      <c r="Q5980" s="256"/>
      <c r="R5980" s="256"/>
      <c r="S5980" s="256"/>
      <c r="T5980" s="257"/>
      <c r="U5980" s="13"/>
      <c r="V5980" s="13"/>
      <c r="W5980" s="13"/>
      <c r="X5980" s="13"/>
      <c r="Y5980" s="13"/>
      <c r="Z5980" s="13"/>
      <c r="AA5980" s="13"/>
      <c r="AB5980" s="13"/>
      <c r="AC5980" s="13"/>
      <c r="AD5980" s="13"/>
      <c r="AE5980" s="13"/>
      <c r="AT5980" s="258" t="s">
        <v>200</v>
      </c>
      <c r="AU5980" s="258" t="s">
        <v>82</v>
      </c>
      <c r="AV5980" s="13" t="s">
        <v>80</v>
      </c>
      <c r="AW5980" s="13" t="s">
        <v>30</v>
      </c>
      <c r="AX5980" s="13" t="s">
        <v>73</v>
      </c>
      <c r="AY5980" s="258" t="s">
        <v>189</v>
      </c>
    </row>
    <row r="5981" s="14" customFormat="1">
      <c r="A5981" s="14"/>
      <c r="B5981" s="259"/>
      <c r="C5981" s="260"/>
      <c r="D5981" s="242" t="s">
        <v>200</v>
      </c>
      <c r="E5981" s="261" t="s">
        <v>1</v>
      </c>
      <c r="F5981" s="262" t="s">
        <v>3940</v>
      </c>
      <c r="G5981" s="260"/>
      <c r="H5981" s="263">
        <v>18.811</v>
      </c>
      <c r="I5981" s="264"/>
      <c r="J5981" s="260"/>
      <c r="K5981" s="260"/>
      <c r="L5981" s="265"/>
      <c r="M5981" s="266"/>
      <c r="N5981" s="267"/>
      <c r="O5981" s="267"/>
      <c r="P5981" s="267"/>
      <c r="Q5981" s="267"/>
      <c r="R5981" s="267"/>
      <c r="S5981" s="267"/>
      <c r="T5981" s="268"/>
      <c r="U5981" s="14"/>
      <c r="V5981" s="14"/>
      <c r="W5981" s="14"/>
      <c r="X5981" s="14"/>
      <c r="Y5981" s="14"/>
      <c r="Z5981" s="14"/>
      <c r="AA5981" s="14"/>
      <c r="AB5981" s="14"/>
      <c r="AC5981" s="14"/>
      <c r="AD5981" s="14"/>
      <c r="AE5981" s="14"/>
      <c r="AT5981" s="269" t="s">
        <v>200</v>
      </c>
      <c r="AU5981" s="269" t="s">
        <v>82</v>
      </c>
      <c r="AV5981" s="14" t="s">
        <v>82</v>
      </c>
      <c r="AW5981" s="14" t="s">
        <v>30</v>
      </c>
      <c r="AX5981" s="14" t="s">
        <v>73</v>
      </c>
      <c r="AY5981" s="269" t="s">
        <v>189</v>
      </c>
    </row>
    <row r="5982" s="13" customFormat="1">
      <c r="A5982" s="13"/>
      <c r="B5982" s="249"/>
      <c r="C5982" s="250"/>
      <c r="D5982" s="242" t="s">
        <v>200</v>
      </c>
      <c r="E5982" s="251" t="s">
        <v>1</v>
      </c>
      <c r="F5982" s="252" t="s">
        <v>3941</v>
      </c>
      <c r="G5982" s="250"/>
      <c r="H5982" s="251" t="s">
        <v>1</v>
      </c>
      <c r="I5982" s="253"/>
      <c r="J5982" s="250"/>
      <c r="K5982" s="250"/>
      <c r="L5982" s="254"/>
      <c r="M5982" s="255"/>
      <c r="N5982" s="256"/>
      <c r="O5982" s="256"/>
      <c r="P5982" s="256"/>
      <c r="Q5982" s="256"/>
      <c r="R5982" s="256"/>
      <c r="S5982" s="256"/>
      <c r="T5982" s="257"/>
      <c r="U5982" s="13"/>
      <c r="V5982" s="13"/>
      <c r="W5982" s="13"/>
      <c r="X5982" s="13"/>
      <c r="Y5982" s="13"/>
      <c r="Z5982" s="13"/>
      <c r="AA5982" s="13"/>
      <c r="AB5982" s="13"/>
      <c r="AC5982" s="13"/>
      <c r="AD5982" s="13"/>
      <c r="AE5982" s="13"/>
      <c r="AT5982" s="258" t="s">
        <v>200</v>
      </c>
      <c r="AU5982" s="258" t="s">
        <v>82</v>
      </c>
      <c r="AV5982" s="13" t="s">
        <v>80</v>
      </c>
      <c r="AW5982" s="13" t="s">
        <v>30</v>
      </c>
      <c r="AX5982" s="13" t="s">
        <v>73</v>
      </c>
      <c r="AY5982" s="258" t="s">
        <v>189</v>
      </c>
    </row>
    <row r="5983" s="14" customFormat="1">
      <c r="A5983" s="14"/>
      <c r="B5983" s="259"/>
      <c r="C5983" s="260"/>
      <c r="D5983" s="242" t="s">
        <v>200</v>
      </c>
      <c r="E5983" s="261" t="s">
        <v>1</v>
      </c>
      <c r="F5983" s="262" t="s">
        <v>3942</v>
      </c>
      <c r="G5983" s="260"/>
      <c r="H5983" s="263">
        <v>28.224</v>
      </c>
      <c r="I5983" s="264"/>
      <c r="J5983" s="260"/>
      <c r="K5983" s="260"/>
      <c r="L5983" s="265"/>
      <c r="M5983" s="266"/>
      <c r="N5983" s="267"/>
      <c r="O5983" s="267"/>
      <c r="P5983" s="267"/>
      <c r="Q5983" s="267"/>
      <c r="R5983" s="267"/>
      <c r="S5983" s="267"/>
      <c r="T5983" s="268"/>
      <c r="U5983" s="14"/>
      <c r="V5983" s="14"/>
      <c r="W5983" s="14"/>
      <c r="X5983" s="14"/>
      <c r="Y5983" s="14"/>
      <c r="Z5983" s="14"/>
      <c r="AA5983" s="14"/>
      <c r="AB5983" s="14"/>
      <c r="AC5983" s="14"/>
      <c r="AD5983" s="14"/>
      <c r="AE5983" s="14"/>
      <c r="AT5983" s="269" t="s">
        <v>200</v>
      </c>
      <c r="AU5983" s="269" t="s">
        <v>82</v>
      </c>
      <c r="AV5983" s="14" t="s">
        <v>82</v>
      </c>
      <c r="AW5983" s="14" t="s">
        <v>30</v>
      </c>
      <c r="AX5983" s="14" t="s">
        <v>73</v>
      </c>
      <c r="AY5983" s="269" t="s">
        <v>189</v>
      </c>
    </row>
    <row r="5984" s="13" customFormat="1">
      <c r="A5984" s="13"/>
      <c r="B5984" s="249"/>
      <c r="C5984" s="250"/>
      <c r="D5984" s="242" t="s">
        <v>200</v>
      </c>
      <c r="E5984" s="251" t="s">
        <v>1</v>
      </c>
      <c r="F5984" s="252" t="s">
        <v>3943</v>
      </c>
      <c r="G5984" s="250"/>
      <c r="H5984" s="251" t="s">
        <v>1</v>
      </c>
      <c r="I5984" s="253"/>
      <c r="J5984" s="250"/>
      <c r="K5984" s="250"/>
      <c r="L5984" s="254"/>
      <c r="M5984" s="255"/>
      <c r="N5984" s="256"/>
      <c r="O5984" s="256"/>
      <c r="P5984" s="256"/>
      <c r="Q5984" s="256"/>
      <c r="R5984" s="256"/>
      <c r="S5984" s="256"/>
      <c r="T5984" s="257"/>
      <c r="U5984" s="13"/>
      <c r="V5984" s="13"/>
      <c r="W5984" s="13"/>
      <c r="X5984" s="13"/>
      <c r="Y5984" s="13"/>
      <c r="Z5984" s="13"/>
      <c r="AA5984" s="13"/>
      <c r="AB5984" s="13"/>
      <c r="AC5984" s="13"/>
      <c r="AD5984" s="13"/>
      <c r="AE5984" s="13"/>
      <c r="AT5984" s="258" t="s">
        <v>200</v>
      </c>
      <c r="AU5984" s="258" t="s">
        <v>82</v>
      </c>
      <c r="AV5984" s="13" t="s">
        <v>80</v>
      </c>
      <c r="AW5984" s="13" t="s">
        <v>30</v>
      </c>
      <c r="AX5984" s="13" t="s">
        <v>73</v>
      </c>
      <c r="AY5984" s="258" t="s">
        <v>189</v>
      </c>
    </row>
    <row r="5985" s="14" customFormat="1">
      <c r="A5985" s="14"/>
      <c r="B5985" s="259"/>
      <c r="C5985" s="260"/>
      <c r="D5985" s="242" t="s">
        <v>200</v>
      </c>
      <c r="E5985" s="261" t="s">
        <v>1</v>
      </c>
      <c r="F5985" s="262" t="s">
        <v>3944</v>
      </c>
      <c r="G5985" s="260"/>
      <c r="H5985" s="263">
        <v>7.2960000000000003</v>
      </c>
      <c r="I5985" s="264"/>
      <c r="J5985" s="260"/>
      <c r="K5985" s="260"/>
      <c r="L5985" s="265"/>
      <c r="M5985" s="266"/>
      <c r="N5985" s="267"/>
      <c r="O5985" s="267"/>
      <c r="P5985" s="267"/>
      <c r="Q5985" s="267"/>
      <c r="R5985" s="267"/>
      <c r="S5985" s="267"/>
      <c r="T5985" s="268"/>
      <c r="U5985" s="14"/>
      <c r="V5985" s="14"/>
      <c r="W5985" s="14"/>
      <c r="X5985" s="14"/>
      <c r="Y5985" s="14"/>
      <c r="Z5985" s="14"/>
      <c r="AA5985" s="14"/>
      <c r="AB5985" s="14"/>
      <c r="AC5985" s="14"/>
      <c r="AD5985" s="14"/>
      <c r="AE5985" s="14"/>
      <c r="AT5985" s="269" t="s">
        <v>200</v>
      </c>
      <c r="AU5985" s="269" t="s">
        <v>82</v>
      </c>
      <c r="AV5985" s="14" t="s">
        <v>82</v>
      </c>
      <c r="AW5985" s="14" t="s">
        <v>30</v>
      </c>
      <c r="AX5985" s="14" t="s">
        <v>73</v>
      </c>
      <c r="AY5985" s="269" t="s">
        <v>189</v>
      </c>
    </row>
    <row r="5986" s="13" customFormat="1">
      <c r="A5986" s="13"/>
      <c r="B5986" s="249"/>
      <c r="C5986" s="250"/>
      <c r="D5986" s="242" t="s">
        <v>200</v>
      </c>
      <c r="E5986" s="251" t="s">
        <v>1</v>
      </c>
      <c r="F5986" s="252" t="s">
        <v>3945</v>
      </c>
      <c r="G5986" s="250"/>
      <c r="H5986" s="251" t="s">
        <v>1</v>
      </c>
      <c r="I5986" s="253"/>
      <c r="J5986" s="250"/>
      <c r="K5986" s="250"/>
      <c r="L5986" s="254"/>
      <c r="M5986" s="255"/>
      <c r="N5986" s="256"/>
      <c r="O5986" s="256"/>
      <c r="P5986" s="256"/>
      <c r="Q5986" s="256"/>
      <c r="R5986" s="256"/>
      <c r="S5986" s="256"/>
      <c r="T5986" s="257"/>
      <c r="U5986" s="13"/>
      <c r="V5986" s="13"/>
      <c r="W5986" s="13"/>
      <c r="X5986" s="13"/>
      <c r="Y5986" s="13"/>
      <c r="Z5986" s="13"/>
      <c r="AA5986" s="13"/>
      <c r="AB5986" s="13"/>
      <c r="AC5986" s="13"/>
      <c r="AD5986" s="13"/>
      <c r="AE5986" s="13"/>
      <c r="AT5986" s="258" t="s">
        <v>200</v>
      </c>
      <c r="AU5986" s="258" t="s">
        <v>82</v>
      </c>
      <c r="AV5986" s="13" t="s">
        <v>80</v>
      </c>
      <c r="AW5986" s="13" t="s">
        <v>30</v>
      </c>
      <c r="AX5986" s="13" t="s">
        <v>73</v>
      </c>
      <c r="AY5986" s="258" t="s">
        <v>189</v>
      </c>
    </row>
    <row r="5987" s="14" customFormat="1">
      <c r="A5987" s="14"/>
      <c r="B5987" s="259"/>
      <c r="C5987" s="260"/>
      <c r="D5987" s="242" t="s">
        <v>200</v>
      </c>
      <c r="E5987" s="261" t="s">
        <v>1</v>
      </c>
      <c r="F5987" s="262" t="s">
        <v>3946</v>
      </c>
      <c r="G5987" s="260"/>
      <c r="H5987" s="263">
        <v>7.7759999999999998</v>
      </c>
      <c r="I5987" s="264"/>
      <c r="J5987" s="260"/>
      <c r="K5987" s="260"/>
      <c r="L5987" s="265"/>
      <c r="M5987" s="266"/>
      <c r="N5987" s="267"/>
      <c r="O5987" s="267"/>
      <c r="P5987" s="267"/>
      <c r="Q5987" s="267"/>
      <c r="R5987" s="267"/>
      <c r="S5987" s="267"/>
      <c r="T5987" s="268"/>
      <c r="U5987" s="14"/>
      <c r="V5987" s="14"/>
      <c r="W5987" s="14"/>
      <c r="X5987" s="14"/>
      <c r="Y5987" s="14"/>
      <c r="Z5987" s="14"/>
      <c r="AA5987" s="14"/>
      <c r="AB5987" s="14"/>
      <c r="AC5987" s="14"/>
      <c r="AD5987" s="14"/>
      <c r="AE5987" s="14"/>
      <c r="AT5987" s="269" t="s">
        <v>200</v>
      </c>
      <c r="AU5987" s="269" t="s">
        <v>82</v>
      </c>
      <c r="AV5987" s="14" t="s">
        <v>82</v>
      </c>
      <c r="AW5987" s="14" t="s">
        <v>30</v>
      </c>
      <c r="AX5987" s="14" t="s">
        <v>73</v>
      </c>
      <c r="AY5987" s="269" t="s">
        <v>189</v>
      </c>
    </row>
    <row r="5988" s="13" customFormat="1">
      <c r="A5988" s="13"/>
      <c r="B5988" s="249"/>
      <c r="C5988" s="250"/>
      <c r="D5988" s="242" t="s">
        <v>200</v>
      </c>
      <c r="E5988" s="251" t="s">
        <v>1</v>
      </c>
      <c r="F5988" s="252" t="s">
        <v>3947</v>
      </c>
      <c r="G5988" s="250"/>
      <c r="H5988" s="251" t="s">
        <v>1</v>
      </c>
      <c r="I5988" s="253"/>
      <c r="J5988" s="250"/>
      <c r="K5988" s="250"/>
      <c r="L5988" s="254"/>
      <c r="M5988" s="255"/>
      <c r="N5988" s="256"/>
      <c r="O5988" s="256"/>
      <c r="P5988" s="256"/>
      <c r="Q5988" s="256"/>
      <c r="R5988" s="256"/>
      <c r="S5988" s="256"/>
      <c r="T5988" s="257"/>
      <c r="U5988" s="13"/>
      <c r="V5988" s="13"/>
      <c r="W5988" s="13"/>
      <c r="X5988" s="13"/>
      <c r="Y5988" s="13"/>
      <c r="Z5988" s="13"/>
      <c r="AA5988" s="13"/>
      <c r="AB5988" s="13"/>
      <c r="AC5988" s="13"/>
      <c r="AD5988" s="13"/>
      <c r="AE5988" s="13"/>
      <c r="AT5988" s="258" t="s">
        <v>200</v>
      </c>
      <c r="AU5988" s="258" t="s">
        <v>82</v>
      </c>
      <c r="AV5988" s="13" t="s">
        <v>80</v>
      </c>
      <c r="AW5988" s="13" t="s">
        <v>30</v>
      </c>
      <c r="AX5988" s="13" t="s">
        <v>73</v>
      </c>
      <c r="AY5988" s="258" t="s">
        <v>189</v>
      </c>
    </row>
    <row r="5989" s="14" customFormat="1">
      <c r="A5989" s="14"/>
      <c r="B5989" s="259"/>
      <c r="C5989" s="260"/>
      <c r="D5989" s="242" t="s">
        <v>200</v>
      </c>
      <c r="E5989" s="261" t="s">
        <v>1</v>
      </c>
      <c r="F5989" s="262" t="s">
        <v>3948</v>
      </c>
      <c r="G5989" s="260"/>
      <c r="H5989" s="263">
        <v>12.672000000000001</v>
      </c>
      <c r="I5989" s="264"/>
      <c r="J5989" s="260"/>
      <c r="K5989" s="260"/>
      <c r="L5989" s="265"/>
      <c r="M5989" s="266"/>
      <c r="N5989" s="267"/>
      <c r="O5989" s="267"/>
      <c r="P5989" s="267"/>
      <c r="Q5989" s="267"/>
      <c r="R5989" s="267"/>
      <c r="S5989" s="267"/>
      <c r="T5989" s="268"/>
      <c r="U5989" s="14"/>
      <c r="V5989" s="14"/>
      <c r="W5989" s="14"/>
      <c r="X5989" s="14"/>
      <c r="Y5989" s="14"/>
      <c r="Z5989" s="14"/>
      <c r="AA5989" s="14"/>
      <c r="AB5989" s="14"/>
      <c r="AC5989" s="14"/>
      <c r="AD5989" s="14"/>
      <c r="AE5989" s="14"/>
      <c r="AT5989" s="269" t="s">
        <v>200</v>
      </c>
      <c r="AU5989" s="269" t="s">
        <v>82</v>
      </c>
      <c r="AV5989" s="14" t="s">
        <v>82</v>
      </c>
      <c r="AW5989" s="14" t="s">
        <v>30</v>
      </c>
      <c r="AX5989" s="14" t="s">
        <v>73</v>
      </c>
      <c r="AY5989" s="269" t="s">
        <v>189</v>
      </c>
    </row>
    <row r="5990" s="13" customFormat="1">
      <c r="A5990" s="13"/>
      <c r="B5990" s="249"/>
      <c r="C5990" s="250"/>
      <c r="D5990" s="242" t="s">
        <v>200</v>
      </c>
      <c r="E5990" s="251" t="s">
        <v>1</v>
      </c>
      <c r="F5990" s="252" t="s">
        <v>3949</v>
      </c>
      <c r="G5990" s="250"/>
      <c r="H5990" s="251" t="s">
        <v>1</v>
      </c>
      <c r="I5990" s="253"/>
      <c r="J5990" s="250"/>
      <c r="K5990" s="250"/>
      <c r="L5990" s="254"/>
      <c r="M5990" s="255"/>
      <c r="N5990" s="256"/>
      <c r="O5990" s="256"/>
      <c r="P5990" s="256"/>
      <c r="Q5990" s="256"/>
      <c r="R5990" s="256"/>
      <c r="S5990" s="256"/>
      <c r="T5990" s="257"/>
      <c r="U5990" s="13"/>
      <c r="V5990" s="13"/>
      <c r="W5990" s="13"/>
      <c r="X5990" s="13"/>
      <c r="Y5990" s="13"/>
      <c r="Z5990" s="13"/>
      <c r="AA5990" s="13"/>
      <c r="AB5990" s="13"/>
      <c r="AC5990" s="13"/>
      <c r="AD5990" s="13"/>
      <c r="AE5990" s="13"/>
      <c r="AT5990" s="258" t="s">
        <v>200</v>
      </c>
      <c r="AU5990" s="258" t="s">
        <v>82</v>
      </c>
      <c r="AV5990" s="13" t="s">
        <v>80</v>
      </c>
      <c r="AW5990" s="13" t="s">
        <v>30</v>
      </c>
      <c r="AX5990" s="13" t="s">
        <v>73</v>
      </c>
      <c r="AY5990" s="258" t="s">
        <v>189</v>
      </c>
    </row>
    <row r="5991" s="14" customFormat="1">
      <c r="A5991" s="14"/>
      <c r="B5991" s="259"/>
      <c r="C5991" s="260"/>
      <c r="D5991" s="242" t="s">
        <v>200</v>
      </c>
      <c r="E5991" s="261" t="s">
        <v>1</v>
      </c>
      <c r="F5991" s="262" t="s">
        <v>3950</v>
      </c>
      <c r="G5991" s="260"/>
      <c r="H5991" s="263">
        <v>17.419</v>
      </c>
      <c r="I5991" s="264"/>
      <c r="J5991" s="260"/>
      <c r="K5991" s="260"/>
      <c r="L5991" s="265"/>
      <c r="M5991" s="266"/>
      <c r="N5991" s="267"/>
      <c r="O5991" s="267"/>
      <c r="P5991" s="267"/>
      <c r="Q5991" s="267"/>
      <c r="R5991" s="267"/>
      <c r="S5991" s="267"/>
      <c r="T5991" s="268"/>
      <c r="U5991" s="14"/>
      <c r="V5991" s="14"/>
      <c r="W5991" s="14"/>
      <c r="X5991" s="14"/>
      <c r="Y5991" s="14"/>
      <c r="Z5991" s="14"/>
      <c r="AA5991" s="14"/>
      <c r="AB5991" s="14"/>
      <c r="AC5991" s="14"/>
      <c r="AD5991" s="14"/>
      <c r="AE5991" s="14"/>
      <c r="AT5991" s="269" t="s">
        <v>200</v>
      </c>
      <c r="AU5991" s="269" t="s">
        <v>82</v>
      </c>
      <c r="AV5991" s="14" t="s">
        <v>82</v>
      </c>
      <c r="AW5991" s="14" t="s">
        <v>30</v>
      </c>
      <c r="AX5991" s="14" t="s">
        <v>73</v>
      </c>
      <c r="AY5991" s="269" t="s">
        <v>189</v>
      </c>
    </row>
    <row r="5992" s="13" customFormat="1">
      <c r="A5992" s="13"/>
      <c r="B5992" s="249"/>
      <c r="C5992" s="250"/>
      <c r="D5992" s="242" t="s">
        <v>200</v>
      </c>
      <c r="E5992" s="251" t="s">
        <v>1</v>
      </c>
      <c r="F5992" s="252" t="s">
        <v>3943</v>
      </c>
      <c r="G5992" s="250"/>
      <c r="H5992" s="251" t="s">
        <v>1</v>
      </c>
      <c r="I5992" s="253"/>
      <c r="J5992" s="250"/>
      <c r="K5992" s="250"/>
      <c r="L5992" s="254"/>
      <c r="M5992" s="255"/>
      <c r="N5992" s="256"/>
      <c r="O5992" s="256"/>
      <c r="P5992" s="256"/>
      <c r="Q5992" s="256"/>
      <c r="R5992" s="256"/>
      <c r="S5992" s="256"/>
      <c r="T5992" s="257"/>
      <c r="U5992" s="13"/>
      <c r="V5992" s="13"/>
      <c r="W5992" s="13"/>
      <c r="X5992" s="13"/>
      <c r="Y5992" s="13"/>
      <c r="Z5992" s="13"/>
      <c r="AA5992" s="13"/>
      <c r="AB5992" s="13"/>
      <c r="AC5992" s="13"/>
      <c r="AD5992" s="13"/>
      <c r="AE5992" s="13"/>
      <c r="AT5992" s="258" t="s">
        <v>200</v>
      </c>
      <c r="AU5992" s="258" t="s">
        <v>82</v>
      </c>
      <c r="AV5992" s="13" t="s">
        <v>80</v>
      </c>
      <c r="AW5992" s="13" t="s">
        <v>30</v>
      </c>
      <c r="AX5992" s="13" t="s">
        <v>73</v>
      </c>
      <c r="AY5992" s="258" t="s">
        <v>189</v>
      </c>
    </row>
    <row r="5993" s="14" customFormat="1">
      <c r="A5993" s="14"/>
      <c r="B5993" s="259"/>
      <c r="C5993" s="260"/>
      <c r="D5993" s="242" t="s">
        <v>200</v>
      </c>
      <c r="E5993" s="261" t="s">
        <v>1</v>
      </c>
      <c r="F5993" s="262" t="s">
        <v>3951</v>
      </c>
      <c r="G5993" s="260"/>
      <c r="H5993" s="263">
        <v>9.2669999999999995</v>
      </c>
      <c r="I5993" s="264"/>
      <c r="J5993" s="260"/>
      <c r="K5993" s="260"/>
      <c r="L5993" s="265"/>
      <c r="M5993" s="266"/>
      <c r="N5993" s="267"/>
      <c r="O5993" s="267"/>
      <c r="P5993" s="267"/>
      <c r="Q5993" s="267"/>
      <c r="R5993" s="267"/>
      <c r="S5993" s="267"/>
      <c r="T5993" s="268"/>
      <c r="U5993" s="14"/>
      <c r="V5993" s="14"/>
      <c r="W5993" s="14"/>
      <c r="X5993" s="14"/>
      <c r="Y5993" s="14"/>
      <c r="Z5993" s="14"/>
      <c r="AA5993" s="14"/>
      <c r="AB5993" s="14"/>
      <c r="AC5993" s="14"/>
      <c r="AD5993" s="14"/>
      <c r="AE5993" s="14"/>
      <c r="AT5993" s="269" t="s">
        <v>200</v>
      </c>
      <c r="AU5993" s="269" t="s">
        <v>82</v>
      </c>
      <c r="AV5993" s="14" t="s">
        <v>82</v>
      </c>
      <c r="AW5993" s="14" t="s">
        <v>30</v>
      </c>
      <c r="AX5993" s="14" t="s">
        <v>73</v>
      </c>
      <c r="AY5993" s="269" t="s">
        <v>189</v>
      </c>
    </row>
    <row r="5994" s="13" customFormat="1">
      <c r="A5994" s="13"/>
      <c r="B5994" s="249"/>
      <c r="C5994" s="250"/>
      <c r="D5994" s="242" t="s">
        <v>200</v>
      </c>
      <c r="E5994" s="251" t="s">
        <v>1</v>
      </c>
      <c r="F5994" s="252" t="s">
        <v>3952</v>
      </c>
      <c r="G5994" s="250"/>
      <c r="H5994" s="251" t="s">
        <v>1</v>
      </c>
      <c r="I5994" s="253"/>
      <c r="J5994" s="250"/>
      <c r="K5994" s="250"/>
      <c r="L5994" s="254"/>
      <c r="M5994" s="255"/>
      <c r="N5994" s="256"/>
      <c r="O5994" s="256"/>
      <c r="P5994" s="256"/>
      <c r="Q5994" s="256"/>
      <c r="R5994" s="256"/>
      <c r="S5994" s="256"/>
      <c r="T5994" s="257"/>
      <c r="U5994" s="13"/>
      <c r="V5994" s="13"/>
      <c r="W5994" s="13"/>
      <c r="X5994" s="13"/>
      <c r="Y5994" s="13"/>
      <c r="Z5994" s="13"/>
      <c r="AA5994" s="13"/>
      <c r="AB5994" s="13"/>
      <c r="AC5994" s="13"/>
      <c r="AD5994" s="13"/>
      <c r="AE5994" s="13"/>
      <c r="AT5994" s="258" t="s">
        <v>200</v>
      </c>
      <c r="AU5994" s="258" t="s">
        <v>82</v>
      </c>
      <c r="AV5994" s="13" t="s">
        <v>80</v>
      </c>
      <c r="AW5994" s="13" t="s">
        <v>30</v>
      </c>
      <c r="AX5994" s="13" t="s">
        <v>73</v>
      </c>
      <c r="AY5994" s="258" t="s">
        <v>189</v>
      </c>
    </row>
    <row r="5995" s="14" customFormat="1">
      <c r="A5995" s="14"/>
      <c r="B5995" s="259"/>
      <c r="C5995" s="260"/>
      <c r="D5995" s="242" t="s">
        <v>200</v>
      </c>
      <c r="E5995" s="261" t="s">
        <v>1</v>
      </c>
      <c r="F5995" s="262" t="s">
        <v>3953</v>
      </c>
      <c r="G5995" s="260"/>
      <c r="H5995" s="263">
        <v>9.5570000000000004</v>
      </c>
      <c r="I5995" s="264"/>
      <c r="J5995" s="260"/>
      <c r="K5995" s="260"/>
      <c r="L5995" s="265"/>
      <c r="M5995" s="266"/>
      <c r="N5995" s="267"/>
      <c r="O5995" s="267"/>
      <c r="P5995" s="267"/>
      <c r="Q5995" s="267"/>
      <c r="R5995" s="267"/>
      <c r="S5995" s="267"/>
      <c r="T5995" s="268"/>
      <c r="U5995" s="14"/>
      <c r="V5995" s="14"/>
      <c r="W5995" s="14"/>
      <c r="X5995" s="14"/>
      <c r="Y5995" s="14"/>
      <c r="Z5995" s="14"/>
      <c r="AA5995" s="14"/>
      <c r="AB5995" s="14"/>
      <c r="AC5995" s="14"/>
      <c r="AD5995" s="14"/>
      <c r="AE5995" s="14"/>
      <c r="AT5995" s="269" t="s">
        <v>200</v>
      </c>
      <c r="AU5995" s="269" t="s">
        <v>82</v>
      </c>
      <c r="AV5995" s="14" t="s">
        <v>82</v>
      </c>
      <c r="AW5995" s="14" t="s">
        <v>30</v>
      </c>
      <c r="AX5995" s="14" t="s">
        <v>73</v>
      </c>
      <c r="AY5995" s="269" t="s">
        <v>189</v>
      </c>
    </row>
    <row r="5996" s="13" customFormat="1">
      <c r="A5996" s="13"/>
      <c r="B5996" s="249"/>
      <c r="C5996" s="250"/>
      <c r="D5996" s="242" t="s">
        <v>200</v>
      </c>
      <c r="E5996" s="251" t="s">
        <v>1</v>
      </c>
      <c r="F5996" s="252" t="s">
        <v>3954</v>
      </c>
      <c r="G5996" s="250"/>
      <c r="H5996" s="251" t="s">
        <v>1</v>
      </c>
      <c r="I5996" s="253"/>
      <c r="J5996" s="250"/>
      <c r="K5996" s="250"/>
      <c r="L5996" s="254"/>
      <c r="M5996" s="255"/>
      <c r="N5996" s="256"/>
      <c r="O5996" s="256"/>
      <c r="P5996" s="256"/>
      <c r="Q5996" s="256"/>
      <c r="R5996" s="256"/>
      <c r="S5996" s="256"/>
      <c r="T5996" s="257"/>
      <c r="U5996" s="13"/>
      <c r="V5996" s="13"/>
      <c r="W5996" s="13"/>
      <c r="X5996" s="13"/>
      <c r="Y5996" s="13"/>
      <c r="Z5996" s="13"/>
      <c r="AA5996" s="13"/>
      <c r="AB5996" s="13"/>
      <c r="AC5996" s="13"/>
      <c r="AD5996" s="13"/>
      <c r="AE5996" s="13"/>
      <c r="AT5996" s="258" t="s">
        <v>200</v>
      </c>
      <c r="AU5996" s="258" t="s">
        <v>82</v>
      </c>
      <c r="AV5996" s="13" t="s">
        <v>80</v>
      </c>
      <c r="AW5996" s="13" t="s">
        <v>30</v>
      </c>
      <c r="AX5996" s="13" t="s">
        <v>73</v>
      </c>
      <c r="AY5996" s="258" t="s">
        <v>189</v>
      </c>
    </row>
    <row r="5997" s="14" customFormat="1">
      <c r="A5997" s="14"/>
      <c r="B5997" s="259"/>
      <c r="C5997" s="260"/>
      <c r="D5997" s="242" t="s">
        <v>200</v>
      </c>
      <c r="E5997" s="261" t="s">
        <v>1</v>
      </c>
      <c r="F5997" s="262" t="s">
        <v>3955</v>
      </c>
      <c r="G5997" s="260"/>
      <c r="H5997" s="263">
        <v>7.2400000000000002</v>
      </c>
      <c r="I5997" s="264"/>
      <c r="J5997" s="260"/>
      <c r="K5997" s="260"/>
      <c r="L5997" s="265"/>
      <c r="M5997" s="266"/>
      <c r="N5997" s="267"/>
      <c r="O5997" s="267"/>
      <c r="P5997" s="267"/>
      <c r="Q5997" s="267"/>
      <c r="R5997" s="267"/>
      <c r="S5997" s="267"/>
      <c r="T5997" s="268"/>
      <c r="U5997" s="14"/>
      <c r="V5997" s="14"/>
      <c r="W5997" s="14"/>
      <c r="X5997" s="14"/>
      <c r="Y5997" s="14"/>
      <c r="Z5997" s="14"/>
      <c r="AA5997" s="14"/>
      <c r="AB5997" s="14"/>
      <c r="AC5997" s="14"/>
      <c r="AD5997" s="14"/>
      <c r="AE5997" s="14"/>
      <c r="AT5997" s="269" t="s">
        <v>200</v>
      </c>
      <c r="AU5997" s="269" t="s">
        <v>82</v>
      </c>
      <c r="AV5997" s="14" t="s">
        <v>82</v>
      </c>
      <c r="AW5997" s="14" t="s">
        <v>30</v>
      </c>
      <c r="AX5997" s="14" t="s">
        <v>73</v>
      </c>
      <c r="AY5997" s="269" t="s">
        <v>189</v>
      </c>
    </row>
    <row r="5998" s="13" customFormat="1">
      <c r="A5998" s="13"/>
      <c r="B5998" s="249"/>
      <c r="C5998" s="250"/>
      <c r="D5998" s="242" t="s">
        <v>200</v>
      </c>
      <c r="E5998" s="251" t="s">
        <v>1</v>
      </c>
      <c r="F5998" s="252" t="s">
        <v>3939</v>
      </c>
      <c r="G5998" s="250"/>
      <c r="H5998" s="251" t="s">
        <v>1</v>
      </c>
      <c r="I5998" s="253"/>
      <c r="J5998" s="250"/>
      <c r="K5998" s="250"/>
      <c r="L5998" s="254"/>
      <c r="M5998" s="255"/>
      <c r="N5998" s="256"/>
      <c r="O5998" s="256"/>
      <c r="P5998" s="256"/>
      <c r="Q5998" s="256"/>
      <c r="R5998" s="256"/>
      <c r="S5998" s="256"/>
      <c r="T5998" s="257"/>
      <c r="U5998" s="13"/>
      <c r="V5998" s="13"/>
      <c r="W5998" s="13"/>
      <c r="X5998" s="13"/>
      <c r="Y5998" s="13"/>
      <c r="Z5998" s="13"/>
      <c r="AA5998" s="13"/>
      <c r="AB5998" s="13"/>
      <c r="AC5998" s="13"/>
      <c r="AD5998" s="13"/>
      <c r="AE5998" s="13"/>
      <c r="AT5998" s="258" t="s">
        <v>200</v>
      </c>
      <c r="AU5998" s="258" t="s">
        <v>82</v>
      </c>
      <c r="AV5998" s="13" t="s">
        <v>80</v>
      </c>
      <c r="AW5998" s="13" t="s">
        <v>30</v>
      </c>
      <c r="AX5998" s="13" t="s">
        <v>73</v>
      </c>
      <c r="AY5998" s="258" t="s">
        <v>189</v>
      </c>
    </row>
    <row r="5999" s="14" customFormat="1">
      <c r="A5999" s="14"/>
      <c r="B5999" s="259"/>
      <c r="C5999" s="260"/>
      <c r="D5999" s="242" t="s">
        <v>200</v>
      </c>
      <c r="E5999" s="261" t="s">
        <v>1</v>
      </c>
      <c r="F5999" s="262" t="s">
        <v>3956</v>
      </c>
      <c r="G5999" s="260"/>
      <c r="H5999" s="263">
        <v>35.131999999999998</v>
      </c>
      <c r="I5999" s="264"/>
      <c r="J5999" s="260"/>
      <c r="K5999" s="260"/>
      <c r="L5999" s="265"/>
      <c r="M5999" s="266"/>
      <c r="N5999" s="267"/>
      <c r="O5999" s="267"/>
      <c r="P5999" s="267"/>
      <c r="Q5999" s="267"/>
      <c r="R5999" s="267"/>
      <c r="S5999" s="267"/>
      <c r="T5999" s="268"/>
      <c r="U5999" s="14"/>
      <c r="V5999" s="14"/>
      <c r="W5999" s="14"/>
      <c r="X5999" s="14"/>
      <c r="Y5999" s="14"/>
      <c r="Z5999" s="14"/>
      <c r="AA5999" s="14"/>
      <c r="AB5999" s="14"/>
      <c r="AC5999" s="14"/>
      <c r="AD5999" s="14"/>
      <c r="AE5999" s="14"/>
      <c r="AT5999" s="269" t="s">
        <v>200</v>
      </c>
      <c r="AU5999" s="269" t="s">
        <v>82</v>
      </c>
      <c r="AV5999" s="14" t="s">
        <v>82</v>
      </c>
      <c r="AW5999" s="14" t="s">
        <v>30</v>
      </c>
      <c r="AX5999" s="14" t="s">
        <v>73</v>
      </c>
      <c r="AY5999" s="269" t="s">
        <v>189</v>
      </c>
    </row>
    <row r="6000" s="13" customFormat="1">
      <c r="A6000" s="13"/>
      <c r="B6000" s="249"/>
      <c r="C6000" s="250"/>
      <c r="D6000" s="242" t="s">
        <v>200</v>
      </c>
      <c r="E6000" s="251" t="s">
        <v>1</v>
      </c>
      <c r="F6000" s="252" t="s">
        <v>3957</v>
      </c>
      <c r="G6000" s="250"/>
      <c r="H6000" s="251" t="s">
        <v>1</v>
      </c>
      <c r="I6000" s="253"/>
      <c r="J6000" s="250"/>
      <c r="K6000" s="250"/>
      <c r="L6000" s="254"/>
      <c r="M6000" s="255"/>
      <c r="N6000" s="256"/>
      <c r="O6000" s="256"/>
      <c r="P6000" s="256"/>
      <c r="Q6000" s="256"/>
      <c r="R6000" s="256"/>
      <c r="S6000" s="256"/>
      <c r="T6000" s="257"/>
      <c r="U6000" s="13"/>
      <c r="V6000" s="13"/>
      <c r="W6000" s="13"/>
      <c r="X6000" s="13"/>
      <c r="Y6000" s="13"/>
      <c r="Z6000" s="13"/>
      <c r="AA6000" s="13"/>
      <c r="AB6000" s="13"/>
      <c r="AC6000" s="13"/>
      <c r="AD6000" s="13"/>
      <c r="AE6000" s="13"/>
      <c r="AT6000" s="258" t="s">
        <v>200</v>
      </c>
      <c r="AU6000" s="258" t="s">
        <v>82</v>
      </c>
      <c r="AV6000" s="13" t="s">
        <v>80</v>
      </c>
      <c r="AW6000" s="13" t="s">
        <v>30</v>
      </c>
      <c r="AX6000" s="13" t="s">
        <v>73</v>
      </c>
      <c r="AY6000" s="258" t="s">
        <v>189</v>
      </c>
    </row>
    <row r="6001" s="14" customFormat="1">
      <c r="A6001" s="14"/>
      <c r="B6001" s="259"/>
      <c r="C6001" s="260"/>
      <c r="D6001" s="242" t="s">
        <v>200</v>
      </c>
      <c r="E6001" s="261" t="s">
        <v>1</v>
      </c>
      <c r="F6001" s="262" t="s">
        <v>3958</v>
      </c>
      <c r="G6001" s="260"/>
      <c r="H6001" s="263">
        <v>3.1680000000000001</v>
      </c>
      <c r="I6001" s="264"/>
      <c r="J6001" s="260"/>
      <c r="K6001" s="260"/>
      <c r="L6001" s="265"/>
      <c r="M6001" s="266"/>
      <c r="N6001" s="267"/>
      <c r="O6001" s="267"/>
      <c r="P6001" s="267"/>
      <c r="Q6001" s="267"/>
      <c r="R6001" s="267"/>
      <c r="S6001" s="267"/>
      <c r="T6001" s="268"/>
      <c r="U6001" s="14"/>
      <c r="V6001" s="14"/>
      <c r="W6001" s="14"/>
      <c r="X6001" s="14"/>
      <c r="Y6001" s="14"/>
      <c r="Z6001" s="14"/>
      <c r="AA6001" s="14"/>
      <c r="AB6001" s="14"/>
      <c r="AC6001" s="14"/>
      <c r="AD6001" s="14"/>
      <c r="AE6001" s="14"/>
      <c r="AT6001" s="269" t="s">
        <v>200</v>
      </c>
      <c r="AU6001" s="269" t="s">
        <v>82</v>
      </c>
      <c r="AV6001" s="14" t="s">
        <v>82</v>
      </c>
      <c r="AW6001" s="14" t="s">
        <v>30</v>
      </c>
      <c r="AX6001" s="14" t="s">
        <v>73</v>
      </c>
      <c r="AY6001" s="269" t="s">
        <v>189</v>
      </c>
    </row>
    <row r="6002" s="13" customFormat="1">
      <c r="A6002" s="13"/>
      <c r="B6002" s="249"/>
      <c r="C6002" s="250"/>
      <c r="D6002" s="242" t="s">
        <v>200</v>
      </c>
      <c r="E6002" s="251" t="s">
        <v>1</v>
      </c>
      <c r="F6002" s="252" t="s">
        <v>2498</v>
      </c>
      <c r="G6002" s="250"/>
      <c r="H6002" s="251" t="s">
        <v>1</v>
      </c>
      <c r="I6002" s="253"/>
      <c r="J6002" s="250"/>
      <c r="K6002" s="250"/>
      <c r="L6002" s="254"/>
      <c r="M6002" s="255"/>
      <c r="N6002" s="256"/>
      <c r="O6002" s="256"/>
      <c r="P6002" s="256"/>
      <c r="Q6002" s="256"/>
      <c r="R6002" s="256"/>
      <c r="S6002" s="256"/>
      <c r="T6002" s="257"/>
      <c r="U6002" s="13"/>
      <c r="V6002" s="13"/>
      <c r="W6002" s="13"/>
      <c r="X6002" s="13"/>
      <c r="Y6002" s="13"/>
      <c r="Z6002" s="13"/>
      <c r="AA6002" s="13"/>
      <c r="AB6002" s="13"/>
      <c r="AC6002" s="13"/>
      <c r="AD6002" s="13"/>
      <c r="AE6002" s="13"/>
      <c r="AT6002" s="258" t="s">
        <v>200</v>
      </c>
      <c r="AU6002" s="258" t="s">
        <v>82</v>
      </c>
      <c r="AV6002" s="13" t="s">
        <v>80</v>
      </c>
      <c r="AW6002" s="13" t="s">
        <v>30</v>
      </c>
      <c r="AX6002" s="13" t="s">
        <v>73</v>
      </c>
      <c r="AY6002" s="258" t="s">
        <v>189</v>
      </c>
    </row>
    <row r="6003" s="13" customFormat="1">
      <c r="A6003" s="13"/>
      <c r="B6003" s="249"/>
      <c r="C6003" s="250"/>
      <c r="D6003" s="242" t="s">
        <v>200</v>
      </c>
      <c r="E6003" s="251" t="s">
        <v>1</v>
      </c>
      <c r="F6003" s="252" t="s">
        <v>3959</v>
      </c>
      <c r="G6003" s="250"/>
      <c r="H6003" s="251" t="s">
        <v>1</v>
      </c>
      <c r="I6003" s="253"/>
      <c r="J6003" s="250"/>
      <c r="K6003" s="250"/>
      <c r="L6003" s="254"/>
      <c r="M6003" s="255"/>
      <c r="N6003" s="256"/>
      <c r="O6003" s="256"/>
      <c r="P6003" s="256"/>
      <c r="Q6003" s="256"/>
      <c r="R6003" s="256"/>
      <c r="S6003" s="256"/>
      <c r="T6003" s="257"/>
      <c r="U6003" s="13"/>
      <c r="V6003" s="13"/>
      <c r="W6003" s="13"/>
      <c r="X6003" s="13"/>
      <c r="Y6003" s="13"/>
      <c r="Z6003" s="13"/>
      <c r="AA6003" s="13"/>
      <c r="AB6003" s="13"/>
      <c r="AC6003" s="13"/>
      <c r="AD6003" s="13"/>
      <c r="AE6003" s="13"/>
      <c r="AT6003" s="258" t="s">
        <v>200</v>
      </c>
      <c r="AU6003" s="258" t="s">
        <v>82</v>
      </c>
      <c r="AV6003" s="13" t="s">
        <v>80</v>
      </c>
      <c r="AW6003" s="13" t="s">
        <v>30</v>
      </c>
      <c r="AX6003" s="13" t="s">
        <v>73</v>
      </c>
      <c r="AY6003" s="258" t="s">
        <v>189</v>
      </c>
    </row>
    <row r="6004" s="14" customFormat="1">
      <c r="A6004" s="14"/>
      <c r="B6004" s="259"/>
      <c r="C6004" s="260"/>
      <c r="D6004" s="242" t="s">
        <v>200</v>
      </c>
      <c r="E6004" s="261" t="s">
        <v>1</v>
      </c>
      <c r="F6004" s="262" t="s">
        <v>3960</v>
      </c>
      <c r="G6004" s="260"/>
      <c r="H6004" s="263">
        <v>20.832000000000001</v>
      </c>
      <c r="I6004" s="264"/>
      <c r="J6004" s="260"/>
      <c r="K6004" s="260"/>
      <c r="L6004" s="265"/>
      <c r="M6004" s="266"/>
      <c r="N6004" s="267"/>
      <c r="O6004" s="267"/>
      <c r="P6004" s="267"/>
      <c r="Q6004" s="267"/>
      <c r="R6004" s="267"/>
      <c r="S6004" s="267"/>
      <c r="T6004" s="268"/>
      <c r="U6004" s="14"/>
      <c r="V6004" s="14"/>
      <c r="W6004" s="14"/>
      <c r="X6004" s="14"/>
      <c r="Y6004" s="14"/>
      <c r="Z6004" s="14"/>
      <c r="AA6004" s="14"/>
      <c r="AB6004" s="14"/>
      <c r="AC6004" s="14"/>
      <c r="AD6004" s="14"/>
      <c r="AE6004" s="14"/>
      <c r="AT6004" s="269" t="s">
        <v>200</v>
      </c>
      <c r="AU6004" s="269" t="s">
        <v>82</v>
      </c>
      <c r="AV6004" s="14" t="s">
        <v>82</v>
      </c>
      <c r="AW6004" s="14" t="s">
        <v>30</v>
      </c>
      <c r="AX6004" s="14" t="s">
        <v>73</v>
      </c>
      <c r="AY6004" s="269" t="s">
        <v>189</v>
      </c>
    </row>
    <row r="6005" s="13" customFormat="1">
      <c r="A6005" s="13"/>
      <c r="B6005" s="249"/>
      <c r="C6005" s="250"/>
      <c r="D6005" s="242" t="s">
        <v>200</v>
      </c>
      <c r="E6005" s="251" t="s">
        <v>1</v>
      </c>
      <c r="F6005" s="252" t="s">
        <v>3961</v>
      </c>
      <c r="G6005" s="250"/>
      <c r="H6005" s="251" t="s">
        <v>1</v>
      </c>
      <c r="I6005" s="253"/>
      <c r="J6005" s="250"/>
      <c r="K6005" s="250"/>
      <c r="L6005" s="254"/>
      <c r="M6005" s="255"/>
      <c r="N6005" s="256"/>
      <c r="O6005" s="256"/>
      <c r="P6005" s="256"/>
      <c r="Q6005" s="256"/>
      <c r="R6005" s="256"/>
      <c r="S6005" s="256"/>
      <c r="T6005" s="257"/>
      <c r="U6005" s="13"/>
      <c r="V6005" s="13"/>
      <c r="W6005" s="13"/>
      <c r="X6005" s="13"/>
      <c r="Y6005" s="13"/>
      <c r="Z6005" s="13"/>
      <c r="AA6005" s="13"/>
      <c r="AB6005" s="13"/>
      <c r="AC6005" s="13"/>
      <c r="AD6005" s="13"/>
      <c r="AE6005" s="13"/>
      <c r="AT6005" s="258" t="s">
        <v>200</v>
      </c>
      <c r="AU6005" s="258" t="s">
        <v>82</v>
      </c>
      <c r="AV6005" s="13" t="s">
        <v>80</v>
      </c>
      <c r="AW6005" s="13" t="s">
        <v>30</v>
      </c>
      <c r="AX6005" s="13" t="s">
        <v>73</v>
      </c>
      <c r="AY6005" s="258" t="s">
        <v>189</v>
      </c>
    </row>
    <row r="6006" s="14" customFormat="1">
      <c r="A6006" s="14"/>
      <c r="B6006" s="259"/>
      <c r="C6006" s="260"/>
      <c r="D6006" s="242" t="s">
        <v>200</v>
      </c>
      <c r="E6006" s="261" t="s">
        <v>1</v>
      </c>
      <c r="F6006" s="262" t="s">
        <v>3962</v>
      </c>
      <c r="G6006" s="260"/>
      <c r="H6006" s="263">
        <v>25.600000000000001</v>
      </c>
      <c r="I6006" s="264"/>
      <c r="J6006" s="260"/>
      <c r="K6006" s="260"/>
      <c r="L6006" s="265"/>
      <c r="M6006" s="266"/>
      <c r="N6006" s="267"/>
      <c r="O6006" s="267"/>
      <c r="P6006" s="267"/>
      <c r="Q6006" s="267"/>
      <c r="R6006" s="267"/>
      <c r="S6006" s="267"/>
      <c r="T6006" s="268"/>
      <c r="U6006" s="14"/>
      <c r="V6006" s="14"/>
      <c r="W6006" s="14"/>
      <c r="X6006" s="14"/>
      <c r="Y6006" s="14"/>
      <c r="Z6006" s="14"/>
      <c r="AA6006" s="14"/>
      <c r="AB6006" s="14"/>
      <c r="AC6006" s="14"/>
      <c r="AD6006" s="14"/>
      <c r="AE6006" s="14"/>
      <c r="AT6006" s="269" t="s">
        <v>200</v>
      </c>
      <c r="AU6006" s="269" t="s">
        <v>82</v>
      </c>
      <c r="AV6006" s="14" t="s">
        <v>82</v>
      </c>
      <c r="AW6006" s="14" t="s">
        <v>30</v>
      </c>
      <c r="AX6006" s="14" t="s">
        <v>73</v>
      </c>
      <c r="AY6006" s="269" t="s">
        <v>189</v>
      </c>
    </row>
    <row r="6007" s="13" customFormat="1">
      <c r="A6007" s="13"/>
      <c r="B6007" s="249"/>
      <c r="C6007" s="250"/>
      <c r="D6007" s="242" t="s">
        <v>200</v>
      </c>
      <c r="E6007" s="251" t="s">
        <v>1</v>
      </c>
      <c r="F6007" s="252" t="s">
        <v>3947</v>
      </c>
      <c r="G6007" s="250"/>
      <c r="H6007" s="251" t="s">
        <v>1</v>
      </c>
      <c r="I6007" s="253"/>
      <c r="J6007" s="250"/>
      <c r="K6007" s="250"/>
      <c r="L6007" s="254"/>
      <c r="M6007" s="255"/>
      <c r="N6007" s="256"/>
      <c r="O6007" s="256"/>
      <c r="P6007" s="256"/>
      <c r="Q6007" s="256"/>
      <c r="R6007" s="256"/>
      <c r="S6007" s="256"/>
      <c r="T6007" s="257"/>
      <c r="U6007" s="13"/>
      <c r="V6007" s="13"/>
      <c r="W6007" s="13"/>
      <c r="X6007" s="13"/>
      <c r="Y6007" s="13"/>
      <c r="Z6007" s="13"/>
      <c r="AA6007" s="13"/>
      <c r="AB6007" s="13"/>
      <c r="AC6007" s="13"/>
      <c r="AD6007" s="13"/>
      <c r="AE6007" s="13"/>
      <c r="AT6007" s="258" t="s">
        <v>200</v>
      </c>
      <c r="AU6007" s="258" t="s">
        <v>82</v>
      </c>
      <c r="AV6007" s="13" t="s">
        <v>80</v>
      </c>
      <c r="AW6007" s="13" t="s">
        <v>30</v>
      </c>
      <c r="AX6007" s="13" t="s">
        <v>73</v>
      </c>
      <c r="AY6007" s="258" t="s">
        <v>189</v>
      </c>
    </row>
    <row r="6008" s="14" customFormat="1">
      <c r="A6008" s="14"/>
      <c r="B6008" s="259"/>
      <c r="C6008" s="260"/>
      <c r="D6008" s="242" t="s">
        <v>200</v>
      </c>
      <c r="E6008" s="261" t="s">
        <v>1</v>
      </c>
      <c r="F6008" s="262" t="s">
        <v>3963</v>
      </c>
      <c r="G6008" s="260"/>
      <c r="H6008" s="263">
        <v>10.560000000000001</v>
      </c>
      <c r="I6008" s="264"/>
      <c r="J6008" s="260"/>
      <c r="K6008" s="260"/>
      <c r="L6008" s="265"/>
      <c r="M6008" s="266"/>
      <c r="N6008" s="267"/>
      <c r="O6008" s="267"/>
      <c r="P6008" s="267"/>
      <c r="Q6008" s="267"/>
      <c r="R6008" s="267"/>
      <c r="S6008" s="267"/>
      <c r="T6008" s="268"/>
      <c r="U6008" s="14"/>
      <c r="V6008" s="14"/>
      <c r="W6008" s="14"/>
      <c r="X6008" s="14"/>
      <c r="Y6008" s="14"/>
      <c r="Z6008" s="14"/>
      <c r="AA6008" s="14"/>
      <c r="AB6008" s="14"/>
      <c r="AC6008" s="14"/>
      <c r="AD6008" s="14"/>
      <c r="AE6008" s="14"/>
      <c r="AT6008" s="269" t="s">
        <v>200</v>
      </c>
      <c r="AU6008" s="269" t="s">
        <v>82</v>
      </c>
      <c r="AV6008" s="14" t="s">
        <v>82</v>
      </c>
      <c r="AW6008" s="14" t="s">
        <v>30</v>
      </c>
      <c r="AX6008" s="14" t="s">
        <v>73</v>
      </c>
      <c r="AY6008" s="269" t="s">
        <v>189</v>
      </c>
    </row>
    <row r="6009" s="13" customFormat="1">
      <c r="A6009" s="13"/>
      <c r="B6009" s="249"/>
      <c r="C6009" s="250"/>
      <c r="D6009" s="242" t="s">
        <v>200</v>
      </c>
      <c r="E6009" s="251" t="s">
        <v>1</v>
      </c>
      <c r="F6009" s="252" t="s">
        <v>3964</v>
      </c>
      <c r="G6009" s="250"/>
      <c r="H6009" s="251" t="s">
        <v>1</v>
      </c>
      <c r="I6009" s="253"/>
      <c r="J6009" s="250"/>
      <c r="K6009" s="250"/>
      <c r="L6009" s="254"/>
      <c r="M6009" s="255"/>
      <c r="N6009" s="256"/>
      <c r="O6009" s="256"/>
      <c r="P6009" s="256"/>
      <c r="Q6009" s="256"/>
      <c r="R6009" s="256"/>
      <c r="S6009" s="256"/>
      <c r="T6009" s="257"/>
      <c r="U6009" s="13"/>
      <c r="V6009" s="13"/>
      <c r="W6009" s="13"/>
      <c r="X6009" s="13"/>
      <c r="Y6009" s="13"/>
      <c r="Z6009" s="13"/>
      <c r="AA6009" s="13"/>
      <c r="AB6009" s="13"/>
      <c r="AC6009" s="13"/>
      <c r="AD6009" s="13"/>
      <c r="AE6009" s="13"/>
      <c r="AT6009" s="258" t="s">
        <v>200</v>
      </c>
      <c r="AU6009" s="258" t="s">
        <v>82</v>
      </c>
      <c r="AV6009" s="13" t="s">
        <v>80</v>
      </c>
      <c r="AW6009" s="13" t="s">
        <v>30</v>
      </c>
      <c r="AX6009" s="13" t="s">
        <v>73</v>
      </c>
      <c r="AY6009" s="258" t="s">
        <v>189</v>
      </c>
    </row>
    <row r="6010" s="14" customFormat="1">
      <c r="A6010" s="14"/>
      <c r="B6010" s="259"/>
      <c r="C6010" s="260"/>
      <c r="D6010" s="242" t="s">
        <v>200</v>
      </c>
      <c r="E6010" s="261" t="s">
        <v>1</v>
      </c>
      <c r="F6010" s="262" t="s">
        <v>3965</v>
      </c>
      <c r="G6010" s="260"/>
      <c r="H6010" s="263">
        <v>8.0960000000000001</v>
      </c>
      <c r="I6010" s="264"/>
      <c r="J6010" s="260"/>
      <c r="K6010" s="260"/>
      <c r="L6010" s="265"/>
      <c r="M6010" s="266"/>
      <c r="N6010" s="267"/>
      <c r="O6010" s="267"/>
      <c r="P6010" s="267"/>
      <c r="Q6010" s="267"/>
      <c r="R6010" s="267"/>
      <c r="S6010" s="267"/>
      <c r="T6010" s="268"/>
      <c r="U6010" s="14"/>
      <c r="V6010" s="14"/>
      <c r="W6010" s="14"/>
      <c r="X6010" s="14"/>
      <c r="Y6010" s="14"/>
      <c r="Z6010" s="14"/>
      <c r="AA6010" s="14"/>
      <c r="AB6010" s="14"/>
      <c r="AC6010" s="14"/>
      <c r="AD6010" s="14"/>
      <c r="AE6010" s="14"/>
      <c r="AT6010" s="269" t="s">
        <v>200</v>
      </c>
      <c r="AU6010" s="269" t="s">
        <v>82</v>
      </c>
      <c r="AV6010" s="14" t="s">
        <v>82</v>
      </c>
      <c r="AW6010" s="14" t="s">
        <v>30</v>
      </c>
      <c r="AX6010" s="14" t="s">
        <v>73</v>
      </c>
      <c r="AY6010" s="269" t="s">
        <v>189</v>
      </c>
    </row>
    <row r="6011" s="13" customFormat="1">
      <c r="A6011" s="13"/>
      <c r="B6011" s="249"/>
      <c r="C6011" s="250"/>
      <c r="D6011" s="242" t="s">
        <v>200</v>
      </c>
      <c r="E6011" s="251" t="s">
        <v>1</v>
      </c>
      <c r="F6011" s="252" t="s">
        <v>3943</v>
      </c>
      <c r="G6011" s="250"/>
      <c r="H6011" s="251" t="s">
        <v>1</v>
      </c>
      <c r="I6011" s="253"/>
      <c r="J6011" s="250"/>
      <c r="K6011" s="250"/>
      <c r="L6011" s="254"/>
      <c r="M6011" s="255"/>
      <c r="N6011" s="256"/>
      <c r="O6011" s="256"/>
      <c r="P6011" s="256"/>
      <c r="Q6011" s="256"/>
      <c r="R6011" s="256"/>
      <c r="S6011" s="256"/>
      <c r="T6011" s="257"/>
      <c r="U6011" s="13"/>
      <c r="V6011" s="13"/>
      <c r="W6011" s="13"/>
      <c r="X6011" s="13"/>
      <c r="Y6011" s="13"/>
      <c r="Z6011" s="13"/>
      <c r="AA6011" s="13"/>
      <c r="AB6011" s="13"/>
      <c r="AC6011" s="13"/>
      <c r="AD6011" s="13"/>
      <c r="AE6011" s="13"/>
      <c r="AT6011" s="258" t="s">
        <v>200</v>
      </c>
      <c r="AU6011" s="258" t="s">
        <v>82</v>
      </c>
      <c r="AV6011" s="13" t="s">
        <v>80</v>
      </c>
      <c r="AW6011" s="13" t="s">
        <v>30</v>
      </c>
      <c r="AX6011" s="13" t="s">
        <v>73</v>
      </c>
      <c r="AY6011" s="258" t="s">
        <v>189</v>
      </c>
    </row>
    <row r="6012" s="14" customFormat="1">
      <c r="A6012" s="14"/>
      <c r="B6012" s="259"/>
      <c r="C6012" s="260"/>
      <c r="D6012" s="242" t="s">
        <v>200</v>
      </c>
      <c r="E6012" s="261" t="s">
        <v>1</v>
      </c>
      <c r="F6012" s="262" t="s">
        <v>3966</v>
      </c>
      <c r="G6012" s="260"/>
      <c r="H6012" s="263">
        <v>12.800000000000001</v>
      </c>
      <c r="I6012" s="264"/>
      <c r="J6012" s="260"/>
      <c r="K6012" s="260"/>
      <c r="L6012" s="265"/>
      <c r="M6012" s="266"/>
      <c r="N6012" s="267"/>
      <c r="O6012" s="267"/>
      <c r="P6012" s="267"/>
      <c r="Q6012" s="267"/>
      <c r="R6012" s="267"/>
      <c r="S6012" s="267"/>
      <c r="T6012" s="268"/>
      <c r="U6012" s="14"/>
      <c r="V6012" s="14"/>
      <c r="W6012" s="14"/>
      <c r="X6012" s="14"/>
      <c r="Y6012" s="14"/>
      <c r="Z6012" s="14"/>
      <c r="AA6012" s="14"/>
      <c r="AB6012" s="14"/>
      <c r="AC6012" s="14"/>
      <c r="AD6012" s="14"/>
      <c r="AE6012" s="14"/>
      <c r="AT6012" s="269" t="s">
        <v>200</v>
      </c>
      <c r="AU6012" s="269" t="s">
        <v>82</v>
      </c>
      <c r="AV6012" s="14" t="s">
        <v>82</v>
      </c>
      <c r="AW6012" s="14" t="s">
        <v>30</v>
      </c>
      <c r="AX6012" s="14" t="s">
        <v>73</v>
      </c>
      <c r="AY6012" s="269" t="s">
        <v>189</v>
      </c>
    </row>
    <row r="6013" s="13" customFormat="1">
      <c r="A6013" s="13"/>
      <c r="B6013" s="249"/>
      <c r="C6013" s="250"/>
      <c r="D6013" s="242" t="s">
        <v>200</v>
      </c>
      <c r="E6013" s="251" t="s">
        <v>1</v>
      </c>
      <c r="F6013" s="252" t="s">
        <v>3943</v>
      </c>
      <c r="G6013" s="250"/>
      <c r="H6013" s="251" t="s">
        <v>1</v>
      </c>
      <c r="I6013" s="253"/>
      <c r="J6013" s="250"/>
      <c r="K6013" s="250"/>
      <c r="L6013" s="254"/>
      <c r="M6013" s="255"/>
      <c r="N6013" s="256"/>
      <c r="O6013" s="256"/>
      <c r="P6013" s="256"/>
      <c r="Q6013" s="256"/>
      <c r="R6013" s="256"/>
      <c r="S6013" s="256"/>
      <c r="T6013" s="257"/>
      <c r="U6013" s="13"/>
      <c r="V6013" s="13"/>
      <c r="W6013" s="13"/>
      <c r="X6013" s="13"/>
      <c r="Y6013" s="13"/>
      <c r="Z6013" s="13"/>
      <c r="AA6013" s="13"/>
      <c r="AB6013" s="13"/>
      <c r="AC6013" s="13"/>
      <c r="AD6013" s="13"/>
      <c r="AE6013" s="13"/>
      <c r="AT6013" s="258" t="s">
        <v>200</v>
      </c>
      <c r="AU6013" s="258" t="s">
        <v>82</v>
      </c>
      <c r="AV6013" s="13" t="s">
        <v>80</v>
      </c>
      <c r="AW6013" s="13" t="s">
        <v>30</v>
      </c>
      <c r="AX6013" s="13" t="s">
        <v>73</v>
      </c>
      <c r="AY6013" s="258" t="s">
        <v>189</v>
      </c>
    </row>
    <row r="6014" s="14" customFormat="1">
      <c r="A6014" s="14"/>
      <c r="B6014" s="259"/>
      <c r="C6014" s="260"/>
      <c r="D6014" s="242" t="s">
        <v>200</v>
      </c>
      <c r="E6014" s="261" t="s">
        <v>1</v>
      </c>
      <c r="F6014" s="262" t="s">
        <v>3967</v>
      </c>
      <c r="G6014" s="260"/>
      <c r="H6014" s="263">
        <v>8.7040000000000006</v>
      </c>
      <c r="I6014" s="264"/>
      <c r="J6014" s="260"/>
      <c r="K6014" s="260"/>
      <c r="L6014" s="265"/>
      <c r="M6014" s="266"/>
      <c r="N6014" s="267"/>
      <c r="O6014" s="267"/>
      <c r="P6014" s="267"/>
      <c r="Q6014" s="267"/>
      <c r="R6014" s="267"/>
      <c r="S6014" s="267"/>
      <c r="T6014" s="268"/>
      <c r="U6014" s="14"/>
      <c r="V6014" s="14"/>
      <c r="W6014" s="14"/>
      <c r="X6014" s="14"/>
      <c r="Y6014" s="14"/>
      <c r="Z6014" s="14"/>
      <c r="AA6014" s="14"/>
      <c r="AB6014" s="14"/>
      <c r="AC6014" s="14"/>
      <c r="AD6014" s="14"/>
      <c r="AE6014" s="14"/>
      <c r="AT6014" s="269" t="s">
        <v>200</v>
      </c>
      <c r="AU6014" s="269" t="s">
        <v>82</v>
      </c>
      <c r="AV6014" s="14" t="s">
        <v>82</v>
      </c>
      <c r="AW6014" s="14" t="s">
        <v>30</v>
      </c>
      <c r="AX6014" s="14" t="s">
        <v>73</v>
      </c>
      <c r="AY6014" s="269" t="s">
        <v>189</v>
      </c>
    </row>
    <row r="6015" s="13" customFormat="1">
      <c r="A6015" s="13"/>
      <c r="B6015" s="249"/>
      <c r="C6015" s="250"/>
      <c r="D6015" s="242" t="s">
        <v>200</v>
      </c>
      <c r="E6015" s="251" t="s">
        <v>1</v>
      </c>
      <c r="F6015" s="252" t="s">
        <v>3949</v>
      </c>
      <c r="G6015" s="250"/>
      <c r="H6015" s="251" t="s">
        <v>1</v>
      </c>
      <c r="I6015" s="253"/>
      <c r="J6015" s="250"/>
      <c r="K6015" s="250"/>
      <c r="L6015" s="254"/>
      <c r="M6015" s="255"/>
      <c r="N6015" s="256"/>
      <c r="O6015" s="256"/>
      <c r="P6015" s="256"/>
      <c r="Q6015" s="256"/>
      <c r="R6015" s="256"/>
      <c r="S6015" s="256"/>
      <c r="T6015" s="257"/>
      <c r="U6015" s="13"/>
      <c r="V6015" s="13"/>
      <c r="W6015" s="13"/>
      <c r="X6015" s="13"/>
      <c r="Y6015" s="13"/>
      <c r="Z6015" s="13"/>
      <c r="AA6015" s="13"/>
      <c r="AB6015" s="13"/>
      <c r="AC6015" s="13"/>
      <c r="AD6015" s="13"/>
      <c r="AE6015" s="13"/>
      <c r="AT6015" s="258" t="s">
        <v>200</v>
      </c>
      <c r="AU6015" s="258" t="s">
        <v>82</v>
      </c>
      <c r="AV6015" s="13" t="s">
        <v>80</v>
      </c>
      <c r="AW6015" s="13" t="s">
        <v>30</v>
      </c>
      <c r="AX6015" s="13" t="s">
        <v>73</v>
      </c>
      <c r="AY6015" s="258" t="s">
        <v>189</v>
      </c>
    </row>
    <row r="6016" s="14" customFormat="1">
      <c r="A6016" s="14"/>
      <c r="B6016" s="259"/>
      <c r="C6016" s="260"/>
      <c r="D6016" s="242" t="s">
        <v>200</v>
      </c>
      <c r="E6016" s="261" t="s">
        <v>1</v>
      </c>
      <c r="F6016" s="262" t="s">
        <v>3968</v>
      </c>
      <c r="G6016" s="260"/>
      <c r="H6016" s="263">
        <v>16.719999999999999</v>
      </c>
      <c r="I6016" s="264"/>
      <c r="J6016" s="260"/>
      <c r="K6016" s="260"/>
      <c r="L6016" s="265"/>
      <c r="M6016" s="266"/>
      <c r="N6016" s="267"/>
      <c r="O6016" s="267"/>
      <c r="P6016" s="267"/>
      <c r="Q6016" s="267"/>
      <c r="R6016" s="267"/>
      <c r="S6016" s="267"/>
      <c r="T6016" s="268"/>
      <c r="U6016" s="14"/>
      <c r="V6016" s="14"/>
      <c r="W6016" s="14"/>
      <c r="X6016" s="14"/>
      <c r="Y6016" s="14"/>
      <c r="Z6016" s="14"/>
      <c r="AA6016" s="14"/>
      <c r="AB6016" s="14"/>
      <c r="AC6016" s="14"/>
      <c r="AD6016" s="14"/>
      <c r="AE6016" s="14"/>
      <c r="AT6016" s="269" t="s">
        <v>200</v>
      </c>
      <c r="AU6016" s="269" t="s">
        <v>82</v>
      </c>
      <c r="AV6016" s="14" t="s">
        <v>82</v>
      </c>
      <c r="AW6016" s="14" t="s">
        <v>30</v>
      </c>
      <c r="AX6016" s="14" t="s">
        <v>73</v>
      </c>
      <c r="AY6016" s="269" t="s">
        <v>189</v>
      </c>
    </row>
    <row r="6017" s="13" customFormat="1">
      <c r="A6017" s="13"/>
      <c r="B6017" s="249"/>
      <c r="C6017" s="250"/>
      <c r="D6017" s="242" t="s">
        <v>200</v>
      </c>
      <c r="E6017" s="251" t="s">
        <v>1</v>
      </c>
      <c r="F6017" s="252" t="s">
        <v>3943</v>
      </c>
      <c r="G6017" s="250"/>
      <c r="H6017" s="251" t="s">
        <v>1</v>
      </c>
      <c r="I6017" s="253"/>
      <c r="J6017" s="250"/>
      <c r="K6017" s="250"/>
      <c r="L6017" s="254"/>
      <c r="M6017" s="255"/>
      <c r="N6017" s="256"/>
      <c r="O6017" s="256"/>
      <c r="P6017" s="256"/>
      <c r="Q6017" s="256"/>
      <c r="R6017" s="256"/>
      <c r="S6017" s="256"/>
      <c r="T6017" s="257"/>
      <c r="U6017" s="13"/>
      <c r="V6017" s="13"/>
      <c r="W6017" s="13"/>
      <c r="X6017" s="13"/>
      <c r="Y6017" s="13"/>
      <c r="Z6017" s="13"/>
      <c r="AA6017" s="13"/>
      <c r="AB6017" s="13"/>
      <c r="AC6017" s="13"/>
      <c r="AD6017" s="13"/>
      <c r="AE6017" s="13"/>
      <c r="AT6017" s="258" t="s">
        <v>200</v>
      </c>
      <c r="AU6017" s="258" t="s">
        <v>82</v>
      </c>
      <c r="AV6017" s="13" t="s">
        <v>80</v>
      </c>
      <c r="AW6017" s="13" t="s">
        <v>30</v>
      </c>
      <c r="AX6017" s="13" t="s">
        <v>73</v>
      </c>
      <c r="AY6017" s="258" t="s">
        <v>189</v>
      </c>
    </row>
    <row r="6018" s="14" customFormat="1">
      <c r="A6018" s="14"/>
      <c r="B6018" s="259"/>
      <c r="C6018" s="260"/>
      <c r="D6018" s="242" t="s">
        <v>200</v>
      </c>
      <c r="E6018" s="261" t="s">
        <v>1</v>
      </c>
      <c r="F6018" s="262" t="s">
        <v>3969</v>
      </c>
      <c r="G6018" s="260"/>
      <c r="H6018" s="263">
        <v>25.216000000000001</v>
      </c>
      <c r="I6018" s="264"/>
      <c r="J6018" s="260"/>
      <c r="K6018" s="260"/>
      <c r="L6018" s="265"/>
      <c r="M6018" s="266"/>
      <c r="N6018" s="267"/>
      <c r="O6018" s="267"/>
      <c r="P6018" s="267"/>
      <c r="Q6018" s="267"/>
      <c r="R6018" s="267"/>
      <c r="S6018" s="267"/>
      <c r="T6018" s="268"/>
      <c r="U6018" s="14"/>
      <c r="V6018" s="14"/>
      <c r="W6018" s="14"/>
      <c r="X6018" s="14"/>
      <c r="Y6018" s="14"/>
      <c r="Z6018" s="14"/>
      <c r="AA6018" s="14"/>
      <c r="AB6018" s="14"/>
      <c r="AC6018" s="14"/>
      <c r="AD6018" s="14"/>
      <c r="AE6018" s="14"/>
      <c r="AT6018" s="269" t="s">
        <v>200</v>
      </c>
      <c r="AU6018" s="269" t="s">
        <v>82</v>
      </c>
      <c r="AV6018" s="14" t="s">
        <v>82</v>
      </c>
      <c r="AW6018" s="14" t="s">
        <v>30</v>
      </c>
      <c r="AX6018" s="14" t="s">
        <v>73</v>
      </c>
      <c r="AY6018" s="269" t="s">
        <v>189</v>
      </c>
    </row>
    <row r="6019" s="13" customFormat="1">
      <c r="A6019" s="13"/>
      <c r="B6019" s="249"/>
      <c r="C6019" s="250"/>
      <c r="D6019" s="242" t="s">
        <v>200</v>
      </c>
      <c r="E6019" s="251" t="s">
        <v>1</v>
      </c>
      <c r="F6019" s="252" t="s">
        <v>3970</v>
      </c>
      <c r="G6019" s="250"/>
      <c r="H6019" s="251" t="s">
        <v>1</v>
      </c>
      <c r="I6019" s="253"/>
      <c r="J6019" s="250"/>
      <c r="K6019" s="250"/>
      <c r="L6019" s="254"/>
      <c r="M6019" s="255"/>
      <c r="N6019" s="256"/>
      <c r="O6019" s="256"/>
      <c r="P6019" s="256"/>
      <c r="Q6019" s="256"/>
      <c r="R6019" s="256"/>
      <c r="S6019" s="256"/>
      <c r="T6019" s="257"/>
      <c r="U6019" s="13"/>
      <c r="V6019" s="13"/>
      <c r="W6019" s="13"/>
      <c r="X6019" s="13"/>
      <c r="Y6019" s="13"/>
      <c r="Z6019" s="13"/>
      <c r="AA6019" s="13"/>
      <c r="AB6019" s="13"/>
      <c r="AC6019" s="13"/>
      <c r="AD6019" s="13"/>
      <c r="AE6019" s="13"/>
      <c r="AT6019" s="258" t="s">
        <v>200</v>
      </c>
      <c r="AU6019" s="258" t="s">
        <v>82</v>
      </c>
      <c r="AV6019" s="13" t="s">
        <v>80</v>
      </c>
      <c r="AW6019" s="13" t="s">
        <v>30</v>
      </c>
      <c r="AX6019" s="13" t="s">
        <v>73</v>
      </c>
      <c r="AY6019" s="258" t="s">
        <v>189</v>
      </c>
    </row>
    <row r="6020" s="14" customFormat="1">
      <c r="A6020" s="14"/>
      <c r="B6020" s="259"/>
      <c r="C6020" s="260"/>
      <c r="D6020" s="242" t="s">
        <v>200</v>
      </c>
      <c r="E6020" s="261" t="s">
        <v>1</v>
      </c>
      <c r="F6020" s="262" t="s">
        <v>3971</v>
      </c>
      <c r="G6020" s="260"/>
      <c r="H6020" s="263">
        <v>14.972</v>
      </c>
      <c r="I6020" s="264"/>
      <c r="J6020" s="260"/>
      <c r="K6020" s="260"/>
      <c r="L6020" s="265"/>
      <c r="M6020" s="266"/>
      <c r="N6020" s="267"/>
      <c r="O6020" s="267"/>
      <c r="P6020" s="267"/>
      <c r="Q6020" s="267"/>
      <c r="R6020" s="267"/>
      <c r="S6020" s="267"/>
      <c r="T6020" s="268"/>
      <c r="U6020" s="14"/>
      <c r="V6020" s="14"/>
      <c r="W6020" s="14"/>
      <c r="X6020" s="14"/>
      <c r="Y6020" s="14"/>
      <c r="Z6020" s="14"/>
      <c r="AA6020" s="14"/>
      <c r="AB6020" s="14"/>
      <c r="AC6020" s="14"/>
      <c r="AD6020" s="14"/>
      <c r="AE6020" s="14"/>
      <c r="AT6020" s="269" t="s">
        <v>200</v>
      </c>
      <c r="AU6020" s="269" t="s">
        <v>82</v>
      </c>
      <c r="AV6020" s="14" t="s">
        <v>82</v>
      </c>
      <c r="AW6020" s="14" t="s">
        <v>30</v>
      </c>
      <c r="AX6020" s="14" t="s">
        <v>73</v>
      </c>
      <c r="AY6020" s="269" t="s">
        <v>189</v>
      </c>
    </row>
    <row r="6021" s="13" customFormat="1">
      <c r="A6021" s="13"/>
      <c r="B6021" s="249"/>
      <c r="C6021" s="250"/>
      <c r="D6021" s="242" t="s">
        <v>200</v>
      </c>
      <c r="E6021" s="251" t="s">
        <v>1</v>
      </c>
      <c r="F6021" s="252" t="s">
        <v>3957</v>
      </c>
      <c r="G6021" s="250"/>
      <c r="H6021" s="251" t="s">
        <v>1</v>
      </c>
      <c r="I6021" s="253"/>
      <c r="J6021" s="250"/>
      <c r="K6021" s="250"/>
      <c r="L6021" s="254"/>
      <c r="M6021" s="255"/>
      <c r="N6021" s="256"/>
      <c r="O6021" s="256"/>
      <c r="P6021" s="256"/>
      <c r="Q6021" s="256"/>
      <c r="R6021" s="256"/>
      <c r="S6021" s="256"/>
      <c r="T6021" s="257"/>
      <c r="U6021" s="13"/>
      <c r="V6021" s="13"/>
      <c r="W6021" s="13"/>
      <c r="X6021" s="13"/>
      <c r="Y6021" s="13"/>
      <c r="Z6021" s="13"/>
      <c r="AA6021" s="13"/>
      <c r="AB6021" s="13"/>
      <c r="AC6021" s="13"/>
      <c r="AD6021" s="13"/>
      <c r="AE6021" s="13"/>
      <c r="AT6021" s="258" t="s">
        <v>200</v>
      </c>
      <c r="AU6021" s="258" t="s">
        <v>82</v>
      </c>
      <c r="AV6021" s="13" t="s">
        <v>80</v>
      </c>
      <c r="AW6021" s="13" t="s">
        <v>30</v>
      </c>
      <c r="AX6021" s="13" t="s">
        <v>73</v>
      </c>
      <c r="AY6021" s="258" t="s">
        <v>189</v>
      </c>
    </row>
    <row r="6022" s="14" customFormat="1">
      <c r="A6022" s="14"/>
      <c r="B6022" s="259"/>
      <c r="C6022" s="260"/>
      <c r="D6022" s="242" t="s">
        <v>200</v>
      </c>
      <c r="E6022" s="261" t="s">
        <v>1</v>
      </c>
      <c r="F6022" s="262" t="s">
        <v>3972</v>
      </c>
      <c r="G6022" s="260"/>
      <c r="H6022" s="263">
        <v>9.5039999999999996</v>
      </c>
      <c r="I6022" s="264"/>
      <c r="J6022" s="260"/>
      <c r="K6022" s="260"/>
      <c r="L6022" s="265"/>
      <c r="M6022" s="266"/>
      <c r="N6022" s="267"/>
      <c r="O6022" s="267"/>
      <c r="P6022" s="267"/>
      <c r="Q6022" s="267"/>
      <c r="R6022" s="267"/>
      <c r="S6022" s="267"/>
      <c r="T6022" s="268"/>
      <c r="U6022" s="14"/>
      <c r="V6022" s="14"/>
      <c r="W6022" s="14"/>
      <c r="X6022" s="14"/>
      <c r="Y6022" s="14"/>
      <c r="Z6022" s="14"/>
      <c r="AA6022" s="14"/>
      <c r="AB6022" s="14"/>
      <c r="AC6022" s="14"/>
      <c r="AD6022" s="14"/>
      <c r="AE6022" s="14"/>
      <c r="AT6022" s="269" t="s">
        <v>200</v>
      </c>
      <c r="AU6022" s="269" t="s">
        <v>82</v>
      </c>
      <c r="AV6022" s="14" t="s">
        <v>82</v>
      </c>
      <c r="AW6022" s="14" t="s">
        <v>30</v>
      </c>
      <c r="AX6022" s="14" t="s">
        <v>73</v>
      </c>
      <c r="AY6022" s="269" t="s">
        <v>189</v>
      </c>
    </row>
    <row r="6023" s="16" customFormat="1">
      <c r="A6023" s="16"/>
      <c r="B6023" s="292"/>
      <c r="C6023" s="293"/>
      <c r="D6023" s="242" t="s">
        <v>200</v>
      </c>
      <c r="E6023" s="294" t="s">
        <v>1</v>
      </c>
      <c r="F6023" s="295" t="s">
        <v>290</v>
      </c>
      <c r="G6023" s="293"/>
      <c r="H6023" s="296">
        <v>309.56599999999997</v>
      </c>
      <c r="I6023" s="297"/>
      <c r="J6023" s="293"/>
      <c r="K6023" s="293"/>
      <c r="L6023" s="298"/>
      <c r="M6023" s="299"/>
      <c r="N6023" s="300"/>
      <c r="O6023" s="300"/>
      <c r="P6023" s="300"/>
      <c r="Q6023" s="300"/>
      <c r="R6023" s="300"/>
      <c r="S6023" s="300"/>
      <c r="T6023" s="301"/>
      <c r="U6023" s="16"/>
      <c r="V6023" s="16"/>
      <c r="W6023" s="16"/>
      <c r="X6023" s="16"/>
      <c r="Y6023" s="16"/>
      <c r="Z6023" s="16"/>
      <c r="AA6023" s="16"/>
      <c r="AB6023" s="16"/>
      <c r="AC6023" s="16"/>
      <c r="AD6023" s="16"/>
      <c r="AE6023" s="16"/>
      <c r="AT6023" s="302" t="s">
        <v>200</v>
      </c>
      <c r="AU6023" s="302" t="s">
        <v>82</v>
      </c>
      <c r="AV6023" s="16" t="s">
        <v>214</v>
      </c>
      <c r="AW6023" s="16" t="s">
        <v>30</v>
      </c>
      <c r="AX6023" s="16" t="s">
        <v>73</v>
      </c>
      <c r="AY6023" s="302" t="s">
        <v>189</v>
      </c>
    </row>
    <row r="6024" s="13" customFormat="1">
      <c r="A6024" s="13"/>
      <c r="B6024" s="249"/>
      <c r="C6024" s="250"/>
      <c r="D6024" s="242" t="s">
        <v>200</v>
      </c>
      <c r="E6024" s="251" t="s">
        <v>1</v>
      </c>
      <c r="F6024" s="252" t="s">
        <v>3973</v>
      </c>
      <c r="G6024" s="250"/>
      <c r="H6024" s="251" t="s">
        <v>1</v>
      </c>
      <c r="I6024" s="253"/>
      <c r="J6024" s="250"/>
      <c r="K6024" s="250"/>
      <c r="L6024" s="254"/>
      <c r="M6024" s="255"/>
      <c r="N6024" s="256"/>
      <c r="O6024" s="256"/>
      <c r="P6024" s="256"/>
      <c r="Q6024" s="256"/>
      <c r="R6024" s="256"/>
      <c r="S6024" s="256"/>
      <c r="T6024" s="257"/>
      <c r="U6024" s="13"/>
      <c r="V6024" s="13"/>
      <c r="W6024" s="13"/>
      <c r="X6024" s="13"/>
      <c r="Y6024" s="13"/>
      <c r="Z6024" s="13"/>
      <c r="AA6024" s="13"/>
      <c r="AB6024" s="13"/>
      <c r="AC6024" s="13"/>
      <c r="AD6024" s="13"/>
      <c r="AE6024" s="13"/>
      <c r="AT6024" s="258" t="s">
        <v>200</v>
      </c>
      <c r="AU6024" s="258" t="s">
        <v>82</v>
      </c>
      <c r="AV6024" s="13" t="s">
        <v>80</v>
      </c>
      <c r="AW6024" s="13" t="s">
        <v>30</v>
      </c>
      <c r="AX6024" s="13" t="s">
        <v>73</v>
      </c>
      <c r="AY6024" s="258" t="s">
        <v>189</v>
      </c>
    </row>
    <row r="6025" s="13" customFormat="1">
      <c r="A6025" s="13"/>
      <c r="B6025" s="249"/>
      <c r="C6025" s="250"/>
      <c r="D6025" s="242" t="s">
        <v>200</v>
      </c>
      <c r="E6025" s="251" t="s">
        <v>1</v>
      </c>
      <c r="F6025" s="252" t="s">
        <v>3959</v>
      </c>
      <c r="G6025" s="250"/>
      <c r="H6025" s="251" t="s">
        <v>1</v>
      </c>
      <c r="I6025" s="253"/>
      <c r="J6025" s="250"/>
      <c r="K6025" s="250"/>
      <c r="L6025" s="254"/>
      <c r="M6025" s="255"/>
      <c r="N6025" s="256"/>
      <c r="O6025" s="256"/>
      <c r="P6025" s="256"/>
      <c r="Q6025" s="256"/>
      <c r="R6025" s="256"/>
      <c r="S6025" s="256"/>
      <c r="T6025" s="257"/>
      <c r="U6025" s="13"/>
      <c r="V6025" s="13"/>
      <c r="W6025" s="13"/>
      <c r="X6025" s="13"/>
      <c r="Y6025" s="13"/>
      <c r="Z6025" s="13"/>
      <c r="AA6025" s="13"/>
      <c r="AB6025" s="13"/>
      <c r="AC6025" s="13"/>
      <c r="AD6025" s="13"/>
      <c r="AE6025" s="13"/>
      <c r="AT6025" s="258" t="s">
        <v>200</v>
      </c>
      <c r="AU6025" s="258" t="s">
        <v>82</v>
      </c>
      <c r="AV6025" s="13" t="s">
        <v>80</v>
      </c>
      <c r="AW6025" s="13" t="s">
        <v>30</v>
      </c>
      <c r="AX6025" s="13" t="s">
        <v>73</v>
      </c>
      <c r="AY6025" s="258" t="s">
        <v>189</v>
      </c>
    </row>
    <row r="6026" s="14" customFormat="1">
      <c r="A6026" s="14"/>
      <c r="B6026" s="259"/>
      <c r="C6026" s="260"/>
      <c r="D6026" s="242" t="s">
        <v>200</v>
      </c>
      <c r="E6026" s="261" t="s">
        <v>1</v>
      </c>
      <c r="F6026" s="262" t="s">
        <v>3974</v>
      </c>
      <c r="G6026" s="260"/>
      <c r="H6026" s="263">
        <v>10.462999999999999</v>
      </c>
      <c r="I6026" s="264"/>
      <c r="J6026" s="260"/>
      <c r="K6026" s="260"/>
      <c r="L6026" s="265"/>
      <c r="M6026" s="266"/>
      <c r="N6026" s="267"/>
      <c r="O6026" s="267"/>
      <c r="P6026" s="267"/>
      <c r="Q6026" s="267"/>
      <c r="R6026" s="267"/>
      <c r="S6026" s="267"/>
      <c r="T6026" s="268"/>
      <c r="U6026" s="14"/>
      <c r="V6026" s="14"/>
      <c r="W6026" s="14"/>
      <c r="X6026" s="14"/>
      <c r="Y6026" s="14"/>
      <c r="Z6026" s="14"/>
      <c r="AA6026" s="14"/>
      <c r="AB6026" s="14"/>
      <c r="AC6026" s="14"/>
      <c r="AD6026" s="14"/>
      <c r="AE6026" s="14"/>
      <c r="AT6026" s="269" t="s">
        <v>200</v>
      </c>
      <c r="AU6026" s="269" t="s">
        <v>82</v>
      </c>
      <c r="AV6026" s="14" t="s">
        <v>82</v>
      </c>
      <c r="AW6026" s="14" t="s">
        <v>30</v>
      </c>
      <c r="AX6026" s="14" t="s">
        <v>73</v>
      </c>
      <c r="AY6026" s="269" t="s">
        <v>189</v>
      </c>
    </row>
    <row r="6027" s="13" customFormat="1">
      <c r="A6027" s="13"/>
      <c r="B6027" s="249"/>
      <c r="C6027" s="250"/>
      <c r="D6027" s="242" t="s">
        <v>200</v>
      </c>
      <c r="E6027" s="251" t="s">
        <v>1</v>
      </c>
      <c r="F6027" s="252" t="s">
        <v>3961</v>
      </c>
      <c r="G6027" s="250"/>
      <c r="H6027" s="251" t="s">
        <v>1</v>
      </c>
      <c r="I6027" s="253"/>
      <c r="J6027" s="250"/>
      <c r="K6027" s="250"/>
      <c r="L6027" s="254"/>
      <c r="M6027" s="255"/>
      <c r="N6027" s="256"/>
      <c r="O6027" s="256"/>
      <c r="P6027" s="256"/>
      <c r="Q6027" s="256"/>
      <c r="R6027" s="256"/>
      <c r="S6027" s="256"/>
      <c r="T6027" s="257"/>
      <c r="U6027" s="13"/>
      <c r="V6027" s="13"/>
      <c r="W6027" s="13"/>
      <c r="X6027" s="13"/>
      <c r="Y6027" s="13"/>
      <c r="Z6027" s="13"/>
      <c r="AA6027" s="13"/>
      <c r="AB6027" s="13"/>
      <c r="AC6027" s="13"/>
      <c r="AD6027" s="13"/>
      <c r="AE6027" s="13"/>
      <c r="AT6027" s="258" t="s">
        <v>200</v>
      </c>
      <c r="AU6027" s="258" t="s">
        <v>82</v>
      </c>
      <c r="AV6027" s="13" t="s">
        <v>80</v>
      </c>
      <c r="AW6027" s="13" t="s">
        <v>30</v>
      </c>
      <c r="AX6027" s="13" t="s">
        <v>73</v>
      </c>
      <c r="AY6027" s="258" t="s">
        <v>189</v>
      </c>
    </row>
    <row r="6028" s="14" customFormat="1">
      <c r="A6028" s="14"/>
      <c r="B6028" s="259"/>
      <c r="C6028" s="260"/>
      <c r="D6028" s="242" t="s">
        <v>200</v>
      </c>
      <c r="E6028" s="261" t="s">
        <v>1</v>
      </c>
      <c r="F6028" s="262" t="s">
        <v>3975</v>
      </c>
      <c r="G6028" s="260"/>
      <c r="H6028" s="263">
        <v>10.560000000000001</v>
      </c>
      <c r="I6028" s="264"/>
      <c r="J6028" s="260"/>
      <c r="K6028" s="260"/>
      <c r="L6028" s="265"/>
      <c r="M6028" s="266"/>
      <c r="N6028" s="267"/>
      <c r="O6028" s="267"/>
      <c r="P6028" s="267"/>
      <c r="Q6028" s="267"/>
      <c r="R6028" s="267"/>
      <c r="S6028" s="267"/>
      <c r="T6028" s="268"/>
      <c r="U6028" s="14"/>
      <c r="V6028" s="14"/>
      <c r="W6028" s="14"/>
      <c r="X6028" s="14"/>
      <c r="Y6028" s="14"/>
      <c r="Z6028" s="14"/>
      <c r="AA6028" s="14"/>
      <c r="AB6028" s="14"/>
      <c r="AC6028" s="14"/>
      <c r="AD6028" s="14"/>
      <c r="AE6028" s="14"/>
      <c r="AT6028" s="269" t="s">
        <v>200</v>
      </c>
      <c r="AU6028" s="269" t="s">
        <v>82</v>
      </c>
      <c r="AV6028" s="14" t="s">
        <v>82</v>
      </c>
      <c r="AW6028" s="14" t="s">
        <v>30</v>
      </c>
      <c r="AX6028" s="14" t="s">
        <v>73</v>
      </c>
      <c r="AY6028" s="269" t="s">
        <v>189</v>
      </c>
    </row>
    <row r="6029" s="13" customFormat="1">
      <c r="A6029" s="13"/>
      <c r="B6029" s="249"/>
      <c r="C6029" s="250"/>
      <c r="D6029" s="242" t="s">
        <v>200</v>
      </c>
      <c r="E6029" s="251" t="s">
        <v>1</v>
      </c>
      <c r="F6029" s="252" t="s">
        <v>3976</v>
      </c>
      <c r="G6029" s="250"/>
      <c r="H6029" s="251" t="s">
        <v>1</v>
      </c>
      <c r="I6029" s="253"/>
      <c r="J6029" s="250"/>
      <c r="K6029" s="250"/>
      <c r="L6029" s="254"/>
      <c r="M6029" s="255"/>
      <c r="N6029" s="256"/>
      <c r="O6029" s="256"/>
      <c r="P6029" s="256"/>
      <c r="Q6029" s="256"/>
      <c r="R6029" s="256"/>
      <c r="S6029" s="256"/>
      <c r="T6029" s="257"/>
      <c r="U6029" s="13"/>
      <c r="V6029" s="13"/>
      <c r="W6029" s="13"/>
      <c r="X6029" s="13"/>
      <c r="Y6029" s="13"/>
      <c r="Z6029" s="13"/>
      <c r="AA6029" s="13"/>
      <c r="AB6029" s="13"/>
      <c r="AC6029" s="13"/>
      <c r="AD6029" s="13"/>
      <c r="AE6029" s="13"/>
      <c r="AT6029" s="258" t="s">
        <v>200</v>
      </c>
      <c r="AU6029" s="258" t="s">
        <v>82</v>
      </c>
      <c r="AV6029" s="13" t="s">
        <v>80</v>
      </c>
      <c r="AW6029" s="13" t="s">
        <v>30</v>
      </c>
      <c r="AX6029" s="13" t="s">
        <v>73</v>
      </c>
      <c r="AY6029" s="258" t="s">
        <v>189</v>
      </c>
    </row>
    <row r="6030" s="14" customFormat="1">
      <c r="A6030" s="14"/>
      <c r="B6030" s="259"/>
      <c r="C6030" s="260"/>
      <c r="D6030" s="242" t="s">
        <v>200</v>
      </c>
      <c r="E6030" s="261" t="s">
        <v>1</v>
      </c>
      <c r="F6030" s="262" t="s">
        <v>3977</v>
      </c>
      <c r="G6030" s="260"/>
      <c r="H6030" s="263">
        <v>3.968</v>
      </c>
      <c r="I6030" s="264"/>
      <c r="J6030" s="260"/>
      <c r="K6030" s="260"/>
      <c r="L6030" s="265"/>
      <c r="M6030" s="266"/>
      <c r="N6030" s="267"/>
      <c r="O6030" s="267"/>
      <c r="P6030" s="267"/>
      <c r="Q6030" s="267"/>
      <c r="R6030" s="267"/>
      <c r="S6030" s="267"/>
      <c r="T6030" s="268"/>
      <c r="U6030" s="14"/>
      <c r="V6030" s="14"/>
      <c r="W6030" s="14"/>
      <c r="X6030" s="14"/>
      <c r="Y6030" s="14"/>
      <c r="Z6030" s="14"/>
      <c r="AA6030" s="14"/>
      <c r="AB6030" s="14"/>
      <c r="AC6030" s="14"/>
      <c r="AD6030" s="14"/>
      <c r="AE6030" s="14"/>
      <c r="AT6030" s="269" t="s">
        <v>200</v>
      </c>
      <c r="AU6030" s="269" t="s">
        <v>82</v>
      </c>
      <c r="AV6030" s="14" t="s">
        <v>82</v>
      </c>
      <c r="AW6030" s="14" t="s">
        <v>30</v>
      </c>
      <c r="AX6030" s="14" t="s">
        <v>73</v>
      </c>
      <c r="AY6030" s="269" t="s">
        <v>189</v>
      </c>
    </row>
    <row r="6031" s="13" customFormat="1">
      <c r="A6031" s="13"/>
      <c r="B6031" s="249"/>
      <c r="C6031" s="250"/>
      <c r="D6031" s="242" t="s">
        <v>200</v>
      </c>
      <c r="E6031" s="251" t="s">
        <v>1</v>
      </c>
      <c r="F6031" s="252" t="s">
        <v>3945</v>
      </c>
      <c r="G6031" s="250"/>
      <c r="H6031" s="251" t="s">
        <v>1</v>
      </c>
      <c r="I6031" s="253"/>
      <c r="J6031" s="250"/>
      <c r="K6031" s="250"/>
      <c r="L6031" s="254"/>
      <c r="M6031" s="255"/>
      <c r="N6031" s="256"/>
      <c r="O6031" s="256"/>
      <c r="P6031" s="256"/>
      <c r="Q6031" s="256"/>
      <c r="R6031" s="256"/>
      <c r="S6031" s="256"/>
      <c r="T6031" s="257"/>
      <c r="U6031" s="13"/>
      <c r="V6031" s="13"/>
      <c r="W6031" s="13"/>
      <c r="X6031" s="13"/>
      <c r="Y6031" s="13"/>
      <c r="Z6031" s="13"/>
      <c r="AA6031" s="13"/>
      <c r="AB6031" s="13"/>
      <c r="AC6031" s="13"/>
      <c r="AD6031" s="13"/>
      <c r="AE6031" s="13"/>
      <c r="AT6031" s="258" t="s">
        <v>200</v>
      </c>
      <c r="AU6031" s="258" t="s">
        <v>82</v>
      </c>
      <c r="AV6031" s="13" t="s">
        <v>80</v>
      </c>
      <c r="AW6031" s="13" t="s">
        <v>30</v>
      </c>
      <c r="AX6031" s="13" t="s">
        <v>73</v>
      </c>
      <c r="AY6031" s="258" t="s">
        <v>189</v>
      </c>
    </row>
    <row r="6032" s="14" customFormat="1">
      <c r="A6032" s="14"/>
      <c r="B6032" s="259"/>
      <c r="C6032" s="260"/>
      <c r="D6032" s="242" t="s">
        <v>200</v>
      </c>
      <c r="E6032" s="261" t="s">
        <v>1</v>
      </c>
      <c r="F6032" s="262" t="s">
        <v>3978</v>
      </c>
      <c r="G6032" s="260"/>
      <c r="H6032" s="263">
        <v>3.8879999999999999</v>
      </c>
      <c r="I6032" s="264"/>
      <c r="J6032" s="260"/>
      <c r="K6032" s="260"/>
      <c r="L6032" s="265"/>
      <c r="M6032" s="266"/>
      <c r="N6032" s="267"/>
      <c r="O6032" s="267"/>
      <c r="P6032" s="267"/>
      <c r="Q6032" s="267"/>
      <c r="R6032" s="267"/>
      <c r="S6032" s="267"/>
      <c r="T6032" s="268"/>
      <c r="U6032" s="14"/>
      <c r="V6032" s="14"/>
      <c r="W6032" s="14"/>
      <c r="X6032" s="14"/>
      <c r="Y6032" s="14"/>
      <c r="Z6032" s="14"/>
      <c r="AA6032" s="14"/>
      <c r="AB6032" s="14"/>
      <c r="AC6032" s="14"/>
      <c r="AD6032" s="14"/>
      <c r="AE6032" s="14"/>
      <c r="AT6032" s="269" t="s">
        <v>200</v>
      </c>
      <c r="AU6032" s="269" t="s">
        <v>82</v>
      </c>
      <c r="AV6032" s="14" t="s">
        <v>82</v>
      </c>
      <c r="AW6032" s="14" t="s">
        <v>30</v>
      </c>
      <c r="AX6032" s="14" t="s">
        <v>73</v>
      </c>
      <c r="AY6032" s="269" t="s">
        <v>189</v>
      </c>
    </row>
    <row r="6033" s="13" customFormat="1">
      <c r="A6033" s="13"/>
      <c r="B6033" s="249"/>
      <c r="C6033" s="250"/>
      <c r="D6033" s="242" t="s">
        <v>200</v>
      </c>
      <c r="E6033" s="251" t="s">
        <v>1</v>
      </c>
      <c r="F6033" s="252" t="s">
        <v>3961</v>
      </c>
      <c r="G6033" s="250"/>
      <c r="H6033" s="251" t="s">
        <v>1</v>
      </c>
      <c r="I6033" s="253"/>
      <c r="J6033" s="250"/>
      <c r="K6033" s="250"/>
      <c r="L6033" s="254"/>
      <c r="M6033" s="255"/>
      <c r="N6033" s="256"/>
      <c r="O6033" s="256"/>
      <c r="P6033" s="256"/>
      <c r="Q6033" s="256"/>
      <c r="R6033" s="256"/>
      <c r="S6033" s="256"/>
      <c r="T6033" s="257"/>
      <c r="U6033" s="13"/>
      <c r="V6033" s="13"/>
      <c r="W6033" s="13"/>
      <c r="X6033" s="13"/>
      <c r="Y6033" s="13"/>
      <c r="Z6033" s="13"/>
      <c r="AA6033" s="13"/>
      <c r="AB6033" s="13"/>
      <c r="AC6033" s="13"/>
      <c r="AD6033" s="13"/>
      <c r="AE6033" s="13"/>
      <c r="AT6033" s="258" t="s">
        <v>200</v>
      </c>
      <c r="AU6033" s="258" t="s">
        <v>82</v>
      </c>
      <c r="AV6033" s="13" t="s">
        <v>80</v>
      </c>
      <c r="AW6033" s="13" t="s">
        <v>30</v>
      </c>
      <c r="AX6033" s="13" t="s">
        <v>73</v>
      </c>
      <c r="AY6033" s="258" t="s">
        <v>189</v>
      </c>
    </row>
    <row r="6034" s="14" customFormat="1">
      <c r="A6034" s="14"/>
      <c r="B6034" s="259"/>
      <c r="C6034" s="260"/>
      <c r="D6034" s="242" t="s">
        <v>200</v>
      </c>
      <c r="E6034" s="261" t="s">
        <v>1</v>
      </c>
      <c r="F6034" s="262" t="s">
        <v>3979</v>
      </c>
      <c r="G6034" s="260"/>
      <c r="H6034" s="263">
        <v>5.2160000000000002</v>
      </c>
      <c r="I6034" s="264"/>
      <c r="J6034" s="260"/>
      <c r="K6034" s="260"/>
      <c r="L6034" s="265"/>
      <c r="M6034" s="266"/>
      <c r="N6034" s="267"/>
      <c r="O6034" s="267"/>
      <c r="P6034" s="267"/>
      <c r="Q6034" s="267"/>
      <c r="R6034" s="267"/>
      <c r="S6034" s="267"/>
      <c r="T6034" s="268"/>
      <c r="U6034" s="14"/>
      <c r="V6034" s="14"/>
      <c r="W6034" s="14"/>
      <c r="X6034" s="14"/>
      <c r="Y6034" s="14"/>
      <c r="Z6034" s="14"/>
      <c r="AA6034" s="14"/>
      <c r="AB6034" s="14"/>
      <c r="AC6034" s="14"/>
      <c r="AD6034" s="14"/>
      <c r="AE6034" s="14"/>
      <c r="AT6034" s="269" t="s">
        <v>200</v>
      </c>
      <c r="AU6034" s="269" t="s">
        <v>82</v>
      </c>
      <c r="AV6034" s="14" t="s">
        <v>82</v>
      </c>
      <c r="AW6034" s="14" t="s">
        <v>30</v>
      </c>
      <c r="AX6034" s="14" t="s">
        <v>73</v>
      </c>
      <c r="AY6034" s="269" t="s">
        <v>189</v>
      </c>
    </row>
    <row r="6035" s="13" customFormat="1">
      <c r="A6035" s="13"/>
      <c r="B6035" s="249"/>
      <c r="C6035" s="250"/>
      <c r="D6035" s="242" t="s">
        <v>200</v>
      </c>
      <c r="E6035" s="251" t="s">
        <v>1</v>
      </c>
      <c r="F6035" s="252" t="s">
        <v>3949</v>
      </c>
      <c r="G6035" s="250"/>
      <c r="H6035" s="251" t="s">
        <v>1</v>
      </c>
      <c r="I6035" s="253"/>
      <c r="J6035" s="250"/>
      <c r="K6035" s="250"/>
      <c r="L6035" s="254"/>
      <c r="M6035" s="255"/>
      <c r="N6035" s="256"/>
      <c r="O6035" s="256"/>
      <c r="P6035" s="256"/>
      <c r="Q6035" s="256"/>
      <c r="R6035" s="256"/>
      <c r="S6035" s="256"/>
      <c r="T6035" s="257"/>
      <c r="U6035" s="13"/>
      <c r="V6035" s="13"/>
      <c r="W6035" s="13"/>
      <c r="X6035" s="13"/>
      <c r="Y6035" s="13"/>
      <c r="Z6035" s="13"/>
      <c r="AA6035" s="13"/>
      <c r="AB6035" s="13"/>
      <c r="AC6035" s="13"/>
      <c r="AD6035" s="13"/>
      <c r="AE6035" s="13"/>
      <c r="AT6035" s="258" t="s">
        <v>200</v>
      </c>
      <c r="AU6035" s="258" t="s">
        <v>82</v>
      </c>
      <c r="AV6035" s="13" t="s">
        <v>80</v>
      </c>
      <c r="AW6035" s="13" t="s">
        <v>30</v>
      </c>
      <c r="AX6035" s="13" t="s">
        <v>73</v>
      </c>
      <c r="AY6035" s="258" t="s">
        <v>189</v>
      </c>
    </row>
    <row r="6036" s="14" customFormat="1">
      <c r="A6036" s="14"/>
      <c r="B6036" s="259"/>
      <c r="C6036" s="260"/>
      <c r="D6036" s="242" t="s">
        <v>200</v>
      </c>
      <c r="E6036" s="261" t="s">
        <v>1</v>
      </c>
      <c r="F6036" s="262" t="s">
        <v>3980</v>
      </c>
      <c r="G6036" s="260"/>
      <c r="H6036" s="263">
        <v>8.5419999999999998</v>
      </c>
      <c r="I6036" s="264"/>
      <c r="J6036" s="260"/>
      <c r="K6036" s="260"/>
      <c r="L6036" s="265"/>
      <c r="M6036" s="266"/>
      <c r="N6036" s="267"/>
      <c r="O6036" s="267"/>
      <c r="P6036" s="267"/>
      <c r="Q6036" s="267"/>
      <c r="R6036" s="267"/>
      <c r="S6036" s="267"/>
      <c r="T6036" s="268"/>
      <c r="U6036" s="14"/>
      <c r="V6036" s="14"/>
      <c r="W6036" s="14"/>
      <c r="X6036" s="14"/>
      <c r="Y6036" s="14"/>
      <c r="Z6036" s="14"/>
      <c r="AA6036" s="14"/>
      <c r="AB6036" s="14"/>
      <c r="AC6036" s="14"/>
      <c r="AD6036" s="14"/>
      <c r="AE6036" s="14"/>
      <c r="AT6036" s="269" t="s">
        <v>200</v>
      </c>
      <c r="AU6036" s="269" t="s">
        <v>82</v>
      </c>
      <c r="AV6036" s="14" t="s">
        <v>82</v>
      </c>
      <c r="AW6036" s="14" t="s">
        <v>30</v>
      </c>
      <c r="AX6036" s="14" t="s">
        <v>73</v>
      </c>
      <c r="AY6036" s="269" t="s">
        <v>189</v>
      </c>
    </row>
    <row r="6037" s="13" customFormat="1">
      <c r="A6037" s="13"/>
      <c r="B6037" s="249"/>
      <c r="C6037" s="250"/>
      <c r="D6037" s="242" t="s">
        <v>200</v>
      </c>
      <c r="E6037" s="251" t="s">
        <v>1</v>
      </c>
      <c r="F6037" s="252" t="s">
        <v>3943</v>
      </c>
      <c r="G6037" s="250"/>
      <c r="H6037" s="251" t="s">
        <v>1</v>
      </c>
      <c r="I6037" s="253"/>
      <c r="J6037" s="250"/>
      <c r="K6037" s="250"/>
      <c r="L6037" s="254"/>
      <c r="M6037" s="255"/>
      <c r="N6037" s="256"/>
      <c r="O6037" s="256"/>
      <c r="P6037" s="256"/>
      <c r="Q6037" s="256"/>
      <c r="R6037" s="256"/>
      <c r="S6037" s="256"/>
      <c r="T6037" s="257"/>
      <c r="U6037" s="13"/>
      <c r="V6037" s="13"/>
      <c r="W6037" s="13"/>
      <c r="X6037" s="13"/>
      <c r="Y6037" s="13"/>
      <c r="Z6037" s="13"/>
      <c r="AA6037" s="13"/>
      <c r="AB6037" s="13"/>
      <c r="AC6037" s="13"/>
      <c r="AD6037" s="13"/>
      <c r="AE6037" s="13"/>
      <c r="AT6037" s="258" t="s">
        <v>200</v>
      </c>
      <c r="AU6037" s="258" t="s">
        <v>82</v>
      </c>
      <c r="AV6037" s="13" t="s">
        <v>80</v>
      </c>
      <c r="AW6037" s="13" t="s">
        <v>30</v>
      </c>
      <c r="AX6037" s="13" t="s">
        <v>73</v>
      </c>
      <c r="AY6037" s="258" t="s">
        <v>189</v>
      </c>
    </row>
    <row r="6038" s="14" customFormat="1">
      <c r="A6038" s="14"/>
      <c r="B6038" s="259"/>
      <c r="C6038" s="260"/>
      <c r="D6038" s="242" t="s">
        <v>200</v>
      </c>
      <c r="E6038" s="261" t="s">
        <v>1</v>
      </c>
      <c r="F6038" s="262" t="s">
        <v>3981</v>
      </c>
      <c r="G6038" s="260"/>
      <c r="H6038" s="263">
        <v>13.568</v>
      </c>
      <c r="I6038" s="264"/>
      <c r="J6038" s="260"/>
      <c r="K6038" s="260"/>
      <c r="L6038" s="265"/>
      <c r="M6038" s="266"/>
      <c r="N6038" s="267"/>
      <c r="O6038" s="267"/>
      <c r="P6038" s="267"/>
      <c r="Q6038" s="267"/>
      <c r="R6038" s="267"/>
      <c r="S6038" s="267"/>
      <c r="T6038" s="268"/>
      <c r="U6038" s="14"/>
      <c r="V6038" s="14"/>
      <c r="W6038" s="14"/>
      <c r="X6038" s="14"/>
      <c r="Y6038" s="14"/>
      <c r="Z6038" s="14"/>
      <c r="AA6038" s="14"/>
      <c r="AB6038" s="14"/>
      <c r="AC6038" s="14"/>
      <c r="AD6038" s="14"/>
      <c r="AE6038" s="14"/>
      <c r="AT6038" s="269" t="s">
        <v>200</v>
      </c>
      <c r="AU6038" s="269" t="s">
        <v>82</v>
      </c>
      <c r="AV6038" s="14" t="s">
        <v>82</v>
      </c>
      <c r="AW6038" s="14" t="s">
        <v>30</v>
      </c>
      <c r="AX6038" s="14" t="s">
        <v>73</v>
      </c>
      <c r="AY6038" s="269" t="s">
        <v>189</v>
      </c>
    </row>
    <row r="6039" s="13" customFormat="1">
      <c r="A6039" s="13"/>
      <c r="B6039" s="249"/>
      <c r="C6039" s="250"/>
      <c r="D6039" s="242" t="s">
        <v>200</v>
      </c>
      <c r="E6039" s="251" t="s">
        <v>1</v>
      </c>
      <c r="F6039" s="252" t="s">
        <v>3976</v>
      </c>
      <c r="G6039" s="250"/>
      <c r="H6039" s="251" t="s">
        <v>1</v>
      </c>
      <c r="I6039" s="253"/>
      <c r="J6039" s="250"/>
      <c r="K6039" s="250"/>
      <c r="L6039" s="254"/>
      <c r="M6039" s="255"/>
      <c r="N6039" s="256"/>
      <c r="O6039" s="256"/>
      <c r="P6039" s="256"/>
      <c r="Q6039" s="256"/>
      <c r="R6039" s="256"/>
      <c r="S6039" s="256"/>
      <c r="T6039" s="257"/>
      <c r="U6039" s="13"/>
      <c r="V6039" s="13"/>
      <c r="W6039" s="13"/>
      <c r="X6039" s="13"/>
      <c r="Y6039" s="13"/>
      <c r="Z6039" s="13"/>
      <c r="AA6039" s="13"/>
      <c r="AB6039" s="13"/>
      <c r="AC6039" s="13"/>
      <c r="AD6039" s="13"/>
      <c r="AE6039" s="13"/>
      <c r="AT6039" s="258" t="s">
        <v>200</v>
      </c>
      <c r="AU6039" s="258" t="s">
        <v>82</v>
      </c>
      <c r="AV6039" s="13" t="s">
        <v>80</v>
      </c>
      <c r="AW6039" s="13" t="s">
        <v>30</v>
      </c>
      <c r="AX6039" s="13" t="s">
        <v>73</v>
      </c>
      <c r="AY6039" s="258" t="s">
        <v>189</v>
      </c>
    </row>
    <row r="6040" s="14" customFormat="1">
      <c r="A6040" s="14"/>
      <c r="B6040" s="259"/>
      <c r="C6040" s="260"/>
      <c r="D6040" s="242" t="s">
        <v>200</v>
      </c>
      <c r="E6040" s="261" t="s">
        <v>1</v>
      </c>
      <c r="F6040" s="262" t="s">
        <v>3982</v>
      </c>
      <c r="G6040" s="260"/>
      <c r="H6040" s="263">
        <v>5.5800000000000001</v>
      </c>
      <c r="I6040" s="264"/>
      <c r="J6040" s="260"/>
      <c r="K6040" s="260"/>
      <c r="L6040" s="265"/>
      <c r="M6040" s="266"/>
      <c r="N6040" s="267"/>
      <c r="O6040" s="267"/>
      <c r="P6040" s="267"/>
      <c r="Q6040" s="267"/>
      <c r="R6040" s="267"/>
      <c r="S6040" s="267"/>
      <c r="T6040" s="268"/>
      <c r="U6040" s="14"/>
      <c r="V6040" s="14"/>
      <c r="W6040" s="14"/>
      <c r="X6040" s="14"/>
      <c r="Y6040" s="14"/>
      <c r="Z6040" s="14"/>
      <c r="AA6040" s="14"/>
      <c r="AB6040" s="14"/>
      <c r="AC6040" s="14"/>
      <c r="AD6040" s="14"/>
      <c r="AE6040" s="14"/>
      <c r="AT6040" s="269" t="s">
        <v>200</v>
      </c>
      <c r="AU6040" s="269" t="s">
        <v>82</v>
      </c>
      <c r="AV6040" s="14" t="s">
        <v>82</v>
      </c>
      <c r="AW6040" s="14" t="s">
        <v>30</v>
      </c>
      <c r="AX6040" s="14" t="s">
        <v>73</v>
      </c>
      <c r="AY6040" s="269" t="s">
        <v>189</v>
      </c>
    </row>
    <row r="6041" s="13" customFormat="1">
      <c r="A6041" s="13"/>
      <c r="B6041" s="249"/>
      <c r="C6041" s="250"/>
      <c r="D6041" s="242" t="s">
        <v>200</v>
      </c>
      <c r="E6041" s="251" t="s">
        <v>1</v>
      </c>
      <c r="F6041" s="252" t="s">
        <v>3959</v>
      </c>
      <c r="G6041" s="250"/>
      <c r="H6041" s="251" t="s">
        <v>1</v>
      </c>
      <c r="I6041" s="253"/>
      <c r="J6041" s="250"/>
      <c r="K6041" s="250"/>
      <c r="L6041" s="254"/>
      <c r="M6041" s="255"/>
      <c r="N6041" s="256"/>
      <c r="O6041" s="256"/>
      <c r="P6041" s="256"/>
      <c r="Q6041" s="256"/>
      <c r="R6041" s="256"/>
      <c r="S6041" s="256"/>
      <c r="T6041" s="257"/>
      <c r="U6041" s="13"/>
      <c r="V6041" s="13"/>
      <c r="W6041" s="13"/>
      <c r="X6041" s="13"/>
      <c r="Y6041" s="13"/>
      <c r="Z6041" s="13"/>
      <c r="AA6041" s="13"/>
      <c r="AB6041" s="13"/>
      <c r="AC6041" s="13"/>
      <c r="AD6041" s="13"/>
      <c r="AE6041" s="13"/>
      <c r="AT6041" s="258" t="s">
        <v>200</v>
      </c>
      <c r="AU6041" s="258" t="s">
        <v>82</v>
      </c>
      <c r="AV6041" s="13" t="s">
        <v>80</v>
      </c>
      <c r="AW6041" s="13" t="s">
        <v>30</v>
      </c>
      <c r="AX6041" s="13" t="s">
        <v>73</v>
      </c>
      <c r="AY6041" s="258" t="s">
        <v>189</v>
      </c>
    </row>
    <row r="6042" s="14" customFormat="1">
      <c r="A6042" s="14"/>
      <c r="B6042" s="259"/>
      <c r="C6042" s="260"/>
      <c r="D6042" s="242" t="s">
        <v>200</v>
      </c>
      <c r="E6042" s="261" t="s">
        <v>1</v>
      </c>
      <c r="F6042" s="262" t="s">
        <v>3983</v>
      </c>
      <c r="G6042" s="260"/>
      <c r="H6042" s="263">
        <v>15.695</v>
      </c>
      <c r="I6042" s="264"/>
      <c r="J6042" s="260"/>
      <c r="K6042" s="260"/>
      <c r="L6042" s="265"/>
      <c r="M6042" s="266"/>
      <c r="N6042" s="267"/>
      <c r="O6042" s="267"/>
      <c r="P6042" s="267"/>
      <c r="Q6042" s="267"/>
      <c r="R6042" s="267"/>
      <c r="S6042" s="267"/>
      <c r="T6042" s="268"/>
      <c r="U6042" s="14"/>
      <c r="V6042" s="14"/>
      <c r="W6042" s="14"/>
      <c r="X6042" s="14"/>
      <c r="Y6042" s="14"/>
      <c r="Z6042" s="14"/>
      <c r="AA6042" s="14"/>
      <c r="AB6042" s="14"/>
      <c r="AC6042" s="14"/>
      <c r="AD6042" s="14"/>
      <c r="AE6042" s="14"/>
      <c r="AT6042" s="269" t="s">
        <v>200</v>
      </c>
      <c r="AU6042" s="269" t="s">
        <v>82</v>
      </c>
      <c r="AV6042" s="14" t="s">
        <v>82</v>
      </c>
      <c r="AW6042" s="14" t="s">
        <v>30</v>
      </c>
      <c r="AX6042" s="14" t="s">
        <v>73</v>
      </c>
      <c r="AY6042" s="269" t="s">
        <v>189</v>
      </c>
    </row>
    <row r="6043" s="16" customFormat="1">
      <c r="A6043" s="16"/>
      <c r="B6043" s="292"/>
      <c r="C6043" s="293"/>
      <c r="D6043" s="242" t="s">
        <v>200</v>
      </c>
      <c r="E6043" s="294" t="s">
        <v>1</v>
      </c>
      <c r="F6043" s="295" t="s">
        <v>290</v>
      </c>
      <c r="G6043" s="293"/>
      <c r="H6043" s="296">
        <v>77.480000000000004</v>
      </c>
      <c r="I6043" s="297"/>
      <c r="J6043" s="293"/>
      <c r="K6043" s="293"/>
      <c r="L6043" s="298"/>
      <c r="M6043" s="299"/>
      <c r="N6043" s="300"/>
      <c r="O6043" s="300"/>
      <c r="P6043" s="300"/>
      <c r="Q6043" s="300"/>
      <c r="R6043" s="300"/>
      <c r="S6043" s="300"/>
      <c r="T6043" s="301"/>
      <c r="U6043" s="16"/>
      <c r="V6043" s="16"/>
      <c r="W6043" s="16"/>
      <c r="X6043" s="16"/>
      <c r="Y6043" s="16"/>
      <c r="Z6043" s="16"/>
      <c r="AA6043" s="16"/>
      <c r="AB6043" s="16"/>
      <c r="AC6043" s="16"/>
      <c r="AD6043" s="16"/>
      <c r="AE6043" s="16"/>
      <c r="AT6043" s="302" t="s">
        <v>200</v>
      </c>
      <c r="AU6043" s="302" t="s">
        <v>82</v>
      </c>
      <c r="AV6043" s="16" t="s">
        <v>214</v>
      </c>
      <c r="AW6043" s="16" t="s">
        <v>30</v>
      </c>
      <c r="AX6043" s="16" t="s">
        <v>73</v>
      </c>
      <c r="AY6043" s="302" t="s">
        <v>189</v>
      </c>
    </row>
    <row r="6044" s="13" customFormat="1">
      <c r="A6044" s="13"/>
      <c r="B6044" s="249"/>
      <c r="C6044" s="250"/>
      <c r="D6044" s="242" t="s">
        <v>200</v>
      </c>
      <c r="E6044" s="251" t="s">
        <v>1</v>
      </c>
      <c r="F6044" s="252" t="s">
        <v>653</v>
      </c>
      <c r="G6044" s="250"/>
      <c r="H6044" s="251" t="s">
        <v>1</v>
      </c>
      <c r="I6044" s="253"/>
      <c r="J6044" s="250"/>
      <c r="K6044" s="250"/>
      <c r="L6044" s="254"/>
      <c r="M6044" s="255"/>
      <c r="N6044" s="256"/>
      <c r="O6044" s="256"/>
      <c r="P6044" s="256"/>
      <c r="Q6044" s="256"/>
      <c r="R6044" s="256"/>
      <c r="S6044" s="256"/>
      <c r="T6044" s="257"/>
      <c r="U6044" s="13"/>
      <c r="V6044" s="13"/>
      <c r="W6044" s="13"/>
      <c r="X6044" s="13"/>
      <c r="Y6044" s="13"/>
      <c r="Z6044" s="13"/>
      <c r="AA6044" s="13"/>
      <c r="AB6044" s="13"/>
      <c r="AC6044" s="13"/>
      <c r="AD6044" s="13"/>
      <c r="AE6044" s="13"/>
      <c r="AT6044" s="258" t="s">
        <v>200</v>
      </c>
      <c r="AU6044" s="258" t="s">
        <v>82</v>
      </c>
      <c r="AV6044" s="13" t="s">
        <v>80</v>
      </c>
      <c r="AW6044" s="13" t="s">
        <v>30</v>
      </c>
      <c r="AX6044" s="13" t="s">
        <v>73</v>
      </c>
      <c r="AY6044" s="258" t="s">
        <v>189</v>
      </c>
    </row>
    <row r="6045" s="14" customFormat="1">
      <c r="A6045" s="14"/>
      <c r="B6045" s="259"/>
      <c r="C6045" s="260"/>
      <c r="D6045" s="242" t="s">
        <v>200</v>
      </c>
      <c r="E6045" s="261" t="s">
        <v>1</v>
      </c>
      <c r="F6045" s="262" t="s">
        <v>3984</v>
      </c>
      <c r="G6045" s="260"/>
      <c r="H6045" s="263">
        <v>47.700000000000003</v>
      </c>
      <c r="I6045" s="264"/>
      <c r="J6045" s="260"/>
      <c r="K6045" s="260"/>
      <c r="L6045" s="265"/>
      <c r="M6045" s="266"/>
      <c r="N6045" s="267"/>
      <c r="O6045" s="267"/>
      <c r="P6045" s="267"/>
      <c r="Q6045" s="267"/>
      <c r="R6045" s="267"/>
      <c r="S6045" s="267"/>
      <c r="T6045" s="268"/>
      <c r="U6045" s="14"/>
      <c r="V6045" s="14"/>
      <c r="W6045" s="14"/>
      <c r="X6045" s="14"/>
      <c r="Y6045" s="14"/>
      <c r="Z6045" s="14"/>
      <c r="AA6045" s="14"/>
      <c r="AB6045" s="14"/>
      <c r="AC6045" s="14"/>
      <c r="AD6045" s="14"/>
      <c r="AE6045" s="14"/>
      <c r="AT6045" s="269" t="s">
        <v>200</v>
      </c>
      <c r="AU6045" s="269" t="s">
        <v>82</v>
      </c>
      <c r="AV6045" s="14" t="s">
        <v>82</v>
      </c>
      <c r="AW6045" s="14" t="s">
        <v>30</v>
      </c>
      <c r="AX6045" s="14" t="s">
        <v>73</v>
      </c>
      <c r="AY6045" s="269" t="s">
        <v>189</v>
      </c>
    </row>
    <row r="6046" s="13" customFormat="1">
      <c r="A6046" s="13"/>
      <c r="B6046" s="249"/>
      <c r="C6046" s="250"/>
      <c r="D6046" s="242" t="s">
        <v>200</v>
      </c>
      <c r="E6046" s="251" t="s">
        <v>1</v>
      </c>
      <c r="F6046" s="252" t="s">
        <v>655</v>
      </c>
      <c r="G6046" s="250"/>
      <c r="H6046" s="251" t="s">
        <v>1</v>
      </c>
      <c r="I6046" s="253"/>
      <c r="J6046" s="250"/>
      <c r="K6046" s="250"/>
      <c r="L6046" s="254"/>
      <c r="M6046" s="255"/>
      <c r="N6046" s="256"/>
      <c r="O6046" s="256"/>
      <c r="P6046" s="256"/>
      <c r="Q6046" s="256"/>
      <c r="R6046" s="256"/>
      <c r="S6046" s="256"/>
      <c r="T6046" s="257"/>
      <c r="U6046" s="13"/>
      <c r="V6046" s="13"/>
      <c r="W6046" s="13"/>
      <c r="X6046" s="13"/>
      <c r="Y6046" s="13"/>
      <c r="Z6046" s="13"/>
      <c r="AA6046" s="13"/>
      <c r="AB6046" s="13"/>
      <c r="AC6046" s="13"/>
      <c r="AD6046" s="13"/>
      <c r="AE6046" s="13"/>
      <c r="AT6046" s="258" t="s">
        <v>200</v>
      </c>
      <c r="AU6046" s="258" t="s">
        <v>82</v>
      </c>
      <c r="AV6046" s="13" t="s">
        <v>80</v>
      </c>
      <c r="AW6046" s="13" t="s">
        <v>30</v>
      </c>
      <c r="AX6046" s="13" t="s">
        <v>73</v>
      </c>
      <c r="AY6046" s="258" t="s">
        <v>189</v>
      </c>
    </row>
    <row r="6047" s="14" customFormat="1">
      <c r="A6047" s="14"/>
      <c r="B6047" s="259"/>
      <c r="C6047" s="260"/>
      <c r="D6047" s="242" t="s">
        <v>200</v>
      </c>
      <c r="E6047" s="261" t="s">
        <v>1</v>
      </c>
      <c r="F6047" s="262" t="s">
        <v>3985</v>
      </c>
      <c r="G6047" s="260"/>
      <c r="H6047" s="263">
        <v>246.59999999999999</v>
      </c>
      <c r="I6047" s="264"/>
      <c r="J6047" s="260"/>
      <c r="K6047" s="260"/>
      <c r="L6047" s="265"/>
      <c r="M6047" s="266"/>
      <c r="N6047" s="267"/>
      <c r="O6047" s="267"/>
      <c r="P6047" s="267"/>
      <c r="Q6047" s="267"/>
      <c r="R6047" s="267"/>
      <c r="S6047" s="267"/>
      <c r="T6047" s="268"/>
      <c r="U6047" s="14"/>
      <c r="V6047" s="14"/>
      <c r="W6047" s="14"/>
      <c r="X6047" s="14"/>
      <c r="Y6047" s="14"/>
      <c r="Z6047" s="14"/>
      <c r="AA6047" s="14"/>
      <c r="AB6047" s="14"/>
      <c r="AC6047" s="14"/>
      <c r="AD6047" s="14"/>
      <c r="AE6047" s="14"/>
      <c r="AT6047" s="269" t="s">
        <v>200</v>
      </c>
      <c r="AU6047" s="269" t="s">
        <v>82</v>
      </c>
      <c r="AV6047" s="14" t="s">
        <v>82</v>
      </c>
      <c r="AW6047" s="14" t="s">
        <v>30</v>
      </c>
      <c r="AX6047" s="14" t="s">
        <v>73</v>
      </c>
      <c r="AY6047" s="269" t="s">
        <v>189</v>
      </c>
    </row>
    <row r="6048" s="13" customFormat="1">
      <c r="A6048" s="13"/>
      <c r="B6048" s="249"/>
      <c r="C6048" s="250"/>
      <c r="D6048" s="242" t="s">
        <v>200</v>
      </c>
      <c r="E6048" s="251" t="s">
        <v>1</v>
      </c>
      <c r="F6048" s="252" t="s">
        <v>657</v>
      </c>
      <c r="G6048" s="250"/>
      <c r="H6048" s="251" t="s">
        <v>1</v>
      </c>
      <c r="I6048" s="253"/>
      <c r="J6048" s="250"/>
      <c r="K6048" s="250"/>
      <c r="L6048" s="254"/>
      <c r="M6048" s="255"/>
      <c r="N6048" s="256"/>
      <c r="O6048" s="256"/>
      <c r="P6048" s="256"/>
      <c r="Q6048" s="256"/>
      <c r="R6048" s="256"/>
      <c r="S6048" s="256"/>
      <c r="T6048" s="257"/>
      <c r="U6048" s="13"/>
      <c r="V6048" s="13"/>
      <c r="W6048" s="13"/>
      <c r="X6048" s="13"/>
      <c r="Y6048" s="13"/>
      <c r="Z6048" s="13"/>
      <c r="AA6048" s="13"/>
      <c r="AB6048" s="13"/>
      <c r="AC6048" s="13"/>
      <c r="AD6048" s="13"/>
      <c r="AE6048" s="13"/>
      <c r="AT6048" s="258" t="s">
        <v>200</v>
      </c>
      <c r="AU6048" s="258" t="s">
        <v>82</v>
      </c>
      <c r="AV6048" s="13" t="s">
        <v>80</v>
      </c>
      <c r="AW6048" s="13" t="s">
        <v>30</v>
      </c>
      <c r="AX6048" s="13" t="s">
        <v>73</v>
      </c>
      <c r="AY6048" s="258" t="s">
        <v>189</v>
      </c>
    </row>
    <row r="6049" s="14" customFormat="1">
      <c r="A6049" s="14"/>
      <c r="B6049" s="259"/>
      <c r="C6049" s="260"/>
      <c r="D6049" s="242" t="s">
        <v>200</v>
      </c>
      <c r="E6049" s="261" t="s">
        <v>1</v>
      </c>
      <c r="F6049" s="262" t="s">
        <v>3986</v>
      </c>
      <c r="G6049" s="260"/>
      <c r="H6049" s="263">
        <v>274</v>
      </c>
      <c r="I6049" s="264"/>
      <c r="J6049" s="260"/>
      <c r="K6049" s="260"/>
      <c r="L6049" s="265"/>
      <c r="M6049" s="266"/>
      <c r="N6049" s="267"/>
      <c r="O6049" s="267"/>
      <c r="P6049" s="267"/>
      <c r="Q6049" s="267"/>
      <c r="R6049" s="267"/>
      <c r="S6049" s="267"/>
      <c r="T6049" s="268"/>
      <c r="U6049" s="14"/>
      <c r="V6049" s="14"/>
      <c r="W6049" s="14"/>
      <c r="X6049" s="14"/>
      <c r="Y6049" s="14"/>
      <c r="Z6049" s="14"/>
      <c r="AA6049" s="14"/>
      <c r="AB6049" s="14"/>
      <c r="AC6049" s="14"/>
      <c r="AD6049" s="14"/>
      <c r="AE6049" s="14"/>
      <c r="AT6049" s="269" t="s">
        <v>200</v>
      </c>
      <c r="AU6049" s="269" t="s">
        <v>82</v>
      </c>
      <c r="AV6049" s="14" t="s">
        <v>82</v>
      </c>
      <c r="AW6049" s="14" t="s">
        <v>30</v>
      </c>
      <c r="AX6049" s="14" t="s">
        <v>73</v>
      </c>
      <c r="AY6049" s="269" t="s">
        <v>189</v>
      </c>
    </row>
    <row r="6050" s="16" customFormat="1">
      <c r="A6050" s="16"/>
      <c r="B6050" s="292"/>
      <c r="C6050" s="293"/>
      <c r="D6050" s="242" t="s">
        <v>200</v>
      </c>
      <c r="E6050" s="294" t="s">
        <v>1</v>
      </c>
      <c r="F6050" s="295" t="s">
        <v>290</v>
      </c>
      <c r="G6050" s="293"/>
      <c r="H6050" s="296">
        <v>568.29999999999995</v>
      </c>
      <c r="I6050" s="297"/>
      <c r="J6050" s="293"/>
      <c r="K6050" s="293"/>
      <c r="L6050" s="298"/>
      <c r="M6050" s="299"/>
      <c r="N6050" s="300"/>
      <c r="O6050" s="300"/>
      <c r="P6050" s="300"/>
      <c r="Q6050" s="300"/>
      <c r="R6050" s="300"/>
      <c r="S6050" s="300"/>
      <c r="T6050" s="301"/>
      <c r="U6050" s="16"/>
      <c r="V6050" s="16"/>
      <c r="W6050" s="16"/>
      <c r="X6050" s="16"/>
      <c r="Y6050" s="16"/>
      <c r="Z6050" s="16"/>
      <c r="AA6050" s="16"/>
      <c r="AB6050" s="16"/>
      <c r="AC6050" s="16"/>
      <c r="AD6050" s="16"/>
      <c r="AE6050" s="16"/>
      <c r="AT6050" s="302" t="s">
        <v>200</v>
      </c>
      <c r="AU6050" s="302" t="s">
        <v>82</v>
      </c>
      <c r="AV6050" s="16" t="s">
        <v>214</v>
      </c>
      <c r="AW6050" s="16" t="s">
        <v>30</v>
      </c>
      <c r="AX6050" s="16" t="s">
        <v>73</v>
      </c>
      <c r="AY6050" s="302" t="s">
        <v>189</v>
      </c>
    </row>
    <row r="6051" s="15" customFormat="1">
      <c r="A6051" s="15"/>
      <c r="B6051" s="270"/>
      <c r="C6051" s="271"/>
      <c r="D6051" s="242" t="s">
        <v>200</v>
      </c>
      <c r="E6051" s="272" t="s">
        <v>1</v>
      </c>
      <c r="F6051" s="273" t="s">
        <v>207</v>
      </c>
      <c r="G6051" s="271"/>
      <c r="H6051" s="274">
        <v>955.346</v>
      </c>
      <c r="I6051" s="275"/>
      <c r="J6051" s="271"/>
      <c r="K6051" s="271"/>
      <c r="L6051" s="276"/>
      <c r="M6051" s="277"/>
      <c r="N6051" s="278"/>
      <c r="O6051" s="278"/>
      <c r="P6051" s="278"/>
      <c r="Q6051" s="278"/>
      <c r="R6051" s="278"/>
      <c r="S6051" s="278"/>
      <c r="T6051" s="279"/>
      <c r="U6051" s="15"/>
      <c r="V6051" s="15"/>
      <c r="W6051" s="15"/>
      <c r="X6051" s="15"/>
      <c r="Y6051" s="15"/>
      <c r="Z6051" s="15"/>
      <c r="AA6051" s="15"/>
      <c r="AB6051" s="15"/>
      <c r="AC6051" s="15"/>
      <c r="AD6051" s="15"/>
      <c r="AE6051" s="15"/>
      <c r="AT6051" s="280" t="s">
        <v>200</v>
      </c>
      <c r="AU6051" s="280" t="s">
        <v>82</v>
      </c>
      <c r="AV6051" s="15" t="s">
        <v>195</v>
      </c>
      <c r="AW6051" s="15" t="s">
        <v>30</v>
      </c>
      <c r="AX6051" s="15" t="s">
        <v>80</v>
      </c>
      <c r="AY6051" s="280" t="s">
        <v>189</v>
      </c>
    </row>
    <row r="6052" s="2" customFormat="1" ht="24.15" customHeight="1">
      <c r="A6052" s="39"/>
      <c r="B6052" s="40"/>
      <c r="C6052" s="228" t="s">
        <v>3987</v>
      </c>
      <c r="D6052" s="228" t="s">
        <v>191</v>
      </c>
      <c r="E6052" s="229" t="s">
        <v>3988</v>
      </c>
      <c r="F6052" s="230" t="s">
        <v>3989</v>
      </c>
      <c r="G6052" s="231" t="s">
        <v>301</v>
      </c>
      <c r="H6052" s="232">
        <v>955.346</v>
      </c>
      <c r="I6052" s="233"/>
      <c r="J6052" s="234">
        <f>ROUND(I6052*H6052,2)</f>
        <v>0</v>
      </c>
      <c r="K6052" s="235"/>
      <c r="L6052" s="45"/>
      <c r="M6052" s="236" t="s">
        <v>1</v>
      </c>
      <c r="N6052" s="237" t="s">
        <v>38</v>
      </c>
      <c r="O6052" s="92"/>
      <c r="P6052" s="238">
        <f>O6052*H6052</f>
        <v>0</v>
      </c>
      <c r="Q6052" s="238">
        <v>0.00021599999999999999</v>
      </c>
      <c r="R6052" s="238">
        <f>Q6052*H6052</f>
        <v>0.20635473599999998</v>
      </c>
      <c r="S6052" s="238">
        <v>0</v>
      </c>
      <c r="T6052" s="239">
        <f>S6052*H6052</f>
        <v>0</v>
      </c>
      <c r="U6052" s="39"/>
      <c r="V6052" s="39"/>
      <c r="W6052" s="39"/>
      <c r="X6052" s="39"/>
      <c r="Y6052" s="39"/>
      <c r="Z6052" s="39"/>
      <c r="AA6052" s="39"/>
      <c r="AB6052" s="39"/>
      <c r="AC6052" s="39"/>
      <c r="AD6052" s="39"/>
      <c r="AE6052" s="39"/>
      <c r="AR6052" s="240" t="s">
        <v>306</v>
      </c>
      <c r="AT6052" s="240" t="s">
        <v>191</v>
      </c>
      <c r="AU6052" s="240" t="s">
        <v>82</v>
      </c>
      <c r="AY6052" s="18" t="s">
        <v>189</v>
      </c>
      <c r="BE6052" s="241">
        <f>IF(N6052="základní",J6052,0)</f>
        <v>0</v>
      </c>
      <c r="BF6052" s="241">
        <f>IF(N6052="snížená",J6052,0)</f>
        <v>0</v>
      </c>
      <c r="BG6052" s="241">
        <f>IF(N6052="zákl. přenesená",J6052,0)</f>
        <v>0</v>
      </c>
      <c r="BH6052" s="241">
        <f>IF(N6052="sníž. přenesená",J6052,0)</f>
        <v>0</v>
      </c>
      <c r="BI6052" s="241">
        <f>IF(N6052="nulová",J6052,0)</f>
        <v>0</v>
      </c>
      <c r="BJ6052" s="18" t="s">
        <v>80</v>
      </c>
      <c r="BK6052" s="241">
        <f>ROUND(I6052*H6052,2)</f>
        <v>0</v>
      </c>
      <c r="BL6052" s="18" t="s">
        <v>306</v>
      </c>
      <c r="BM6052" s="240" t="s">
        <v>3990</v>
      </c>
    </row>
    <row r="6053" s="2" customFormat="1">
      <c r="A6053" s="39"/>
      <c r="B6053" s="40"/>
      <c r="C6053" s="41"/>
      <c r="D6053" s="242" t="s">
        <v>197</v>
      </c>
      <c r="E6053" s="41"/>
      <c r="F6053" s="243" t="s">
        <v>3989</v>
      </c>
      <c r="G6053" s="41"/>
      <c r="H6053" s="41"/>
      <c r="I6053" s="244"/>
      <c r="J6053" s="41"/>
      <c r="K6053" s="41"/>
      <c r="L6053" s="45"/>
      <c r="M6053" s="245"/>
      <c r="N6053" s="246"/>
      <c r="O6053" s="92"/>
      <c r="P6053" s="92"/>
      <c r="Q6053" s="92"/>
      <c r="R6053" s="92"/>
      <c r="S6053" s="92"/>
      <c r="T6053" s="93"/>
      <c r="U6053" s="39"/>
      <c r="V6053" s="39"/>
      <c r="W6053" s="39"/>
      <c r="X6053" s="39"/>
      <c r="Y6053" s="39"/>
      <c r="Z6053" s="39"/>
      <c r="AA6053" s="39"/>
      <c r="AB6053" s="39"/>
      <c r="AC6053" s="39"/>
      <c r="AD6053" s="39"/>
      <c r="AE6053" s="39"/>
      <c r="AT6053" s="18" t="s">
        <v>197</v>
      </c>
      <c r="AU6053" s="18" t="s">
        <v>82</v>
      </c>
    </row>
    <row r="6054" s="2" customFormat="1">
      <c r="A6054" s="39"/>
      <c r="B6054" s="40"/>
      <c r="C6054" s="41"/>
      <c r="D6054" s="247" t="s">
        <v>198</v>
      </c>
      <c r="E6054" s="41"/>
      <c r="F6054" s="248" t="s">
        <v>3991</v>
      </c>
      <c r="G6054" s="41"/>
      <c r="H6054" s="41"/>
      <c r="I6054" s="244"/>
      <c r="J6054" s="41"/>
      <c r="K6054" s="41"/>
      <c r="L6054" s="45"/>
      <c r="M6054" s="245"/>
      <c r="N6054" s="246"/>
      <c r="O6054" s="92"/>
      <c r="P6054" s="92"/>
      <c r="Q6054" s="92"/>
      <c r="R6054" s="92"/>
      <c r="S6054" s="92"/>
      <c r="T6054" s="93"/>
      <c r="U6054" s="39"/>
      <c r="V6054" s="39"/>
      <c r="W6054" s="39"/>
      <c r="X6054" s="39"/>
      <c r="Y6054" s="39"/>
      <c r="Z6054" s="39"/>
      <c r="AA6054" s="39"/>
      <c r="AB6054" s="39"/>
      <c r="AC6054" s="39"/>
      <c r="AD6054" s="39"/>
      <c r="AE6054" s="39"/>
      <c r="AT6054" s="18" t="s">
        <v>198</v>
      </c>
      <c r="AU6054" s="18" t="s">
        <v>82</v>
      </c>
    </row>
    <row r="6055" s="2" customFormat="1" ht="24.15" customHeight="1">
      <c r="A6055" s="39"/>
      <c r="B6055" s="40"/>
      <c r="C6055" s="228" t="s">
        <v>3992</v>
      </c>
      <c r="D6055" s="228" t="s">
        <v>191</v>
      </c>
      <c r="E6055" s="229" t="s">
        <v>3993</v>
      </c>
      <c r="F6055" s="230" t="s">
        <v>3994</v>
      </c>
      <c r="G6055" s="231" t="s">
        <v>301</v>
      </c>
      <c r="H6055" s="232">
        <v>116.00400000000001</v>
      </c>
      <c r="I6055" s="233"/>
      <c r="J6055" s="234">
        <f>ROUND(I6055*H6055,2)</f>
        <v>0</v>
      </c>
      <c r="K6055" s="235"/>
      <c r="L6055" s="45"/>
      <c r="M6055" s="236" t="s">
        <v>1</v>
      </c>
      <c r="N6055" s="237" t="s">
        <v>38</v>
      </c>
      <c r="O6055" s="92"/>
      <c r="P6055" s="238">
        <f>O6055*H6055</f>
        <v>0</v>
      </c>
      <c r="Q6055" s="238">
        <v>0.0002475</v>
      </c>
      <c r="R6055" s="238">
        <f>Q6055*H6055</f>
        <v>0.028710990000000002</v>
      </c>
      <c r="S6055" s="238">
        <v>0</v>
      </c>
      <c r="T6055" s="239">
        <f>S6055*H6055</f>
        <v>0</v>
      </c>
      <c r="U6055" s="39"/>
      <c r="V6055" s="39"/>
      <c r="W6055" s="39"/>
      <c r="X6055" s="39"/>
      <c r="Y6055" s="39"/>
      <c r="Z6055" s="39"/>
      <c r="AA6055" s="39"/>
      <c r="AB6055" s="39"/>
      <c r="AC6055" s="39"/>
      <c r="AD6055" s="39"/>
      <c r="AE6055" s="39"/>
      <c r="AR6055" s="240" t="s">
        <v>306</v>
      </c>
      <c r="AT6055" s="240" t="s">
        <v>191</v>
      </c>
      <c r="AU6055" s="240" t="s">
        <v>82</v>
      </c>
      <c r="AY6055" s="18" t="s">
        <v>189</v>
      </c>
      <c r="BE6055" s="241">
        <f>IF(N6055="základní",J6055,0)</f>
        <v>0</v>
      </c>
      <c r="BF6055" s="241">
        <f>IF(N6055="snížená",J6055,0)</f>
        <v>0</v>
      </c>
      <c r="BG6055" s="241">
        <f>IF(N6055="zákl. přenesená",J6055,0)</f>
        <v>0</v>
      </c>
      <c r="BH6055" s="241">
        <f>IF(N6055="sníž. přenesená",J6055,0)</f>
        <v>0</v>
      </c>
      <c r="BI6055" s="241">
        <f>IF(N6055="nulová",J6055,0)</f>
        <v>0</v>
      </c>
      <c r="BJ6055" s="18" t="s">
        <v>80</v>
      </c>
      <c r="BK6055" s="241">
        <f>ROUND(I6055*H6055,2)</f>
        <v>0</v>
      </c>
      <c r="BL6055" s="18" t="s">
        <v>306</v>
      </c>
      <c r="BM6055" s="240" t="s">
        <v>3995</v>
      </c>
    </row>
    <row r="6056" s="2" customFormat="1">
      <c r="A6056" s="39"/>
      <c r="B6056" s="40"/>
      <c r="C6056" s="41"/>
      <c r="D6056" s="242" t="s">
        <v>197</v>
      </c>
      <c r="E6056" s="41"/>
      <c r="F6056" s="243" t="s">
        <v>3994</v>
      </c>
      <c r="G6056" s="41"/>
      <c r="H6056" s="41"/>
      <c r="I6056" s="244"/>
      <c r="J6056" s="41"/>
      <c r="K6056" s="41"/>
      <c r="L6056" s="45"/>
      <c r="M6056" s="245"/>
      <c r="N6056" s="246"/>
      <c r="O6056" s="92"/>
      <c r="P6056" s="92"/>
      <c r="Q6056" s="92"/>
      <c r="R6056" s="92"/>
      <c r="S6056" s="92"/>
      <c r="T6056" s="93"/>
      <c r="U6056" s="39"/>
      <c r="V6056" s="39"/>
      <c r="W6056" s="39"/>
      <c r="X6056" s="39"/>
      <c r="Y6056" s="39"/>
      <c r="Z6056" s="39"/>
      <c r="AA6056" s="39"/>
      <c r="AB6056" s="39"/>
      <c r="AC6056" s="39"/>
      <c r="AD6056" s="39"/>
      <c r="AE6056" s="39"/>
      <c r="AT6056" s="18" t="s">
        <v>197</v>
      </c>
      <c r="AU6056" s="18" t="s">
        <v>82</v>
      </c>
    </row>
    <row r="6057" s="2" customFormat="1">
      <c r="A6057" s="39"/>
      <c r="B6057" s="40"/>
      <c r="C6057" s="41"/>
      <c r="D6057" s="247" t="s">
        <v>198</v>
      </c>
      <c r="E6057" s="41"/>
      <c r="F6057" s="248" t="s">
        <v>3996</v>
      </c>
      <c r="G6057" s="41"/>
      <c r="H6057" s="41"/>
      <c r="I6057" s="244"/>
      <c r="J6057" s="41"/>
      <c r="K6057" s="41"/>
      <c r="L6057" s="45"/>
      <c r="M6057" s="245"/>
      <c r="N6057" s="246"/>
      <c r="O6057" s="92"/>
      <c r="P6057" s="92"/>
      <c r="Q6057" s="92"/>
      <c r="R6057" s="92"/>
      <c r="S6057" s="92"/>
      <c r="T6057" s="93"/>
      <c r="U6057" s="39"/>
      <c r="V6057" s="39"/>
      <c r="W6057" s="39"/>
      <c r="X6057" s="39"/>
      <c r="Y6057" s="39"/>
      <c r="Z6057" s="39"/>
      <c r="AA6057" s="39"/>
      <c r="AB6057" s="39"/>
      <c r="AC6057" s="39"/>
      <c r="AD6057" s="39"/>
      <c r="AE6057" s="39"/>
      <c r="AT6057" s="18" t="s">
        <v>198</v>
      </c>
      <c r="AU6057" s="18" t="s">
        <v>82</v>
      </c>
    </row>
    <row r="6058" s="13" customFormat="1">
      <c r="A6058" s="13"/>
      <c r="B6058" s="249"/>
      <c r="C6058" s="250"/>
      <c r="D6058" s="242" t="s">
        <v>200</v>
      </c>
      <c r="E6058" s="251" t="s">
        <v>1</v>
      </c>
      <c r="F6058" s="252" t="s">
        <v>2161</v>
      </c>
      <c r="G6058" s="250"/>
      <c r="H6058" s="251" t="s">
        <v>1</v>
      </c>
      <c r="I6058" s="253"/>
      <c r="J6058" s="250"/>
      <c r="K6058" s="250"/>
      <c r="L6058" s="254"/>
      <c r="M6058" s="255"/>
      <c r="N6058" s="256"/>
      <c r="O6058" s="256"/>
      <c r="P6058" s="256"/>
      <c r="Q6058" s="256"/>
      <c r="R6058" s="256"/>
      <c r="S6058" s="256"/>
      <c r="T6058" s="257"/>
      <c r="U6058" s="13"/>
      <c r="V6058" s="13"/>
      <c r="W6058" s="13"/>
      <c r="X6058" s="13"/>
      <c r="Y6058" s="13"/>
      <c r="Z6058" s="13"/>
      <c r="AA6058" s="13"/>
      <c r="AB6058" s="13"/>
      <c r="AC6058" s="13"/>
      <c r="AD6058" s="13"/>
      <c r="AE6058" s="13"/>
      <c r="AT6058" s="258" t="s">
        <v>200</v>
      </c>
      <c r="AU6058" s="258" t="s">
        <v>82</v>
      </c>
      <c r="AV6058" s="13" t="s">
        <v>80</v>
      </c>
      <c r="AW6058" s="13" t="s">
        <v>30</v>
      </c>
      <c r="AX6058" s="13" t="s">
        <v>73</v>
      </c>
      <c r="AY6058" s="258" t="s">
        <v>189</v>
      </c>
    </row>
    <row r="6059" s="14" customFormat="1">
      <c r="A6059" s="14"/>
      <c r="B6059" s="259"/>
      <c r="C6059" s="260"/>
      <c r="D6059" s="242" t="s">
        <v>200</v>
      </c>
      <c r="E6059" s="261" t="s">
        <v>1</v>
      </c>
      <c r="F6059" s="262" t="s">
        <v>2530</v>
      </c>
      <c r="G6059" s="260"/>
      <c r="H6059" s="263">
        <v>24.289000000000001</v>
      </c>
      <c r="I6059" s="264"/>
      <c r="J6059" s="260"/>
      <c r="K6059" s="260"/>
      <c r="L6059" s="265"/>
      <c r="M6059" s="266"/>
      <c r="N6059" s="267"/>
      <c r="O6059" s="267"/>
      <c r="P6059" s="267"/>
      <c r="Q6059" s="267"/>
      <c r="R6059" s="267"/>
      <c r="S6059" s="267"/>
      <c r="T6059" s="268"/>
      <c r="U6059" s="14"/>
      <c r="V6059" s="14"/>
      <c r="W6059" s="14"/>
      <c r="X6059" s="14"/>
      <c r="Y6059" s="14"/>
      <c r="Z6059" s="14"/>
      <c r="AA6059" s="14"/>
      <c r="AB6059" s="14"/>
      <c r="AC6059" s="14"/>
      <c r="AD6059" s="14"/>
      <c r="AE6059" s="14"/>
      <c r="AT6059" s="269" t="s">
        <v>200</v>
      </c>
      <c r="AU6059" s="269" t="s">
        <v>82</v>
      </c>
      <c r="AV6059" s="14" t="s">
        <v>82</v>
      </c>
      <c r="AW6059" s="14" t="s">
        <v>30</v>
      </c>
      <c r="AX6059" s="14" t="s">
        <v>73</v>
      </c>
      <c r="AY6059" s="269" t="s">
        <v>189</v>
      </c>
    </row>
    <row r="6060" s="14" customFormat="1">
      <c r="A6060" s="14"/>
      <c r="B6060" s="259"/>
      <c r="C6060" s="260"/>
      <c r="D6060" s="242" t="s">
        <v>200</v>
      </c>
      <c r="E6060" s="261" t="s">
        <v>1</v>
      </c>
      <c r="F6060" s="262" t="s">
        <v>2531</v>
      </c>
      <c r="G6060" s="260"/>
      <c r="H6060" s="263">
        <v>14.141</v>
      </c>
      <c r="I6060" s="264"/>
      <c r="J6060" s="260"/>
      <c r="K6060" s="260"/>
      <c r="L6060" s="265"/>
      <c r="M6060" s="266"/>
      <c r="N6060" s="267"/>
      <c r="O6060" s="267"/>
      <c r="P6060" s="267"/>
      <c r="Q6060" s="267"/>
      <c r="R6060" s="267"/>
      <c r="S6060" s="267"/>
      <c r="T6060" s="268"/>
      <c r="U6060" s="14"/>
      <c r="V6060" s="14"/>
      <c r="W6060" s="14"/>
      <c r="X6060" s="14"/>
      <c r="Y6060" s="14"/>
      <c r="Z6060" s="14"/>
      <c r="AA6060" s="14"/>
      <c r="AB6060" s="14"/>
      <c r="AC6060" s="14"/>
      <c r="AD6060" s="14"/>
      <c r="AE6060" s="14"/>
      <c r="AT6060" s="269" t="s">
        <v>200</v>
      </c>
      <c r="AU6060" s="269" t="s">
        <v>82</v>
      </c>
      <c r="AV6060" s="14" t="s">
        <v>82</v>
      </c>
      <c r="AW6060" s="14" t="s">
        <v>30</v>
      </c>
      <c r="AX6060" s="14" t="s">
        <v>73</v>
      </c>
      <c r="AY6060" s="269" t="s">
        <v>189</v>
      </c>
    </row>
    <row r="6061" s="14" customFormat="1">
      <c r="A6061" s="14"/>
      <c r="B6061" s="259"/>
      <c r="C6061" s="260"/>
      <c r="D6061" s="242" t="s">
        <v>200</v>
      </c>
      <c r="E6061" s="261" t="s">
        <v>1</v>
      </c>
      <c r="F6061" s="262" t="s">
        <v>2532</v>
      </c>
      <c r="G6061" s="260"/>
      <c r="H6061" s="263">
        <v>19.571999999999999</v>
      </c>
      <c r="I6061" s="264"/>
      <c r="J6061" s="260"/>
      <c r="K6061" s="260"/>
      <c r="L6061" s="265"/>
      <c r="M6061" s="266"/>
      <c r="N6061" s="267"/>
      <c r="O6061" s="267"/>
      <c r="P6061" s="267"/>
      <c r="Q6061" s="267"/>
      <c r="R6061" s="267"/>
      <c r="S6061" s="267"/>
      <c r="T6061" s="268"/>
      <c r="U6061" s="14"/>
      <c r="V6061" s="14"/>
      <c r="W6061" s="14"/>
      <c r="X6061" s="14"/>
      <c r="Y6061" s="14"/>
      <c r="Z6061" s="14"/>
      <c r="AA6061" s="14"/>
      <c r="AB6061" s="14"/>
      <c r="AC6061" s="14"/>
      <c r="AD6061" s="14"/>
      <c r="AE6061" s="14"/>
      <c r="AT6061" s="269" t="s">
        <v>200</v>
      </c>
      <c r="AU6061" s="269" t="s">
        <v>82</v>
      </c>
      <c r="AV6061" s="14" t="s">
        <v>82</v>
      </c>
      <c r="AW6061" s="14" t="s">
        <v>30</v>
      </c>
      <c r="AX6061" s="14" t="s">
        <v>73</v>
      </c>
      <c r="AY6061" s="269" t="s">
        <v>189</v>
      </c>
    </row>
    <row r="6062" s="16" customFormat="1">
      <c r="A6062" s="16"/>
      <c r="B6062" s="292"/>
      <c r="C6062" s="293"/>
      <c r="D6062" s="242" t="s">
        <v>200</v>
      </c>
      <c r="E6062" s="294" t="s">
        <v>1</v>
      </c>
      <c r="F6062" s="295" t="s">
        <v>290</v>
      </c>
      <c r="G6062" s="293"/>
      <c r="H6062" s="296">
        <v>58.002000000000002</v>
      </c>
      <c r="I6062" s="297"/>
      <c r="J6062" s="293"/>
      <c r="K6062" s="293"/>
      <c r="L6062" s="298"/>
      <c r="M6062" s="299"/>
      <c r="N6062" s="300"/>
      <c r="O6062" s="300"/>
      <c r="P6062" s="300"/>
      <c r="Q6062" s="300"/>
      <c r="R6062" s="300"/>
      <c r="S6062" s="300"/>
      <c r="T6062" s="301"/>
      <c r="U6062" s="16"/>
      <c r="V6062" s="16"/>
      <c r="W6062" s="16"/>
      <c r="X6062" s="16"/>
      <c r="Y6062" s="16"/>
      <c r="Z6062" s="16"/>
      <c r="AA6062" s="16"/>
      <c r="AB6062" s="16"/>
      <c r="AC6062" s="16"/>
      <c r="AD6062" s="16"/>
      <c r="AE6062" s="16"/>
      <c r="AT6062" s="302" t="s">
        <v>200</v>
      </c>
      <c r="AU6062" s="302" t="s">
        <v>82</v>
      </c>
      <c r="AV6062" s="16" t="s">
        <v>214</v>
      </c>
      <c r="AW6062" s="16" t="s">
        <v>30</v>
      </c>
      <c r="AX6062" s="16" t="s">
        <v>73</v>
      </c>
      <c r="AY6062" s="302" t="s">
        <v>189</v>
      </c>
    </row>
    <row r="6063" s="14" customFormat="1">
      <c r="A6063" s="14"/>
      <c r="B6063" s="259"/>
      <c r="C6063" s="260"/>
      <c r="D6063" s="242" t="s">
        <v>200</v>
      </c>
      <c r="E6063" s="261" t="s">
        <v>1</v>
      </c>
      <c r="F6063" s="262" t="s">
        <v>3997</v>
      </c>
      <c r="G6063" s="260"/>
      <c r="H6063" s="263">
        <v>58.002000000000002</v>
      </c>
      <c r="I6063" s="264"/>
      <c r="J6063" s="260"/>
      <c r="K6063" s="260"/>
      <c r="L6063" s="265"/>
      <c r="M6063" s="266"/>
      <c r="N6063" s="267"/>
      <c r="O6063" s="267"/>
      <c r="P6063" s="267"/>
      <c r="Q6063" s="267"/>
      <c r="R6063" s="267"/>
      <c r="S6063" s="267"/>
      <c r="T6063" s="268"/>
      <c r="U6063" s="14"/>
      <c r="V6063" s="14"/>
      <c r="W6063" s="14"/>
      <c r="X6063" s="14"/>
      <c r="Y6063" s="14"/>
      <c r="Z6063" s="14"/>
      <c r="AA6063" s="14"/>
      <c r="AB6063" s="14"/>
      <c r="AC6063" s="14"/>
      <c r="AD6063" s="14"/>
      <c r="AE6063" s="14"/>
      <c r="AT6063" s="269" t="s">
        <v>200</v>
      </c>
      <c r="AU6063" s="269" t="s">
        <v>82</v>
      </c>
      <c r="AV6063" s="14" t="s">
        <v>82</v>
      </c>
      <c r="AW6063" s="14" t="s">
        <v>30</v>
      </c>
      <c r="AX6063" s="14" t="s">
        <v>73</v>
      </c>
      <c r="AY6063" s="269" t="s">
        <v>189</v>
      </c>
    </row>
    <row r="6064" s="15" customFormat="1">
      <c r="A6064" s="15"/>
      <c r="B6064" s="270"/>
      <c r="C6064" s="271"/>
      <c r="D6064" s="242" t="s">
        <v>200</v>
      </c>
      <c r="E6064" s="272" t="s">
        <v>1</v>
      </c>
      <c r="F6064" s="273" t="s">
        <v>207</v>
      </c>
      <c r="G6064" s="271"/>
      <c r="H6064" s="274">
        <v>116.00400000000001</v>
      </c>
      <c r="I6064" s="275"/>
      <c r="J6064" s="271"/>
      <c r="K6064" s="271"/>
      <c r="L6064" s="276"/>
      <c r="M6064" s="277"/>
      <c r="N6064" s="278"/>
      <c r="O6064" s="278"/>
      <c r="P6064" s="278"/>
      <c r="Q6064" s="278"/>
      <c r="R6064" s="278"/>
      <c r="S6064" s="278"/>
      <c r="T6064" s="279"/>
      <c r="U6064" s="15"/>
      <c r="V6064" s="15"/>
      <c r="W6064" s="15"/>
      <c r="X6064" s="15"/>
      <c r="Y6064" s="15"/>
      <c r="Z6064" s="15"/>
      <c r="AA6064" s="15"/>
      <c r="AB6064" s="15"/>
      <c r="AC6064" s="15"/>
      <c r="AD6064" s="15"/>
      <c r="AE6064" s="15"/>
      <c r="AT6064" s="280" t="s">
        <v>200</v>
      </c>
      <c r="AU6064" s="280" t="s">
        <v>82</v>
      </c>
      <c r="AV6064" s="15" t="s">
        <v>195</v>
      </c>
      <c r="AW6064" s="15" t="s">
        <v>30</v>
      </c>
      <c r="AX6064" s="15" t="s">
        <v>80</v>
      </c>
      <c r="AY6064" s="280" t="s">
        <v>189</v>
      </c>
    </row>
    <row r="6065" s="2" customFormat="1" ht="16.5" customHeight="1">
      <c r="A6065" s="39"/>
      <c r="B6065" s="40"/>
      <c r="C6065" s="228" t="s">
        <v>3998</v>
      </c>
      <c r="D6065" s="228" t="s">
        <v>191</v>
      </c>
      <c r="E6065" s="229" t="s">
        <v>3999</v>
      </c>
      <c r="F6065" s="230" t="s">
        <v>4000</v>
      </c>
      <c r="G6065" s="231" t="s">
        <v>301</v>
      </c>
      <c r="H6065" s="232">
        <v>45.411000000000001</v>
      </c>
      <c r="I6065" s="233"/>
      <c r="J6065" s="234">
        <f>ROUND(I6065*H6065,2)</f>
        <v>0</v>
      </c>
      <c r="K6065" s="235"/>
      <c r="L6065" s="45"/>
      <c r="M6065" s="236" t="s">
        <v>1</v>
      </c>
      <c r="N6065" s="237" t="s">
        <v>38</v>
      </c>
      <c r="O6065" s="92"/>
      <c r="P6065" s="238">
        <f>O6065*H6065</f>
        <v>0</v>
      </c>
      <c r="Q6065" s="238">
        <v>6.7000000000000002E-05</v>
      </c>
      <c r="R6065" s="238">
        <f>Q6065*H6065</f>
        <v>0.0030425370000000001</v>
      </c>
      <c r="S6065" s="238">
        <v>0</v>
      </c>
      <c r="T6065" s="239">
        <f>S6065*H6065</f>
        <v>0</v>
      </c>
      <c r="U6065" s="39"/>
      <c r="V6065" s="39"/>
      <c r="W6065" s="39"/>
      <c r="X6065" s="39"/>
      <c r="Y6065" s="39"/>
      <c r="Z6065" s="39"/>
      <c r="AA6065" s="39"/>
      <c r="AB6065" s="39"/>
      <c r="AC6065" s="39"/>
      <c r="AD6065" s="39"/>
      <c r="AE6065" s="39"/>
      <c r="AR6065" s="240" t="s">
        <v>306</v>
      </c>
      <c r="AT6065" s="240" t="s">
        <v>191</v>
      </c>
      <c r="AU6065" s="240" t="s">
        <v>82</v>
      </c>
      <c r="AY6065" s="18" t="s">
        <v>189</v>
      </c>
      <c r="BE6065" s="241">
        <f>IF(N6065="základní",J6065,0)</f>
        <v>0</v>
      </c>
      <c r="BF6065" s="241">
        <f>IF(N6065="snížená",J6065,0)</f>
        <v>0</v>
      </c>
      <c r="BG6065" s="241">
        <f>IF(N6065="zákl. přenesená",J6065,0)</f>
        <v>0</v>
      </c>
      <c r="BH6065" s="241">
        <f>IF(N6065="sníž. přenesená",J6065,0)</f>
        <v>0</v>
      </c>
      <c r="BI6065" s="241">
        <f>IF(N6065="nulová",J6065,0)</f>
        <v>0</v>
      </c>
      <c r="BJ6065" s="18" t="s">
        <v>80</v>
      </c>
      <c r="BK6065" s="241">
        <f>ROUND(I6065*H6065,2)</f>
        <v>0</v>
      </c>
      <c r="BL6065" s="18" t="s">
        <v>306</v>
      </c>
      <c r="BM6065" s="240" t="s">
        <v>4001</v>
      </c>
    </row>
    <row r="6066" s="2" customFormat="1">
      <c r="A6066" s="39"/>
      <c r="B6066" s="40"/>
      <c r="C6066" s="41"/>
      <c r="D6066" s="242" t="s">
        <v>197</v>
      </c>
      <c r="E6066" s="41"/>
      <c r="F6066" s="243" t="s">
        <v>4000</v>
      </c>
      <c r="G6066" s="41"/>
      <c r="H6066" s="41"/>
      <c r="I6066" s="244"/>
      <c r="J6066" s="41"/>
      <c r="K6066" s="41"/>
      <c r="L6066" s="45"/>
      <c r="M6066" s="245"/>
      <c r="N6066" s="246"/>
      <c r="O6066" s="92"/>
      <c r="P6066" s="92"/>
      <c r="Q6066" s="92"/>
      <c r="R6066" s="92"/>
      <c r="S6066" s="92"/>
      <c r="T6066" s="93"/>
      <c r="U6066" s="39"/>
      <c r="V6066" s="39"/>
      <c r="W6066" s="39"/>
      <c r="X6066" s="39"/>
      <c r="Y6066" s="39"/>
      <c r="Z6066" s="39"/>
      <c r="AA6066" s="39"/>
      <c r="AB6066" s="39"/>
      <c r="AC6066" s="39"/>
      <c r="AD6066" s="39"/>
      <c r="AE6066" s="39"/>
      <c r="AT6066" s="18" t="s">
        <v>197</v>
      </c>
      <c r="AU6066" s="18" t="s">
        <v>82</v>
      </c>
    </row>
    <row r="6067" s="2" customFormat="1">
      <c r="A6067" s="39"/>
      <c r="B6067" s="40"/>
      <c r="C6067" s="41"/>
      <c r="D6067" s="247" t="s">
        <v>198</v>
      </c>
      <c r="E6067" s="41"/>
      <c r="F6067" s="248" t="s">
        <v>4002</v>
      </c>
      <c r="G6067" s="41"/>
      <c r="H6067" s="41"/>
      <c r="I6067" s="244"/>
      <c r="J6067" s="41"/>
      <c r="K6067" s="41"/>
      <c r="L6067" s="45"/>
      <c r="M6067" s="245"/>
      <c r="N6067" s="246"/>
      <c r="O6067" s="92"/>
      <c r="P6067" s="92"/>
      <c r="Q6067" s="92"/>
      <c r="R6067" s="92"/>
      <c r="S6067" s="92"/>
      <c r="T6067" s="93"/>
      <c r="U6067" s="39"/>
      <c r="V6067" s="39"/>
      <c r="W6067" s="39"/>
      <c r="X6067" s="39"/>
      <c r="Y6067" s="39"/>
      <c r="Z6067" s="39"/>
      <c r="AA6067" s="39"/>
      <c r="AB6067" s="39"/>
      <c r="AC6067" s="39"/>
      <c r="AD6067" s="39"/>
      <c r="AE6067" s="39"/>
      <c r="AT6067" s="18" t="s">
        <v>198</v>
      </c>
      <c r="AU6067" s="18" t="s">
        <v>82</v>
      </c>
    </row>
    <row r="6068" s="13" customFormat="1">
      <c r="A6068" s="13"/>
      <c r="B6068" s="249"/>
      <c r="C6068" s="250"/>
      <c r="D6068" s="242" t="s">
        <v>200</v>
      </c>
      <c r="E6068" s="251" t="s">
        <v>1</v>
      </c>
      <c r="F6068" s="252" t="s">
        <v>283</v>
      </c>
      <c r="G6068" s="250"/>
      <c r="H6068" s="251" t="s">
        <v>1</v>
      </c>
      <c r="I6068" s="253"/>
      <c r="J6068" s="250"/>
      <c r="K6068" s="250"/>
      <c r="L6068" s="254"/>
      <c r="M6068" s="255"/>
      <c r="N6068" s="256"/>
      <c r="O6068" s="256"/>
      <c r="P6068" s="256"/>
      <c r="Q6068" s="256"/>
      <c r="R6068" s="256"/>
      <c r="S6068" s="256"/>
      <c r="T6068" s="257"/>
      <c r="U6068" s="13"/>
      <c r="V6068" s="13"/>
      <c r="W6068" s="13"/>
      <c r="X6068" s="13"/>
      <c r="Y6068" s="13"/>
      <c r="Z6068" s="13"/>
      <c r="AA6068" s="13"/>
      <c r="AB6068" s="13"/>
      <c r="AC6068" s="13"/>
      <c r="AD6068" s="13"/>
      <c r="AE6068" s="13"/>
      <c r="AT6068" s="258" t="s">
        <v>200</v>
      </c>
      <c r="AU6068" s="258" t="s">
        <v>82</v>
      </c>
      <c r="AV6068" s="13" t="s">
        <v>80</v>
      </c>
      <c r="AW6068" s="13" t="s">
        <v>30</v>
      </c>
      <c r="AX6068" s="13" t="s">
        <v>73</v>
      </c>
      <c r="AY6068" s="258" t="s">
        <v>189</v>
      </c>
    </row>
    <row r="6069" s="13" customFormat="1">
      <c r="A6069" s="13"/>
      <c r="B6069" s="249"/>
      <c r="C6069" s="250"/>
      <c r="D6069" s="242" t="s">
        <v>200</v>
      </c>
      <c r="E6069" s="251" t="s">
        <v>1</v>
      </c>
      <c r="F6069" s="252" t="s">
        <v>4003</v>
      </c>
      <c r="G6069" s="250"/>
      <c r="H6069" s="251" t="s">
        <v>1</v>
      </c>
      <c r="I6069" s="253"/>
      <c r="J6069" s="250"/>
      <c r="K6069" s="250"/>
      <c r="L6069" s="254"/>
      <c r="M6069" s="255"/>
      <c r="N6069" s="256"/>
      <c r="O6069" s="256"/>
      <c r="P6069" s="256"/>
      <c r="Q6069" s="256"/>
      <c r="R6069" s="256"/>
      <c r="S6069" s="256"/>
      <c r="T6069" s="257"/>
      <c r="U6069" s="13"/>
      <c r="V6069" s="13"/>
      <c r="W6069" s="13"/>
      <c r="X6069" s="13"/>
      <c r="Y6069" s="13"/>
      <c r="Z6069" s="13"/>
      <c r="AA6069" s="13"/>
      <c r="AB6069" s="13"/>
      <c r="AC6069" s="13"/>
      <c r="AD6069" s="13"/>
      <c r="AE6069" s="13"/>
      <c r="AT6069" s="258" t="s">
        <v>200</v>
      </c>
      <c r="AU6069" s="258" t="s">
        <v>82</v>
      </c>
      <c r="AV6069" s="13" t="s">
        <v>80</v>
      </c>
      <c r="AW6069" s="13" t="s">
        <v>30</v>
      </c>
      <c r="AX6069" s="13" t="s">
        <v>73</v>
      </c>
      <c r="AY6069" s="258" t="s">
        <v>189</v>
      </c>
    </row>
    <row r="6070" s="14" customFormat="1">
      <c r="A6070" s="14"/>
      <c r="B6070" s="259"/>
      <c r="C6070" s="260"/>
      <c r="D6070" s="242" t="s">
        <v>200</v>
      </c>
      <c r="E6070" s="261" t="s">
        <v>1</v>
      </c>
      <c r="F6070" s="262" t="s">
        <v>4004</v>
      </c>
      <c r="G6070" s="260"/>
      <c r="H6070" s="263">
        <v>7.5899999999999999</v>
      </c>
      <c r="I6070" s="264"/>
      <c r="J6070" s="260"/>
      <c r="K6070" s="260"/>
      <c r="L6070" s="265"/>
      <c r="M6070" s="266"/>
      <c r="N6070" s="267"/>
      <c r="O6070" s="267"/>
      <c r="P6070" s="267"/>
      <c r="Q6070" s="267"/>
      <c r="R6070" s="267"/>
      <c r="S6070" s="267"/>
      <c r="T6070" s="268"/>
      <c r="U6070" s="14"/>
      <c r="V6070" s="14"/>
      <c r="W6070" s="14"/>
      <c r="X6070" s="14"/>
      <c r="Y6070" s="14"/>
      <c r="Z6070" s="14"/>
      <c r="AA6070" s="14"/>
      <c r="AB6070" s="14"/>
      <c r="AC6070" s="14"/>
      <c r="AD6070" s="14"/>
      <c r="AE6070" s="14"/>
      <c r="AT6070" s="269" t="s">
        <v>200</v>
      </c>
      <c r="AU6070" s="269" t="s">
        <v>82</v>
      </c>
      <c r="AV6070" s="14" t="s">
        <v>82</v>
      </c>
      <c r="AW6070" s="14" t="s">
        <v>30</v>
      </c>
      <c r="AX6070" s="14" t="s">
        <v>73</v>
      </c>
      <c r="AY6070" s="269" t="s">
        <v>189</v>
      </c>
    </row>
    <row r="6071" s="13" customFormat="1">
      <c r="A6071" s="13"/>
      <c r="B6071" s="249"/>
      <c r="C6071" s="250"/>
      <c r="D6071" s="242" t="s">
        <v>200</v>
      </c>
      <c r="E6071" s="251" t="s">
        <v>1</v>
      </c>
      <c r="F6071" s="252" t="s">
        <v>4005</v>
      </c>
      <c r="G6071" s="250"/>
      <c r="H6071" s="251" t="s">
        <v>1</v>
      </c>
      <c r="I6071" s="253"/>
      <c r="J6071" s="250"/>
      <c r="K6071" s="250"/>
      <c r="L6071" s="254"/>
      <c r="M6071" s="255"/>
      <c r="N6071" s="256"/>
      <c r="O6071" s="256"/>
      <c r="P6071" s="256"/>
      <c r="Q6071" s="256"/>
      <c r="R6071" s="256"/>
      <c r="S6071" s="256"/>
      <c r="T6071" s="257"/>
      <c r="U6071" s="13"/>
      <c r="V6071" s="13"/>
      <c r="W6071" s="13"/>
      <c r="X6071" s="13"/>
      <c r="Y6071" s="13"/>
      <c r="Z6071" s="13"/>
      <c r="AA6071" s="13"/>
      <c r="AB6071" s="13"/>
      <c r="AC6071" s="13"/>
      <c r="AD6071" s="13"/>
      <c r="AE6071" s="13"/>
      <c r="AT6071" s="258" t="s">
        <v>200</v>
      </c>
      <c r="AU6071" s="258" t="s">
        <v>82</v>
      </c>
      <c r="AV6071" s="13" t="s">
        <v>80</v>
      </c>
      <c r="AW6071" s="13" t="s">
        <v>30</v>
      </c>
      <c r="AX6071" s="13" t="s">
        <v>73</v>
      </c>
      <c r="AY6071" s="258" t="s">
        <v>189</v>
      </c>
    </row>
    <row r="6072" s="14" customFormat="1">
      <c r="A6072" s="14"/>
      <c r="B6072" s="259"/>
      <c r="C6072" s="260"/>
      <c r="D6072" s="242" t="s">
        <v>200</v>
      </c>
      <c r="E6072" s="261" t="s">
        <v>1</v>
      </c>
      <c r="F6072" s="262" t="s">
        <v>4006</v>
      </c>
      <c r="G6072" s="260"/>
      <c r="H6072" s="263">
        <v>2.645</v>
      </c>
      <c r="I6072" s="264"/>
      <c r="J6072" s="260"/>
      <c r="K6072" s="260"/>
      <c r="L6072" s="265"/>
      <c r="M6072" s="266"/>
      <c r="N6072" s="267"/>
      <c r="O6072" s="267"/>
      <c r="P6072" s="267"/>
      <c r="Q6072" s="267"/>
      <c r="R6072" s="267"/>
      <c r="S6072" s="267"/>
      <c r="T6072" s="268"/>
      <c r="U6072" s="14"/>
      <c r="V6072" s="14"/>
      <c r="W6072" s="14"/>
      <c r="X6072" s="14"/>
      <c r="Y6072" s="14"/>
      <c r="Z6072" s="14"/>
      <c r="AA6072" s="14"/>
      <c r="AB6072" s="14"/>
      <c r="AC6072" s="14"/>
      <c r="AD6072" s="14"/>
      <c r="AE6072" s="14"/>
      <c r="AT6072" s="269" t="s">
        <v>200</v>
      </c>
      <c r="AU6072" s="269" t="s">
        <v>82</v>
      </c>
      <c r="AV6072" s="14" t="s">
        <v>82</v>
      </c>
      <c r="AW6072" s="14" t="s">
        <v>30</v>
      </c>
      <c r="AX6072" s="14" t="s">
        <v>73</v>
      </c>
      <c r="AY6072" s="269" t="s">
        <v>189</v>
      </c>
    </row>
    <row r="6073" s="16" customFormat="1">
      <c r="A6073" s="16"/>
      <c r="B6073" s="292"/>
      <c r="C6073" s="293"/>
      <c r="D6073" s="242" t="s">
        <v>200</v>
      </c>
      <c r="E6073" s="294" t="s">
        <v>1</v>
      </c>
      <c r="F6073" s="295" t="s">
        <v>290</v>
      </c>
      <c r="G6073" s="293"/>
      <c r="H6073" s="296">
        <v>10.234999999999999</v>
      </c>
      <c r="I6073" s="297"/>
      <c r="J6073" s="293"/>
      <c r="K6073" s="293"/>
      <c r="L6073" s="298"/>
      <c r="M6073" s="299"/>
      <c r="N6073" s="300"/>
      <c r="O6073" s="300"/>
      <c r="P6073" s="300"/>
      <c r="Q6073" s="300"/>
      <c r="R6073" s="300"/>
      <c r="S6073" s="300"/>
      <c r="T6073" s="301"/>
      <c r="U6073" s="16"/>
      <c r="V6073" s="16"/>
      <c r="W6073" s="16"/>
      <c r="X6073" s="16"/>
      <c r="Y6073" s="16"/>
      <c r="Z6073" s="16"/>
      <c r="AA6073" s="16"/>
      <c r="AB6073" s="16"/>
      <c r="AC6073" s="16"/>
      <c r="AD6073" s="16"/>
      <c r="AE6073" s="16"/>
      <c r="AT6073" s="302" t="s">
        <v>200</v>
      </c>
      <c r="AU6073" s="302" t="s">
        <v>82</v>
      </c>
      <c r="AV6073" s="16" t="s">
        <v>214</v>
      </c>
      <c r="AW6073" s="16" t="s">
        <v>30</v>
      </c>
      <c r="AX6073" s="16" t="s">
        <v>73</v>
      </c>
      <c r="AY6073" s="302" t="s">
        <v>189</v>
      </c>
    </row>
    <row r="6074" s="13" customFormat="1">
      <c r="A6074" s="13"/>
      <c r="B6074" s="249"/>
      <c r="C6074" s="250"/>
      <c r="D6074" s="242" t="s">
        <v>200</v>
      </c>
      <c r="E6074" s="251" t="s">
        <v>1</v>
      </c>
      <c r="F6074" s="252" t="s">
        <v>338</v>
      </c>
      <c r="G6074" s="250"/>
      <c r="H6074" s="251" t="s">
        <v>1</v>
      </c>
      <c r="I6074" s="253"/>
      <c r="J6074" s="250"/>
      <c r="K6074" s="250"/>
      <c r="L6074" s="254"/>
      <c r="M6074" s="255"/>
      <c r="N6074" s="256"/>
      <c r="O6074" s="256"/>
      <c r="P6074" s="256"/>
      <c r="Q6074" s="256"/>
      <c r="R6074" s="256"/>
      <c r="S6074" s="256"/>
      <c r="T6074" s="257"/>
      <c r="U6074" s="13"/>
      <c r="V6074" s="13"/>
      <c r="W6074" s="13"/>
      <c r="X6074" s="13"/>
      <c r="Y6074" s="13"/>
      <c r="Z6074" s="13"/>
      <c r="AA6074" s="13"/>
      <c r="AB6074" s="13"/>
      <c r="AC6074" s="13"/>
      <c r="AD6074" s="13"/>
      <c r="AE6074" s="13"/>
      <c r="AT6074" s="258" t="s">
        <v>200</v>
      </c>
      <c r="AU6074" s="258" t="s">
        <v>82</v>
      </c>
      <c r="AV6074" s="13" t="s">
        <v>80</v>
      </c>
      <c r="AW6074" s="13" t="s">
        <v>30</v>
      </c>
      <c r="AX6074" s="13" t="s">
        <v>73</v>
      </c>
      <c r="AY6074" s="258" t="s">
        <v>189</v>
      </c>
    </row>
    <row r="6075" s="13" customFormat="1">
      <c r="A6075" s="13"/>
      <c r="B6075" s="249"/>
      <c r="C6075" s="250"/>
      <c r="D6075" s="242" t="s">
        <v>200</v>
      </c>
      <c r="E6075" s="251" t="s">
        <v>1</v>
      </c>
      <c r="F6075" s="252" t="s">
        <v>4007</v>
      </c>
      <c r="G6075" s="250"/>
      <c r="H6075" s="251" t="s">
        <v>1</v>
      </c>
      <c r="I6075" s="253"/>
      <c r="J6075" s="250"/>
      <c r="K6075" s="250"/>
      <c r="L6075" s="254"/>
      <c r="M6075" s="255"/>
      <c r="N6075" s="256"/>
      <c r="O6075" s="256"/>
      <c r="P6075" s="256"/>
      <c r="Q6075" s="256"/>
      <c r="R6075" s="256"/>
      <c r="S6075" s="256"/>
      <c r="T6075" s="257"/>
      <c r="U6075" s="13"/>
      <c r="V6075" s="13"/>
      <c r="W6075" s="13"/>
      <c r="X6075" s="13"/>
      <c r="Y6075" s="13"/>
      <c r="Z6075" s="13"/>
      <c r="AA6075" s="13"/>
      <c r="AB6075" s="13"/>
      <c r="AC6075" s="13"/>
      <c r="AD6075" s="13"/>
      <c r="AE6075" s="13"/>
      <c r="AT6075" s="258" t="s">
        <v>200</v>
      </c>
      <c r="AU6075" s="258" t="s">
        <v>82</v>
      </c>
      <c r="AV6075" s="13" t="s">
        <v>80</v>
      </c>
      <c r="AW6075" s="13" t="s">
        <v>30</v>
      </c>
      <c r="AX6075" s="13" t="s">
        <v>73</v>
      </c>
      <c r="AY6075" s="258" t="s">
        <v>189</v>
      </c>
    </row>
    <row r="6076" s="14" customFormat="1">
      <c r="A6076" s="14"/>
      <c r="B6076" s="259"/>
      <c r="C6076" s="260"/>
      <c r="D6076" s="242" t="s">
        <v>200</v>
      </c>
      <c r="E6076" s="261" t="s">
        <v>1</v>
      </c>
      <c r="F6076" s="262" t="s">
        <v>4008</v>
      </c>
      <c r="G6076" s="260"/>
      <c r="H6076" s="263">
        <v>1.8440000000000001</v>
      </c>
      <c r="I6076" s="264"/>
      <c r="J6076" s="260"/>
      <c r="K6076" s="260"/>
      <c r="L6076" s="265"/>
      <c r="M6076" s="266"/>
      <c r="N6076" s="267"/>
      <c r="O6076" s="267"/>
      <c r="P6076" s="267"/>
      <c r="Q6076" s="267"/>
      <c r="R6076" s="267"/>
      <c r="S6076" s="267"/>
      <c r="T6076" s="268"/>
      <c r="U6076" s="14"/>
      <c r="V6076" s="14"/>
      <c r="W6076" s="14"/>
      <c r="X6076" s="14"/>
      <c r="Y6076" s="14"/>
      <c r="Z6076" s="14"/>
      <c r="AA6076" s="14"/>
      <c r="AB6076" s="14"/>
      <c r="AC6076" s="14"/>
      <c r="AD6076" s="14"/>
      <c r="AE6076" s="14"/>
      <c r="AT6076" s="269" t="s">
        <v>200</v>
      </c>
      <c r="AU6076" s="269" t="s">
        <v>82</v>
      </c>
      <c r="AV6076" s="14" t="s">
        <v>82</v>
      </c>
      <c r="AW6076" s="14" t="s">
        <v>30</v>
      </c>
      <c r="AX6076" s="14" t="s">
        <v>73</v>
      </c>
      <c r="AY6076" s="269" t="s">
        <v>189</v>
      </c>
    </row>
    <row r="6077" s="13" customFormat="1">
      <c r="A6077" s="13"/>
      <c r="B6077" s="249"/>
      <c r="C6077" s="250"/>
      <c r="D6077" s="242" t="s">
        <v>200</v>
      </c>
      <c r="E6077" s="251" t="s">
        <v>1</v>
      </c>
      <c r="F6077" s="252" t="s">
        <v>4005</v>
      </c>
      <c r="G6077" s="250"/>
      <c r="H6077" s="251" t="s">
        <v>1</v>
      </c>
      <c r="I6077" s="253"/>
      <c r="J6077" s="250"/>
      <c r="K6077" s="250"/>
      <c r="L6077" s="254"/>
      <c r="M6077" s="255"/>
      <c r="N6077" s="256"/>
      <c r="O6077" s="256"/>
      <c r="P6077" s="256"/>
      <c r="Q6077" s="256"/>
      <c r="R6077" s="256"/>
      <c r="S6077" s="256"/>
      <c r="T6077" s="257"/>
      <c r="U6077" s="13"/>
      <c r="V6077" s="13"/>
      <c r="W6077" s="13"/>
      <c r="X6077" s="13"/>
      <c r="Y6077" s="13"/>
      <c r="Z6077" s="13"/>
      <c r="AA6077" s="13"/>
      <c r="AB6077" s="13"/>
      <c r="AC6077" s="13"/>
      <c r="AD6077" s="13"/>
      <c r="AE6077" s="13"/>
      <c r="AT6077" s="258" t="s">
        <v>200</v>
      </c>
      <c r="AU6077" s="258" t="s">
        <v>82</v>
      </c>
      <c r="AV6077" s="13" t="s">
        <v>80</v>
      </c>
      <c r="AW6077" s="13" t="s">
        <v>30</v>
      </c>
      <c r="AX6077" s="13" t="s">
        <v>73</v>
      </c>
      <c r="AY6077" s="258" t="s">
        <v>189</v>
      </c>
    </row>
    <row r="6078" s="14" customFormat="1">
      <c r="A6078" s="14"/>
      <c r="B6078" s="259"/>
      <c r="C6078" s="260"/>
      <c r="D6078" s="242" t="s">
        <v>200</v>
      </c>
      <c r="E6078" s="261" t="s">
        <v>1</v>
      </c>
      <c r="F6078" s="262" t="s">
        <v>4009</v>
      </c>
      <c r="G6078" s="260"/>
      <c r="H6078" s="263">
        <v>6.9000000000000004</v>
      </c>
      <c r="I6078" s="264"/>
      <c r="J6078" s="260"/>
      <c r="K6078" s="260"/>
      <c r="L6078" s="265"/>
      <c r="M6078" s="266"/>
      <c r="N6078" s="267"/>
      <c r="O6078" s="267"/>
      <c r="P6078" s="267"/>
      <c r="Q6078" s="267"/>
      <c r="R6078" s="267"/>
      <c r="S6078" s="267"/>
      <c r="T6078" s="268"/>
      <c r="U6078" s="14"/>
      <c r="V6078" s="14"/>
      <c r="W6078" s="14"/>
      <c r="X6078" s="14"/>
      <c r="Y6078" s="14"/>
      <c r="Z6078" s="14"/>
      <c r="AA6078" s="14"/>
      <c r="AB6078" s="14"/>
      <c r="AC6078" s="14"/>
      <c r="AD6078" s="14"/>
      <c r="AE6078" s="14"/>
      <c r="AT6078" s="269" t="s">
        <v>200</v>
      </c>
      <c r="AU6078" s="269" t="s">
        <v>82</v>
      </c>
      <c r="AV6078" s="14" t="s">
        <v>82</v>
      </c>
      <c r="AW6078" s="14" t="s">
        <v>30</v>
      </c>
      <c r="AX6078" s="14" t="s">
        <v>73</v>
      </c>
      <c r="AY6078" s="269" t="s">
        <v>189</v>
      </c>
    </row>
    <row r="6079" s="13" customFormat="1">
      <c r="A6079" s="13"/>
      <c r="B6079" s="249"/>
      <c r="C6079" s="250"/>
      <c r="D6079" s="242" t="s">
        <v>200</v>
      </c>
      <c r="E6079" s="251" t="s">
        <v>1</v>
      </c>
      <c r="F6079" s="252" t="s">
        <v>4010</v>
      </c>
      <c r="G6079" s="250"/>
      <c r="H6079" s="251" t="s">
        <v>1</v>
      </c>
      <c r="I6079" s="253"/>
      <c r="J6079" s="250"/>
      <c r="K6079" s="250"/>
      <c r="L6079" s="254"/>
      <c r="M6079" s="255"/>
      <c r="N6079" s="256"/>
      <c r="O6079" s="256"/>
      <c r="P6079" s="256"/>
      <c r="Q6079" s="256"/>
      <c r="R6079" s="256"/>
      <c r="S6079" s="256"/>
      <c r="T6079" s="257"/>
      <c r="U6079" s="13"/>
      <c r="V6079" s="13"/>
      <c r="W6079" s="13"/>
      <c r="X6079" s="13"/>
      <c r="Y6079" s="13"/>
      <c r="Z6079" s="13"/>
      <c r="AA6079" s="13"/>
      <c r="AB6079" s="13"/>
      <c r="AC6079" s="13"/>
      <c r="AD6079" s="13"/>
      <c r="AE6079" s="13"/>
      <c r="AT6079" s="258" t="s">
        <v>200</v>
      </c>
      <c r="AU6079" s="258" t="s">
        <v>82</v>
      </c>
      <c r="AV6079" s="13" t="s">
        <v>80</v>
      </c>
      <c r="AW6079" s="13" t="s">
        <v>30</v>
      </c>
      <c r="AX6079" s="13" t="s">
        <v>73</v>
      </c>
      <c r="AY6079" s="258" t="s">
        <v>189</v>
      </c>
    </row>
    <row r="6080" s="14" customFormat="1">
      <c r="A6080" s="14"/>
      <c r="B6080" s="259"/>
      <c r="C6080" s="260"/>
      <c r="D6080" s="242" t="s">
        <v>200</v>
      </c>
      <c r="E6080" s="261" t="s">
        <v>1</v>
      </c>
      <c r="F6080" s="262" t="s">
        <v>4011</v>
      </c>
      <c r="G6080" s="260"/>
      <c r="H6080" s="263">
        <v>1.4950000000000001</v>
      </c>
      <c r="I6080" s="264"/>
      <c r="J6080" s="260"/>
      <c r="K6080" s="260"/>
      <c r="L6080" s="265"/>
      <c r="M6080" s="266"/>
      <c r="N6080" s="267"/>
      <c r="O6080" s="267"/>
      <c r="P6080" s="267"/>
      <c r="Q6080" s="267"/>
      <c r="R6080" s="267"/>
      <c r="S6080" s="267"/>
      <c r="T6080" s="268"/>
      <c r="U6080" s="14"/>
      <c r="V6080" s="14"/>
      <c r="W6080" s="14"/>
      <c r="X6080" s="14"/>
      <c r="Y6080" s="14"/>
      <c r="Z6080" s="14"/>
      <c r="AA6080" s="14"/>
      <c r="AB6080" s="14"/>
      <c r="AC6080" s="14"/>
      <c r="AD6080" s="14"/>
      <c r="AE6080" s="14"/>
      <c r="AT6080" s="269" t="s">
        <v>200</v>
      </c>
      <c r="AU6080" s="269" t="s">
        <v>82</v>
      </c>
      <c r="AV6080" s="14" t="s">
        <v>82</v>
      </c>
      <c r="AW6080" s="14" t="s">
        <v>30</v>
      </c>
      <c r="AX6080" s="14" t="s">
        <v>73</v>
      </c>
      <c r="AY6080" s="269" t="s">
        <v>189</v>
      </c>
    </row>
    <row r="6081" s="13" customFormat="1">
      <c r="A6081" s="13"/>
      <c r="B6081" s="249"/>
      <c r="C6081" s="250"/>
      <c r="D6081" s="242" t="s">
        <v>200</v>
      </c>
      <c r="E6081" s="251" t="s">
        <v>1</v>
      </c>
      <c r="F6081" s="252" t="s">
        <v>4012</v>
      </c>
      <c r="G6081" s="250"/>
      <c r="H6081" s="251" t="s">
        <v>1</v>
      </c>
      <c r="I6081" s="253"/>
      <c r="J6081" s="250"/>
      <c r="K6081" s="250"/>
      <c r="L6081" s="254"/>
      <c r="M6081" s="255"/>
      <c r="N6081" s="256"/>
      <c r="O6081" s="256"/>
      <c r="P6081" s="256"/>
      <c r="Q6081" s="256"/>
      <c r="R6081" s="256"/>
      <c r="S6081" s="256"/>
      <c r="T6081" s="257"/>
      <c r="U6081" s="13"/>
      <c r="V6081" s="13"/>
      <c r="W6081" s="13"/>
      <c r="X6081" s="13"/>
      <c r="Y6081" s="13"/>
      <c r="Z6081" s="13"/>
      <c r="AA6081" s="13"/>
      <c r="AB6081" s="13"/>
      <c r="AC6081" s="13"/>
      <c r="AD6081" s="13"/>
      <c r="AE6081" s="13"/>
      <c r="AT6081" s="258" t="s">
        <v>200</v>
      </c>
      <c r="AU6081" s="258" t="s">
        <v>82</v>
      </c>
      <c r="AV6081" s="13" t="s">
        <v>80</v>
      </c>
      <c r="AW6081" s="13" t="s">
        <v>30</v>
      </c>
      <c r="AX6081" s="13" t="s">
        <v>73</v>
      </c>
      <c r="AY6081" s="258" t="s">
        <v>189</v>
      </c>
    </row>
    <row r="6082" s="14" customFormat="1">
      <c r="A6082" s="14"/>
      <c r="B6082" s="259"/>
      <c r="C6082" s="260"/>
      <c r="D6082" s="242" t="s">
        <v>200</v>
      </c>
      <c r="E6082" s="261" t="s">
        <v>1</v>
      </c>
      <c r="F6082" s="262" t="s">
        <v>4013</v>
      </c>
      <c r="G6082" s="260"/>
      <c r="H6082" s="263">
        <v>1.317</v>
      </c>
      <c r="I6082" s="264"/>
      <c r="J6082" s="260"/>
      <c r="K6082" s="260"/>
      <c r="L6082" s="265"/>
      <c r="M6082" s="266"/>
      <c r="N6082" s="267"/>
      <c r="O6082" s="267"/>
      <c r="P6082" s="267"/>
      <c r="Q6082" s="267"/>
      <c r="R6082" s="267"/>
      <c r="S6082" s="267"/>
      <c r="T6082" s="268"/>
      <c r="U6082" s="14"/>
      <c r="V6082" s="14"/>
      <c r="W6082" s="14"/>
      <c r="X6082" s="14"/>
      <c r="Y6082" s="14"/>
      <c r="Z6082" s="14"/>
      <c r="AA6082" s="14"/>
      <c r="AB6082" s="14"/>
      <c r="AC6082" s="14"/>
      <c r="AD6082" s="14"/>
      <c r="AE6082" s="14"/>
      <c r="AT6082" s="269" t="s">
        <v>200</v>
      </c>
      <c r="AU6082" s="269" t="s">
        <v>82</v>
      </c>
      <c r="AV6082" s="14" t="s">
        <v>82</v>
      </c>
      <c r="AW6082" s="14" t="s">
        <v>30</v>
      </c>
      <c r="AX6082" s="14" t="s">
        <v>73</v>
      </c>
      <c r="AY6082" s="269" t="s">
        <v>189</v>
      </c>
    </row>
    <row r="6083" s="13" customFormat="1">
      <c r="A6083" s="13"/>
      <c r="B6083" s="249"/>
      <c r="C6083" s="250"/>
      <c r="D6083" s="242" t="s">
        <v>200</v>
      </c>
      <c r="E6083" s="251" t="s">
        <v>1</v>
      </c>
      <c r="F6083" s="252" t="s">
        <v>4014</v>
      </c>
      <c r="G6083" s="250"/>
      <c r="H6083" s="251" t="s">
        <v>1</v>
      </c>
      <c r="I6083" s="253"/>
      <c r="J6083" s="250"/>
      <c r="K6083" s="250"/>
      <c r="L6083" s="254"/>
      <c r="M6083" s="255"/>
      <c r="N6083" s="256"/>
      <c r="O6083" s="256"/>
      <c r="P6083" s="256"/>
      <c r="Q6083" s="256"/>
      <c r="R6083" s="256"/>
      <c r="S6083" s="256"/>
      <c r="T6083" s="257"/>
      <c r="U6083" s="13"/>
      <c r="V6083" s="13"/>
      <c r="W6083" s="13"/>
      <c r="X6083" s="13"/>
      <c r="Y6083" s="13"/>
      <c r="Z6083" s="13"/>
      <c r="AA6083" s="13"/>
      <c r="AB6083" s="13"/>
      <c r="AC6083" s="13"/>
      <c r="AD6083" s="13"/>
      <c r="AE6083" s="13"/>
      <c r="AT6083" s="258" t="s">
        <v>200</v>
      </c>
      <c r="AU6083" s="258" t="s">
        <v>82</v>
      </c>
      <c r="AV6083" s="13" t="s">
        <v>80</v>
      </c>
      <c r="AW6083" s="13" t="s">
        <v>30</v>
      </c>
      <c r="AX6083" s="13" t="s">
        <v>73</v>
      </c>
      <c r="AY6083" s="258" t="s">
        <v>189</v>
      </c>
    </row>
    <row r="6084" s="14" customFormat="1">
      <c r="A6084" s="14"/>
      <c r="B6084" s="259"/>
      <c r="C6084" s="260"/>
      <c r="D6084" s="242" t="s">
        <v>200</v>
      </c>
      <c r="E6084" s="261" t="s">
        <v>1</v>
      </c>
      <c r="F6084" s="262" t="s">
        <v>4011</v>
      </c>
      <c r="G6084" s="260"/>
      <c r="H6084" s="263">
        <v>1.4950000000000001</v>
      </c>
      <c r="I6084" s="264"/>
      <c r="J6084" s="260"/>
      <c r="K6084" s="260"/>
      <c r="L6084" s="265"/>
      <c r="M6084" s="266"/>
      <c r="N6084" s="267"/>
      <c r="O6084" s="267"/>
      <c r="P6084" s="267"/>
      <c r="Q6084" s="267"/>
      <c r="R6084" s="267"/>
      <c r="S6084" s="267"/>
      <c r="T6084" s="268"/>
      <c r="U6084" s="14"/>
      <c r="V6084" s="14"/>
      <c r="W6084" s="14"/>
      <c r="X6084" s="14"/>
      <c r="Y6084" s="14"/>
      <c r="Z6084" s="14"/>
      <c r="AA6084" s="14"/>
      <c r="AB6084" s="14"/>
      <c r="AC6084" s="14"/>
      <c r="AD6084" s="14"/>
      <c r="AE6084" s="14"/>
      <c r="AT6084" s="269" t="s">
        <v>200</v>
      </c>
      <c r="AU6084" s="269" t="s">
        <v>82</v>
      </c>
      <c r="AV6084" s="14" t="s">
        <v>82</v>
      </c>
      <c r="AW6084" s="14" t="s">
        <v>30</v>
      </c>
      <c r="AX6084" s="14" t="s">
        <v>73</v>
      </c>
      <c r="AY6084" s="269" t="s">
        <v>189</v>
      </c>
    </row>
    <row r="6085" s="13" customFormat="1">
      <c r="A6085" s="13"/>
      <c r="B6085" s="249"/>
      <c r="C6085" s="250"/>
      <c r="D6085" s="242" t="s">
        <v>200</v>
      </c>
      <c r="E6085" s="251" t="s">
        <v>1</v>
      </c>
      <c r="F6085" s="252" t="s">
        <v>4015</v>
      </c>
      <c r="G6085" s="250"/>
      <c r="H6085" s="251" t="s">
        <v>1</v>
      </c>
      <c r="I6085" s="253"/>
      <c r="J6085" s="250"/>
      <c r="K6085" s="250"/>
      <c r="L6085" s="254"/>
      <c r="M6085" s="255"/>
      <c r="N6085" s="256"/>
      <c r="O6085" s="256"/>
      <c r="P6085" s="256"/>
      <c r="Q6085" s="256"/>
      <c r="R6085" s="256"/>
      <c r="S6085" s="256"/>
      <c r="T6085" s="257"/>
      <c r="U6085" s="13"/>
      <c r="V6085" s="13"/>
      <c r="W6085" s="13"/>
      <c r="X6085" s="13"/>
      <c r="Y6085" s="13"/>
      <c r="Z6085" s="13"/>
      <c r="AA6085" s="13"/>
      <c r="AB6085" s="13"/>
      <c r="AC6085" s="13"/>
      <c r="AD6085" s="13"/>
      <c r="AE6085" s="13"/>
      <c r="AT6085" s="258" t="s">
        <v>200</v>
      </c>
      <c r="AU6085" s="258" t="s">
        <v>82</v>
      </c>
      <c r="AV6085" s="13" t="s">
        <v>80</v>
      </c>
      <c r="AW6085" s="13" t="s">
        <v>30</v>
      </c>
      <c r="AX6085" s="13" t="s">
        <v>73</v>
      </c>
      <c r="AY6085" s="258" t="s">
        <v>189</v>
      </c>
    </row>
    <row r="6086" s="14" customFormat="1">
      <c r="A6086" s="14"/>
      <c r="B6086" s="259"/>
      <c r="C6086" s="260"/>
      <c r="D6086" s="242" t="s">
        <v>200</v>
      </c>
      <c r="E6086" s="261" t="s">
        <v>1</v>
      </c>
      <c r="F6086" s="262" t="s">
        <v>4016</v>
      </c>
      <c r="G6086" s="260"/>
      <c r="H6086" s="263">
        <v>0.35099999999999998</v>
      </c>
      <c r="I6086" s="264"/>
      <c r="J6086" s="260"/>
      <c r="K6086" s="260"/>
      <c r="L6086" s="265"/>
      <c r="M6086" s="266"/>
      <c r="N6086" s="267"/>
      <c r="O6086" s="267"/>
      <c r="P6086" s="267"/>
      <c r="Q6086" s="267"/>
      <c r="R6086" s="267"/>
      <c r="S6086" s="267"/>
      <c r="T6086" s="268"/>
      <c r="U6086" s="14"/>
      <c r="V6086" s="14"/>
      <c r="W6086" s="14"/>
      <c r="X6086" s="14"/>
      <c r="Y6086" s="14"/>
      <c r="Z6086" s="14"/>
      <c r="AA6086" s="14"/>
      <c r="AB6086" s="14"/>
      <c r="AC6086" s="14"/>
      <c r="AD6086" s="14"/>
      <c r="AE6086" s="14"/>
      <c r="AT6086" s="269" t="s">
        <v>200</v>
      </c>
      <c r="AU6086" s="269" t="s">
        <v>82</v>
      </c>
      <c r="AV6086" s="14" t="s">
        <v>82</v>
      </c>
      <c r="AW6086" s="14" t="s">
        <v>30</v>
      </c>
      <c r="AX6086" s="14" t="s">
        <v>73</v>
      </c>
      <c r="AY6086" s="269" t="s">
        <v>189</v>
      </c>
    </row>
    <row r="6087" s="16" customFormat="1">
      <c r="A6087" s="16"/>
      <c r="B6087" s="292"/>
      <c r="C6087" s="293"/>
      <c r="D6087" s="242" t="s">
        <v>200</v>
      </c>
      <c r="E6087" s="294" t="s">
        <v>1</v>
      </c>
      <c r="F6087" s="295" t="s">
        <v>290</v>
      </c>
      <c r="G6087" s="293"/>
      <c r="H6087" s="296">
        <v>13.401999999999999</v>
      </c>
      <c r="I6087" s="297"/>
      <c r="J6087" s="293"/>
      <c r="K6087" s="293"/>
      <c r="L6087" s="298"/>
      <c r="M6087" s="299"/>
      <c r="N6087" s="300"/>
      <c r="O6087" s="300"/>
      <c r="P6087" s="300"/>
      <c r="Q6087" s="300"/>
      <c r="R6087" s="300"/>
      <c r="S6087" s="300"/>
      <c r="T6087" s="301"/>
      <c r="U6087" s="16"/>
      <c r="V6087" s="16"/>
      <c r="W6087" s="16"/>
      <c r="X6087" s="16"/>
      <c r="Y6087" s="16"/>
      <c r="Z6087" s="16"/>
      <c r="AA6087" s="16"/>
      <c r="AB6087" s="16"/>
      <c r="AC6087" s="16"/>
      <c r="AD6087" s="16"/>
      <c r="AE6087" s="16"/>
      <c r="AT6087" s="302" t="s">
        <v>200</v>
      </c>
      <c r="AU6087" s="302" t="s">
        <v>82</v>
      </c>
      <c r="AV6087" s="16" t="s">
        <v>214</v>
      </c>
      <c r="AW6087" s="16" t="s">
        <v>30</v>
      </c>
      <c r="AX6087" s="16" t="s">
        <v>73</v>
      </c>
      <c r="AY6087" s="302" t="s">
        <v>189</v>
      </c>
    </row>
    <row r="6088" s="13" customFormat="1">
      <c r="A6088" s="13"/>
      <c r="B6088" s="249"/>
      <c r="C6088" s="250"/>
      <c r="D6088" s="242" t="s">
        <v>200</v>
      </c>
      <c r="E6088" s="251" t="s">
        <v>1</v>
      </c>
      <c r="F6088" s="252" t="s">
        <v>352</v>
      </c>
      <c r="G6088" s="250"/>
      <c r="H6088" s="251" t="s">
        <v>1</v>
      </c>
      <c r="I6088" s="253"/>
      <c r="J6088" s="250"/>
      <c r="K6088" s="250"/>
      <c r="L6088" s="254"/>
      <c r="M6088" s="255"/>
      <c r="N6088" s="256"/>
      <c r="O6088" s="256"/>
      <c r="P6088" s="256"/>
      <c r="Q6088" s="256"/>
      <c r="R6088" s="256"/>
      <c r="S6088" s="256"/>
      <c r="T6088" s="257"/>
      <c r="U6088" s="13"/>
      <c r="V6088" s="13"/>
      <c r="W6088" s="13"/>
      <c r="X6088" s="13"/>
      <c r="Y6088" s="13"/>
      <c r="Z6088" s="13"/>
      <c r="AA6088" s="13"/>
      <c r="AB6088" s="13"/>
      <c r="AC6088" s="13"/>
      <c r="AD6088" s="13"/>
      <c r="AE6088" s="13"/>
      <c r="AT6088" s="258" t="s">
        <v>200</v>
      </c>
      <c r="AU6088" s="258" t="s">
        <v>82</v>
      </c>
      <c r="AV6088" s="13" t="s">
        <v>80</v>
      </c>
      <c r="AW6088" s="13" t="s">
        <v>30</v>
      </c>
      <c r="AX6088" s="13" t="s">
        <v>73</v>
      </c>
      <c r="AY6088" s="258" t="s">
        <v>189</v>
      </c>
    </row>
    <row r="6089" s="13" customFormat="1">
      <c r="A6089" s="13"/>
      <c r="B6089" s="249"/>
      <c r="C6089" s="250"/>
      <c r="D6089" s="242" t="s">
        <v>200</v>
      </c>
      <c r="E6089" s="251" t="s">
        <v>1</v>
      </c>
      <c r="F6089" s="252" t="s">
        <v>4003</v>
      </c>
      <c r="G6089" s="250"/>
      <c r="H6089" s="251" t="s">
        <v>1</v>
      </c>
      <c r="I6089" s="253"/>
      <c r="J6089" s="250"/>
      <c r="K6089" s="250"/>
      <c r="L6089" s="254"/>
      <c r="M6089" s="255"/>
      <c r="N6089" s="256"/>
      <c r="O6089" s="256"/>
      <c r="P6089" s="256"/>
      <c r="Q6089" s="256"/>
      <c r="R6089" s="256"/>
      <c r="S6089" s="256"/>
      <c r="T6089" s="257"/>
      <c r="U6089" s="13"/>
      <c r="V6089" s="13"/>
      <c r="W6089" s="13"/>
      <c r="X6089" s="13"/>
      <c r="Y6089" s="13"/>
      <c r="Z6089" s="13"/>
      <c r="AA6089" s="13"/>
      <c r="AB6089" s="13"/>
      <c r="AC6089" s="13"/>
      <c r="AD6089" s="13"/>
      <c r="AE6089" s="13"/>
      <c r="AT6089" s="258" t="s">
        <v>200</v>
      </c>
      <c r="AU6089" s="258" t="s">
        <v>82</v>
      </c>
      <c r="AV6089" s="13" t="s">
        <v>80</v>
      </c>
      <c r="AW6089" s="13" t="s">
        <v>30</v>
      </c>
      <c r="AX6089" s="13" t="s">
        <v>73</v>
      </c>
      <c r="AY6089" s="258" t="s">
        <v>189</v>
      </c>
    </row>
    <row r="6090" s="14" customFormat="1">
      <c r="A6090" s="14"/>
      <c r="B6090" s="259"/>
      <c r="C6090" s="260"/>
      <c r="D6090" s="242" t="s">
        <v>200</v>
      </c>
      <c r="E6090" s="261" t="s">
        <v>1</v>
      </c>
      <c r="F6090" s="262" t="s">
        <v>4017</v>
      </c>
      <c r="G6090" s="260"/>
      <c r="H6090" s="263">
        <v>6.7279999999999998</v>
      </c>
      <c r="I6090" s="264"/>
      <c r="J6090" s="260"/>
      <c r="K6090" s="260"/>
      <c r="L6090" s="265"/>
      <c r="M6090" s="266"/>
      <c r="N6090" s="267"/>
      <c r="O6090" s="267"/>
      <c r="P6090" s="267"/>
      <c r="Q6090" s="267"/>
      <c r="R6090" s="267"/>
      <c r="S6090" s="267"/>
      <c r="T6090" s="268"/>
      <c r="U6090" s="14"/>
      <c r="V6090" s="14"/>
      <c r="W6090" s="14"/>
      <c r="X6090" s="14"/>
      <c r="Y6090" s="14"/>
      <c r="Z6090" s="14"/>
      <c r="AA6090" s="14"/>
      <c r="AB6090" s="14"/>
      <c r="AC6090" s="14"/>
      <c r="AD6090" s="14"/>
      <c r="AE6090" s="14"/>
      <c r="AT6090" s="269" t="s">
        <v>200</v>
      </c>
      <c r="AU6090" s="269" t="s">
        <v>82</v>
      </c>
      <c r="AV6090" s="14" t="s">
        <v>82</v>
      </c>
      <c r="AW6090" s="14" t="s">
        <v>30</v>
      </c>
      <c r="AX6090" s="14" t="s">
        <v>73</v>
      </c>
      <c r="AY6090" s="269" t="s">
        <v>189</v>
      </c>
    </row>
    <row r="6091" s="13" customFormat="1">
      <c r="A6091" s="13"/>
      <c r="B6091" s="249"/>
      <c r="C6091" s="250"/>
      <c r="D6091" s="242" t="s">
        <v>200</v>
      </c>
      <c r="E6091" s="251" t="s">
        <v>1</v>
      </c>
      <c r="F6091" s="252" t="s">
        <v>4005</v>
      </c>
      <c r="G6091" s="250"/>
      <c r="H6091" s="251" t="s">
        <v>1</v>
      </c>
      <c r="I6091" s="253"/>
      <c r="J6091" s="250"/>
      <c r="K6091" s="250"/>
      <c r="L6091" s="254"/>
      <c r="M6091" s="255"/>
      <c r="N6091" s="256"/>
      <c r="O6091" s="256"/>
      <c r="P6091" s="256"/>
      <c r="Q6091" s="256"/>
      <c r="R6091" s="256"/>
      <c r="S6091" s="256"/>
      <c r="T6091" s="257"/>
      <c r="U6091" s="13"/>
      <c r="V6091" s="13"/>
      <c r="W6091" s="13"/>
      <c r="X6091" s="13"/>
      <c r="Y6091" s="13"/>
      <c r="Z6091" s="13"/>
      <c r="AA6091" s="13"/>
      <c r="AB6091" s="13"/>
      <c r="AC6091" s="13"/>
      <c r="AD6091" s="13"/>
      <c r="AE6091" s="13"/>
      <c r="AT6091" s="258" t="s">
        <v>200</v>
      </c>
      <c r="AU6091" s="258" t="s">
        <v>82</v>
      </c>
      <c r="AV6091" s="13" t="s">
        <v>80</v>
      </c>
      <c r="AW6091" s="13" t="s">
        <v>30</v>
      </c>
      <c r="AX6091" s="13" t="s">
        <v>73</v>
      </c>
      <c r="AY6091" s="258" t="s">
        <v>189</v>
      </c>
    </row>
    <row r="6092" s="14" customFormat="1">
      <c r="A6092" s="14"/>
      <c r="B6092" s="259"/>
      <c r="C6092" s="260"/>
      <c r="D6092" s="242" t="s">
        <v>200</v>
      </c>
      <c r="E6092" s="261" t="s">
        <v>1</v>
      </c>
      <c r="F6092" s="262" t="s">
        <v>4018</v>
      </c>
      <c r="G6092" s="260"/>
      <c r="H6092" s="263">
        <v>2.5880000000000001</v>
      </c>
      <c r="I6092" s="264"/>
      <c r="J6092" s="260"/>
      <c r="K6092" s="260"/>
      <c r="L6092" s="265"/>
      <c r="M6092" s="266"/>
      <c r="N6092" s="267"/>
      <c r="O6092" s="267"/>
      <c r="P6092" s="267"/>
      <c r="Q6092" s="267"/>
      <c r="R6092" s="267"/>
      <c r="S6092" s="267"/>
      <c r="T6092" s="268"/>
      <c r="U6092" s="14"/>
      <c r="V6092" s="14"/>
      <c r="W6092" s="14"/>
      <c r="X6092" s="14"/>
      <c r="Y6092" s="14"/>
      <c r="Z6092" s="14"/>
      <c r="AA6092" s="14"/>
      <c r="AB6092" s="14"/>
      <c r="AC6092" s="14"/>
      <c r="AD6092" s="14"/>
      <c r="AE6092" s="14"/>
      <c r="AT6092" s="269" t="s">
        <v>200</v>
      </c>
      <c r="AU6092" s="269" t="s">
        <v>82</v>
      </c>
      <c r="AV6092" s="14" t="s">
        <v>82</v>
      </c>
      <c r="AW6092" s="14" t="s">
        <v>30</v>
      </c>
      <c r="AX6092" s="14" t="s">
        <v>73</v>
      </c>
      <c r="AY6092" s="269" t="s">
        <v>189</v>
      </c>
    </row>
    <row r="6093" s="13" customFormat="1">
      <c r="A6093" s="13"/>
      <c r="B6093" s="249"/>
      <c r="C6093" s="250"/>
      <c r="D6093" s="242" t="s">
        <v>200</v>
      </c>
      <c r="E6093" s="251" t="s">
        <v>1</v>
      </c>
      <c r="F6093" s="252" t="s">
        <v>4010</v>
      </c>
      <c r="G6093" s="250"/>
      <c r="H6093" s="251" t="s">
        <v>1</v>
      </c>
      <c r="I6093" s="253"/>
      <c r="J6093" s="250"/>
      <c r="K6093" s="250"/>
      <c r="L6093" s="254"/>
      <c r="M6093" s="255"/>
      <c r="N6093" s="256"/>
      <c r="O6093" s="256"/>
      <c r="P6093" s="256"/>
      <c r="Q6093" s="256"/>
      <c r="R6093" s="256"/>
      <c r="S6093" s="256"/>
      <c r="T6093" s="257"/>
      <c r="U6093" s="13"/>
      <c r="V6093" s="13"/>
      <c r="W6093" s="13"/>
      <c r="X6093" s="13"/>
      <c r="Y6093" s="13"/>
      <c r="Z6093" s="13"/>
      <c r="AA6093" s="13"/>
      <c r="AB6093" s="13"/>
      <c r="AC6093" s="13"/>
      <c r="AD6093" s="13"/>
      <c r="AE6093" s="13"/>
      <c r="AT6093" s="258" t="s">
        <v>200</v>
      </c>
      <c r="AU6093" s="258" t="s">
        <v>82</v>
      </c>
      <c r="AV6093" s="13" t="s">
        <v>80</v>
      </c>
      <c r="AW6093" s="13" t="s">
        <v>30</v>
      </c>
      <c r="AX6093" s="13" t="s">
        <v>73</v>
      </c>
      <c r="AY6093" s="258" t="s">
        <v>189</v>
      </c>
    </row>
    <row r="6094" s="14" customFormat="1">
      <c r="A6094" s="14"/>
      <c r="B6094" s="259"/>
      <c r="C6094" s="260"/>
      <c r="D6094" s="242" t="s">
        <v>200</v>
      </c>
      <c r="E6094" s="261" t="s">
        <v>1</v>
      </c>
      <c r="F6094" s="262" t="s">
        <v>4019</v>
      </c>
      <c r="G6094" s="260"/>
      <c r="H6094" s="263">
        <v>0.748</v>
      </c>
      <c r="I6094" s="264"/>
      <c r="J6094" s="260"/>
      <c r="K6094" s="260"/>
      <c r="L6094" s="265"/>
      <c r="M6094" s="266"/>
      <c r="N6094" s="267"/>
      <c r="O6094" s="267"/>
      <c r="P6094" s="267"/>
      <c r="Q6094" s="267"/>
      <c r="R6094" s="267"/>
      <c r="S6094" s="267"/>
      <c r="T6094" s="268"/>
      <c r="U6094" s="14"/>
      <c r="V6094" s="14"/>
      <c r="W6094" s="14"/>
      <c r="X6094" s="14"/>
      <c r="Y6094" s="14"/>
      <c r="Z6094" s="14"/>
      <c r="AA6094" s="14"/>
      <c r="AB6094" s="14"/>
      <c r="AC6094" s="14"/>
      <c r="AD6094" s="14"/>
      <c r="AE6094" s="14"/>
      <c r="AT6094" s="269" t="s">
        <v>200</v>
      </c>
      <c r="AU6094" s="269" t="s">
        <v>82</v>
      </c>
      <c r="AV6094" s="14" t="s">
        <v>82</v>
      </c>
      <c r="AW6094" s="14" t="s">
        <v>30</v>
      </c>
      <c r="AX6094" s="14" t="s">
        <v>73</v>
      </c>
      <c r="AY6094" s="269" t="s">
        <v>189</v>
      </c>
    </row>
    <row r="6095" s="13" customFormat="1">
      <c r="A6095" s="13"/>
      <c r="B6095" s="249"/>
      <c r="C6095" s="250"/>
      <c r="D6095" s="242" t="s">
        <v>200</v>
      </c>
      <c r="E6095" s="251" t="s">
        <v>1</v>
      </c>
      <c r="F6095" s="252" t="s">
        <v>4020</v>
      </c>
      <c r="G6095" s="250"/>
      <c r="H6095" s="251" t="s">
        <v>1</v>
      </c>
      <c r="I6095" s="253"/>
      <c r="J6095" s="250"/>
      <c r="K6095" s="250"/>
      <c r="L6095" s="254"/>
      <c r="M6095" s="255"/>
      <c r="N6095" s="256"/>
      <c r="O6095" s="256"/>
      <c r="P6095" s="256"/>
      <c r="Q6095" s="256"/>
      <c r="R6095" s="256"/>
      <c r="S6095" s="256"/>
      <c r="T6095" s="257"/>
      <c r="U6095" s="13"/>
      <c r="V6095" s="13"/>
      <c r="W6095" s="13"/>
      <c r="X6095" s="13"/>
      <c r="Y6095" s="13"/>
      <c r="Z6095" s="13"/>
      <c r="AA6095" s="13"/>
      <c r="AB6095" s="13"/>
      <c r="AC6095" s="13"/>
      <c r="AD6095" s="13"/>
      <c r="AE6095" s="13"/>
      <c r="AT6095" s="258" t="s">
        <v>200</v>
      </c>
      <c r="AU6095" s="258" t="s">
        <v>82</v>
      </c>
      <c r="AV6095" s="13" t="s">
        <v>80</v>
      </c>
      <c r="AW6095" s="13" t="s">
        <v>30</v>
      </c>
      <c r="AX6095" s="13" t="s">
        <v>73</v>
      </c>
      <c r="AY6095" s="258" t="s">
        <v>189</v>
      </c>
    </row>
    <row r="6096" s="14" customFormat="1">
      <c r="A6096" s="14"/>
      <c r="B6096" s="259"/>
      <c r="C6096" s="260"/>
      <c r="D6096" s="242" t="s">
        <v>200</v>
      </c>
      <c r="E6096" s="261" t="s">
        <v>1</v>
      </c>
      <c r="F6096" s="262" t="s">
        <v>4021</v>
      </c>
      <c r="G6096" s="260"/>
      <c r="H6096" s="263">
        <v>0.68999999999999995</v>
      </c>
      <c r="I6096" s="264"/>
      <c r="J6096" s="260"/>
      <c r="K6096" s="260"/>
      <c r="L6096" s="265"/>
      <c r="M6096" s="266"/>
      <c r="N6096" s="267"/>
      <c r="O6096" s="267"/>
      <c r="P6096" s="267"/>
      <c r="Q6096" s="267"/>
      <c r="R6096" s="267"/>
      <c r="S6096" s="267"/>
      <c r="T6096" s="268"/>
      <c r="U6096" s="14"/>
      <c r="V6096" s="14"/>
      <c r="W6096" s="14"/>
      <c r="X6096" s="14"/>
      <c r="Y6096" s="14"/>
      <c r="Z6096" s="14"/>
      <c r="AA6096" s="14"/>
      <c r="AB6096" s="14"/>
      <c r="AC6096" s="14"/>
      <c r="AD6096" s="14"/>
      <c r="AE6096" s="14"/>
      <c r="AT6096" s="269" t="s">
        <v>200</v>
      </c>
      <c r="AU6096" s="269" t="s">
        <v>82</v>
      </c>
      <c r="AV6096" s="14" t="s">
        <v>82</v>
      </c>
      <c r="AW6096" s="14" t="s">
        <v>30</v>
      </c>
      <c r="AX6096" s="14" t="s">
        <v>73</v>
      </c>
      <c r="AY6096" s="269" t="s">
        <v>189</v>
      </c>
    </row>
    <row r="6097" s="16" customFormat="1">
      <c r="A6097" s="16"/>
      <c r="B6097" s="292"/>
      <c r="C6097" s="293"/>
      <c r="D6097" s="242" t="s">
        <v>200</v>
      </c>
      <c r="E6097" s="294" t="s">
        <v>1</v>
      </c>
      <c r="F6097" s="295" t="s">
        <v>290</v>
      </c>
      <c r="G6097" s="293"/>
      <c r="H6097" s="296">
        <v>10.754</v>
      </c>
      <c r="I6097" s="297"/>
      <c r="J6097" s="293"/>
      <c r="K6097" s="293"/>
      <c r="L6097" s="298"/>
      <c r="M6097" s="299"/>
      <c r="N6097" s="300"/>
      <c r="O6097" s="300"/>
      <c r="P6097" s="300"/>
      <c r="Q6097" s="300"/>
      <c r="R6097" s="300"/>
      <c r="S6097" s="300"/>
      <c r="T6097" s="301"/>
      <c r="U6097" s="16"/>
      <c r="V6097" s="16"/>
      <c r="W6097" s="16"/>
      <c r="X6097" s="16"/>
      <c r="Y6097" s="16"/>
      <c r="Z6097" s="16"/>
      <c r="AA6097" s="16"/>
      <c r="AB6097" s="16"/>
      <c r="AC6097" s="16"/>
      <c r="AD6097" s="16"/>
      <c r="AE6097" s="16"/>
      <c r="AT6097" s="302" t="s">
        <v>200</v>
      </c>
      <c r="AU6097" s="302" t="s">
        <v>82</v>
      </c>
      <c r="AV6097" s="16" t="s">
        <v>214</v>
      </c>
      <c r="AW6097" s="16" t="s">
        <v>30</v>
      </c>
      <c r="AX6097" s="16" t="s">
        <v>73</v>
      </c>
      <c r="AY6097" s="302" t="s">
        <v>189</v>
      </c>
    </row>
    <row r="6098" s="13" customFormat="1">
      <c r="A6098" s="13"/>
      <c r="B6098" s="249"/>
      <c r="C6098" s="250"/>
      <c r="D6098" s="242" t="s">
        <v>200</v>
      </c>
      <c r="E6098" s="251" t="s">
        <v>1</v>
      </c>
      <c r="F6098" s="252" t="s">
        <v>405</v>
      </c>
      <c r="G6098" s="250"/>
      <c r="H6098" s="251" t="s">
        <v>1</v>
      </c>
      <c r="I6098" s="253"/>
      <c r="J6098" s="250"/>
      <c r="K6098" s="250"/>
      <c r="L6098" s="254"/>
      <c r="M6098" s="255"/>
      <c r="N6098" s="256"/>
      <c r="O6098" s="256"/>
      <c r="P6098" s="256"/>
      <c r="Q6098" s="256"/>
      <c r="R6098" s="256"/>
      <c r="S6098" s="256"/>
      <c r="T6098" s="257"/>
      <c r="U6098" s="13"/>
      <c r="V6098" s="13"/>
      <c r="W6098" s="13"/>
      <c r="X6098" s="13"/>
      <c r="Y6098" s="13"/>
      <c r="Z6098" s="13"/>
      <c r="AA6098" s="13"/>
      <c r="AB6098" s="13"/>
      <c r="AC6098" s="13"/>
      <c r="AD6098" s="13"/>
      <c r="AE6098" s="13"/>
      <c r="AT6098" s="258" t="s">
        <v>200</v>
      </c>
      <c r="AU6098" s="258" t="s">
        <v>82</v>
      </c>
      <c r="AV6098" s="13" t="s">
        <v>80</v>
      </c>
      <c r="AW6098" s="13" t="s">
        <v>30</v>
      </c>
      <c r="AX6098" s="13" t="s">
        <v>73</v>
      </c>
      <c r="AY6098" s="258" t="s">
        <v>189</v>
      </c>
    </row>
    <row r="6099" s="13" customFormat="1">
      <c r="A6099" s="13"/>
      <c r="B6099" s="249"/>
      <c r="C6099" s="250"/>
      <c r="D6099" s="242" t="s">
        <v>200</v>
      </c>
      <c r="E6099" s="251" t="s">
        <v>1</v>
      </c>
      <c r="F6099" s="252" t="s">
        <v>4022</v>
      </c>
      <c r="G6099" s="250"/>
      <c r="H6099" s="251" t="s">
        <v>1</v>
      </c>
      <c r="I6099" s="253"/>
      <c r="J6099" s="250"/>
      <c r="K6099" s="250"/>
      <c r="L6099" s="254"/>
      <c r="M6099" s="255"/>
      <c r="N6099" s="256"/>
      <c r="O6099" s="256"/>
      <c r="P6099" s="256"/>
      <c r="Q6099" s="256"/>
      <c r="R6099" s="256"/>
      <c r="S6099" s="256"/>
      <c r="T6099" s="257"/>
      <c r="U6099" s="13"/>
      <c r="V6099" s="13"/>
      <c r="W6099" s="13"/>
      <c r="X6099" s="13"/>
      <c r="Y6099" s="13"/>
      <c r="Z6099" s="13"/>
      <c r="AA6099" s="13"/>
      <c r="AB6099" s="13"/>
      <c r="AC6099" s="13"/>
      <c r="AD6099" s="13"/>
      <c r="AE6099" s="13"/>
      <c r="AT6099" s="258" t="s">
        <v>200</v>
      </c>
      <c r="AU6099" s="258" t="s">
        <v>82</v>
      </c>
      <c r="AV6099" s="13" t="s">
        <v>80</v>
      </c>
      <c r="AW6099" s="13" t="s">
        <v>30</v>
      </c>
      <c r="AX6099" s="13" t="s">
        <v>73</v>
      </c>
      <c r="AY6099" s="258" t="s">
        <v>189</v>
      </c>
    </row>
    <row r="6100" s="14" customFormat="1">
      <c r="A6100" s="14"/>
      <c r="B6100" s="259"/>
      <c r="C6100" s="260"/>
      <c r="D6100" s="242" t="s">
        <v>200</v>
      </c>
      <c r="E6100" s="261" t="s">
        <v>1</v>
      </c>
      <c r="F6100" s="262" t="s">
        <v>4023</v>
      </c>
      <c r="G6100" s="260"/>
      <c r="H6100" s="263">
        <v>1.9319999999999999</v>
      </c>
      <c r="I6100" s="264"/>
      <c r="J6100" s="260"/>
      <c r="K6100" s="260"/>
      <c r="L6100" s="265"/>
      <c r="M6100" s="266"/>
      <c r="N6100" s="267"/>
      <c r="O6100" s="267"/>
      <c r="P6100" s="267"/>
      <c r="Q6100" s="267"/>
      <c r="R6100" s="267"/>
      <c r="S6100" s="267"/>
      <c r="T6100" s="268"/>
      <c r="U6100" s="14"/>
      <c r="V6100" s="14"/>
      <c r="W6100" s="14"/>
      <c r="X6100" s="14"/>
      <c r="Y6100" s="14"/>
      <c r="Z6100" s="14"/>
      <c r="AA6100" s="14"/>
      <c r="AB6100" s="14"/>
      <c r="AC6100" s="14"/>
      <c r="AD6100" s="14"/>
      <c r="AE6100" s="14"/>
      <c r="AT6100" s="269" t="s">
        <v>200</v>
      </c>
      <c r="AU6100" s="269" t="s">
        <v>82</v>
      </c>
      <c r="AV6100" s="14" t="s">
        <v>82</v>
      </c>
      <c r="AW6100" s="14" t="s">
        <v>30</v>
      </c>
      <c r="AX6100" s="14" t="s">
        <v>73</v>
      </c>
      <c r="AY6100" s="269" t="s">
        <v>189</v>
      </c>
    </row>
    <row r="6101" s="16" customFormat="1">
      <c r="A6101" s="16"/>
      <c r="B6101" s="292"/>
      <c r="C6101" s="293"/>
      <c r="D6101" s="242" t="s">
        <v>200</v>
      </c>
      <c r="E6101" s="294" t="s">
        <v>1</v>
      </c>
      <c r="F6101" s="295" t="s">
        <v>290</v>
      </c>
      <c r="G6101" s="293"/>
      <c r="H6101" s="296">
        <v>1.9319999999999999</v>
      </c>
      <c r="I6101" s="297"/>
      <c r="J6101" s="293"/>
      <c r="K6101" s="293"/>
      <c r="L6101" s="298"/>
      <c r="M6101" s="299"/>
      <c r="N6101" s="300"/>
      <c r="O6101" s="300"/>
      <c r="P6101" s="300"/>
      <c r="Q6101" s="300"/>
      <c r="R6101" s="300"/>
      <c r="S6101" s="300"/>
      <c r="T6101" s="301"/>
      <c r="U6101" s="16"/>
      <c r="V6101" s="16"/>
      <c r="W6101" s="16"/>
      <c r="X6101" s="16"/>
      <c r="Y6101" s="16"/>
      <c r="Z6101" s="16"/>
      <c r="AA6101" s="16"/>
      <c r="AB6101" s="16"/>
      <c r="AC6101" s="16"/>
      <c r="AD6101" s="16"/>
      <c r="AE6101" s="16"/>
      <c r="AT6101" s="302" t="s">
        <v>200</v>
      </c>
      <c r="AU6101" s="302" t="s">
        <v>82</v>
      </c>
      <c r="AV6101" s="16" t="s">
        <v>214</v>
      </c>
      <c r="AW6101" s="16" t="s">
        <v>30</v>
      </c>
      <c r="AX6101" s="16" t="s">
        <v>73</v>
      </c>
      <c r="AY6101" s="302" t="s">
        <v>189</v>
      </c>
    </row>
    <row r="6102" s="13" customFormat="1">
      <c r="A6102" s="13"/>
      <c r="B6102" s="249"/>
      <c r="C6102" s="250"/>
      <c r="D6102" s="242" t="s">
        <v>200</v>
      </c>
      <c r="E6102" s="251" t="s">
        <v>1</v>
      </c>
      <c r="F6102" s="252" t="s">
        <v>407</v>
      </c>
      <c r="G6102" s="250"/>
      <c r="H6102" s="251" t="s">
        <v>1</v>
      </c>
      <c r="I6102" s="253"/>
      <c r="J6102" s="250"/>
      <c r="K6102" s="250"/>
      <c r="L6102" s="254"/>
      <c r="M6102" s="255"/>
      <c r="N6102" s="256"/>
      <c r="O6102" s="256"/>
      <c r="P6102" s="256"/>
      <c r="Q6102" s="256"/>
      <c r="R6102" s="256"/>
      <c r="S6102" s="256"/>
      <c r="T6102" s="257"/>
      <c r="U6102" s="13"/>
      <c r="V6102" s="13"/>
      <c r="W6102" s="13"/>
      <c r="X6102" s="13"/>
      <c r="Y6102" s="13"/>
      <c r="Z6102" s="13"/>
      <c r="AA6102" s="13"/>
      <c r="AB6102" s="13"/>
      <c r="AC6102" s="13"/>
      <c r="AD6102" s="13"/>
      <c r="AE6102" s="13"/>
      <c r="AT6102" s="258" t="s">
        <v>200</v>
      </c>
      <c r="AU6102" s="258" t="s">
        <v>82</v>
      </c>
      <c r="AV6102" s="13" t="s">
        <v>80</v>
      </c>
      <c r="AW6102" s="13" t="s">
        <v>30</v>
      </c>
      <c r="AX6102" s="13" t="s">
        <v>73</v>
      </c>
      <c r="AY6102" s="258" t="s">
        <v>189</v>
      </c>
    </row>
    <row r="6103" s="13" customFormat="1">
      <c r="A6103" s="13"/>
      <c r="B6103" s="249"/>
      <c r="C6103" s="250"/>
      <c r="D6103" s="242" t="s">
        <v>200</v>
      </c>
      <c r="E6103" s="251" t="s">
        <v>1</v>
      </c>
      <c r="F6103" s="252" t="s">
        <v>4003</v>
      </c>
      <c r="G6103" s="250"/>
      <c r="H6103" s="251" t="s">
        <v>1</v>
      </c>
      <c r="I6103" s="253"/>
      <c r="J6103" s="250"/>
      <c r="K6103" s="250"/>
      <c r="L6103" s="254"/>
      <c r="M6103" s="255"/>
      <c r="N6103" s="256"/>
      <c r="O6103" s="256"/>
      <c r="P6103" s="256"/>
      <c r="Q6103" s="256"/>
      <c r="R6103" s="256"/>
      <c r="S6103" s="256"/>
      <c r="T6103" s="257"/>
      <c r="U6103" s="13"/>
      <c r="V6103" s="13"/>
      <c r="W6103" s="13"/>
      <c r="X6103" s="13"/>
      <c r="Y6103" s="13"/>
      <c r="Z6103" s="13"/>
      <c r="AA6103" s="13"/>
      <c r="AB6103" s="13"/>
      <c r="AC6103" s="13"/>
      <c r="AD6103" s="13"/>
      <c r="AE6103" s="13"/>
      <c r="AT6103" s="258" t="s">
        <v>200</v>
      </c>
      <c r="AU6103" s="258" t="s">
        <v>82</v>
      </c>
      <c r="AV6103" s="13" t="s">
        <v>80</v>
      </c>
      <c r="AW6103" s="13" t="s">
        <v>30</v>
      </c>
      <c r="AX6103" s="13" t="s">
        <v>73</v>
      </c>
      <c r="AY6103" s="258" t="s">
        <v>189</v>
      </c>
    </row>
    <row r="6104" s="14" customFormat="1">
      <c r="A6104" s="14"/>
      <c r="B6104" s="259"/>
      <c r="C6104" s="260"/>
      <c r="D6104" s="242" t="s">
        <v>200</v>
      </c>
      <c r="E6104" s="261" t="s">
        <v>1</v>
      </c>
      <c r="F6104" s="262" t="s">
        <v>4024</v>
      </c>
      <c r="G6104" s="260"/>
      <c r="H6104" s="263">
        <v>3.9100000000000001</v>
      </c>
      <c r="I6104" s="264"/>
      <c r="J6104" s="260"/>
      <c r="K6104" s="260"/>
      <c r="L6104" s="265"/>
      <c r="M6104" s="266"/>
      <c r="N6104" s="267"/>
      <c r="O6104" s="267"/>
      <c r="P6104" s="267"/>
      <c r="Q6104" s="267"/>
      <c r="R6104" s="267"/>
      <c r="S6104" s="267"/>
      <c r="T6104" s="268"/>
      <c r="U6104" s="14"/>
      <c r="V6104" s="14"/>
      <c r="W6104" s="14"/>
      <c r="X6104" s="14"/>
      <c r="Y6104" s="14"/>
      <c r="Z6104" s="14"/>
      <c r="AA6104" s="14"/>
      <c r="AB6104" s="14"/>
      <c r="AC6104" s="14"/>
      <c r="AD6104" s="14"/>
      <c r="AE6104" s="14"/>
      <c r="AT6104" s="269" t="s">
        <v>200</v>
      </c>
      <c r="AU6104" s="269" t="s">
        <v>82</v>
      </c>
      <c r="AV6104" s="14" t="s">
        <v>82</v>
      </c>
      <c r="AW6104" s="14" t="s">
        <v>30</v>
      </c>
      <c r="AX6104" s="14" t="s">
        <v>73</v>
      </c>
      <c r="AY6104" s="269" t="s">
        <v>189</v>
      </c>
    </row>
    <row r="6105" s="13" customFormat="1">
      <c r="A6105" s="13"/>
      <c r="B6105" s="249"/>
      <c r="C6105" s="250"/>
      <c r="D6105" s="242" t="s">
        <v>200</v>
      </c>
      <c r="E6105" s="251" t="s">
        <v>1</v>
      </c>
      <c r="F6105" s="252" t="s">
        <v>4005</v>
      </c>
      <c r="G6105" s="250"/>
      <c r="H6105" s="251" t="s">
        <v>1</v>
      </c>
      <c r="I6105" s="253"/>
      <c r="J6105" s="250"/>
      <c r="K6105" s="250"/>
      <c r="L6105" s="254"/>
      <c r="M6105" s="255"/>
      <c r="N6105" s="256"/>
      <c r="O6105" s="256"/>
      <c r="P6105" s="256"/>
      <c r="Q6105" s="256"/>
      <c r="R6105" s="256"/>
      <c r="S6105" s="256"/>
      <c r="T6105" s="257"/>
      <c r="U6105" s="13"/>
      <c r="V6105" s="13"/>
      <c r="W6105" s="13"/>
      <c r="X6105" s="13"/>
      <c r="Y6105" s="13"/>
      <c r="Z6105" s="13"/>
      <c r="AA6105" s="13"/>
      <c r="AB6105" s="13"/>
      <c r="AC6105" s="13"/>
      <c r="AD6105" s="13"/>
      <c r="AE6105" s="13"/>
      <c r="AT6105" s="258" t="s">
        <v>200</v>
      </c>
      <c r="AU6105" s="258" t="s">
        <v>82</v>
      </c>
      <c r="AV6105" s="13" t="s">
        <v>80</v>
      </c>
      <c r="AW6105" s="13" t="s">
        <v>30</v>
      </c>
      <c r="AX6105" s="13" t="s">
        <v>73</v>
      </c>
      <c r="AY6105" s="258" t="s">
        <v>189</v>
      </c>
    </row>
    <row r="6106" s="14" customFormat="1">
      <c r="A6106" s="14"/>
      <c r="B6106" s="259"/>
      <c r="C6106" s="260"/>
      <c r="D6106" s="242" t="s">
        <v>200</v>
      </c>
      <c r="E6106" s="261" t="s">
        <v>1</v>
      </c>
      <c r="F6106" s="262" t="s">
        <v>4025</v>
      </c>
      <c r="G6106" s="260"/>
      <c r="H6106" s="263">
        <v>0.71899999999999997</v>
      </c>
      <c r="I6106" s="264"/>
      <c r="J6106" s="260"/>
      <c r="K6106" s="260"/>
      <c r="L6106" s="265"/>
      <c r="M6106" s="266"/>
      <c r="N6106" s="267"/>
      <c r="O6106" s="267"/>
      <c r="P6106" s="267"/>
      <c r="Q6106" s="267"/>
      <c r="R6106" s="267"/>
      <c r="S6106" s="267"/>
      <c r="T6106" s="268"/>
      <c r="U6106" s="14"/>
      <c r="V6106" s="14"/>
      <c r="W6106" s="14"/>
      <c r="X6106" s="14"/>
      <c r="Y6106" s="14"/>
      <c r="Z6106" s="14"/>
      <c r="AA6106" s="14"/>
      <c r="AB6106" s="14"/>
      <c r="AC6106" s="14"/>
      <c r="AD6106" s="14"/>
      <c r="AE6106" s="14"/>
      <c r="AT6106" s="269" t="s">
        <v>200</v>
      </c>
      <c r="AU6106" s="269" t="s">
        <v>82</v>
      </c>
      <c r="AV6106" s="14" t="s">
        <v>82</v>
      </c>
      <c r="AW6106" s="14" t="s">
        <v>30</v>
      </c>
      <c r="AX6106" s="14" t="s">
        <v>73</v>
      </c>
      <c r="AY6106" s="269" t="s">
        <v>189</v>
      </c>
    </row>
    <row r="6107" s="16" customFormat="1">
      <c r="A6107" s="16"/>
      <c r="B6107" s="292"/>
      <c r="C6107" s="293"/>
      <c r="D6107" s="242" t="s">
        <v>200</v>
      </c>
      <c r="E6107" s="294" t="s">
        <v>1</v>
      </c>
      <c r="F6107" s="295" t="s">
        <v>290</v>
      </c>
      <c r="G6107" s="293"/>
      <c r="H6107" s="296">
        <v>4.6289999999999996</v>
      </c>
      <c r="I6107" s="297"/>
      <c r="J6107" s="293"/>
      <c r="K6107" s="293"/>
      <c r="L6107" s="298"/>
      <c r="M6107" s="299"/>
      <c r="N6107" s="300"/>
      <c r="O6107" s="300"/>
      <c r="P6107" s="300"/>
      <c r="Q6107" s="300"/>
      <c r="R6107" s="300"/>
      <c r="S6107" s="300"/>
      <c r="T6107" s="301"/>
      <c r="U6107" s="16"/>
      <c r="V6107" s="16"/>
      <c r="W6107" s="16"/>
      <c r="X6107" s="16"/>
      <c r="Y6107" s="16"/>
      <c r="Z6107" s="16"/>
      <c r="AA6107" s="16"/>
      <c r="AB6107" s="16"/>
      <c r="AC6107" s="16"/>
      <c r="AD6107" s="16"/>
      <c r="AE6107" s="16"/>
      <c r="AT6107" s="302" t="s">
        <v>200</v>
      </c>
      <c r="AU6107" s="302" t="s">
        <v>82</v>
      </c>
      <c r="AV6107" s="16" t="s">
        <v>214</v>
      </c>
      <c r="AW6107" s="16" t="s">
        <v>30</v>
      </c>
      <c r="AX6107" s="16" t="s">
        <v>73</v>
      </c>
      <c r="AY6107" s="302" t="s">
        <v>189</v>
      </c>
    </row>
    <row r="6108" s="13" customFormat="1">
      <c r="A6108" s="13"/>
      <c r="B6108" s="249"/>
      <c r="C6108" s="250"/>
      <c r="D6108" s="242" t="s">
        <v>200</v>
      </c>
      <c r="E6108" s="251" t="s">
        <v>1</v>
      </c>
      <c r="F6108" s="252" t="s">
        <v>971</v>
      </c>
      <c r="G6108" s="250"/>
      <c r="H6108" s="251" t="s">
        <v>1</v>
      </c>
      <c r="I6108" s="253"/>
      <c r="J6108" s="250"/>
      <c r="K6108" s="250"/>
      <c r="L6108" s="254"/>
      <c r="M6108" s="255"/>
      <c r="N6108" s="256"/>
      <c r="O6108" s="256"/>
      <c r="P6108" s="256"/>
      <c r="Q6108" s="256"/>
      <c r="R6108" s="256"/>
      <c r="S6108" s="256"/>
      <c r="T6108" s="257"/>
      <c r="U6108" s="13"/>
      <c r="V6108" s="13"/>
      <c r="W6108" s="13"/>
      <c r="X6108" s="13"/>
      <c r="Y6108" s="13"/>
      <c r="Z6108" s="13"/>
      <c r="AA6108" s="13"/>
      <c r="AB6108" s="13"/>
      <c r="AC6108" s="13"/>
      <c r="AD6108" s="13"/>
      <c r="AE6108" s="13"/>
      <c r="AT6108" s="258" t="s">
        <v>200</v>
      </c>
      <c r="AU6108" s="258" t="s">
        <v>82</v>
      </c>
      <c r="AV6108" s="13" t="s">
        <v>80</v>
      </c>
      <c r="AW6108" s="13" t="s">
        <v>30</v>
      </c>
      <c r="AX6108" s="13" t="s">
        <v>73</v>
      </c>
      <c r="AY6108" s="258" t="s">
        <v>189</v>
      </c>
    </row>
    <row r="6109" s="13" customFormat="1">
      <c r="A6109" s="13"/>
      <c r="B6109" s="249"/>
      <c r="C6109" s="250"/>
      <c r="D6109" s="242" t="s">
        <v>200</v>
      </c>
      <c r="E6109" s="251" t="s">
        <v>1</v>
      </c>
      <c r="F6109" s="252" t="s">
        <v>972</v>
      </c>
      <c r="G6109" s="250"/>
      <c r="H6109" s="251" t="s">
        <v>1</v>
      </c>
      <c r="I6109" s="253"/>
      <c r="J6109" s="250"/>
      <c r="K6109" s="250"/>
      <c r="L6109" s="254"/>
      <c r="M6109" s="255"/>
      <c r="N6109" s="256"/>
      <c r="O6109" s="256"/>
      <c r="P6109" s="256"/>
      <c r="Q6109" s="256"/>
      <c r="R6109" s="256"/>
      <c r="S6109" s="256"/>
      <c r="T6109" s="257"/>
      <c r="U6109" s="13"/>
      <c r="V6109" s="13"/>
      <c r="W6109" s="13"/>
      <c r="X6109" s="13"/>
      <c r="Y6109" s="13"/>
      <c r="Z6109" s="13"/>
      <c r="AA6109" s="13"/>
      <c r="AB6109" s="13"/>
      <c r="AC6109" s="13"/>
      <c r="AD6109" s="13"/>
      <c r="AE6109" s="13"/>
      <c r="AT6109" s="258" t="s">
        <v>200</v>
      </c>
      <c r="AU6109" s="258" t="s">
        <v>82</v>
      </c>
      <c r="AV6109" s="13" t="s">
        <v>80</v>
      </c>
      <c r="AW6109" s="13" t="s">
        <v>30</v>
      </c>
      <c r="AX6109" s="13" t="s">
        <v>73</v>
      </c>
      <c r="AY6109" s="258" t="s">
        <v>189</v>
      </c>
    </row>
    <row r="6110" s="13" customFormat="1">
      <c r="A6110" s="13"/>
      <c r="B6110" s="249"/>
      <c r="C6110" s="250"/>
      <c r="D6110" s="242" t="s">
        <v>200</v>
      </c>
      <c r="E6110" s="251" t="s">
        <v>1</v>
      </c>
      <c r="F6110" s="252" t="s">
        <v>4026</v>
      </c>
      <c r="G6110" s="250"/>
      <c r="H6110" s="251" t="s">
        <v>1</v>
      </c>
      <c r="I6110" s="253"/>
      <c r="J6110" s="250"/>
      <c r="K6110" s="250"/>
      <c r="L6110" s="254"/>
      <c r="M6110" s="255"/>
      <c r="N6110" s="256"/>
      <c r="O6110" s="256"/>
      <c r="P6110" s="256"/>
      <c r="Q6110" s="256"/>
      <c r="R6110" s="256"/>
      <c r="S6110" s="256"/>
      <c r="T6110" s="257"/>
      <c r="U6110" s="13"/>
      <c r="V6110" s="13"/>
      <c r="W6110" s="13"/>
      <c r="X6110" s="13"/>
      <c r="Y6110" s="13"/>
      <c r="Z6110" s="13"/>
      <c r="AA6110" s="13"/>
      <c r="AB6110" s="13"/>
      <c r="AC6110" s="13"/>
      <c r="AD6110" s="13"/>
      <c r="AE6110" s="13"/>
      <c r="AT6110" s="258" t="s">
        <v>200</v>
      </c>
      <c r="AU6110" s="258" t="s">
        <v>82</v>
      </c>
      <c r="AV6110" s="13" t="s">
        <v>80</v>
      </c>
      <c r="AW6110" s="13" t="s">
        <v>30</v>
      </c>
      <c r="AX6110" s="13" t="s">
        <v>73</v>
      </c>
      <c r="AY6110" s="258" t="s">
        <v>189</v>
      </c>
    </row>
    <row r="6111" s="14" customFormat="1">
      <c r="A6111" s="14"/>
      <c r="B6111" s="259"/>
      <c r="C6111" s="260"/>
      <c r="D6111" s="242" t="s">
        <v>200</v>
      </c>
      <c r="E6111" s="261" t="s">
        <v>1</v>
      </c>
      <c r="F6111" s="262" t="s">
        <v>4027</v>
      </c>
      <c r="G6111" s="260"/>
      <c r="H6111" s="263">
        <v>4.4589999999999996</v>
      </c>
      <c r="I6111" s="264"/>
      <c r="J6111" s="260"/>
      <c r="K6111" s="260"/>
      <c r="L6111" s="265"/>
      <c r="M6111" s="266"/>
      <c r="N6111" s="267"/>
      <c r="O6111" s="267"/>
      <c r="P6111" s="267"/>
      <c r="Q6111" s="267"/>
      <c r="R6111" s="267"/>
      <c r="S6111" s="267"/>
      <c r="T6111" s="268"/>
      <c r="U6111" s="14"/>
      <c r="V6111" s="14"/>
      <c r="W6111" s="14"/>
      <c r="X6111" s="14"/>
      <c r="Y6111" s="14"/>
      <c r="Z6111" s="14"/>
      <c r="AA6111" s="14"/>
      <c r="AB6111" s="14"/>
      <c r="AC6111" s="14"/>
      <c r="AD6111" s="14"/>
      <c r="AE6111" s="14"/>
      <c r="AT6111" s="269" t="s">
        <v>200</v>
      </c>
      <c r="AU6111" s="269" t="s">
        <v>82</v>
      </c>
      <c r="AV6111" s="14" t="s">
        <v>82</v>
      </c>
      <c r="AW6111" s="14" t="s">
        <v>30</v>
      </c>
      <c r="AX6111" s="14" t="s">
        <v>73</v>
      </c>
      <c r="AY6111" s="269" t="s">
        <v>189</v>
      </c>
    </row>
    <row r="6112" s="15" customFormat="1">
      <c r="A6112" s="15"/>
      <c r="B6112" s="270"/>
      <c r="C6112" s="271"/>
      <c r="D6112" s="242" t="s">
        <v>200</v>
      </c>
      <c r="E6112" s="272" t="s">
        <v>1</v>
      </c>
      <c r="F6112" s="273" t="s">
        <v>207</v>
      </c>
      <c r="G6112" s="271"/>
      <c r="H6112" s="274">
        <v>45.411000000000001</v>
      </c>
      <c r="I6112" s="275"/>
      <c r="J6112" s="271"/>
      <c r="K6112" s="271"/>
      <c r="L6112" s="276"/>
      <c r="M6112" s="277"/>
      <c r="N6112" s="278"/>
      <c r="O6112" s="278"/>
      <c r="P6112" s="278"/>
      <c r="Q6112" s="278"/>
      <c r="R6112" s="278"/>
      <c r="S6112" s="278"/>
      <c r="T6112" s="279"/>
      <c r="U6112" s="15"/>
      <c r="V6112" s="15"/>
      <c r="W6112" s="15"/>
      <c r="X6112" s="15"/>
      <c r="Y6112" s="15"/>
      <c r="Z6112" s="15"/>
      <c r="AA6112" s="15"/>
      <c r="AB6112" s="15"/>
      <c r="AC6112" s="15"/>
      <c r="AD6112" s="15"/>
      <c r="AE6112" s="15"/>
      <c r="AT6112" s="280" t="s">
        <v>200</v>
      </c>
      <c r="AU6112" s="280" t="s">
        <v>82</v>
      </c>
      <c r="AV6112" s="15" t="s">
        <v>195</v>
      </c>
      <c r="AW6112" s="15" t="s">
        <v>30</v>
      </c>
      <c r="AX6112" s="15" t="s">
        <v>80</v>
      </c>
      <c r="AY6112" s="280" t="s">
        <v>189</v>
      </c>
    </row>
    <row r="6113" s="2" customFormat="1" ht="16.5" customHeight="1">
      <c r="A6113" s="39"/>
      <c r="B6113" s="40"/>
      <c r="C6113" s="228" t="s">
        <v>4028</v>
      </c>
      <c r="D6113" s="228" t="s">
        <v>191</v>
      </c>
      <c r="E6113" s="229" t="s">
        <v>4029</v>
      </c>
      <c r="F6113" s="230" t="s">
        <v>4030</v>
      </c>
      <c r="G6113" s="231" t="s">
        <v>301</v>
      </c>
      <c r="H6113" s="232">
        <v>45.411000000000001</v>
      </c>
      <c r="I6113" s="233"/>
      <c r="J6113" s="234">
        <f>ROUND(I6113*H6113,2)</f>
        <v>0</v>
      </c>
      <c r="K6113" s="235"/>
      <c r="L6113" s="45"/>
      <c r="M6113" s="236" t="s">
        <v>1</v>
      </c>
      <c r="N6113" s="237" t="s">
        <v>38</v>
      </c>
      <c r="O6113" s="92"/>
      <c r="P6113" s="238">
        <f>O6113*H6113</f>
        <v>0</v>
      </c>
      <c r="Q6113" s="238">
        <v>0</v>
      </c>
      <c r="R6113" s="238">
        <f>Q6113*H6113</f>
        <v>0</v>
      </c>
      <c r="S6113" s="238">
        <v>0</v>
      </c>
      <c r="T6113" s="239">
        <f>S6113*H6113</f>
        <v>0</v>
      </c>
      <c r="U6113" s="39"/>
      <c r="V6113" s="39"/>
      <c r="W6113" s="39"/>
      <c r="X6113" s="39"/>
      <c r="Y6113" s="39"/>
      <c r="Z6113" s="39"/>
      <c r="AA6113" s="39"/>
      <c r="AB6113" s="39"/>
      <c r="AC6113" s="39"/>
      <c r="AD6113" s="39"/>
      <c r="AE6113" s="39"/>
      <c r="AR6113" s="240" t="s">
        <v>306</v>
      </c>
      <c r="AT6113" s="240" t="s">
        <v>191</v>
      </c>
      <c r="AU6113" s="240" t="s">
        <v>82</v>
      </c>
      <c r="AY6113" s="18" t="s">
        <v>189</v>
      </c>
      <c r="BE6113" s="241">
        <f>IF(N6113="základní",J6113,0)</f>
        <v>0</v>
      </c>
      <c r="BF6113" s="241">
        <f>IF(N6113="snížená",J6113,0)</f>
        <v>0</v>
      </c>
      <c r="BG6113" s="241">
        <f>IF(N6113="zákl. přenesená",J6113,0)</f>
        <v>0</v>
      </c>
      <c r="BH6113" s="241">
        <f>IF(N6113="sníž. přenesená",J6113,0)</f>
        <v>0</v>
      </c>
      <c r="BI6113" s="241">
        <f>IF(N6113="nulová",J6113,0)</f>
        <v>0</v>
      </c>
      <c r="BJ6113" s="18" t="s">
        <v>80</v>
      </c>
      <c r="BK6113" s="241">
        <f>ROUND(I6113*H6113,2)</f>
        <v>0</v>
      </c>
      <c r="BL6113" s="18" t="s">
        <v>306</v>
      </c>
      <c r="BM6113" s="240" t="s">
        <v>4031</v>
      </c>
    </row>
    <row r="6114" s="2" customFormat="1">
      <c r="A6114" s="39"/>
      <c r="B6114" s="40"/>
      <c r="C6114" s="41"/>
      <c r="D6114" s="242" t="s">
        <v>197</v>
      </c>
      <c r="E6114" s="41"/>
      <c r="F6114" s="243" t="s">
        <v>4030</v>
      </c>
      <c r="G6114" s="41"/>
      <c r="H6114" s="41"/>
      <c r="I6114" s="244"/>
      <c r="J6114" s="41"/>
      <c r="K6114" s="41"/>
      <c r="L6114" s="45"/>
      <c r="M6114" s="245"/>
      <c r="N6114" s="246"/>
      <c r="O6114" s="92"/>
      <c r="P6114" s="92"/>
      <c r="Q6114" s="92"/>
      <c r="R6114" s="92"/>
      <c r="S6114" s="92"/>
      <c r="T6114" s="93"/>
      <c r="U6114" s="39"/>
      <c r="V6114" s="39"/>
      <c r="W6114" s="39"/>
      <c r="X6114" s="39"/>
      <c r="Y6114" s="39"/>
      <c r="Z6114" s="39"/>
      <c r="AA6114" s="39"/>
      <c r="AB6114" s="39"/>
      <c r="AC6114" s="39"/>
      <c r="AD6114" s="39"/>
      <c r="AE6114" s="39"/>
      <c r="AT6114" s="18" t="s">
        <v>197</v>
      </c>
      <c r="AU6114" s="18" t="s">
        <v>82</v>
      </c>
    </row>
    <row r="6115" s="2" customFormat="1">
      <c r="A6115" s="39"/>
      <c r="B6115" s="40"/>
      <c r="C6115" s="41"/>
      <c r="D6115" s="247" t="s">
        <v>198</v>
      </c>
      <c r="E6115" s="41"/>
      <c r="F6115" s="248" t="s">
        <v>4032</v>
      </c>
      <c r="G6115" s="41"/>
      <c r="H6115" s="41"/>
      <c r="I6115" s="244"/>
      <c r="J6115" s="41"/>
      <c r="K6115" s="41"/>
      <c r="L6115" s="45"/>
      <c r="M6115" s="245"/>
      <c r="N6115" s="246"/>
      <c r="O6115" s="92"/>
      <c r="P6115" s="92"/>
      <c r="Q6115" s="92"/>
      <c r="R6115" s="92"/>
      <c r="S6115" s="92"/>
      <c r="T6115" s="93"/>
      <c r="U6115" s="39"/>
      <c r="V6115" s="39"/>
      <c r="W6115" s="39"/>
      <c r="X6115" s="39"/>
      <c r="Y6115" s="39"/>
      <c r="Z6115" s="39"/>
      <c r="AA6115" s="39"/>
      <c r="AB6115" s="39"/>
      <c r="AC6115" s="39"/>
      <c r="AD6115" s="39"/>
      <c r="AE6115" s="39"/>
      <c r="AT6115" s="18" t="s">
        <v>198</v>
      </c>
      <c r="AU6115" s="18" t="s">
        <v>82</v>
      </c>
    </row>
    <row r="6116" s="2" customFormat="1" ht="24.15" customHeight="1">
      <c r="A6116" s="39"/>
      <c r="B6116" s="40"/>
      <c r="C6116" s="228" t="s">
        <v>4033</v>
      </c>
      <c r="D6116" s="228" t="s">
        <v>191</v>
      </c>
      <c r="E6116" s="229" t="s">
        <v>4034</v>
      </c>
      <c r="F6116" s="230" t="s">
        <v>4035</v>
      </c>
      <c r="G6116" s="231" t="s">
        <v>301</v>
      </c>
      <c r="H6116" s="232">
        <v>4.4589999999999996</v>
      </c>
      <c r="I6116" s="233"/>
      <c r="J6116" s="234">
        <f>ROUND(I6116*H6116,2)</f>
        <v>0</v>
      </c>
      <c r="K6116" s="235"/>
      <c r="L6116" s="45"/>
      <c r="M6116" s="236" t="s">
        <v>1</v>
      </c>
      <c r="N6116" s="237" t="s">
        <v>38</v>
      </c>
      <c r="O6116" s="92"/>
      <c r="P6116" s="238">
        <f>O6116*H6116</f>
        <v>0</v>
      </c>
      <c r="Q6116" s="238">
        <v>0</v>
      </c>
      <c r="R6116" s="238">
        <f>Q6116*H6116</f>
        <v>0</v>
      </c>
      <c r="S6116" s="238">
        <v>0</v>
      </c>
      <c r="T6116" s="239">
        <f>S6116*H6116</f>
        <v>0</v>
      </c>
      <c r="U6116" s="39"/>
      <c r="V6116" s="39"/>
      <c r="W6116" s="39"/>
      <c r="X6116" s="39"/>
      <c r="Y6116" s="39"/>
      <c r="Z6116" s="39"/>
      <c r="AA6116" s="39"/>
      <c r="AB6116" s="39"/>
      <c r="AC6116" s="39"/>
      <c r="AD6116" s="39"/>
      <c r="AE6116" s="39"/>
      <c r="AR6116" s="240" t="s">
        <v>306</v>
      </c>
      <c r="AT6116" s="240" t="s">
        <v>191</v>
      </c>
      <c r="AU6116" s="240" t="s">
        <v>82</v>
      </c>
      <c r="AY6116" s="18" t="s">
        <v>189</v>
      </c>
      <c r="BE6116" s="241">
        <f>IF(N6116="základní",J6116,0)</f>
        <v>0</v>
      </c>
      <c r="BF6116" s="241">
        <f>IF(N6116="snížená",J6116,0)</f>
        <v>0</v>
      </c>
      <c r="BG6116" s="241">
        <f>IF(N6116="zákl. přenesená",J6116,0)</f>
        <v>0</v>
      </c>
      <c r="BH6116" s="241">
        <f>IF(N6116="sníž. přenesená",J6116,0)</f>
        <v>0</v>
      </c>
      <c r="BI6116" s="241">
        <f>IF(N6116="nulová",J6116,0)</f>
        <v>0</v>
      </c>
      <c r="BJ6116" s="18" t="s">
        <v>80</v>
      </c>
      <c r="BK6116" s="241">
        <f>ROUND(I6116*H6116,2)</f>
        <v>0</v>
      </c>
      <c r="BL6116" s="18" t="s">
        <v>306</v>
      </c>
      <c r="BM6116" s="240" t="s">
        <v>4036</v>
      </c>
    </row>
    <row r="6117" s="2" customFormat="1">
      <c r="A6117" s="39"/>
      <c r="B6117" s="40"/>
      <c r="C6117" s="41"/>
      <c r="D6117" s="242" t="s">
        <v>197</v>
      </c>
      <c r="E6117" s="41"/>
      <c r="F6117" s="243" t="s">
        <v>4035</v>
      </c>
      <c r="G6117" s="41"/>
      <c r="H6117" s="41"/>
      <c r="I6117" s="244"/>
      <c r="J6117" s="41"/>
      <c r="K6117" s="41"/>
      <c r="L6117" s="45"/>
      <c r="M6117" s="245"/>
      <c r="N6117" s="246"/>
      <c r="O6117" s="92"/>
      <c r="P6117" s="92"/>
      <c r="Q6117" s="92"/>
      <c r="R6117" s="92"/>
      <c r="S6117" s="92"/>
      <c r="T6117" s="93"/>
      <c r="U6117" s="39"/>
      <c r="V6117" s="39"/>
      <c r="W6117" s="39"/>
      <c r="X6117" s="39"/>
      <c r="Y6117" s="39"/>
      <c r="Z6117" s="39"/>
      <c r="AA6117" s="39"/>
      <c r="AB6117" s="39"/>
      <c r="AC6117" s="39"/>
      <c r="AD6117" s="39"/>
      <c r="AE6117" s="39"/>
      <c r="AT6117" s="18" t="s">
        <v>197</v>
      </c>
      <c r="AU6117" s="18" t="s">
        <v>82</v>
      </c>
    </row>
    <row r="6118" s="2" customFormat="1">
      <c r="A6118" s="39"/>
      <c r="B6118" s="40"/>
      <c r="C6118" s="41"/>
      <c r="D6118" s="247" t="s">
        <v>198</v>
      </c>
      <c r="E6118" s="41"/>
      <c r="F6118" s="248" t="s">
        <v>4037</v>
      </c>
      <c r="G6118" s="41"/>
      <c r="H6118" s="41"/>
      <c r="I6118" s="244"/>
      <c r="J6118" s="41"/>
      <c r="K6118" s="41"/>
      <c r="L6118" s="45"/>
      <c r="M6118" s="245"/>
      <c r="N6118" s="246"/>
      <c r="O6118" s="92"/>
      <c r="P6118" s="92"/>
      <c r="Q6118" s="92"/>
      <c r="R6118" s="92"/>
      <c r="S6118" s="92"/>
      <c r="T6118" s="93"/>
      <c r="U6118" s="39"/>
      <c r="V6118" s="39"/>
      <c r="W6118" s="39"/>
      <c r="X6118" s="39"/>
      <c r="Y6118" s="39"/>
      <c r="Z6118" s="39"/>
      <c r="AA6118" s="39"/>
      <c r="AB6118" s="39"/>
      <c r="AC6118" s="39"/>
      <c r="AD6118" s="39"/>
      <c r="AE6118" s="39"/>
      <c r="AT6118" s="18" t="s">
        <v>198</v>
      </c>
      <c r="AU6118" s="18" t="s">
        <v>82</v>
      </c>
    </row>
    <row r="6119" s="13" customFormat="1">
      <c r="A6119" s="13"/>
      <c r="B6119" s="249"/>
      <c r="C6119" s="250"/>
      <c r="D6119" s="242" t="s">
        <v>200</v>
      </c>
      <c r="E6119" s="251" t="s">
        <v>1</v>
      </c>
      <c r="F6119" s="252" t="s">
        <v>971</v>
      </c>
      <c r="G6119" s="250"/>
      <c r="H6119" s="251" t="s">
        <v>1</v>
      </c>
      <c r="I6119" s="253"/>
      <c r="J6119" s="250"/>
      <c r="K6119" s="250"/>
      <c r="L6119" s="254"/>
      <c r="M6119" s="255"/>
      <c r="N6119" s="256"/>
      <c r="O6119" s="256"/>
      <c r="P6119" s="256"/>
      <c r="Q6119" s="256"/>
      <c r="R6119" s="256"/>
      <c r="S6119" s="256"/>
      <c r="T6119" s="257"/>
      <c r="U6119" s="13"/>
      <c r="V6119" s="13"/>
      <c r="W6119" s="13"/>
      <c r="X6119" s="13"/>
      <c r="Y6119" s="13"/>
      <c r="Z6119" s="13"/>
      <c r="AA6119" s="13"/>
      <c r="AB6119" s="13"/>
      <c r="AC6119" s="13"/>
      <c r="AD6119" s="13"/>
      <c r="AE6119" s="13"/>
      <c r="AT6119" s="258" t="s">
        <v>200</v>
      </c>
      <c r="AU6119" s="258" t="s">
        <v>82</v>
      </c>
      <c r="AV6119" s="13" t="s">
        <v>80</v>
      </c>
      <c r="AW6119" s="13" t="s">
        <v>30</v>
      </c>
      <c r="AX6119" s="13" t="s">
        <v>73</v>
      </c>
      <c r="AY6119" s="258" t="s">
        <v>189</v>
      </c>
    </row>
    <row r="6120" s="13" customFormat="1">
      <c r="A6120" s="13"/>
      <c r="B6120" s="249"/>
      <c r="C6120" s="250"/>
      <c r="D6120" s="242" t="s">
        <v>200</v>
      </c>
      <c r="E6120" s="251" t="s">
        <v>1</v>
      </c>
      <c r="F6120" s="252" t="s">
        <v>972</v>
      </c>
      <c r="G6120" s="250"/>
      <c r="H6120" s="251" t="s">
        <v>1</v>
      </c>
      <c r="I6120" s="253"/>
      <c r="J6120" s="250"/>
      <c r="K6120" s="250"/>
      <c r="L6120" s="254"/>
      <c r="M6120" s="255"/>
      <c r="N6120" s="256"/>
      <c r="O6120" s="256"/>
      <c r="P6120" s="256"/>
      <c r="Q6120" s="256"/>
      <c r="R6120" s="256"/>
      <c r="S6120" s="256"/>
      <c r="T6120" s="257"/>
      <c r="U6120" s="13"/>
      <c r="V6120" s="13"/>
      <c r="W6120" s="13"/>
      <c r="X6120" s="13"/>
      <c r="Y6120" s="13"/>
      <c r="Z6120" s="13"/>
      <c r="AA6120" s="13"/>
      <c r="AB6120" s="13"/>
      <c r="AC6120" s="13"/>
      <c r="AD6120" s="13"/>
      <c r="AE6120" s="13"/>
      <c r="AT6120" s="258" t="s">
        <v>200</v>
      </c>
      <c r="AU6120" s="258" t="s">
        <v>82</v>
      </c>
      <c r="AV6120" s="13" t="s">
        <v>80</v>
      </c>
      <c r="AW6120" s="13" t="s">
        <v>30</v>
      </c>
      <c r="AX6120" s="13" t="s">
        <v>73</v>
      </c>
      <c r="AY6120" s="258" t="s">
        <v>189</v>
      </c>
    </row>
    <row r="6121" s="13" customFormat="1">
      <c r="A6121" s="13"/>
      <c r="B6121" s="249"/>
      <c r="C6121" s="250"/>
      <c r="D6121" s="242" t="s">
        <v>200</v>
      </c>
      <c r="E6121" s="251" t="s">
        <v>1</v>
      </c>
      <c r="F6121" s="252" t="s">
        <v>4038</v>
      </c>
      <c r="G6121" s="250"/>
      <c r="H6121" s="251" t="s">
        <v>1</v>
      </c>
      <c r="I6121" s="253"/>
      <c r="J6121" s="250"/>
      <c r="K6121" s="250"/>
      <c r="L6121" s="254"/>
      <c r="M6121" s="255"/>
      <c r="N6121" s="256"/>
      <c r="O6121" s="256"/>
      <c r="P6121" s="256"/>
      <c r="Q6121" s="256"/>
      <c r="R6121" s="256"/>
      <c r="S6121" s="256"/>
      <c r="T6121" s="257"/>
      <c r="U6121" s="13"/>
      <c r="V6121" s="13"/>
      <c r="W6121" s="13"/>
      <c r="X6121" s="13"/>
      <c r="Y6121" s="13"/>
      <c r="Z6121" s="13"/>
      <c r="AA6121" s="13"/>
      <c r="AB6121" s="13"/>
      <c r="AC6121" s="13"/>
      <c r="AD6121" s="13"/>
      <c r="AE6121" s="13"/>
      <c r="AT6121" s="258" t="s">
        <v>200</v>
      </c>
      <c r="AU6121" s="258" t="s">
        <v>82</v>
      </c>
      <c r="AV6121" s="13" t="s">
        <v>80</v>
      </c>
      <c r="AW6121" s="13" t="s">
        <v>30</v>
      </c>
      <c r="AX6121" s="13" t="s">
        <v>73</v>
      </c>
      <c r="AY6121" s="258" t="s">
        <v>189</v>
      </c>
    </row>
    <row r="6122" s="13" customFormat="1">
      <c r="A6122" s="13"/>
      <c r="B6122" s="249"/>
      <c r="C6122" s="250"/>
      <c r="D6122" s="242" t="s">
        <v>200</v>
      </c>
      <c r="E6122" s="251" t="s">
        <v>1</v>
      </c>
      <c r="F6122" s="252" t="s">
        <v>4026</v>
      </c>
      <c r="G6122" s="250"/>
      <c r="H6122" s="251" t="s">
        <v>1</v>
      </c>
      <c r="I6122" s="253"/>
      <c r="J6122" s="250"/>
      <c r="K6122" s="250"/>
      <c r="L6122" s="254"/>
      <c r="M6122" s="255"/>
      <c r="N6122" s="256"/>
      <c r="O6122" s="256"/>
      <c r="P6122" s="256"/>
      <c r="Q6122" s="256"/>
      <c r="R6122" s="256"/>
      <c r="S6122" s="256"/>
      <c r="T6122" s="257"/>
      <c r="U6122" s="13"/>
      <c r="V6122" s="13"/>
      <c r="W6122" s="13"/>
      <c r="X6122" s="13"/>
      <c r="Y6122" s="13"/>
      <c r="Z6122" s="13"/>
      <c r="AA6122" s="13"/>
      <c r="AB6122" s="13"/>
      <c r="AC6122" s="13"/>
      <c r="AD6122" s="13"/>
      <c r="AE6122" s="13"/>
      <c r="AT6122" s="258" t="s">
        <v>200</v>
      </c>
      <c r="AU6122" s="258" t="s">
        <v>82</v>
      </c>
      <c r="AV6122" s="13" t="s">
        <v>80</v>
      </c>
      <c r="AW6122" s="13" t="s">
        <v>30</v>
      </c>
      <c r="AX6122" s="13" t="s">
        <v>73</v>
      </c>
      <c r="AY6122" s="258" t="s">
        <v>189</v>
      </c>
    </row>
    <row r="6123" s="14" customFormat="1">
      <c r="A6123" s="14"/>
      <c r="B6123" s="259"/>
      <c r="C6123" s="260"/>
      <c r="D6123" s="242" t="s">
        <v>200</v>
      </c>
      <c r="E6123" s="261" t="s">
        <v>1</v>
      </c>
      <c r="F6123" s="262" t="s">
        <v>4027</v>
      </c>
      <c r="G6123" s="260"/>
      <c r="H6123" s="263">
        <v>4.4589999999999996</v>
      </c>
      <c r="I6123" s="264"/>
      <c r="J6123" s="260"/>
      <c r="K6123" s="260"/>
      <c r="L6123" s="265"/>
      <c r="M6123" s="266"/>
      <c r="N6123" s="267"/>
      <c r="O6123" s="267"/>
      <c r="P6123" s="267"/>
      <c r="Q6123" s="267"/>
      <c r="R6123" s="267"/>
      <c r="S6123" s="267"/>
      <c r="T6123" s="268"/>
      <c r="U6123" s="14"/>
      <c r="V6123" s="14"/>
      <c r="W6123" s="14"/>
      <c r="X6123" s="14"/>
      <c r="Y6123" s="14"/>
      <c r="Z6123" s="14"/>
      <c r="AA6123" s="14"/>
      <c r="AB6123" s="14"/>
      <c r="AC6123" s="14"/>
      <c r="AD6123" s="14"/>
      <c r="AE6123" s="14"/>
      <c r="AT6123" s="269" t="s">
        <v>200</v>
      </c>
      <c r="AU6123" s="269" t="s">
        <v>82</v>
      </c>
      <c r="AV6123" s="14" t="s">
        <v>82</v>
      </c>
      <c r="AW6123" s="14" t="s">
        <v>30</v>
      </c>
      <c r="AX6123" s="14" t="s">
        <v>73</v>
      </c>
      <c r="AY6123" s="269" t="s">
        <v>189</v>
      </c>
    </row>
    <row r="6124" s="15" customFormat="1">
      <c r="A6124" s="15"/>
      <c r="B6124" s="270"/>
      <c r="C6124" s="271"/>
      <c r="D6124" s="242" t="s">
        <v>200</v>
      </c>
      <c r="E6124" s="272" t="s">
        <v>1</v>
      </c>
      <c r="F6124" s="273" t="s">
        <v>207</v>
      </c>
      <c r="G6124" s="271"/>
      <c r="H6124" s="274">
        <v>4.4589999999999996</v>
      </c>
      <c r="I6124" s="275"/>
      <c r="J6124" s="271"/>
      <c r="K6124" s="271"/>
      <c r="L6124" s="276"/>
      <c r="M6124" s="277"/>
      <c r="N6124" s="278"/>
      <c r="O6124" s="278"/>
      <c r="P6124" s="278"/>
      <c r="Q6124" s="278"/>
      <c r="R6124" s="278"/>
      <c r="S6124" s="278"/>
      <c r="T6124" s="279"/>
      <c r="U6124" s="15"/>
      <c r="V6124" s="15"/>
      <c r="W6124" s="15"/>
      <c r="X6124" s="15"/>
      <c r="Y6124" s="15"/>
      <c r="Z6124" s="15"/>
      <c r="AA6124" s="15"/>
      <c r="AB6124" s="15"/>
      <c r="AC6124" s="15"/>
      <c r="AD6124" s="15"/>
      <c r="AE6124" s="15"/>
      <c r="AT6124" s="280" t="s">
        <v>200</v>
      </c>
      <c r="AU6124" s="280" t="s">
        <v>82</v>
      </c>
      <c r="AV6124" s="15" t="s">
        <v>195</v>
      </c>
      <c r="AW6124" s="15" t="s">
        <v>30</v>
      </c>
      <c r="AX6124" s="15" t="s">
        <v>80</v>
      </c>
      <c r="AY6124" s="280" t="s">
        <v>189</v>
      </c>
    </row>
    <row r="6125" s="2" customFormat="1" ht="24.15" customHeight="1">
      <c r="A6125" s="39"/>
      <c r="B6125" s="40"/>
      <c r="C6125" s="228" t="s">
        <v>4039</v>
      </c>
      <c r="D6125" s="228" t="s">
        <v>191</v>
      </c>
      <c r="E6125" s="229" t="s">
        <v>4040</v>
      </c>
      <c r="F6125" s="230" t="s">
        <v>4041</v>
      </c>
      <c r="G6125" s="231" t="s">
        <v>301</v>
      </c>
      <c r="H6125" s="232">
        <v>9.7910000000000004</v>
      </c>
      <c r="I6125" s="233"/>
      <c r="J6125" s="234">
        <f>ROUND(I6125*H6125,2)</f>
        <v>0</v>
      </c>
      <c r="K6125" s="235"/>
      <c r="L6125" s="45"/>
      <c r="M6125" s="236" t="s">
        <v>1</v>
      </c>
      <c r="N6125" s="237" t="s">
        <v>38</v>
      </c>
      <c r="O6125" s="92"/>
      <c r="P6125" s="238">
        <f>O6125*H6125</f>
        <v>0</v>
      </c>
      <c r="Q6125" s="238">
        <v>0.000135</v>
      </c>
      <c r="R6125" s="238">
        <f>Q6125*H6125</f>
        <v>0.001321785</v>
      </c>
      <c r="S6125" s="238">
        <v>0</v>
      </c>
      <c r="T6125" s="239">
        <f>S6125*H6125</f>
        <v>0</v>
      </c>
      <c r="U6125" s="39"/>
      <c r="V6125" s="39"/>
      <c r="W6125" s="39"/>
      <c r="X6125" s="39"/>
      <c r="Y6125" s="39"/>
      <c r="Z6125" s="39"/>
      <c r="AA6125" s="39"/>
      <c r="AB6125" s="39"/>
      <c r="AC6125" s="39"/>
      <c r="AD6125" s="39"/>
      <c r="AE6125" s="39"/>
      <c r="AR6125" s="240" t="s">
        <v>306</v>
      </c>
      <c r="AT6125" s="240" t="s">
        <v>191</v>
      </c>
      <c r="AU6125" s="240" t="s">
        <v>82</v>
      </c>
      <c r="AY6125" s="18" t="s">
        <v>189</v>
      </c>
      <c r="BE6125" s="241">
        <f>IF(N6125="základní",J6125,0)</f>
        <v>0</v>
      </c>
      <c r="BF6125" s="241">
        <f>IF(N6125="snížená",J6125,0)</f>
        <v>0</v>
      </c>
      <c r="BG6125" s="241">
        <f>IF(N6125="zákl. přenesená",J6125,0)</f>
        <v>0</v>
      </c>
      <c r="BH6125" s="241">
        <f>IF(N6125="sníž. přenesená",J6125,0)</f>
        <v>0</v>
      </c>
      <c r="BI6125" s="241">
        <f>IF(N6125="nulová",J6125,0)</f>
        <v>0</v>
      </c>
      <c r="BJ6125" s="18" t="s">
        <v>80</v>
      </c>
      <c r="BK6125" s="241">
        <f>ROUND(I6125*H6125,2)</f>
        <v>0</v>
      </c>
      <c r="BL6125" s="18" t="s">
        <v>306</v>
      </c>
      <c r="BM6125" s="240" t="s">
        <v>4042</v>
      </c>
    </row>
    <row r="6126" s="2" customFormat="1">
      <c r="A6126" s="39"/>
      <c r="B6126" s="40"/>
      <c r="C6126" s="41"/>
      <c r="D6126" s="242" t="s">
        <v>197</v>
      </c>
      <c r="E6126" s="41"/>
      <c r="F6126" s="243" t="s">
        <v>4041</v>
      </c>
      <c r="G6126" s="41"/>
      <c r="H6126" s="41"/>
      <c r="I6126" s="244"/>
      <c r="J6126" s="41"/>
      <c r="K6126" s="41"/>
      <c r="L6126" s="45"/>
      <c r="M6126" s="245"/>
      <c r="N6126" s="246"/>
      <c r="O6126" s="92"/>
      <c r="P6126" s="92"/>
      <c r="Q6126" s="92"/>
      <c r="R6126" s="92"/>
      <c r="S6126" s="92"/>
      <c r="T6126" s="93"/>
      <c r="U6126" s="39"/>
      <c r="V6126" s="39"/>
      <c r="W6126" s="39"/>
      <c r="X6126" s="39"/>
      <c r="Y6126" s="39"/>
      <c r="Z6126" s="39"/>
      <c r="AA6126" s="39"/>
      <c r="AB6126" s="39"/>
      <c r="AC6126" s="39"/>
      <c r="AD6126" s="39"/>
      <c r="AE6126" s="39"/>
      <c r="AT6126" s="18" t="s">
        <v>197</v>
      </c>
      <c r="AU6126" s="18" t="s">
        <v>82</v>
      </c>
    </row>
    <row r="6127" s="2" customFormat="1">
      <c r="A6127" s="39"/>
      <c r="B6127" s="40"/>
      <c r="C6127" s="41"/>
      <c r="D6127" s="247" t="s">
        <v>198</v>
      </c>
      <c r="E6127" s="41"/>
      <c r="F6127" s="248" t="s">
        <v>4043</v>
      </c>
      <c r="G6127" s="41"/>
      <c r="H6127" s="41"/>
      <c r="I6127" s="244"/>
      <c r="J6127" s="41"/>
      <c r="K6127" s="41"/>
      <c r="L6127" s="45"/>
      <c r="M6127" s="245"/>
      <c r="N6127" s="246"/>
      <c r="O6127" s="92"/>
      <c r="P6127" s="92"/>
      <c r="Q6127" s="92"/>
      <c r="R6127" s="92"/>
      <c r="S6127" s="92"/>
      <c r="T6127" s="93"/>
      <c r="U6127" s="39"/>
      <c r="V6127" s="39"/>
      <c r="W6127" s="39"/>
      <c r="X6127" s="39"/>
      <c r="Y6127" s="39"/>
      <c r="Z6127" s="39"/>
      <c r="AA6127" s="39"/>
      <c r="AB6127" s="39"/>
      <c r="AC6127" s="39"/>
      <c r="AD6127" s="39"/>
      <c r="AE6127" s="39"/>
      <c r="AT6127" s="18" t="s">
        <v>198</v>
      </c>
      <c r="AU6127" s="18" t="s">
        <v>82</v>
      </c>
    </row>
    <row r="6128" s="13" customFormat="1">
      <c r="A6128" s="13"/>
      <c r="B6128" s="249"/>
      <c r="C6128" s="250"/>
      <c r="D6128" s="242" t="s">
        <v>200</v>
      </c>
      <c r="E6128" s="251" t="s">
        <v>1</v>
      </c>
      <c r="F6128" s="252" t="s">
        <v>4044</v>
      </c>
      <c r="G6128" s="250"/>
      <c r="H6128" s="251" t="s">
        <v>1</v>
      </c>
      <c r="I6128" s="253"/>
      <c r="J6128" s="250"/>
      <c r="K6128" s="250"/>
      <c r="L6128" s="254"/>
      <c r="M6128" s="255"/>
      <c r="N6128" s="256"/>
      <c r="O6128" s="256"/>
      <c r="P6128" s="256"/>
      <c r="Q6128" s="256"/>
      <c r="R6128" s="256"/>
      <c r="S6128" s="256"/>
      <c r="T6128" s="257"/>
      <c r="U6128" s="13"/>
      <c r="V6128" s="13"/>
      <c r="W6128" s="13"/>
      <c r="X6128" s="13"/>
      <c r="Y6128" s="13"/>
      <c r="Z6128" s="13"/>
      <c r="AA6128" s="13"/>
      <c r="AB6128" s="13"/>
      <c r="AC6128" s="13"/>
      <c r="AD6128" s="13"/>
      <c r="AE6128" s="13"/>
      <c r="AT6128" s="258" t="s">
        <v>200</v>
      </c>
      <c r="AU6128" s="258" t="s">
        <v>82</v>
      </c>
      <c r="AV6128" s="13" t="s">
        <v>80</v>
      </c>
      <c r="AW6128" s="13" t="s">
        <v>30</v>
      </c>
      <c r="AX6128" s="13" t="s">
        <v>73</v>
      </c>
      <c r="AY6128" s="258" t="s">
        <v>189</v>
      </c>
    </row>
    <row r="6129" s="13" customFormat="1">
      <c r="A6129" s="13"/>
      <c r="B6129" s="249"/>
      <c r="C6129" s="250"/>
      <c r="D6129" s="242" t="s">
        <v>200</v>
      </c>
      <c r="E6129" s="251" t="s">
        <v>1</v>
      </c>
      <c r="F6129" s="252" t="s">
        <v>1188</v>
      </c>
      <c r="G6129" s="250"/>
      <c r="H6129" s="251" t="s">
        <v>1</v>
      </c>
      <c r="I6129" s="253"/>
      <c r="J6129" s="250"/>
      <c r="K6129" s="250"/>
      <c r="L6129" s="254"/>
      <c r="M6129" s="255"/>
      <c r="N6129" s="256"/>
      <c r="O6129" s="256"/>
      <c r="P6129" s="256"/>
      <c r="Q6129" s="256"/>
      <c r="R6129" s="256"/>
      <c r="S6129" s="256"/>
      <c r="T6129" s="257"/>
      <c r="U6129" s="13"/>
      <c r="V6129" s="13"/>
      <c r="W6129" s="13"/>
      <c r="X6129" s="13"/>
      <c r="Y6129" s="13"/>
      <c r="Z6129" s="13"/>
      <c r="AA6129" s="13"/>
      <c r="AB6129" s="13"/>
      <c r="AC6129" s="13"/>
      <c r="AD6129" s="13"/>
      <c r="AE6129" s="13"/>
      <c r="AT6129" s="258" t="s">
        <v>200</v>
      </c>
      <c r="AU6129" s="258" t="s">
        <v>82</v>
      </c>
      <c r="AV6129" s="13" t="s">
        <v>80</v>
      </c>
      <c r="AW6129" s="13" t="s">
        <v>30</v>
      </c>
      <c r="AX6129" s="13" t="s">
        <v>73</v>
      </c>
      <c r="AY6129" s="258" t="s">
        <v>189</v>
      </c>
    </row>
    <row r="6130" s="14" customFormat="1">
      <c r="A6130" s="14"/>
      <c r="B6130" s="259"/>
      <c r="C6130" s="260"/>
      <c r="D6130" s="242" t="s">
        <v>200</v>
      </c>
      <c r="E6130" s="261" t="s">
        <v>1</v>
      </c>
      <c r="F6130" s="262" t="s">
        <v>4045</v>
      </c>
      <c r="G6130" s="260"/>
      <c r="H6130" s="263">
        <v>2.0880000000000001</v>
      </c>
      <c r="I6130" s="264"/>
      <c r="J6130" s="260"/>
      <c r="K6130" s="260"/>
      <c r="L6130" s="265"/>
      <c r="M6130" s="266"/>
      <c r="N6130" s="267"/>
      <c r="O6130" s="267"/>
      <c r="P6130" s="267"/>
      <c r="Q6130" s="267"/>
      <c r="R6130" s="267"/>
      <c r="S6130" s="267"/>
      <c r="T6130" s="268"/>
      <c r="U6130" s="14"/>
      <c r="V6130" s="14"/>
      <c r="W6130" s="14"/>
      <c r="X6130" s="14"/>
      <c r="Y6130" s="14"/>
      <c r="Z6130" s="14"/>
      <c r="AA6130" s="14"/>
      <c r="AB6130" s="14"/>
      <c r="AC6130" s="14"/>
      <c r="AD6130" s="14"/>
      <c r="AE6130" s="14"/>
      <c r="AT6130" s="269" t="s">
        <v>200</v>
      </c>
      <c r="AU6130" s="269" t="s">
        <v>82</v>
      </c>
      <c r="AV6130" s="14" t="s">
        <v>82</v>
      </c>
      <c r="AW6130" s="14" t="s">
        <v>30</v>
      </c>
      <c r="AX6130" s="14" t="s">
        <v>73</v>
      </c>
      <c r="AY6130" s="269" t="s">
        <v>189</v>
      </c>
    </row>
    <row r="6131" s="13" customFormat="1">
      <c r="A6131" s="13"/>
      <c r="B6131" s="249"/>
      <c r="C6131" s="250"/>
      <c r="D6131" s="242" t="s">
        <v>200</v>
      </c>
      <c r="E6131" s="251" t="s">
        <v>1</v>
      </c>
      <c r="F6131" s="252" t="s">
        <v>1191</v>
      </c>
      <c r="G6131" s="250"/>
      <c r="H6131" s="251" t="s">
        <v>1</v>
      </c>
      <c r="I6131" s="253"/>
      <c r="J6131" s="250"/>
      <c r="K6131" s="250"/>
      <c r="L6131" s="254"/>
      <c r="M6131" s="255"/>
      <c r="N6131" s="256"/>
      <c r="O6131" s="256"/>
      <c r="P6131" s="256"/>
      <c r="Q6131" s="256"/>
      <c r="R6131" s="256"/>
      <c r="S6131" s="256"/>
      <c r="T6131" s="257"/>
      <c r="U6131" s="13"/>
      <c r="V6131" s="13"/>
      <c r="W6131" s="13"/>
      <c r="X6131" s="13"/>
      <c r="Y6131" s="13"/>
      <c r="Z6131" s="13"/>
      <c r="AA6131" s="13"/>
      <c r="AB6131" s="13"/>
      <c r="AC6131" s="13"/>
      <c r="AD6131" s="13"/>
      <c r="AE6131" s="13"/>
      <c r="AT6131" s="258" t="s">
        <v>200</v>
      </c>
      <c r="AU6131" s="258" t="s">
        <v>82</v>
      </c>
      <c r="AV6131" s="13" t="s">
        <v>80</v>
      </c>
      <c r="AW6131" s="13" t="s">
        <v>30</v>
      </c>
      <c r="AX6131" s="13" t="s">
        <v>73</v>
      </c>
      <c r="AY6131" s="258" t="s">
        <v>189</v>
      </c>
    </row>
    <row r="6132" s="14" customFormat="1">
      <c r="A6132" s="14"/>
      <c r="B6132" s="259"/>
      <c r="C6132" s="260"/>
      <c r="D6132" s="242" t="s">
        <v>200</v>
      </c>
      <c r="E6132" s="261" t="s">
        <v>1</v>
      </c>
      <c r="F6132" s="262" t="s">
        <v>4046</v>
      </c>
      <c r="G6132" s="260"/>
      <c r="H6132" s="263">
        <v>0.94799999999999995</v>
      </c>
      <c r="I6132" s="264"/>
      <c r="J6132" s="260"/>
      <c r="K6132" s="260"/>
      <c r="L6132" s="265"/>
      <c r="M6132" s="266"/>
      <c r="N6132" s="267"/>
      <c r="O6132" s="267"/>
      <c r="P6132" s="267"/>
      <c r="Q6132" s="267"/>
      <c r="R6132" s="267"/>
      <c r="S6132" s="267"/>
      <c r="T6132" s="268"/>
      <c r="U6132" s="14"/>
      <c r="V6132" s="14"/>
      <c r="W6132" s="14"/>
      <c r="X6132" s="14"/>
      <c r="Y6132" s="14"/>
      <c r="Z6132" s="14"/>
      <c r="AA6132" s="14"/>
      <c r="AB6132" s="14"/>
      <c r="AC6132" s="14"/>
      <c r="AD6132" s="14"/>
      <c r="AE6132" s="14"/>
      <c r="AT6132" s="269" t="s">
        <v>200</v>
      </c>
      <c r="AU6132" s="269" t="s">
        <v>82</v>
      </c>
      <c r="AV6132" s="14" t="s">
        <v>82</v>
      </c>
      <c r="AW6132" s="14" t="s">
        <v>30</v>
      </c>
      <c r="AX6132" s="14" t="s">
        <v>73</v>
      </c>
      <c r="AY6132" s="269" t="s">
        <v>189</v>
      </c>
    </row>
    <row r="6133" s="13" customFormat="1">
      <c r="A6133" s="13"/>
      <c r="B6133" s="249"/>
      <c r="C6133" s="250"/>
      <c r="D6133" s="242" t="s">
        <v>200</v>
      </c>
      <c r="E6133" s="251" t="s">
        <v>1</v>
      </c>
      <c r="F6133" s="252" t="s">
        <v>1189</v>
      </c>
      <c r="G6133" s="250"/>
      <c r="H6133" s="251" t="s">
        <v>1</v>
      </c>
      <c r="I6133" s="253"/>
      <c r="J6133" s="250"/>
      <c r="K6133" s="250"/>
      <c r="L6133" s="254"/>
      <c r="M6133" s="255"/>
      <c r="N6133" s="256"/>
      <c r="O6133" s="256"/>
      <c r="P6133" s="256"/>
      <c r="Q6133" s="256"/>
      <c r="R6133" s="256"/>
      <c r="S6133" s="256"/>
      <c r="T6133" s="257"/>
      <c r="U6133" s="13"/>
      <c r="V6133" s="13"/>
      <c r="W6133" s="13"/>
      <c r="X6133" s="13"/>
      <c r="Y6133" s="13"/>
      <c r="Z6133" s="13"/>
      <c r="AA6133" s="13"/>
      <c r="AB6133" s="13"/>
      <c r="AC6133" s="13"/>
      <c r="AD6133" s="13"/>
      <c r="AE6133" s="13"/>
      <c r="AT6133" s="258" t="s">
        <v>200</v>
      </c>
      <c r="AU6133" s="258" t="s">
        <v>82</v>
      </c>
      <c r="AV6133" s="13" t="s">
        <v>80</v>
      </c>
      <c r="AW6133" s="13" t="s">
        <v>30</v>
      </c>
      <c r="AX6133" s="13" t="s">
        <v>73</v>
      </c>
      <c r="AY6133" s="258" t="s">
        <v>189</v>
      </c>
    </row>
    <row r="6134" s="14" customFormat="1">
      <c r="A6134" s="14"/>
      <c r="B6134" s="259"/>
      <c r="C6134" s="260"/>
      <c r="D6134" s="242" t="s">
        <v>200</v>
      </c>
      <c r="E6134" s="261" t="s">
        <v>1</v>
      </c>
      <c r="F6134" s="262" t="s">
        <v>4046</v>
      </c>
      <c r="G6134" s="260"/>
      <c r="H6134" s="263">
        <v>0.94799999999999995</v>
      </c>
      <c r="I6134" s="264"/>
      <c r="J6134" s="260"/>
      <c r="K6134" s="260"/>
      <c r="L6134" s="265"/>
      <c r="M6134" s="266"/>
      <c r="N6134" s="267"/>
      <c r="O6134" s="267"/>
      <c r="P6134" s="267"/>
      <c r="Q6134" s="267"/>
      <c r="R6134" s="267"/>
      <c r="S6134" s="267"/>
      <c r="T6134" s="268"/>
      <c r="U6134" s="14"/>
      <c r="V6134" s="14"/>
      <c r="W6134" s="14"/>
      <c r="X6134" s="14"/>
      <c r="Y6134" s="14"/>
      <c r="Z6134" s="14"/>
      <c r="AA6134" s="14"/>
      <c r="AB6134" s="14"/>
      <c r="AC6134" s="14"/>
      <c r="AD6134" s="14"/>
      <c r="AE6134" s="14"/>
      <c r="AT6134" s="269" t="s">
        <v>200</v>
      </c>
      <c r="AU6134" s="269" t="s">
        <v>82</v>
      </c>
      <c r="AV6134" s="14" t="s">
        <v>82</v>
      </c>
      <c r="AW6134" s="14" t="s">
        <v>30</v>
      </c>
      <c r="AX6134" s="14" t="s">
        <v>73</v>
      </c>
      <c r="AY6134" s="269" t="s">
        <v>189</v>
      </c>
    </row>
    <row r="6135" s="13" customFormat="1">
      <c r="A6135" s="13"/>
      <c r="B6135" s="249"/>
      <c r="C6135" s="250"/>
      <c r="D6135" s="242" t="s">
        <v>200</v>
      </c>
      <c r="E6135" s="251" t="s">
        <v>1</v>
      </c>
      <c r="F6135" s="252" t="s">
        <v>1190</v>
      </c>
      <c r="G6135" s="250"/>
      <c r="H6135" s="251" t="s">
        <v>1</v>
      </c>
      <c r="I6135" s="253"/>
      <c r="J6135" s="250"/>
      <c r="K6135" s="250"/>
      <c r="L6135" s="254"/>
      <c r="M6135" s="255"/>
      <c r="N6135" s="256"/>
      <c r="O6135" s="256"/>
      <c r="P6135" s="256"/>
      <c r="Q6135" s="256"/>
      <c r="R6135" s="256"/>
      <c r="S6135" s="256"/>
      <c r="T6135" s="257"/>
      <c r="U6135" s="13"/>
      <c r="V6135" s="13"/>
      <c r="W6135" s="13"/>
      <c r="X6135" s="13"/>
      <c r="Y6135" s="13"/>
      <c r="Z6135" s="13"/>
      <c r="AA6135" s="13"/>
      <c r="AB6135" s="13"/>
      <c r="AC6135" s="13"/>
      <c r="AD6135" s="13"/>
      <c r="AE6135" s="13"/>
      <c r="AT6135" s="258" t="s">
        <v>200</v>
      </c>
      <c r="AU6135" s="258" t="s">
        <v>82</v>
      </c>
      <c r="AV6135" s="13" t="s">
        <v>80</v>
      </c>
      <c r="AW6135" s="13" t="s">
        <v>30</v>
      </c>
      <c r="AX6135" s="13" t="s">
        <v>73</v>
      </c>
      <c r="AY6135" s="258" t="s">
        <v>189</v>
      </c>
    </row>
    <row r="6136" s="14" customFormat="1">
      <c r="A6136" s="14"/>
      <c r="B6136" s="259"/>
      <c r="C6136" s="260"/>
      <c r="D6136" s="242" t="s">
        <v>200</v>
      </c>
      <c r="E6136" s="261" t="s">
        <v>1</v>
      </c>
      <c r="F6136" s="262" t="s">
        <v>4046</v>
      </c>
      <c r="G6136" s="260"/>
      <c r="H6136" s="263">
        <v>0.94799999999999995</v>
      </c>
      <c r="I6136" s="264"/>
      <c r="J6136" s="260"/>
      <c r="K6136" s="260"/>
      <c r="L6136" s="265"/>
      <c r="M6136" s="266"/>
      <c r="N6136" s="267"/>
      <c r="O6136" s="267"/>
      <c r="P6136" s="267"/>
      <c r="Q6136" s="267"/>
      <c r="R6136" s="267"/>
      <c r="S6136" s="267"/>
      <c r="T6136" s="268"/>
      <c r="U6136" s="14"/>
      <c r="V6136" s="14"/>
      <c r="W6136" s="14"/>
      <c r="X6136" s="14"/>
      <c r="Y6136" s="14"/>
      <c r="Z6136" s="14"/>
      <c r="AA6136" s="14"/>
      <c r="AB6136" s="14"/>
      <c r="AC6136" s="14"/>
      <c r="AD6136" s="14"/>
      <c r="AE6136" s="14"/>
      <c r="AT6136" s="269" t="s">
        <v>200</v>
      </c>
      <c r="AU6136" s="269" t="s">
        <v>82</v>
      </c>
      <c r="AV6136" s="14" t="s">
        <v>82</v>
      </c>
      <c r="AW6136" s="14" t="s">
        <v>30</v>
      </c>
      <c r="AX6136" s="14" t="s">
        <v>73</v>
      </c>
      <c r="AY6136" s="269" t="s">
        <v>189</v>
      </c>
    </row>
    <row r="6137" s="13" customFormat="1">
      <c r="A6137" s="13"/>
      <c r="B6137" s="249"/>
      <c r="C6137" s="250"/>
      <c r="D6137" s="242" t="s">
        <v>200</v>
      </c>
      <c r="E6137" s="251" t="s">
        <v>1</v>
      </c>
      <c r="F6137" s="252" t="s">
        <v>1192</v>
      </c>
      <c r="G6137" s="250"/>
      <c r="H6137" s="251" t="s">
        <v>1</v>
      </c>
      <c r="I6137" s="253"/>
      <c r="J6137" s="250"/>
      <c r="K6137" s="250"/>
      <c r="L6137" s="254"/>
      <c r="M6137" s="255"/>
      <c r="N6137" s="256"/>
      <c r="O6137" s="256"/>
      <c r="P6137" s="256"/>
      <c r="Q6137" s="256"/>
      <c r="R6137" s="256"/>
      <c r="S6137" s="256"/>
      <c r="T6137" s="257"/>
      <c r="U6137" s="13"/>
      <c r="V6137" s="13"/>
      <c r="W6137" s="13"/>
      <c r="X6137" s="13"/>
      <c r="Y6137" s="13"/>
      <c r="Z6137" s="13"/>
      <c r="AA6137" s="13"/>
      <c r="AB6137" s="13"/>
      <c r="AC6137" s="13"/>
      <c r="AD6137" s="13"/>
      <c r="AE6137" s="13"/>
      <c r="AT6137" s="258" t="s">
        <v>200</v>
      </c>
      <c r="AU6137" s="258" t="s">
        <v>82</v>
      </c>
      <c r="AV6137" s="13" t="s">
        <v>80</v>
      </c>
      <c r="AW6137" s="13" t="s">
        <v>30</v>
      </c>
      <c r="AX6137" s="13" t="s">
        <v>73</v>
      </c>
      <c r="AY6137" s="258" t="s">
        <v>189</v>
      </c>
    </row>
    <row r="6138" s="14" customFormat="1">
      <c r="A6138" s="14"/>
      <c r="B6138" s="259"/>
      <c r="C6138" s="260"/>
      <c r="D6138" s="242" t="s">
        <v>200</v>
      </c>
      <c r="E6138" s="261" t="s">
        <v>1</v>
      </c>
      <c r="F6138" s="262" t="s">
        <v>4047</v>
      </c>
      <c r="G6138" s="260"/>
      <c r="H6138" s="263">
        <v>1.8959999999999999</v>
      </c>
      <c r="I6138" s="264"/>
      <c r="J6138" s="260"/>
      <c r="K6138" s="260"/>
      <c r="L6138" s="265"/>
      <c r="M6138" s="266"/>
      <c r="N6138" s="267"/>
      <c r="O6138" s="267"/>
      <c r="P6138" s="267"/>
      <c r="Q6138" s="267"/>
      <c r="R6138" s="267"/>
      <c r="S6138" s="267"/>
      <c r="T6138" s="268"/>
      <c r="U6138" s="14"/>
      <c r="V6138" s="14"/>
      <c r="W6138" s="14"/>
      <c r="X6138" s="14"/>
      <c r="Y6138" s="14"/>
      <c r="Z6138" s="14"/>
      <c r="AA6138" s="14"/>
      <c r="AB6138" s="14"/>
      <c r="AC6138" s="14"/>
      <c r="AD6138" s="14"/>
      <c r="AE6138" s="14"/>
      <c r="AT6138" s="269" t="s">
        <v>200</v>
      </c>
      <c r="AU6138" s="269" t="s">
        <v>82</v>
      </c>
      <c r="AV6138" s="14" t="s">
        <v>82</v>
      </c>
      <c r="AW6138" s="14" t="s">
        <v>30</v>
      </c>
      <c r="AX6138" s="14" t="s">
        <v>73</v>
      </c>
      <c r="AY6138" s="269" t="s">
        <v>189</v>
      </c>
    </row>
    <row r="6139" s="13" customFormat="1">
      <c r="A6139" s="13"/>
      <c r="B6139" s="249"/>
      <c r="C6139" s="250"/>
      <c r="D6139" s="242" t="s">
        <v>200</v>
      </c>
      <c r="E6139" s="251" t="s">
        <v>1</v>
      </c>
      <c r="F6139" s="252" t="s">
        <v>1193</v>
      </c>
      <c r="G6139" s="250"/>
      <c r="H6139" s="251" t="s">
        <v>1</v>
      </c>
      <c r="I6139" s="253"/>
      <c r="J6139" s="250"/>
      <c r="K6139" s="250"/>
      <c r="L6139" s="254"/>
      <c r="M6139" s="255"/>
      <c r="N6139" s="256"/>
      <c r="O6139" s="256"/>
      <c r="P6139" s="256"/>
      <c r="Q6139" s="256"/>
      <c r="R6139" s="256"/>
      <c r="S6139" s="256"/>
      <c r="T6139" s="257"/>
      <c r="U6139" s="13"/>
      <c r="V6139" s="13"/>
      <c r="W6139" s="13"/>
      <c r="X6139" s="13"/>
      <c r="Y6139" s="13"/>
      <c r="Z6139" s="13"/>
      <c r="AA6139" s="13"/>
      <c r="AB6139" s="13"/>
      <c r="AC6139" s="13"/>
      <c r="AD6139" s="13"/>
      <c r="AE6139" s="13"/>
      <c r="AT6139" s="258" t="s">
        <v>200</v>
      </c>
      <c r="AU6139" s="258" t="s">
        <v>82</v>
      </c>
      <c r="AV6139" s="13" t="s">
        <v>80</v>
      </c>
      <c r="AW6139" s="13" t="s">
        <v>30</v>
      </c>
      <c r="AX6139" s="13" t="s">
        <v>73</v>
      </c>
      <c r="AY6139" s="258" t="s">
        <v>189</v>
      </c>
    </row>
    <row r="6140" s="14" customFormat="1">
      <c r="A6140" s="14"/>
      <c r="B6140" s="259"/>
      <c r="C6140" s="260"/>
      <c r="D6140" s="242" t="s">
        <v>200</v>
      </c>
      <c r="E6140" s="261" t="s">
        <v>1</v>
      </c>
      <c r="F6140" s="262" t="s">
        <v>4046</v>
      </c>
      <c r="G6140" s="260"/>
      <c r="H6140" s="263">
        <v>0.94799999999999995</v>
      </c>
      <c r="I6140" s="264"/>
      <c r="J6140" s="260"/>
      <c r="K6140" s="260"/>
      <c r="L6140" s="265"/>
      <c r="M6140" s="266"/>
      <c r="N6140" s="267"/>
      <c r="O6140" s="267"/>
      <c r="P6140" s="267"/>
      <c r="Q6140" s="267"/>
      <c r="R6140" s="267"/>
      <c r="S6140" s="267"/>
      <c r="T6140" s="268"/>
      <c r="U6140" s="14"/>
      <c r="V6140" s="14"/>
      <c r="W6140" s="14"/>
      <c r="X6140" s="14"/>
      <c r="Y6140" s="14"/>
      <c r="Z6140" s="14"/>
      <c r="AA6140" s="14"/>
      <c r="AB6140" s="14"/>
      <c r="AC6140" s="14"/>
      <c r="AD6140" s="14"/>
      <c r="AE6140" s="14"/>
      <c r="AT6140" s="269" t="s">
        <v>200</v>
      </c>
      <c r="AU6140" s="269" t="s">
        <v>82</v>
      </c>
      <c r="AV6140" s="14" t="s">
        <v>82</v>
      </c>
      <c r="AW6140" s="14" t="s">
        <v>30</v>
      </c>
      <c r="AX6140" s="14" t="s">
        <v>73</v>
      </c>
      <c r="AY6140" s="269" t="s">
        <v>189</v>
      </c>
    </row>
    <row r="6141" s="13" customFormat="1">
      <c r="A6141" s="13"/>
      <c r="B6141" s="249"/>
      <c r="C6141" s="250"/>
      <c r="D6141" s="242" t="s">
        <v>200</v>
      </c>
      <c r="E6141" s="251" t="s">
        <v>1</v>
      </c>
      <c r="F6141" s="252" t="s">
        <v>1215</v>
      </c>
      <c r="G6141" s="250"/>
      <c r="H6141" s="251" t="s">
        <v>1</v>
      </c>
      <c r="I6141" s="253"/>
      <c r="J6141" s="250"/>
      <c r="K6141" s="250"/>
      <c r="L6141" s="254"/>
      <c r="M6141" s="255"/>
      <c r="N6141" s="256"/>
      <c r="O6141" s="256"/>
      <c r="P6141" s="256"/>
      <c r="Q6141" s="256"/>
      <c r="R6141" s="256"/>
      <c r="S6141" s="256"/>
      <c r="T6141" s="257"/>
      <c r="U6141" s="13"/>
      <c r="V6141" s="13"/>
      <c r="W6141" s="13"/>
      <c r="X6141" s="13"/>
      <c r="Y6141" s="13"/>
      <c r="Z6141" s="13"/>
      <c r="AA6141" s="13"/>
      <c r="AB6141" s="13"/>
      <c r="AC6141" s="13"/>
      <c r="AD6141" s="13"/>
      <c r="AE6141" s="13"/>
      <c r="AT6141" s="258" t="s">
        <v>200</v>
      </c>
      <c r="AU6141" s="258" t="s">
        <v>82</v>
      </c>
      <c r="AV6141" s="13" t="s">
        <v>80</v>
      </c>
      <c r="AW6141" s="13" t="s">
        <v>30</v>
      </c>
      <c r="AX6141" s="13" t="s">
        <v>73</v>
      </c>
      <c r="AY6141" s="258" t="s">
        <v>189</v>
      </c>
    </row>
    <row r="6142" s="14" customFormat="1">
      <c r="A6142" s="14"/>
      <c r="B6142" s="259"/>
      <c r="C6142" s="260"/>
      <c r="D6142" s="242" t="s">
        <v>200</v>
      </c>
      <c r="E6142" s="261" t="s">
        <v>1</v>
      </c>
      <c r="F6142" s="262" t="s">
        <v>4048</v>
      </c>
      <c r="G6142" s="260"/>
      <c r="H6142" s="263">
        <v>1.067</v>
      </c>
      <c r="I6142" s="264"/>
      <c r="J6142" s="260"/>
      <c r="K6142" s="260"/>
      <c r="L6142" s="265"/>
      <c r="M6142" s="266"/>
      <c r="N6142" s="267"/>
      <c r="O6142" s="267"/>
      <c r="P6142" s="267"/>
      <c r="Q6142" s="267"/>
      <c r="R6142" s="267"/>
      <c r="S6142" s="267"/>
      <c r="T6142" s="268"/>
      <c r="U6142" s="14"/>
      <c r="V6142" s="14"/>
      <c r="W6142" s="14"/>
      <c r="X6142" s="14"/>
      <c r="Y6142" s="14"/>
      <c r="Z6142" s="14"/>
      <c r="AA6142" s="14"/>
      <c r="AB6142" s="14"/>
      <c r="AC6142" s="14"/>
      <c r="AD6142" s="14"/>
      <c r="AE6142" s="14"/>
      <c r="AT6142" s="269" t="s">
        <v>200</v>
      </c>
      <c r="AU6142" s="269" t="s">
        <v>82</v>
      </c>
      <c r="AV6142" s="14" t="s">
        <v>82</v>
      </c>
      <c r="AW6142" s="14" t="s">
        <v>30</v>
      </c>
      <c r="AX6142" s="14" t="s">
        <v>73</v>
      </c>
      <c r="AY6142" s="269" t="s">
        <v>189</v>
      </c>
    </row>
    <row r="6143" s="13" customFormat="1">
      <c r="A6143" s="13"/>
      <c r="B6143" s="249"/>
      <c r="C6143" s="250"/>
      <c r="D6143" s="242" t="s">
        <v>200</v>
      </c>
      <c r="E6143" s="251" t="s">
        <v>1</v>
      </c>
      <c r="F6143" s="252" t="s">
        <v>1217</v>
      </c>
      <c r="G6143" s="250"/>
      <c r="H6143" s="251" t="s">
        <v>1</v>
      </c>
      <c r="I6143" s="253"/>
      <c r="J6143" s="250"/>
      <c r="K6143" s="250"/>
      <c r="L6143" s="254"/>
      <c r="M6143" s="255"/>
      <c r="N6143" s="256"/>
      <c r="O6143" s="256"/>
      <c r="P6143" s="256"/>
      <c r="Q6143" s="256"/>
      <c r="R6143" s="256"/>
      <c r="S6143" s="256"/>
      <c r="T6143" s="257"/>
      <c r="U6143" s="13"/>
      <c r="V6143" s="13"/>
      <c r="W6143" s="13"/>
      <c r="X6143" s="13"/>
      <c r="Y6143" s="13"/>
      <c r="Z6143" s="13"/>
      <c r="AA6143" s="13"/>
      <c r="AB6143" s="13"/>
      <c r="AC6143" s="13"/>
      <c r="AD6143" s="13"/>
      <c r="AE6143" s="13"/>
      <c r="AT6143" s="258" t="s">
        <v>200</v>
      </c>
      <c r="AU6143" s="258" t="s">
        <v>82</v>
      </c>
      <c r="AV6143" s="13" t="s">
        <v>80</v>
      </c>
      <c r="AW6143" s="13" t="s">
        <v>30</v>
      </c>
      <c r="AX6143" s="13" t="s">
        <v>73</v>
      </c>
      <c r="AY6143" s="258" t="s">
        <v>189</v>
      </c>
    </row>
    <row r="6144" s="14" customFormat="1">
      <c r="A6144" s="14"/>
      <c r="B6144" s="259"/>
      <c r="C6144" s="260"/>
      <c r="D6144" s="242" t="s">
        <v>200</v>
      </c>
      <c r="E6144" s="261" t="s">
        <v>1</v>
      </c>
      <c r="F6144" s="262" t="s">
        <v>4046</v>
      </c>
      <c r="G6144" s="260"/>
      <c r="H6144" s="263">
        <v>0.94799999999999995</v>
      </c>
      <c r="I6144" s="264"/>
      <c r="J6144" s="260"/>
      <c r="K6144" s="260"/>
      <c r="L6144" s="265"/>
      <c r="M6144" s="266"/>
      <c r="N6144" s="267"/>
      <c r="O6144" s="267"/>
      <c r="P6144" s="267"/>
      <c r="Q6144" s="267"/>
      <c r="R6144" s="267"/>
      <c r="S6144" s="267"/>
      <c r="T6144" s="268"/>
      <c r="U6144" s="14"/>
      <c r="V6144" s="14"/>
      <c r="W6144" s="14"/>
      <c r="X6144" s="14"/>
      <c r="Y6144" s="14"/>
      <c r="Z6144" s="14"/>
      <c r="AA6144" s="14"/>
      <c r="AB6144" s="14"/>
      <c r="AC6144" s="14"/>
      <c r="AD6144" s="14"/>
      <c r="AE6144" s="14"/>
      <c r="AT6144" s="269" t="s">
        <v>200</v>
      </c>
      <c r="AU6144" s="269" t="s">
        <v>82</v>
      </c>
      <c r="AV6144" s="14" t="s">
        <v>82</v>
      </c>
      <c r="AW6144" s="14" t="s">
        <v>30</v>
      </c>
      <c r="AX6144" s="14" t="s">
        <v>73</v>
      </c>
      <c r="AY6144" s="269" t="s">
        <v>189</v>
      </c>
    </row>
    <row r="6145" s="15" customFormat="1">
      <c r="A6145" s="15"/>
      <c r="B6145" s="270"/>
      <c r="C6145" s="271"/>
      <c r="D6145" s="242" t="s">
        <v>200</v>
      </c>
      <c r="E6145" s="272" t="s">
        <v>1</v>
      </c>
      <c r="F6145" s="273" t="s">
        <v>207</v>
      </c>
      <c r="G6145" s="271"/>
      <c r="H6145" s="274">
        <v>9.7910000000000004</v>
      </c>
      <c r="I6145" s="275"/>
      <c r="J6145" s="271"/>
      <c r="K6145" s="271"/>
      <c r="L6145" s="276"/>
      <c r="M6145" s="277"/>
      <c r="N6145" s="278"/>
      <c r="O6145" s="278"/>
      <c r="P6145" s="278"/>
      <c r="Q6145" s="278"/>
      <c r="R6145" s="278"/>
      <c r="S6145" s="278"/>
      <c r="T6145" s="279"/>
      <c r="U6145" s="15"/>
      <c r="V6145" s="15"/>
      <c r="W6145" s="15"/>
      <c r="X6145" s="15"/>
      <c r="Y6145" s="15"/>
      <c r="Z6145" s="15"/>
      <c r="AA6145" s="15"/>
      <c r="AB6145" s="15"/>
      <c r="AC6145" s="15"/>
      <c r="AD6145" s="15"/>
      <c r="AE6145" s="15"/>
      <c r="AT6145" s="280" t="s">
        <v>200</v>
      </c>
      <c r="AU6145" s="280" t="s">
        <v>82</v>
      </c>
      <c r="AV6145" s="15" t="s">
        <v>195</v>
      </c>
      <c r="AW6145" s="15" t="s">
        <v>30</v>
      </c>
      <c r="AX6145" s="15" t="s">
        <v>80</v>
      </c>
      <c r="AY6145" s="280" t="s">
        <v>189</v>
      </c>
    </row>
    <row r="6146" s="2" customFormat="1" ht="55.5" customHeight="1">
      <c r="A6146" s="39"/>
      <c r="B6146" s="40"/>
      <c r="C6146" s="228" t="s">
        <v>4049</v>
      </c>
      <c r="D6146" s="228" t="s">
        <v>191</v>
      </c>
      <c r="E6146" s="229" t="s">
        <v>4050</v>
      </c>
      <c r="F6146" s="230" t="s">
        <v>4051</v>
      </c>
      <c r="G6146" s="231" t="s">
        <v>301</v>
      </c>
      <c r="H6146" s="232">
        <v>8.9179999999999993</v>
      </c>
      <c r="I6146" s="233"/>
      <c r="J6146" s="234">
        <f>ROUND(I6146*H6146,2)</f>
        <v>0</v>
      </c>
      <c r="K6146" s="235"/>
      <c r="L6146" s="45"/>
      <c r="M6146" s="236" t="s">
        <v>1</v>
      </c>
      <c r="N6146" s="237" t="s">
        <v>38</v>
      </c>
      <c r="O6146" s="92"/>
      <c r="P6146" s="238">
        <f>O6146*H6146</f>
        <v>0</v>
      </c>
      <c r="Q6146" s="238">
        <v>0.00013999999999999999</v>
      </c>
      <c r="R6146" s="238">
        <f>Q6146*H6146</f>
        <v>0.0012485199999999997</v>
      </c>
      <c r="S6146" s="238">
        <v>0</v>
      </c>
      <c r="T6146" s="239">
        <f>S6146*H6146</f>
        <v>0</v>
      </c>
      <c r="U6146" s="39"/>
      <c r="V6146" s="39"/>
      <c r="W6146" s="39"/>
      <c r="X6146" s="39"/>
      <c r="Y6146" s="39"/>
      <c r="Z6146" s="39"/>
      <c r="AA6146" s="39"/>
      <c r="AB6146" s="39"/>
      <c r="AC6146" s="39"/>
      <c r="AD6146" s="39"/>
      <c r="AE6146" s="39"/>
      <c r="AR6146" s="240" t="s">
        <v>306</v>
      </c>
      <c r="AT6146" s="240" t="s">
        <v>191</v>
      </c>
      <c r="AU6146" s="240" t="s">
        <v>82</v>
      </c>
      <c r="AY6146" s="18" t="s">
        <v>189</v>
      </c>
      <c r="BE6146" s="241">
        <f>IF(N6146="základní",J6146,0)</f>
        <v>0</v>
      </c>
      <c r="BF6146" s="241">
        <f>IF(N6146="snížená",J6146,0)</f>
        <v>0</v>
      </c>
      <c r="BG6146" s="241">
        <f>IF(N6146="zákl. přenesená",J6146,0)</f>
        <v>0</v>
      </c>
      <c r="BH6146" s="241">
        <f>IF(N6146="sníž. přenesená",J6146,0)</f>
        <v>0</v>
      </c>
      <c r="BI6146" s="241">
        <f>IF(N6146="nulová",J6146,0)</f>
        <v>0</v>
      </c>
      <c r="BJ6146" s="18" t="s">
        <v>80</v>
      </c>
      <c r="BK6146" s="241">
        <f>ROUND(I6146*H6146,2)</f>
        <v>0</v>
      </c>
      <c r="BL6146" s="18" t="s">
        <v>306</v>
      </c>
      <c r="BM6146" s="240" t="s">
        <v>4052</v>
      </c>
    </row>
    <row r="6147" s="2" customFormat="1">
      <c r="A6147" s="39"/>
      <c r="B6147" s="40"/>
      <c r="C6147" s="41"/>
      <c r="D6147" s="242" t="s">
        <v>197</v>
      </c>
      <c r="E6147" s="41"/>
      <c r="F6147" s="243" t="s">
        <v>4051</v>
      </c>
      <c r="G6147" s="41"/>
      <c r="H6147" s="41"/>
      <c r="I6147" s="244"/>
      <c r="J6147" s="41"/>
      <c r="K6147" s="41"/>
      <c r="L6147" s="45"/>
      <c r="M6147" s="245"/>
      <c r="N6147" s="246"/>
      <c r="O6147" s="92"/>
      <c r="P6147" s="92"/>
      <c r="Q6147" s="92"/>
      <c r="R6147" s="92"/>
      <c r="S6147" s="92"/>
      <c r="T6147" s="93"/>
      <c r="U6147" s="39"/>
      <c r="V6147" s="39"/>
      <c r="W6147" s="39"/>
      <c r="X6147" s="39"/>
      <c r="Y6147" s="39"/>
      <c r="Z6147" s="39"/>
      <c r="AA6147" s="39"/>
      <c r="AB6147" s="39"/>
      <c r="AC6147" s="39"/>
      <c r="AD6147" s="39"/>
      <c r="AE6147" s="39"/>
      <c r="AT6147" s="18" t="s">
        <v>197</v>
      </c>
      <c r="AU6147" s="18" t="s">
        <v>82</v>
      </c>
    </row>
    <row r="6148" s="13" customFormat="1">
      <c r="A6148" s="13"/>
      <c r="B6148" s="249"/>
      <c r="C6148" s="250"/>
      <c r="D6148" s="242" t="s">
        <v>200</v>
      </c>
      <c r="E6148" s="251" t="s">
        <v>1</v>
      </c>
      <c r="F6148" s="252" t="s">
        <v>971</v>
      </c>
      <c r="G6148" s="250"/>
      <c r="H6148" s="251" t="s">
        <v>1</v>
      </c>
      <c r="I6148" s="253"/>
      <c r="J6148" s="250"/>
      <c r="K6148" s="250"/>
      <c r="L6148" s="254"/>
      <c r="M6148" s="255"/>
      <c r="N6148" s="256"/>
      <c r="O6148" s="256"/>
      <c r="P6148" s="256"/>
      <c r="Q6148" s="256"/>
      <c r="R6148" s="256"/>
      <c r="S6148" s="256"/>
      <c r="T6148" s="257"/>
      <c r="U6148" s="13"/>
      <c r="V6148" s="13"/>
      <c r="W6148" s="13"/>
      <c r="X6148" s="13"/>
      <c r="Y6148" s="13"/>
      <c r="Z6148" s="13"/>
      <c r="AA6148" s="13"/>
      <c r="AB6148" s="13"/>
      <c r="AC6148" s="13"/>
      <c r="AD6148" s="13"/>
      <c r="AE6148" s="13"/>
      <c r="AT6148" s="258" t="s">
        <v>200</v>
      </c>
      <c r="AU6148" s="258" t="s">
        <v>82</v>
      </c>
      <c r="AV6148" s="13" t="s">
        <v>80</v>
      </c>
      <c r="AW6148" s="13" t="s">
        <v>30</v>
      </c>
      <c r="AX6148" s="13" t="s">
        <v>73</v>
      </c>
      <c r="AY6148" s="258" t="s">
        <v>189</v>
      </c>
    </row>
    <row r="6149" s="13" customFormat="1">
      <c r="A6149" s="13"/>
      <c r="B6149" s="249"/>
      <c r="C6149" s="250"/>
      <c r="D6149" s="242" t="s">
        <v>200</v>
      </c>
      <c r="E6149" s="251" t="s">
        <v>1</v>
      </c>
      <c r="F6149" s="252" t="s">
        <v>972</v>
      </c>
      <c r="G6149" s="250"/>
      <c r="H6149" s="251" t="s">
        <v>1</v>
      </c>
      <c r="I6149" s="253"/>
      <c r="J6149" s="250"/>
      <c r="K6149" s="250"/>
      <c r="L6149" s="254"/>
      <c r="M6149" s="255"/>
      <c r="N6149" s="256"/>
      <c r="O6149" s="256"/>
      <c r="P6149" s="256"/>
      <c r="Q6149" s="256"/>
      <c r="R6149" s="256"/>
      <c r="S6149" s="256"/>
      <c r="T6149" s="257"/>
      <c r="U6149" s="13"/>
      <c r="V6149" s="13"/>
      <c r="W6149" s="13"/>
      <c r="X6149" s="13"/>
      <c r="Y6149" s="13"/>
      <c r="Z6149" s="13"/>
      <c r="AA6149" s="13"/>
      <c r="AB6149" s="13"/>
      <c r="AC6149" s="13"/>
      <c r="AD6149" s="13"/>
      <c r="AE6149" s="13"/>
      <c r="AT6149" s="258" t="s">
        <v>200</v>
      </c>
      <c r="AU6149" s="258" t="s">
        <v>82</v>
      </c>
      <c r="AV6149" s="13" t="s">
        <v>80</v>
      </c>
      <c r="AW6149" s="13" t="s">
        <v>30</v>
      </c>
      <c r="AX6149" s="13" t="s">
        <v>73</v>
      </c>
      <c r="AY6149" s="258" t="s">
        <v>189</v>
      </c>
    </row>
    <row r="6150" s="13" customFormat="1">
      <c r="A6150" s="13"/>
      <c r="B6150" s="249"/>
      <c r="C6150" s="250"/>
      <c r="D6150" s="242" t="s">
        <v>200</v>
      </c>
      <c r="E6150" s="251" t="s">
        <v>1</v>
      </c>
      <c r="F6150" s="252" t="s">
        <v>4053</v>
      </c>
      <c r="G6150" s="250"/>
      <c r="H6150" s="251" t="s">
        <v>1</v>
      </c>
      <c r="I6150" s="253"/>
      <c r="J6150" s="250"/>
      <c r="K6150" s="250"/>
      <c r="L6150" s="254"/>
      <c r="M6150" s="255"/>
      <c r="N6150" s="256"/>
      <c r="O6150" s="256"/>
      <c r="P6150" s="256"/>
      <c r="Q6150" s="256"/>
      <c r="R6150" s="256"/>
      <c r="S6150" s="256"/>
      <c r="T6150" s="257"/>
      <c r="U6150" s="13"/>
      <c r="V6150" s="13"/>
      <c r="W6150" s="13"/>
      <c r="X6150" s="13"/>
      <c r="Y6150" s="13"/>
      <c r="Z6150" s="13"/>
      <c r="AA6150" s="13"/>
      <c r="AB6150" s="13"/>
      <c r="AC6150" s="13"/>
      <c r="AD6150" s="13"/>
      <c r="AE6150" s="13"/>
      <c r="AT6150" s="258" t="s">
        <v>200</v>
      </c>
      <c r="AU6150" s="258" t="s">
        <v>82</v>
      </c>
      <c r="AV6150" s="13" t="s">
        <v>80</v>
      </c>
      <c r="AW6150" s="13" t="s">
        <v>30</v>
      </c>
      <c r="AX6150" s="13" t="s">
        <v>73</v>
      </c>
      <c r="AY6150" s="258" t="s">
        <v>189</v>
      </c>
    </row>
    <row r="6151" s="13" customFormat="1">
      <c r="A6151" s="13"/>
      <c r="B6151" s="249"/>
      <c r="C6151" s="250"/>
      <c r="D6151" s="242" t="s">
        <v>200</v>
      </c>
      <c r="E6151" s="251" t="s">
        <v>1</v>
      </c>
      <c r="F6151" s="252" t="s">
        <v>4026</v>
      </c>
      <c r="G6151" s="250"/>
      <c r="H6151" s="251" t="s">
        <v>1</v>
      </c>
      <c r="I6151" s="253"/>
      <c r="J6151" s="250"/>
      <c r="K6151" s="250"/>
      <c r="L6151" s="254"/>
      <c r="M6151" s="255"/>
      <c r="N6151" s="256"/>
      <c r="O6151" s="256"/>
      <c r="P6151" s="256"/>
      <c r="Q6151" s="256"/>
      <c r="R6151" s="256"/>
      <c r="S6151" s="256"/>
      <c r="T6151" s="257"/>
      <c r="U6151" s="13"/>
      <c r="V6151" s="13"/>
      <c r="W6151" s="13"/>
      <c r="X6151" s="13"/>
      <c r="Y6151" s="13"/>
      <c r="Z6151" s="13"/>
      <c r="AA6151" s="13"/>
      <c r="AB6151" s="13"/>
      <c r="AC6151" s="13"/>
      <c r="AD6151" s="13"/>
      <c r="AE6151" s="13"/>
      <c r="AT6151" s="258" t="s">
        <v>200</v>
      </c>
      <c r="AU6151" s="258" t="s">
        <v>82</v>
      </c>
      <c r="AV6151" s="13" t="s">
        <v>80</v>
      </c>
      <c r="AW6151" s="13" t="s">
        <v>30</v>
      </c>
      <c r="AX6151" s="13" t="s">
        <v>73</v>
      </c>
      <c r="AY6151" s="258" t="s">
        <v>189</v>
      </c>
    </row>
    <row r="6152" s="14" customFormat="1">
      <c r="A6152" s="14"/>
      <c r="B6152" s="259"/>
      <c r="C6152" s="260"/>
      <c r="D6152" s="242" t="s">
        <v>200</v>
      </c>
      <c r="E6152" s="261" t="s">
        <v>1</v>
      </c>
      <c r="F6152" s="262" t="s">
        <v>4054</v>
      </c>
      <c r="G6152" s="260"/>
      <c r="H6152" s="263">
        <v>8.9179999999999993</v>
      </c>
      <c r="I6152" s="264"/>
      <c r="J6152" s="260"/>
      <c r="K6152" s="260"/>
      <c r="L6152" s="265"/>
      <c r="M6152" s="266"/>
      <c r="N6152" s="267"/>
      <c r="O6152" s="267"/>
      <c r="P6152" s="267"/>
      <c r="Q6152" s="267"/>
      <c r="R6152" s="267"/>
      <c r="S6152" s="267"/>
      <c r="T6152" s="268"/>
      <c r="U6152" s="14"/>
      <c r="V6152" s="14"/>
      <c r="W6152" s="14"/>
      <c r="X6152" s="14"/>
      <c r="Y6152" s="14"/>
      <c r="Z6152" s="14"/>
      <c r="AA6152" s="14"/>
      <c r="AB6152" s="14"/>
      <c r="AC6152" s="14"/>
      <c r="AD6152" s="14"/>
      <c r="AE6152" s="14"/>
      <c r="AT6152" s="269" t="s">
        <v>200</v>
      </c>
      <c r="AU6152" s="269" t="s">
        <v>82</v>
      </c>
      <c r="AV6152" s="14" t="s">
        <v>82</v>
      </c>
      <c r="AW6152" s="14" t="s">
        <v>30</v>
      </c>
      <c r="AX6152" s="14" t="s">
        <v>73</v>
      </c>
      <c r="AY6152" s="269" t="s">
        <v>189</v>
      </c>
    </row>
    <row r="6153" s="15" customFormat="1">
      <c r="A6153" s="15"/>
      <c r="B6153" s="270"/>
      <c r="C6153" s="271"/>
      <c r="D6153" s="242" t="s">
        <v>200</v>
      </c>
      <c r="E6153" s="272" t="s">
        <v>1</v>
      </c>
      <c r="F6153" s="273" t="s">
        <v>207</v>
      </c>
      <c r="G6153" s="271"/>
      <c r="H6153" s="274">
        <v>8.9179999999999993</v>
      </c>
      <c r="I6153" s="275"/>
      <c r="J6153" s="271"/>
      <c r="K6153" s="271"/>
      <c r="L6153" s="276"/>
      <c r="M6153" s="277"/>
      <c r="N6153" s="278"/>
      <c r="O6153" s="278"/>
      <c r="P6153" s="278"/>
      <c r="Q6153" s="278"/>
      <c r="R6153" s="278"/>
      <c r="S6153" s="278"/>
      <c r="T6153" s="279"/>
      <c r="U6153" s="15"/>
      <c r="V6153" s="15"/>
      <c r="W6153" s="15"/>
      <c r="X6153" s="15"/>
      <c r="Y6153" s="15"/>
      <c r="Z6153" s="15"/>
      <c r="AA6153" s="15"/>
      <c r="AB6153" s="15"/>
      <c r="AC6153" s="15"/>
      <c r="AD6153" s="15"/>
      <c r="AE6153" s="15"/>
      <c r="AT6153" s="280" t="s">
        <v>200</v>
      </c>
      <c r="AU6153" s="280" t="s">
        <v>82</v>
      </c>
      <c r="AV6153" s="15" t="s">
        <v>195</v>
      </c>
      <c r="AW6153" s="15" t="s">
        <v>30</v>
      </c>
      <c r="AX6153" s="15" t="s">
        <v>80</v>
      </c>
      <c r="AY6153" s="280" t="s">
        <v>189</v>
      </c>
    </row>
    <row r="6154" s="2" customFormat="1" ht="24.15" customHeight="1">
      <c r="A6154" s="39"/>
      <c r="B6154" s="40"/>
      <c r="C6154" s="228" t="s">
        <v>4055</v>
      </c>
      <c r="D6154" s="228" t="s">
        <v>191</v>
      </c>
      <c r="E6154" s="229" t="s">
        <v>4056</v>
      </c>
      <c r="F6154" s="230" t="s">
        <v>4057</v>
      </c>
      <c r="G6154" s="231" t="s">
        <v>301</v>
      </c>
      <c r="H6154" s="232">
        <v>40.951999999999998</v>
      </c>
      <c r="I6154" s="233"/>
      <c r="J6154" s="234">
        <f>ROUND(I6154*H6154,2)</f>
        <v>0</v>
      </c>
      <c r="K6154" s="235"/>
      <c r="L6154" s="45"/>
      <c r="M6154" s="236" t="s">
        <v>1</v>
      </c>
      <c r="N6154" s="237" t="s">
        <v>38</v>
      </c>
      <c r="O6154" s="92"/>
      <c r="P6154" s="238">
        <f>O6154*H6154</f>
        <v>0</v>
      </c>
      <c r="Q6154" s="238">
        <v>0.00016875000000000001</v>
      </c>
      <c r="R6154" s="238">
        <f>Q6154*H6154</f>
        <v>0.00691065</v>
      </c>
      <c r="S6154" s="238">
        <v>0</v>
      </c>
      <c r="T6154" s="239">
        <f>S6154*H6154</f>
        <v>0</v>
      </c>
      <c r="U6154" s="39"/>
      <c r="V6154" s="39"/>
      <c r="W6154" s="39"/>
      <c r="X6154" s="39"/>
      <c r="Y6154" s="39"/>
      <c r="Z6154" s="39"/>
      <c r="AA6154" s="39"/>
      <c r="AB6154" s="39"/>
      <c r="AC6154" s="39"/>
      <c r="AD6154" s="39"/>
      <c r="AE6154" s="39"/>
      <c r="AR6154" s="240" t="s">
        <v>306</v>
      </c>
      <c r="AT6154" s="240" t="s">
        <v>191</v>
      </c>
      <c r="AU6154" s="240" t="s">
        <v>82</v>
      </c>
      <c r="AY6154" s="18" t="s">
        <v>189</v>
      </c>
      <c r="BE6154" s="241">
        <f>IF(N6154="základní",J6154,0)</f>
        <v>0</v>
      </c>
      <c r="BF6154" s="241">
        <f>IF(N6154="snížená",J6154,0)</f>
        <v>0</v>
      </c>
      <c r="BG6154" s="241">
        <f>IF(N6154="zákl. přenesená",J6154,0)</f>
        <v>0</v>
      </c>
      <c r="BH6154" s="241">
        <f>IF(N6154="sníž. přenesená",J6154,0)</f>
        <v>0</v>
      </c>
      <c r="BI6154" s="241">
        <f>IF(N6154="nulová",J6154,0)</f>
        <v>0</v>
      </c>
      <c r="BJ6154" s="18" t="s">
        <v>80</v>
      </c>
      <c r="BK6154" s="241">
        <f>ROUND(I6154*H6154,2)</f>
        <v>0</v>
      </c>
      <c r="BL6154" s="18" t="s">
        <v>306</v>
      </c>
      <c r="BM6154" s="240" t="s">
        <v>4058</v>
      </c>
    </row>
    <row r="6155" s="2" customFormat="1">
      <c r="A6155" s="39"/>
      <c r="B6155" s="40"/>
      <c r="C6155" s="41"/>
      <c r="D6155" s="242" t="s">
        <v>197</v>
      </c>
      <c r="E6155" s="41"/>
      <c r="F6155" s="243" t="s">
        <v>4057</v>
      </c>
      <c r="G6155" s="41"/>
      <c r="H6155" s="41"/>
      <c r="I6155" s="244"/>
      <c r="J6155" s="41"/>
      <c r="K6155" s="41"/>
      <c r="L6155" s="45"/>
      <c r="M6155" s="245"/>
      <c r="N6155" s="246"/>
      <c r="O6155" s="92"/>
      <c r="P6155" s="92"/>
      <c r="Q6155" s="92"/>
      <c r="R6155" s="92"/>
      <c r="S6155" s="92"/>
      <c r="T6155" s="93"/>
      <c r="U6155" s="39"/>
      <c r="V6155" s="39"/>
      <c r="W6155" s="39"/>
      <c r="X6155" s="39"/>
      <c r="Y6155" s="39"/>
      <c r="Z6155" s="39"/>
      <c r="AA6155" s="39"/>
      <c r="AB6155" s="39"/>
      <c r="AC6155" s="39"/>
      <c r="AD6155" s="39"/>
      <c r="AE6155" s="39"/>
      <c r="AT6155" s="18" t="s">
        <v>197</v>
      </c>
      <c r="AU6155" s="18" t="s">
        <v>82</v>
      </c>
    </row>
    <row r="6156" s="2" customFormat="1">
      <c r="A6156" s="39"/>
      <c r="B6156" s="40"/>
      <c r="C6156" s="41"/>
      <c r="D6156" s="247" t="s">
        <v>198</v>
      </c>
      <c r="E6156" s="41"/>
      <c r="F6156" s="248" t="s">
        <v>4059</v>
      </c>
      <c r="G6156" s="41"/>
      <c r="H6156" s="41"/>
      <c r="I6156" s="244"/>
      <c r="J6156" s="41"/>
      <c r="K6156" s="41"/>
      <c r="L6156" s="45"/>
      <c r="M6156" s="245"/>
      <c r="N6156" s="246"/>
      <c r="O6156" s="92"/>
      <c r="P6156" s="92"/>
      <c r="Q6156" s="92"/>
      <c r="R6156" s="92"/>
      <c r="S6156" s="92"/>
      <c r="T6156" s="93"/>
      <c r="U6156" s="39"/>
      <c r="V6156" s="39"/>
      <c r="W6156" s="39"/>
      <c r="X6156" s="39"/>
      <c r="Y6156" s="39"/>
      <c r="Z6156" s="39"/>
      <c r="AA6156" s="39"/>
      <c r="AB6156" s="39"/>
      <c r="AC6156" s="39"/>
      <c r="AD6156" s="39"/>
      <c r="AE6156" s="39"/>
      <c r="AT6156" s="18" t="s">
        <v>198</v>
      </c>
      <c r="AU6156" s="18" t="s">
        <v>82</v>
      </c>
    </row>
    <row r="6157" s="13" customFormat="1">
      <c r="A6157" s="13"/>
      <c r="B6157" s="249"/>
      <c r="C6157" s="250"/>
      <c r="D6157" s="242" t="s">
        <v>200</v>
      </c>
      <c r="E6157" s="251" t="s">
        <v>1</v>
      </c>
      <c r="F6157" s="252" t="s">
        <v>283</v>
      </c>
      <c r="G6157" s="250"/>
      <c r="H6157" s="251" t="s">
        <v>1</v>
      </c>
      <c r="I6157" s="253"/>
      <c r="J6157" s="250"/>
      <c r="K6157" s="250"/>
      <c r="L6157" s="254"/>
      <c r="M6157" s="255"/>
      <c r="N6157" s="256"/>
      <c r="O6157" s="256"/>
      <c r="P6157" s="256"/>
      <c r="Q6157" s="256"/>
      <c r="R6157" s="256"/>
      <c r="S6157" s="256"/>
      <c r="T6157" s="257"/>
      <c r="U6157" s="13"/>
      <c r="V6157" s="13"/>
      <c r="W6157" s="13"/>
      <c r="X6157" s="13"/>
      <c r="Y6157" s="13"/>
      <c r="Z6157" s="13"/>
      <c r="AA6157" s="13"/>
      <c r="AB6157" s="13"/>
      <c r="AC6157" s="13"/>
      <c r="AD6157" s="13"/>
      <c r="AE6157" s="13"/>
      <c r="AT6157" s="258" t="s">
        <v>200</v>
      </c>
      <c r="AU6157" s="258" t="s">
        <v>82</v>
      </c>
      <c r="AV6157" s="13" t="s">
        <v>80</v>
      </c>
      <c r="AW6157" s="13" t="s">
        <v>30</v>
      </c>
      <c r="AX6157" s="13" t="s">
        <v>73</v>
      </c>
      <c r="AY6157" s="258" t="s">
        <v>189</v>
      </c>
    </row>
    <row r="6158" s="13" customFormat="1">
      <c r="A6158" s="13"/>
      <c r="B6158" s="249"/>
      <c r="C6158" s="250"/>
      <c r="D6158" s="242" t="s">
        <v>200</v>
      </c>
      <c r="E6158" s="251" t="s">
        <v>1</v>
      </c>
      <c r="F6158" s="252" t="s">
        <v>4003</v>
      </c>
      <c r="G6158" s="250"/>
      <c r="H6158" s="251" t="s">
        <v>1</v>
      </c>
      <c r="I6158" s="253"/>
      <c r="J6158" s="250"/>
      <c r="K6158" s="250"/>
      <c r="L6158" s="254"/>
      <c r="M6158" s="255"/>
      <c r="N6158" s="256"/>
      <c r="O6158" s="256"/>
      <c r="P6158" s="256"/>
      <c r="Q6158" s="256"/>
      <c r="R6158" s="256"/>
      <c r="S6158" s="256"/>
      <c r="T6158" s="257"/>
      <c r="U6158" s="13"/>
      <c r="V6158" s="13"/>
      <c r="W6158" s="13"/>
      <c r="X6158" s="13"/>
      <c r="Y6158" s="13"/>
      <c r="Z6158" s="13"/>
      <c r="AA6158" s="13"/>
      <c r="AB6158" s="13"/>
      <c r="AC6158" s="13"/>
      <c r="AD6158" s="13"/>
      <c r="AE6158" s="13"/>
      <c r="AT6158" s="258" t="s">
        <v>200</v>
      </c>
      <c r="AU6158" s="258" t="s">
        <v>82</v>
      </c>
      <c r="AV6158" s="13" t="s">
        <v>80</v>
      </c>
      <c r="AW6158" s="13" t="s">
        <v>30</v>
      </c>
      <c r="AX6158" s="13" t="s">
        <v>73</v>
      </c>
      <c r="AY6158" s="258" t="s">
        <v>189</v>
      </c>
    </row>
    <row r="6159" s="14" customFormat="1">
      <c r="A6159" s="14"/>
      <c r="B6159" s="259"/>
      <c r="C6159" s="260"/>
      <c r="D6159" s="242" t="s">
        <v>200</v>
      </c>
      <c r="E6159" s="261" t="s">
        <v>1</v>
      </c>
      <c r="F6159" s="262" t="s">
        <v>4004</v>
      </c>
      <c r="G6159" s="260"/>
      <c r="H6159" s="263">
        <v>7.5899999999999999</v>
      </c>
      <c r="I6159" s="264"/>
      <c r="J6159" s="260"/>
      <c r="K6159" s="260"/>
      <c r="L6159" s="265"/>
      <c r="M6159" s="266"/>
      <c r="N6159" s="267"/>
      <c r="O6159" s="267"/>
      <c r="P6159" s="267"/>
      <c r="Q6159" s="267"/>
      <c r="R6159" s="267"/>
      <c r="S6159" s="267"/>
      <c r="T6159" s="268"/>
      <c r="U6159" s="14"/>
      <c r="V6159" s="14"/>
      <c r="W6159" s="14"/>
      <c r="X6159" s="14"/>
      <c r="Y6159" s="14"/>
      <c r="Z6159" s="14"/>
      <c r="AA6159" s="14"/>
      <c r="AB6159" s="14"/>
      <c r="AC6159" s="14"/>
      <c r="AD6159" s="14"/>
      <c r="AE6159" s="14"/>
      <c r="AT6159" s="269" t="s">
        <v>200</v>
      </c>
      <c r="AU6159" s="269" t="s">
        <v>82</v>
      </c>
      <c r="AV6159" s="14" t="s">
        <v>82</v>
      </c>
      <c r="AW6159" s="14" t="s">
        <v>30</v>
      </c>
      <c r="AX6159" s="14" t="s">
        <v>73</v>
      </c>
      <c r="AY6159" s="269" t="s">
        <v>189</v>
      </c>
    </row>
    <row r="6160" s="13" customFormat="1">
      <c r="A6160" s="13"/>
      <c r="B6160" s="249"/>
      <c r="C6160" s="250"/>
      <c r="D6160" s="242" t="s">
        <v>200</v>
      </c>
      <c r="E6160" s="251" t="s">
        <v>1</v>
      </c>
      <c r="F6160" s="252" t="s">
        <v>4005</v>
      </c>
      <c r="G6160" s="250"/>
      <c r="H6160" s="251" t="s">
        <v>1</v>
      </c>
      <c r="I6160" s="253"/>
      <c r="J6160" s="250"/>
      <c r="K6160" s="250"/>
      <c r="L6160" s="254"/>
      <c r="M6160" s="255"/>
      <c r="N6160" s="256"/>
      <c r="O6160" s="256"/>
      <c r="P6160" s="256"/>
      <c r="Q6160" s="256"/>
      <c r="R6160" s="256"/>
      <c r="S6160" s="256"/>
      <c r="T6160" s="257"/>
      <c r="U6160" s="13"/>
      <c r="V6160" s="13"/>
      <c r="W6160" s="13"/>
      <c r="X6160" s="13"/>
      <c r="Y6160" s="13"/>
      <c r="Z6160" s="13"/>
      <c r="AA6160" s="13"/>
      <c r="AB6160" s="13"/>
      <c r="AC6160" s="13"/>
      <c r="AD6160" s="13"/>
      <c r="AE6160" s="13"/>
      <c r="AT6160" s="258" t="s">
        <v>200</v>
      </c>
      <c r="AU6160" s="258" t="s">
        <v>82</v>
      </c>
      <c r="AV6160" s="13" t="s">
        <v>80</v>
      </c>
      <c r="AW6160" s="13" t="s">
        <v>30</v>
      </c>
      <c r="AX6160" s="13" t="s">
        <v>73</v>
      </c>
      <c r="AY6160" s="258" t="s">
        <v>189</v>
      </c>
    </row>
    <row r="6161" s="14" customFormat="1">
      <c r="A6161" s="14"/>
      <c r="B6161" s="259"/>
      <c r="C6161" s="260"/>
      <c r="D6161" s="242" t="s">
        <v>200</v>
      </c>
      <c r="E6161" s="261" t="s">
        <v>1</v>
      </c>
      <c r="F6161" s="262" t="s">
        <v>4006</v>
      </c>
      <c r="G6161" s="260"/>
      <c r="H6161" s="263">
        <v>2.645</v>
      </c>
      <c r="I6161" s="264"/>
      <c r="J6161" s="260"/>
      <c r="K6161" s="260"/>
      <c r="L6161" s="265"/>
      <c r="M6161" s="266"/>
      <c r="N6161" s="267"/>
      <c r="O6161" s="267"/>
      <c r="P6161" s="267"/>
      <c r="Q6161" s="267"/>
      <c r="R6161" s="267"/>
      <c r="S6161" s="267"/>
      <c r="T6161" s="268"/>
      <c r="U6161" s="14"/>
      <c r="V6161" s="14"/>
      <c r="W6161" s="14"/>
      <c r="X6161" s="14"/>
      <c r="Y6161" s="14"/>
      <c r="Z6161" s="14"/>
      <c r="AA6161" s="14"/>
      <c r="AB6161" s="14"/>
      <c r="AC6161" s="14"/>
      <c r="AD6161" s="14"/>
      <c r="AE6161" s="14"/>
      <c r="AT6161" s="269" t="s">
        <v>200</v>
      </c>
      <c r="AU6161" s="269" t="s">
        <v>82</v>
      </c>
      <c r="AV6161" s="14" t="s">
        <v>82</v>
      </c>
      <c r="AW6161" s="14" t="s">
        <v>30</v>
      </c>
      <c r="AX6161" s="14" t="s">
        <v>73</v>
      </c>
      <c r="AY6161" s="269" t="s">
        <v>189</v>
      </c>
    </row>
    <row r="6162" s="16" customFormat="1">
      <c r="A6162" s="16"/>
      <c r="B6162" s="292"/>
      <c r="C6162" s="293"/>
      <c r="D6162" s="242" t="s">
        <v>200</v>
      </c>
      <c r="E6162" s="294" t="s">
        <v>1</v>
      </c>
      <c r="F6162" s="295" t="s">
        <v>290</v>
      </c>
      <c r="G6162" s="293"/>
      <c r="H6162" s="296">
        <v>10.234999999999999</v>
      </c>
      <c r="I6162" s="297"/>
      <c r="J6162" s="293"/>
      <c r="K6162" s="293"/>
      <c r="L6162" s="298"/>
      <c r="M6162" s="299"/>
      <c r="N6162" s="300"/>
      <c r="O6162" s="300"/>
      <c r="P6162" s="300"/>
      <c r="Q6162" s="300"/>
      <c r="R6162" s="300"/>
      <c r="S6162" s="300"/>
      <c r="T6162" s="301"/>
      <c r="U6162" s="16"/>
      <c r="V6162" s="16"/>
      <c r="W6162" s="16"/>
      <c r="X6162" s="16"/>
      <c r="Y6162" s="16"/>
      <c r="Z6162" s="16"/>
      <c r="AA6162" s="16"/>
      <c r="AB6162" s="16"/>
      <c r="AC6162" s="16"/>
      <c r="AD6162" s="16"/>
      <c r="AE6162" s="16"/>
      <c r="AT6162" s="302" t="s">
        <v>200</v>
      </c>
      <c r="AU6162" s="302" t="s">
        <v>82</v>
      </c>
      <c r="AV6162" s="16" t="s">
        <v>214</v>
      </c>
      <c r="AW6162" s="16" t="s">
        <v>30</v>
      </c>
      <c r="AX6162" s="16" t="s">
        <v>73</v>
      </c>
      <c r="AY6162" s="302" t="s">
        <v>189</v>
      </c>
    </row>
    <row r="6163" s="13" customFormat="1">
      <c r="A6163" s="13"/>
      <c r="B6163" s="249"/>
      <c r="C6163" s="250"/>
      <c r="D6163" s="242" t="s">
        <v>200</v>
      </c>
      <c r="E6163" s="251" t="s">
        <v>1</v>
      </c>
      <c r="F6163" s="252" t="s">
        <v>338</v>
      </c>
      <c r="G6163" s="250"/>
      <c r="H6163" s="251" t="s">
        <v>1</v>
      </c>
      <c r="I6163" s="253"/>
      <c r="J6163" s="250"/>
      <c r="K6163" s="250"/>
      <c r="L6163" s="254"/>
      <c r="M6163" s="255"/>
      <c r="N6163" s="256"/>
      <c r="O6163" s="256"/>
      <c r="P6163" s="256"/>
      <c r="Q6163" s="256"/>
      <c r="R6163" s="256"/>
      <c r="S6163" s="256"/>
      <c r="T6163" s="257"/>
      <c r="U6163" s="13"/>
      <c r="V6163" s="13"/>
      <c r="W6163" s="13"/>
      <c r="X6163" s="13"/>
      <c r="Y6163" s="13"/>
      <c r="Z6163" s="13"/>
      <c r="AA6163" s="13"/>
      <c r="AB6163" s="13"/>
      <c r="AC6163" s="13"/>
      <c r="AD6163" s="13"/>
      <c r="AE6163" s="13"/>
      <c r="AT6163" s="258" t="s">
        <v>200</v>
      </c>
      <c r="AU6163" s="258" t="s">
        <v>82</v>
      </c>
      <c r="AV6163" s="13" t="s">
        <v>80</v>
      </c>
      <c r="AW6163" s="13" t="s">
        <v>30</v>
      </c>
      <c r="AX6163" s="13" t="s">
        <v>73</v>
      </c>
      <c r="AY6163" s="258" t="s">
        <v>189</v>
      </c>
    </row>
    <row r="6164" s="13" customFormat="1">
      <c r="A6164" s="13"/>
      <c r="B6164" s="249"/>
      <c r="C6164" s="250"/>
      <c r="D6164" s="242" t="s">
        <v>200</v>
      </c>
      <c r="E6164" s="251" t="s">
        <v>1</v>
      </c>
      <c r="F6164" s="252" t="s">
        <v>4007</v>
      </c>
      <c r="G6164" s="250"/>
      <c r="H6164" s="251" t="s">
        <v>1</v>
      </c>
      <c r="I6164" s="253"/>
      <c r="J6164" s="250"/>
      <c r="K6164" s="250"/>
      <c r="L6164" s="254"/>
      <c r="M6164" s="255"/>
      <c r="N6164" s="256"/>
      <c r="O6164" s="256"/>
      <c r="P6164" s="256"/>
      <c r="Q6164" s="256"/>
      <c r="R6164" s="256"/>
      <c r="S6164" s="256"/>
      <c r="T6164" s="257"/>
      <c r="U6164" s="13"/>
      <c r="V6164" s="13"/>
      <c r="W6164" s="13"/>
      <c r="X6164" s="13"/>
      <c r="Y6164" s="13"/>
      <c r="Z6164" s="13"/>
      <c r="AA6164" s="13"/>
      <c r="AB6164" s="13"/>
      <c r="AC6164" s="13"/>
      <c r="AD6164" s="13"/>
      <c r="AE6164" s="13"/>
      <c r="AT6164" s="258" t="s">
        <v>200</v>
      </c>
      <c r="AU6164" s="258" t="s">
        <v>82</v>
      </c>
      <c r="AV6164" s="13" t="s">
        <v>80</v>
      </c>
      <c r="AW6164" s="13" t="s">
        <v>30</v>
      </c>
      <c r="AX6164" s="13" t="s">
        <v>73</v>
      </c>
      <c r="AY6164" s="258" t="s">
        <v>189</v>
      </c>
    </row>
    <row r="6165" s="14" customFormat="1">
      <c r="A6165" s="14"/>
      <c r="B6165" s="259"/>
      <c r="C6165" s="260"/>
      <c r="D6165" s="242" t="s">
        <v>200</v>
      </c>
      <c r="E6165" s="261" t="s">
        <v>1</v>
      </c>
      <c r="F6165" s="262" t="s">
        <v>4008</v>
      </c>
      <c r="G6165" s="260"/>
      <c r="H6165" s="263">
        <v>1.8440000000000001</v>
      </c>
      <c r="I6165" s="264"/>
      <c r="J6165" s="260"/>
      <c r="K6165" s="260"/>
      <c r="L6165" s="265"/>
      <c r="M6165" s="266"/>
      <c r="N6165" s="267"/>
      <c r="O6165" s="267"/>
      <c r="P6165" s="267"/>
      <c r="Q6165" s="267"/>
      <c r="R6165" s="267"/>
      <c r="S6165" s="267"/>
      <c r="T6165" s="268"/>
      <c r="U6165" s="14"/>
      <c r="V6165" s="14"/>
      <c r="W6165" s="14"/>
      <c r="X6165" s="14"/>
      <c r="Y6165" s="14"/>
      <c r="Z6165" s="14"/>
      <c r="AA6165" s="14"/>
      <c r="AB6165" s="14"/>
      <c r="AC6165" s="14"/>
      <c r="AD6165" s="14"/>
      <c r="AE6165" s="14"/>
      <c r="AT6165" s="269" t="s">
        <v>200</v>
      </c>
      <c r="AU6165" s="269" t="s">
        <v>82</v>
      </c>
      <c r="AV6165" s="14" t="s">
        <v>82</v>
      </c>
      <c r="AW6165" s="14" t="s">
        <v>30</v>
      </c>
      <c r="AX6165" s="14" t="s">
        <v>73</v>
      </c>
      <c r="AY6165" s="269" t="s">
        <v>189</v>
      </c>
    </row>
    <row r="6166" s="13" customFormat="1">
      <c r="A6166" s="13"/>
      <c r="B6166" s="249"/>
      <c r="C6166" s="250"/>
      <c r="D6166" s="242" t="s">
        <v>200</v>
      </c>
      <c r="E6166" s="251" t="s">
        <v>1</v>
      </c>
      <c r="F6166" s="252" t="s">
        <v>4005</v>
      </c>
      <c r="G6166" s="250"/>
      <c r="H6166" s="251" t="s">
        <v>1</v>
      </c>
      <c r="I6166" s="253"/>
      <c r="J6166" s="250"/>
      <c r="K6166" s="250"/>
      <c r="L6166" s="254"/>
      <c r="M6166" s="255"/>
      <c r="N6166" s="256"/>
      <c r="O6166" s="256"/>
      <c r="P6166" s="256"/>
      <c r="Q6166" s="256"/>
      <c r="R6166" s="256"/>
      <c r="S6166" s="256"/>
      <c r="T6166" s="257"/>
      <c r="U6166" s="13"/>
      <c r="V6166" s="13"/>
      <c r="W6166" s="13"/>
      <c r="X6166" s="13"/>
      <c r="Y6166" s="13"/>
      <c r="Z6166" s="13"/>
      <c r="AA6166" s="13"/>
      <c r="AB6166" s="13"/>
      <c r="AC6166" s="13"/>
      <c r="AD6166" s="13"/>
      <c r="AE6166" s="13"/>
      <c r="AT6166" s="258" t="s">
        <v>200</v>
      </c>
      <c r="AU6166" s="258" t="s">
        <v>82</v>
      </c>
      <c r="AV6166" s="13" t="s">
        <v>80</v>
      </c>
      <c r="AW6166" s="13" t="s">
        <v>30</v>
      </c>
      <c r="AX6166" s="13" t="s">
        <v>73</v>
      </c>
      <c r="AY6166" s="258" t="s">
        <v>189</v>
      </c>
    </row>
    <row r="6167" s="14" customFormat="1">
      <c r="A6167" s="14"/>
      <c r="B6167" s="259"/>
      <c r="C6167" s="260"/>
      <c r="D6167" s="242" t="s">
        <v>200</v>
      </c>
      <c r="E6167" s="261" t="s">
        <v>1</v>
      </c>
      <c r="F6167" s="262" t="s">
        <v>4009</v>
      </c>
      <c r="G6167" s="260"/>
      <c r="H6167" s="263">
        <v>6.9000000000000004</v>
      </c>
      <c r="I6167" s="264"/>
      <c r="J6167" s="260"/>
      <c r="K6167" s="260"/>
      <c r="L6167" s="265"/>
      <c r="M6167" s="266"/>
      <c r="N6167" s="267"/>
      <c r="O6167" s="267"/>
      <c r="P6167" s="267"/>
      <c r="Q6167" s="267"/>
      <c r="R6167" s="267"/>
      <c r="S6167" s="267"/>
      <c r="T6167" s="268"/>
      <c r="U6167" s="14"/>
      <c r="V6167" s="14"/>
      <c r="W6167" s="14"/>
      <c r="X6167" s="14"/>
      <c r="Y6167" s="14"/>
      <c r="Z6167" s="14"/>
      <c r="AA6167" s="14"/>
      <c r="AB6167" s="14"/>
      <c r="AC6167" s="14"/>
      <c r="AD6167" s="14"/>
      <c r="AE6167" s="14"/>
      <c r="AT6167" s="269" t="s">
        <v>200</v>
      </c>
      <c r="AU6167" s="269" t="s">
        <v>82</v>
      </c>
      <c r="AV6167" s="14" t="s">
        <v>82</v>
      </c>
      <c r="AW6167" s="14" t="s">
        <v>30</v>
      </c>
      <c r="AX6167" s="14" t="s">
        <v>73</v>
      </c>
      <c r="AY6167" s="269" t="s">
        <v>189</v>
      </c>
    </row>
    <row r="6168" s="13" customFormat="1">
      <c r="A6168" s="13"/>
      <c r="B6168" s="249"/>
      <c r="C6168" s="250"/>
      <c r="D6168" s="242" t="s">
        <v>200</v>
      </c>
      <c r="E6168" s="251" t="s">
        <v>1</v>
      </c>
      <c r="F6168" s="252" t="s">
        <v>4010</v>
      </c>
      <c r="G6168" s="250"/>
      <c r="H6168" s="251" t="s">
        <v>1</v>
      </c>
      <c r="I6168" s="253"/>
      <c r="J6168" s="250"/>
      <c r="K6168" s="250"/>
      <c r="L6168" s="254"/>
      <c r="M6168" s="255"/>
      <c r="N6168" s="256"/>
      <c r="O6168" s="256"/>
      <c r="P6168" s="256"/>
      <c r="Q6168" s="256"/>
      <c r="R6168" s="256"/>
      <c r="S6168" s="256"/>
      <c r="T6168" s="257"/>
      <c r="U6168" s="13"/>
      <c r="V6168" s="13"/>
      <c r="W6168" s="13"/>
      <c r="X6168" s="13"/>
      <c r="Y6168" s="13"/>
      <c r="Z6168" s="13"/>
      <c r="AA6168" s="13"/>
      <c r="AB6168" s="13"/>
      <c r="AC6168" s="13"/>
      <c r="AD6168" s="13"/>
      <c r="AE6168" s="13"/>
      <c r="AT6168" s="258" t="s">
        <v>200</v>
      </c>
      <c r="AU6168" s="258" t="s">
        <v>82</v>
      </c>
      <c r="AV6168" s="13" t="s">
        <v>80</v>
      </c>
      <c r="AW6168" s="13" t="s">
        <v>30</v>
      </c>
      <c r="AX6168" s="13" t="s">
        <v>73</v>
      </c>
      <c r="AY6168" s="258" t="s">
        <v>189</v>
      </c>
    </row>
    <row r="6169" s="14" customFormat="1">
      <c r="A6169" s="14"/>
      <c r="B6169" s="259"/>
      <c r="C6169" s="260"/>
      <c r="D6169" s="242" t="s">
        <v>200</v>
      </c>
      <c r="E6169" s="261" t="s">
        <v>1</v>
      </c>
      <c r="F6169" s="262" t="s">
        <v>4011</v>
      </c>
      <c r="G6169" s="260"/>
      <c r="H6169" s="263">
        <v>1.4950000000000001</v>
      </c>
      <c r="I6169" s="264"/>
      <c r="J6169" s="260"/>
      <c r="K6169" s="260"/>
      <c r="L6169" s="265"/>
      <c r="M6169" s="266"/>
      <c r="N6169" s="267"/>
      <c r="O6169" s="267"/>
      <c r="P6169" s="267"/>
      <c r="Q6169" s="267"/>
      <c r="R6169" s="267"/>
      <c r="S6169" s="267"/>
      <c r="T6169" s="268"/>
      <c r="U6169" s="14"/>
      <c r="V6169" s="14"/>
      <c r="W6169" s="14"/>
      <c r="X6169" s="14"/>
      <c r="Y6169" s="14"/>
      <c r="Z6169" s="14"/>
      <c r="AA6169" s="14"/>
      <c r="AB6169" s="14"/>
      <c r="AC6169" s="14"/>
      <c r="AD6169" s="14"/>
      <c r="AE6169" s="14"/>
      <c r="AT6169" s="269" t="s">
        <v>200</v>
      </c>
      <c r="AU6169" s="269" t="s">
        <v>82</v>
      </c>
      <c r="AV6169" s="14" t="s">
        <v>82</v>
      </c>
      <c r="AW6169" s="14" t="s">
        <v>30</v>
      </c>
      <c r="AX6169" s="14" t="s">
        <v>73</v>
      </c>
      <c r="AY6169" s="269" t="s">
        <v>189</v>
      </c>
    </row>
    <row r="6170" s="13" customFormat="1">
      <c r="A6170" s="13"/>
      <c r="B6170" s="249"/>
      <c r="C6170" s="250"/>
      <c r="D6170" s="242" t="s">
        <v>200</v>
      </c>
      <c r="E6170" s="251" t="s">
        <v>1</v>
      </c>
      <c r="F6170" s="252" t="s">
        <v>4012</v>
      </c>
      <c r="G6170" s="250"/>
      <c r="H6170" s="251" t="s">
        <v>1</v>
      </c>
      <c r="I6170" s="253"/>
      <c r="J6170" s="250"/>
      <c r="K6170" s="250"/>
      <c r="L6170" s="254"/>
      <c r="M6170" s="255"/>
      <c r="N6170" s="256"/>
      <c r="O6170" s="256"/>
      <c r="P6170" s="256"/>
      <c r="Q6170" s="256"/>
      <c r="R6170" s="256"/>
      <c r="S6170" s="256"/>
      <c r="T6170" s="257"/>
      <c r="U6170" s="13"/>
      <c r="V6170" s="13"/>
      <c r="W6170" s="13"/>
      <c r="X6170" s="13"/>
      <c r="Y6170" s="13"/>
      <c r="Z6170" s="13"/>
      <c r="AA6170" s="13"/>
      <c r="AB6170" s="13"/>
      <c r="AC6170" s="13"/>
      <c r="AD6170" s="13"/>
      <c r="AE6170" s="13"/>
      <c r="AT6170" s="258" t="s">
        <v>200</v>
      </c>
      <c r="AU6170" s="258" t="s">
        <v>82</v>
      </c>
      <c r="AV6170" s="13" t="s">
        <v>80</v>
      </c>
      <c r="AW6170" s="13" t="s">
        <v>30</v>
      </c>
      <c r="AX6170" s="13" t="s">
        <v>73</v>
      </c>
      <c r="AY6170" s="258" t="s">
        <v>189</v>
      </c>
    </row>
    <row r="6171" s="14" customFormat="1">
      <c r="A6171" s="14"/>
      <c r="B6171" s="259"/>
      <c r="C6171" s="260"/>
      <c r="D6171" s="242" t="s">
        <v>200</v>
      </c>
      <c r="E6171" s="261" t="s">
        <v>1</v>
      </c>
      <c r="F6171" s="262" t="s">
        <v>4013</v>
      </c>
      <c r="G6171" s="260"/>
      <c r="H6171" s="263">
        <v>1.317</v>
      </c>
      <c r="I6171" s="264"/>
      <c r="J6171" s="260"/>
      <c r="K6171" s="260"/>
      <c r="L6171" s="265"/>
      <c r="M6171" s="266"/>
      <c r="N6171" s="267"/>
      <c r="O6171" s="267"/>
      <c r="P6171" s="267"/>
      <c r="Q6171" s="267"/>
      <c r="R6171" s="267"/>
      <c r="S6171" s="267"/>
      <c r="T6171" s="268"/>
      <c r="U6171" s="14"/>
      <c r="V6171" s="14"/>
      <c r="W6171" s="14"/>
      <c r="X6171" s="14"/>
      <c r="Y6171" s="14"/>
      <c r="Z6171" s="14"/>
      <c r="AA6171" s="14"/>
      <c r="AB6171" s="14"/>
      <c r="AC6171" s="14"/>
      <c r="AD6171" s="14"/>
      <c r="AE6171" s="14"/>
      <c r="AT6171" s="269" t="s">
        <v>200</v>
      </c>
      <c r="AU6171" s="269" t="s">
        <v>82</v>
      </c>
      <c r="AV6171" s="14" t="s">
        <v>82</v>
      </c>
      <c r="AW6171" s="14" t="s">
        <v>30</v>
      </c>
      <c r="AX6171" s="14" t="s">
        <v>73</v>
      </c>
      <c r="AY6171" s="269" t="s">
        <v>189</v>
      </c>
    </row>
    <row r="6172" s="13" customFormat="1">
      <c r="A6172" s="13"/>
      <c r="B6172" s="249"/>
      <c r="C6172" s="250"/>
      <c r="D6172" s="242" t="s">
        <v>200</v>
      </c>
      <c r="E6172" s="251" t="s">
        <v>1</v>
      </c>
      <c r="F6172" s="252" t="s">
        <v>4014</v>
      </c>
      <c r="G6172" s="250"/>
      <c r="H6172" s="251" t="s">
        <v>1</v>
      </c>
      <c r="I6172" s="253"/>
      <c r="J6172" s="250"/>
      <c r="K6172" s="250"/>
      <c r="L6172" s="254"/>
      <c r="M6172" s="255"/>
      <c r="N6172" s="256"/>
      <c r="O6172" s="256"/>
      <c r="P6172" s="256"/>
      <c r="Q6172" s="256"/>
      <c r="R6172" s="256"/>
      <c r="S6172" s="256"/>
      <c r="T6172" s="257"/>
      <c r="U6172" s="13"/>
      <c r="V6172" s="13"/>
      <c r="W6172" s="13"/>
      <c r="X6172" s="13"/>
      <c r="Y6172" s="13"/>
      <c r="Z6172" s="13"/>
      <c r="AA6172" s="13"/>
      <c r="AB6172" s="13"/>
      <c r="AC6172" s="13"/>
      <c r="AD6172" s="13"/>
      <c r="AE6172" s="13"/>
      <c r="AT6172" s="258" t="s">
        <v>200</v>
      </c>
      <c r="AU6172" s="258" t="s">
        <v>82</v>
      </c>
      <c r="AV6172" s="13" t="s">
        <v>80</v>
      </c>
      <c r="AW6172" s="13" t="s">
        <v>30</v>
      </c>
      <c r="AX6172" s="13" t="s">
        <v>73</v>
      </c>
      <c r="AY6172" s="258" t="s">
        <v>189</v>
      </c>
    </row>
    <row r="6173" s="14" customFormat="1">
      <c r="A6173" s="14"/>
      <c r="B6173" s="259"/>
      <c r="C6173" s="260"/>
      <c r="D6173" s="242" t="s">
        <v>200</v>
      </c>
      <c r="E6173" s="261" t="s">
        <v>1</v>
      </c>
      <c r="F6173" s="262" t="s">
        <v>4011</v>
      </c>
      <c r="G6173" s="260"/>
      <c r="H6173" s="263">
        <v>1.4950000000000001</v>
      </c>
      <c r="I6173" s="264"/>
      <c r="J6173" s="260"/>
      <c r="K6173" s="260"/>
      <c r="L6173" s="265"/>
      <c r="M6173" s="266"/>
      <c r="N6173" s="267"/>
      <c r="O6173" s="267"/>
      <c r="P6173" s="267"/>
      <c r="Q6173" s="267"/>
      <c r="R6173" s="267"/>
      <c r="S6173" s="267"/>
      <c r="T6173" s="268"/>
      <c r="U6173" s="14"/>
      <c r="V6173" s="14"/>
      <c r="W6173" s="14"/>
      <c r="X6173" s="14"/>
      <c r="Y6173" s="14"/>
      <c r="Z6173" s="14"/>
      <c r="AA6173" s="14"/>
      <c r="AB6173" s="14"/>
      <c r="AC6173" s="14"/>
      <c r="AD6173" s="14"/>
      <c r="AE6173" s="14"/>
      <c r="AT6173" s="269" t="s">
        <v>200</v>
      </c>
      <c r="AU6173" s="269" t="s">
        <v>82</v>
      </c>
      <c r="AV6173" s="14" t="s">
        <v>82</v>
      </c>
      <c r="AW6173" s="14" t="s">
        <v>30</v>
      </c>
      <c r="AX6173" s="14" t="s">
        <v>73</v>
      </c>
      <c r="AY6173" s="269" t="s">
        <v>189</v>
      </c>
    </row>
    <row r="6174" s="13" customFormat="1">
      <c r="A6174" s="13"/>
      <c r="B6174" s="249"/>
      <c r="C6174" s="250"/>
      <c r="D6174" s="242" t="s">
        <v>200</v>
      </c>
      <c r="E6174" s="251" t="s">
        <v>1</v>
      </c>
      <c r="F6174" s="252" t="s">
        <v>4015</v>
      </c>
      <c r="G6174" s="250"/>
      <c r="H6174" s="251" t="s">
        <v>1</v>
      </c>
      <c r="I6174" s="253"/>
      <c r="J6174" s="250"/>
      <c r="K6174" s="250"/>
      <c r="L6174" s="254"/>
      <c r="M6174" s="255"/>
      <c r="N6174" s="256"/>
      <c r="O6174" s="256"/>
      <c r="P6174" s="256"/>
      <c r="Q6174" s="256"/>
      <c r="R6174" s="256"/>
      <c r="S6174" s="256"/>
      <c r="T6174" s="257"/>
      <c r="U6174" s="13"/>
      <c r="V6174" s="13"/>
      <c r="W6174" s="13"/>
      <c r="X6174" s="13"/>
      <c r="Y6174" s="13"/>
      <c r="Z6174" s="13"/>
      <c r="AA6174" s="13"/>
      <c r="AB6174" s="13"/>
      <c r="AC6174" s="13"/>
      <c r="AD6174" s="13"/>
      <c r="AE6174" s="13"/>
      <c r="AT6174" s="258" t="s">
        <v>200</v>
      </c>
      <c r="AU6174" s="258" t="s">
        <v>82</v>
      </c>
      <c r="AV6174" s="13" t="s">
        <v>80</v>
      </c>
      <c r="AW6174" s="13" t="s">
        <v>30</v>
      </c>
      <c r="AX6174" s="13" t="s">
        <v>73</v>
      </c>
      <c r="AY6174" s="258" t="s">
        <v>189</v>
      </c>
    </row>
    <row r="6175" s="14" customFormat="1">
      <c r="A6175" s="14"/>
      <c r="B6175" s="259"/>
      <c r="C6175" s="260"/>
      <c r="D6175" s="242" t="s">
        <v>200</v>
      </c>
      <c r="E6175" s="261" t="s">
        <v>1</v>
      </c>
      <c r="F6175" s="262" t="s">
        <v>4016</v>
      </c>
      <c r="G6175" s="260"/>
      <c r="H6175" s="263">
        <v>0.35099999999999998</v>
      </c>
      <c r="I6175" s="264"/>
      <c r="J6175" s="260"/>
      <c r="K6175" s="260"/>
      <c r="L6175" s="265"/>
      <c r="M6175" s="266"/>
      <c r="N6175" s="267"/>
      <c r="O6175" s="267"/>
      <c r="P6175" s="267"/>
      <c r="Q6175" s="267"/>
      <c r="R6175" s="267"/>
      <c r="S6175" s="267"/>
      <c r="T6175" s="268"/>
      <c r="U6175" s="14"/>
      <c r="V6175" s="14"/>
      <c r="W6175" s="14"/>
      <c r="X6175" s="14"/>
      <c r="Y6175" s="14"/>
      <c r="Z6175" s="14"/>
      <c r="AA6175" s="14"/>
      <c r="AB6175" s="14"/>
      <c r="AC6175" s="14"/>
      <c r="AD6175" s="14"/>
      <c r="AE6175" s="14"/>
      <c r="AT6175" s="269" t="s">
        <v>200</v>
      </c>
      <c r="AU6175" s="269" t="s">
        <v>82</v>
      </c>
      <c r="AV6175" s="14" t="s">
        <v>82</v>
      </c>
      <c r="AW6175" s="14" t="s">
        <v>30</v>
      </c>
      <c r="AX6175" s="14" t="s">
        <v>73</v>
      </c>
      <c r="AY6175" s="269" t="s">
        <v>189</v>
      </c>
    </row>
    <row r="6176" s="16" customFormat="1">
      <c r="A6176" s="16"/>
      <c r="B6176" s="292"/>
      <c r="C6176" s="293"/>
      <c r="D6176" s="242" t="s">
        <v>200</v>
      </c>
      <c r="E6176" s="294" t="s">
        <v>1</v>
      </c>
      <c r="F6176" s="295" t="s">
        <v>290</v>
      </c>
      <c r="G6176" s="293"/>
      <c r="H6176" s="296">
        <v>13.401999999999999</v>
      </c>
      <c r="I6176" s="297"/>
      <c r="J6176" s="293"/>
      <c r="K6176" s="293"/>
      <c r="L6176" s="298"/>
      <c r="M6176" s="299"/>
      <c r="N6176" s="300"/>
      <c r="O6176" s="300"/>
      <c r="P6176" s="300"/>
      <c r="Q6176" s="300"/>
      <c r="R6176" s="300"/>
      <c r="S6176" s="300"/>
      <c r="T6176" s="301"/>
      <c r="U6176" s="16"/>
      <c r="V6176" s="16"/>
      <c r="W6176" s="16"/>
      <c r="X6176" s="16"/>
      <c r="Y6176" s="16"/>
      <c r="Z6176" s="16"/>
      <c r="AA6176" s="16"/>
      <c r="AB6176" s="16"/>
      <c r="AC6176" s="16"/>
      <c r="AD6176" s="16"/>
      <c r="AE6176" s="16"/>
      <c r="AT6176" s="302" t="s">
        <v>200</v>
      </c>
      <c r="AU6176" s="302" t="s">
        <v>82</v>
      </c>
      <c r="AV6176" s="16" t="s">
        <v>214</v>
      </c>
      <c r="AW6176" s="16" t="s">
        <v>30</v>
      </c>
      <c r="AX6176" s="16" t="s">
        <v>73</v>
      </c>
      <c r="AY6176" s="302" t="s">
        <v>189</v>
      </c>
    </row>
    <row r="6177" s="13" customFormat="1">
      <c r="A6177" s="13"/>
      <c r="B6177" s="249"/>
      <c r="C6177" s="250"/>
      <c r="D6177" s="242" t="s">
        <v>200</v>
      </c>
      <c r="E6177" s="251" t="s">
        <v>1</v>
      </c>
      <c r="F6177" s="252" t="s">
        <v>352</v>
      </c>
      <c r="G6177" s="250"/>
      <c r="H6177" s="251" t="s">
        <v>1</v>
      </c>
      <c r="I6177" s="253"/>
      <c r="J6177" s="250"/>
      <c r="K6177" s="250"/>
      <c r="L6177" s="254"/>
      <c r="M6177" s="255"/>
      <c r="N6177" s="256"/>
      <c r="O6177" s="256"/>
      <c r="P6177" s="256"/>
      <c r="Q6177" s="256"/>
      <c r="R6177" s="256"/>
      <c r="S6177" s="256"/>
      <c r="T6177" s="257"/>
      <c r="U6177" s="13"/>
      <c r="V6177" s="13"/>
      <c r="W6177" s="13"/>
      <c r="X6177" s="13"/>
      <c r="Y6177" s="13"/>
      <c r="Z6177" s="13"/>
      <c r="AA6177" s="13"/>
      <c r="AB6177" s="13"/>
      <c r="AC6177" s="13"/>
      <c r="AD6177" s="13"/>
      <c r="AE6177" s="13"/>
      <c r="AT6177" s="258" t="s">
        <v>200</v>
      </c>
      <c r="AU6177" s="258" t="s">
        <v>82</v>
      </c>
      <c r="AV6177" s="13" t="s">
        <v>80</v>
      </c>
      <c r="AW6177" s="13" t="s">
        <v>30</v>
      </c>
      <c r="AX6177" s="13" t="s">
        <v>73</v>
      </c>
      <c r="AY6177" s="258" t="s">
        <v>189</v>
      </c>
    </row>
    <row r="6178" s="13" customFormat="1">
      <c r="A6178" s="13"/>
      <c r="B6178" s="249"/>
      <c r="C6178" s="250"/>
      <c r="D6178" s="242" t="s">
        <v>200</v>
      </c>
      <c r="E6178" s="251" t="s">
        <v>1</v>
      </c>
      <c r="F6178" s="252" t="s">
        <v>4003</v>
      </c>
      <c r="G6178" s="250"/>
      <c r="H6178" s="251" t="s">
        <v>1</v>
      </c>
      <c r="I6178" s="253"/>
      <c r="J6178" s="250"/>
      <c r="K6178" s="250"/>
      <c r="L6178" s="254"/>
      <c r="M6178" s="255"/>
      <c r="N6178" s="256"/>
      <c r="O6178" s="256"/>
      <c r="P6178" s="256"/>
      <c r="Q6178" s="256"/>
      <c r="R6178" s="256"/>
      <c r="S6178" s="256"/>
      <c r="T6178" s="257"/>
      <c r="U6178" s="13"/>
      <c r="V6178" s="13"/>
      <c r="W6178" s="13"/>
      <c r="X6178" s="13"/>
      <c r="Y6178" s="13"/>
      <c r="Z6178" s="13"/>
      <c r="AA6178" s="13"/>
      <c r="AB6178" s="13"/>
      <c r="AC6178" s="13"/>
      <c r="AD6178" s="13"/>
      <c r="AE6178" s="13"/>
      <c r="AT6178" s="258" t="s">
        <v>200</v>
      </c>
      <c r="AU6178" s="258" t="s">
        <v>82</v>
      </c>
      <c r="AV6178" s="13" t="s">
        <v>80</v>
      </c>
      <c r="AW6178" s="13" t="s">
        <v>30</v>
      </c>
      <c r="AX6178" s="13" t="s">
        <v>73</v>
      </c>
      <c r="AY6178" s="258" t="s">
        <v>189</v>
      </c>
    </row>
    <row r="6179" s="14" customFormat="1">
      <c r="A6179" s="14"/>
      <c r="B6179" s="259"/>
      <c r="C6179" s="260"/>
      <c r="D6179" s="242" t="s">
        <v>200</v>
      </c>
      <c r="E6179" s="261" t="s">
        <v>1</v>
      </c>
      <c r="F6179" s="262" t="s">
        <v>4017</v>
      </c>
      <c r="G6179" s="260"/>
      <c r="H6179" s="263">
        <v>6.7279999999999998</v>
      </c>
      <c r="I6179" s="264"/>
      <c r="J6179" s="260"/>
      <c r="K6179" s="260"/>
      <c r="L6179" s="265"/>
      <c r="M6179" s="266"/>
      <c r="N6179" s="267"/>
      <c r="O6179" s="267"/>
      <c r="P6179" s="267"/>
      <c r="Q6179" s="267"/>
      <c r="R6179" s="267"/>
      <c r="S6179" s="267"/>
      <c r="T6179" s="268"/>
      <c r="U6179" s="14"/>
      <c r="V6179" s="14"/>
      <c r="W6179" s="14"/>
      <c r="X6179" s="14"/>
      <c r="Y6179" s="14"/>
      <c r="Z6179" s="14"/>
      <c r="AA6179" s="14"/>
      <c r="AB6179" s="14"/>
      <c r="AC6179" s="14"/>
      <c r="AD6179" s="14"/>
      <c r="AE6179" s="14"/>
      <c r="AT6179" s="269" t="s">
        <v>200</v>
      </c>
      <c r="AU6179" s="269" t="s">
        <v>82</v>
      </c>
      <c r="AV6179" s="14" t="s">
        <v>82</v>
      </c>
      <c r="AW6179" s="14" t="s">
        <v>30</v>
      </c>
      <c r="AX6179" s="14" t="s">
        <v>73</v>
      </c>
      <c r="AY6179" s="269" t="s">
        <v>189</v>
      </c>
    </row>
    <row r="6180" s="13" customFormat="1">
      <c r="A6180" s="13"/>
      <c r="B6180" s="249"/>
      <c r="C6180" s="250"/>
      <c r="D6180" s="242" t="s">
        <v>200</v>
      </c>
      <c r="E6180" s="251" t="s">
        <v>1</v>
      </c>
      <c r="F6180" s="252" t="s">
        <v>4005</v>
      </c>
      <c r="G6180" s="250"/>
      <c r="H6180" s="251" t="s">
        <v>1</v>
      </c>
      <c r="I6180" s="253"/>
      <c r="J6180" s="250"/>
      <c r="K6180" s="250"/>
      <c r="L6180" s="254"/>
      <c r="M6180" s="255"/>
      <c r="N6180" s="256"/>
      <c r="O6180" s="256"/>
      <c r="P6180" s="256"/>
      <c r="Q6180" s="256"/>
      <c r="R6180" s="256"/>
      <c r="S6180" s="256"/>
      <c r="T6180" s="257"/>
      <c r="U6180" s="13"/>
      <c r="V6180" s="13"/>
      <c r="W6180" s="13"/>
      <c r="X6180" s="13"/>
      <c r="Y6180" s="13"/>
      <c r="Z6180" s="13"/>
      <c r="AA6180" s="13"/>
      <c r="AB6180" s="13"/>
      <c r="AC6180" s="13"/>
      <c r="AD6180" s="13"/>
      <c r="AE6180" s="13"/>
      <c r="AT6180" s="258" t="s">
        <v>200</v>
      </c>
      <c r="AU6180" s="258" t="s">
        <v>82</v>
      </c>
      <c r="AV6180" s="13" t="s">
        <v>80</v>
      </c>
      <c r="AW6180" s="13" t="s">
        <v>30</v>
      </c>
      <c r="AX6180" s="13" t="s">
        <v>73</v>
      </c>
      <c r="AY6180" s="258" t="s">
        <v>189</v>
      </c>
    </row>
    <row r="6181" s="14" customFormat="1">
      <c r="A6181" s="14"/>
      <c r="B6181" s="259"/>
      <c r="C6181" s="260"/>
      <c r="D6181" s="242" t="s">
        <v>200</v>
      </c>
      <c r="E6181" s="261" t="s">
        <v>1</v>
      </c>
      <c r="F6181" s="262" t="s">
        <v>4018</v>
      </c>
      <c r="G6181" s="260"/>
      <c r="H6181" s="263">
        <v>2.5880000000000001</v>
      </c>
      <c r="I6181" s="264"/>
      <c r="J6181" s="260"/>
      <c r="K6181" s="260"/>
      <c r="L6181" s="265"/>
      <c r="M6181" s="266"/>
      <c r="N6181" s="267"/>
      <c r="O6181" s="267"/>
      <c r="P6181" s="267"/>
      <c r="Q6181" s="267"/>
      <c r="R6181" s="267"/>
      <c r="S6181" s="267"/>
      <c r="T6181" s="268"/>
      <c r="U6181" s="14"/>
      <c r="V6181" s="14"/>
      <c r="W6181" s="14"/>
      <c r="X6181" s="14"/>
      <c r="Y6181" s="14"/>
      <c r="Z6181" s="14"/>
      <c r="AA6181" s="14"/>
      <c r="AB6181" s="14"/>
      <c r="AC6181" s="14"/>
      <c r="AD6181" s="14"/>
      <c r="AE6181" s="14"/>
      <c r="AT6181" s="269" t="s">
        <v>200</v>
      </c>
      <c r="AU6181" s="269" t="s">
        <v>82</v>
      </c>
      <c r="AV6181" s="14" t="s">
        <v>82</v>
      </c>
      <c r="AW6181" s="14" t="s">
        <v>30</v>
      </c>
      <c r="AX6181" s="14" t="s">
        <v>73</v>
      </c>
      <c r="AY6181" s="269" t="s">
        <v>189</v>
      </c>
    </row>
    <row r="6182" s="13" customFormat="1">
      <c r="A6182" s="13"/>
      <c r="B6182" s="249"/>
      <c r="C6182" s="250"/>
      <c r="D6182" s="242" t="s">
        <v>200</v>
      </c>
      <c r="E6182" s="251" t="s">
        <v>1</v>
      </c>
      <c r="F6182" s="252" t="s">
        <v>4010</v>
      </c>
      <c r="G6182" s="250"/>
      <c r="H6182" s="251" t="s">
        <v>1</v>
      </c>
      <c r="I6182" s="253"/>
      <c r="J6182" s="250"/>
      <c r="K6182" s="250"/>
      <c r="L6182" s="254"/>
      <c r="M6182" s="255"/>
      <c r="N6182" s="256"/>
      <c r="O6182" s="256"/>
      <c r="P6182" s="256"/>
      <c r="Q6182" s="256"/>
      <c r="R6182" s="256"/>
      <c r="S6182" s="256"/>
      <c r="T6182" s="257"/>
      <c r="U6182" s="13"/>
      <c r="V6182" s="13"/>
      <c r="W6182" s="13"/>
      <c r="X6182" s="13"/>
      <c r="Y6182" s="13"/>
      <c r="Z6182" s="13"/>
      <c r="AA6182" s="13"/>
      <c r="AB6182" s="13"/>
      <c r="AC6182" s="13"/>
      <c r="AD6182" s="13"/>
      <c r="AE6182" s="13"/>
      <c r="AT6182" s="258" t="s">
        <v>200</v>
      </c>
      <c r="AU6182" s="258" t="s">
        <v>82</v>
      </c>
      <c r="AV6182" s="13" t="s">
        <v>80</v>
      </c>
      <c r="AW6182" s="13" t="s">
        <v>30</v>
      </c>
      <c r="AX6182" s="13" t="s">
        <v>73</v>
      </c>
      <c r="AY6182" s="258" t="s">
        <v>189</v>
      </c>
    </row>
    <row r="6183" s="14" customFormat="1">
      <c r="A6183" s="14"/>
      <c r="B6183" s="259"/>
      <c r="C6183" s="260"/>
      <c r="D6183" s="242" t="s">
        <v>200</v>
      </c>
      <c r="E6183" s="261" t="s">
        <v>1</v>
      </c>
      <c r="F6183" s="262" t="s">
        <v>4019</v>
      </c>
      <c r="G6183" s="260"/>
      <c r="H6183" s="263">
        <v>0.748</v>
      </c>
      <c r="I6183" s="264"/>
      <c r="J6183" s="260"/>
      <c r="K6183" s="260"/>
      <c r="L6183" s="265"/>
      <c r="M6183" s="266"/>
      <c r="N6183" s="267"/>
      <c r="O6183" s="267"/>
      <c r="P6183" s="267"/>
      <c r="Q6183" s="267"/>
      <c r="R6183" s="267"/>
      <c r="S6183" s="267"/>
      <c r="T6183" s="268"/>
      <c r="U6183" s="14"/>
      <c r="V6183" s="14"/>
      <c r="W6183" s="14"/>
      <c r="X6183" s="14"/>
      <c r="Y6183" s="14"/>
      <c r="Z6183" s="14"/>
      <c r="AA6183" s="14"/>
      <c r="AB6183" s="14"/>
      <c r="AC6183" s="14"/>
      <c r="AD6183" s="14"/>
      <c r="AE6183" s="14"/>
      <c r="AT6183" s="269" t="s">
        <v>200</v>
      </c>
      <c r="AU6183" s="269" t="s">
        <v>82</v>
      </c>
      <c r="AV6183" s="14" t="s">
        <v>82</v>
      </c>
      <c r="AW6183" s="14" t="s">
        <v>30</v>
      </c>
      <c r="AX6183" s="14" t="s">
        <v>73</v>
      </c>
      <c r="AY6183" s="269" t="s">
        <v>189</v>
      </c>
    </row>
    <row r="6184" s="13" customFormat="1">
      <c r="A6184" s="13"/>
      <c r="B6184" s="249"/>
      <c r="C6184" s="250"/>
      <c r="D6184" s="242" t="s">
        <v>200</v>
      </c>
      <c r="E6184" s="251" t="s">
        <v>1</v>
      </c>
      <c r="F6184" s="252" t="s">
        <v>4020</v>
      </c>
      <c r="G6184" s="250"/>
      <c r="H6184" s="251" t="s">
        <v>1</v>
      </c>
      <c r="I6184" s="253"/>
      <c r="J6184" s="250"/>
      <c r="K6184" s="250"/>
      <c r="L6184" s="254"/>
      <c r="M6184" s="255"/>
      <c r="N6184" s="256"/>
      <c r="O6184" s="256"/>
      <c r="P6184" s="256"/>
      <c r="Q6184" s="256"/>
      <c r="R6184" s="256"/>
      <c r="S6184" s="256"/>
      <c r="T6184" s="257"/>
      <c r="U6184" s="13"/>
      <c r="V6184" s="13"/>
      <c r="W6184" s="13"/>
      <c r="X6184" s="13"/>
      <c r="Y6184" s="13"/>
      <c r="Z6184" s="13"/>
      <c r="AA6184" s="13"/>
      <c r="AB6184" s="13"/>
      <c r="AC6184" s="13"/>
      <c r="AD6184" s="13"/>
      <c r="AE6184" s="13"/>
      <c r="AT6184" s="258" t="s">
        <v>200</v>
      </c>
      <c r="AU6184" s="258" t="s">
        <v>82</v>
      </c>
      <c r="AV6184" s="13" t="s">
        <v>80</v>
      </c>
      <c r="AW6184" s="13" t="s">
        <v>30</v>
      </c>
      <c r="AX6184" s="13" t="s">
        <v>73</v>
      </c>
      <c r="AY6184" s="258" t="s">
        <v>189</v>
      </c>
    </row>
    <row r="6185" s="14" customFormat="1">
      <c r="A6185" s="14"/>
      <c r="B6185" s="259"/>
      <c r="C6185" s="260"/>
      <c r="D6185" s="242" t="s">
        <v>200</v>
      </c>
      <c r="E6185" s="261" t="s">
        <v>1</v>
      </c>
      <c r="F6185" s="262" t="s">
        <v>4021</v>
      </c>
      <c r="G6185" s="260"/>
      <c r="H6185" s="263">
        <v>0.68999999999999995</v>
      </c>
      <c r="I6185" s="264"/>
      <c r="J6185" s="260"/>
      <c r="K6185" s="260"/>
      <c r="L6185" s="265"/>
      <c r="M6185" s="266"/>
      <c r="N6185" s="267"/>
      <c r="O6185" s="267"/>
      <c r="P6185" s="267"/>
      <c r="Q6185" s="267"/>
      <c r="R6185" s="267"/>
      <c r="S6185" s="267"/>
      <c r="T6185" s="268"/>
      <c r="U6185" s="14"/>
      <c r="V6185" s="14"/>
      <c r="W6185" s="14"/>
      <c r="X6185" s="14"/>
      <c r="Y6185" s="14"/>
      <c r="Z6185" s="14"/>
      <c r="AA6185" s="14"/>
      <c r="AB6185" s="14"/>
      <c r="AC6185" s="14"/>
      <c r="AD6185" s="14"/>
      <c r="AE6185" s="14"/>
      <c r="AT6185" s="269" t="s">
        <v>200</v>
      </c>
      <c r="AU6185" s="269" t="s">
        <v>82</v>
      </c>
      <c r="AV6185" s="14" t="s">
        <v>82</v>
      </c>
      <c r="AW6185" s="14" t="s">
        <v>30</v>
      </c>
      <c r="AX6185" s="14" t="s">
        <v>73</v>
      </c>
      <c r="AY6185" s="269" t="s">
        <v>189</v>
      </c>
    </row>
    <row r="6186" s="16" customFormat="1">
      <c r="A6186" s="16"/>
      <c r="B6186" s="292"/>
      <c r="C6186" s="293"/>
      <c r="D6186" s="242" t="s">
        <v>200</v>
      </c>
      <c r="E6186" s="294" t="s">
        <v>1</v>
      </c>
      <c r="F6186" s="295" t="s">
        <v>290</v>
      </c>
      <c r="G6186" s="293"/>
      <c r="H6186" s="296">
        <v>10.754</v>
      </c>
      <c r="I6186" s="297"/>
      <c r="J6186" s="293"/>
      <c r="K6186" s="293"/>
      <c r="L6186" s="298"/>
      <c r="M6186" s="299"/>
      <c r="N6186" s="300"/>
      <c r="O6186" s="300"/>
      <c r="P6186" s="300"/>
      <c r="Q6186" s="300"/>
      <c r="R6186" s="300"/>
      <c r="S6186" s="300"/>
      <c r="T6186" s="301"/>
      <c r="U6186" s="16"/>
      <c r="V6186" s="16"/>
      <c r="W6186" s="16"/>
      <c r="X6186" s="16"/>
      <c r="Y6186" s="16"/>
      <c r="Z6186" s="16"/>
      <c r="AA6186" s="16"/>
      <c r="AB6186" s="16"/>
      <c r="AC6186" s="16"/>
      <c r="AD6186" s="16"/>
      <c r="AE6186" s="16"/>
      <c r="AT6186" s="302" t="s">
        <v>200</v>
      </c>
      <c r="AU6186" s="302" t="s">
        <v>82</v>
      </c>
      <c r="AV6186" s="16" t="s">
        <v>214</v>
      </c>
      <c r="AW6186" s="16" t="s">
        <v>30</v>
      </c>
      <c r="AX6186" s="16" t="s">
        <v>73</v>
      </c>
      <c r="AY6186" s="302" t="s">
        <v>189</v>
      </c>
    </row>
    <row r="6187" s="13" customFormat="1">
      <c r="A6187" s="13"/>
      <c r="B6187" s="249"/>
      <c r="C6187" s="250"/>
      <c r="D6187" s="242" t="s">
        <v>200</v>
      </c>
      <c r="E6187" s="251" t="s">
        <v>1</v>
      </c>
      <c r="F6187" s="252" t="s">
        <v>405</v>
      </c>
      <c r="G6187" s="250"/>
      <c r="H6187" s="251" t="s">
        <v>1</v>
      </c>
      <c r="I6187" s="253"/>
      <c r="J6187" s="250"/>
      <c r="K6187" s="250"/>
      <c r="L6187" s="254"/>
      <c r="M6187" s="255"/>
      <c r="N6187" s="256"/>
      <c r="O6187" s="256"/>
      <c r="P6187" s="256"/>
      <c r="Q6187" s="256"/>
      <c r="R6187" s="256"/>
      <c r="S6187" s="256"/>
      <c r="T6187" s="257"/>
      <c r="U6187" s="13"/>
      <c r="V6187" s="13"/>
      <c r="W6187" s="13"/>
      <c r="X6187" s="13"/>
      <c r="Y6187" s="13"/>
      <c r="Z6187" s="13"/>
      <c r="AA6187" s="13"/>
      <c r="AB6187" s="13"/>
      <c r="AC6187" s="13"/>
      <c r="AD6187" s="13"/>
      <c r="AE6187" s="13"/>
      <c r="AT6187" s="258" t="s">
        <v>200</v>
      </c>
      <c r="AU6187" s="258" t="s">
        <v>82</v>
      </c>
      <c r="AV6187" s="13" t="s">
        <v>80</v>
      </c>
      <c r="AW6187" s="13" t="s">
        <v>30</v>
      </c>
      <c r="AX6187" s="13" t="s">
        <v>73</v>
      </c>
      <c r="AY6187" s="258" t="s">
        <v>189</v>
      </c>
    </row>
    <row r="6188" s="13" customFormat="1">
      <c r="A6188" s="13"/>
      <c r="B6188" s="249"/>
      <c r="C6188" s="250"/>
      <c r="D6188" s="242" t="s">
        <v>200</v>
      </c>
      <c r="E6188" s="251" t="s">
        <v>1</v>
      </c>
      <c r="F6188" s="252" t="s">
        <v>4022</v>
      </c>
      <c r="G6188" s="250"/>
      <c r="H6188" s="251" t="s">
        <v>1</v>
      </c>
      <c r="I6188" s="253"/>
      <c r="J6188" s="250"/>
      <c r="K6188" s="250"/>
      <c r="L6188" s="254"/>
      <c r="M6188" s="255"/>
      <c r="N6188" s="256"/>
      <c r="O6188" s="256"/>
      <c r="P6188" s="256"/>
      <c r="Q6188" s="256"/>
      <c r="R6188" s="256"/>
      <c r="S6188" s="256"/>
      <c r="T6188" s="257"/>
      <c r="U6188" s="13"/>
      <c r="V6188" s="13"/>
      <c r="W6188" s="13"/>
      <c r="X6188" s="13"/>
      <c r="Y6188" s="13"/>
      <c r="Z6188" s="13"/>
      <c r="AA6188" s="13"/>
      <c r="AB6188" s="13"/>
      <c r="AC6188" s="13"/>
      <c r="AD6188" s="13"/>
      <c r="AE6188" s="13"/>
      <c r="AT6188" s="258" t="s">
        <v>200</v>
      </c>
      <c r="AU6188" s="258" t="s">
        <v>82</v>
      </c>
      <c r="AV6188" s="13" t="s">
        <v>80</v>
      </c>
      <c r="AW6188" s="13" t="s">
        <v>30</v>
      </c>
      <c r="AX6188" s="13" t="s">
        <v>73</v>
      </c>
      <c r="AY6188" s="258" t="s">
        <v>189</v>
      </c>
    </row>
    <row r="6189" s="14" customFormat="1">
      <c r="A6189" s="14"/>
      <c r="B6189" s="259"/>
      <c r="C6189" s="260"/>
      <c r="D6189" s="242" t="s">
        <v>200</v>
      </c>
      <c r="E6189" s="261" t="s">
        <v>1</v>
      </c>
      <c r="F6189" s="262" t="s">
        <v>4023</v>
      </c>
      <c r="G6189" s="260"/>
      <c r="H6189" s="263">
        <v>1.9319999999999999</v>
      </c>
      <c r="I6189" s="264"/>
      <c r="J6189" s="260"/>
      <c r="K6189" s="260"/>
      <c r="L6189" s="265"/>
      <c r="M6189" s="266"/>
      <c r="N6189" s="267"/>
      <c r="O6189" s="267"/>
      <c r="P6189" s="267"/>
      <c r="Q6189" s="267"/>
      <c r="R6189" s="267"/>
      <c r="S6189" s="267"/>
      <c r="T6189" s="268"/>
      <c r="U6189" s="14"/>
      <c r="V6189" s="14"/>
      <c r="W6189" s="14"/>
      <c r="X6189" s="14"/>
      <c r="Y6189" s="14"/>
      <c r="Z6189" s="14"/>
      <c r="AA6189" s="14"/>
      <c r="AB6189" s="14"/>
      <c r="AC6189" s="14"/>
      <c r="AD6189" s="14"/>
      <c r="AE6189" s="14"/>
      <c r="AT6189" s="269" t="s">
        <v>200</v>
      </c>
      <c r="AU6189" s="269" t="s">
        <v>82</v>
      </c>
      <c r="AV6189" s="14" t="s">
        <v>82</v>
      </c>
      <c r="AW6189" s="14" t="s">
        <v>30</v>
      </c>
      <c r="AX6189" s="14" t="s">
        <v>73</v>
      </c>
      <c r="AY6189" s="269" t="s">
        <v>189</v>
      </c>
    </row>
    <row r="6190" s="16" customFormat="1">
      <c r="A6190" s="16"/>
      <c r="B6190" s="292"/>
      <c r="C6190" s="293"/>
      <c r="D6190" s="242" t="s">
        <v>200</v>
      </c>
      <c r="E6190" s="294" t="s">
        <v>1</v>
      </c>
      <c r="F6190" s="295" t="s">
        <v>290</v>
      </c>
      <c r="G6190" s="293"/>
      <c r="H6190" s="296">
        <v>1.9319999999999999</v>
      </c>
      <c r="I6190" s="297"/>
      <c r="J6190" s="293"/>
      <c r="K6190" s="293"/>
      <c r="L6190" s="298"/>
      <c r="M6190" s="299"/>
      <c r="N6190" s="300"/>
      <c r="O6190" s="300"/>
      <c r="P6190" s="300"/>
      <c r="Q6190" s="300"/>
      <c r="R6190" s="300"/>
      <c r="S6190" s="300"/>
      <c r="T6190" s="301"/>
      <c r="U6190" s="16"/>
      <c r="V6190" s="16"/>
      <c r="W6190" s="16"/>
      <c r="X6190" s="16"/>
      <c r="Y6190" s="16"/>
      <c r="Z6190" s="16"/>
      <c r="AA6190" s="16"/>
      <c r="AB6190" s="16"/>
      <c r="AC6190" s="16"/>
      <c r="AD6190" s="16"/>
      <c r="AE6190" s="16"/>
      <c r="AT6190" s="302" t="s">
        <v>200</v>
      </c>
      <c r="AU6190" s="302" t="s">
        <v>82</v>
      </c>
      <c r="AV6190" s="16" t="s">
        <v>214</v>
      </c>
      <c r="AW6190" s="16" t="s">
        <v>30</v>
      </c>
      <c r="AX6190" s="16" t="s">
        <v>73</v>
      </c>
      <c r="AY6190" s="302" t="s">
        <v>189</v>
      </c>
    </row>
    <row r="6191" s="13" customFormat="1">
      <c r="A6191" s="13"/>
      <c r="B6191" s="249"/>
      <c r="C6191" s="250"/>
      <c r="D6191" s="242" t="s">
        <v>200</v>
      </c>
      <c r="E6191" s="251" t="s">
        <v>1</v>
      </c>
      <c r="F6191" s="252" t="s">
        <v>407</v>
      </c>
      <c r="G6191" s="250"/>
      <c r="H6191" s="251" t="s">
        <v>1</v>
      </c>
      <c r="I6191" s="253"/>
      <c r="J6191" s="250"/>
      <c r="K6191" s="250"/>
      <c r="L6191" s="254"/>
      <c r="M6191" s="255"/>
      <c r="N6191" s="256"/>
      <c r="O6191" s="256"/>
      <c r="P6191" s="256"/>
      <c r="Q6191" s="256"/>
      <c r="R6191" s="256"/>
      <c r="S6191" s="256"/>
      <c r="T6191" s="257"/>
      <c r="U6191" s="13"/>
      <c r="V6191" s="13"/>
      <c r="W6191" s="13"/>
      <c r="X6191" s="13"/>
      <c r="Y6191" s="13"/>
      <c r="Z6191" s="13"/>
      <c r="AA6191" s="13"/>
      <c r="AB6191" s="13"/>
      <c r="AC6191" s="13"/>
      <c r="AD6191" s="13"/>
      <c r="AE6191" s="13"/>
      <c r="AT6191" s="258" t="s">
        <v>200</v>
      </c>
      <c r="AU6191" s="258" t="s">
        <v>82</v>
      </c>
      <c r="AV6191" s="13" t="s">
        <v>80</v>
      </c>
      <c r="AW6191" s="13" t="s">
        <v>30</v>
      </c>
      <c r="AX6191" s="13" t="s">
        <v>73</v>
      </c>
      <c r="AY6191" s="258" t="s">
        <v>189</v>
      </c>
    </row>
    <row r="6192" s="13" customFormat="1">
      <c r="A6192" s="13"/>
      <c r="B6192" s="249"/>
      <c r="C6192" s="250"/>
      <c r="D6192" s="242" t="s">
        <v>200</v>
      </c>
      <c r="E6192" s="251" t="s">
        <v>1</v>
      </c>
      <c r="F6192" s="252" t="s">
        <v>4003</v>
      </c>
      <c r="G6192" s="250"/>
      <c r="H6192" s="251" t="s">
        <v>1</v>
      </c>
      <c r="I6192" s="253"/>
      <c r="J6192" s="250"/>
      <c r="K6192" s="250"/>
      <c r="L6192" s="254"/>
      <c r="M6192" s="255"/>
      <c r="N6192" s="256"/>
      <c r="O6192" s="256"/>
      <c r="P6192" s="256"/>
      <c r="Q6192" s="256"/>
      <c r="R6192" s="256"/>
      <c r="S6192" s="256"/>
      <c r="T6192" s="257"/>
      <c r="U6192" s="13"/>
      <c r="V6192" s="13"/>
      <c r="W6192" s="13"/>
      <c r="X6192" s="13"/>
      <c r="Y6192" s="13"/>
      <c r="Z6192" s="13"/>
      <c r="AA6192" s="13"/>
      <c r="AB6192" s="13"/>
      <c r="AC6192" s="13"/>
      <c r="AD6192" s="13"/>
      <c r="AE6192" s="13"/>
      <c r="AT6192" s="258" t="s">
        <v>200</v>
      </c>
      <c r="AU6192" s="258" t="s">
        <v>82</v>
      </c>
      <c r="AV6192" s="13" t="s">
        <v>80</v>
      </c>
      <c r="AW6192" s="13" t="s">
        <v>30</v>
      </c>
      <c r="AX6192" s="13" t="s">
        <v>73</v>
      </c>
      <c r="AY6192" s="258" t="s">
        <v>189</v>
      </c>
    </row>
    <row r="6193" s="14" customFormat="1">
      <c r="A6193" s="14"/>
      <c r="B6193" s="259"/>
      <c r="C6193" s="260"/>
      <c r="D6193" s="242" t="s">
        <v>200</v>
      </c>
      <c r="E6193" s="261" t="s">
        <v>1</v>
      </c>
      <c r="F6193" s="262" t="s">
        <v>4024</v>
      </c>
      <c r="G6193" s="260"/>
      <c r="H6193" s="263">
        <v>3.9100000000000001</v>
      </c>
      <c r="I6193" s="264"/>
      <c r="J6193" s="260"/>
      <c r="K6193" s="260"/>
      <c r="L6193" s="265"/>
      <c r="M6193" s="266"/>
      <c r="N6193" s="267"/>
      <c r="O6193" s="267"/>
      <c r="P6193" s="267"/>
      <c r="Q6193" s="267"/>
      <c r="R6193" s="267"/>
      <c r="S6193" s="267"/>
      <c r="T6193" s="268"/>
      <c r="U6193" s="14"/>
      <c r="V6193" s="14"/>
      <c r="W6193" s="14"/>
      <c r="X6193" s="14"/>
      <c r="Y6193" s="14"/>
      <c r="Z6193" s="14"/>
      <c r="AA6193" s="14"/>
      <c r="AB6193" s="14"/>
      <c r="AC6193" s="14"/>
      <c r="AD6193" s="14"/>
      <c r="AE6193" s="14"/>
      <c r="AT6193" s="269" t="s">
        <v>200</v>
      </c>
      <c r="AU6193" s="269" t="s">
        <v>82</v>
      </c>
      <c r="AV6193" s="14" t="s">
        <v>82</v>
      </c>
      <c r="AW6193" s="14" t="s">
        <v>30</v>
      </c>
      <c r="AX6193" s="14" t="s">
        <v>73</v>
      </c>
      <c r="AY6193" s="269" t="s">
        <v>189</v>
      </c>
    </row>
    <row r="6194" s="13" customFormat="1">
      <c r="A6194" s="13"/>
      <c r="B6194" s="249"/>
      <c r="C6194" s="250"/>
      <c r="D6194" s="242" t="s">
        <v>200</v>
      </c>
      <c r="E6194" s="251" t="s">
        <v>1</v>
      </c>
      <c r="F6194" s="252" t="s">
        <v>4005</v>
      </c>
      <c r="G6194" s="250"/>
      <c r="H6194" s="251" t="s">
        <v>1</v>
      </c>
      <c r="I6194" s="253"/>
      <c r="J6194" s="250"/>
      <c r="K6194" s="250"/>
      <c r="L6194" s="254"/>
      <c r="M6194" s="255"/>
      <c r="N6194" s="256"/>
      <c r="O6194" s="256"/>
      <c r="P6194" s="256"/>
      <c r="Q6194" s="256"/>
      <c r="R6194" s="256"/>
      <c r="S6194" s="256"/>
      <c r="T6194" s="257"/>
      <c r="U6194" s="13"/>
      <c r="V6194" s="13"/>
      <c r="W6194" s="13"/>
      <c r="X6194" s="13"/>
      <c r="Y6194" s="13"/>
      <c r="Z6194" s="13"/>
      <c r="AA6194" s="13"/>
      <c r="AB6194" s="13"/>
      <c r="AC6194" s="13"/>
      <c r="AD6194" s="13"/>
      <c r="AE6194" s="13"/>
      <c r="AT6194" s="258" t="s">
        <v>200</v>
      </c>
      <c r="AU6194" s="258" t="s">
        <v>82</v>
      </c>
      <c r="AV6194" s="13" t="s">
        <v>80</v>
      </c>
      <c r="AW6194" s="13" t="s">
        <v>30</v>
      </c>
      <c r="AX6194" s="13" t="s">
        <v>73</v>
      </c>
      <c r="AY6194" s="258" t="s">
        <v>189</v>
      </c>
    </row>
    <row r="6195" s="14" customFormat="1">
      <c r="A6195" s="14"/>
      <c r="B6195" s="259"/>
      <c r="C6195" s="260"/>
      <c r="D6195" s="242" t="s">
        <v>200</v>
      </c>
      <c r="E6195" s="261" t="s">
        <v>1</v>
      </c>
      <c r="F6195" s="262" t="s">
        <v>4025</v>
      </c>
      <c r="G6195" s="260"/>
      <c r="H6195" s="263">
        <v>0.71899999999999997</v>
      </c>
      <c r="I6195" s="264"/>
      <c r="J6195" s="260"/>
      <c r="K6195" s="260"/>
      <c r="L6195" s="265"/>
      <c r="M6195" s="266"/>
      <c r="N6195" s="267"/>
      <c r="O6195" s="267"/>
      <c r="P6195" s="267"/>
      <c r="Q6195" s="267"/>
      <c r="R6195" s="267"/>
      <c r="S6195" s="267"/>
      <c r="T6195" s="268"/>
      <c r="U6195" s="14"/>
      <c r="V6195" s="14"/>
      <c r="W6195" s="14"/>
      <c r="X6195" s="14"/>
      <c r="Y6195" s="14"/>
      <c r="Z6195" s="14"/>
      <c r="AA6195" s="14"/>
      <c r="AB6195" s="14"/>
      <c r="AC6195" s="14"/>
      <c r="AD6195" s="14"/>
      <c r="AE6195" s="14"/>
      <c r="AT6195" s="269" t="s">
        <v>200</v>
      </c>
      <c r="AU6195" s="269" t="s">
        <v>82</v>
      </c>
      <c r="AV6195" s="14" t="s">
        <v>82</v>
      </c>
      <c r="AW6195" s="14" t="s">
        <v>30</v>
      </c>
      <c r="AX6195" s="14" t="s">
        <v>73</v>
      </c>
      <c r="AY6195" s="269" t="s">
        <v>189</v>
      </c>
    </row>
    <row r="6196" s="15" customFormat="1">
      <c r="A6196" s="15"/>
      <c r="B6196" s="270"/>
      <c r="C6196" s="271"/>
      <c r="D6196" s="242" t="s">
        <v>200</v>
      </c>
      <c r="E6196" s="272" t="s">
        <v>1</v>
      </c>
      <c r="F6196" s="273" t="s">
        <v>207</v>
      </c>
      <c r="G6196" s="271"/>
      <c r="H6196" s="274">
        <v>40.951999999999998</v>
      </c>
      <c r="I6196" s="275"/>
      <c r="J6196" s="271"/>
      <c r="K6196" s="271"/>
      <c r="L6196" s="276"/>
      <c r="M6196" s="277"/>
      <c r="N6196" s="278"/>
      <c r="O6196" s="278"/>
      <c r="P6196" s="278"/>
      <c r="Q6196" s="278"/>
      <c r="R6196" s="278"/>
      <c r="S6196" s="278"/>
      <c r="T6196" s="279"/>
      <c r="U6196" s="15"/>
      <c r="V6196" s="15"/>
      <c r="W6196" s="15"/>
      <c r="X6196" s="15"/>
      <c r="Y6196" s="15"/>
      <c r="Z6196" s="15"/>
      <c r="AA6196" s="15"/>
      <c r="AB6196" s="15"/>
      <c r="AC6196" s="15"/>
      <c r="AD6196" s="15"/>
      <c r="AE6196" s="15"/>
      <c r="AT6196" s="280" t="s">
        <v>200</v>
      </c>
      <c r="AU6196" s="280" t="s">
        <v>82</v>
      </c>
      <c r="AV6196" s="15" t="s">
        <v>195</v>
      </c>
      <c r="AW6196" s="15" t="s">
        <v>30</v>
      </c>
      <c r="AX6196" s="15" t="s">
        <v>80</v>
      </c>
      <c r="AY6196" s="280" t="s">
        <v>189</v>
      </c>
    </row>
    <row r="6197" s="2" customFormat="1" ht="24.15" customHeight="1">
      <c r="A6197" s="39"/>
      <c r="B6197" s="40"/>
      <c r="C6197" s="228" t="s">
        <v>4060</v>
      </c>
      <c r="D6197" s="228" t="s">
        <v>191</v>
      </c>
      <c r="E6197" s="229" t="s">
        <v>4061</v>
      </c>
      <c r="F6197" s="230" t="s">
        <v>4062</v>
      </c>
      <c r="G6197" s="231" t="s">
        <v>301</v>
      </c>
      <c r="H6197" s="232">
        <v>40.951999999999998</v>
      </c>
      <c r="I6197" s="233"/>
      <c r="J6197" s="234">
        <f>ROUND(I6197*H6197,2)</f>
        <v>0</v>
      </c>
      <c r="K6197" s="235"/>
      <c r="L6197" s="45"/>
      <c r="M6197" s="236" t="s">
        <v>1</v>
      </c>
      <c r="N6197" s="237" t="s">
        <v>38</v>
      </c>
      <c r="O6197" s="92"/>
      <c r="P6197" s="238">
        <f>O6197*H6197</f>
        <v>0</v>
      </c>
      <c r="Q6197" s="238">
        <v>0.00012305000000000001</v>
      </c>
      <c r="R6197" s="238">
        <f>Q6197*H6197</f>
        <v>0.0050391436000000005</v>
      </c>
      <c r="S6197" s="238">
        <v>0</v>
      </c>
      <c r="T6197" s="239">
        <f>S6197*H6197</f>
        <v>0</v>
      </c>
      <c r="U6197" s="39"/>
      <c r="V6197" s="39"/>
      <c r="W6197" s="39"/>
      <c r="X6197" s="39"/>
      <c r="Y6197" s="39"/>
      <c r="Z6197" s="39"/>
      <c r="AA6197" s="39"/>
      <c r="AB6197" s="39"/>
      <c r="AC6197" s="39"/>
      <c r="AD6197" s="39"/>
      <c r="AE6197" s="39"/>
      <c r="AR6197" s="240" t="s">
        <v>306</v>
      </c>
      <c r="AT6197" s="240" t="s">
        <v>191</v>
      </c>
      <c r="AU6197" s="240" t="s">
        <v>82</v>
      </c>
      <c r="AY6197" s="18" t="s">
        <v>189</v>
      </c>
      <c r="BE6197" s="241">
        <f>IF(N6197="základní",J6197,0)</f>
        <v>0</v>
      </c>
      <c r="BF6197" s="241">
        <f>IF(N6197="snížená",J6197,0)</f>
        <v>0</v>
      </c>
      <c r="BG6197" s="241">
        <f>IF(N6197="zákl. přenesená",J6197,0)</f>
        <v>0</v>
      </c>
      <c r="BH6197" s="241">
        <f>IF(N6197="sníž. přenesená",J6197,0)</f>
        <v>0</v>
      </c>
      <c r="BI6197" s="241">
        <f>IF(N6197="nulová",J6197,0)</f>
        <v>0</v>
      </c>
      <c r="BJ6197" s="18" t="s">
        <v>80</v>
      </c>
      <c r="BK6197" s="241">
        <f>ROUND(I6197*H6197,2)</f>
        <v>0</v>
      </c>
      <c r="BL6197" s="18" t="s">
        <v>306</v>
      </c>
      <c r="BM6197" s="240" t="s">
        <v>4063</v>
      </c>
    </row>
    <row r="6198" s="2" customFormat="1">
      <c r="A6198" s="39"/>
      <c r="B6198" s="40"/>
      <c r="C6198" s="41"/>
      <c r="D6198" s="242" t="s">
        <v>197</v>
      </c>
      <c r="E6198" s="41"/>
      <c r="F6198" s="243" t="s">
        <v>4062</v>
      </c>
      <c r="G6198" s="41"/>
      <c r="H6198" s="41"/>
      <c r="I6198" s="244"/>
      <c r="J6198" s="41"/>
      <c r="K6198" s="41"/>
      <c r="L6198" s="45"/>
      <c r="M6198" s="245"/>
      <c r="N6198" s="246"/>
      <c r="O6198" s="92"/>
      <c r="P6198" s="92"/>
      <c r="Q6198" s="92"/>
      <c r="R6198" s="92"/>
      <c r="S6198" s="92"/>
      <c r="T6198" s="93"/>
      <c r="U6198" s="39"/>
      <c r="V6198" s="39"/>
      <c r="W6198" s="39"/>
      <c r="X6198" s="39"/>
      <c r="Y6198" s="39"/>
      <c r="Z6198" s="39"/>
      <c r="AA6198" s="39"/>
      <c r="AB6198" s="39"/>
      <c r="AC6198" s="39"/>
      <c r="AD6198" s="39"/>
      <c r="AE6198" s="39"/>
      <c r="AT6198" s="18" t="s">
        <v>197</v>
      </c>
      <c r="AU6198" s="18" t="s">
        <v>82</v>
      </c>
    </row>
    <row r="6199" s="2" customFormat="1">
      <c r="A6199" s="39"/>
      <c r="B6199" s="40"/>
      <c r="C6199" s="41"/>
      <c r="D6199" s="247" t="s">
        <v>198</v>
      </c>
      <c r="E6199" s="41"/>
      <c r="F6199" s="248" t="s">
        <v>4064</v>
      </c>
      <c r="G6199" s="41"/>
      <c r="H6199" s="41"/>
      <c r="I6199" s="244"/>
      <c r="J6199" s="41"/>
      <c r="K6199" s="41"/>
      <c r="L6199" s="45"/>
      <c r="M6199" s="245"/>
      <c r="N6199" s="246"/>
      <c r="O6199" s="92"/>
      <c r="P6199" s="92"/>
      <c r="Q6199" s="92"/>
      <c r="R6199" s="92"/>
      <c r="S6199" s="92"/>
      <c r="T6199" s="93"/>
      <c r="U6199" s="39"/>
      <c r="V6199" s="39"/>
      <c r="W6199" s="39"/>
      <c r="X6199" s="39"/>
      <c r="Y6199" s="39"/>
      <c r="Z6199" s="39"/>
      <c r="AA6199" s="39"/>
      <c r="AB6199" s="39"/>
      <c r="AC6199" s="39"/>
      <c r="AD6199" s="39"/>
      <c r="AE6199" s="39"/>
      <c r="AT6199" s="18" t="s">
        <v>198</v>
      </c>
      <c r="AU6199" s="18" t="s">
        <v>82</v>
      </c>
    </row>
    <row r="6200" s="2" customFormat="1" ht="24.15" customHeight="1">
      <c r="A6200" s="39"/>
      <c r="B6200" s="40"/>
      <c r="C6200" s="228" t="s">
        <v>4065</v>
      </c>
      <c r="D6200" s="228" t="s">
        <v>191</v>
      </c>
      <c r="E6200" s="229" t="s">
        <v>4066</v>
      </c>
      <c r="F6200" s="230" t="s">
        <v>4067</v>
      </c>
      <c r="G6200" s="231" t="s">
        <v>301</v>
      </c>
      <c r="H6200" s="232">
        <v>40.951999999999998</v>
      </c>
      <c r="I6200" s="233"/>
      <c r="J6200" s="234">
        <f>ROUND(I6200*H6200,2)</f>
        <v>0</v>
      </c>
      <c r="K6200" s="235"/>
      <c r="L6200" s="45"/>
      <c r="M6200" s="236" t="s">
        <v>1</v>
      </c>
      <c r="N6200" s="237" t="s">
        <v>38</v>
      </c>
      <c r="O6200" s="92"/>
      <c r="P6200" s="238">
        <f>O6200*H6200</f>
        <v>0</v>
      </c>
      <c r="Q6200" s="238">
        <v>0.00012305000000000001</v>
      </c>
      <c r="R6200" s="238">
        <f>Q6200*H6200</f>
        <v>0.0050391436000000005</v>
      </c>
      <c r="S6200" s="238">
        <v>0</v>
      </c>
      <c r="T6200" s="239">
        <f>S6200*H6200</f>
        <v>0</v>
      </c>
      <c r="U6200" s="39"/>
      <c r="V6200" s="39"/>
      <c r="W6200" s="39"/>
      <c r="X6200" s="39"/>
      <c r="Y6200" s="39"/>
      <c r="Z6200" s="39"/>
      <c r="AA6200" s="39"/>
      <c r="AB6200" s="39"/>
      <c r="AC6200" s="39"/>
      <c r="AD6200" s="39"/>
      <c r="AE6200" s="39"/>
      <c r="AR6200" s="240" t="s">
        <v>306</v>
      </c>
      <c r="AT6200" s="240" t="s">
        <v>191</v>
      </c>
      <c r="AU6200" s="240" t="s">
        <v>82</v>
      </c>
      <c r="AY6200" s="18" t="s">
        <v>189</v>
      </c>
      <c r="BE6200" s="241">
        <f>IF(N6200="základní",J6200,0)</f>
        <v>0</v>
      </c>
      <c r="BF6200" s="241">
        <f>IF(N6200="snížená",J6200,0)</f>
        <v>0</v>
      </c>
      <c r="BG6200" s="241">
        <f>IF(N6200="zákl. přenesená",J6200,0)</f>
        <v>0</v>
      </c>
      <c r="BH6200" s="241">
        <f>IF(N6200="sníž. přenesená",J6200,0)</f>
        <v>0</v>
      </c>
      <c r="BI6200" s="241">
        <f>IF(N6200="nulová",J6200,0)</f>
        <v>0</v>
      </c>
      <c r="BJ6200" s="18" t="s">
        <v>80</v>
      </c>
      <c r="BK6200" s="241">
        <f>ROUND(I6200*H6200,2)</f>
        <v>0</v>
      </c>
      <c r="BL6200" s="18" t="s">
        <v>306</v>
      </c>
      <c r="BM6200" s="240" t="s">
        <v>4068</v>
      </c>
    </row>
    <row r="6201" s="2" customFormat="1">
      <c r="A6201" s="39"/>
      <c r="B6201" s="40"/>
      <c r="C6201" s="41"/>
      <c r="D6201" s="242" t="s">
        <v>197</v>
      </c>
      <c r="E6201" s="41"/>
      <c r="F6201" s="243" t="s">
        <v>4067</v>
      </c>
      <c r="G6201" s="41"/>
      <c r="H6201" s="41"/>
      <c r="I6201" s="244"/>
      <c r="J6201" s="41"/>
      <c r="K6201" s="41"/>
      <c r="L6201" s="45"/>
      <c r="M6201" s="245"/>
      <c r="N6201" s="246"/>
      <c r="O6201" s="92"/>
      <c r="P6201" s="92"/>
      <c r="Q6201" s="92"/>
      <c r="R6201" s="92"/>
      <c r="S6201" s="92"/>
      <c r="T6201" s="93"/>
      <c r="U6201" s="39"/>
      <c r="V6201" s="39"/>
      <c r="W6201" s="39"/>
      <c r="X6201" s="39"/>
      <c r="Y6201" s="39"/>
      <c r="Z6201" s="39"/>
      <c r="AA6201" s="39"/>
      <c r="AB6201" s="39"/>
      <c r="AC6201" s="39"/>
      <c r="AD6201" s="39"/>
      <c r="AE6201" s="39"/>
      <c r="AT6201" s="18" t="s">
        <v>197</v>
      </c>
      <c r="AU6201" s="18" t="s">
        <v>82</v>
      </c>
    </row>
    <row r="6202" s="2" customFormat="1">
      <c r="A6202" s="39"/>
      <c r="B6202" s="40"/>
      <c r="C6202" s="41"/>
      <c r="D6202" s="247" t="s">
        <v>198</v>
      </c>
      <c r="E6202" s="41"/>
      <c r="F6202" s="248" t="s">
        <v>4069</v>
      </c>
      <c r="G6202" s="41"/>
      <c r="H6202" s="41"/>
      <c r="I6202" s="244"/>
      <c r="J6202" s="41"/>
      <c r="K6202" s="41"/>
      <c r="L6202" s="45"/>
      <c r="M6202" s="245"/>
      <c r="N6202" s="246"/>
      <c r="O6202" s="92"/>
      <c r="P6202" s="92"/>
      <c r="Q6202" s="92"/>
      <c r="R6202" s="92"/>
      <c r="S6202" s="92"/>
      <c r="T6202" s="93"/>
      <c r="U6202" s="39"/>
      <c r="V6202" s="39"/>
      <c r="W6202" s="39"/>
      <c r="X6202" s="39"/>
      <c r="Y6202" s="39"/>
      <c r="Z6202" s="39"/>
      <c r="AA6202" s="39"/>
      <c r="AB6202" s="39"/>
      <c r="AC6202" s="39"/>
      <c r="AD6202" s="39"/>
      <c r="AE6202" s="39"/>
      <c r="AT6202" s="18" t="s">
        <v>198</v>
      </c>
      <c r="AU6202" s="18" t="s">
        <v>82</v>
      </c>
    </row>
    <row r="6203" s="2" customFormat="1" ht="24.15" customHeight="1">
      <c r="A6203" s="39"/>
      <c r="B6203" s="40"/>
      <c r="C6203" s="228" t="s">
        <v>4070</v>
      </c>
      <c r="D6203" s="228" t="s">
        <v>191</v>
      </c>
      <c r="E6203" s="229" t="s">
        <v>4071</v>
      </c>
      <c r="F6203" s="230" t="s">
        <v>4072</v>
      </c>
      <c r="G6203" s="231" t="s">
        <v>466</v>
      </c>
      <c r="H6203" s="232">
        <v>356.12</v>
      </c>
      <c r="I6203" s="233"/>
      <c r="J6203" s="234">
        <f>ROUND(I6203*H6203,2)</f>
        <v>0</v>
      </c>
      <c r="K6203" s="235"/>
      <c r="L6203" s="45"/>
      <c r="M6203" s="236" t="s">
        <v>1</v>
      </c>
      <c r="N6203" s="237" t="s">
        <v>38</v>
      </c>
      <c r="O6203" s="92"/>
      <c r="P6203" s="238">
        <f>O6203*H6203</f>
        <v>0</v>
      </c>
      <c r="Q6203" s="238">
        <v>0.0011999999999999999</v>
      </c>
      <c r="R6203" s="238">
        <f>Q6203*H6203</f>
        <v>0.42734399999999995</v>
      </c>
      <c r="S6203" s="238">
        <v>0</v>
      </c>
      <c r="T6203" s="239">
        <f>S6203*H6203</f>
        <v>0</v>
      </c>
      <c r="U6203" s="39"/>
      <c r="V6203" s="39"/>
      <c r="W6203" s="39"/>
      <c r="X6203" s="39"/>
      <c r="Y6203" s="39"/>
      <c r="Z6203" s="39"/>
      <c r="AA6203" s="39"/>
      <c r="AB6203" s="39"/>
      <c r="AC6203" s="39"/>
      <c r="AD6203" s="39"/>
      <c r="AE6203" s="39"/>
      <c r="AR6203" s="240" t="s">
        <v>306</v>
      </c>
      <c r="AT6203" s="240" t="s">
        <v>191</v>
      </c>
      <c r="AU6203" s="240" t="s">
        <v>82</v>
      </c>
      <c r="AY6203" s="18" t="s">
        <v>189</v>
      </c>
      <c r="BE6203" s="241">
        <f>IF(N6203="základní",J6203,0)</f>
        <v>0</v>
      </c>
      <c r="BF6203" s="241">
        <f>IF(N6203="snížená",J6203,0)</f>
        <v>0</v>
      </c>
      <c r="BG6203" s="241">
        <f>IF(N6203="zákl. přenesená",J6203,0)</f>
        <v>0</v>
      </c>
      <c r="BH6203" s="241">
        <f>IF(N6203="sníž. přenesená",J6203,0)</f>
        <v>0</v>
      </c>
      <c r="BI6203" s="241">
        <f>IF(N6203="nulová",J6203,0)</f>
        <v>0</v>
      </c>
      <c r="BJ6203" s="18" t="s">
        <v>80</v>
      </c>
      <c r="BK6203" s="241">
        <f>ROUND(I6203*H6203,2)</f>
        <v>0</v>
      </c>
      <c r="BL6203" s="18" t="s">
        <v>306</v>
      </c>
      <c r="BM6203" s="240" t="s">
        <v>4073</v>
      </c>
    </row>
    <row r="6204" s="2" customFormat="1">
      <c r="A6204" s="39"/>
      <c r="B6204" s="40"/>
      <c r="C6204" s="41"/>
      <c r="D6204" s="242" t="s">
        <v>197</v>
      </c>
      <c r="E6204" s="41"/>
      <c r="F6204" s="243" t="s">
        <v>4072</v>
      </c>
      <c r="G6204" s="41"/>
      <c r="H6204" s="41"/>
      <c r="I6204" s="244"/>
      <c r="J6204" s="41"/>
      <c r="K6204" s="41"/>
      <c r="L6204" s="45"/>
      <c r="M6204" s="245"/>
      <c r="N6204" s="246"/>
      <c r="O6204" s="92"/>
      <c r="P6204" s="92"/>
      <c r="Q6204" s="92"/>
      <c r="R6204" s="92"/>
      <c r="S6204" s="92"/>
      <c r="T6204" s="93"/>
      <c r="U6204" s="39"/>
      <c r="V6204" s="39"/>
      <c r="W6204" s="39"/>
      <c r="X6204" s="39"/>
      <c r="Y6204" s="39"/>
      <c r="Z6204" s="39"/>
      <c r="AA6204" s="39"/>
      <c r="AB6204" s="39"/>
      <c r="AC6204" s="39"/>
      <c r="AD6204" s="39"/>
      <c r="AE6204" s="39"/>
      <c r="AT6204" s="18" t="s">
        <v>197</v>
      </c>
      <c r="AU6204" s="18" t="s">
        <v>82</v>
      </c>
    </row>
    <row r="6205" s="13" customFormat="1">
      <c r="A6205" s="13"/>
      <c r="B6205" s="249"/>
      <c r="C6205" s="250"/>
      <c r="D6205" s="242" t="s">
        <v>200</v>
      </c>
      <c r="E6205" s="251" t="s">
        <v>1</v>
      </c>
      <c r="F6205" s="252" t="s">
        <v>4074</v>
      </c>
      <c r="G6205" s="250"/>
      <c r="H6205" s="251" t="s">
        <v>1</v>
      </c>
      <c r="I6205" s="253"/>
      <c r="J6205" s="250"/>
      <c r="K6205" s="250"/>
      <c r="L6205" s="254"/>
      <c r="M6205" s="255"/>
      <c r="N6205" s="256"/>
      <c r="O6205" s="256"/>
      <c r="P6205" s="256"/>
      <c r="Q6205" s="256"/>
      <c r="R6205" s="256"/>
      <c r="S6205" s="256"/>
      <c r="T6205" s="257"/>
      <c r="U6205" s="13"/>
      <c r="V6205" s="13"/>
      <c r="W6205" s="13"/>
      <c r="X6205" s="13"/>
      <c r="Y6205" s="13"/>
      <c r="Z6205" s="13"/>
      <c r="AA6205" s="13"/>
      <c r="AB6205" s="13"/>
      <c r="AC6205" s="13"/>
      <c r="AD6205" s="13"/>
      <c r="AE6205" s="13"/>
      <c r="AT6205" s="258" t="s">
        <v>200</v>
      </c>
      <c r="AU6205" s="258" t="s">
        <v>82</v>
      </c>
      <c r="AV6205" s="13" t="s">
        <v>80</v>
      </c>
      <c r="AW6205" s="13" t="s">
        <v>30</v>
      </c>
      <c r="AX6205" s="13" t="s">
        <v>73</v>
      </c>
      <c r="AY6205" s="258" t="s">
        <v>189</v>
      </c>
    </row>
    <row r="6206" s="13" customFormat="1">
      <c r="A6206" s="13"/>
      <c r="B6206" s="249"/>
      <c r="C6206" s="250"/>
      <c r="D6206" s="242" t="s">
        <v>200</v>
      </c>
      <c r="E6206" s="251" t="s">
        <v>1</v>
      </c>
      <c r="F6206" s="252" t="s">
        <v>928</v>
      </c>
      <c r="G6206" s="250"/>
      <c r="H6206" s="251" t="s">
        <v>1</v>
      </c>
      <c r="I6206" s="253"/>
      <c r="J6206" s="250"/>
      <c r="K6206" s="250"/>
      <c r="L6206" s="254"/>
      <c r="M6206" s="255"/>
      <c r="N6206" s="256"/>
      <c r="O6206" s="256"/>
      <c r="P6206" s="256"/>
      <c r="Q6206" s="256"/>
      <c r="R6206" s="256"/>
      <c r="S6206" s="256"/>
      <c r="T6206" s="257"/>
      <c r="U6206" s="13"/>
      <c r="V6206" s="13"/>
      <c r="W6206" s="13"/>
      <c r="X6206" s="13"/>
      <c r="Y6206" s="13"/>
      <c r="Z6206" s="13"/>
      <c r="AA6206" s="13"/>
      <c r="AB6206" s="13"/>
      <c r="AC6206" s="13"/>
      <c r="AD6206" s="13"/>
      <c r="AE6206" s="13"/>
      <c r="AT6206" s="258" t="s">
        <v>200</v>
      </c>
      <c r="AU6206" s="258" t="s">
        <v>82</v>
      </c>
      <c r="AV6206" s="13" t="s">
        <v>80</v>
      </c>
      <c r="AW6206" s="13" t="s">
        <v>30</v>
      </c>
      <c r="AX6206" s="13" t="s">
        <v>73</v>
      </c>
      <c r="AY6206" s="258" t="s">
        <v>189</v>
      </c>
    </row>
    <row r="6207" s="13" customFormat="1">
      <c r="A6207" s="13"/>
      <c r="B6207" s="249"/>
      <c r="C6207" s="250"/>
      <c r="D6207" s="242" t="s">
        <v>200</v>
      </c>
      <c r="E6207" s="251" t="s">
        <v>1</v>
      </c>
      <c r="F6207" s="252" t="s">
        <v>4075</v>
      </c>
      <c r="G6207" s="250"/>
      <c r="H6207" s="251" t="s">
        <v>1</v>
      </c>
      <c r="I6207" s="253"/>
      <c r="J6207" s="250"/>
      <c r="K6207" s="250"/>
      <c r="L6207" s="254"/>
      <c r="M6207" s="255"/>
      <c r="N6207" s="256"/>
      <c r="O6207" s="256"/>
      <c r="P6207" s="256"/>
      <c r="Q6207" s="256"/>
      <c r="R6207" s="256"/>
      <c r="S6207" s="256"/>
      <c r="T6207" s="257"/>
      <c r="U6207" s="13"/>
      <c r="V6207" s="13"/>
      <c r="W6207" s="13"/>
      <c r="X6207" s="13"/>
      <c r="Y6207" s="13"/>
      <c r="Z6207" s="13"/>
      <c r="AA6207" s="13"/>
      <c r="AB6207" s="13"/>
      <c r="AC6207" s="13"/>
      <c r="AD6207" s="13"/>
      <c r="AE6207" s="13"/>
      <c r="AT6207" s="258" t="s">
        <v>200</v>
      </c>
      <c r="AU6207" s="258" t="s">
        <v>82</v>
      </c>
      <c r="AV6207" s="13" t="s">
        <v>80</v>
      </c>
      <c r="AW6207" s="13" t="s">
        <v>30</v>
      </c>
      <c r="AX6207" s="13" t="s">
        <v>73</v>
      </c>
      <c r="AY6207" s="258" t="s">
        <v>189</v>
      </c>
    </row>
    <row r="6208" s="14" customFormat="1">
      <c r="A6208" s="14"/>
      <c r="B6208" s="259"/>
      <c r="C6208" s="260"/>
      <c r="D6208" s="242" t="s">
        <v>200</v>
      </c>
      <c r="E6208" s="261" t="s">
        <v>1</v>
      </c>
      <c r="F6208" s="262" t="s">
        <v>4076</v>
      </c>
      <c r="G6208" s="260"/>
      <c r="H6208" s="263">
        <v>28</v>
      </c>
      <c r="I6208" s="264"/>
      <c r="J6208" s="260"/>
      <c r="K6208" s="260"/>
      <c r="L6208" s="265"/>
      <c r="M6208" s="266"/>
      <c r="N6208" s="267"/>
      <c r="O6208" s="267"/>
      <c r="P6208" s="267"/>
      <c r="Q6208" s="267"/>
      <c r="R6208" s="267"/>
      <c r="S6208" s="267"/>
      <c r="T6208" s="268"/>
      <c r="U6208" s="14"/>
      <c r="V6208" s="14"/>
      <c r="W6208" s="14"/>
      <c r="X6208" s="14"/>
      <c r="Y6208" s="14"/>
      <c r="Z6208" s="14"/>
      <c r="AA6208" s="14"/>
      <c r="AB6208" s="14"/>
      <c r="AC6208" s="14"/>
      <c r="AD6208" s="14"/>
      <c r="AE6208" s="14"/>
      <c r="AT6208" s="269" t="s">
        <v>200</v>
      </c>
      <c r="AU6208" s="269" t="s">
        <v>82</v>
      </c>
      <c r="AV6208" s="14" t="s">
        <v>82</v>
      </c>
      <c r="AW6208" s="14" t="s">
        <v>30</v>
      </c>
      <c r="AX6208" s="14" t="s">
        <v>73</v>
      </c>
      <c r="AY6208" s="269" t="s">
        <v>189</v>
      </c>
    </row>
    <row r="6209" s="13" customFormat="1">
      <c r="A6209" s="13"/>
      <c r="B6209" s="249"/>
      <c r="C6209" s="250"/>
      <c r="D6209" s="242" t="s">
        <v>200</v>
      </c>
      <c r="E6209" s="251" t="s">
        <v>1</v>
      </c>
      <c r="F6209" s="252" t="s">
        <v>941</v>
      </c>
      <c r="G6209" s="250"/>
      <c r="H6209" s="251" t="s">
        <v>1</v>
      </c>
      <c r="I6209" s="253"/>
      <c r="J6209" s="250"/>
      <c r="K6209" s="250"/>
      <c r="L6209" s="254"/>
      <c r="M6209" s="255"/>
      <c r="N6209" s="256"/>
      <c r="O6209" s="256"/>
      <c r="P6209" s="256"/>
      <c r="Q6209" s="256"/>
      <c r="R6209" s="256"/>
      <c r="S6209" s="256"/>
      <c r="T6209" s="257"/>
      <c r="U6209" s="13"/>
      <c r="V6209" s="13"/>
      <c r="W6209" s="13"/>
      <c r="X6209" s="13"/>
      <c r="Y6209" s="13"/>
      <c r="Z6209" s="13"/>
      <c r="AA6209" s="13"/>
      <c r="AB6209" s="13"/>
      <c r="AC6209" s="13"/>
      <c r="AD6209" s="13"/>
      <c r="AE6209" s="13"/>
      <c r="AT6209" s="258" t="s">
        <v>200</v>
      </c>
      <c r="AU6209" s="258" t="s">
        <v>82</v>
      </c>
      <c r="AV6209" s="13" t="s">
        <v>80</v>
      </c>
      <c r="AW6209" s="13" t="s">
        <v>30</v>
      </c>
      <c r="AX6209" s="13" t="s">
        <v>73</v>
      </c>
      <c r="AY6209" s="258" t="s">
        <v>189</v>
      </c>
    </row>
    <row r="6210" s="13" customFormat="1">
      <c r="A6210" s="13"/>
      <c r="B6210" s="249"/>
      <c r="C6210" s="250"/>
      <c r="D6210" s="242" t="s">
        <v>200</v>
      </c>
      <c r="E6210" s="251" t="s">
        <v>1</v>
      </c>
      <c r="F6210" s="252" t="s">
        <v>4075</v>
      </c>
      <c r="G6210" s="250"/>
      <c r="H6210" s="251" t="s">
        <v>1</v>
      </c>
      <c r="I6210" s="253"/>
      <c r="J6210" s="250"/>
      <c r="K6210" s="250"/>
      <c r="L6210" s="254"/>
      <c r="M6210" s="255"/>
      <c r="N6210" s="256"/>
      <c r="O6210" s="256"/>
      <c r="P6210" s="256"/>
      <c r="Q6210" s="256"/>
      <c r="R6210" s="256"/>
      <c r="S6210" s="256"/>
      <c r="T6210" s="257"/>
      <c r="U6210" s="13"/>
      <c r="V6210" s="13"/>
      <c r="W6210" s="13"/>
      <c r="X6210" s="13"/>
      <c r="Y6210" s="13"/>
      <c r="Z6210" s="13"/>
      <c r="AA6210" s="13"/>
      <c r="AB6210" s="13"/>
      <c r="AC6210" s="13"/>
      <c r="AD6210" s="13"/>
      <c r="AE6210" s="13"/>
      <c r="AT6210" s="258" t="s">
        <v>200</v>
      </c>
      <c r="AU6210" s="258" t="s">
        <v>82</v>
      </c>
      <c r="AV6210" s="13" t="s">
        <v>80</v>
      </c>
      <c r="AW6210" s="13" t="s">
        <v>30</v>
      </c>
      <c r="AX6210" s="13" t="s">
        <v>73</v>
      </c>
      <c r="AY6210" s="258" t="s">
        <v>189</v>
      </c>
    </row>
    <row r="6211" s="14" customFormat="1">
      <c r="A6211" s="14"/>
      <c r="B6211" s="259"/>
      <c r="C6211" s="260"/>
      <c r="D6211" s="242" t="s">
        <v>200</v>
      </c>
      <c r="E6211" s="261" t="s">
        <v>1</v>
      </c>
      <c r="F6211" s="262" t="s">
        <v>4077</v>
      </c>
      <c r="G6211" s="260"/>
      <c r="H6211" s="263">
        <v>14</v>
      </c>
      <c r="I6211" s="264"/>
      <c r="J6211" s="260"/>
      <c r="K6211" s="260"/>
      <c r="L6211" s="265"/>
      <c r="M6211" s="266"/>
      <c r="N6211" s="267"/>
      <c r="O6211" s="267"/>
      <c r="P6211" s="267"/>
      <c r="Q6211" s="267"/>
      <c r="R6211" s="267"/>
      <c r="S6211" s="267"/>
      <c r="T6211" s="268"/>
      <c r="U6211" s="14"/>
      <c r="V6211" s="14"/>
      <c r="W6211" s="14"/>
      <c r="X6211" s="14"/>
      <c r="Y6211" s="14"/>
      <c r="Z6211" s="14"/>
      <c r="AA6211" s="14"/>
      <c r="AB6211" s="14"/>
      <c r="AC6211" s="14"/>
      <c r="AD6211" s="14"/>
      <c r="AE6211" s="14"/>
      <c r="AT6211" s="269" t="s">
        <v>200</v>
      </c>
      <c r="AU6211" s="269" t="s">
        <v>82</v>
      </c>
      <c r="AV6211" s="14" t="s">
        <v>82</v>
      </c>
      <c r="AW6211" s="14" t="s">
        <v>30</v>
      </c>
      <c r="AX6211" s="14" t="s">
        <v>73</v>
      </c>
      <c r="AY6211" s="269" t="s">
        <v>189</v>
      </c>
    </row>
    <row r="6212" s="14" customFormat="1">
      <c r="A6212" s="14"/>
      <c r="B6212" s="259"/>
      <c r="C6212" s="260"/>
      <c r="D6212" s="242" t="s">
        <v>200</v>
      </c>
      <c r="E6212" s="261" t="s">
        <v>1</v>
      </c>
      <c r="F6212" s="262" t="s">
        <v>4078</v>
      </c>
      <c r="G6212" s="260"/>
      <c r="H6212" s="263">
        <v>7</v>
      </c>
      <c r="I6212" s="264"/>
      <c r="J6212" s="260"/>
      <c r="K6212" s="260"/>
      <c r="L6212" s="265"/>
      <c r="M6212" s="266"/>
      <c r="N6212" s="267"/>
      <c r="O6212" s="267"/>
      <c r="P6212" s="267"/>
      <c r="Q6212" s="267"/>
      <c r="R6212" s="267"/>
      <c r="S6212" s="267"/>
      <c r="T6212" s="268"/>
      <c r="U6212" s="14"/>
      <c r="V6212" s="14"/>
      <c r="W6212" s="14"/>
      <c r="X6212" s="14"/>
      <c r="Y6212" s="14"/>
      <c r="Z6212" s="14"/>
      <c r="AA6212" s="14"/>
      <c r="AB6212" s="14"/>
      <c r="AC6212" s="14"/>
      <c r="AD6212" s="14"/>
      <c r="AE6212" s="14"/>
      <c r="AT6212" s="269" t="s">
        <v>200</v>
      </c>
      <c r="AU6212" s="269" t="s">
        <v>82</v>
      </c>
      <c r="AV6212" s="14" t="s">
        <v>82</v>
      </c>
      <c r="AW6212" s="14" t="s">
        <v>30</v>
      </c>
      <c r="AX6212" s="14" t="s">
        <v>73</v>
      </c>
      <c r="AY6212" s="269" t="s">
        <v>189</v>
      </c>
    </row>
    <row r="6213" s="13" customFormat="1">
      <c r="A6213" s="13"/>
      <c r="B6213" s="249"/>
      <c r="C6213" s="250"/>
      <c r="D6213" s="242" t="s">
        <v>200</v>
      </c>
      <c r="E6213" s="251" t="s">
        <v>1</v>
      </c>
      <c r="F6213" s="252" t="s">
        <v>932</v>
      </c>
      <c r="G6213" s="250"/>
      <c r="H6213" s="251" t="s">
        <v>1</v>
      </c>
      <c r="I6213" s="253"/>
      <c r="J6213" s="250"/>
      <c r="K6213" s="250"/>
      <c r="L6213" s="254"/>
      <c r="M6213" s="255"/>
      <c r="N6213" s="256"/>
      <c r="O6213" s="256"/>
      <c r="P6213" s="256"/>
      <c r="Q6213" s="256"/>
      <c r="R6213" s="256"/>
      <c r="S6213" s="256"/>
      <c r="T6213" s="257"/>
      <c r="U6213" s="13"/>
      <c r="V6213" s="13"/>
      <c r="W6213" s="13"/>
      <c r="X6213" s="13"/>
      <c r="Y6213" s="13"/>
      <c r="Z6213" s="13"/>
      <c r="AA6213" s="13"/>
      <c r="AB6213" s="13"/>
      <c r="AC6213" s="13"/>
      <c r="AD6213" s="13"/>
      <c r="AE6213" s="13"/>
      <c r="AT6213" s="258" t="s">
        <v>200</v>
      </c>
      <c r="AU6213" s="258" t="s">
        <v>82</v>
      </c>
      <c r="AV6213" s="13" t="s">
        <v>80</v>
      </c>
      <c r="AW6213" s="13" t="s">
        <v>30</v>
      </c>
      <c r="AX6213" s="13" t="s">
        <v>73</v>
      </c>
      <c r="AY6213" s="258" t="s">
        <v>189</v>
      </c>
    </row>
    <row r="6214" s="13" customFormat="1">
      <c r="A6214" s="13"/>
      <c r="B6214" s="249"/>
      <c r="C6214" s="250"/>
      <c r="D6214" s="242" t="s">
        <v>200</v>
      </c>
      <c r="E6214" s="251" t="s">
        <v>1</v>
      </c>
      <c r="F6214" s="252" t="s">
        <v>4075</v>
      </c>
      <c r="G6214" s="250"/>
      <c r="H6214" s="251" t="s">
        <v>1</v>
      </c>
      <c r="I6214" s="253"/>
      <c r="J6214" s="250"/>
      <c r="K6214" s="250"/>
      <c r="L6214" s="254"/>
      <c r="M6214" s="255"/>
      <c r="N6214" s="256"/>
      <c r="O6214" s="256"/>
      <c r="P6214" s="256"/>
      <c r="Q6214" s="256"/>
      <c r="R6214" s="256"/>
      <c r="S6214" s="256"/>
      <c r="T6214" s="257"/>
      <c r="U6214" s="13"/>
      <c r="V6214" s="13"/>
      <c r="W6214" s="13"/>
      <c r="X6214" s="13"/>
      <c r="Y6214" s="13"/>
      <c r="Z6214" s="13"/>
      <c r="AA6214" s="13"/>
      <c r="AB6214" s="13"/>
      <c r="AC6214" s="13"/>
      <c r="AD6214" s="13"/>
      <c r="AE6214" s="13"/>
      <c r="AT6214" s="258" t="s">
        <v>200</v>
      </c>
      <c r="AU6214" s="258" t="s">
        <v>82</v>
      </c>
      <c r="AV6214" s="13" t="s">
        <v>80</v>
      </c>
      <c r="AW6214" s="13" t="s">
        <v>30</v>
      </c>
      <c r="AX6214" s="13" t="s">
        <v>73</v>
      </c>
      <c r="AY6214" s="258" t="s">
        <v>189</v>
      </c>
    </row>
    <row r="6215" s="14" customFormat="1">
      <c r="A6215" s="14"/>
      <c r="B6215" s="259"/>
      <c r="C6215" s="260"/>
      <c r="D6215" s="242" t="s">
        <v>200</v>
      </c>
      <c r="E6215" s="261" t="s">
        <v>1</v>
      </c>
      <c r="F6215" s="262" t="s">
        <v>4079</v>
      </c>
      <c r="G6215" s="260"/>
      <c r="H6215" s="263">
        <v>24.5</v>
      </c>
      <c r="I6215" s="264"/>
      <c r="J6215" s="260"/>
      <c r="K6215" s="260"/>
      <c r="L6215" s="265"/>
      <c r="M6215" s="266"/>
      <c r="N6215" s="267"/>
      <c r="O6215" s="267"/>
      <c r="P6215" s="267"/>
      <c r="Q6215" s="267"/>
      <c r="R6215" s="267"/>
      <c r="S6215" s="267"/>
      <c r="T6215" s="268"/>
      <c r="U6215" s="14"/>
      <c r="V6215" s="14"/>
      <c r="W6215" s="14"/>
      <c r="X6215" s="14"/>
      <c r="Y6215" s="14"/>
      <c r="Z6215" s="14"/>
      <c r="AA6215" s="14"/>
      <c r="AB6215" s="14"/>
      <c r="AC6215" s="14"/>
      <c r="AD6215" s="14"/>
      <c r="AE6215" s="14"/>
      <c r="AT6215" s="269" t="s">
        <v>200</v>
      </c>
      <c r="AU6215" s="269" t="s">
        <v>82</v>
      </c>
      <c r="AV6215" s="14" t="s">
        <v>82</v>
      </c>
      <c r="AW6215" s="14" t="s">
        <v>30</v>
      </c>
      <c r="AX6215" s="14" t="s">
        <v>73</v>
      </c>
      <c r="AY6215" s="269" t="s">
        <v>189</v>
      </c>
    </row>
    <row r="6216" s="13" customFormat="1">
      <c r="A6216" s="13"/>
      <c r="B6216" s="249"/>
      <c r="C6216" s="250"/>
      <c r="D6216" s="242" t="s">
        <v>200</v>
      </c>
      <c r="E6216" s="251" t="s">
        <v>1</v>
      </c>
      <c r="F6216" s="252" t="s">
        <v>944</v>
      </c>
      <c r="G6216" s="250"/>
      <c r="H6216" s="251" t="s">
        <v>1</v>
      </c>
      <c r="I6216" s="253"/>
      <c r="J6216" s="250"/>
      <c r="K6216" s="250"/>
      <c r="L6216" s="254"/>
      <c r="M6216" s="255"/>
      <c r="N6216" s="256"/>
      <c r="O6216" s="256"/>
      <c r="P6216" s="256"/>
      <c r="Q6216" s="256"/>
      <c r="R6216" s="256"/>
      <c r="S6216" s="256"/>
      <c r="T6216" s="257"/>
      <c r="U6216" s="13"/>
      <c r="V6216" s="13"/>
      <c r="W6216" s="13"/>
      <c r="X6216" s="13"/>
      <c r="Y6216" s="13"/>
      <c r="Z6216" s="13"/>
      <c r="AA6216" s="13"/>
      <c r="AB6216" s="13"/>
      <c r="AC6216" s="13"/>
      <c r="AD6216" s="13"/>
      <c r="AE6216" s="13"/>
      <c r="AT6216" s="258" t="s">
        <v>200</v>
      </c>
      <c r="AU6216" s="258" t="s">
        <v>82</v>
      </c>
      <c r="AV6216" s="13" t="s">
        <v>80</v>
      </c>
      <c r="AW6216" s="13" t="s">
        <v>30</v>
      </c>
      <c r="AX6216" s="13" t="s">
        <v>73</v>
      </c>
      <c r="AY6216" s="258" t="s">
        <v>189</v>
      </c>
    </row>
    <row r="6217" s="13" customFormat="1">
      <c r="A6217" s="13"/>
      <c r="B6217" s="249"/>
      <c r="C6217" s="250"/>
      <c r="D6217" s="242" t="s">
        <v>200</v>
      </c>
      <c r="E6217" s="251" t="s">
        <v>1</v>
      </c>
      <c r="F6217" s="252" t="s">
        <v>4075</v>
      </c>
      <c r="G6217" s="250"/>
      <c r="H6217" s="251" t="s">
        <v>1</v>
      </c>
      <c r="I6217" s="253"/>
      <c r="J6217" s="250"/>
      <c r="K6217" s="250"/>
      <c r="L6217" s="254"/>
      <c r="M6217" s="255"/>
      <c r="N6217" s="256"/>
      <c r="O6217" s="256"/>
      <c r="P6217" s="256"/>
      <c r="Q6217" s="256"/>
      <c r="R6217" s="256"/>
      <c r="S6217" s="256"/>
      <c r="T6217" s="257"/>
      <c r="U6217" s="13"/>
      <c r="V6217" s="13"/>
      <c r="W6217" s="13"/>
      <c r="X6217" s="13"/>
      <c r="Y6217" s="13"/>
      <c r="Z6217" s="13"/>
      <c r="AA6217" s="13"/>
      <c r="AB6217" s="13"/>
      <c r="AC6217" s="13"/>
      <c r="AD6217" s="13"/>
      <c r="AE6217" s="13"/>
      <c r="AT6217" s="258" t="s">
        <v>200</v>
      </c>
      <c r="AU6217" s="258" t="s">
        <v>82</v>
      </c>
      <c r="AV6217" s="13" t="s">
        <v>80</v>
      </c>
      <c r="AW6217" s="13" t="s">
        <v>30</v>
      </c>
      <c r="AX6217" s="13" t="s">
        <v>73</v>
      </c>
      <c r="AY6217" s="258" t="s">
        <v>189</v>
      </c>
    </row>
    <row r="6218" s="14" customFormat="1">
      <c r="A6218" s="14"/>
      <c r="B6218" s="259"/>
      <c r="C6218" s="260"/>
      <c r="D6218" s="242" t="s">
        <v>200</v>
      </c>
      <c r="E6218" s="261" t="s">
        <v>1</v>
      </c>
      <c r="F6218" s="262" t="s">
        <v>4079</v>
      </c>
      <c r="G6218" s="260"/>
      <c r="H6218" s="263">
        <v>24.5</v>
      </c>
      <c r="I6218" s="264"/>
      <c r="J6218" s="260"/>
      <c r="K6218" s="260"/>
      <c r="L6218" s="265"/>
      <c r="M6218" s="266"/>
      <c r="N6218" s="267"/>
      <c r="O6218" s="267"/>
      <c r="P6218" s="267"/>
      <c r="Q6218" s="267"/>
      <c r="R6218" s="267"/>
      <c r="S6218" s="267"/>
      <c r="T6218" s="268"/>
      <c r="U6218" s="14"/>
      <c r="V6218" s="14"/>
      <c r="W6218" s="14"/>
      <c r="X6218" s="14"/>
      <c r="Y6218" s="14"/>
      <c r="Z6218" s="14"/>
      <c r="AA6218" s="14"/>
      <c r="AB6218" s="14"/>
      <c r="AC6218" s="14"/>
      <c r="AD6218" s="14"/>
      <c r="AE6218" s="14"/>
      <c r="AT6218" s="269" t="s">
        <v>200</v>
      </c>
      <c r="AU6218" s="269" t="s">
        <v>82</v>
      </c>
      <c r="AV6218" s="14" t="s">
        <v>82</v>
      </c>
      <c r="AW6218" s="14" t="s">
        <v>30</v>
      </c>
      <c r="AX6218" s="14" t="s">
        <v>73</v>
      </c>
      <c r="AY6218" s="269" t="s">
        <v>189</v>
      </c>
    </row>
    <row r="6219" s="13" customFormat="1">
      <c r="A6219" s="13"/>
      <c r="B6219" s="249"/>
      <c r="C6219" s="250"/>
      <c r="D6219" s="242" t="s">
        <v>200</v>
      </c>
      <c r="E6219" s="251" t="s">
        <v>1</v>
      </c>
      <c r="F6219" s="252" t="s">
        <v>4080</v>
      </c>
      <c r="G6219" s="250"/>
      <c r="H6219" s="251" t="s">
        <v>1</v>
      </c>
      <c r="I6219" s="253"/>
      <c r="J6219" s="250"/>
      <c r="K6219" s="250"/>
      <c r="L6219" s="254"/>
      <c r="M6219" s="255"/>
      <c r="N6219" s="256"/>
      <c r="O6219" s="256"/>
      <c r="P6219" s="256"/>
      <c r="Q6219" s="256"/>
      <c r="R6219" s="256"/>
      <c r="S6219" s="256"/>
      <c r="T6219" s="257"/>
      <c r="U6219" s="13"/>
      <c r="V6219" s="13"/>
      <c r="W6219" s="13"/>
      <c r="X6219" s="13"/>
      <c r="Y6219" s="13"/>
      <c r="Z6219" s="13"/>
      <c r="AA6219" s="13"/>
      <c r="AB6219" s="13"/>
      <c r="AC6219" s="13"/>
      <c r="AD6219" s="13"/>
      <c r="AE6219" s="13"/>
      <c r="AT6219" s="258" t="s">
        <v>200</v>
      </c>
      <c r="AU6219" s="258" t="s">
        <v>82</v>
      </c>
      <c r="AV6219" s="13" t="s">
        <v>80</v>
      </c>
      <c r="AW6219" s="13" t="s">
        <v>30</v>
      </c>
      <c r="AX6219" s="13" t="s">
        <v>73</v>
      </c>
      <c r="AY6219" s="258" t="s">
        <v>189</v>
      </c>
    </row>
    <row r="6220" s="13" customFormat="1">
      <c r="A6220" s="13"/>
      <c r="B6220" s="249"/>
      <c r="C6220" s="250"/>
      <c r="D6220" s="242" t="s">
        <v>200</v>
      </c>
      <c r="E6220" s="251" t="s">
        <v>1</v>
      </c>
      <c r="F6220" s="252" t="s">
        <v>928</v>
      </c>
      <c r="G6220" s="250"/>
      <c r="H6220" s="251" t="s">
        <v>1</v>
      </c>
      <c r="I6220" s="253"/>
      <c r="J6220" s="250"/>
      <c r="K6220" s="250"/>
      <c r="L6220" s="254"/>
      <c r="M6220" s="255"/>
      <c r="N6220" s="256"/>
      <c r="O6220" s="256"/>
      <c r="P6220" s="256"/>
      <c r="Q6220" s="256"/>
      <c r="R6220" s="256"/>
      <c r="S6220" s="256"/>
      <c r="T6220" s="257"/>
      <c r="U6220" s="13"/>
      <c r="V6220" s="13"/>
      <c r="W6220" s="13"/>
      <c r="X6220" s="13"/>
      <c r="Y6220" s="13"/>
      <c r="Z6220" s="13"/>
      <c r="AA6220" s="13"/>
      <c r="AB6220" s="13"/>
      <c r="AC6220" s="13"/>
      <c r="AD6220" s="13"/>
      <c r="AE6220" s="13"/>
      <c r="AT6220" s="258" t="s">
        <v>200</v>
      </c>
      <c r="AU6220" s="258" t="s">
        <v>82</v>
      </c>
      <c r="AV6220" s="13" t="s">
        <v>80</v>
      </c>
      <c r="AW6220" s="13" t="s">
        <v>30</v>
      </c>
      <c r="AX6220" s="13" t="s">
        <v>73</v>
      </c>
      <c r="AY6220" s="258" t="s">
        <v>189</v>
      </c>
    </row>
    <row r="6221" s="13" customFormat="1">
      <c r="A6221" s="13"/>
      <c r="B6221" s="249"/>
      <c r="C6221" s="250"/>
      <c r="D6221" s="242" t="s">
        <v>200</v>
      </c>
      <c r="E6221" s="251" t="s">
        <v>1</v>
      </c>
      <c r="F6221" s="252" t="s">
        <v>4075</v>
      </c>
      <c r="G6221" s="250"/>
      <c r="H6221" s="251" t="s">
        <v>1</v>
      </c>
      <c r="I6221" s="253"/>
      <c r="J6221" s="250"/>
      <c r="K6221" s="250"/>
      <c r="L6221" s="254"/>
      <c r="M6221" s="255"/>
      <c r="N6221" s="256"/>
      <c r="O6221" s="256"/>
      <c r="P6221" s="256"/>
      <c r="Q6221" s="256"/>
      <c r="R6221" s="256"/>
      <c r="S6221" s="256"/>
      <c r="T6221" s="257"/>
      <c r="U6221" s="13"/>
      <c r="V6221" s="13"/>
      <c r="W6221" s="13"/>
      <c r="X6221" s="13"/>
      <c r="Y6221" s="13"/>
      <c r="Z6221" s="13"/>
      <c r="AA6221" s="13"/>
      <c r="AB6221" s="13"/>
      <c r="AC6221" s="13"/>
      <c r="AD6221" s="13"/>
      <c r="AE6221" s="13"/>
      <c r="AT6221" s="258" t="s">
        <v>200</v>
      </c>
      <c r="AU6221" s="258" t="s">
        <v>82</v>
      </c>
      <c r="AV6221" s="13" t="s">
        <v>80</v>
      </c>
      <c r="AW6221" s="13" t="s">
        <v>30</v>
      </c>
      <c r="AX6221" s="13" t="s">
        <v>73</v>
      </c>
      <c r="AY6221" s="258" t="s">
        <v>189</v>
      </c>
    </row>
    <row r="6222" s="14" customFormat="1">
      <c r="A6222" s="14"/>
      <c r="B6222" s="259"/>
      <c r="C6222" s="260"/>
      <c r="D6222" s="242" t="s">
        <v>200</v>
      </c>
      <c r="E6222" s="261" t="s">
        <v>1</v>
      </c>
      <c r="F6222" s="262" t="s">
        <v>4076</v>
      </c>
      <c r="G6222" s="260"/>
      <c r="H6222" s="263">
        <v>28</v>
      </c>
      <c r="I6222" s="264"/>
      <c r="J6222" s="260"/>
      <c r="K6222" s="260"/>
      <c r="L6222" s="265"/>
      <c r="M6222" s="266"/>
      <c r="N6222" s="267"/>
      <c r="O6222" s="267"/>
      <c r="P6222" s="267"/>
      <c r="Q6222" s="267"/>
      <c r="R6222" s="267"/>
      <c r="S6222" s="267"/>
      <c r="T6222" s="268"/>
      <c r="U6222" s="14"/>
      <c r="V6222" s="14"/>
      <c r="W6222" s="14"/>
      <c r="X6222" s="14"/>
      <c r="Y6222" s="14"/>
      <c r="Z6222" s="14"/>
      <c r="AA6222" s="14"/>
      <c r="AB6222" s="14"/>
      <c r="AC6222" s="14"/>
      <c r="AD6222" s="14"/>
      <c r="AE6222" s="14"/>
      <c r="AT6222" s="269" t="s">
        <v>200</v>
      </c>
      <c r="AU6222" s="269" t="s">
        <v>82</v>
      </c>
      <c r="AV6222" s="14" t="s">
        <v>82</v>
      </c>
      <c r="AW6222" s="14" t="s">
        <v>30</v>
      </c>
      <c r="AX6222" s="14" t="s">
        <v>73</v>
      </c>
      <c r="AY6222" s="269" t="s">
        <v>189</v>
      </c>
    </row>
    <row r="6223" s="13" customFormat="1">
      <c r="A6223" s="13"/>
      <c r="B6223" s="249"/>
      <c r="C6223" s="250"/>
      <c r="D6223" s="242" t="s">
        <v>200</v>
      </c>
      <c r="E6223" s="251" t="s">
        <v>1</v>
      </c>
      <c r="F6223" s="252" t="s">
        <v>941</v>
      </c>
      <c r="G6223" s="250"/>
      <c r="H6223" s="251" t="s">
        <v>1</v>
      </c>
      <c r="I6223" s="253"/>
      <c r="J6223" s="250"/>
      <c r="K6223" s="250"/>
      <c r="L6223" s="254"/>
      <c r="M6223" s="255"/>
      <c r="N6223" s="256"/>
      <c r="O6223" s="256"/>
      <c r="P6223" s="256"/>
      <c r="Q6223" s="256"/>
      <c r="R6223" s="256"/>
      <c r="S6223" s="256"/>
      <c r="T6223" s="257"/>
      <c r="U6223" s="13"/>
      <c r="V6223" s="13"/>
      <c r="W6223" s="13"/>
      <c r="X6223" s="13"/>
      <c r="Y6223" s="13"/>
      <c r="Z6223" s="13"/>
      <c r="AA6223" s="13"/>
      <c r="AB6223" s="13"/>
      <c r="AC6223" s="13"/>
      <c r="AD6223" s="13"/>
      <c r="AE6223" s="13"/>
      <c r="AT6223" s="258" t="s">
        <v>200</v>
      </c>
      <c r="AU6223" s="258" t="s">
        <v>82</v>
      </c>
      <c r="AV6223" s="13" t="s">
        <v>80</v>
      </c>
      <c r="AW6223" s="13" t="s">
        <v>30</v>
      </c>
      <c r="AX6223" s="13" t="s">
        <v>73</v>
      </c>
      <c r="AY6223" s="258" t="s">
        <v>189</v>
      </c>
    </row>
    <row r="6224" s="13" customFormat="1">
      <c r="A6224" s="13"/>
      <c r="B6224" s="249"/>
      <c r="C6224" s="250"/>
      <c r="D6224" s="242" t="s">
        <v>200</v>
      </c>
      <c r="E6224" s="251" t="s">
        <v>1</v>
      </c>
      <c r="F6224" s="252" t="s">
        <v>4075</v>
      </c>
      <c r="G6224" s="250"/>
      <c r="H6224" s="251" t="s">
        <v>1</v>
      </c>
      <c r="I6224" s="253"/>
      <c r="J6224" s="250"/>
      <c r="K6224" s="250"/>
      <c r="L6224" s="254"/>
      <c r="M6224" s="255"/>
      <c r="N6224" s="256"/>
      <c r="O6224" s="256"/>
      <c r="P6224" s="256"/>
      <c r="Q6224" s="256"/>
      <c r="R6224" s="256"/>
      <c r="S6224" s="256"/>
      <c r="T6224" s="257"/>
      <c r="U6224" s="13"/>
      <c r="V6224" s="13"/>
      <c r="W6224" s="13"/>
      <c r="X6224" s="13"/>
      <c r="Y6224" s="13"/>
      <c r="Z6224" s="13"/>
      <c r="AA6224" s="13"/>
      <c r="AB6224" s="13"/>
      <c r="AC6224" s="13"/>
      <c r="AD6224" s="13"/>
      <c r="AE6224" s="13"/>
      <c r="AT6224" s="258" t="s">
        <v>200</v>
      </c>
      <c r="AU6224" s="258" t="s">
        <v>82</v>
      </c>
      <c r="AV6224" s="13" t="s">
        <v>80</v>
      </c>
      <c r="AW6224" s="13" t="s">
        <v>30</v>
      </c>
      <c r="AX6224" s="13" t="s">
        <v>73</v>
      </c>
      <c r="AY6224" s="258" t="s">
        <v>189</v>
      </c>
    </row>
    <row r="6225" s="14" customFormat="1">
      <c r="A6225" s="14"/>
      <c r="B6225" s="259"/>
      <c r="C6225" s="260"/>
      <c r="D6225" s="242" t="s">
        <v>200</v>
      </c>
      <c r="E6225" s="261" t="s">
        <v>1</v>
      </c>
      <c r="F6225" s="262" t="s">
        <v>4077</v>
      </c>
      <c r="G6225" s="260"/>
      <c r="H6225" s="263">
        <v>14</v>
      </c>
      <c r="I6225" s="264"/>
      <c r="J6225" s="260"/>
      <c r="K6225" s="260"/>
      <c r="L6225" s="265"/>
      <c r="M6225" s="266"/>
      <c r="N6225" s="267"/>
      <c r="O6225" s="267"/>
      <c r="P6225" s="267"/>
      <c r="Q6225" s="267"/>
      <c r="R6225" s="267"/>
      <c r="S6225" s="267"/>
      <c r="T6225" s="268"/>
      <c r="U6225" s="14"/>
      <c r="V6225" s="14"/>
      <c r="W6225" s="14"/>
      <c r="X6225" s="14"/>
      <c r="Y6225" s="14"/>
      <c r="Z6225" s="14"/>
      <c r="AA6225" s="14"/>
      <c r="AB6225" s="14"/>
      <c r="AC6225" s="14"/>
      <c r="AD6225" s="14"/>
      <c r="AE6225" s="14"/>
      <c r="AT6225" s="269" t="s">
        <v>200</v>
      </c>
      <c r="AU6225" s="269" t="s">
        <v>82</v>
      </c>
      <c r="AV6225" s="14" t="s">
        <v>82</v>
      </c>
      <c r="AW6225" s="14" t="s">
        <v>30</v>
      </c>
      <c r="AX6225" s="14" t="s">
        <v>73</v>
      </c>
      <c r="AY6225" s="269" t="s">
        <v>189</v>
      </c>
    </row>
    <row r="6226" s="14" customFormat="1">
      <c r="A6226" s="14"/>
      <c r="B6226" s="259"/>
      <c r="C6226" s="260"/>
      <c r="D6226" s="242" t="s">
        <v>200</v>
      </c>
      <c r="E6226" s="261" t="s">
        <v>1</v>
      </c>
      <c r="F6226" s="262" t="s">
        <v>4078</v>
      </c>
      <c r="G6226" s="260"/>
      <c r="H6226" s="263">
        <v>7</v>
      </c>
      <c r="I6226" s="264"/>
      <c r="J6226" s="260"/>
      <c r="K6226" s="260"/>
      <c r="L6226" s="265"/>
      <c r="M6226" s="266"/>
      <c r="N6226" s="267"/>
      <c r="O6226" s="267"/>
      <c r="P6226" s="267"/>
      <c r="Q6226" s="267"/>
      <c r="R6226" s="267"/>
      <c r="S6226" s="267"/>
      <c r="T6226" s="268"/>
      <c r="U6226" s="14"/>
      <c r="V6226" s="14"/>
      <c r="W6226" s="14"/>
      <c r="X6226" s="14"/>
      <c r="Y6226" s="14"/>
      <c r="Z6226" s="14"/>
      <c r="AA6226" s="14"/>
      <c r="AB6226" s="14"/>
      <c r="AC6226" s="14"/>
      <c r="AD6226" s="14"/>
      <c r="AE6226" s="14"/>
      <c r="AT6226" s="269" t="s">
        <v>200</v>
      </c>
      <c r="AU6226" s="269" t="s">
        <v>82</v>
      </c>
      <c r="AV6226" s="14" t="s">
        <v>82</v>
      </c>
      <c r="AW6226" s="14" t="s">
        <v>30</v>
      </c>
      <c r="AX6226" s="14" t="s">
        <v>73</v>
      </c>
      <c r="AY6226" s="269" t="s">
        <v>189</v>
      </c>
    </row>
    <row r="6227" s="13" customFormat="1">
      <c r="A6227" s="13"/>
      <c r="B6227" s="249"/>
      <c r="C6227" s="250"/>
      <c r="D6227" s="242" t="s">
        <v>200</v>
      </c>
      <c r="E6227" s="251" t="s">
        <v>1</v>
      </c>
      <c r="F6227" s="252" t="s">
        <v>932</v>
      </c>
      <c r="G6227" s="250"/>
      <c r="H6227" s="251" t="s">
        <v>1</v>
      </c>
      <c r="I6227" s="253"/>
      <c r="J6227" s="250"/>
      <c r="K6227" s="250"/>
      <c r="L6227" s="254"/>
      <c r="M6227" s="255"/>
      <c r="N6227" s="256"/>
      <c r="O6227" s="256"/>
      <c r="P6227" s="256"/>
      <c r="Q6227" s="256"/>
      <c r="R6227" s="256"/>
      <c r="S6227" s="256"/>
      <c r="T6227" s="257"/>
      <c r="U6227" s="13"/>
      <c r="V6227" s="13"/>
      <c r="W6227" s="13"/>
      <c r="X6227" s="13"/>
      <c r="Y6227" s="13"/>
      <c r="Z6227" s="13"/>
      <c r="AA6227" s="13"/>
      <c r="AB6227" s="13"/>
      <c r="AC6227" s="13"/>
      <c r="AD6227" s="13"/>
      <c r="AE6227" s="13"/>
      <c r="AT6227" s="258" t="s">
        <v>200</v>
      </c>
      <c r="AU6227" s="258" t="s">
        <v>82</v>
      </c>
      <c r="AV6227" s="13" t="s">
        <v>80</v>
      </c>
      <c r="AW6227" s="13" t="s">
        <v>30</v>
      </c>
      <c r="AX6227" s="13" t="s">
        <v>73</v>
      </c>
      <c r="AY6227" s="258" t="s">
        <v>189</v>
      </c>
    </row>
    <row r="6228" s="13" customFormat="1">
      <c r="A6228" s="13"/>
      <c r="B6228" s="249"/>
      <c r="C6228" s="250"/>
      <c r="D6228" s="242" t="s">
        <v>200</v>
      </c>
      <c r="E6228" s="251" t="s">
        <v>1</v>
      </c>
      <c r="F6228" s="252" t="s">
        <v>4075</v>
      </c>
      <c r="G6228" s="250"/>
      <c r="H6228" s="251" t="s">
        <v>1</v>
      </c>
      <c r="I6228" s="253"/>
      <c r="J6228" s="250"/>
      <c r="K6228" s="250"/>
      <c r="L6228" s="254"/>
      <c r="M6228" s="255"/>
      <c r="N6228" s="256"/>
      <c r="O6228" s="256"/>
      <c r="P6228" s="256"/>
      <c r="Q6228" s="256"/>
      <c r="R6228" s="256"/>
      <c r="S6228" s="256"/>
      <c r="T6228" s="257"/>
      <c r="U6228" s="13"/>
      <c r="V6228" s="13"/>
      <c r="W6228" s="13"/>
      <c r="X6228" s="13"/>
      <c r="Y6228" s="13"/>
      <c r="Z6228" s="13"/>
      <c r="AA6228" s="13"/>
      <c r="AB6228" s="13"/>
      <c r="AC6228" s="13"/>
      <c r="AD6228" s="13"/>
      <c r="AE6228" s="13"/>
      <c r="AT6228" s="258" t="s">
        <v>200</v>
      </c>
      <c r="AU6228" s="258" t="s">
        <v>82</v>
      </c>
      <c r="AV6228" s="13" t="s">
        <v>80</v>
      </c>
      <c r="AW6228" s="13" t="s">
        <v>30</v>
      </c>
      <c r="AX6228" s="13" t="s">
        <v>73</v>
      </c>
      <c r="AY6228" s="258" t="s">
        <v>189</v>
      </c>
    </row>
    <row r="6229" s="14" customFormat="1">
      <c r="A6229" s="14"/>
      <c r="B6229" s="259"/>
      <c r="C6229" s="260"/>
      <c r="D6229" s="242" t="s">
        <v>200</v>
      </c>
      <c r="E6229" s="261" t="s">
        <v>1</v>
      </c>
      <c r="F6229" s="262" t="s">
        <v>4079</v>
      </c>
      <c r="G6229" s="260"/>
      <c r="H6229" s="263">
        <v>24.5</v>
      </c>
      <c r="I6229" s="264"/>
      <c r="J6229" s="260"/>
      <c r="K6229" s="260"/>
      <c r="L6229" s="265"/>
      <c r="M6229" s="266"/>
      <c r="N6229" s="267"/>
      <c r="O6229" s="267"/>
      <c r="P6229" s="267"/>
      <c r="Q6229" s="267"/>
      <c r="R6229" s="267"/>
      <c r="S6229" s="267"/>
      <c r="T6229" s="268"/>
      <c r="U6229" s="14"/>
      <c r="V6229" s="14"/>
      <c r="W6229" s="14"/>
      <c r="X6229" s="14"/>
      <c r="Y6229" s="14"/>
      <c r="Z6229" s="14"/>
      <c r="AA6229" s="14"/>
      <c r="AB6229" s="14"/>
      <c r="AC6229" s="14"/>
      <c r="AD6229" s="14"/>
      <c r="AE6229" s="14"/>
      <c r="AT6229" s="269" t="s">
        <v>200</v>
      </c>
      <c r="AU6229" s="269" t="s">
        <v>82</v>
      </c>
      <c r="AV6229" s="14" t="s">
        <v>82</v>
      </c>
      <c r="AW6229" s="14" t="s">
        <v>30</v>
      </c>
      <c r="AX6229" s="14" t="s">
        <v>73</v>
      </c>
      <c r="AY6229" s="269" t="s">
        <v>189</v>
      </c>
    </row>
    <row r="6230" s="13" customFormat="1">
      <c r="A6230" s="13"/>
      <c r="B6230" s="249"/>
      <c r="C6230" s="250"/>
      <c r="D6230" s="242" t="s">
        <v>200</v>
      </c>
      <c r="E6230" s="251" t="s">
        <v>1</v>
      </c>
      <c r="F6230" s="252" t="s">
        <v>944</v>
      </c>
      <c r="G6230" s="250"/>
      <c r="H6230" s="251" t="s">
        <v>1</v>
      </c>
      <c r="I6230" s="253"/>
      <c r="J6230" s="250"/>
      <c r="K6230" s="250"/>
      <c r="L6230" s="254"/>
      <c r="M6230" s="255"/>
      <c r="N6230" s="256"/>
      <c r="O6230" s="256"/>
      <c r="P6230" s="256"/>
      <c r="Q6230" s="256"/>
      <c r="R6230" s="256"/>
      <c r="S6230" s="256"/>
      <c r="T6230" s="257"/>
      <c r="U6230" s="13"/>
      <c r="V6230" s="13"/>
      <c r="W6230" s="13"/>
      <c r="X6230" s="13"/>
      <c r="Y6230" s="13"/>
      <c r="Z6230" s="13"/>
      <c r="AA6230" s="13"/>
      <c r="AB6230" s="13"/>
      <c r="AC6230" s="13"/>
      <c r="AD6230" s="13"/>
      <c r="AE6230" s="13"/>
      <c r="AT6230" s="258" t="s">
        <v>200</v>
      </c>
      <c r="AU6230" s="258" t="s">
        <v>82</v>
      </c>
      <c r="AV6230" s="13" t="s">
        <v>80</v>
      </c>
      <c r="AW6230" s="13" t="s">
        <v>30</v>
      </c>
      <c r="AX6230" s="13" t="s">
        <v>73</v>
      </c>
      <c r="AY6230" s="258" t="s">
        <v>189</v>
      </c>
    </row>
    <row r="6231" s="13" customFormat="1">
      <c r="A6231" s="13"/>
      <c r="B6231" s="249"/>
      <c r="C6231" s="250"/>
      <c r="D6231" s="242" t="s">
        <v>200</v>
      </c>
      <c r="E6231" s="251" t="s">
        <v>1</v>
      </c>
      <c r="F6231" s="252" t="s">
        <v>4075</v>
      </c>
      <c r="G6231" s="250"/>
      <c r="H6231" s="251" t="s">
        <v>1</v>
      </c>
      <c r="I6231" s="253"/>
      <c r="J6231" s="250"/>
      <c r="K6231" s="250"/>
      <c r="L6231" s="254"/>
      <c r="M6231" s="255"/>
      <c r="N6231" s="256"/>
      <c r="O6231" s="256"/>
      <c r="P6231" s="256"/>
      <c r="Q6231" s="256"/>
      <c r="R6231" s="256"/>
      <c r="S6231" s="256"/>
      <c r="T6231" s="257"/>
      <c r="U6231" s="13"/>
      <c r="V6231" s="13"/>
      <c r="W6231" s="13"/>
      <c r="X6231" s="13"/>
      <c r="Y6231" s="13"/>
      <c r="Z6231" s="13"/>
      <c r="AA6231" s="13"/>
      <c r="AB6231" s="13"/>
      <c r="AC6231" s="13"/>
      <c r="AD6231" s="13"/>
      <c r="AE6231" s="13"/>
      <c r="AT6231" s="258" t="s">
        <v>200</v>
      </c>
      <c r="AU6231" s="258" t="s">
        <v>82</v>
      </c>
      <c r="AV6231" s="13" t="s">
        <v>80</v>
      </c>
      <c r="AW6231" s="13" t="s">
        <v>30</v>
      </c>
      <c r="AX6231" s="13" t="s">
        <v>73</v>
      </c>
      <c r="AY6231" s="258" t="s">
        <v>189</v>
      </c>
    </row>
    <row r="6232" s="14" customFormat="1">
      <c r="A6232" s="14"/>
      <c r="B6232" s="259"/>
      <c r="C6232" s="260"/>
      <c r="D6232" s="242" t="s">
        <v>200</v>
      </c>
      <c r="E6232" s="261" t="s">
        <v>1</v>
      </c>
      <c r="F6232" s="262" t="s">
        <v>4079</v>
      </c>
      <c r="G6232" s="260"/>
      <c r="H6232" s="263">
        <v>24.5</v>
      </c>
      <c r="I6232" s="264"/>
      <c r="J6232" s="260"/>
      <c r="K6232" s="260"/>
      <c r="L6232" s="265"/>
      <c r="M6232" s="266"/>
      <c r="N6232" s="267"/>
      <c r="O6232" s="267"/>
      <c r="P6232" s="267"/>
      <c r="Q6232" s="267"/>
      <c r="R6232" s="267"/>
      <c r="S6232" s="267"/>
      <c r="T6232" s="268"/>
      <c r="U6232" s="14"/>
      <c r="V6232" s="14"/>
      <c r="W6232" s="14"/>
      <c r="X6232" s="14"/>
      <c r="Y6232" s="14"/>
      <c r="Z6232" s="14"/>
      <c r="AA6232" s="14"/>
      <c r="AB6232" s="14"/>
      <c r="AC6232" s="14"/>
      <c r="AD6232" s="14"/>
      <c r="AE6232" s="14"/>
      <c r="AT6232" s="269" t="s">
        <v>200</v>
      </c>
      <c r="AU6232" s="269" t="s">
        <v>82</v>
      </c>
      <c r="AV6232" s="14" t="s">
        <v>82</v>
      </c>
      <c r="AW6232" s="14" t="s">
        <v>30</v>
      </c>
      <c r="AX6232" s="14" t="s">
        <v>73</v>
      </c>
      <c r="AY6232" s="269" t="s">
        <v>189</v>
      </c>
    </row>
    <row r="6233" s="13" customFormat="1">
      <c r="A6233" s="13"/>
      <c r="B6233" s="249"/>
      <c r="C6233" s="250"/>
      <c r="D6233" s="242" t="s">
        <v>200</v>
      </c>
      <c r="E6233" s="251" t="s">
        <v>1</v>
      </c>
      <c r="F6233" s="252" t="s">
        <v>4081</v>
      </c>
      <c r="G6233" s="250"/>
      <c r="H6233" s="251" t="s">
        <v>1</v>
      </c>
      <c r="I6233" s="253"/>
      <c r="J6233" s="250"/>
      <c r="K6233" s="250"/>
      <c r="L6233" s="254"/>
      <c r="M6233" s="255"/>
      <c r="N6233" s="256"/>
      <c r="O6233" s="256"/>
      <c r="P6233" s="256"/>
      <c r="Q6233" s="256"/>
      <c r="R6233" s="256"/>
      <c r="S6233" s="256"/>
      <c r="T6233" s="257"/>
      <c r="U6233" s="13"/>
      <c r="V6233" s="13"/>
      <c r="W6233" s="13"/>
      <c r="X6233" s="13"/>
      <c r="Y6233" s="13"/>
      <c r="Z6233" s="13"/>
      <c r="AA6233" s="13"/>
      <c r="AB6233" s="13"/>
      <c r="AC6233" s="13"/>
      <c r="AD6233" s="13"/>
      <c r="AE6233" s="13"/>
      <c r="AT6233" s="258" t="s">
        <v>200</v>
      </c>
      <c r="AU6233" s="258" t="s">
        <v>82</v>
      </c>
      <c r="AV6233" s="13" t="s">
        <v>80</v>
      </c>
      <c r="AW6233" s="13" t="s">
        <v>30</v>
      </c>
      <c r="AX6233" s="13" t="s">
        <v>73</v>
      </c>
      <c r="AY6233" s="258" t="s">
        <v>189</v>
      </c>
    </row>
    <row r="6234" s="13" customFormat="1">
      <c r="A6234" s="13"/>
      <c r="B6234" s="249"/>
      <c r="C6234" s="250"/>
      <c r="D6234" s="242" t="s">
        <v>200</v>
      </c>
      <c r="E6234" s="251" t="s">
        <v>1</v>
      </c>
      <c r="F6234" s="252" t="s">
        <v>928</v>
      </c>
      <c r="G6234" s="250"/>
      <c r="H6234" s="251" t="s">
        <v>1</v>
      </c>
      <c r="I6234" s="253"/>
      <c r="J6234" s="250"/>
      <c r="K6234" s="250"/>
      <c r="L6234" s="254"/>
      <c r="M6234" s="255"/>
      <c r="N6234" s="256"/>
      <c r="O6234" s="256"/>
      <c r="P6234" s="256"/>
      <c r="Q6234" s="256"/>
      <c r="R6234" s="256"/>
      <c r="S6234" s="256"/>
      <c r="T6234" s="257"/>
      <c r="U6234" s="13"/>
      <c r="V6234" s="13"/>
      <c r="W6234" s="13"/>
      <c r="X6234" s="13"/>
      <c r="Y6234" s="13"/>
      <c r="Z6234" s="13"/>
      <c r="AA6234" s="13"/>
      <c r="AB6234" s="13"/>
      <c r="AC6234" s="13"/>
      <c r="AD6234" s="13"/>
      <c r="AE6234" s="13"/>
      <c r="AT6234" s="258" t="s">
        <v>200</v>
      </c>
      <c r="AU6234" s="258" t="s">
        <v>82</v>
      </c>
      <c r="AV6234" s="13" t="s">
        <v>80</v>
      </c>
      <c r="AW6234" s="13" t="s">
        <v>30</v>
      </c>
      <c r="AX6234" s="13" t="s">
        <v>73</v>
      </c>
      <c r="AY6234" s="258" t="s">
        <v>189</v>
      </c>
    </row>
    <row r="6235" s="13" customFormat="1">
      <c r="A6235" s="13"/>
      <c r="B6235" s="249"/>
      <c r="C6235" s="250"/>
      <c r="D6235" s="242" t="s">
        <v>200</v>
      </c>
      <c r="E6235" s="251" t="s">
        <v>1</v>
      </c>
      <c r="F6235" s="252" t="s">
        <v>4082</v>
      </c>
      <c r="G6235" s="250"/>
      <c r="H6235" s="251" t="s">
        <v>1</v>
      </c>
      <c r="I6235" s="253"/>
      <c r="J6235" s="250"/>
      <c r="K6235" s="250"/>
      <c r="L6235" s="254"/>
      <c r="M6235" s="255"/>
      <c r="N6235" s="256"/>
      <c r="O6235" s="256"/>
      <c r="P6235" s="256"/>
      <c r="Q6235" s="256"/>
      <c r="R6235" s="256"/>
      <c r="S6235" s="256"/>
      <c r="T6235" s="257"/>
      <c r="U6235" s="13"/>
      <c r="V6235" s="13"/>
      <c r="W6235" s="13"/>
      <c r="X6235" s="13"/>
      <c r="Y6235" s="13"/>
      <c r="Z6235" s="13"/>
      <c r="AA6235" s="13"/>
      <c r="AB6235" s="13"/>
      <c r="AC6235" s="13"/>
      <c r="AD6235" s="13"/>
      <c r="AE6235" s="13"/>
      <c r="AT6235" s="258" t="s">
        <v>200</v>
      </c>
      <c r="AU6235" s="258" t="s">
        <v>82</v>
      </c>
      <c r="AV6235" s="13" t="s">
        <v>80</v>
      </c>
      <c r="AW6235" s="13" t="s">
        <v>30</v>
      </c>
      <c r="AX6235" s="13" t="s">
        <v>73</v>
      </c>
      <c r="AY6235" s="258" t="s">
        <v>189</v>
      </c>
    </row>
    <row r="6236" s="14" customFormat="1">
      <c r="A6236" s="14"/>
      <c r="B6236" s="259"/>
      <c r="C6236" s="260"/>
      <c r="D6236" s="242" t="s">
        <v>200</v>
      </c>
      <c r="E6236" s="261" t="s">
        <v>1</v>
      </c>
      <c r="F6236" s="262" t="s">
        <v>4083</v>
      </c>
      <c r="G6236" s="260"/>
      <c r="H6236" s="263">
        <v>9.3699999999999992</v>
      </c>
      <c r="I6236" s="264"/>
      <c r="J6236" s="260"/>
      <c r="K6236" s="260"/>
      <c r="L6236" s="265"/>
      <c r="M6236" s="266"/>
      <c r="N6236" s="267"/>
      <c r="O6236" s="267"/>
      <c r="P6236" s="267"/>
      <c r="Q6236" s="267"/>
      <c r="R6236" s="267"/>
      <c r="S6236" s="267"/>
      <c r="T6236" s="268"/>
      <c r="U6236" s="14"/>
      <c r="V6236" s="14"/>
      <c r="W6236" s="14"/>
      <c r="X6236" s="14"/>
      <c r="Y6236" s="14"/>
      <c r="Z6236" s="14"/>
      <c r="AA6236" s="14"/>
      <c r="AB6236" s="14"/>
      <c r="AC6236" s="14"/>
      <c r="AD6236" s="14"/>
      <c r="AE6236" s="14"/>
      <c r="AT6236" s="269" t="s">
        <v>200</v>
      </c>
      <c r="AU6236" s="269" t="s">
        <v>82</v>
      </c>
      <c r="AV6236" s="14" t="s">
        <v>82</v>
      </c>
      <c r="AW6236" s="14" t="s">
        <v>30</v>
      </c>
      <c r="AX6236" s="14" t="s">
        <v>73</v>
      </c>
      <c r="AY6236" s="269" t="s">
        <v>189</v>
      </c>
    </row>
    <row r="6237" s="13" customFormat="1">
      <c r="A6237" s="13"/>
      <c r="B6237" s="249"/>
      <c r="C6237" s="250"/>
      <c r="D6237" s="242" t="s">
        <v>200</v>
      </c>
      <c r="E6237" s="251" t="s">
        <v>1</v>
      </c>
      <c r="F6237" s="252" t="s">
        <v>932</v>
      </c>
      <c r="G6237" s="250"/>
      <c r="H6237" s="251" t="s">
        <v>1</v>
      </c>
      <c r="I6237" s="253"/>
      <c r="J6237" s="250"/>
      <c r="K6237" s="250"/>
      <c r="L6237" s="254"/>
      <c r="M6237" s="255"/>
      <c r="N6237" s="256"/>
      <c r="O6237" s="256"/>
      <c r="P6237" s="256"/>
      <c r="Q6237" s="256"/>
      <c r="R6237" s="256"/>
      <c r="S6237" s="256"/>
      <c r="T6237" s="257"/>
      <c r="U6237" s="13"/>
      <c r="V6237" s="13"/>
      <c r="W6237" s="13"/>
      <c r="X6237" s="13"/>
      <c r="Y6237" s="13"/>
      <c r="Z6237" s="13"/>
      <c r="AA6237" s="13"/>
      <c r="AB6237" s="13"/>
      <c r="AC6237" s="13"/>
      <c r="AD6237" s="13"/>
      <c r="AE6237" s="13"/>
      <c r="AT6237" s="258" t="s">
        <v>200</v>
      </c>
      <c r="AU6237" s="258" t="s">
        <v>82</v>
      </c>
      <c r="AV6237" s="13" t="s">
        <v>80</v>
      </c>
      <c r="AW6237" s="13" t="s">
        <v>30</v>
      </c>
      <c r="AX6237" s="13" t="s">
        <v>73</v>
      </c>
      <c r="AY6237" s="258" t="s">
        <v>189</v>
      </c>
    </row>
    <row r="6238" s="13" customFormat="1">
      <c r="A6238" s="13"/>
      <c r="B6238" s="249"/>
      <c r="C6238" s="250"/>
      <c r="D6238" s="242" t="s">
        <v>200</v>
      </c>
      <c r="E6238" s="251" t="s">
        <v>1</v>
      </c>
      <c r="F6238" s="252" t="s">
        <v>4082</v>
      </c>
      <c r="G6238" s="250"/>
      <c r="H6238" s="251" t="s">
        <v>1</v>
      </c>
      <c r="I6238" s="253"/>
      <c r="J6238" s="250"/>
      <c r="K6238" s="250"/>
      <c r="L6238" s="254"/>
      <c r="M6238" s="255"/>
      <c r="N6238" s="256"/>
      <c r="O6238" s="256"/>
      <c r="P6238" s="256"/>
      <c r="Q6238" s="256"/>
      <c r="R6238" s="256"/>
      <c r="S6238" s="256"/>
      <c r="T6238" s="257"/>
      <c r="U6238" s="13"/>
      <c r="V6238" s="13"/>
      <c r="W6238" s="13"/>
      <c r="X6238" s="13"/>
      <c r="Y6238" s="13"/>
      <c r="Z6238" s="13"/>
      <c r="AA6238" s="13"/>
      <c r="AB6238" s="13"/>
      <c r="AC6238" s="13"/>
      <c r="AD6238" s="13"/>
      <c r="AE6238" s="13"/>
      <c r="AT6238" s="258" t="s">
        <v>200</v>
      </c>
      <c r="AU6238" s="258" t="s">
        <v>82</v>
      </c>
      <c r="AV6238" s="13" t="s">
        <v>80</v>
      </c>
      <c r="AW6238" s="13" t="s">
        <v>30</v>
      </c>
      <c r="AX6238" s="13" t="s">
        <v>73</v>
      </c>
      <c r="AY6238" s="258" t="s">
        <v>189</v>
      </c>
    </row>
    <row r="6239" s="14" customFormat="1">
      <c r="A6239" s="14"/>
      <c r="B6239" s="259"/>
      <c r="C6239" s="260"/>
      <c r="D6239" s="242" t="s">
        <v>200</v>
      </c>
      <c r="E6239" s="261" t="s">
        <v>1</v>
      </c>
      <c r="F6239" s="262" t="s">
        <v>4084</v>
      </c>
      <c r="G6239" s="260"/>
      <c r="H6239" s="263">
        <v>18.395</v>
      </c>
      <c r="I6239" s="264"/>
      <c r="J6239" s="260"/>
      <c r="K6239" s="260"/>
      <c r="L6239" s="265"/>
      <c r="M6239" s="266"/>
      <c r="N6239" s="267"/>
      <c r="O6239" s="267"/>
      <c r="P6239" s="267"/>
      <c r="Q6239" s="267"/>
      <c r="R6239" s="267"/>
      <c r="S6239" s="267"/>
      <c r="T6239" s="268"/>
      <c r="U6239" s="14"/>
      <c r="V6239" s="14"/>
      <c r="W6239" s="14"/>
      <c r="X6239" s="14"/>
      <c r="Y6239" s="14"/>
      <c r="Z6239" s="14"/>
      <c r="AA6239" s="14"/>
      <c r="AB6239" s="14"/>
      <c r="AC6239" s="14"/>
      <c r="AD6239" s="14"/>
      <c r="AE6239" s="14"/>
      <c r="AT6239" s="269" t="s">
        <v>200</v>
      </c>
      <c r="AU6239" s="269" t="s">
        <v>82</v>
      </c>
      <c r="AV6239" s="14" t="s">
        <v>82</v>
      </c>
      <c r="AW6239" s="14" t="s">
        <v>30</v>
      </c>
      <c r="AX6239" s="14" t="s">
        <v>73</v>
      </c>
      <c r="AY6239" s="269" t="s">
        <v>189</v>
      </c>
    </row>
    <row r="6240" s="13" customFormat="1">
      <c r="A6240" s="13"/>
      <c r="B6240" s="249"/>
      <c r="C6240" s="250"/>
      <c r="D6240" s="242" t="s">
        <v>200</v>
      </c>
      <c r="E6240" s="251" t="s">
        <v>1</v>
      </c>
      <c r="F6240" s="252" t="s">
        <v>944</v>
      </c>
      <c r="G6240" s="250"/>
      <c r="H6240" s="251" t="s">
        <v>1</v>
      </c>
      <c r="I6240" s="253"/>
      <c r="J6240" s="250"/>
      <c r="K6240" s="250"/>
      <c r="L6240" s="254"/>
      <c r="M6240" s="255"/>
      <c r="N6240" s="256"/>
      <c r="O6240" s="256"/>
      <c r="P6240" s="256"/>
      <c r="Q6240" s="256"/>
      <c r="R6240" s="256"/>
      <c r="S6240" s="256"/>
      <c r="T6240" s="257"/>
      <c r="U6240" s="13"/>
      <c r="V6240" s="13"/>
      <c r="W6240" s="13"/>
      <c r="X6240" s="13"/>
      <c r="Y6240" s="13"/>
      <c r="Z6240" s="13"/>
      <c r="AA6240" s="13"/>
      <c r="AB6240" s="13"/>
      <c r="AC6240" s="13"/>
      <c r="AD6240" s="13"/>
      <c r="AE6240" s="13"/>
      <c r="AT6240" s="258" t="s">
        <v>200</v>
      </c>
      <c r="AU6240" s="258" t="s">
        <v>82</v>
      </c>
      <c r="AV6240" s="13" t="s">
        <v>80</v>
      </c>
      <c r="AW6240" s="13" t="s">
        <v>30</v>
      </c>
      <c r="AX6240" s="13" t="s">
        <v>73</v>
      </c>
      <c r="AY6240" s="258" t="s">
        <v>189</v>
      </c>
    </row>
    <row r="6241" s="13" customFormat="1">
      <c r="A6241" s="13"/>
      <c r="B6241" s="249"/>
      <c r="C6241" s="250"/>
      <c r="D6241" s="242" t="s">
        <v>200</v>
      </c>
      <c r="E6241" s="251" t="s">
        <v>1</v>
      </c>
      <c r="F6241" s="252" t="s">
        <v>4082</v>
      </c>
      <c r="G6241" s="250"/>
      <c r="H6241" s="251" t="s">
        <v>1</v>
      </c>
      <c r="I6241" s="253"/>
      <c r="J6241" s="250"/>
      <c r="K6241" s="250"/>
      <c r="L6241" s="254"/>
      <c r="M6241" s="255"/>
      <c r="N6241" s="256"/>
      <c r="O6241" s="256"/>
      <c r="P6241" s="256"/>
      <c r="Q6241" s="256"/>
      <c r="R6241" s="256"/>
      <c r="S6241" s="256"/>
      <c r="T6241" s="257"/>
      <c r="U6241" s="13"/>
      <c r="V6241" s="13"/>
      <c r="W6241" s="13"/>
      <c r="X6241" s="13"/>
      <c r="Y6241" s="13"/>
      <c r="Z6241" s="13"/>
      <c r="AA6241" s="13"/>
      <c r="AB6241" s="13"/>
      <c r="AC6241" s="13"/>
      <c r="AD6241" s="13"/>
      <c r="AE6241" s="13"/>
      <c r="AT6241" s="258" t="s">
        <v>200</v>
      </c>
      <c r="AU6241" s="258" t="s">
        <v>82</v>
      </c>
      <c r="AV6241" s="13" t="s">
        <v>80</v>
      </c>
      <c r="AW6241" s="13" t="s">
        <v>30</v>
      </c>
      <c r="AX6241" s="13" t="s">
        <v>73</v>
      </c>
      <c r="AY6241" s="258" t="s">
        <v>189</v>
      </c>
    </row>
    <row r="6242" s="14" customFormat="1">
      <c r="A6242" s="14"/>
      <c r="B6242" s="259"/>
      <c r="C6242" s="260"/>
      <c r="D6242" s="242" t="s">
        <v>200</v>
      </c>
      <c r="E6242" s="261" t="s">
        <v>1</v>
      </c>
      <c r="F6242" s="262" t="s">
        <v>4084</v>
      </c>
      <c r="G6242" s="260"/>
      <c r="H6242" s="263">
        <v>18.395</v>
      </c>
      <c r="I6242" s="264"/>
      <c r="J6242" s="260"/>
      <c r="K6242" s="260"/>
      <c r="L6242" s="265"/>
      <c r="M6242" s="266"/>
      <c r="N6242" s="267"/>
      <c r="O6242" s="267"/>
      <c r="P6242" s="267"/>
      <c r="Q6242" s="267"/>
      <c r="R6242" s="267"/>
      <c r="S6242" s="267"/>
      <c r="T6242" s="268"/>
      <c r="U6242" s="14"/>
      <c r="V6242" s="14"/>
      <c r="W6242" s="14"/>
      <c r="X6242" s="14"/>
      <c r="Y6242" s="14"/>
      <c r="Z6242" s="14"/>
      <c r="AA6242" s="14"/>
      <c r="AB6242" s="14"/>
      <c r="AC6242" s="14"/>
      <c r="AD6242" s="14"/>
      <c r="AE6242" s="14"/>
      <c r="AT6242" s="269" t="s">
        <v>200</v>
      </c>
      <c r="AU6242" s="269" t="s">
        <v>82</v>
      </c>
      <c r="AV6242" s="14" t="s">
        <v>82</v>
      </c>
      <c r="AW6242" s="14" t="s">
        <v>30</v>
      </c>
      <c r="AX6242" s="14" t="s">
        <v>73</v>
      </c>
      <c r="AY6242" s="269" t="s">
        <v>189</v>
      </c>
    </row>
    <row r="6243" s="13" customFormat="1">
      <c r="A6243" s="13"/>
      <c r="B6243" s="249"/>
      <c r="C6243" s="250"/>
      <c r="D6243" s="242" t="s">
        <v>200</v>
      </c>
      <c r="E6243" s="251" t="s">
        <v>1</v>
      </c>
      <c r="F6243" s="252" t="s">
        <v>4085</v>
      </c>
      <c r="G6243" s="250"/>
      <c r="H6243" s="251" t="s">
        <v>1</v>
      </c>
      <c r="I6243" s="253"/>
      <c r="J6243" s="250"/>
      <c r="K6243" s="250"/>
      <c r="L6243" s="254"/>
      <c r="M6243" s="255"/>
      <c r="N6243" s="256"/>
      <c r="O6243" s="256"/>
      <c r="P6243" s="256"/>
      <c r="Q6243" s="256"/>
      <c r="R6243" s="256"/>
      <c r="S6243" s="256"/>
      <c r="T6243" s="257"/>
      <c r="U6243" s="13"/>
      <c r="V6243" s="13"/>
      <c r="W6243" s="13"/>
      <c r="X6243" s="13"/>
      <c r="Y6243" s="13"/>
      <c r="Z6243" s="13"/>
      <c r="AA6243" s="13"/>
      <c r="AB6243" s="13"/>
      <c r="AC6243" s="13"/>
      <c r="AD6243" s="13"/>
      <c r="AE6243" s="13"/>
      <c r="AT6243" s="258" t="s">
        <v>200</v>
      </c>
      <c r="AU6243" s="258" t="s">
        <v>82</v>
      </c>
      <c r="AV6243" s="13" t="s">
        <v>80</v>
      </c>
      <c r="AW6243" s="13" t="s">
        <v>30</v>
      </c>
      <c r="AX6243" s="13" t="s">
        <v>73</v>
      </c>
      <c r="AY6243" s="258" t="s">
        <v>189</v>
      </c>
    </row>
    <row r="6244" s="13" customFormat="1">
      <c r="A6244" s="13"/>
      <c r="B6244" s="249"/>
      <c r="C6244" s="250"/>
      <c r="D6244" s="242" t="s">
        <v>200</v>
      </c>
      <c r="E6244" s="251" t="s">
        <v>1</v>
      </c>
      <c r="F6244" s="252" t="s">
        <v>928</v>
      </c>
      <c r="G6244" s="250"/>
      <c r="H6244" s="251" t="s">
        <v>1</v>
      </c>
      <c r="I6244" s="253"/>
      <c r="J6244" s="250"/>
      <c r="K6244" s="250"/>
      <c r="L6244" s="254"/>
      <c r="M6244" s="255"/>
      <c r="N6244" s="256"/>
      <c r="O6244" s="256"/>
      <c r="P6244" s="256"/>
      <c r="Q6244" s="256"/>
      <c r="R6244" s="256"/>
      <c r="S6244" s="256"/>
      <c r="T6244" s="257"/>
      <c r="U6244" s="13"/>
      <c r="V6244" s="13"/>
      <c r="W6244" s="13"/>
      <c r="X6244" s="13"/>
      <c r="Y6244" s="13"/>
      <c r="Z6244" s="13"/>
      <c r="AA6244" s="13"/>
      <c r="AB6244" s="13"/>
      <c r="AC6244" s="13"/>
      <c r="AD6244" s="13"/>
      <c r="AE6244" s="13"/>
      <c r="AT6244" s="258" t="s">
        <v>200</v>
      </c>
      <c r="AU6244" s="258" t="s">
        <v>82</v>
      </c>
      <c r="AV6244" s="13" t="s">
        <v>80</v>
      </c>
      <c r="AW6244" s="13" t="s">
        <v>30</v>
      </c>
      <c r="AX6244" s="13" t="s">
        <v>73</v>
      </c>
      <c r="AY6244" s="258" t="s">
        <v>189</v>
      </c>
    </row>
    <row r="6245" s="13" customFormat="1">
      <c r="A6245" s="13"/>
      <c r="B6245" s="249"/>
      <c r="C6245" s="250"/>
      <c r="D6245" s="242" t="s">
        <v>200</v>
      </c>
      <c r="E6245" s="251" t="s">
        <v>1</v>
      </c>
      <c r="F6245" s="252" t="s">
        <v>4082</v>
      </c>
      <c r="G6245" s="250"/>
      <c r="H6245" s="251" t="s">
        <v>1</v>
      </c>
      <c r="I6245" s="253"/>
      <c r="J6245" s="250"/>
      <c r="K6245" s="250"/>
      <c r="L6245" s="254"/>
      <c r="M6245" s="255"/>
      <c r="N6245" s="256"/>
      <c r="O6245" s="256"/>
      <c r="P6245" s="256"/>
      <c r="Q6245" s="256"/>
      <c r="R6245" s="256"/>
      <c r="S6245" s="256"/>
      <c r="T6245" s="257"/>
      <c r="U6245" s="13"/>
      <c r="V6245" s="13"/>
      <c r="W6245" s="13"/>
      <c r="X6245" s="13"/>
      <c r="Y6245" s="13"/>
      <c r="Z6245" s="13"/>
      <c r="AA6245" s="13"/>
      <c r="AB6245" s="13"/>
      <c r="AC6245" s="13"/>
      <c r="AD6245" s="13"/>
      <c r="AE6245" s="13"/>
      <c r="AT6245" s="258" t="s">
        <v>200</v>
      </c>
      <c r="AU6245" s="258" t="s">
        <v>82</v>
      </c>
      <c r="AV6245" s="13" t="s">
        <v>80</v>
      </c>
      <c r="AW6245" s="13" t="s">
        <v>30</v>
      </c>
      <c r="AX6245" s="13" t="s">
        <v>73</v>
      </c>
      <c r="AY6245" s="258" t="s">
        <v>189</v>
      </c>
    </row>
    <row r="6246" s="14" customFormat="1">
      <c r="A6246" s="14"/>
      <c r="B6246" s="259"/>
      <c r="C6246" s="260"/>
      <c r="D6246" s="242" t="s">
        <v>200</v>
      </c>
      <c r="E6246" s="261" t="s">
        <v>1</v>
      </c>
      <c r="F6246" s="262" t="s">
        <v>4083</v>
      </c>
      <c r="G6246" s="260"/>
      <c r="H6246" s="263">
        <v>9.3699999999999992</v>
      </c>
      <c r="I6246" s="264"/>
      <c r="J6246" s="260"/>
      <c r="K6246" s="260"/>
      <c r="L6246" s="265"/>
      <c r="M6246" s="266"/>
      <c r="N6246" s="267"/>
      <c r="O6246" s="267"/>
      <c r="P6246" s="267"/>
      <c r="Q6246" s="267"/>
      <c r="R6246" s="267"/>
      <c r="S6246" s="267"/>
      <c r="T6246" s="268"/>
      <c r="U6246" s="14"/>
      <c r="V6246" s="14"/>
      <c r="W6246" s="14"/>
      <c r="X6246" s="14"/>
      <c r="Y6246" s="14"/>
      <c r="Z6246" s="14"/>
      <c r="AA6246" s="14"/>
      <c r="AB6246" s="14"/>
      <c r="AC6246" s="14"/>
      <c r="AD6246" s="14"/>
      <c r="AE6246" s="14"/>
      <c r="AT6246" s="269" t="s">
        <v>200</v>
      </c>
      <c r="AU6246" s="269" t="s">
        <v>82</v>
      </c>
      <c r="AV6246" s="14" t="s">
        <v>82</v>
      </c>
      <c r="AW6246" s="14" t="s">
        <v>30</v>
      </c>
      <c r="AX6246" s="14" t="s">
        <v>73</v>
      </c>
      <c r="AY6246" s="269" t="s">
        <v>189</v>
      </c>
    </row>
    <row r="6247" s="13" customFormat="1">
      <c r="A6247" s="13"/>
      <c r="B6247" s="249"/>
      <c r="C6247" s="250"/>
      <c r="D6247" s="242" t="s">
        <v>200</v>
      </c>
      <c r="E6247" s="251" t="s">
        <v>1</v>
      </c>
      <c r="F6247" s="252" t="s">
        <v>4086</v>
      </c>
      <c r="G6247" s="250"/>
      <c r="H6247" s="251" t="s">
        <v>1</v>
      </c>
      <c r="I6247" s="253"/>
      <c r="J6247" s="250"/>
      <c r="K6247" s="250"/>
      <c r="L6247" s="254"/>
      <c r="M6247" s="255"/>
      <c r="N6247" s="256"/>
      <c r="O6247" s="256"/>
      <c r="P6247" s="256"/>
      <c r="Q6247" s="256"/>
      <c r="R6247" s="256"/>
      <c r="S6247" s="256"/>
      <c r="T6247" s="257"/>
      <c r="U6247" s="13"/>
      <c r="V6247" s="13"/>
      <c r="W6247" s="13"/>
      <c r="X6247" s="13"/>
      <c r="Y6247" s="13"/>
      <c r="Z6247" s="13"/>
      <c r="AA6247" s="13"/>
      <c r="AB6247" s="13"/>
      <c r="AC6247" s="13"/>
      <c r="AD6247" s="13"/>
      <c r="AE6247" s="13"/>
      <c r="AT6247" s="258" t="s">
        <v>200</v>
      </c>
      <c r="AU6247" s="258" t="s">
        <v>82</v>
      </c>
      <c r="AV6247" s="13" t="s">
        <v>80</v>
      </c>
      <c r="AW6247" s="13" t="s">
        <v>30</v>
      </c>
      <c r="AX6247" s="13" t="s">
        <v>73</v>
      </c>
      <c r="AY6247" s="258" t="s">
        <v>189</v>
      </c>
    </row>
    <row r="6248" s="14" customFormat="1">
      <c r="A6248" s="14"/>
      <c r="B6248" s="259"/>
      <c r="C6248" s="260"/>
      <c r="D6248" s="242" t="s">
        <v>200</v>
      </c>
      <c r="E6248" s="261" t="s">
        <v>1</v>
      </c>
      <c r="F6248" s="262" t="s">
        <v>4087</v>
      </c>
      <c r="G6248" s="260"/>
      <c r="H6248" s="263">
        <v>10</v>
      </c>
      <c r="I6248" s="264"/>
      <c r="J6248" s="260"/>
      <c r="K6248" s="260"/>
      <c r="L6248" s="265"/>
      <c r="M6248" s="266"/>
      <c r="N6248" s="267"/>
      <c r="O6248" s="267"/>
      <c r="P6248" s="267"/>
      <c r="Q6248" s="267"/>
      <c r="R6248" s="267"/>
      <c r="S6248" s="267"/>
      <c r="T6248" s="268"/>
      <c r="U6248" s="14"/>
      <c r="V6248" s="14"/>
      <c r="W6248" s="14"/>
      <c r="X6248" s="14"/>
      <c r="Y6248" s="14"/>
      <c r="Z6248" s="14"/>
      <c r="AA6248" s="14"/>
      <c r="AB6248" s="14"/>
      <c r="AC6248" s="14"/>
      <c r="AD6248" s="14"/>
      <c r="AE6248" s="14"/>
      <c r="AT6248" s="269" t="s">
        <v>200</v>
      </c>
      <c r="AU6248" s="269" t="s">
        <v>82</v>
      </c>
      <c r="AV6248" s="14" t="s">
        <v>82</v>
      </c>
      <c r="AW6248" s="14" t="s">
        <v>30</v>
      </c>
      <c r="AX6248" s="14" t="s">
        <v>73</v>
      </c>
      <c r="AY6248" s="269" t="s">
        <v>189</v>
      </c>
    </row>
    <row r="6249" s="13" customFormat="1">
      <c r="A6249" s="13"/>
      <c r="B6249" s="249"/>
      <c r="C6249" s="250"/>
      <c r="D6249" s="242" t="s">
        <v>200</v>
      </c>
      <c r="E6249" s="251" t="s">
        <v>1</v>
      </c>
      <c r="F6249" s="252" t="s">
        <v>941</v>
      </c>
      <c r="G6249" s="250"/>
      <c r="H6249" s="251" t="s">
        <v>1</v>
      </c>
      <c r="I6249" s="253"/>
      <c r="J6249" s="250"/>
      <c r="K6249" s="250"/>
      <c r="L6249" s="254"/>
      <c r="M6249" s="255"/>
      <c r="N6249" s="256"/>
      <c r="O6249" s="256"/>
      <c r="P6249" s="256"/>
      <c r="Q6249" s="256"/>
      <c r="R6249" s="256"/>
      <c r="S6249" s="256"/>
      <c r="T6249" s="257"/>
      <c r="U6249" s="13"/>
      <c r="V6249" s="13"/>
      <c r="W6249" s="13"/>
      <c r="X6249" s="13"/>
      <c r="Y6249" s="13"/>
      <c r="Z6249" s="13"/>
      <c r="AA6249" s="13"/>
      <c r="AB6249" s="13"/>
      <c r="AC6249" s="13"/>
      <c r="AD6249" s="13"/>
      <c r="AE6249" s="13"/>
      <c r="AT6249" s="258" t="s">
        <v>200</v>
      </c>
      <c r="AU6249" s="258" t="s">
        <v>82</v>
      </c>
      <c r="AV6249" s="13" t="s">
        <v>80</v>
      </c>
      <c r="AW6249" s="13" t="s">
        <v>30</v>
      </c>
      <c r="AX6249" s="13" t="s">
        <v>73</v>
      </c>
      <c r="AY6249" s="258" t="s">
        <v>189</v>
      </c>
    </row>
    <row r="6250" s="13" customFormat="1">
      <c r="A6250" s="13"/>
      <c r="B6250" s="249"/>
      <c r="C6250" s="250"/>
      <c r="D6250" s="242" t="s">
        <v>200</v>
      </c>
      <c r="E6250" s="251" t="s">
        <v>1</v>
      </c>
      <c r="F6250" s="252" t="s">
        <v>4082</v>
      </c>
      <c r="G6250" s="250"/>
      <c r="H6250" s="251" t="s">
        <v>1</v>
      </c>
      <c r="I6250" s="253"/>
      <c r="J6250" s="250"/>
      <c r="K6250" s="250"/>
      <c r="L6250" s="254"/>
      <c r="M6250" s="255"/>
      <c r="N6250" s="256"/>
      <c r="O6250" s="256"/>
      <c r="P6250" s="256"/>
      <c r="Q6250" s="256"/>
      <c r="R6250" s="256"/>
      <c r="S6250" s="256"/>
      <c r="T6250" s="257"/>
      <c r="U6250" s="13"/>
      <c r="V6250" s="13"/>
      <c r="W6250" s="13"/>
      <c r="X6250" s="13"/>
      <c r="Y6250" s="13"/>
      <c r="Z6250" s="13"/>
      <c r="AA6250" s="13"/>
      <c r="AB6250" s="13"/>
      <c r="AC6250" s="13"/>
      <c r="AD6250" s="13"/>
      <c r="AE6250" s="13"/>
      <c r="AT6250" s="258" t="s">
        <v>200</v>
      </c>
      <c r="AU6250" s="258" t="s">
        <v>82</v>
      </c>
      <c r="AV6250" s="13" t="s">
        <v>80</v>
      </c>
      <c r="AW6250" s="13" t="s">
        <v>30</v>
      </c>
      <c r="AX6250" s="13" t="s">
        <v>73</v>
      </c>
      <c r="AY6250" s="258" t="s">
        <v>189</v>
      </c>
    </row>
    <row r="6251" s="14" customFormat="1">
      <c r="A6251" s="14"/>
      <c r="B6251" s="259"/>
      <c r="C6251" s="260"/>
      <c r="D6251" s="242" t="s">
        <v>200</v>
      </c>
      <c r="E6251" s="261" t="s">
        <v>1</v>
      </c>
      <c r="F6251" s="262" t="s">
        <v>4088</v>
      </c>
      <c r="G6251" s="260"/>
      <c r="H6251" s="263">
        <v>15.77</v>
      </c>
      <c r="I6251" s="264"/>
      <c r="J6251" s="260"/>
      <c r="K6251" s="260"/>
      <c r="L6251" s="265"/>
      <c r="M6251" s="266"/>
      <c r="N6251" s="267"/>
      <c r="O6251" s="267"/>
      <c r="P6251" s="267"/>
      <c r="Q6251" s="267"/>
      <c r="R6251" s="267"/>
      <c r="S6251" s="267"/>
      <c r="T6251" s="268"/>
      <c r="U6251" s="14"/>
      <c r="V6251" s="14"/>
      <c r="W6251" s="14"/>
      <c r="X6251" s="14"/>
      <c r="Y6251" s="14"/>
      <c r="Z6251" s="14"/>
      <c r="AA6251" s="14"/>
      <c r="AB6251" s="14"/>
      <c r="AC6251" s="14"/>
      <c r="AD6251" s="14"/>
      <c r="AE6251" s="14"/>
      <c r="AT6251" s="269" t="s">
        <v>200</v>
      </c>
      <c r="AU6251" s="269" t="s">
        <v>82</v>
      </c>
      <c r="AV6251" s="14" t="s">
        <v>82</v>
      </c>
      <c r="AW6251" s="14" t="s">
        <v>30</v>
      </c>
      <c r="AX6251" s="14" t="s">
        <v>73</v>
      </c>
      <c r="AY6251" s="269" t="s">
        <v>189</v>
      </c>
    </row>
    <row r="6252" s="13" customFormat="1">
      <c r="A6252" s="13"/>
      <c r="B6252" s="249"/>
      <c r="C6252" s="250"/>
      <c r="D6252" s="242" t="s">
        <v>200</v>
      </c>
      <c r="E6252" s="251" t="s">
        <v>1</v>
      </c>
      <c r="F6252" s="252" t="s">
        <v>4086</v>
      </c>
      <c r="G6252" s="250"/>
      <c r="H6252" s="251" t="s">
        <v>1</v>
      </c>
      <c r="I6252" s="253"/>
      <c r="J6252" s="250"/>
      <c r="K6252" s="250"/>
      <c r="L6252" s="254"/>
      <c r="M6252" s="255"/>
      <c r="N6252" s="256"/>
      <c r="O6252" s="256"/>
      <c r="P6252" s="256"/>
      <c r="Q6252" s="256"/>
      <c r="R6252" s="256"/>
      <c r="S6252" s="256"/>
      <c r="T6252" s="257"/>
      <c r="U6252" s="13"/>
      <c r="V6252" s="13"/>
      <c r="W6252" s="13"/>
      <c r="X6252" s="13"/>
      <c r="Y6252" s="13"/>
      <c r="Z6252" s="13"/>
      <c r="AA6252" s="13"/>
      <c r="AB6252" s="13"/>
      <c r="AC6252" s="13"/>
      <c r="AD6252" s="13"/>
      <c r="AE6252" s="13"/>
      <c r="AT6252" s="258" t="s">
        <v>200</v>
      </c>
      <c r="AU6252" s="258" t="s">
        <v>82</v>
      </c>
      <c r="AV6252" s="13" t="s">
        <v>80</v>
      </c>
      <c r="AW6252" s="13" t="s">
        <v>30</v>
      </c>
      <c r="AX6252" s="13" t="s">
        <v>73</v>
      </c>
      <c r="AY6252" s="258" t="s">
        <v>189</v>
      </c>
    </row>
    <row r="6253" s="14" customFormat="1">
      <c r="A6253" s="14"/>
      <c r="B6253" s="259"/>
      <c r="C6253" s="260"/>
      <c r="D6253" s="242" t="s">
        <v>200</v>
      </c>
      <c r="E6253" s="261" t="s">
        <v>1</v>
      </c>
      <c r="F6253" s="262" t="s">
        <v>4089</v>
      </c>
      <c r="G6253" s="260"/>
      <c r="H6253" s="263">
        <v>8</v>
      </c>
      <c r="I6253" s="264"/>
      <c r="J6253" s="260"/>
      <c r="K6253" s="260"/>
      <c r="L6253" s="265"/>
      <c r="M6253" s="266"/>
      <c r="N6253" s="267"/>
      <c r="O6253" s="267"/>
      <c r="P6253" s="267"/>
      <c r="Q6253" s="267"/>
      <c r="R6253" s="267"/>
      <c r="S6253" s="267"/>
      <c r="T6253" s="268"/>
      <c r="U6253" s="14"/>
      <c r="V6253" s="14"/>
      <c r="W6253" s="14"/>
      <c r="X6253" s="14"/>
      <c r="Y6253" s="14"/>
      <c r="Z6253" s="14"/>
      <c r="AA6253" s="14"/>
      <c r="AB6253" s="14"/>
      <c r="AC6253" s="14"/>
      <c r="AD6253" s="14"/>
      <c r="AE6253" s="14"/>
      <c r="AT6253" s="269" t="s">
        <v>200</v>
      </c>
      <c r="AU6253" s="269" t="s">
        <v>82</v>
      </c>
      <c r="AV6253" s="14" t="s">
        <v>82</v>
      </c>
      <c r="AW6253" s="14" t="s">
        <v>30</v>
      </c>
      <c r="AX6253" s="14" t="s">
        <v>73</v>
      </c>
      <c r="AY6253" s="269" t="s">
        <v>189</v>
      </c>
    </row>
    <row r="6254" s="13" customFormat="1">
      <c r="A6254" s="13"/>
      <c r="B6254" s="249"/>
      <c r="C6254" s="250"/>
      <c r="D6254" s="242" t="s">
        <v>200</v>
      </c>
      <c r="E6254" s="251" t="s">
        <v>1</v>
      </c>
      <c r="F6254" s="252" t="s">
        <v>932</v>
      </c>
      <c r="G6254" s="250"/>
      <c r="H6254" s="251" t="s">
        <v>1</v>
      </c>
      <c r="I6254" s="253"/>
      <c r="J6254" s="250"/>
      <c r="K6254" s="250"/>
      <c r="L6254" s="254"/>
      <c r="M6254" s="255"/>
      <c r="N6254" s="256"/>
      <c r="O6254" s="256"/>
      <c r="P6254" s="256"/>
      <c r="Q6254" s="256"/>
      <c r="R6254" s="256"/>
      <c r="S6254" s="256"/>
      <c r="T6254" s="257"/>
      <c r="U6254" s="13"/>
      <c r="V6254" s="13"/>
      <c r="W6254" s="13"/>
      <c r="X6254" s="13"/>
      <c r="Y6254" s="13"/>
      <c r="Z6254" s="13"/>
      <c r="AA6254" s="13"/>
      <c r="AB6254" s="13"/>
      <c r="AC6254" s="13"/>
      <c r="AD6254" s="13"/>
      <c r="AE6254" s="13"/>
      <c r="AT6254" s="258" t="s">
        <v>200</v>
      </c>
      <c r="AU6254" s="258" t="s">
        <v>82</v>
      </c>
      <c r="AV6254" s="13" t="s">
        <v>80</v>
      </c>
      <c r="AW6254" s="13" t="s">
        <v>30</v>
      </c>
      <c r="AX6254" s="13" t="s">
        <v>73</v>
      </c>
      <c r="AY6254" s="258" t="s">
        <v>189</v>
      </c>
    </row>
    <row r="6255" s="13" customFormat="1">
      <c r="A6255" s="13"/>
      <c r="B6255" s="249"/>
      <c r="C6255" s="250"/>
      <c r="D6255" s="242" t="s">
        <v>200</v>
      </c>
      <c r="E6255" s="251" t="s">
        <v>1</v>
      </c>
      <c r="F6255" s="252" t="s">
        <v>4082</v>
      </c>
      <c r="G6255" s="250"/>
      <c r="H6255" s="251" t="s">
        <v>1</v>
      </c>
      <c r="I6255" s="253"/>
      <c r="J6255" s="250"/>
      <c r="K6255" s="250"/>
      <c r="L6255" s="254"/>
      <c r="M6255" s="255"/>
      <c r="N6255" s="256"/>
      <c r="O6255" s="256"/>
      <c r="P6255" s="256"/>
      <c r="Q6255" s="256"/>
      <c r="R6255" s="256"/>
      <c r="S6255" s="256"/>
      <c r="T6255" s="257"/>
      <c r="U6255" s="13"/>
      <c r="V6255" s="13"/>
      <c r="W6255" s="13"/>
      <c r="X6255" s="13"/>
      <c r="Y6255" s="13"/>
      <c r="Z6255" s="13"/>
      <c r="AA6255" s="13"/>
      <c r="AB6255" s="13"/>
      <c r="AC6255" s="13"/>
      <c r="AD6255" s="13"/>
      <c r="AE6255" s="13"/>
      <c r="AT6255" s="258" t="s">
        <v>200</v>
      </c>
      <c r="AU6255" s="258" t="s">
        <v>82</v>
      </c>
      <c r="AV6255" s="13" t="s">
        <v>80</v>
      </c>
      <c r="AW6255" s="13" t="s">
        <v>30</v>
      </c>
      <c r="AX6255" s="13" t="s">
        <v>73</v>
      </c>
      <c r="AY6255" s="258" t="s">
        <v>189</v>
      </c>
    </row>
    <row r="6256" s="14" customFormat="1">
      <c r="A6256" s="14"/>
      <c r="B6256" s="259"/>
      <c r="C6256" s="260"/>
      <c r="D6256" s="242" t="s">
        <v>200</v>
      </c>
      <c r="E6256" s="261" t="s">
        <v>1</v>
      </c>
      <c r="F6256" s="262" t="s">
        <v>4090</v>
      </c>
      <c r="G6256" s="260"/>
      <c r="H6256" s="263">
        <v>13.15</v>
      </c>
      <c r="I6256" s="264"/>
      <c r="J6256" s="260"/>
      <c r="K6256" s="260"/>
      <c r="L6256" s="265"/>
      <c r="M6256" s="266"/>
      <c r="N6256" s="267"/>
      <c r="O6256" s="267"/>
      <c r="P6256" s="267"/>
      <c r="Q6256" s="267"/>
      <c r="R6256" s="267"/>
      <c r="S6256" s="267"/>
      <c r="T6256" s="268"/>
      <c r="U6256" s="14"/>
      <c r="V6256" s="14"/>
      <c r="W6256" s="14"/>
      <c r="X6256" s="14"/>
      <c r="Y6256" s="14"/>
      <c r="Z6256" s="14"/>
      <c r="AA6256" s="14"/>
      <c r="AB6256" s="14"/>
      <c r="AC6256" s="14"/>
      <c r="AD6256" s="14"/>
      <c r="AE6256" s="14"/>
      <c r="AT6256" s="269" t="s">
        <v>200</v>
      </c>
      <c r="AU6256" s="269" t="s">
        <v>82</v>
      </c>
      <c r="AV6256" s="14" t="s">
        <v>82</v>
      </c>
      <c r="AW6256" s="14" t="s">
        <v>30</v>
      </c>
      <c r="AX6256" s="14" t="s">
        <v>73</v>
      </c>
      <c r="AY6256" s="269" t="s">
        <v>189</v>
      </c>
    </row>
    <row r="6257" s="13" customFormat="1">
      <c r="A6257" s="13"/>
      <c r="B6257" s="249"/>
      <c r="C6257" s="250"/>
      <c r="D6257" s="242" t="s">
        <v>200</v>
      </c>
      <c r="E6257" s="251" t="s">
        <v>1</v>
      </c>
      <c r="F6257" s="252" t="s">
        <v>4086</v>
      </c>
      <c r="G6257" s="250"/>
      <c r="H6257" s="251" t="s">
        <v>1</v>
      </c>
      <c r="I6257" s="253"/>
      <c r="J6257" s="250"/>
      <c r="K6257" s="250"/>
      <c r="L6257" s="254"/>
      <c r="M6257" s="255"/>
      <c r="N6257" s="256"/>
      <c r="O6257" s="256"/>
      <c r="P6257" s="256"/>
      <c r="Q6257" s="256"/>
      <c r="R6257" s="256"/>
      <c r="S6257" s="256"/>
      <c r="T6257" s="257"/>
      <c r="U6257" s="13"/>
      <c r="V6257" s="13"/>
      <c r="W6257" s="13"/>
      <c r="X6257" s="13"/>
      <c r="Y6257" s="13"/>
      <c r="Z6257" s="13"/>
      <c r="AA6257" s="13"/>
      <c r="AB6257" s="13"/>
      <c r="AC6257" s="13"/>
      <c r="AD6257" s="13"/>
      <c r="AE6257" s="13"/>
      <c r="AT6257" s="258" t="s">
        <v>200</v>
      </c>
      <c r="AU6257" s="258" t="s">
        <v>82</v>
      </c>
      <c r="AV6257" s="13" t="s">
        <v>80</v>
      </c>
      <c r="AW6257" s="13" t="s">
        <v>30</v>
      </c>
      <c r="AX6257" s="13" t="s">
        <v>73</v>
      </c>
      <c r="AY6257" s="258" t="s">
        <v>189</v>
      </c>
    </row>
    <row r="6258" s="14" customFormat="1">
      <c r="A6258" s="14"/>
      <c r="B6258" s="259"/>
      <c r="C6258" s="260"/>
      <c r="D6258" s="242" t="s">
        <v>200</v>
      </c>
      <c r="E6258" s="261" t="s">
        <v>1</v>
      </c>
      <c r="F6258" s="262" t="s">
        <v>4091</v>
      </c>
      <c r="G6258" s="260"/>
      <c r="H6258" s="263">
        <v>9.5999999999999996</v>
      </c>
      <c r="I6258" s="264"/>
      <c r="J6258" s="260"/>
      <c r="K6258" s="260"/>
      <c r="L6258" s="265"/>
      <c r="M6258" s="266"/>
      <c r="N6258" s="267"/>
      <c r="O6258" s="267"/>
      <c r="P6258" s="267"/>
      <c r="Q6258" s="267"/>
      <c r="R6258" s="267"/>
      <c r="S6258" s="267"/>
      <c r="T6258" s="268"/>
      <c r="U6258" s="14"/>
      <c r="V6258" s="14"/>
      <c r="W6258" s="14"/>
      <c r="X6258" s="14"/>
      <c r="Y6258" s="14"/>
      <c r="Z6258" s="14"/>
      <c r="AA6258" s="14"/>
      <c r="AB6258" s="14"/>
      <c r="AC6258" s="14"/>
      <c r="AD6258" s="14"/>
      <c r="AE6258" s="14"/>
      <c r="AT6258" s="269" t="s">
        <v>200</v>
      </c>
      <c r="AU6258" s="269" t="s">
        <v>82</v>
      </c>
      <c r="AV6258" s="14" t="s">
        <v>82</v>
      </c>
      <c r="AW6258" s="14" t="s">
        <v>30</v>
      </c>
      <c r="AX6258" s="14" t="s">
        <v>73</v>
      </c>
      <c r="AY6258" s="269" t="s">
        <v>189</v>
      </c>
    </row>
    <row r="6259" s="13" customFormat="1">
      <c r="A6259" s="13"/>
      <c r="B6259" s="249"/>
      <c r="C6259" s="250"/>
      <c r="D6259" s="242" t="s">
        <v>200</v>
      </c>
      <c r="E6259" s="251" t="s">
        <v>1</v>
      </c>
      <c r="F6259" s="252" t="s">
        <v>944</v>
      </c>
      <c r="G6259" s="250"/>
      <c r="H6259" s="251" t="s">
        <v>1</v>
      </c>
      <c r="I6259" s="253"/>
      <c r="J6259" s="250"/>
      <c r="K6259" s="250"/>
      <c r="L6259" s="254"/>
      <c r="M6259" s="255"/>
      <c r="N6259" s="256"/>
      <c r="O6259" s="256"/>
      <c r="P6259" s="256"/>
      <c r="Q6259" s="256"/>
      <c r="R6259" s="256"/>
      <c r="S6259" s="256"/>
      <c r="T6259" s="257"/>
      <c r="U6259" s="13"/>
      <c r="V6259" s="13"/>
      <c r="W6259" s="13"/>
      <c r="X6259" s="13"/>
      <c r="Y6259" s="13"/>
      <c r="Z6259" s="13"/>
      <c r="AA6259" s="13"/>
      <c r="AB6259" s="13"/>
      <c r="AC6259" s="13"/>
      <c r="AD6259" s="13"/>
      <c r="AE6259" s="13"/>
      <c r="AT6259" s="258" t="s">
        <v>200</v>
      </c>
      <c r="AU6259" s="258" t="s">
        <v>82</v>
      </c>
      <c r="AV6259" s="13" t="s">
        <v>80</v>
      </c>
      <c r="AW6259" s="13" t="s">
        <v>30</v>
      </c>
      <c r="AX6259" s="13" t="s">
        <v>73</v>
      </c>
      <c r="AY6259" s="258" t="s">
        <v>189</v>
      </c>
    </row>
    <row r="6260" s="13" customFormat="1">
      <c r="A6260" s="13"/>
      <c r="B6260" s="249"/>
      <c r="C6260" s="250"/>
      <c r="D6260" s="242" t="s">
        <v>200</v>
      </c>
      <c r="E6260" s="251" t="s">
        <v>1</v>
      </c>
      <c r="F6260" s="252" t="s">
        <v>4082</v>
      </c>
      <c r="G6260" s="250"/>
      <c r="H6260" s="251" t="s">
        <v>1</v>
      </c>
      <c r="I6260" s="253"/>
      <c r="J6260" s="250"/>
      <c r="K6260" s="250"/>
      <c r="L6260" s="254"/>
      <c r="M6260" s="255"/>
      <c r="N6260" s="256"/>
      <c r="O6260" s="256"/>
      <c r="P6260" s="256"/>
      <c r="Q6260" s="256"/>
      <c r="R6260" s="256"/>
      <c r="S6260" s="256"/>
      <c r="T6260" s="257"/>
      <c r="U6260" s="13"/>
      <c r="V6260" s="13"/>
      <c r="W6260" s="13"/>
      <c r="X6260" s="13"/>
      <c r="Y6260" s="13"/>
      <c r="Z6260" s="13"/>
      <c r="AA6260" s="13"/>
      <c r="AB6260" s="13"/>
      <c r="AC6260" s="13"/>
      <c r="AD6260" s="13"/>
      <c r="AE6260" s="13"/>
      <c r="AT6260" s="258" t="s">
        <v>200</v>
      </c>
      <c r="AU6260" s="258" t="s">
        <v>82</v>
      </c>
      <c r="AV6260" s="13" t="s">
        <v>80</v>
      </c>
      <c r="AW6260" s="13" t="s">
        <v>30</v>
      </c>
      <c r="AX6260" s="13" t="s">
        <v>73</v>
      </c>
      <c r="AY6260" s="258" t="s">
        <v>189</v>
      </c>
    </row>
    <row r="6261" s="14" customFormat="1">
      <c r="A6261" s="14"/>
      <c r="B6261" s="259"/>
      <c r="C6261" s="260"/>
      <c r="D6261" s="242" t="s">
        <v>200</v>
      </c>
      <c r="E6261" s="261" t="s">
        <v>1</v>
      </c>
      <c r="F6261" s="262" t="s">
        <v>4090</v>
      </c>
      <c r="G6261" s="260"/>
      <c r="H6261" s="263">
        <v>13.15</v>
      </c>
      <c r="I6261" s="264"/>
      <c r="J6261" s="260"/>
      <c r="K6261" s="260"/>
      <c r="L6261" s="265"/>
      <c r="M6261" s="266"/>
      <c r="N6261" s="267"/>
      <c r="O6261" s="267"/>
      <c r="P6261" s="267"/>
      <c r="Q6261" s="267"/>
      <c r="R6261" s="267"/>
      <c r="S6261" s="267"/>
      <c r="T6261" s="268"/>
      <c r="U6261" s="14"/>
      <c r="V6261" s="14"/>
      <c r="W6261" s="14"/>
      <c r="X6261" s="14"/>
      <c r="Y6261" s="14"/>
      <c r="Z6261" s="14"/>
      <c r="AA6261" s="14"/>
      <c r="AB6261" s="14"/>
      <c r="AC6261" s="14"/>
      <c r="AD6261" s="14"/>
      <c r="AE6261" s="14"/>
      <c r="AT6261" s="269" t="s">
        <v>200</v>
      </c>
      <c r="AU6261" s="269" t="s">
        <v>82</v>
      </c>
      <c r="AV6261" s="14" t="s">
        <v>82</v>
      </c>
      <c r="AW6261" s="14" t="s">
        <v>30</v>
      </c>
      <c r="AX6261" s="14" t="s">
        <v>73</v>
      </c>
      <c r="AY6261" s="269" t="s">
        <v>189</v>
      </c>
    </row>
    <row r="6262" s="13" customFormat="1">
      <c r="A6262" s="13"/>
      <c r="B6262" s="249"/>
      <c r="C6262" s="250"/>
      <c r="D6262" s="242" t="s">
        <v>200</v>
      </c>
      <c r="E6262" s="251" t="s">
        <v>1</v>
      </c>
      <c r="F6262" s="252" t="s">
        <v>4086</v>
      </c>
      <c r="G6262" s="250"/>
      <c r="H6262" s="251" t="s">
        <v>1</v>
      </c>
      <c r="I6262" s="253"/>
      <c r="J6262" s="250"/>
      <c r="K6262" s="250"/>
      <c r="L6262" s="254"/>
      <c r="M6262" s="255"/>
      <c r="N6262" s="256"/>
      <c r="O6262" s="256"/>
      <c r="P6262" s="256"/>
      <c r="Q6262" s="256"/>
      <c r="R6262" s="256"/>
      <c r="S6262" s="256"/>
      <c r="T6262" s="257"/>
      <c r="U6262" s="13"/>
      <c r="V6262" s="13"/>
      <c r="W6262" s="13"/>
      <c r="X6262" s="13"/>
      <c r="Y6262" s="13"/>
      <c r="Z6262" s="13"/>
      <c r="AA6262" s="13"/>
      <c r="AB6262" s="13"/>
      <c r="AC6262" s="13"/>
      <c r="AD6262" s="13"/>
      <c r="AE6262" s="13"/>
      <c r="AT6262" s="258" t="s">
        <v>200</v>
      </c>
      <c r="AU6262" s="258" t="s">
        <v>82</v>
      </c>
      <c r="AV6262" s="13" t="s">
        <v>80</v>
      </c>
      <c r="AW6262" s="13" t="s">
        <v>30</v>
      </c>
      <c r="AX6262" s="13" t="s">
        <v>73</v>
      </c>
      <c r="AY6262" s="258" t="s">
        <v>189</v>
      </c>
    </row>
    <row r="6263" s="14" customFormat="1">
      <c r="A6263" s="14"/>
      <c r="B6263" s="259"/>
      <c r="C6263" s="260"/>
      <c r="D6263" s="242" t="s">
        <v>200</v>
      </c>
      <c r="E6263" s="261" t="s">
        <v>1</v>
      </c>
      <c r="F6263" s="262" t="s">
        <v>4091</v>
      </c>
      <c r="G6263" s="260"/>
      <c r="H6263" s="263">
        <v>9.5999999999999996</v>
      </c>
      <c r="I6263" s="264"/>
      <c r="J6263" s="260"/>
      <c r="K6263" s="260"/>
      <c r="L6263" s="265"/>
      <c r="M6263" s="266"/>
      <c r="N6263" s="267"/>
      <c r="O6263" s="267"/>
      <c r="P6263" s="267"/>
      <c r="Q6263" s="267"/>
      <c r="R6263" s="267"/>
      <c r="S6263" s="267"/>
      <c r="T6263" s="268"/>
      <c r="U6263" s="14"/>
      <c r="V6263" s="14"/>
      <c r="W6263" s="14"/>
      <c r="X6263" s="14"/>
      <c r="Y6263" s="14"/>
      <c r="Z6263" s="14"/>
      <c r="AA6263" s="14"/>
      <c r="AB6263" s="14"/>
      <c r="AC6263" s="14"/>
      <c r="AD6263" s="14"/>
      <c r="AE6263" s="14"/>
      <c r="AT6263" s="269" t="s">
        <v>200</v>
      </c>
      <c r="AU6263" s="269" t="s">
        <v>82</v>
      </c>
      <c r="AV6263" s="14" t="s">
        <v>82</v>
      </c>
      <c r="AW6263" s="14" t="s">
        <v>30</v>
      </c>
      <c r="AX6263" s="14" t="s">
        <v>73</v>
      </c>
      <c r="AY6263" s="269" t="s">
        <v>189</v>
      </c>
    </row>
    <row r="6264" s="13" customFormat="1">
      <c r="A6264" s="13"/>
      <c r="B6264" s="249"/>
      <c r="C6264" s="250"/>
      <c r="D6264" s="242" t="s">
        <v>200</v>
      </c>
      <c r="E6264" s="251" t="s">
        <v>1</v>
      </c>
      <c r="F6264" s="252" t="s">
        <v>4092</v>
      </c>
      <c r="G6264" s="250"/>
      <c r="H6264" s="251" t="s">
        <v>1</v>
      </c>
      <c r="I6264" s="253"/>
      <c r="J6264" s="250"/>
      <c r="K6264" s="250"/>
      <c r="L6264" s="254"/>
      <c r="M6264" s="255"/>
      <c r="N6264" s="256"/>
      <c r="O6264" s="256"/>
      <c r="P6264" s="256"/>
      <c r="Q6264" s="256"/>
      <c r="R6264" s="256"/>
      <c r="S6264" s="256"/>
      <c r="T6264" s="257"/>
      <c r="U6264" s="13"/>
      <c r="V6264" s="13"/>
      <c r="W6264" s="13"/>
      <c r="X6264" s="13"/>
      <c r="Y6264" s="13"/>
      <c r="Z6264" s="13"/>
      <c r="AA6264" s="13"/>
      <c r="AB6264" s="13"/>
      <c r="AC6264" s="13"/>
      <c r="AD6264" s="13"/>
      <c r="AE6264" s="13"/>
      <c r="AT6264" s="258" t="s">
        <v>200</v>
      </c>
      <c r="AU6264" s="258" t="s">
        <v>82</v>
      </c>
      <c r="AV6264" s="13" t="s">
        <v>80</v>
      </c>
      <c r="AW6264" s="13" t="s">
        <v>30</v>
      </c>
      <c r="AX6264" s="13" t="s">
        <v>73</v>
      </c>
      <c r="AY6264" s="258" t="s">
        <v>189</v>
      </c>
    </row>
    <row r="6265" s="13" customFormat="1">
      <c r="A6265" s="13"/>
      <c r="B6265" s="249"/>
      <c r="C6265" s="250"/>
      <c r="D6265" s="242" t="s">
        <v>200</v>
      </c>
      <c r="E6265" s="251" t="s">
        <v>1</v>
      </c>
      <c r="F6265" s="252" t="s">
        <v>928</v>
      </c>
      <c r="G6265" s="250"/>
      <c r="H6265" s="251" t="s">
        <v>1</v>
      </c>
      <c r="I6265" s="253"/>
      <c r="J6265" s="250"/>
      <c r="K6265" s="250"/>
      <c r="L6265" s="254"/>
      <c r="M6265" s="255"/>
      <c r="N6265" s="256"/>
      <c r="O6265" s="256"/>
      <c r="P6265" s="256"/>
      <c r="Q6265" s="256"/>
      <c r="R6265" s="256"/>
      <c r="S6265" s="256"/>
      <c r="T6265" s="257"/>
      <c r="U6265" s="13"/>
      <c r="V6265" s="13"/>
      <c r="W6265" s="13"/>
      <c r="X6265" s="13"/>
      <c r="Y6265" s="13"/>
      <c r="Z6265" s="13"/>
      <c r="AA6265" s="13"/>
      <c r="AB6265" s="13"/>
      <c r="AC6265" s="13"/>
      <c r="AD6265" s="13"/>
      <c r="AE6265" s="13"/>
      <c r="AT6265" s="258" t="s">
        <v>200</v>
      </c>
      <c r="AU6265" s="258" t="s">
        <v>82</v>
      </c>
      <c r="AV6265" s="13" t="s">
        <v>80</v>
      </c>
      <c r="AW6265" s="13" t="s">
        <v>30</v>
      </c>
      <c r="AX6265" s="13" t="s">
        <v>73</v>
      </c>
      <c r="AY6265" s="258" t="s">
        <v>189</v>
      </c>
    </row>
    <row r="6266" s="14" customFormat="1">
      <c r="A6266" s="14"/>
      <c r="B6266" s="259"/>
      <c r="C6266" s="260"/>
      <c r="D6266" s="242" t="s">
        <v>200</v>
      </c>
      <c r="E6266" s="261" t="s">
        <v>1</v>
      </c>
      <c r="F6266" s="262" t="s">
        <v>4093</v>
      </c>
      <c r="G6266" s="260"/>
      <c r="H6266" s="263">
        <v>6.4400000000000004</v>
      </c>
      <c r="I6266" s="264"/>
      <c r="J6266" s="260"/>
      <c r="K6266" s="260"/>
      <c r="L6266" s="265"/>
      <c r="M6266" s="266"/>
      <c r="N6266" s="267"/>
      <c r="O6266" s="267"/>
      <c r="P6266" s="267"/>
      <c r="Q6266" s="267"/>
      <c r="R6266" s="267"/>
      <c r="S6266" s="267"/>
      <c r="T6266" s="268"/>
      <c r="U6266" s="14"/>
      <c r="V6266" s="14"/>
      <c r="W6266" s="14"/>
      <c r="X6266" s="14"/>
      <c r="Y6266" s="14"/>
      <c r="Z6266" s="14"/>
      <c r="AA6266" s="14"/>
      <c r="AB6266" s="14"/>
      <c r="AC6266" s="14"/>
      <c r="AD6266" s="14"/>
      <c r="AE6266" s="14"/>
      <c r="AT6266" s="269" t="s">
        <v>200</v>
      </c>
      <c r="AU6266" s="269" t="s">
        <v>82</v>
      </c>
      <c r="AV6266" s="14" t="s">
        <v>82</v>
      </c>
      <c r="AW6266" s="14" t="s">
        <v>30</v>
      </c>
      <c r="AX6266" s="14" t="s">
        <v>73</v>
      </c>
      <c r="AY6266" s="269" t="s">
        <v>189</v>
      </c>
    </row>
    <row r="6267" s="13" customFormat="1">
      <c r="A6267" s="13"/>
      <c r="B6267" s="249"/>
      <c r="C6267" s="250"/>
      <c r="D6267" s="242" t="s">
        <v>200</v>
      </c>
      <c r="E6267" s="251" t="s">
        <v>1</v>
      </c>
      <c r="F6267" s="252" t="s">
        <v>941</v>
      </c>
      <c r="G6267" s="250"/>
      <c r="H6267" s="251" t="s">
        <v>1</v>
      </c>
      <c r="I6267" s="253"/>
      <c r="J6267" s="250"/>
      <c r="K6267" s="250"/>
      <c r="L6267" s="254"/>
      <c r="M6267" s="255"/>
      <c r="N6267" s="256"/>
      <c r="O6267" s="256"/>
      <c r="P6267" s="256"/>
      <c r="Q6267" s="256"/>
      <c r="R6267" s="256"/>
      <c r="S6267" s="256"/>
      <c r="T6267" s="257"/>
      <c r="U6267" s="13"/>
      <c r="V6267" s="13"/>
      <c r="W6267" s="13"/>
      <c r="X6267" s="13"/>
      <c r="Y6267" s="13"/>
      <c r="Z6267" s="13"/>
      <c r="AA6267" s="13"/>
      <c r="AB6267" s="13"/>
      <c r="AC6267" s="13"/>
      <c r="AD6267" s="13"/>
      <c r="AE6267" s="13"/>
      <c r="AT6267" s="258" t="s">
        <v>200</v>
      </c>
      <c r="AU6267" s="258" t="s">
        <v>82</v>
      </c>
      <c r="AV6267" s="13" t="s">
        <v>80</v>
      </c>
      <c r="AW6267" s="13" t="s">
        <v>30</v>
      </c>
      <c r="AX6267" s="13" t="s">
        <v>73</v>
      </c>
      <c r="AY6267" s="258" t="s">
        <v>189</v>
      </c>
    </row>
    <row r="6268" s="14" customFormat="1">
      <c r="A6268" s="14"/>
      <c r="B6268" s="259"/>
      <c r="C6268" s="260"/>
      <c r="D6268" s="242" t="s">
        <v>200</v>
      </c>
      <c r="E6268" s="261" t="s">
        <v>1</v>
      </c>
      <c r="F6268" s="262" t="s">
        <v>4094</v>
      </c>
      <c r="G6268" s="260"/>
      <c r="H6268" s="263">
        <v>6</v>
      </c>
      <c r="I6268" s="264"/>
      <c r="J6268" s="260"/>
      <c r="K6268" s="260"/>
      <c r="L6268" s="265"/>
      <c r="M6268" s="266"/>
      <c r="N6268" s="267"/>
      <c r="O6268" s="267"/>
      <c r="P6268" s="267"/>
      <c r="Q6268" s="267"/>
      <c r="R6268" s="267"/>
      <c r="S6268" s="267"/>
      <c r="T6268" s="268"/>
      <c r="U6268" s="14"/>
      <c r="V6268" s="14"/>
      <c r="W6268" s="14"/>
      <c r="X6268" s="14"/>
      <c r="Y6268" s="14"/>
      <c r="Z6268" s="14"/>
      <c r="AA6268" s="14"/>
      <c r="AB6268" s="14"/>
      <c r="AC6268" s="14"/>
      <c r="AD6268" s="14"/>
      <c r="AE6268" s="14"/>
      <c r="AT6268" s="269" t="s">
        <v>200</v>
      </c>
      <c r="AU6268" s="269" t="s">
        <v>82</v>
      </c>
      <c r="AV6268" s="14" t="s">
        <v>82</v>
      </c>
      <c r="AW6268" s="14" t="s">
        <v>30</v>
      </c>
      <c r="AX6268" s="14" t="s">
        <v>73</v>
      </c>
      <c r="AY6268" s="269" t="s">
        <v>189</v>
      </c>
    </row>
    <row r="6269" s="13" customFormat="1">
      <c r="A6269" s="13"/>
      <c r="B6269" s="249"/>
      <c r="C6269" s="250"/>
      <c r="D6269" s="242" t="s">
        <v>200</v>
      </c>
      <c r="E6269" s="251" t="s">
        <v>1</v>
      </c>
      <c r="F6269" s="252" t="s">
        <v>932</v>
      </c>
      <c r="G6269" s="250"/>
      <c r="H6269" s="251" t="s">
        <v>1</v>
      </c>
      <c r="I6269" s="253"/>
      <c r="J6269" s="250"/>
      <c r="K6269" s="250"/>
      <c r="L6269" s="254"/>
      <c r="M6269" s="255"/>
      <c r="N6269" s="256"/>
      <c r="O6269" s="256"/>
      <c r="P6269" s="256"/>
      <c r="Q6269" s="256"/>
      <c r="R6269" s="256"/>
      <c r="S6269" s="256"/>
      <c r="T6269" s="257"/>
      <c r="U6269" s="13"/>
      <c r="V6269" s="13"/>
      <c r="W6269" s="13"/>
      <c r="X6269" s="13"/>
      <c r="Y6269" s="13"/>
      <c r="Z6269" s="13"/>
      <c r="AA6269" s="13"/>
      <c r="AB6269" s="13"/>
      <c r="AC6269" s="13"/>
      <c r="AD6269" s="13"/>
      <c r="AE6269" s="13"/>
      <c r="AT6269" s="258" t="s">
        <v>200</v>
      </c>
      <c r="AU6269" s="258" t="s">
        <v>82</v>
      </c>
      <c r="AV6269" s="13" t="s">
        <v>80</v>
      </c>
      <c r="AW6269" s="13" t="s">
        <v>30</v>
      </c>
      <c r="AX6269" s="13" t="s">
        <v>73</v>
      </c>
      <c r="AY6269" s="258" t="s">
        <v>189</v>
      </c>
    </row>
    <row r="6270" s="14" customFormat="1">
      <c r="A6270" s="14"/>
      <c r="B6270" s="259"/>
      <c r="C6270" s="260"/>
      <c r="D6270" s="242" t="s">
        <v>200</v>
      </c>
      <c r="E6270" s="261" t="s">
        <v>1</v>
      </c>
      <c r="F6270" s="262" t="s">
        <v>4093</v>
      </c>
      <c r="G6270" s="260"/>
      <c r="H6270" s="263">
        <v>6.4400000000000004</v>
      </c>
      <c r="I6270" s="264"/>
      <c r="J6270" s="260"/>
      <c r="K6270" s="260"/>
      <c r="L6270" s="265"/>
      <c r="M6270" s="266"/>
      <c r="N6270" s="267"/>
      <c r="O6270" s="267"/>
      <c r="P6270" s="267"/>
      <c r="Q6270" s="267"/>
      <c r="R6270" s="267"/>
      <c r="S6270" s="267"/>
      <c r="T6270" s="268"/>
      <c r="U6270" s="14"/>
      <c r="V6270" s="14"/>
      <c r="W6270" s="14"/>
      <c r="X6270" s="14"/>
      <c r="Y6270" s="14"/>
      <c r="Z6270" s="14"/>
      <c r="AA6270" s="14"/>
      <c r="AB6270" s="14"/>
      <c r="AC6270" s="14"/>
      <c r="AD6270" s="14"/>
      <c r="AE6270" s="14"/>
      <c r="AT6270" s="269" t="s">
        <v>200</v>
      </c>
      <c r="AU6270" s="269" t="s">
        <v>82</v>
      </c>
      <c r="AV6270" s="14" t="s">
        <v>82</v>
      </c>
      <c r="AW6270" s="14" t="s">
        <v>30</v>
      </c>
      <c r="AX6270" s="14" t="s">
        <v>73</v>
      </c>
      <c r="AY6270" s="269" t="s">
        <v>189</v>
      </c>
    </row>
    <row r="6271" s="13" customFormat="1">
      <c r="A6271" s="13"/>
      <c r="B6271" s="249"/>
      <c r="C6271" s="250"/>
      <c r="D6271" s="242" t="s">
        <v>200</v>
      </c>
      <c r="E6271" s="251" t="s">
        <v>1</v>
      </c>
      <c r="F6271" s="252" t="s">
        <v>944</v>
      </c>
      <c r="G6271" s="250"/>
      <c r="H6271" s="251" t="s">
        <v>1</v>
      </c>
      <c r="I6271" s="253"/>
      <c r="J6271" s="250"/>
      <c r="K6271" s="250"/>
      <c r="L6271" s="254"/>
      <c r="M6271" s="255"/>
      <c r="N6271" s="256"/>
      <c r="O6271" s="256"/>
      <c r="P6271" s="256"/>
      <c r="Q6271" s="256"/>
      <c r="R6271" s="256"/>
      <c r="S6271" s="256"/>
      <c r="T6271" s="257"/>
      <c r="U6271" s="13"/>
      <c r="V6271" s="13"/>
      <c r="W6271" s="13"/>
      <c r="X6271" s="13"/>
      <c r="Y6271" s="13"/>
      <c r="Z6271" s="13"/>
      <c r="AA6271" s="13"/>
      <c r="AB6271" s="13"/>
      <c r="AC6271" s="13"/>
      <c r="AD6271" s="13"/>
      <c r="AE6271" s="13"/>
      <c r="AT6271" s="258" t="s">
        <v>200</v>
      </c>
      <c r="AU6271" s="258" t="s">
        <v>82</v>
      </c>
      <c r="AV6271" s="13" t="s">
        <v>80</v>
      </c>
      <c r="AW6271" s="13" t="s">
        <v>30</v>
      </c>
      <c r="AX6271" s="13" t="s">
        <v>73</v>
      </c>
      <c r="AY6271" s="258" t="s">
        <v>189</v>
      </c>
    </row>
    <row r="6272" s="14" customFormat="1">
      <c r="A6272" s="14"/>
      <c r="B6272" s="259"/>
      <c r="C6272" s="260"/>
      <c r="D6272" s="242" t="s">
        <v>200</v>
      </c>
      <c r="E6272" s="261" t="s">
        <v>1</v>
      </c>
      <c r="F6272" s="262" t="s">
        <v>4093</v>
      </c>
      <c r="G6272" s="260"/>
      <c r="H6272" s="263">
        <v>6.4400000000000004</v>
      </c>
      <c r="I6272" s="264"/>
      <c r="J6272" s="260"/>
      <c r="K6272" s="260"/>
      <c r="L6272" s="265"/>
      <c r="M6272" s="266"/>
      <c r="N6272" s="267"/>
      <c r="O6272" s="267"/>
      <c r="P6272" s="267"/>
      <c r="Q6272" s="267"/>
      <c r="R6272" s="267"/>
      <c r="S6272" s="267"/>
      <c r="T6272" s="268"/>
      <c r="U6272" s="14"/>
      <c r="V6272" s="14"/>
      <c r="W6272" s="14"/>
      <c r="X6272" s="14"/>
      <c r="Y6272" s="14"/>
      <c r="Z6272" s="14"/>
      <c r="AA6272" s="14"/>
      <c r="AB6272" s="14"/>
      <c r="AC6272" s="14"/>
      <c r="AD6272" s="14"/>
      <c r="AE6272" s="14"/>
      <c r="AT6272" s="269" t="s">
        <v>200</v>
      </c>
      <c r="AU6272" s="269" t="s">
        <v>82</v>
      </c>
      <c r="AV6272" s="14" t="s">
        <v>82</v>
      </c>
      <c r="AW6272" s="14" t="s">
        <v>30</v>
      </c>
      <c r="AX6272" s="14" t="s">
        <v>73</v>
      </c>
      <c r="AY6272" s="269" t="s">
        <v>189</v>
      </c>
    </row>
    <row r="6273" s="15" customFormat="1">
      <c r="A6273" s="15"/>
      <c r="B6273" s="270"/>
      <c r="C6273" s="271"/>
      <c r="D6273" s="242" t="s">
        <v>200</v>
      </c>
      <c r="E6273" s="272" t="s">
        <v>1</v>
      </c>
      <c r="F6273" s="273" t="s">
        <v>207</v>
      </c>
      <c r="G6273" s="271"/>
      <c r="H6273" s="274">
        <v>356.12</v>
      </c>
      <c r="I6273" s="275"/>
      <c r="J6273" s="271"/>
      <c r="K6273" s="271"/>
      <c r="L6273" s="276"/>
      <c r="M6273" s="277"/>
      <c r="N6273" s="278"/>
      <c r="O6273" s="278"/>
      <c r="P6273" s="278"/>
      <c r="Q6273" s="278"/>
      <c r="R6273" s="278"/>
      <c r="S6273" s="278"/>
      <c r="T6273" s="279"/>
      <c r="U6273" s="15"/>
      <c r="V6273" s="15"/>
      <c r="W6273" s="15"/>
      <c r="X6273" s="15"/>
      <c r="Y6273" s="15"/>
      <c r="Z6273" s="15"/>
      <c r="AA6273" s="15"/>
      <c r="AB6273" s="15"/>
      <c r="AC6273" s="15"/>
      <c r="AD6273" s="15"/>
      <c r="AE6273" s="15"/>
      <c r="AT6273" s="280" t="s">
        <v>200</v>
      </c>
      <c r="AU6273" s="280" t="s">
        <v>82</v>
      </c>
      <c r="AV6273" s="15" t="s">
        <v>195</v>
      </c>
      <c r="AW6273" s="15" t="s">
        <v>30</v>
      </c>
      <c r="AX6273" s="15" t="s">
        <v>80</v>
      </c>
      <c r="AY6273" s="280" t="s">
        <v>189</v>
      </c>
    </row>
    <row r="6274" s="2" customFormat="1" ht="37.8" customHeight="1">
      <c r="A6274" s="39"/>
      <c r="B6274" s="40"/>
      <c r="C6274" s="281" t="s">
        <v>4095</v>
      </c>
      <c r="D6274" s="281" t="s">
        <v>273</v>
      </c>
      <c r="E6274" s="282" t="s">
        <v>4096</v>
      </c>
      <c r="F6274" s="283" t="s">
        <v>4097</v>
      </c>
      <c r="G6274" s="284" t="s">
        <v>466</v>
      </c>
      <c r="H6274" s="285">
        <v>107.8</v>
      </c>
      <c r="I6274" s="286"/>
      <c r="J6274" s="287">
        <f>ROUND(I6274*H6274,2)</f>
        <v>0</v>
      </c>
      <c r="K6274" s="288"/>
      <c r="L6274" s="289"/>
      <c r="M6274" s="290" t="s">
        <v>1</v>
      </c>
      <c r="N6274" s="291" t="s">
        <v>38</v>
      </c>
      <c r="O6274" s="92"/>
      <c r="P6274" s="238">
        <f>O6274*H6274</f>
        <v>0</v>
      </c>
      <c r="Q6274" s="238">
        <v>0.00018000000000000001</v>
      </c>
      <c r="R6274" s="238">
        <f>Q6274*H6274</f>
        <v>0.019404000000000001</v>
      </c>
      <c r="S6274" s="238">
        <v>0</v>
      </c>
      <c r="T6274" s="239">
        <f>S6274*H6274</f>
        <v>0</v>
      </c>
      <c r="U6274" s="39"/>
      <c r="V6274" s="39"/>
      <c r="W6274" s="39"/>
      <c r="X6274" s="39"/>
      <c r="Y6274" s="39"/>
      <c r="Z6274" s="39"/>
      <c r="AA6274" s="39"/>
      <c r="AB6274" s="39"/>
      <c r="AC6274" s="39"/>
      <c r="AD6274" s="39"/>
      <c r="AE6274" s="39"/>
      <c r="AR6274" s="240" t="s">
        <v>471</v>
      </c>
      <c r="AT6274" s="240" t="s">
        <v>273</v>
      </c>
      <c r="AU6274" s="240" t="s">
        <v>82</v>
      </c>
      <c r="AY6274" s="18" t="s">
        <v>189</v>
      </c>
      <c r="BE6274" s="241">
        <f>IF(N6274="základní",J6274,0)</f>
        <v>0</v>
      </c>
      <c r="BF6274" s="241">
        <f>IF(N6274="snížená",J6274,0)</f>
        <v>0</v>
      </c>
      <c r="BG6274" s="241">
        <f>IF(N6274="zákl. přenesená",J6274,0)</f>
        <v>0</v>
      </c>
      <c r="BH6274" s="241">
        <f>IF(N6274="sníž. přenesená",J6274,0)</f>
        <v>0</v>
      </c>
      <c r="BI6274" s="241">
        <f>IF(N6274="nulová",J6274,0)</f>
        <v>0</v>
      </c>
      <c r="BJ6274" s="18" t="s">
        <v>80</v>
      </c>
      <c r="BK6274" s="241">
        <f>ROUND(I6274*H6274,2)</f>
        <v>0</v>
      </c>
      <c r="BL6274" s="18" t="s">
        <v>306</v>
      </c>
      <c r="BM6274" s="240" t="s">
        <v>4098</v>
      </c>
    </row>
    <row r="6275" s="2" customFormat="1">
      <c r="A6275" s="39"/>
      <c r="B6275" s="40"/>
      <c r="C6275" s="41"/>
      <c r="D6275" s="242" t="s">
        <v>197</v>
      </c>
      <c r="E6275" s="41"/>
      <c r="F6275" s="243" t="s">
        <v>4097</v>
      </c>
      <c r="G6275" s="41"/>
      <c r="H6275" s="41"/>
      <c r="I6275" s="244"/>
      <c r="J6275" s="41"/>
      <c r="K6275" s="41"/>
      <c r="L6275" s="45"/>
      <c r="M6275" s="245"/>
      <c r="N6275" s="246"/>
      <c r="O6275" s="92"/>
      <c r="P6275" s="92"/>
      <c r="Q6275" s="92"/>
      <c r="R6275" s="92"/>
      <c r="S6275" s="92"/>
      <c r="T6275" s="93"/>
      <c r="U6275" s="39"/>
      <c r="V6275" s="39"/>
      <c r="W6275" s="39"/>
      <c r="X6275" s="39"/>
      <c r="Y6275" s="39"/>
      <c r="Z6275" s="39"/>
      <c r="AA6275" s="39"/>
      <c r="AB6275" s="39"/>
      <c r="AC6275" s="39"/>
      <c r="AD6275" s="39"/>
      <c r="AE6275" s="39"/>
      <c r="AT6275" s="18" t="s">
        <v>197</v>
      </c>
      <c r="AU6275" s="18" t="s">
        <v>82</v>
      </c>
    </row>
    <row r="6276" s="13" customFormat="1">
      <c r="A6276" s="13"/>
      <c r="B6276" s="249"/>
      <c r="C6276" s="250"/>
      <c r="D6276" s="242" t="s">
        <v>200</v>
      </c>
      <c r="E6276" s="251" t="s">
        <v>1</v>
      </c>
      <c r="F6276" s="252" t="s">
        <v>928</v>
      </c>
      <c r="G6276" s="250"/>
      <c r="H6276" s="251" t="s">
        <v>1</v>
      </c>
      <c r="I6276" s="253"/>
      <c r="J6276" s="250"/>
      <c r="K6276" s="250"/>
      <c r="L6276" s="254"/>
      <c r="M6276" s="255"/>
      <c r="N6276" s="256"/>
      <c r="O6276" s="256"/>
      <c r="P6276" s="256"/>
      <c r="Q6276" s="256"/>
      <c r="R6276" s="256"/>
      <c r="S6276" s="256"/>
      <c r="T6276" s="257"/>
      <c r="U6276" s="13"/>
      <c r="V6276" s="13"/>
      <c r="W6276" s="13"/>
      <c r="X6276" s="13"/>
      <c r="Y6276" s="13"/>
      <c r="Z6276" s="13"/>
      <c r="AA6276" s="13"/>
      <c r="AB6276" s="13"/>
      <c r="AC6276" s="13"/>
      <c r="AD6276" s="13"/>
      <c r="AE6276" s="13"/>
      <c r="AT6276" s="258" t="s">
        <v>200</v>
      </c>
      <c r="AU6276" s="258" t="s">
        <v>82</v>
      </c>
      <c r="AV6276" s="13" t="s">
        <v>80</v>
      </c>
      <c r="AW6276" s="13" t="s">
        <v>30</v>
      </c>
      <c r="AX6276" s="13" t="s">
        <v>73</v>
      </c>
      <c r="AY6276" s="258" t="s">
        <v>189</v>
      </c>
    </row>
    <row r="6277" s="13" customFormat="1">
      <c r="A6277" s="13"/>
      <c r="B6277" s="249"/>
      <c r="C6277" s="250"/>
      <c r="D6277" s="242" t="s">
        <v>200</v>
      </c>
      <c r="E6277" s="251" t="s">
        <v>1</v>
      </c>
      <c r="F6277" s="252" t="s">
        <v>4075</v>
      </c>
      <c r="G6277" s="250"/>
      <c r="H6277" s="251" t="s">
        <v>1</v>
      </c>
      <c r="I6277" s="253"/>
      <c r="J6277" s="250"/>
      <c r="K6277" s="250"/>
      <c r="L6277" s="254"/>
      <c r="M6277" s="255"/>
      <c r="N6277" s="256"/>
      <c r="O6277" s="256"/>
      <c r="P6277" s="256"/>
      <c r="Q6277" s="256"/>
      <c r="R6277" s="256"/>
      <c r="S6277" s="256"/>
      <c r="T6277" s="257"/>
      <c r="U6277" s="13"/>
      <c r="V6277" s="13"/>
      <c r="W6277" s="13"/>
      <c r="X6277" s="13"/>
      <c r="Y6277" s="13"/>
      <c r="Z6277" s="13"/>
      <c r="AA6277" s="13"/>
      <c r="AB6277" s="13"/>
      <c r="AC6277" s="13"/>
      <c r="AD6277" s="13"/>
      <c r="AE6277" s="13"/>
      <c r="AT6277" s="258" t="s">
        <v>200</v>
      </c>
      <c r="AU6277" s="258" t="s">
        <v>82</v>
      </c>
      <c r="AV6277" s="13" t="s">
        <v>80</v>
      </c>
      <c r="AW6277" s="13" t="s">
        <v>30</v>
      </c>
      <c r="AX6277" s="13" t="s">
        <v>73</v>
      </c>
      <c r="AY6277" s="258" t="s">
        <v>189</v>
      </c>
    </row>
    <row r="6278" s="14" customFormat="1">
      <c r="A6278" s="14"/>
      <c r="B6278" s="259"/>
      <c r="C6278" s="260"/>
      <c r="D6278" s="242" t="s">
        <v>200</v>
      </c>
      <c r="E6278" s="261" t="s">
        <v>1</v>
      </c>
      <c r="F6278" s="262" t="s">
        <v>4076</v>
      </c>
      <c r="G6278" s="260"/>
      <c r="H6278" s="263">
        <v>28</v>
      </c>
      <c r="I6278" s="264"/>
      <c r="J6278" s="260"/>
      <c r="K6278" s="260"/>
      <c r="L6278" s="265"/>
      <c r="M6278" s="266"/>
      <c r="N6278" s="267"/>
      <c r="O6278" s="267"/>
      <c r="P6278" s="267"/>
      <c r="Q6278" s="267"/>
      <c r="R6278" s="267"/>
      <c r="S6278" s="267"/>
      <c r="T6278" s="268"/>
      <c r="U6278" s="14"/>
      <c r="V6278" s="14"/>
      <c r="W6278" s="14"/>
      <c r="X6278" s="14"/>
      <c r="Y6278" s="14"/>
      <c r="Z6278" s="14"/>
      <c r="AA6278" s="14"/>
      <c r="AB6278" s="14"/>
      <c r="AC6278" s="14"/>
      <c r="AD6278" s="14"/>
      <c r="AE6278" s="14"/>
      <c r="AT6278" s="269" t="s">
        <v>200</v>
      </c>
      <c r="AU6278" s="269" t="s">
        <v>82</v>
      </c>
      <c r="AV6278" s="14" t="s">
        <v>82</v>
      </c>
      <c r="AW6278" s="14" t="s">
        <v>30</v>
      </c>
      <c r="AX6278" s="14" t="s">
        <v>73</v>
      </c>
      <c r="AY6278" s="269" t="s">
        <v>189</v>
      </c>
    </row>
    <row r="6279" s="13" customFormat="1">
      <c r="A6279" s="13"/>
      <c r="B6279" s="249"/>
      <c r="C6279" s="250"/>
      <c r="D6279" s="242" t="s">
        <v>200</v>
      </c>
      <c r="E6279" s="251" t="s">
        <v>1</v>
      </c>
      <c r="F6279" s="252" t="s">
        <v>941</v>
      </c>
      <c r="G6279" s="250"/>
      <c r="H6279" s="251" t="s">
        <v>1</v>
      </c>
      <c r="I6279" s="253"/>
      <c r="J6279" s="250"/>
      <c r="K6279" s="250"/>
      <c r="L6279" s="254"/>
      <c r="M6279" s="255"/>
      <c r="N6279" s="256"/>
      <c r="O6279" s="256"/>
      <c r="P6279" s="256"/>
      <c r="Q6279" s="256"/>
      <c r="R6279" s="256"/>
      <c r="S6279" s="256"/>
      <c r="T6279" s="257"/>
      <c r="U6279" s="13"/>
      <c r="V6279" s="13"/>
      <c r="W6279" s="13"/>
      <c r="X6279" s="13"/>
      <c r="Y6279" s="13"/>
      <c r="Z6279" s="13"/>
      <c r="AA6279" s="13"/>
      <c r="AB6279" s="13"/>
      <c r="AC6279" s="13"/>
      <c r="AD6279" s="13"/>
      <c r="AE6279" s="13"/>
      <c r="AT6279" s="258" t="s">
        <v>200</v>
      </c>
      <c r="AU6279" s="258" t="s">
        <v>82</v>
      </c>
      <c r="AV6279" s="13" t="s">
        <v>80</v>
      </c>
      <c r="AW6279" s="13" t="s">
        <v>30</v>
      </c>
      <c r="AX6279" s="13" t="s">
        <v>73</v>
      </c>
      <c r="AY6279" s="258" t="s">
        <v>189</v>
      </c>
    </row>
    <row r="6280" s="13" customFormat="1">
      <c r="A6280" s="13"/>
      <c r="B6280" s="249"/>
      <c r="C6280" s="250"/>
      <c r="D6280" s="242" t="s">
        <v>200</v>
      </c>
      <c r="E6280" s="251" t="s">
        <v>1</v>
      </c>
      <c r="F6280" s="252" t="s">
        <v>4075</v>
      </c>
      <c r="G6280" s="250"/>
      <c r="H6280" s="251" t="s">
        <v>1</v>
      </c>
      <c r="I6280" s="253"/>
      <c r="J6280" s="250"/>
      <c r="K6280" s="250"/>
      <c r="L6280" s="254"/>
      <c r="M6280" s="255"/>
      <c r="N6280" s="256"/>
      <c r="O6280" s="256"/>
      <c r="P6280" s="256"/>
      <c r="Q6280" s="256"/>
      <c r="R6280" s="256"/>
      <c r="S6280" s="256"/>
      <c r="T6280" s="257"/>
      <c r="U6280" s="13"/>
      <c r="V6280" s="13"/>
      <c r="W6280" s="13"/>
      <c r="X6280" s="13"/>
      <c r="Y6280" s="13"/>
      <c r="Z6280" s="13"/>
      <c r="AA6280" s="13"/>
      <c r="AB6280" s="13"/>
      <c r="AC6280" s="13"/>
      <c r="AD6280" s="13"/>
      <c r="AE6280" s="13"/>
      <c r="AT6280" s="258" t="s">
        <v>200</v>
      </c>
      <c r="AU6280" s="258" t="s">
        <v>82</v>
      </c>
      <c r="AV6280" s="13" t="s">
        <v>80</v>
      </c>
      <c r="AW6280" s="13" t="s">
        <v>30</v>
      </c>
      <c r="AX6280" s="13" t="s">
        <v>73</v>
      </c>
      <c r="AY6280" s="258" t="s">
        <v>189</v>
      </c>
    </row>
    <row r="6281" s="14" customFormat="1">
      <c r="A6281" s="14"/>
      <c r="B6281" s="259"/>
      <c r="C6281" s="260"/>
      <c r="D6281" s="242" t="s">
        <v>200</v>
      </c>
      <c r="E6281" s="261" t="s">
        <v>1</v>
      </c>
      <c r="F6281" s="262" t="s">
        <v>4077</v>
      </c>
      <c r="G6281" s="260"/>
      <c r="H6281" s="263">
        <v>14</v>
      </c>
      <c r="I6281" s="264"/>
      <c r="J6281" s="260"/>
      <c r="K6281" s="260"/>
      <c r="L6281" s="265"/>
      <c r="M6281" s="266"/>
      <c r="N6281" s="267"/>
      <c r="O6281" s="267"/>
      <c r="P6281" s="267"/>
      <c r="Q6281" s="267"/>
      <c r="R6281" s="267"/>
      <c r="S6281" s="267"/>
      <c r="T6281" s="268"/>
      <c r="U6281" s="14"/>
      <c r="V6281" s="14"/>
      <c r="W6281" s="14"/>
      <c r="X6281" s="14"/>
      <c r="Y6281" s="14"/>
      <c r="Z6281" s="14"/>
      <c r="AA6281" s="14"/>
      <c r="AB6281" s="14"/>
      <c r="AC6281" s="14"/>
      <c r="AD6281" s="14"/>
      <c r="AE6281" s="14"/>
      <c r="AT6281" s="269" t="s">
        <v>200</v>
      </c>
      <c r="AU6281" s="269" t="s">
        <v>82</v>
      </c>
      <c r="AV6281" s="14" t="s">
        <v>82</v>
      </c>
      <c r="AW6281" s="14" t="s">
        <v>30</v>
      </c>
      <c r="AX6281" s="14" t="s">
        <v>73</v>
      </c>
      <c r="AY6281" s="269" t="s">
        <v>189</v>
      </c>
    </row>
    <row r="6282" s="14" customFormat="1">
      <c r="A6282" s="14"/>
      <c r="B6282" s="259"/>
      <c r="C6282" s="260"/>
      <c r="D6282" s="242" t="s">
        <v>200</v>
      </c>
      <c r="E6282" s="261" t="s">
        <v>1</v>
      </c>
      <c r="F6282" s="262" t="s">
        <v>4078</v>
      </c>
      <c r="G6282" s="260"/>
      <c r="H6282" s="263">
        <v>7</v>
      </c>
      <c r="I6282" s="264"/>
      <c r="J6282" s="260"/>
      <c r="K6282" s="260"/>
      <c r="L6282" s="265"/>
      <c r="M6282" s="266"/>
      <c r="N6282" s="267"/>
      <c r="O6282" s="267"/>
      <c r="P6282" s="267"/>
      <c r="Q6282" s="267"/>
      <c r="R6282" s="267"/>
      <c r="S6282" s="267"/>
      <c r="T6282" s="268"/>
      <c r="U6282" s="14"/>
      <c r="V6282" s="14"/>
      <c r="W6282" s="14"/>
      <c r="X6282" s="14"/>
      <c r="Y6282" s="14"/>
      <c r="Z6282" s="14"/>
      <c r="AA6282" s="14"/>
      <c r="AB6282" s="14"/>
      <c r="AC6282" s="14"/>
      <c r="AD6282" s="14"/>
      <c r="AE6282" s="14"/>
      <c r="AT6282" s="269" t="s">
        <v>200</v>
      </c>
      <c r="AU6282" s="269" t="s">
        <v>82</v>
      </c>
      <c r="AV6282" s="14" t="s">
        <v>82</v>
      </c>
      <c r="AW6282" s="14" t="s">
        <v>30</v>
      </c>
      <c r="AX6282" s="14" t="s">
        <v>73</v>
      </c>
      <c r="AY6282" s="269" t="s">
        <v>189</v>
      </c>
    </row>
    <row r="6283" s="13" customFormat="1">
      <c r="A6283" s="13"/>
      <c r="B6283" s="249"/>
      <c r="C6283" s="250"/>
      <c r="D6283" s="242" t="s">
        <v>200</v>
      </c>
      <c r="E6283" s="251" t="s">
        <v>1</v>
      </c>
      <c r="F6283" s="252" t="s">
        <v>932</v>
      </c>
      <c r="G6283" s="250"/>
      <c r="H6283" s="251" t="s">
        <v>1</v>
      </c>
      <c r="I6283" s="253"/>
      <c r="J6283" s="250"/>
      <c r="K6283" s="250"/>
      <c r="L6283" s="254"/>
      <c r="M6283" s="255"/>
      <c r="N6283" s="256"/>
      <c r="O6283" s="256"/>
      <c r="P6283" s="256"/>
      <c r="Q6283" s="256"/>
      <c r="R6283" s="256"/>
      <c r="S6283" s="256"/>
      <c r="T6283" s="257"/>
      <c r="U6283" s="13"/>
      <c r="V6283" s="13"/>
      <c r="W6283" s="13"/>
      <c r="X6283" s="13"/>
      <c r="Y6283" s="13"/>
      <c r="Z6283" s="13"/>
      <c r="AA6283" s="13"/>
      <c r="AB6283" s="13"/>
      <c r="AC6283" s="13"/>
      <c r="AD6283" s="13"/>
      <c r="AE6283" s="13"/>
      <c r="AT6283" s="258" t="s">
        <v>200</v>
      </c>
      <c r="AU6283" s="258" t="s">
        <v>82</v>
      </c>
      <c r="AV6283" s="13" t="s">
        <v>80</v>
      </c>
      <c r="AW6283" s="13" t="s">
        <v>30</v>
      </c>
      <c r="AX6283" s="13" t="s">
        <v>73</v>
      </c>
      <c r="AY6283" s="258" t="s">
        <v>189</v>
      </c>
    </row>
    <row r="6284" s="13" customFormat="1">
      <c r="A6284" s="13"/>
      <c r="B6284" s="249"/>
      <c r="C6284" s="250"/>
      <c r="D6284" s="242" t="s">
        <v>200</v>
      </c>
      <c r="E6284" s="251" t="s">
        <v>1</v>
      </c>
      <c r="F6284" s="252" t="s">
        <v>4075</v>
      </c>
      <c r="G6284" s="250"/>
      <c r="H6284" s="251" t="s">
        <v>1</v>
      </c>
      <c r="I6284" s="253"/>
      <c r="J6284" s="250"/>
      <c r="K6284" s="250"/>
      <c r="L6284" s="254"/>
      <c r="M6284" s="255"/>
      <c r="N6284" s="256"/>
      <c r="O6284" s="256"/>
      <c r="P6284" s="256"/>
      <c r="Q6284" s="256"/>
      <c r="R6284" s="256"/>
      <c r="S6284" s="256"/>
      <c r="T6284" s="257"/>
      <c r="U6284" s="13"/>
      <c r="V6284" s="13"/>
      <c r="W6284" s="13"/>
      <c r="X6284" s="13"/>
      <c r="Y6284" s="13"/>
      <c r="Z6284" s="13"/>
      <c r="AA6284" s="13"/>
      <c r="AB6284" s="13"/>
      <c r="AC6284" s="13"/>
      <c r="AD6284" s="13"/>
      <c r="AE6284" s="13"/>
      <c r="AT6284" s="258" t="s">
        <v>200</v>
      </c>
      <c r="AU6284" s="258" t="s">
        <v>82</v>
      </c>
      <c r="AV6284" s="13" t="s">
        <v>80</v>
      </c>
      <c r="AW6284" s="13" t="s">
        <v>30</v>
      </c>
      <c r="AX6284" s="13" t="s">
        <v>73</v>
      </c>
      <c r="AY6284" s="258" t="s">
        <v>189</v>
      </c>
    </row>
    <row r="6285" s="14" customFormat="1">
      <c r="A6285" s="14"/>
      <c r="B6285" s="259"/>
      <c r="C6285" s="260"/>
      <c r="D6285" s="242" t="s">
        <v>200</v>
      </c>
      <c r="E6285" s="261" t="s">
        <v>1</v>
      </c>
      <c r="F6285" s="262" t="s">
        <v>4079</v>
      </c>
      <c r="G6285" s="260"/>
      <c r="H6285" s="263">
        <v>24.5</v>
      </c>
      <c r="I6285" s="264"/>
      <c r="J6285" s="260"/>
      <c r="K6285" s="260"/>
      <c r="L6285" s="265"/>
      <c r="M6285" s="266"/>
      <c r="N6285" s="267"/>
      <c r="O6285" s="267"/>
      <c r="P6285" s="267"/>
      <c r="Q6285" s="267"/>
      <c r="R6285" s="267"/>
      <c r="S6285" s="267"/>
      <c r="T6285" s="268"/>
      <c r="U6285" s="14"/>
      <c r="V6285" s="14"/>
      <c r="W6285" s="14"/>
      <c r="X6285" s="14"/>
      <c r="Y6285" s="14"/>
      <c r="Z6285" s="14"/>
      <c r="AA6285" s="14"/>
      <c r="AB6285" s="14"/>
      <c r="AC6285" s="14"/>
      <c r="AD6285" s="14"/>
      <c r="AE6285" s="14"/>
      <c r="AT6285" s="269" t="s">
        <v>200</v>
      </c>
      <c r="AU6285" s="269" t="s">
        <v>82</v>
      </c>
      <c r="AV6285" s="14" t="s">
        <v>82</v>
      </c>
      <c r="AW6285" s="14" t="s">
        <v>30</v>
      </c>
      <c r="AX6285" s="14" t="s">
        <v>73</v>
      </c>
      <c r="AY6285" s="269" t="s">
        <v>189</v>
      </c>
    </row>
    <row r="6286" s="13" customFormat="1">
      <c r="A6286" s="13"/>
      <c r="B6286" s="249"/>
      <c r="C6286" s="250"/>
      <c r="D6286" s="242" t="s">
        <v>200</v>
      </c>
      <c r="E6286" s="251" t="s">
        <v>1</v>
      </c>
      <c r="F6286" s="252" t="s">
        <v>944</v>
      </c>
      <c r="G6286" s="250"/>
      <c r="H6286" s="251" t="s">
        <v>1</v>
      </c>
      <c r="I6286" s="253"/>
      <c r="J6286" s="250"/>
      <c r="K6286" s="250"/>
      <c r="L6286" s="254"/>
      <c r="M6286" s="255"/>
      <c r="N6286" s="256"/>
      <c r="O6286" s="256"/>
      <c r="P6286" s="256"/>
      <c r="Q6286" s="256"/>
      <c r="R6286" s="256"/>
      <c r="S6286" s="256"/>
      <c r="T6286" s="257"/>
      <c r="U6286" s="13"/>
      <c r="V6286" s="13"/>
      <c r="W6286" s="13"/>
      <c r="X6286" s="13"/>
      <c r="Y6286" s="13"/>
      <c r="Z6286" s="13"/>
      <c r="AA6286" s="13"/>
      <c r="AB6286" s="13"/>
      <c r="AC6286" s="13"/>
      <c r="AD6286" s="13"/>
      <c r="AE6286" s="13"/>
      <c r="AT6286" s="258" t="s">
        <v>200</v>
      </c>
      <c r="AU6286" s="258" t="s">
        <v>82</v>
      </c>
      <c r="AV6286" s="13" t="s">
        <v>80</v>
      </c>
      <c r="AW6286" s="13" t="s">
        <v>30</v>
      </c>
      <c r="AX6286" s="13" t="s">
        <v>73</v>
      </c>
      <c r="AY6286" s="258" t="s">
        <v>189</v>
      </c>
    </row>
    <row r="6287" s="13" customFormat="1">
      <c r="A6287" s="13"/>
      <c r="B6287" s="249"/>
      <c r="C6287" s="250"/>
      <c r="D6287" s="242" t="s">
        <v>200</v>
      </c>
      <c r="E6287" s="251" t="s">
        <v>1</v>
      </c>
      <c r="F6287" s="252" t="s">
        <v>4075</v>
      </c>
      <c r="G6287" s="250"/>
      <c r="H6287" s="251" t="s">
        <v>1</v>
      </c>
      <c r="I6287" s="253"/>
      <c r="J6287" s="250"/>
      <c r="K6287" s="250"/>
      <c r="L6287" s="254"/>
      <c r="M6287" s="255"/>
      <c r="N6287" s="256"/>
      <c r="O6287" s="256"/>
      <c r="P6287" s="256"/>
      <c r="Q6287" s="256"/>
      <c r="R6287" s="256"/>
      <c r="S6287" s="256"/>
      <c r="T6287" s="257"/>
      <c r="U6287" s="13"/>
      <c r="V6287" s="13"/>
      <c r="W6287" s="13"/>
      <c r="X6287" s="13"/>
      <c r="Y6287" s="13"/>
      <c r="Z6287" s="13"/>
      <c r="AA6287" s="13"/>
      <c r="AB6287" s="13"/>
      <c r="AC6287" s="13"/>
      <c r="AD6287" s="13"/>
      <c r="AE6287" s="13"/>
      <c r="AT6287" s="258" t="s">
        <v>200</v>
      </c>
      <c r="AU6287" s="258" t="s">
        <v>82</v>
      </c>
      <c r="AV6287" s="13" t="s">
        <v>80</v>
      </c>
      <c r="AW6287" s="13" t="s">
        <v>30</v>
      </c>
      <c r="AX6287" s="13" t="s">
        <v>73</v>
      </c>
      <c r="AY6287" s="258" t="s">
        <v>189</v>
      </c>
    </row>
    <row r="6288" s="14" customFormat="1">
      <c r="A6288" s="14"/>
      <c r="B6288" s="259"/>
      <c r="C6288" s="260"/>
      <c r="D6288" s="242" t="s">
        <v>200</v>
      </c>
      <c r="E6288" s="261" t="s">
        <v>1</v>
      </c>
      <c r="F6288" s="262" t="s">
        <v>4079</v>
      </c>
      <c r="G6288" s="260"/>
      <c r="H6288" s="263">
        <v>24.5</v>
      </c>
      <c r="I6288" s="264"/>
      <c r="J6288" s="260"/>
      <c r="K6288" s="260"/>
      <c r="L6288" s="265"/>
      <c r="M6288" s="266"/>
      <c r="N6288" s="267"/>
      <c r="O6288" s="267"/>
      <c r="P6288" s="267"/>
      <c r="Q6288" s="267"/>
      <c r="R6288" s="267"/>
      <c r="S6288" s="267"/>
      <c r="T6288" s="268"/>
      <c r="U6288" s="14"/>
      <c r="V6288" s="14"/>
      <c r="W6288" s="14"/>
      <c r="X6288" s="14"/>
      <c r="Y6288" s="14"/>
      <c r="Z6288" s="14"/>
      <c r="AA6288" s="14"/>
      <c r="AB6288" s="14"/>
      <c r="AC6288" s="14"/>
      <c r="AD6288" s="14"/>
      <c r="AE6288" s="14"/>
      <c r="AT6288" s="269" t="s">
        <v>200</v>
      </c>
      <c r="AU6288" s="269" t="s">
        <v>82</v>
      </c>
      <c r="AV6288" s="14" t="s">
        <v>82</v>
      </c>
      <c r="AW6288" s="14" t="s">
        <v>30</v>
      </c>
      <c r="AX6288" s="14" t="s">
        <v>73</v>
      </c>
      <c r="AY6288" s="269" t="s">
        <v>189</v>
      </c>
    </row>
    <row r="6289" s="15" customFormat="1">
      <c r="A6289" s="15"/>
      <c r="B6289" s="270"/>
      <c r="C6289" s="271"/>
      <c r="D6289" s="242" t="s">
        <v>200</v>
      </c>
      <c r="E6289" s="272" t="s">
        <v>1</v>
      </c>
      <c r="F6289" s="273" t="s">
        <v>207</v>
      </c>
      <c r="G6289" s="271"/>
      <c r="H6289" s="274">
        <v>98</v>
      </c>
      <c r="I6289" s="275"/>
      <c r="J6289" s="271"/>
      <c r="K6289" s="271"/>
      <c r="L6289" s="276"/>
      <c r="M6289" s="277"/>
      <c r="N6289" s="278"/>
      <c r="O6289" s="278"/>
      <c r="P6289" s="278"/>
      <c r="Q6289" s="278"/>
      <c r="R6289" s="278"/>
      <c r="S6289" s="278"/>
      <c r="T6289" s="279"/>
      <c r="U6289" s="15"/>
      <c r="V6289" s="15"/>
      <c r="W6289" s="15"/>
      <c r="X6289" s="15"/>
      <c r="Y6289" s="15"/>
      <c r="Z6289" s="15"/>
      <c r="AA6289" s="15"/>
      <c r="AB6289" s="15"/>
      <c r="AC6289" s="15"/>
      <c r="AD6289" s="15"/>
      <c r="AE6289" s="15"/>
      <c r="AT6289" s="280" t="s">
        <v>200</v>
      </c>
      <c r="AU6289" s="280" t="s">
        <v>82</v>
      </c>
      <c r="AV6289" s="15" t="s">
        <v>195</v>
      </c>
      <c r="AW6289" s="15" t="s">
        <v>30</v>
      </c>
      <c r="AX6289" s="15" t="s">
        <v>73</v>
      </c>
      <c r="AY6289" s="280" t="s">
        <v>189</v>
      </c>
    </row>
    <row r="6290" s="14" customFormat="1">
      <c r="A6290" s="14"/>
      <c r="B6290" s="259"/>
      <c r="C6290" s="260"/>
      <c r="D6290" s="242" t="s">
        <v>200</v>
      </c>
      <c r="E6290" s="261" t="s">
        <v>1</v>
      </c>
      <c r="F6290" s="262" t="s">
        <v>4099</v>
      </c>
      <c r="G6290" s="260"/>
      <c r="H6290" s="263">
        <v>107.8</v>
      </c>
      <c r="I6290" s="264"/>
      <c r="J6290" s="260"/>
      <c r="K6290" s="260"/>
      <c r="L6290" s="265"/>
      <c r="M6290" s="266"/>
      <c r="N6290" s="267"/>
      <c r="O6290" s="267"/>
      <c r="P6290" s="267"/>
      <c r="Q6290" s="267"/>
      <c r="R6290" s="267"/>
      <c r="S6290" s="267"/>
      <c r="T6290" s="268"/>
      <c r="U6290" s="14"/>
      <c r="V6290" s="14"/>
      <c r="W6290" s="14"/>
      <c r="X6290" s="14"/>
      <c r="Y6290" s="14"/>
      <c r="Z6290" s="14"/>
      <c r="AA6290" s="14"/>
      <c r="AB6290" s="14"/>
      <c r="AC6290" s="14"/>
      <c r="AD6290" s="14"/>
      <c r="AE6290" s="14"/>
      <c r="AT6290" s="269" t="s">
        <v>200</v>
      </c>
      <c r="AU6290" s="269" t="s">
        <v>82</v>
      </c>
      <c r="AV6290" s="14" t="s">
        <v>82</v>
      </c>
      <c r="AW6290" s="14" t="s">
        <v>30</v>
      </c>
      <c r="AX6290" s="14" t="s">
        <v>80</v>
      </c>
      <c r="AY6290" s="269" t="s">
        <v>189</v>
      </c>
    </row>
    <row r="6291" s="2" customFormat="1" ht="37.8" customHeight="1">
      <c r="A6291" s="39"/>
      <c r="B6291" s="40"/>
      <c r="C6291" s="281" t="s">
        <v>4100</v>
      </c>
      <c r="D6291" s="281" t="s">
        <v>273</v>
      </c>
      <c r="E6291" s="282" t="s">
        <v>4101</v>
      </c>
      <c r="F6291" s="283" t="s">
        <v>4102</v>
      </c>
      <c r="G6291" s="284" t="s">
        <v>466</v>
      </c>
      <c r="H6291" s="285">
        <v>107.8</v>
      </c>
      <c r="I6291" s="286"/>
      <c r="J6291" s="287">
        <f>ROUND(I6291*H6291,2)</f>
        <v>0</v>
      </c>
      <c r="K6291" s="288"/>
      <c r="L6291" s="289"/>
      <c r="M6291" s="290" t="s">
        <v>1</v>
      </c>
      <c r="N6291" s="291" t="s">
        <v>38</v>
      </c>
      <c r="O6291" s="92"/>
      <c r="P6291" s="238">
        <f>O6291*H6291</f>
        <v>0</v>
      </c>
      <c r="Q6291" s="238">
        <v>0.00018000000000000001</v>
      </c>
      <c r="R6291" s="238">
        <f>Q6291*H6291</f>
        <v>0.019404000000000001</v>
      </c>
      <c r="S6291" s="238">
        <v>0</v>
      </c>
      <c r="T6291" s="239">
        <f>S6291*H6291</f>
        <v>0</v>
      </c>
      <c r="U6291" s="39"/>
      <c r="V6291" s="39"/>
      <c r="W6291" s="39"/>
      <c r="X6291" s="39"/>
      <c r="Y6291" s="39"/>
      <c r="Z6291" s="39"/>
      <c r="AA6291" s="39"/>
      <c r="AB6291" s="39"/>
      <c r="AC6291" s="39"/>
      <c r="AD6291" s="39"/>
      <c r="AE6291" s="39"/>
      <c r="AR6291" s="240" t="s">
        <v>471</v>
      </c>
      <c r="AT6291" s="240" t="s">
        <v>273</v>
      </c>
      <c r="AU6291" s="240" t="s">
        <v>82</v>
      </c>
      <c r="AY6291" s="18" t="s">
        <v>189</v>
      </c>
      <c r="BE6291" s="241">
        <f>IF(N6291="základní",J6291,0)</f>
        <v>0</v>
      </c>
      <c r="BF6291" s="241">
        <f>IF(N6291="snížená",J6291,0)</f>
        <v>0</v>
      </c>
      <c r="BG6291" s="241">
        <f>IF(N6291="zákl. přenesená",J6291,0)</f>
        <v>0</v>
      </c>
      <c r="BH6291" s="241">
        <f>IF(N6291="sníž. přenesená",J6291,0)</f>
        <v>0</v>
      </c>
      <c r="BI6291" s="241">
        <f>IF(N6291="nulová",J6291,0)</f>
        <v>0</v>
      </c>
      <c r="BJ6291" s="18" t="s">
        <v>80</v>
      </c>
      <c r="BK6291" s="241">
        <f>ROUND(I6291*H6291,2)</f>
        <v>0</v>
      </c>
      <c r="BL6291" s="18" t="s">
        <v>306</v>
      </c>
      <c r="BM6291" s="240" t="s">
        <v>4103</v>
      </c>
    </row>
    <row r="6292" s="2" customFormat="1">
      <c r="A6292" s="39"/>
      <c r="B6292" s="40"/>
      <c r="C6292" s="41"/>
      <c r="D6292" s="242" t="s">
        <v>197</v>
      </c>
      <c r="E6292" s="41"/>
      <c r="F6292" s="243" t="s">
        <v>4102</v>
      </c>
      <c r="G6292" s="41"/>
      <c r="H6292" s="41"/>
      <c r="I6292" s="244"/>
      <c r="J6292" s="41"/>
      <c r="K6292" s="41"/>
      <c r="L6292" s="45"/>
      <c r="M6292" s="245"/>
      <c r="N6292" s="246"/>
      <c r="O6292" s="92"/>
      <c r="P6292" s="92"/>
      <c r="Q6292" s="92"/>
      <c r="R6292" s="92"/>
      <c r="S6292" s="92"/>
      <c r="T6292" s="93"/>
      <c r="U6292" s="39"/>
      <c r="V6292" s="39"/>
      <c r="W6292" s="39"/>
      <c r="X6292" s="39"/>
      <c r="Y6292" s="39"/>
      <c r="Z6292" s="39"/>
      <c r="AA6292" s="39"/>
      <c r="AB6292" s="39"/>
      <c r="AC6292" s="39"/>
      <c r="AD6292" s="39"/>
      <c r="AE6292" s="39"/>
      <c r="AT6292" s="18" t="s">
        <v>197</v>
      </c>
      <c r="AU6292" s="18" t="s">
        <v>82</v>
      </c>
    </row>
    <row r="6293" s="13" customFormat="1">
      <c r="A6293" s="13"/>
      <c r="B6293" s="249"/>
      <c r="C6293" s="250"/>
      <c r="D6293" s="242" t="s">
        <v>200</v>
      </c>
      <c r="E6293" s="251" t="s">
        <v>1</v>
      </c>
      <c r="F6293" s="252" t="s">
        <v>928</v>
      </c>
      <c r="G6293" s="250"/>
      <c r="H6293" s="251" t="s">
        <v>1</v>
      </c>
      <c r="I6293" s="253"/>
      <c r="J6293" s="250"/>
      <c r="K6293" s="250"/>
      <c r="L6293" s="254"/>
      <c r="M6293" s="255"/>
      <c r="N6293" s="256"/>
      <c r="O6293" s="256"/>
      <c r="P6293" s="256"/>
      <c r="Q6293" s="256"/>
      <c r="R6293" s="256"/>
      <c r="S6293" s="256"/>
      <c r="T6293" s="257"/>
      <c r="U6293" s="13"/>
      <c r="V6293" s="13"/>
      <c r="W6293" s="13"/>
      <c r="X6293" s="13"/>
      <c r="Y6293" s="13"/>
      <c r="Z6293" s="13"/>
      <c r="AA6293" s="13"/>
      <c r="AB6293" s="13"/>
      <c r="AC6293" s="13"/>
      <c r="AD6293" s="13"/>
      <c r="AE6293" s="13"/>
      <c r="AT6293" s="258" t="s">
        <v>200</v>
      </c>
      <c r="AU6293" s="258" t="s">
        <v>82</v>
      </c>
      <c r="AV6293" s="13" t="s">
        <v>80</v>
      </c>
      <c r="AW6293" s="13" t="s">
        <v>30</v>
      </c>
      <c r="AX6293" s="13" t="s">
        <v>73</v>
      </c>
      <c r="AY6293" s="258" t="s">
        <v>189</v>
      </c>
    </row>
    <row r="6294" s="13" customFormat="1">
      <c r="A6294" s="13"/>
      <c r="B6294" s="249"/>
      <c r="C6294" s="250"/>
      <c r="D6294" s="242" t="s">
        <v>200</v>
      </c>
      <c r="E6294" s="251" t="s">
        <v>1</v>
      </c>
      <c r="F6294" s="252" t="s">
        <v>4075</v>
      </c>
      <c r="G6294" s="250"/>
      <c r="H6294" s="251" t="s">
        <v>1</v>
      </c>
      <c r="I6294" s="253"/>
      <c r="J6294" s="250"/>
      <c r="K6294" s="250"/>
      <c r="L6294" s="254"/>
      <c r="M6294" s="255"/>
      <c r="N6294" s="256"/>
      <c r="O6294" s="256"/>
      <c r="P6294" s="256"/>
      <c r="Q6294" s="256"/>
      <c r="R6294" s="256"/>
      <c r="S6294" s="256"/>
      <c r="T6294" s="257"/>
      <c r="U6294" s="13"/>
      <c r="V6294" s="13"/>
      <c r="W6294" s="13"/>
      <c r="X6294" s="13"/>
      <c r="Y6294" s="13"/>
      <c r="Z6294" s="13"/>
      <c r="AA6294" s="13"/>
      <c r="AB6294" s="13"/>
      <c r="AC6294" s="13"/>
      <c r="AD6294" s="13"/>
      <c r="AE6294" s="13"/>
      <c r="AT6294" s="258" t="s">
        <v>200</v>
      </c>
      <c r="AU6294" s="258" t="s">
        <v>82</v>
      </c>
      <c r="AV6294" s="13" t="s">
        <v>80</v>
      </c>
      <c r="AW6294" s="13" t="s">
        <v>30</v>
      </c>
      <c r="AX6294" s="13" t="s">
        <v>73</v>
      </c>
      <c r="AY6294" s="258" t="s">
        <v>189</v>
      </c>
    </row>
    <row r="6295" s="14" customFormat="1">
      <c r="A6295" s="14"/>
      <c r="B6295" s="259"/>
      <c r="C6295" s="260"/>
      <c r="D6295" s="242" t="s">
        <v>200</v>
      </c>
      <c r="E6295" s="261" t="s">
        <v>1</v>
      </c>
      <c r="F6295" s="262" t="s">
        <v>4076</v>
      </c>
      <c r="G6295" s="260"/>
      <c r="H6295" s="263">
        <v>28</v>
      </c>
      <c r="I6295" s="264"/>
      <c r="J6295" s="260"/>
      <c r="K6295" s="260"/>
      <c r="L6295" s="265"/>
      <c r="M6295" s="266"/>
      <c r="N6295" s="267"/>
      <c r="O6295" s="267"/>
      <c r="P6295" s="267"/>
      <c r="Q6295" s="267"/>
      <c r="R6295" s="267"/>
      <c r="S6295" s="267"/>
      <c r="T6295" s="268"/>
      <c r="U6295" s="14"/>
      <c r="V6295" s="14"/>
      <c r="W6295" s="14"/>
      <c r="X6295" s="14"/>
      <c r="Y6295" s="14"/>
      <c r="Z6295" s="14"/>
      <c r="AA6295" s="14"/>
      <c r="AB6295" s="14"/>
      <c r="AC6295" s="14"/>
      <c r="AD6295" s="14"/>
      <c r="AE6295" s="14"/>
      <c r="AT6295" s="269" t="s">
        <v>200</v>
      </c>
      <c r="AU6295" s="269" t="s">
        <v>82</v>
      </c>
      <c r="AV6295" s="14" t="s">
        <v>82</v>
      </c>
      <c r="AW6295" s="14" t="s">
        <v>30</v>
      </c>
      <c r="AX6295" s="14" t="s">
        <v>73</v>
      </c>
      <c r="AY6295" s="269" t="s">
        <v>189</v>
      </c>
    </row>
    <row r="6296" s="13" customFormat="1">
      <c r="A6296" s="13"/>
      <c r="B6296" s="249"/>
      <c r="C6296" s="250"/>
      <c r="D6296" s="242" t="s">
        <v>200</v>
      </c>
      <c r="E6296" s="251" t="s">
        <v>1</v>
      </c>
      <c r="F6296" s="252" t="s">
        <v>941</v>
      </c>
      <c r="G6296" s="250"/>
      <c r="H6296" s="251" t="s">
        <v>1</v>
      </c>
      <c r="I6296" s="253"/>
      <c r="J6296" s="250"/>
      <c r="K6296" s="250"/>
      <c r="L6296" s="254"/>
      <c r="M6296" s="255"/>
      <c r="N6296" s="256"/>
      <c r="O6296" s="256"/>
      <c r="P6296" s="256"/>
      <c r="Q6296" s="256"/>
      <c r="R6296" s="256"/>
      <c r="S6296" s="256"/>
      <c r="T6296" s="257"/>
      <c r="U6296" s="13"/>
      <c r="V6296" s="13"/>
      <c r="W6296" s="13"/>
      <c r="X6296" s="13"/>
      <c r="Y6296" s="13"/>
      <c r="Z6296" s="13"/>
      <c r="AA6296" s="13"/>
      <c r="AB6296" s="13"/>
      <c r="AC6296" s="13"/>
      <c r="AD6296" s="13"/>
      <c r="AE6296" s="13"/>
      <c r="AT6296" s="258" t="s">
        <v>200</v>
      </c>
      <c r="AU6296" s="258" t="s">
        <v>82</v>
      </c>
      <c r="AV6296" s="13" t="s">
        <v>80</v>
      </c>
      <c r="AW6296" s="13" t="s">
        <v>30</v>
      </c>
      <c r="AX6296" s="13" t="s">
        <v>73</v>
      </c>
      <c r="AY6296" s="258" t="s">
        <v>189</v>
      </c>
    </row>
    <row r="6297" s="13" customFormat="1">
      <c r="A6297" s="13"/>
      <c r="B6297" s="249"/>
      <c r="C6297" s="250"/>
      <c r="D6297" s="242" t="s">
        <v>200</v>
      </c>
      <c r="E6297" s="251" t="s">
        <v>1</v>
      </c>
      <c r="F6297" s="252" t="s">
        <v>4075</v>
      </c>
      <c r="G6297" s="250"/>
      <c r="H6297" s="251" t="s">
        <v>1</v>
      </c>
      <c r="I6297" s="253"/>
      <c r="J6297" s="250"/>
      <c r="K6297" s="250"/>
      <c r="L6297" s="254"/>
      <c r="M6297" s="255"/>
      <c r="N6297" s="256"/>
      <c r="O6297" s="256"/>
      <c r="P6297" s="256"/>
      <c r="Q6297" s="256"/>
      <c r="R6297" s="256"/>
      <c r="S6297" s="256"/>
      <c r="T6297" s="257"/>
      <c r="U6297" s="13"/>
      <c r="V6297" s="13"/>
      <c r="W6297" s="13"/>
      <c r="X6297" s="13"/>
      <c r="Y6297" s="13"/>
      <c r="Z6297" s="13"/>
      <c r="AA6297" s="13"/>
      <c r="AB6297" s="13"/>
      <c r="AC6297" s="13"/>
      <c r="AD6297" s="13"/>
      <c r="AE6297" s="13"/>
      <c r="AT6297" s="258" t="s">
        <v>200</v>
      </c>
      <c r="AU6297" s="258" t="s">
        <v>82</v>
      </c>
      <c r="AV6297" s="13" t="s">
        <v>80</v>
      </c>
      <c r="AW6297" s="13" t="s">
        <v>30</v>
      </c>
      <c r="AX6297" s="13" t="s">
        <v>73</v>
      </c>
      <c r="AY6297" s="258" t="s">
        <v>189</v>
      </c>
    </row>
    <row r="6298" s="14" customFormat="1">
      <c r="A6298" s="14"/>
      <c r="B6298" s="259"/>
      <c r="C6298" s="260"/>
      <c r="D6298" s="242" t="s">
        <v>200</v>
      </c>
      <c r="E6298" s="261" t="s">
        <v>1</v>
      </c>
      <c r="F6298" s="262" t="s">
        <v>4077</v>
      </c>
      <c r="G6298" s="260"/>
      <c r="H6298" s="263">
        <v>14</v>
      </c>
      <c r="I6298" s="264"/>
      <c r="J6298" s="260"/>
      <c r="K6298" s="260"/>
      <c r="L6298" s="265"/>
      <c r="M6298" s="266"/>
      <c r="N6298" s="267"/>
      <c r="O6298" s="267"/>
      <c r="P6298" s="267"/>
      <c r="Q6298" s="267"/>
      <c r="R6298" s="267"/>
      <c r="S6298" s="267"/>
      <c r="T6298" s="268"/>
      <c r="U6298" s="14"/>
      <c r="V6298" s="14"/>
      <c r="W6298" s="14"/>
      <c r="X6298" s="14"/>
      <c r="Y6298" s="14"/>
      <c r="Z6298" s="14"/>
      <c r="AA6298" s="14"/>
      <c r="AB6298" s="14"/>
      <c r="AC6298" s="14"/>
      <c r="AD6298" s="14"/>
      <c r="AE6298" s="14"/>
      <c r="AT6298" s="269" t="s">
        <v>200</v>
      </c>
      <c r="AU6298" s="269" t="s">
        <v>82</v>
      </c>
      <c r="AV6298" s="14" t="s">
        <v>82</v>
      </c>
      <c r="AW6298" s="14" t="s">
        <v>30</v>
      </c>
      <c r="AX6298" s="14" t="s">
        <v>73</v>
      </c>
      <c r="AY6298" s="269" t="s">
        <v>189</v>
      </c>
    </row>
    <row r="6299" s="14" customFormat="1">
      <c r="A6299" s="14"/>
      <c r="B6299" s="259"/>
      <c r="C6299" s="260"/>
      <c r="D6299" s="242" t="s">
        <v>200</v>
      </c>
      <c r="E6299" s="261" t="s">
        <v>1</v>
      </c>
      <c r="F6299" s="262" t="s">
        <v>4078</v>
      </c>
      <c r="G6299" s="260"/>
      <c r="H6299" s="263">
        <v>7</v>
      </c>
      <c r="I6299" s="264"/>
      <c r="J6299" s="260"/>
      <c r="K6299" s="260"/>
      <c r="L6299" s="265"/>
      <c r="M6299" s="266"/>
      <c r="N6299" s="267"/>
      <c r="O6299" s="267"/>
      <c r="P6299" s="267"/>
      <c r="Q6299" s="267"/>
      <c r="R6299" s="267"/>
      <c r="S6299" s="267"/>
      <c r="T6299" s="268"/>
      <c r="U6299" s="14"/>
      <c r="V6299" s="14"/>
      <c r="W6299" s="14"/>
      <c r="X6299" s="14"/>
      <c r="Y6299" s="14"/>
      <c r="Z6299" s="14"/>
      <c r="AA6299" s="14"/>
      <c r="AB6299" s="14"/>
      <c r="AC6299" s="14"/>
      <c r="AD6299" s="14"/>
      <c r="AE6299" s="14"/>
      <c r="AT6299" s="269" t="s">
        <v>200</v>
      </c>
      <c r="AU6299" s="269" t="s">
        <v>82</v>
      </c>
      <c r="AV6299" s="14" t="s">
        <v>82</v>
      </c>
      <c r="AW6299" s="14" t="s">
        <v>30</v>
      </c>
      <c r="AX6299" s="14" t="s">
        <v>73</v>
      </c>
      <c r="AY6299" s="269" t="s">
        <v>189</v>
      </c>
    </row>
    <row r="6300" s="13" customFormat="1">
      <c r="A6300" s="13"/>
      <c r="B6300" s="249"/>
      <c r="C6300" s="250"/>
      <c r="D6300" s="242" t="s">
        <v>200</v>
      </c>
      <c r="E6300" s="251" t="s">
        <v>1</v>
      </c>
      <c r="F6300" s="252" t="s">
        <v>932</v>
      </c>
      <c r="G6300" s="250"/>
      <c r="H6300" s="251" t="s">
        <v>1</v>
      </c>
      <c r="I6300" s="253"/>
      <c r="J6300" s="250"/>
      <c r="K6300" s="250"/>
      <c r="L6300" s="254"/>
      <c r="M6300" s="255"/>
      <c r="N6300" s="256"/>
      <c r="O6300" s="256"/>
      <c r="P6300" s="256"/>
      <c r="Q6300" s="256"/>
      <c r="R6300" s="256"/>
      <c r="S6300" s="256"/>
      <c r="T6300" s="257"/>
      <c r="U6300" s="13"/>
      <c r="V6300" s="13"/>
      <c r="W6300" s="13"/>
      <c r="X6300" s="13"/>
      <c r="Y6300" s="13"/>
      <c r="Z6300" s="13"/>
      <c r="AA6300" s="13"/>
      <c r="AB6300" s="13"/>
      <c r="AC6300" s="13"/>
      <c r="AD6300" s="13"/>
      <c r="AE6300" s="13"/>
      <c r="AT6300" s="258" t="s">
        <v>200</v>
      </c>
      <c r="AU6300" s="258" t="s">
        <v>82</v>
      </c>
      <c r="AV6300" s="13" t="s">
        <v>80</v>
      </c>
      <c r="AW6300" s="13" t="s">
        <v>30</v>
      </c>
      <c r="AX6300" s="13" t="s">
        <v>73</v>
      </c>
      <c r="AY6300" s="258" t="s">
        <v>189</v>
      </c>
    </row>
    <row r="6301" s="13" customFormat="1">
      <c r="A6301" s="13"/>
      <c r="B6301" s="249"/>
      <c r="C6301" s="250"/>
      <c r="D6301" s="242" t="s">
        <v>200</v>
      </c>
      <c r="E6301" s="251" t="s">
        <v>1</v>
      </c>
      <c r="F6301" s="252" t="s">
        <v>4075</v>
      </c>
      <c r="G6301" s="250"/>
      <c r="H6301" s="251" t="s">
        <v>1</v>
      </c>
      <c r="I6301" s="253"/>
      <c r="J6301" s="250"/>
      <c r="K6301" s="250"/>
      <c r="L6301" s="254"/>
      <c r="M6301" s="255"/>
      <c r="N6301" s="256"/>
      <c r="O6301" s="256"/>
      <c r="P6301" s="256"/>
      <c r="Q6301" s="256"/>
      <c r="R6301" s="256"/>
      <c r="S6301" s="256"/>
      <c r="T6301" s="257"/>
      <c r="U6301" s="13"/>
      <c r="V6301" s="13"/>
      <c r="W6301" s="13"/>
      <c r="X6301" s="13"/>
      <c r="Y6301" s="13"/>
      <c r="Z6301" s="13"/>
      <c r="AA6301" s="13"/>
      <c r="AB6301" s="13"/>
      <c r="AC6301" s="13"/>
      <c r="AD6301" s="13"/>
      <c r="AE6301" s="13"/>
      <c r="AT6301" s="258" t="s">
        <v>200</v>
      </c>
      <c r="AU6301" s="258" t="s">
        <v>82</v>
      </c>
      <c r="AV6301" s="13" t="s">
        <v>80</v>
      </c>
      <c r="AW6301" s="13" t="s">
        <v>30</v>
      </c>
      <c r="AX6301" s="13" t="s">
        <v>73</v>
      </c>
      <c r="AY6301" s="258" t="s">
        <v>189</v>
      </c>
    </row>
    <row r="6302" s="14" customFormat="1">
      <c r="A6302" s="14"/>
      <c r="B6302" s="259"/>
      <c r="C6302" s="260"/>
      <c r="D6302" s="242" t="s">
        <v>200</v>
      </c>
      <c r="E6302" s="261" t="s">
        <v>1</v>
      </c>
      <c r="F6302" s="262" t="s">
        <v>4079</v>
      </c>
      <c r="G6302" s="260"/>
      <c r="H6302" s="263">
        <v>24.5</v>
      </c>
      <c r="I6302" s="264"/>
      <c r="J6302" s="260"/>
      <c r="K6302" s="260"/>
      <c r="L6302" s="265"/>
      <c r="M6302" s="266"/>
      <c r="N6302" s="267"/>
      <c r="O6302" s="267"/>
      <c r="P6302" s="267"/>
      <c r="Q6302" s="267"/>
      <c r="R6302" s="267"/>
      <c r="S6302" s="267"/>
      <c r="T6302" s="268"/>
      <c r="U6302" s="14"/>
      <c r="V6302" s="14"/>
      <c r="W6302" s="14"/>
      <c r="X6302" s="14"/>
      <c r="Y6302" s="14"/>
      <c r="Z6302" s="14"/>
      <c r="AA6302" s="14"/>
      <c r="AB6302" s="14"/>
      <c r="AC6302" s="14"/>
      <c r="AD6302" s="14"/>
      <c r="AE6302" s="14"/>
      <c r="AT6302" s="269" t="s">
        <v>200</v>
      </c>
      <c r="AU6302" s="269" t="s">
        <v>82</v>
      </c>
      <c r="AV6302" s="14" t="s">
        <v>82</v>
      </c>
      <c r="AW6302" s="14" t="s">
        <v>30</v>
      </c>
      <c r="AX6302" s="14" t="s">
        <v>73</v>
      </c>
      <c r="AY6302" s="269" t="s">
        <v>189</v>
      </c>
    </row>
    <row r="6303" s="13" customFormat="1">
      <c r="A6303" s="13"/>
      <c r="B6303" s="249"/>
      <c r="C6303" s="250"/>
      <c r="D6303" s="242" t="s">
        <v>200</v>
      </c>
      <c r="E6303" s="251" t="s">
        <v>1</v>
      </c>
      <c r="F6303" s="252" t="s">
        <v>944</v>
      </c>
      <c r="G6303" s="250"/>
      <c r="H6303" s="251" t="s">
        <v>1</v>
      </c>
      <c r="I6303" s="253"/>
      <c r="J6303" s="250"/>
      <c r="K6303" s="250"/>
      <c r="L6303" s="254"/>
      <c r="M6303" s="255"/>
      <c r="N6303" s="256"/>
      <c r="O6303" s="256"/>
      <c r="P6303" s="256"/>
      <c r="Q6303" s="256"/>
      <c r="R6303" s="256"/>
      <c r="S6303" s="256"/>
      <c r="T6303" s="257"/>
      <c r="U6303" s="13"/>
      <c r="V6303" s="13"/>
      <c r="W6303" s="13"/>
      <c r="X6303" s="13"/>
      <c r="Y6303" s="13"/>
      <c r="Z6303" s="13"/>
      <c r="AA6303" s="13"/>
      <c r="AB6303" s="13"/>
      <c r="AC6303" s="13"/>
      <c r="AD6303" s="13"/>
      <c r="AE6303" s="13"/>
      <c r="AT6303" s="258" t="s">
        <v>200</v>
      </c>
      <c r="AU6303" s="258" t="s">
        <v>82</v>
      </c>
      <c r="AV6303" s="13" t="s">
        <v>80</v>
      </c>
      <c r="AW6303" s="13" t="s">
        <v>30</v>
      </c>
      <c r="AX6303" s="13" t="s">
        <v>73</v>
      </c>
      <c r="AY6303" s="258" t="s">
        <v>189</v>
      </c>
    </row>
    <row r="6304" s="13" customFormat="1">
      <c r="A6304" s="13"/>
      <c r="B6304" s="249"/>
      <c r="C6304" s="250"/>
      <c r="D6304" s="242" t="s">
        <v>200</v>
      </c>
      <c r="E6304" s="251" t="s">
        <v>1</v>
      </c>
      <c r="F6304" s="252" t="s">
        <v>4075</v>
      </c>
      <c r="G6304" s="250"/>
      <c r="H6304" s="251" t="s">
        <v>1</v>
      </c>
      <c r="I6304" s="253"/>
      <c r="J6304" s="250"/>
      <c r="K6304" s="250"/>
      <c r="L6304" s="254"/>
      <c r="M6304" s="255"/>
      <c r="N6304" s="256"/>
      <c r="O6304" s="256"/>
      <c r="P6304" s="256"/>
      <c r="Q6304" s="256"/>
      <c r="R6304" s="256"/>
      <c r="S6304" s="256"/>
      <c r="T6304" s="257"/>
      <c r="U6304" s="13"/>
      <c r="V6304" s="13"/>
      <c r="W6304" s="13"/>
      <c r="X6304" s="13"/>
      <c r="Y6304" s="13"/>
      <c r="Z6304" s="13"/>
      <c r="AA6304" s="13"/>
      <c r="AB6304" s="13"/>
      <c r="AC6304" s="13"/>
      <c r="AD6304" s="13"/>
      <c r="AE6304" s="13"/>
      <c r="AT6304" s="258" t="s">
        <v>200</v>
      </c>
      <c r="AU6304" s="258" t="s">
        <v>82</v>
      </c>
      <c r="AV6304" s="13" t="s">
        <v>80</v>
      </c>
      <c r="AW6304" s="13" t="s">
        <v>30</v>
      </c>
      <c r="AX6304" s="13" t="s">
        <v>73</v>
      </c>
      <c r="AY6304" s="258" t="s">
        <v>189</v>
      </c>
    </row>
    <row r="6305" s="14" customFormat="1">
      <c r="A6305" s="14"/>
      <c r="B6305" s="259"/>
      <c r="C6305" s="260"/>
      <c r="D6305" s="242" t="s">
        <v>200</v>
      </c>
      <c r="E6305" s="261" t="s">
        <v>1</v>
      </c>
      <c r="F6305" s="262" t="s">
        <v>4079</v>
      </c>
      <c r="G6305" s="260"/>
      <c r="H6305" s="263">
        <v>24.5</v>
      </c>
      <c r="I6305" s="264"/>
      <c r="J6305" s="260"/>
      <c r="K6305" s="260"/>
      <c r="L6305" s="265"/>
      <c r="M6305" s="266"/>
      <c r="N6305" s="267"/>
      <c r="O6305" s="267"/>
      <c r="P6305" s="267"/>
      <c r="Q6305" s="267"/>
      <c r="R6305" s="267"/>
      <c r="S6305" s="267"/>
      <c r="T6305" s="268"/>
      <c r="U6305" s="14"/>
      <c r="V6305" s="14"/>
      <c r="W6305" s="14"/>
      <c r="X6305" s="14"/>
      <c r="Y6305" s="14"/>
      <c r="Z6305" s="14"/>
      <c r="AA6305" s="14"/>
      <c r="AB6305" s="14"/>
      <c r="AC6305" s="14"/>
      <c r="AD6305" s="14"/>
      <c r="AE6305" s="14"/>
      <c r="AT6305" s="269" t="s">
        <v>200</v>
      </c>
      <c r="AU6305" s="269" t="s">
        <v>82</v>
      </c>
      <c r="AV6305" s="14" t="s">
        <v>82</v>
      </c>
      <c r="AW6305" s="14" t="s">
        <v>30</v>
      </c>
      <c r="AX6305" s="14" t="s">
        <v>73</v>
      </c>
      <c r="AY6305" s="269" t="s">
        <v>189</v>
      </c>
    </row>
    <row r="6306" s="15" customFormat="1">
      <c r="A6306" s="15"/>
      <c r="B6306" s="270"/>
      <c r="C6306" s="271"/>
      <c r="D6306" s="242" t="s">
        <v>200</v>
      </c>
      <c r="E6306" s="272" t="s">
        <v>1</v>
      </c>
      <c r="F6306" s="273" t="s">
        <v>207</v>
      </c>
      <c r="G6306" s="271"/>
      <c r="H6306" s="274">
        <v>98</v>
      </c>
      <c r="I6306" s="275"/>
      <c r="J6306" s="271"/>
      <c r="K6306" s="271"/>
      <c r="L6306" s="276"/>
      <c r="M6306" s="277"/>
      <c r="N6306" s="278"/>
      <c r="O6306" s="278"/>
      <c r="P6306" s="278"/>
      <c r="Q6306" s="278"/>
      <c r="R6306" s="278"/>
      <c r="S6306" s="278"/>
      <c r="T6306" s="279"/>
      <c r="U6306" s="15"/>
      <c r="V6306" s="15"/>
      <c r="W6306" s="15"/>
      <c r="X6306" s="15"/>
      <c r="Y6306" s="15"/>
      <c r="Z6306" s="15"/>
      <c r="AA6306" s="15"/>
      <c r="AB6306" s="15"/>
      <c r="AC6306" s="15"/>
      <c r="AD6306" s="15"/>
      <c r="AE6306" s="15"/>
      <c r="AT6306" s="280" t="s">
        <v>200</v>
      </c>
      <c r="AU6306" s="280" t="s">
        <v>82</v>
      </c>
      <c r="AV6306" s="15" t="s">
        <v>195</v>
      </c>
      <c r="AW6306" s="15" t="s">
        <v>30</v>
      </c>
      <c r="AX6306" s="15" t="s">
        <v>73</v>
      </c>
      <c r="AY6306" s="280" t="s">
        <v>189</v>
      </c>
    </row>
    <row r="6307" s="14" customFormat="1">
      <c r="A6307" s="14"/>
      <c r="B6307" s="259"/>
      <c r="C6307" s="260"/>
      <c r="D6307" s="242" t="s">
        <v>200</v>
      </c>
      <c r="E6307" s="261" t="s">
        <v>1</v>
      </c>
      <c r="F6307" s="262" t="s">
        <v>4099</v>
      </c>
      <c r="G6307" s="260"/>
      <c r="H6307" s="263">
        <v>107.8</v>
      </c>
      <c r="I6307" s="264"/>
      <c r="J6307" s="260"/>
      <c r="K6307" s="260"/>
      <c r="L6307" s="265"/>
      <c r="M6307" s="266"/>
      <c r="N6307" s="267"/>
      <c r="O6307" s="267"/>
      <c r="P6307" s="267"/>
      <c r="Q6307" s="267"/>
      <c r="R6307" s="267"/>
      <c r="S6307" s="267"/>
      <c r="T6307" s="268"/>
      <c r="U6307" s="14"/>
      <c r="V6307" s="14"/>
      <c r="W6307" s="14"/>
      <c r="X6307" s="14"/>
      <c r="Y6307" s="14"/>
      <c r="Z6307" s="14"/>
      <c r="AA6307" s="14"/>
      <c r="AB6307" s="14"/>
      <c r="AC6307" s="14"/>
      <c r="AD6307" s="14"/>
      <c r="AE6307" s="14"/>
      <c r="AT6307" s="269" t="s">
        <v>200</v>
      </c>
      <c r="AU6307" s="269" t="s">
        <v>82</v>
      </c>
      <c r="AV6307" s="14" t="s">
        <v>82</v>
      </c>
      <c r="AW6307" s="14" t="s">
        <v>30</v>
      </c>
      <c r="AX6307" s="14" t="s">
        <v>80</v>
      </c>
      <c r="AY6307" s="269" t="s">
        <v>189</v>
      </c>
    </row>
    <row r="6308" s="2" customFormat="1" ht="37.8" customHeight="1">
      <c r="A6308" s="39"/>
      <c r="B6308" s="40"/>
      <c r="C6308" s="281" t="s">
        <v>4104</v>
      </c>
      <c r="D6308" s="281" t="s">
        <v>273</v>
      </c>
      <c r="E6308" s="282" t="s">
        <v>4105</v>
      </c>
      <c r="F6308" s="283" t="s">
        <v>4106</v>
      </c>
      <c r="G6308" s="284" t="s">
        <v>466</v>
      </c>
      <c r="H6308" s="285">
        <v>50.776000000000003</v>
      </c>
      <c r="I6308" s="286"/>
      <c r="J6308" s="287">
        <f>ROUND(I6308*H6308,2)</f>
        <v>0</v>
      </c>
      <c r="K6308" s="288"/>
      <c r="L6308" s="289"/>
      <c r="M6308" s="290" t="s">
        <v>1</v>
      </c>
      <c r="N6308" s="291" t="s">
        <v>38</v>
      </c>
      <c r="O6308" s="92"/>
      <c r="P6308" s="238">
        <f>O6308*H6308</f>
        <v>0</v>
      </c>
      <c r="Q6308" s="238">
        <v>0.00064999999999999997</v>
      </c>
      <c r="R6308" s="238">
        <f>Q6308*H6308</f>
        <v>0.033004400000000003</v>
      </c>
      <c r="S6308" s="238">
        <v>0</v>
      </c>
      <c r="T6308" s="239">
        <f>S6308*H6308</f>
        <v>0</v>
      </c>
      <c r="U6308" s="39"/>
      <c r="V6308" s="39"/>
      <c r="W6308" s="39"/>
      <c r="X6308" s="39"/>
      <c r="Y6308" s="39"/>
      <c r="Z6308" s="39"/>
      <c r="AA6308" s="39"/>
      <c r="AB6308" s="39"/>
      <c r="AC6308" s="39"/>
      <c r="AD6308" s="39"/>
      <c r="AE6308" s="39"/>
      <c r="AR6308" s="240" t="s">
        <v>471</v>
      </c>
      <c r="AT6308" s="240" t="s">
        <v>273</v>
      </c>
      <c r="AU6308" s="240" t="s">
        <v>82</v>
      </c>
      <c r="AY6308" s="18" t="s">
        <v>189</v>
      </c>
      <c r="BE6308" s="241">
        <f>IF(N6308="základní",J6308,0)</f>
        <v>0</v>
      </c>
      <c r="BF6308" s="241">
        <f>IF(N6308="snížená",J6308,0)</f>
        <v>0</v>
      </c>
      <c r="BG6308" s="241">
        <f>IF(N6308="zákl. přenesená",J6308,0)</f>
        <v>0</v>
      </c>
      <c r="BH6308" s="241">
        <f>IF(N6308="sníž. přenesená",J6308,0)</f>
        <v>0</v>
      </c>
      <c r="BI6308" s="241">
        <f>IF(N6308="nulová",J6308,0)</f>
        <v>0</v>
      </c>
      <c r="BJ6308" s="18" t="s">
        <v>80</v>
      </c>
      <c r="BK6308" s="241">
        <f>ROUND(I6308*H6308,2)</f>
        <v>0</v>
      </c>
      <c r="BL6308" s="18" t="s">
        <v>306</v>
      </c>
      <c r="BM6308" s="240" t="s">
        <v>4107</v>
      </c>
    </row>
    <row r="6309" s="2" customFormat="1">
      <c r="A6309" s="39"/>
      <c r="B6309" s="40"/>
      <c r="C6309" s="41"/>
      <c r="D6309" s="242" t="s">
        <v>197</v>
      </c>
      <c r="E6309" s="41"/>
      <c r="F6309" s="243" t="s">
        <v>4106</v>
      </c>
      <c r="G6309" s="41"/>
      <c r="H6309" s="41"/>
      <c r="I6309" s="244"/>
      <c r="J6309" s="41"/>
      <c r="K6309" s="41"/>
      <c r="L6309" s="45"/>
      <c r="M6309" s="245"/>
      <c r="N6309" s="246"/>
      <c r="O6309" s="92"/>
      <c r="P6309" s="92"/>
      <c r="Q6309" s="92"/>
      <c r="R6309" s="92"/>
      <c r="S6309" s="92"/>
      <c r="T6309" s="93"/>
      <c r="U6309" s="39"/>
      <c r="V6309" s="39"/>
      <c r="W6309" s="39"/>
      <c r="X6309" s="39"/>
      <c r="Y6309" s="39"/>
      <c r="Z6309" s="39"/>
      <c r="AA6309" s="39"/>
      <c r="AB6309" s="39"/>
      <c r="AC6309" s="39"/>
      <c r="AD6309" s="39"/>
      <c r="AE6309" s="39"/>
      <c r="AT6309" s="18" t="s">
        <v>197</v>
      </c>
      <c r="AU6309" s="18" t="s">
        <v>82</v>
      </c>
    </row>
    <row r="6310" s="13" customFormat="1">
      <c r="A6310" s="13"/>
      <c r="B6310" s="249"/>
      <c r="C6310" s="250"/>
      <c r="D6310" s="242" t="s">
        <v>200</v>
      </c>
      <c r="E6310" s="251" t="s">
        <v>1</v>
      </c>
      <c r="F6310" s="252" t="s">
        <v>928</v>
      </c>
      <c r="G6310" s="250"/>
      <c r="H6310" s="251" t="s">
        <v>1</v>
      </c>
      <c r="I6310" s="253"/>
      <c r="J6310" s="250"/>
      <c r="K6310" s="250"/>
      <c r="L6310" s="254"/>
      <c r="M6310" s="255"/>
      <c r="N6310" s="256"/>
      <c r="O6310" s="256"/>
      <c r="P6310" s="256"/>
      <c r="Q6310" s="256"/>
      <c r="R6310" s="256"/>
      <c r="S6310" s="256"/>
      <c r="T6310" s="257"/>
      <c r="U6310" s="13"/>
      <c r="V6310" s="13"/>
      <c r="W6310" s="13"/>
      <c r="X6310" s="13"/>
      <c r="Y6310" s="13"/>
      <c r="Z6310" s="13"/>
      <c r="AA6310" s="13"/>
      <c r="AB6310" s="13"/>
      <c r="AC6310" s="13"/>
      <c r="AD6310" s="13"/>
      <c r="AE6310" s="13"/>
      <c r="AT6310" s="258" t="s">
        <v>200</v>
      </c>
      <c r="AU6310" s="258" t="s">
        <v>82</v>
      </c>
      <c r="AV6310" s="13" t="s">
        <v>80</v>
      </c>
      <c r="AW6310" s="13" t="s">
        <v>30</v>
      </c>
      <c r="AX6310" s="13" t="s">
        <v>73</v>
      </c>
      <c r="AY6310" s="258" t="s">
        <v>189</v>
      </c>
    </row>
    <row r="6311" s="13" customFormat="1">
      <c r="A6311" s="13"/>
      <c r="B6311" s="249"/>
      <c r="C6311" s="250"/>
      <c r="D6311" s="242" t="s">
        <v>200</v>
      </c>
      <c r="E6311" s="251" t="s">
        <v>1</v>
      </c>
      <c r="F6311" s="252" t="s">
        <v>4082</v>
      </c>
      <c r="G6311" s="250"/>
      <c r="H6311" s="251" t="s">
        <v>1</v>
      </c>
      <c r="I6311" s="253"/>
      <c r="J6311" s="250"/>
      <c r="K6311" s="250"/>
      <c r="L6311" s="254"/>
      <c r="M6311" s="255"/>
      <c r="N6311" s="256"/>
      <c r="O6311" s="256"/>
      <c r="P6311" s="256"/>
      <c r="Q6311" s="256"/>
      <c r="R6311" s="256"/>
      <c r="S6311" s="256"/>
      <c r="T6311" s="257"/>
      <c r="U6311" s="13"/>
      <c r="V6311" s="13"/>
      <c r="W6311" s="13"/>
      <c r="X6311" s="13"/>
      <c r="Y6311" s="13"/>
      <c r="Z6311" s="13"/>
      <c r="AA6311" s="13"/>
      <c r="AB6311" s="13"/>
      <c r="AC6311" s="13"/>
      <c r="AD6311" s="13"/>
      <c r="AE6311" s="13"/>
      <c r="AT6311" s="258" t="s">
        <v>200</v>
      </c>
      <c r="AU6311" s="258" t="s">
        <v>82</v>
      </c>
      <c r="AV6311" s="13" t="s">
        <v>80</v>
      </c>
      <c r="AW6311" s="13" t="s">
        <v>30</v>
      </c>
      <c r="AX6311" s="13" t="s">
        <v>73</v>
      </c>
      <c r="AY6311" s="258" t="s">
        <v>189</v>
      </c>
    </row>
    <row r="6312" s="14" customFormat="1">
      <c r="A6312" s="14"/>
      <c r="B6312" s="259"/>
      <c r="C6312" s="260"/>
      <c r="D6312" s="242" t="s">
        <v>200</v>
      </c>
      <c r="E6312" s="261" t="s">
        <v>1</v>
      </c>
      <c r="F6312" s="262" t="s">
        <v>4083</v>
      </c>
      <c r="G6312" s="260"/>
      <c r="H6312" s="263">
        <v>9.3699999999999992</v>
      </c>
      <c r="I6312" s="264"/>
      <c r="J6312" s="260"/>
      <c r="K6312" s="260"/>
      <c r="L6312" s="265"/>
      <c r="M6312" s="266"/>
      <c r="N6312" s="267"/>
      <c r="O6312" s="267"/>
      <c r="P6312" s="267"/>
      <c r="Q6312" s="267"/>
      <c r="R6312" s="267"/>
      <c r="S6312" s="267"/>
      <c r="T6312" s="268"/>
      <c r="U6312" s="14"/>
      <c r="V6312" s="14"/>
      <c r="W6312" s="14"/>
      <c r="X6312" s="14"/>
      <c r="Y6312" s="14"/>
      <c r="Z6312" s="14"/>
      <c r="AA6312" s="14"/>
      <c r="AB6312" s="14"/>
      <c r="AC6312" s="14"/>
      <c r="AD6312" s="14"/>
      <c r="AE6312" s="14"/>
      <c r="AT6312" s="269" t="s">
        <v>200</v>
      </c>
      <c r="AU6312" s="269" t="s">
        <v>82</v>
      </c>
      <c r="AV6312" s="14" t="s">
        <v>82</v>
      </c>
      <c r="AW6312" s="14" t="s">
        <v>30</v>
      </c>
      <c r="AX6312" s="14" t="s">
        <v>73</v>
      </c>
      <c r="AY6312" s="269" t="s">
        <v>189</v>
      </c>
    </row>
    <row r="6313" s="13" customFormat="1">
      <c r="A6313" s="13"/>
      <c r="B6313" s="249"/>
      <c r="C6313" s="250"/>
      <c r="D6313" s="242" t="s">
        <v>200</v>
      </c>
      <c r="E6313" s="251" t="s">
        <v>1</v>
      </c>
      <c r="F6313" s="252" t="s">
        <v>932</v>
      </c>
      <c r="G6313" s="250"/>
      <c r="H6313" s="251" t="s">
        <v>1</v>
      </c>
      <c r="I6313" s="253"/>
      <c r="J6313" s="250"/>
      <c r="K6313" s="250"/>
      <c r="L6313" s="254"/>
      <c r="M6313" s="255"/>
      <c r="N6313" s="256"/>
      <c r="O6313" s="256"/>
      <c r="P6313" s="256"/>
      <c r="Q6313" s="256"/>
      <c r="R6313" s="256"/>
      <c r="S6313" s="256"/>
      <c r="T6313" s="257"/>
      <c r="U6313" s="13"/>
      <c r="V6313" s="13"/>
      <c r="W6313" s="13"/>
      <c r="X6313" s="13"/>
      <c r="Y6313" s="13"/>
      <c r="Z6313" s="13"/>
      <c r="AA6313" s="13"/>
      <c r="AB6313" s="13"/>
      <c r="AC6313" s="13"/>
      <c r="AD6313" s="13"/>
      <c r="AE6313" s="13"/>
      <c r="AT6313" s="258" t="s">
        <v>200</v>
      </c>
      <c r="AU6313" s="258" t="s">
        <v>82</v>
      </c>
      <c r="AV6313" s="13" t="s">
        <v>80</v>
      </c>
      <c r="AW6313" s="13" t="s">
        <v>30</v>
      </c>
      <c r="AX6313" s="13" t="s">
        <v>73</v>
      </c>
      <c r="AY6313" s="258" t="s">
        <v>189</v>
      </c>
    </row>
    <row r="6314" s="13" customFormat="1">
      <c r="A6314" s="13"/>
      <c r="B6314" s="249"/>
      <c r="C6314" s="250"/>
      <c r="D6314" s="242" t="s">
        <v>200</v>
      </c>
      <c r="E6314" s="251" t="s">
        <v>1</v>
      </c>
      <c r="F6314" s="252" t="s">
        <v>4082</v>
      </c>
      <c r="G6314" s="250"/>
      <c r="H6314" s="251" t="s">
        <v>1</v>
      </c>
      <c r="I6314" s="253"/>
      <c r="J6314" s="250"/>
      <c r="K6314" s="250"/>
      <c r="L6314" s="254"/>
      <c r="M6314" s="255"/>
      <c r="N6314" s="256"/>
      <c r="O6314" s="256"/>
      <c r="P6314" s="256"/>
      <c r="Q6314" s="256"/>
      <c r="R6314" s="256"/>
      <c r="S6314" s="256"/>
      <c r="T6314" s="257"/>
      <c r="U6314" s="13"/>
      <c r="V6314" s="13"/>
      <c r="W6314" s="13"/>
      <c r="X6314" s="13"/>
      <c r="Y6314" s="13"/>
      <c r="Z6314" s="13"/>
      <c r="AA6314" s="13"/>
      <c r="AB6314" s="13"/>
      <c r="AC6314" s="13"/>
      <c r="AD6314" s="13"/>
      <c r="AE6314" s="13"/>
      <c r="AT6314" s="258" t="s">
        <v>200</v>
      </c>
      <c r="AU6314" s="258" t="s">
        <v>82</v>
      </c>
      <c r="AV6314" s="13" t="s">
        <v>80</v>
      </c>
      <c r="AW6314" s="13" t="s">
        <v>30</v>
      </c>
      <c r="AX6314" s="13" t="s">
        <v>73</v>
      </c>
      <c r="AY6314" s="258" t="s">
        <v>189</v>
      </c>
    </row>
    <row r="6315" s="14" customFormat="1">
      <c r="A6315" s="14"/>
      <c r="B6315" s="259"/>
      <c r="C6315" s="260"/>
      <c r="D6315" s="242" t="s">
        <v>200</v>
      </c>
      <c r="E6315" s="261" t="s">
        <v>1</v>
      </c>
      <c r="F6315" s="262" t="s">
        <v>4084</v>
      </c>
      <c r="G6315" s="260"/>
      <c r="H6315" s="263">
        <v>18.395</v>
      </c>
      <c r="I6315" s="264"/>
      <c r="J6315" s="260"/>
      <c r="K6315" s="260"/>
      <c r="L6315" s="265"/>
      <c r="M6315" s="266"/>
      <c r="N6315" s="267"/>
      <c r="O6315" s="267"/>
      <c r="P6315" s="267"/>
      <c r="Q6315" s="267"/>
      <c r="R6315" s="267"/>
      <c r="S6315" s="267"/>
      <c r="T6315" s="268"/>
      <c r="U6315" s="14"/>
      <c r="V6315" s="14"/>
      <c r="W6315" s="14"/>
      <c r="X6315" s="14"/>
      <c r="Y6315" s="14"/>
      <c r="Z6315" s="14"/>
      <c r="AA6315" s="14"/>
      <c r="AB6315" s="14"/>
      <c r="AC6315" s="14"/>
      <c r="AD6315" s="14"/>
      <c r="AE6315" s="14"/>
      <c r="AT6315" s="269" t="s">
        <v>200</v>
      </c>
      <c r="AU6315" s="269" t="s">
        <v>82</v>
      </c>
      <c r="AV6315" s="14" t="s">
        <v>82</v>
      </c>
      <c r="AW6315" s="14" t="s">
        <v>30</v>
      </c>
      <c r="AX6315" s="14" t="s">
        <v>73</v>
      </c>
      <c r="AY6315" s="269" t="s">
        <v>189</v>
      </c>
    </row>
    <row r="6316" s="13" customFormat="1">
      <c r="A6316" s="13"/>
      <c r="B6316" s="249"/>
      <c r="C6316" s="250"/>
      <c r="D6316" s="242" t="s">
        <v>200</v>
      </c>
      <c r="E6316" s="251" t="s">
        <v>1</v>
      </c>
      <c r="F6316" s="252" t="s">
        <v>944</v>
      </c>
      <c r="G6316" s="250"/>
      <c r="H6316" s="251" t="s">
        <v>1</v>
      </c>
      <c r="I6316" s="253"/>
      <c r="J6316" s="250"/>
      <c r="K6316" s="250"/>
      <c r="L6316" s="254"/>
      <c r="M6316" s="255"/>
      <c r="N6316" s="256"/>
      <c r="O6316" s="256"/>
      <c r="P6316" s="256"/>
      <c r="Q6316" s="256"/>
      <c r="R6316" s="256"/>
      <c r="S6316" s="256"/>
      <c r="T6316" s="257"/>
      <c r="U6316" s="13"/>
      <c r="V6316" s="13"/>
      <c r="W6316" s="13"/>
      <c r="X6316" s="13"/>
      <c r="Y6316" s="13"/>
      <c r="Z6316" s="13"/>
      <c r="AA6316" s="13"/>
      <c r="AB6316" s="13"/>
      <c r="AC6316" s="13"/>
      <c r="AD6316" s="13"/>
      <c r="AE6316" s="13"/>
      <c r="AT6316" s="258" t="s">
        <v>200</v>
      </c>
      <c r="AU6316" s="258" t="s">
        <v>82</v>
      </c>
      <c r="AV6316" s="13" t="s">
        <v>80</v>
      </c>
      <c r="AW6316" s="13" t="s">
        <v>30</v>
      </c>
      <c r="AX6316" s="13" t="s">
        <v>73</v>
      </c>
      <c r="AY6316" s="258" t="s">
        <v>189</v>
      </c>
    </row>
    <row r="6317" s="13" customFormat="1">
      <c r="A6317" s="13"/>
      <c r="B6317" s="249"/>
      <c r="C6317" s="250"/>
      <c r="D6317" s="242" t="s">
        <v>200</v>
      </c>
      <c r="E6317" s="251" t="s">
        <v>1</v>
      </c>
      <c r="F6317" s="252" t="s">
        <v>4082</v>
      </c>
      <c r="G6317" s="250"/>
      <c r="H6317" s="251" t="s">
        <v>1</v>
      </c>
      <c r="I6317" s="253"/>
      <c r="J6317" s="250"/>
      <c r="K6317" s="250"/>
      <c r="L6317" s="254"/>
      <c r="M6317" s="255"/>
      <c r="N6317" s="256"/>
      <c r="O6317" s="256"/>
      <c r="P6317" s="256"/>
      <c r="Q6317" s="256"/>
      <c r="R6317" s="256"/>
      <c r="S6317" s="256"/>
      <c r="T6317" s="257"/>
      <c r="U6317" s="13"/>
      <c r="V6317" s="13"/>
      <c r="W6317" s="13"/>
      <c r="X6317" s="13"/>
      <c r="Y6317" s="13"/>
      <c r="Z6317" s="13"/>
      <c r="AA6317" s="13"/>
      <c r="AB6317" s="13"/>
      <c r="AC6317" s="13"/>
      <c r="AD6317" s="13"/>
      <c r="AE6317" s="13"/>
      <c r="AT6317" s="258" t="s">
        <v>200</v>
      </c>
      <c r="AU6317" s="258" t="s">
        <v>82</v>
      </c>
      <c r="AV6317" s="13" t="s">
        <v>80</v>
      </c>
      <c r="AW6317" s="13" t="s">
        <v>30</v>
      </c>
      <c r="AX6317" s="13" t="s">
        <v>73</v>
      </c>
      <c r="AY6317" s="258" t="s">
        <v>189</v>
      </c>
    </row>
    <row r="6318" s="14" customFormat="1">
      <c r="A6318" s="14"/>
      <c r="B6318" s="259"/>
      <c r="C6318" s="260"/>
      <c r="D6318" s="242" t="s">
        <v>200</v>
      </c>
      <c r="E6318" s="261" t="s">
        <v>1</v>
      </c>
      <c r="F6318" s="262" t="s">
        <v>4084</v>
      </c>
      <c r="G6318" s="260"/>
      <c r="H6318" s="263">
        <v>18.395</v>
      </c>
      <c r="I6318" s="264"/>
      <c r="J6318" s="260"/>
      <c r="K6318" s="260"/>
      <c r="L6318" s="265"/>
      <c r="M6318" s="266"/>
      <c r="N6318" s="267"/>
      <c r="O6318" s="267"/>
      <c r="P6318" s="267"/>
      <c r="Q6318" s="267"/>
      <c r="R6318" s="267"/>
      <c r="S6318" s="267"/>
      <c r="T6318" s="268"/>
      <c r="U6318" s="14"/>
      <c r="V6318" s="14"/>
      <c r="W6318" s="14"/>
      <c r="X6318" s="14"/>
      <c r="Y6318" s="14"/>
      <c r="Z6318" s="14"/>
      <c r="AA6318" s="14"/>
      <c r="AB6318" s="14"/>
      <c r="AC6318" s="14"/>
      <c r="AD6318" s="14"/>
      <c r="AE6318" s="14"/>
      <c r="AT6318" s="269" t="s">
        <v>200</v>
      </c>
      <c r="AU6318" s="269" t="s">
        <v>82</v>
      </c>
      <c r="AV6318" s="14" t="s">
        <v>82</v>
      </c>
      <c r="AW6318" s="14" t="s">
        <v>30</v>
      </c>
      <c r="AX6318" s="14" t="s">
        <v>73</v>
      </c>
      <c r="AY6318" s="269" t="s">
        <v>189</v>
      </c>
    </row>
    <row r="6319" s="15" customFormat="1">
      <c r="A6319" s="15"/>
      <c r="B6319" s="270"/>
      <c r="C6319" s="271"/>
      <c r="D6319" s="242" t="s">
        <v>200</v>
      </c>
      <c r="E6319" s="272" t="s">
        <v>1</v>
      </c>
      <c r="F6319" s="273" t="s">
        <v>207</v>
      </c>
      <c r="G6319" s="271"/>
      <c r="H6319" s="274">
        <v>46.159999999999997</v>
      </c>
      <c r="I6319" s="275"/>
      <c r="J6319" s="271"/>
      <c r="K6319" s="271"/>
      <c r="L6319" s="276"/>
      <c r="M6319" s="277"/>
      <c r="N6319" s="278"/>
      <c r="O6319" s="278"/>
      <c r="P6319" s="278"/>
      <c r="Q6319" s="278"/>
      <c r="R6319" s="278"/>
      <c r="S6319" s="278"/>
      <c r="T6319" s="279"/>
      <c r="U6319" s="15"/>
      <c r="V6319" s="15"/>
      <c r="W6319" s="15"/>
      <c r="X6319" s="15"/>
      <c r="Y6319" s="15"/>
      <c r="Z6319" s="15"/>
      <c r="AA6319" s="15"/>
      <c r="AB6319" s="15"/>
      <c r="AC6319" s="15"/>
      <c r="AD6319" s="15"/>
      <c r="AE6319" s="15"/>
      <c r="AT6319" s="280" t="s">
        <v>200</v>
      </c>
      <c r="AU6319" s="280" t="s">
        <v>82</v>
      </c>
      <c r="AV6319" s="15" t="s">
        <v>195</v>
      </c>
      <c r="AW6319" s="15" t="s">
        <v>30</v>
      </c>
      <c r="AX6319" s="15" t="s">
        <v>73</v>
      </c>
      <c r="AY6319" s="280" t="s">
        <v>189</v>
      </c>
    </row>
    <row r="6320" s="14" customFormat="1">
      <c r="A6320" s="14"/>
      <c r="B6320" s="259"/>
      <c r="C6320" s="260"/>
      <c r="D6320" s="242" t="s">
        <v>200</v>
      </c>
      <c r="E6320" s="261" t="s">
        <v>1</v>
      </c>
      <c r="F6320" s="262" t="s">
        <v>4108</v>
      </c>
      <c r="G6320" s="260"/>
      <c r="H6320" s="263">
        <v>50.776000000000003</v>
      </c>
      <c r="I6320" s="264"/>
      <c r="J6320" s="260"/>
      <c r="K6320" s="260"/>
      <c r="L6320" s="265"/>
      <c r="M6320" s="266"/>
      <c r="N6320" s="267"/>
      <c r="O6320" s="267"/>
      <c r="P6320" s="267"/>
      <c r="Q6320" s="267"/>
      <c r="R6320" s="267"/>
      <c r="S6320" s="267"/>
      <c r="T6320" s="268"/>
      <c r="U6320" s="14"/>
      <c r="V6320" s="14"/>
      <c r="W6320" s="14"/>
      <c r="X6320" s="14"/>
      <c r="Y6320" s="14"/>
      <c r="Z6320" s="14"/>
      <c r="AA6320" s="14"/>
      <c r="AB6320" s="14"/>
      <c r="AC6320" s="14"/>
      <c r="AD6320" s="14"/>
      <c r="AE6320" s="14"/>
      <c r="AT6320" s="269" t="s">
        <v>200</v>
      </c>
      <c r="AU6320" s="269" t="s">
        <v>82</v>
      </c>
      <c r="AV6320" s="14" t="s">
        <v>82</v>
      </c>
      <c r="AW6320" s="14" t="s">
        <v>30</v>
      </c>
      <c r="AX6320" s="14" t="s">
        <v>80</v>
      </c>
      <c r="AY6320" s="269" t="s">
        <v>189</v>
      </c>
    </row>
    <row r="6321" s="2" customFormat="1" ht="37.8" customHeight="1">
      <c r="A6321" s="39"/>
      <c r="B6321" s="40"/>
      <c r="C6321" s="281" t="s">
        <v>4109</v>
      </c>
      <c r="D6321" s="281" t="s">
        <v>273</v>
      </c>
      <c r="E6321" s="282" t="s">
        <v>4110</v>
      </c>
      <c r="F6321" s="283" t="s">
        <v>4111</v>
      </c>
      <c r="G6321" s="284" t="s">
        <v>466</v>
      </c>
      <c r="H6321" s="285">
        <v>97.504000000000005</v>
      </c>
      <c r="I6321" s="286"/>
      <c r="J6321" s="287">
        <f>ROUND(I6321*H6321,2)</f>
        <v>0</v>
      </c>
      <c r="K6321" s="288"/>
      <c r="L6321" s="289"/>
      <c r="M6321" s="290" t="s">
        <v>1</v>
      </c>
      <c r="N6321" s="291" t="s">
        <v>38</v>
      </c>
      <c r="O6321" s="92"/>
      <c r="P6321" s="238">
        <f>O6321*H6321</f>
        <v>0</v>
      </c>
      <c r="Q6321" s="238">
        <v>0.0016199999999999999</v>
      </c>
      <c r="R6321" s="238">
        <f>Q6321*H6321</f>
        <v>0.15795648000000001</v>
      </c>
      <c r="S6321" s="238">
        <v>0</v>
      </c>
      <c r="T6321" s="239">
        <f>S6321*H6321</f>
        <v>0</v>
      </c>
      <c r="U6321" s="39"/>
      <c r="V6321" s="39"/>
      <c r="W6321" s="39"/>
      <c r="X6321" s="39"/>
      <c r="Y6321" s="39"/>
      <c r="Z6321" s="39"/>
      <c r="AA6321" s="39"/>
      <c r="AB6321" s="39"/>
      <c r="AC6321" s="39"/>
      <c r="AD6321" s="39"/>
      <c r="AE6321" s="39"/>
      <c r="AR6321" s="240" t="s">
        <v>471</v>
      </c>
      <c r="AT6321" s="240" t="s">
        <v>273</v>
      </c>
      <c r="AU6321" s="240" t="s">
        <v>82</v>
      </c>
      <c r="AY6321" s="18" t="s">
        <v>189</v>
      </c>
      <c r="BE6321" s="241">
        <f>IF(N6321="základní",J6321,0)</f>
        <v>0</v>
      </c>
      <c r="BF6321" s="241">
        <f>IF(N6321="snížená",J6321,0)</f>
        <v>0</v>
      </c>
      <c r="BG6321" s="241">
        <f>IF(N6321="zákl. přenesená",J6321,0)</f>
        <v>0</v>
      </c>
      <c r="BH6321" s="241">
        <f>IF(N6321="sníž. přenesená",J6321,0)</f>
        <v>0</v>
      </c>
      <c r="BI6321" s="241">
        <f>IF(N6321="nulová",J6321,0)</f>
        <v>0</v>
      </c>
      <c r="BJ6321" s="18" t="s">
        <v>80</v>
      </c>
      <c r="BK6321" s="241">
        <f>ROUND(I6321*H6321,2)</f>
        <v>0</v>
      </c>
      <c r="BL6321" s="18" t="s">
        <v>306</v>
      </c>
      <c r="BM6321" s="240" t="s">
        <v>4112</v>
      </c>
    </row>
    <row r="6322" s="2" customFormat="1">
      <c r="A6322" s="39"/>
      <c r="B6322" s="40"/>
      <c r="C6322" s="41"/>
      <c r="D6322" s="242" t="s">
        <v>197</v>
      </c>
      <c r="E6322" s="41"/>
      <c r="F6322" s="243" t="s">
        <v>4111</v>
      </c>
      <c r="G6322" s="41"/>
      <c r="H6322" s="41"/>
      <c r="I6322" s="244"/>
      <c r="J6322" s="41"/>
      <c r="K6322" s="41"/>
      <c r="L6322" s="45"/>
      <c r="M6322" s="245"/>
      <c r="N6322" s="246"/>
      <c r="O6322" s="92"/>
      <c r="P6322" s="92"/>
      <c r="Q6322" s="92"/>
      <c r="R6322" s="92"/>
      <c r="S6322" s="92"/>
      <c r="T6322" s="93"/>
      <c r="U6322" s="39"/>
      <c r="V6322" s="39"/>
      <c r="W6322" s="39"/>
      <c r="X6322" s="39"/>
      <c r="Y6322" s="39"/>
      <c r="Z6322" s="39"/>
      <c r="AA6322" s="39"/>
      <c r="AB6322" s="39"/>
      <c r="AC6322" s="39"/>
      <c r="AD6322" s="39"/>
      <c r="AE6322" s="39"/>
      <c r="AT6322" s="18" t="s">
        <v>197</v>
      </c>
      <c r="AU6322" s="18" t="s">
        <v>82</v>
      </c>
    </row>
    <row r="6323" s="13" customFormat="1">
      <c r="A6323" s="13"/>
      <c r="B6323" s="249"/>
      <c r="C6323" s="250"/>
      <c r="D6323" s="242" t="s">
        <v>200</v>
      </c>
      <c r="E6323" s="251" t="s">
        <v>1</v>
      </c>
      <c r="F6323" s="252" t="s">
        <v>928</v>
      </c>
      <c r="G6323" s="250"/>
      <c r="H6323" s="251" t="s">
        <v>1</v>
      </c>
      <c r="I6323" s="253"/>
      <c r="J6323" s="250"/>
      <c r="K6323" s="250"/>
      <c r="L6323" s="254"/>
      <c r="M6323" s="255"/>
      <c r="N6323" s="256"/>
      <c r="O6323" s="256"/>
      <c r="P6323" s="256"/>
      <c r="Q6323" s="256"/>
      <c r="R6323" s="256"/>
      <c r="S6323" s="256"/>
      <c r="T6323" s="257"/>
      <c r="U6323" s="13"/>
      <c r="V6323" s="13"/>
      <c r="W6323" s="13"/>
      <c r="X6323" s="13"/>
      <c r="Y6323" s="13"/>
      <c r="Z6323" s="13"/>
      <c r="AA6323" s="13"/>
      <c r="AB6323" s="13"/>
      <c r="AC6323" s="13"/>
      <c r="AD6323" s="13"/>
      <c r="AE6323" s="13"/>
      <c r="AT6323" s="258" t="s">
        <v>200</v>
      </c>
      <c r="AU6323" s="258" t="s">
        <v>82</v>
      </c>
      <c r="AV6323" s="13" t="s">
        <v>80</v>
      </c>
      <c r="AW6323" s="13" t="s">
        <v>30</v>
      </c>
      <c r="AX6323" s="13" t="s">
        <v>73</v>
      </c>
      <c r="AY6323" s="258" t="s">
        <v>189</v>
      </c>
    </row>
    <row r="6324" s="13" customFormat="1">
      <c r="A6324" s="13"/>
      <c r="B6324" s="249"/>
      <c r="C6324" s="250"/>
      <c r="D6324" s="242" t="s">
        <v>200</v>
      </c>
      <c r="E6324" s="251" t="s">
        <v>1</v>
      </c>
      <c r="F6324" s="252" t="s">
        <v>4082</v>
      </c>
      <c r="G6324" s="250"/>
      <c r="H6324" s="251" t="s">
        <v>1</v>
      </c>
      <c r="I6324" s="253"/>
      <c r="J6324" s="250"/>
      <c r="K6324" s="250"/>
      <c r="L6324" s="254"/>
      <c r="M6324" s="255"/>
      <c r="N6324" s="256"/>
      <c r="O6324" s="256"/>
      <c r="P6324" s="256"/>
      <c r="Q6324" s="256"/>
      <c r="R6324" s="256"/>
      <c r="S6324" s="256"/>
      <c r="T6324" s="257"/>
      <c r="U6324" s="13"/>
      <c r="V6324" s="13"/>
      <c r="W6324" s="13"/>
      <c r="X6324" s="13"/>
      <c r="Y6324" s="13"/>
      <c r="Z6324" s="13"/>
      <c r="AA6324" s="13"/>
      <c r="AB6324" s="13"/>
      <c r="AC6324" s="13"/>
      <c r="AD6324" s="13"/>
      <c r="AE6324" s="13"/>
      <c r="AT6324" s="258" t="s">
        <v>200</v>
      </c>
      <c r="AU6324" s="258" t="s">
        <v>82</v>
      </c>
      <c r="AV6324" s="13" t="s">
        <v>80</v>
      </c>
      <c r="AW6324" s="13" t="s">
        <v>30</v>
      </c>
      <c r="AX6324" s="13" t="s">
        <v>73</v>
      </c>
      <c r="AY6324" s="258" t="s">
        <v>189</v>
      </c>
    </row>
    <row r="6325" s="14" customFormat="1">
      <c r="A6325" s="14"/>
      <c r="B6325" s="259"/>
      <c r="C6325" s="260"/>
      <c r="D6325" s="242" t="s">
        <v>200</v>
      </c>
      <c r="E6325" s="261" t="s">
        <v>1</v>
      </c>
      <c r="F6325" s="262" t="s">
        <v>4083</v>
      </c>
      <c r="G6325" s="260"/>
      <c r="H6325" s="263">
        <v>9.3699999999999992</v>
      </c>
      <c r="I6325" s="264"/>
      <c r="J6325" s="260"/>
      <c r="K6325" s="260"/>
      <c r="L6325" s="265"/>
      <c r="M6325" s="266"/>
      <c r="N6325" s="267"/>
      <c r="O6325" s="267"/>
      <c r="P6325" s="267"/>
      <c r="Q6325" s="267"/>
      <c r="R6325" s="267"/>
      <c r="S6325" s="267"/>
      <c r="T6325" s="268"/>
      <c r="U6325" s="14"/>
      <c r="V6325" s="14"/>
      <c r="W6325" s="14"/>
      <c r="X6325" s="14"/>
      <c r="Y6325" s="14"/>
      <c r="Z6325" s="14"/>
      <c r="AA6325" s="14"/>
      <c r="AB6325" s="14"/>
      <c r="AC6325" s="14"/>
      <c r="AD6325" s="14"/>
      <c r="AE6325" s="14"/>
      <c r="AT6325" s="269" t="s">
        <v>200</v>
      </c>
      <c r="AU6325" s="269" t="s">
        <v>82</v>
      </c>
      <c r="AV6325" s="14" t="s">
        <v>82</v>
      </c>
      <c r="AW6325" s="14" t="s">
        <v>30</v>
      </c>
      <c r="AX6325" s="14" t="s">
        <v>73</v>
      </c>
      <c r="AY6325" s="269" t="s">
        <v>189</v>
      </c>
    </row>
    <row r="6326" s="13" customFormat="1">
      <c r="A6326" s="13"/>
      <c r="B6326" s="249"/>
      <c r="C6326" s="250"/>
      <c r="D6326" s="242" t="s">
        <v>200</v>
      </c>
      <c r="E6326" s="251" t="s">
        <v>1</v>
      </c>
      <c r="F6326" s="252" t="s">
        <v>4086</v>
      </c>
      <c r="G6326" s="250"/>
      <c r="H6326" s="251" t="s">
        <v>1</v>
      </c>
      <c r="I6326" s="253"/>
      <c r="J6326" s="250"/>
      <c r="K6326" s="250"/>
      <c r="L6326" s="254"/>
      <c r="M6326" s="255"/>
      <c r="N6326" s="256"/>
      <c r="O6326" s="256"/>
      <c r="P6326" s="256"/>
      <c r="Q6326" s="256"/>
      <c r="R6326" s="256"/>
      <c r="S6326" s="256"/>
      <c r="T6326" s="257"/>
      <c r="U6326" s="13"/>
      <c r="V6326" s="13"/>
      <c r="W6326" s="13"/>
      <c r="X6326" s="13"/>
      <c r="Y6326" s="13"/>
      <c r="Z6326" s="13"/>
      <c r="AA6326" s="13"/>
      <c r="AB6326" s="13"/>
      <c r="AC6326" s="13"/>
      <c r="AD6326" s="13"/>
      <c r="AE6326" s="13"/>
      <c r="AT6326" s="258" t="s">
        <v>200</v>
      </c>
      <c r="AU6326" s="258" t="s">
        <v>82</v>
      </c>
      <c r="AV6326" s="13" t="s">
        <v>80</v>
      </c>
      <c r="AW6326" s="13" t="s">
        <v>30</v>
      </c>
      <c r="AX6326" s="13" t="s">
        <v>73</v>
      </c>
      <c r="AY6326" s="258" t="s">
        <v>189</v>
      </c>
    </row>
    <row r="6327" s="14" customFormat="1">
      <c r="A6327" s="14"/>
      <c r="B6327" s="259"/>
      <c r="C6327" s="260"/>
      <c r="D6327" s="242" t="s">
        <v>200</v>
      </c>
      <c r="E6327" s="261" t="s">
        <v>1</v>
      </c>
      <c r="F6327" s="262" t="s">
        <v>4087</v>
      </c>
      <c r="G6327" s="260"/>
      <c r="H6327" s="263">
        <v>10</v>
      </c>
      <c r="I6327" s="264"/>
      <c r="J6327" s="260"/>
      <c r="K6327" s="260"/>
      <c r="L6327" s="265"/>
      <c r="M6327" s="266"/>
      <c r="N6327" s="267"/>
      <c r="O6327" s="267"/>
      <c r="P6327" s="267"/>
      <c r="Q6327" s="267"/>
      <c r="R6327" s="267"/>
      <c r="S6327" s="267"/>
      <c r="T6327" s="268"/>
      <c r="U6327" s="14"/>
      <c r="V6327" s="14"/>
      <c r="W6327" s="14"/>
      <c r="X6327" s="14"/>
      <c r="Y6327" s="14"/>
      <c r="Z6327" s="14"/>
      <c r="AA6327" s="14"/>
      <c r="AB6327" s="14"/>
      <c r="AC6327" s="14"/>
      <c r="AD6327" s="14"/>
      <c r="AE6327" s="14"/>
      <c r="AT6327" s="269" t="s">
        <v>200</v>
      </c>
      <c r="AU6327" s="269" t="s">
        <v>82</v>
      </c>
      <c r="AV6327" s="14" t="s">
        <v>82</v>
      </c>
      <c r="AW6327" s="14" t="s">
        <v>30</v>
      </c>
      <c r="AX6327" s="14" t="s">
        <v>73</v>
      </c>
      <c r="AY6327" s="269" t="s">
        <v>189</v>
      </c>
    </row>
    <row r="6328" s="13" customFormat="1">
      <c r="A6328" s="13"/>
      <c r="B6328" s="249"/>
      <c r="C6328" s="250"/>
      <c r="D6328" s="242" t="s">
        <v>200</v>
      </c>
      <c r="E6328" s="251" t="s">
        <v>1</v>
      </c>
      <c r="F6328" s="252" t="s">
        <v>941</v>
      </c>
      <c r="G6328" s="250"/>
      <c r="H6328" s="251" t="s">
        <v>1</v>
      </c>
      <c r="I6328" s="253"/>
      <c r="J6328" s="250"/>
      <c r="K6328" s="250"/>
      <c r="L6328" s="254"/>
      <c r="M6328" s="255"/>
      <c r="N6328" s="256"/>
      <c r="O6328" s="256"/>
      <c r="P6328" s="256"/>
      <c r="Q6328" s="256"/>
      <c r="R6328" s="256"/>
      <c r="S6328" s="256"/>
      <c r="T6328" s="257"/>
      <c r="U6328" s="13"/>
      <c r="V6328" s="13"/>
      <c r="W6328" s="13"/>
      <c r="X6328" s="13"/>
      <c r="Y6328" s="13"/>
      <c r="Z6328" s="13"/>
      <c r="AA6328" s="13"/>
      <c r="AB6328" s="13"/>
      <c r="AC6328" s="13"/>
      <c r="AD6328" s="13"/>
      <c r="AE6328" s="13"/>
      <c r="AT6328" s="258" t="s">
        <v>200</v>
      </c>
      <c r="AU6328" s="258" t="s">
        <v>82</v>
      </c>
      <c r="AV6328" s="13" t="s">
        <v>80</v>
      </c>
      <c r="AW6328" s="13" t="s">
        <v>30</v>
      </c>
      <c r="AX6328" s="13" t="s">
        <v>73</v>
      </c>
      <c r="AY6328" s="258" t="s">
        <v>189</v>
      </c>
    </row>
    <row r="6329" s="13" customFormat="1">
      <c r="A6329" s="13"/>
      <c r="B6329" s="249"/>
      <c r="C6329" s="250"/>
      <c r="D6329" s="242" t="s">
        <v>200</v>
      </c>
      <c r="E6329" s="251" t="s">
        <v>1</v>
      </c>
      <c r="F6329" s="252" t="s">
        <v>4082</v>
      </c>
      <c r="G6329" s="250"/>
      <c r="H6329" s="251" t="s">
        <v>1</v>
      </c>
      <c r="I6329" s="253"/>
      <c r="J6329" s="250"/>
      <c r="K6329" s="250"/>
      <c r="L6329" s="254"/>
      <c r="M6329" s="255"/>
      <c r="N6329" s="256"/>
      <c r="O6329" s="256"/>
      <c r="P6329" s="256"/>
      <c r="Q6329" s="256"/>
      <c r="R6329" s="256"/>
      <c r="S6329" s="256"/>
      <c r="T6329" s="257"/>
      <c r="U6329" s="13"/>
      <c r="V6329" s="13"/>
      <c r="W6329" s="13"/>
      <c r="X6329" s="13"/>
      <c r="Y6329" s="13"/>
      <c r="Z6329" s="13"/>
      <c r="AA6329" s="13"/>
      <c r="AB6329" s="13"/>
      <c r="AC6329" s="13"/>
      <c r="AD6329" s="13"/>
      <c r="AE6329" s="13"/>
      <c r="AT6329" s="258" t="s">
        <v>200</v>
      </c>
      <c r="AU6329" s="258" t="s">
        <v>82</v>
      </c>
      <c r="AV6329" s="13" t="s">
        <v>80</v>
      </c>
      <c r="AW6329" s="13" t="s">
        <v>30</v>
      </c>
      <c r="AX6329" s="13" t="s">
        <v>73</v>
      </c>
      <c r="AY6329" s="258" t="s">
        <v>189</v>
      </c>
    </row>
    <row r="6330" s="14" customFormat="1">
      <c r="A6330" s="14"/>
      <c r="B6330" s="259"/>
      <c r="C6330" s="260"/>
      <c r="D6330" s="242" t="s">
        <v>200</v>
      </c>
      <c r="E6330" s="261" t="s">
        <v>1</v>
      </c>
      <c r="F6330" s="262" t="s">
        <v>4088</v>
      </c>
      <c r="G6330" s="260"/>
      <c r="H6330" s="263">
        <v>15.77</v>
      </c>
      <c r="I6330" s="264"/>
      <c r="J6330" s="260"/>
      <c r="K6330" s="260"/>
      <c r="L6330" s="265"/>
      <c r="M6330" s="266"/>
      <c r="N6330" s="267"/>
      <c r="O6330" s="267"/>
      <c r="P6330" s="267"/>
      <c r="Q6330" s="267"/>
      <c r="R6330" s="267"/>
      <c r="S6330" s="267"/>
      <c r="T6330" s="268"/>
      <c r="U6330" s="14"/>
      <c r="V6330" s="14"/>
      <c r="W6330" s="14"/>
      <c r="X6330" s="14"/>
      <c r="Y6330" s="14"/>
      <c r="Z6330" s="14"/>
      <c r="AA6330" s="14"/>
      <c r="AB6330" s="14"/>
      <c r="AC6330" s="14"/>
      <c r="AD6330" s="14"/>
      <c r="AE6330" s="14"/>
      <c r="AT6330" s="269" t="s">
        <v>200</v>
      </c>
      <c r="AU6330" s="269" t="s">
        <v>82</v>
      </c>
      <c r="AV6330" s="14" t="s">
        <v>82</v>
      </c>
      <c r="AW6330" s="14" t="s">
        <v>30</v>
      </c>
      <c r="AX6330" s="14" t="s">
        <v>73</v>
      </c>
      <c r="AY6330" s="269" t="s">
        <v>189</v>
      </c>
    </row>
    <row r="6331" s="13" customFormat="1">
      <c r="A6331" s="13"/>
      <c r="B6331" s="249"/>
      <c r="C6331" s="250"/>
      <c r="D6331" s="242" t="s">
        <v>200</v>
      </c>
      <c r="E6331" s="251" t="s">
        <v>1</v>
      </c>
      <c r="F6331" s="252" t="s">
        <v>4086</v>
      </c>
      <c r="G6331" s="250"/>
      <c r="H6331" s="251" t="s">
        <v>1</v>
      </c>
      <c r="I6331" s="253"/>
      <c r="J6331" s="250"/>
      <c r="K6331" s="250"/>
      <c r="L6331" s="254"/>
      <c r="M6331" s="255"/>
      <c r="N6331" s="256"/>
      <c r="O6331" s="256"/>
      <c r="P6331" s="256"/>
      <c r="Q6331" s="256"/>
      <c r="R6331" s="256"/>
      <c r="S6331" s="256"/>
      <c r="T6331" s="257"/>
      <c r="U6331" s="13"/>
      <c r="V6331" s="13"/>
      <c r="W6331" s="13"/>
      <c r="X6331" s="13"/>
      <c r="Y6331" s="13"/>
      <c r="Z6331" s="13"/>
      <c r="AA6331" s="13"/>
      <c r="AB6331" s="13"/>
      <c r="AC6331" s="13"/>
      <c r="AD6331" s="13"/>
      <c r="AE6331" s="13"/>
      <c r="AT6331" s="258" t="s">
        <v>200</v>
      </c>
      <c r="AU6331" s="258" t="s">
        <v>82</v>
      </c>
      <c r="AV6331" s="13" t="s">
        <v>80</v>
      </c>
      <c r="AW6331" s="13" t="s">
        <v>30</v>
      </c>
      <c r="AX6331" s="13" t="s">
        <v>73</v>
      </c>
      <c r="AY6331" s="258" t="s">
        <v>189</v>
      </c>
    </row>
    <row r="6332" s="14" customFormat="1">
      <c r="A6332" s="14"/>
      <c r="B6332" s="259"/>
      <c r="C6332" s="260"/>
      <c r="D6332" s="242" t="s">
        <v>200</v>
      </c>
      <c r="E6332" s="261" t="s">
        <v>1</v>
      </c>
      <c r="F6332" s="262" t="s">
        <v>4089</v>
      </c>
      <c r="G6332" s="260"/>
      <c r="H6332" s="263">
        <v>8</v>
      </c>
      <c r="I6332" s="264"/>
      <c r="J6332" s="260"/>
      <c r="K6332" s="260"/>
      <c r="L6332" s="265"/>
      <c r="M6332" s="266"/>
      <c r="N6332" s="267"/>
      <c r="O6332" s="267"/>
      <c r="P6332" s="267"/>
      <c r="Q6332" s="267"/>
      <c r="R6332" s="267"/>
      <c r="S6332" s="267"/>
      <c r="T6332" s="268"/>
      <c r="U6332" s="14"/>
      <c r="V6332" s="14"/>
      <c r="W6332" s="14"/>
      <c r="X6332" s="14"/>
      <c r="Y6332" s="14"/>
      <c r="Z6332" s="14"/>
      <c r="AA6332" s="14"/>
      <c r="AB6332" s="14"/>
      <c r="AC6332" s="14"/>
      <c r="AD6332" s="14"/>
      <c r="AE6332" s="14"/>
      <c r="AT6332" s="269" t="s">
        <v>200</v>
      </c>
      <c r="AU6332" s="269" t="s">
        <v>82</v>
      </c>
      <c r="AV6332" s="14" t="s">
        <v>82</v>
      </c>
      <c r="AW6332" s="14" t="s">
        <v>30</v>
      </c>
      <c r="AX6332" s="14" t="s">
        <v>73</v>
      </c>
      <c r="AY6332" s="269" t="s">
        <v>189</v>
      </c>
    </row>
    <row r="6333" s="13" customFormat="1">
      <c r="A6333" s="13"/>
      <c r="B6333" s="249"/>
      <c r="C6333" s="250"/>
      <c r="D6333" s="242" t="s">
        <v>200</v>
      </c>
      <c r="E6333" s="251" t="s">
        <v>1</v>
      </c>
      <c r="F6333" s="252" t="s">
        <v>932</v>
      </c>
      <c r="G6333" s="250"/>
      <c r="H6333" s="251" t="s">
        <v>1</v>
      </c>
      <c r="I6333" s="253"/>
      <c r="J6333" s="250"/>
      <c r="K6333" s="250"/>
      <c r="L6333" s="254"/>
      <c r="M6333" s="255"/>
      <c r="N6333" s="256"/>
      <c r="O6333" s="256"/>
      <c r="P6333" s="256"/>
      <c r="Q6333" s="256"/>
      <c r="R6333" s="256"/>
      <c r="S6333" s="256"/>
      <c r="T6333" s="257"/>
      <c r="U6333" s="13"/>
      <c r="V6333" s="13"/>
      <c r="W6333" s="13"/>
      <c r="X6333" s="13"/>
      <c r="Y6333" s="13"/>
      <c r="Z6333" s="13"/>
      <c r="AA6333" s="13"/>
      <c r="AB6333" s="13"/>
      <c r="AC6333" s="13"/>
      <c r="AD6333" s="13"/>
      <c r="AE6333" s="13"/>
      <c r="AT6333" s="258" t="s">
        <v>200</v>
      </c>
      <c r="AU6333" s="258" t="s">
        <v>82</v>
      </c>
      <c r="AV6333" s="13" t="s">
        <v>80</v>
      </c>
      <c r="AW6333" s="13" t="s">
        <v>30</v>
      </c>
      <c r="AX6333" s="13" t="s">
        <v>73</v>
      </c>
      <c r="AY6333" s="258" t="s">
        <v>189</v>
      </c>
    </row>
    <row r="6334" s="13" customFormat="1">
      <c r="A6334" s="13"/>
      <c r="B6334" s="249"/>
      <c r="C6334" s="250"/>
      <c r="D6334" s="242" t="s">
        <v>200</v>
      </c>
      <c r="E6334" s="251" t="s">
        <v>1</v>
      </c>
      <c r="F6334" s="252" t="s">
        <v>4082</v>
      </c>
      <c r="G6334" s="250"/>
      <c r="H6334" s="251" t="s">
        <v>1</v>
      </c>
      <c r="I6334" s="253"/>
      <c r="J6334" s="250"/>
      <c r="K6334" s="250"/>
      <c r="L6334" s="254"/>
      <c r="M6334" s="255"/>
      <c r="N6334" s="256"/>
      <c r="O6334" s="256"/>
      <c r="P6334" s="256"/>
      <c r="Q6334" s="256"/>
      <c r="R6334" s="256"/>
      <c r="S6334" s="256"/>
      <c r="T6334" s="257"/>
      <c r="U6334" s="13"/>
      <c r="V6334" s="13"/>
      <c r="W6334" s="13"/>
      <c r="X6334" s="13"/>
      <c r="Y6334" s="13"/>
      <c r="Z6334" s="13"/>
      <c r="AA6334" s="13"/>
      <c r="AB6334" s="13"/>
      <c r="AC6334" s="13"/>
      <c r="AD6334" s="13"/>
      <c r="AE6334" s="13"/>
      <c r="AT6334" s="258" t="s">
        <v>200</v>
      </c>
      <c r="AU6334" s="258" t="s">
        <v>82</v>
      </c>
      <c r="AV6334" s="13" t="s">
        <v>80</v>
      </c>
      <c r="AW6334" s="13" t="s">
        <v>30</v>
      </c>
      <c r="AX6334" s="13" t="s">
        <v>73</v>
      </c>
      <c r="AY6334" s="258" t="s">
        <v>189</v>
      </c>
    </row>
    <row r="6335" s="14" customFormat="1">
      <c r="A6335" s="14"/>
      <c r="B6335" s="259"/>
      <c r="C6335" s="260"/>
      <c r="D6335" s="242" t="s">
        <v>200</v>
      </c>
      <c r="E6335" s="261" t="s">
        <v>1</v>
      </c>
      <c r="F6335" s="262" t="s">
        <v>4090</v>
      </c>
      <c r="G6335" s="260"/>
      <c r="H6335" s="263">
        <v>13.15</v>
      </c>
      <c r="I6335" s="264"/>
      <c r="J6335" s="260"/>
      <c r="K6335" s="260"/>
      <c r="L6335" s="265"/>
      <c r="M6335" s="266"/>
      <c r="N6335" s="267"/>
      <c r="O6335" s="267"/>
      <c r="P6335" s="267"/>
      <c r="Q6335" s="267"/>
      <c r="R6335" s="267"/>
      <c r="S6335" s="267"/>
      <c r="T6335" s="268"/>
      <c r="U6335" s="14"/>
      <c r="V6335" s="14"/>
      <c r="W6335" s="14"/>
      <c r="X6335" s="14"/>
      <c r="Y6335" s="14"/>
      <c r="Z6335" s="14"/>
      <c r="AA6335" s="14"/>
      <c r="AB6335" s="14"/>
      <c r="AC6335" s="14"/>
      <c r="AD6335" s="14"/>
      <c r="AE6335" s="14"/>
      <c r="AT6335" s="269" t="s">
        <v>200</v>
      </c>
      <c r="AU6335" s="269" t="s">
        <v>82</v>
      </c>
      <c r="AV6335" s="14" t="s">
        <v>82</v>
      </c>
      <c r="AW6335" s="14" t="s">
        <v>30</v>
      </c>
      <c r="AX6335" s="14" t="s">
        <v>73</v>
      </c>
      <c r="AY6335" s="269" t="s">
        <v>189</v>
      </c>
    </row>
    <row r="6336" s="13" customFormat="1">
      <c r="A6336" s="13"/>
      <c r="B6336" s="249"/>
      <c r="C6336" s="250"/>
      <c r="D6336" s="242" t="s">
        <v>200</v>
      </c>
      <c r="E6336" s="251" t="s">
        <v>1</v>
      </c>
      <c r="F6336" s="252" t="s">
        <v>4086</v>
      </c>
      <c r="G6336" s="250"/>
      <c r="H6336" s="251" t="s">
        <v>1</v>
      </c>
      <c r="I6336" s="253"/>
      <c r="J6336" s="250"/>
      <c r="K6336" s="250"/>
      <c r="L6336" s="254"/>
      <c r="M6336" s="255"/>
      <c r="N6336" s="256"/>
      <c r="O6336" s="256"/>
      <c r="P6336" s="256"/>
      <c r="Q6336" s="256"/>
      <c r="R6336" s="256"/>
      <c r="S6336" s="256"/>
      <c r="T6336" s="257"/>
      <c r="U6336" s="13"/>
      <c r="V6336" s="13"/>
      <c r="W6336" s="13"/>
      <c r="X6336" s="13"/>
      <c r="Y6336" s="13"/>
      <c r="Z6336" s="13"/>
      <c r="AA6336" s="13"/>
      <c r="AB6336" s="13"/>
      <c r="AC6336" s="13"/>
      <c r="AD6336" s="13"/>
      <c r="AE6336" s="13"/>
      <c r="AT6336" s="258" t="s">
        <v>200</v>
      </c>
      <c r="AU6336" s="258" t="s">
        <v>82</v>
      </c>
      <c r="AV6336" s="13" t="s">
        <v>80</v>
      </c>
      <c r="AW6336" s="13" t="s">
        <v>30</v>
      </c>
      <c r="AX6336" s="13" t="s">
        <v>73</v>
      </c>
      <c r="AY6336" s="258" t="s">
        <v>189</v>
      </c>
    </row>
    <row r="6337" s="14" customFormat="1">
      <c r="A6337" s="14"/>
      <c r="B6337" s="259"/>
      <c r="C6337" s="260"/>
      <c r="D6337" s="242" t="s">
        <v>200</v>
      </c>
      <c r="E6337" s="261" t="s">
        <v>1</v>
      </c>
      <c r="F6337" s="262" t="s">
        <v>4091</v>
      </c>
      <c r="G6337" s="260"/>
      <c r="H6337" s="263">
        <v>9.5999999999999996</v>
      </c>
      <c r="I6337" s="264"/>
      <c r="J6337" s="260"/>
      <c r="K6337" s="260"/>
      <c r="L6337" s="265"/>
      <c r="M6337" s="266"/>
      <c r="N6337" s="267"/>
      <c r="O6337" s="267"/>
      <c r="P6337" s="267"/>
      <c r="Q6337" s="267"/>
      <c r="R6337" s="267"/>
      <c r="S6337" s="267"/>
      <c r="T6337" s="268"/>
      <c r="U6337" s="14"/>
      <c r="V6337" s="14"/>
      <c r="W6337" s="14"/>
      <c r="X6337" s="14"/>
      <c r="Y6337" s="14"/>
      <c r="Z6337" s="14"/>
      <c r="AA6337" s="14"/>
      <c r="AB6337" s="14"/>
      <c r="AC6337" s="14"/>
      <c r="AD6337" s="14"/>
      <c r="AE6337" s="14"/>
      <c r="AT6337" s="269" t="s">
        <v>200</v>
      </c>
      <c r="AU6337" s="269" t="s">
        <v>82</v>
      </c>
      <c r="AV6337" s="14" t="s">
        <v>82</v>
      </c>
      <c r="AW6337" s="14" t="s">
        <v>30</v>
      </c>
      <c r="AX6337" s="14" t="s">
        <v>73</v>
      </c>
      <c r="AY6337" s="269" t="s">
        <v>189</v>
      </c>
    </row>
    <row r="6338" s="13" customFormat="1">
      <c r="A6338" s="13"/>
      <c r="B6338" s="249"/>
      <c r="C6338" s="250"/>
      <c r="D6338" s="242" t="s">
        <v>200</v>
      </c>
      <c r="E6338" s="251" t="s">
        <v>1</v>
      </c>
      <c r="F6338" s="252" t="s">
        <v>944</v>
      </c>
      <c r="G6338" s="250"/>
      <c r="H6338" s="251" t="s">
        <v>1</v>
      </c>
      <c r="I6338" s="253"/>
      <c r="J6338" s="250"/>
      <c r="K6338" s="250"/>
      <c r="L6338" s="254"/>
      <c r="M6338" s="255"/>
      <c r="N6338" s="256"/>
      <c r="O6338" s="256"/>
      <c r="P6338" s="256"/>
      <c r="Q6338" s="256"/>
      <c r="R6338" s="256"/>
      <c r="S6338" s="256"/>
      <c r="T6338" s="257"/>
      <c r="U6338" s="13"/>
      <c r="V6338" s="13"/>
      <c r="W6338" s="13"/>
      <c r="X6338" s="13"/>
      <c r="Y6338" s="13"/>
      <c r="Z6338" s="13"/>
      <c r="AA6338" s="13"/>
      <c r="AB6338" s="13"/>
      <c r="AC6338" s="13"/>
      <c r="AD6338" s="13"/>
      <c r="AE6338" s="13"/>
      <c r="AT6338" s="258" t="s">
        <v>200</v>
      </c>
      <c r="AU6338" s="258" t="s">
        <v>82</v>
      </c>
      <c r="AV6338" s="13" t="s">
        <v>80</v>
      </c>
      <c r="AW6338" s="13" t="s">
        <v>30</v>
      </c>
      <c r="AX6338" s="13" t="s">
        <v>73</v>
      </c>
      <c r="AY6338" s="258" t="s">
        <v>189</v>
      </c>
    </row>
    <row r="6339" s="13" customFormat="1">
      <c r="A6339" s="13"/>
      <c r="B6339" s="249"/>
      <c r="C6339" s="250"/>
      <c r="D6339" s="242" t="s">
        <v>200</v>
      </c>
      <c r="E6339" s="251" t="s">
        <v>1</v>
      </c>
      <c r="F6339" s="252" t="s">
        <v>4082</v>
      </c>
      <c r="G6339" s="250"/>
      <c r="H6339" s="251" t="s">
        <v>1</v>
      </c>
      <c r="I6339" s="253"/>
      <c r="J6339" s="250"/>
      <c r="K6339" s="250"/>
      <c r="L6339" s="254"/>
      <c r="M6339" s="255"/>
      <c r="N6339" s="256"/>
      <c r="O6339" s="256"/>
      <c r="P6339" s="256"/>
      <c r="Q6339" s="256"/>
      <c r="R6339" s="256"/>
      <c r="S6339" s="256"/>
      <c r="T6339" s="257"/>
      <c r="U6339" s="13"/>
      <c r="V6339" s="13"/>
      <c r="W6339" s="13"/>
      <c r="X6339" s="13"/>
      <c r="Y6339" s="13"/>
      <c r="Z6339" s="13"/>
      <c r="AA6339" s="13"/>
      <c r="AB6339" s="13"/>
      <c r="AC6339" s="13"/>
      <c r="AD6339" s="13"/>
      <c r="AE6339" s="13"/>
      <c r="AT6339" s="258" t="s">
        <v>200</v>
      </c>
      <c r="AU6339" s="258" t="s">
        <v>82</v>
      </c>
      <c r="AV6339" s="13" t="s">
        <v>80</v>
      </c>
      <c r="AW6339" s="13" t="s">
        <v>30</v>
      </c>
      <c r="AX6339" s="13" t="s">
        <v>73</v>
      </c>
      <c r="AY6339" s="258" t="s">
        <v>189</v>
      </c>
    </row>
    <row r="6340" s="14" customFormat="1">
      <c r="A6340" s="14"/>
      <c r="B6340" s="259"/>
      <c r="C6340" s="260"/>
      <c r="D6340" s="242" t="s">
        <v>200</v>
      </c>
      <c r="E6340" s="261" t="s">
        <v>1</v>
      </c>
      <c r="F6340" s="262" t="s">
        <v>4090</v>
      </c>
      <c r="G6340" s="260"/>
      <c r="H6340" s="263">
        <v>13.15</v>
      </c>
      <c r="I6340" s="264"/>
      <c r="J6340" s="260"/>
      <c r="K6340" s="260"/>
      <c r="L6340" s="265"/>
      <c r="M6340" s="266"/>
      <c r="N6340" s="267"/>
      <c r="O6340" s="267"/>
      <c r="P6340" s="267"/>
      <c r="Q6340" s="267"/>
      <c r="R6340" s="267"/>
      <c r="S6340" s="267"/>
      <c r="T6340" s="268"/>
      <c r="U6340" s="14"/>
      <c r="V6340" s="14"/>
      <c r="W6340" s="14"/>
      <c r="X6340" s="14"/>
      <c r="Y6340" s="14"/>
      <c r="Z6340" s="14"/>
      <c r="AA6340" s="14"/>
      <c r="AB6340" s="14"/>
      <c r="AC6340" s="14"/>
      <c r="AD6340" s="14"/>
      <c r="AE6340" s="14"/>
      <c r="AT6340" s="269" t="s">
        <v>200</v>
      </c>
      <c r="AU6340" s="269" t="s">
        <v>82</v>
      </c>
      <c r="AV6340" s="14" t="s">
        <v>82</v>
      </c>
      <c r="AW6340" s="14" t="s">
        <v>30</v>
      </c>
      <c r="AX6340" s="14" t="s">
        <v>73</v>
      </c>
      <c r="AY6340" s="269" t="s">
        <v>189</v>
      </c>
    </row>
    <row r="6341" s="13" customFormat="1">
      <c r="A6341" s="13"/>
      <c r="B6341" s="249"/>
      <c r="C6341" s="250"/>
      <c r="D6341" s="242" t="s">
        <v>200</v>
      </c>
      <c r="E6341" s="251" t="s">
        <v>1</v>
      </c>
      <c r="F6341" s="252" t="s">
        <v>4086</v>
      </c>
      <c r="G6341" s="250"/>
      <c r="H6341" s="251" t="s">
        <v>1</v>
      </c>
      <c r="I6341" s="253"/>
      <c r="J6341" s="250"/>
      <c r="K6341" s="250"/>
      <c r="L6341" s="254"/>
      <c r="M6341" s="255"/>
      <c r="N6341" s="256"/>
      <c r="O6341" s="256"/>
      <c r="P6341" s="256"/>
      <c r="Q6341" s="256"/>
      <c r="R6341" s="256"/>
      <c r="S6341" s="256"/>
      <c r="T6341" s="257"/>
      <c r="U6341" s="13"/>
      <c r="V6341" s="13"/>
      <c r="W6341" s="13"/>
      <c r="X6341" s="13"/>
      <c r="Y6341" s="13"/>
      <c r="Z6341" s="13"/>
      <c r="AA6341" s="13"/>
      <c r="AB6341" s="13"/>
      <c r="AC6341" s="13"/>
      <c r="AD6341" s="13"/>
      <c r="AE6341" s="13"/>
      <c r="AT6341" s="258" t="s">
        <v>200</v>
      </c>
      <c r="AU6341" s="258" t="s">
        <v>82</v>
      </c>
      <c r="AV6341" s="13" t="s">
        <v>80</v>
      </c>
      <c r="AW6341" s="13" t="s">
        <v>30</v>
      </c>
      <c r="AX6341" s="13" t="s">
        <v>73</v>
      </c>
      <c r="AY6341" s="258" t="s">
        <v>189</v>
      </c>
    </row>
    <row r="6342" s="14" customFormat="1">
      <c r="A6342" s="14"/>
      <c r="B6342" s="259"/>
      <c r="C6342" s="260"/>
      <c r="D6342" s="242" t="s">
        <v>200</v>
      </c>
      <c r="E6342" s="261" t="s">
        <v>1</v>
      </c>
      <c r="F6342" s="262" t="s">
        <v>4091</v>
      </c>
      <c r="G6342" s="260"/>
      <c r="H6342" s="263">
        <v>9.5999999999999996</v>
      </c>
      <c r="I6342" s="264"/>
      <c r="J6342" s="260"/>
      <c r="K6342" s="260"/>
      <c r="L6342" s="265"/>
      <c r="M6342" s="266"/>
      <c r="N6342" s="267"/>
      <c r="O6342" s="267"/>
      <c r="P6342" s="267"/>
      <c r="Q6342" s="267"/>
      <c r="R6342" s="267"/>
      <c r="S6342" s="267"/>
      <c r="T6342" s="268"/>
      <c r="U6342" s="14"/>
      <c r="V6342" s="14"/>
      <c r="W6342" s="14"/>
      <c r="X6342" s="14"/>
      <c r="Y6342" s="14"/>
      <c r="Z6342" s="14"/>
      <c r="AA6342" s="14"/>
      <c r="AB6342" s="14"/>
      <c r="AC6342" s="14"/>
      <c r="AD6342" s="14"/>
      <c r="AE6342" s="14"/>
      <c r="AT6342" s="269" t="s">
        <v>200</v>
      </c>
      <c r="AU6342" s="269" t="s">
        <v>82</v>
      </c>
      <c r="AV6342" s="14" t="s">
        <v>82</v>
      </c>
      <c r="AW6342" s="14" t="s">
        <v>30</v>
      </c>
      <c r="AX6342" s="14" t="s">
        <v>73</v>
      </c>
      <c r="AY6342" s="269" t="s">
        <v>189</v>
      </c>
    </row>
    <row r="6343" s="15" customFormat="1">
      <c r="A6343" s="15"/>
      <c r="B6343" s="270"/>
      <c r="C6343" s="271"/>
      <c r="D6343" s="242" t="s">
        <v>200</v>
      </c>
      <c r="E6343" s="272" t="s">
        <v>1</v>
      </c>
      <c r="F6343" s="273" t="s">
        <v>207</v>
      </c>
      <c r="G6343" s="271"/>
      <c r="H6343" s="274">
        <v>88.640000000000001</v>
      </c>
      <c r="I6343" s="275"/>
      <c r="J6343" s="271"/>
      <c r="K6343" s="271"/>
      <c r="L6343" s="276"/>
      <c r="M6343" s="277"/>
      <c r="N6343" s="278"/>
      <c r="O6343" s="278"/>
      <c r="P6343" s="278"/>
      <c r="Q6343" s="278"/>
      <c r="R6343" s="278"/>
      <c r="S6343" s="278"/>
      <c r="T6343" s="279"/>
      <c r="U6343" s="15"/>
      <c r="V6343" s="15"/>
      <c r="W6343" s="15"/>
      <c r="X6343" s="15"/>
      <c r="Y6343" s="15"/>
      <c r="Z6343" s="15"/>
      <c r="AA6343" s="15"/>
      <c r="AB6343" s="15"/>
      <c r="AC6343" s="15"/>
      <c r="AD6343" s="15"/>
      <c r="AE6343" s="15"/>
      <c r="AT6343" s="280" t="s">
        <v>200</v>
      </c>
      <c r="AU6343" s="280" t="s">
        <v>82</v>
      </c>
      <c r="AV6343" s="15" t="s">
        <v>195</v>
      </c>
      <c r="AW6343" s="15" t="s">
        <v>30</v>
      </c>
      <c r="AX6343" s="15" t="s">
        <v>73</v>
      </c>
      <c r="AY6343" s="280" t="s">
        <v>189</v>
      </c>
    </row>
    <row r="6344" s="14" customFormat="1">
      <c r="A6344" s="14"/>
      <c r="B6344" s="259"/>
      <c r="C6344" s="260"/>
      <c r="D6344" s="242" t="s">
        <v>200</v>
      </c>
      <c r="E6344" s="261" t="s">
        <v>1</v>
      </c>
      <c r="F6344" s="262" t="s">
        <v>4113</v>
      </c>
      <c r="G6344" s="260"/>
      <c r="H6344" s="263">
        <v>97.504000000000005</v>
      </c>
      <c r="I6344" s="264"/>
      <c r="J6344" s="260"/>
      <c r="K6344" s="260"/>
      <c r="L6344" s="265"/>
      <c r="M6344" s="266"/>
      <c r="N6344" s="267"/>
      <c r="O6344" s="267"/>
      <c r="P6344" s="267"/>
      <c r="Q6344" s="267"/>
      <c r="R6344" s="267"/>
      <c r="S6344" s="267"/>
      <c r="T6344" s="268"/>
      <c r="U6344" s="14"/>
      <c r="V6344" s="14"/>
      <c r="W6344" s="14"/>
      <c r="X6344" s="14"/>
      <c r="Y6344" s="14"/>
      <c r="Z6344" s="14"/>
      <c r="AA6344" s="14"/>
      <c r="AB6344" s="14"/>
      <c r="AC6344" s="14"/>
      <c r="AD6344" s="14"/>
      <c r="AE6344" s="14"/>
      <c r="AT6344" s="269" t="s">
        <v>200</v>
      </c>
      <c r="AU6344" s="269" t="s">
        <v>82</v>
      </c>
      <c r="AV6344" s="14" t="s">
        <v>82</v>
      </c>
      <c r="AW6344" s="14" t="s">
        <v>30</v>
      </c>
      <c r="AX6344" s="14" t="s">
        <v>80</v>
      </c>
      <c r="AY6344" s="269" t="s">
        <v>189</v>
      </c>
    </row>
    <row r="6345" s="2" customFormat="1" ht="37.8" customHeight="1">
      <c r="A6345" s="39"/>
      <c r="B6345" s="40"/>
      <c r="C6345" s="281" t="s">
        <v>4114</v>
      </c>
      <c r="D6345" s="281" t="s">
        <v>273</v>
      </c>
      <c r="E6345" s="282" t="s">
        <v>4115</v>
      </c>
      <c r="F6345" s="283" t="s">
        <v>4116</v>
      </c>
      <c r="G6345" s="284" t="s">
        <v>466</v>
      </c>
      <c r="H6345" s="285">
        <v>27.852</v>
      </c>
      <c r="I6345" s="286"/>
      <c r="J6345" s="287">
        <f>ROUND(I6345*H6345,2)</f>
        <v>0</v>
      </c>
      <c r="K6345" s="288"/>
      <c r="L6345" s="289"/>
      <c r="M6345" s="290" t="s">
        <v>1</v>
      </c>
      <c r="N6345" s="291" t="s">
        <v>38</v>
      </c>
      <c r="O6345" s="92"/>
      <c r="P6345" s="238">
        <f>O6345*H6345</f>
        <v>0</v>
      </c>
      <c r="Q6345" s="238">
        <v>0.0016199999999999999</v>
      </c>
      <c r="R6345" s="238">
        <f>Q6345*H6345</f>
        <v>0.045120239999999999</v>
      </c>
      <c r="S6345" s="238">
        <v>0</v>
      </c>
      <c r="T6345" s="239">
        <f>S6345*H6345</f>
        <v>0</v>
      </c>
      <c r="U6345" s="39"/>
      <c r="V6345" s="39"/>
      <c r="W6345" s="39"/>
      <c r="X6345" s="39"/>
      <c r="Y6345" s="39"/>
      <c r="Z6345" s="39"/>
      <c r="AA6345" s="39"/>
      <c r="AB6345" s="39"/>
      <c r="AC6345" s="39"/>
      <c r="AD6345" s="39"/>
      <c r="AE6345" s="39"/>
      <c r="AR6345" s="240" t="s">
        <v>471</v>
      </c>
      <c r="AT6345" s="240" t="s">
        <v>273</v>
      </c>
      <c r="AU6345" s="240" t="s">
        <v>82</v>
      </c>
      <c r="AY6345" s="18" t="s">
        <v>189</v>
      </c>
      <c r="BE6345" s="241">
        <f>IF(N6345="základní",J6345,0)</f>
        <v>0</v>
      </c>
      <c r="BF6345" s="241">
        <f>IF(N6345="snížená",J6345,0)</f>
        <v>0</v>
      </c>
      <c r="BG6345" s="241">
        <f>IF(N6345="zákl. přenesená",J6345,0)</f>
        <v>0</v>
      </c>
      <c r="BH6345" s="241">
        <f>IF(N6345="sníž. přenesená",J6345,0)</f>
        <v>0</v>
      </c>
      <c r="BI6345" s="241">
        <f>IF(N6345="nulová",J6345,0)</f>
        <v>0</v>
      </c>
      <c r="BJ6345" s="18" t="s">
        <v>80</v>
      </c>
      <c r="BK6345" s="241">
        <f>ROUND(I6345*H6345,2)</f>
        <v>0</v>
      </c>
      <c r="BL6345" s="18" t="s">
        <v>306</v>
      </c>
      <c r="BM6345" s="240" t="s">
        <v>4117</v>
      </c>
    </row>
    <row r="6346" s="2" customFormat="1">
      <c r="A6346" s="39"/>
      <c r="B6346" s="40"/>
      <c r="C6346" s="41"/>
      <c r="D6346" s="242" t="s">
        <v>197</v>
      </c>
      <c r="E6346" s="41"/>
      <c r="F6346" s="243" t="s">
        <v>4116</v>
      </c>
      <c r="G6346" s="41"/>
      <c r="H6346" s="41"/>
      <c r="I6346" s="244"/>
      <c r="J6346" s="41"/>
      <c r="K6346" s="41"/>
      <c r="L6346" s="45"/>
      <c r="M6346" s="245"/>
      <c r="N6346" s="246"/>
      <c r="O6346" s="92"/>
      <c r="P6346" s="92"/>
      <c r="Q6346" s="92"/>
      <c r="R6346" s="92"/>
      <c r="S6346" s="92"/>
      <c r="T6346" s="93"/>
      <c r="U6346" s="39"/>
      <c r="V6346" s="39"/>
      <c r="W6346" s="39"/>
      <c r="X6346" s="39"/>
      <c r="Y6346" s="39"/>
      <c r="Z6346" s="39"/>
      <c r="AA6346" s="39"/>
      <c r="AB6346" s="39"/>
      <c r="AC6346" s="39"/>
      <c r="AD6346" s="39"/>
      <c r="AE6346" s="39"/>
      <c r="AT6346" s="18" t="s">
        <v>197</v>
      </c>
      <c r="AU6346" s="18" t="s">
        <v>82</v>
      </c>
    </row>
    <row r="6347" s="13" customFormat="1">
      <c r="A6347" s="13"/>
      <c r="B6347" s="249"/>
      <c r="C6347" s="250"/>
      <c r="D6347" s="242" t="s">
        <v>200</v>
      </c>
      <c r="E6347" s="251" t="s">
        <v>1</v>
      </c>
      <c r="F6347" s="252" t="s">
        <v>928</v>
      </c>
      <c r="G6347" s="250"/>
      <c r="H6347" s="251" t="s">
        <v>1</v>
      </c>
      <c r="I6347" s="253"/>
      <c r="J6347" s="250"/>
      <c r="K6347" s="250"/>
      <c r="L6347" s="254"/>
      <c r="M6347" s="255"/>
      <c r="N6347" s="256"/>
      <c r="O6347" s="256"/>
      <c r="P6347" s="256"/>
      <c r="Q6347" s="256"/>
      <c r="R6347" s="256"/>
      <c r="S6347" s="256"/>
      <c r="T6347" s="257"/>
      <c r="U6347" s="13"/>
      <c r="V6347" s="13"/>
      <c r="W6347" s="13"/>
      <c r="X6347" s="13"/>
      <c r="Y6347" s="13"/>
      <c r="Z6347" s="13"/>
      <c r="AA6347" s="13"/>
      <c r="AB6347" s="13"/>
      <c r="AC6347" s="13"/>
      <c r="AD6347" s="13"/>
      <c r="AE6347" s="13"/>
      <c r="AT6347" s="258" t="s">
        <v>200</v>
      </c>
      <c r="AU6347" s="258" t="s">
        <v>82</v>
      </c>
      <c r="AV6347" s="13" t="s">
        <v>80</v>
      </c>
      <c r="AW6347" s="13" t="s">
        <v>30</v>
      </c>
      <c r="AX6347" s="13" t="s">
        <v>73</v>
      </c>
      <c r="AY6347" s="258" t="s">
        <v>189</v>
      </c>
    </row>
    <row r="6348" s="14" customFormat="1">
      <c r="A6348" s="14"/>
      <c r="B6348" s="259"/>
      <c r="C6348" s="260"/>
      <c r="D6348" s="242" t="s">
        <v>200</v>
      </c>
      <c r="E6348" s="261" t="s">
        <v>1</v>
      </c>
      <c r="F6348" s="262" t="s">
        <v>4093</v>
      </c>
      <c r="G6348" s="260"/>
      <c r="H6348" s="263">
        <v>6.4400000000000004</v>
      </c>
      <c r="I6348" s="264"/>
      <c r="J6348" s="260"/>
      <c r="K6348" s="260"/>
      <c r="L6348" s="265"/>
      <c r="M6348" s="266"/>
      <c r="N6348" s="267"/>
      <c r="O6348" s="267"/>
      <c r="P6348" s="267"/>
      <c r="Q6348" s="267"/>
      <c r="R6348" s="267"/>
      <c r="S6348" s="267"/>
      <c r="T6348" s="268"/>
      <c r="U6348" s="14"/>
      <c r="V6348" s="14"/>
      <c r="W6348" s="14"/>
      <c r="X6348" s="14"/>
      <c r="Y6348" s="14"/>
      <c r="Z6348" s="14"/>
      <c r="AA6348" s="14"/>
      <c r="AB6348" s="14"/>
      <c r="AC6348" s="14"/>
      <c r="AD6348" s="14"/>
      <c r="AE6348" s="14"/>
      <c r="AT6348" s="269" t="s">
        <v>200</v>
      </c>
      <c r="AU6348" s="269" t="s">
        <v>82</v>
      </c>
      <c r="AV6348" s="14" t="s">
        <v>82</v>
      </c>
      <c r="AW6348" s="14" t="s">
        <v>30</v>
      </c>
      <c r="AX6348" s="14" t="s">
        <v>73</v>
      </c>
      <c r="AY6348" s="269" t="s">
        <v>189</v>
      </c>
    </row>
    <row r="6349" s="13" customFormat="1">
      <c r="A6349" s="13"/>
      <c r="B6349" s="249"/>
      <c r="C6349" s="250"/>
      <c r="D6349" s="242" t="s">
        <v>200</v>
      </c>
      <c r="E6349" s="251" t="s">
        <v>1</v>
      </c>
      <c r="F6349" s="252" t="s">
        <v>941</v>
      </c>
      <c r="G6349" s="250"/>
      <c r="H6349" s="251" t="s">
        <v>1</v>
      </c>
      <c r="I6349" s="253"/>
      <c r="J6349" s="250"/>
      <c r="K6349" s="250"/>
      <c r="L6349" s="254"/>
      <c r="M6349" s="255"/>
      <c r="N6349" s="256"/>
      <c r="O6349" s="256"/>
      <c r="P6349" s="256"/>
      <c r="Q6349" s="256"/>
      <c r="R6349" s="256"/>
      <c r="S6349" s="256"/>
      <c r="T6349" s="257"/>
      <c r="U6349" s="13"/>
      <c r="V6349" s="13"/>
      <c r="W6349" s="13"/>
      <c r="X6349" s="13"/>
      <c r="Y6349" s="13"/>
      <c r="Z6349" s="13"/>
      <c r="AA6349" s="13"/>
      <c r="AB6349" s="13"/>
      <c r="AC6349" s="13"/>
      <c r="AD6349" s="13"/>
      <c r="AE6349" s="13"/>
      <c r="AT6349" s="258" t="s">
        <v>200</v>
      </c>
      <c r="AU6349" s="258" t="s">
        <v>82</v>
      </c>
      <c r="AV6349" s="13" t="s">
        <v>80</v>
      </c>
      <c r="AW6349" s="13" t="s">
        <v>30</v>
      </c>
      <c r="AX6349" s="13" t="s">
        <v>73</v>
      </c>
      <c r="AY6349" s="258" t="s">
        <v>189</v>
      </c>
    </row>
    <row r="6350" s="14" customFormat="1">
      <c r="A6350" s="14"/>
      <c r="B6350" s="259"/>
      <c r="C6350" s="260"/>
      <c r="D6350" s="242" t="s">
        <v>200</v>
      </c>
      <c r="E6350" s="261" t="s">
        <v>1</v>
      </c>
      <c r="F6350" s="262" t="s">
        <v>4094</v>
      </c>
      <c r="G6350" s="260"/>
      <c r="H6350" s="263">
        <v>6</v>
      </c>
      <c r="I6350" s="264"/>
      <c r="J6350" s="260"/>
      <c r="K6350" s="260"/>
      <c r="L6350" s="265"/>
      <c r="M6350" s="266"/>
      <c r="N6350" s="267"/>
      <c r="O6350" s="267"/>
      <c r="P6350" s="267"/>
      <c r="Q6350" s="267"/>
      <c r="R6350" s="267"/>
      <c r="S6350" s="267"/>
      <c r="T6350" s="268"/>
      <c r="U6350" s="14"/>
      <c r="V6350" s="14"/>
      <c r="W6350" s="14"/>
      <c r="X6350" s="14"/>
      <c r="Y6350" s="14"/>
      <c r="Z6350" s="14"/>
      <c r="AA6350" s="14"/>
      <c r="AB6350" s="14"/>
      <c r="AC6350" s="14"/>
      <c r="AD6350" s="14"/>
      <c r="AE6350" s="14"/>
      <c r="AT6350" s="269" t="s">
        <v>200</v>
      </c>
      <c r="AU6350" s="269" t="s">
        <v>82</v>
      </c>
      <c r="AV6350" s="14" t="s">
        <v>82</v>
      </c>
      <c r="AW6350" s="14" t="s">
        <v>30</v>
      </c>
      <c r="AX6350" s="14" t="s">
        <v>73</v>
      </c>
      <c r="AY6350" s="269" t="s">
        <v>189</v>
      </c>
    </row>
    <row r="6351" s="13" customFormat="1">
      <c r="A6351" s="13"/>
      <c r="B6351" s="249"/>
      <c r="C6351" s="250"/>
      <c r="D6351" s="242" t="s">
        <v>200</v>
      </c>
      <c r="E6351" s="251" t="s">
        <v>1</v>
      </c>
      <c r="F6351" s="252" t="s">
        <v>932</v>
      </c>
      <c r="G6351" s="250"/>
      <c r="H6351" s="251" t="s">
        <v>1</v>
      </c>
      <c r="I6351" s="253"/>
      <c r="J6351" s="250"/>
      <c r="K6351" s="250"/>
      <c r="L6351" s="254"/>
      <c r="M6351" s="255"/>
      <c r="N6351" s="256"/>
      <c r="O6351" s="256"/>
      <c r="P6351" s="256"/>
      <c r="Q6351" s="256"/>
      <c r="R6351" s="256"/>
      <c r="S6351" s="256"/>
      <c r="T6351" s="257"/>
      <c r="U6351" s="13"/>
      <c r="V6351" s="13"/>
      <c r="W6351" s="13"/>
      <c r="X6351" s="13"/>
      <c r="Y6351" s="13"/>
      <c r="Z6351" s="13"/>
      <c r="AA6351" s="13"/>
      <c r="AB6351" s="13"/>
      <c r="AC6351" s="13"/>
      <c r="AD6351" s="13"/>
      <c r="AE6351" s="13"/>
      <c r="AT6351" s="258" t="s">
        <v>200</v>
      </c>
      <c r="AU6351" s="258" t="s">
        <v>82</v>
      </c>
      <c r="AV6351" s="13" t="s">
        <v>80</v>
      </c>
      <c r="AW6351" s="13" t="s">
        <v>30</v>
      </c>
      <c r="AX6351" s="13" t="s">
        <v>73</v>
      </c>
      <c r="AY6351" s="258" t="s">
        <v>189</v>
      </c>
    </row>
    <row r="6352" s="14" customFormat="1">
      <c r="A6352" s="14"/>
      <c r="B6352" s="259"/>
      <c r="C6352" s="260"/>
      <c r="D6352" s="242" t="s">
        <v>200</v>
      </c>
      <c r="E6352" s="261" t="s">
        <v>1</v>
      </c>
      <c r="F6352" s="262" t="s">
        <v>4093</v>
      </c>
      <c r="G6352" s="260"/>
      <c r="H6352" s="263">
        <v>6.4400000000000004</v>
      </c>
      <c r="I6352" s="264"/>
      <c r="J6352" s="260"/>
      <c r="K6352" s="260"/>
      <c r="L6352" s="265"/>
      <c r="M6352" s="266"/>
      <c r="N6352" s="267"/>
      <c r="O6352" s="267"/>
      <c r="P6352" s="267"/>
      <c r="Q6352" s="267"/>
      <c r="R6352" s="267"/>
      <c r="S6352" s="267"/>
      <c r="T6352" s="268"/>
      <c r="U6352" s="14"/>
      <c r="V6352" s="14"/>
      <c r="W6352" s="14"/>
      <c r="X6352" s="14"/>
      <c r="Y6352" s="14"/>
      <c r="Z6352" s="14"/>
      <c r="AA6352" s="14"/>
      <c r="AB6352" s="14"/>
      <c r="AC6352" s="14"/>
      <c r="AD6352" s="14"/>
      <c r="AE6352" s="14"/>
      <c r="AT6352" s="269" t="s">
        <v>200</v>
      </c>
      <c r="AU6352" s="269" t="s">
        <v>82</v>
      </c>
      <c r="AV6352" s="14" t="s">
        <v>82</v>
      </c>
      <c r="AW6352" s="14" t="s">
        <v>30</v>
      </c>
      <c r="AX6352" s="14" t="s">
        <v>73</v>
      </c>
      <c r="AY6352" s="269" t="s">
        <v>189</v>
      </c>
    </row>
    <row r="6353" s="13" customFormat="1">
      <c r="A6353" s="13"/>
      <c r="B6353" s="249"/>
      <c r="C6353" s="250"/>
      <c r="D6353" s="242" t="s">
        <v>200</v>
      </c>
      <c r="E6353" s="251" t="s">
        <v>1</v>
      </c>
      <c r="F6353" s="252" t="s">
        <v>944</v>
      </c>
      <c r="G6353" s="250"/>
      <c r="H6353" s="251" t="s">
        <v>1</v>
      </c>
      <c r="I6353" s="253"/>
      <c r="J6353" s="250"/>
      <c r="K6353" s="250"/>
      <c r="L6353" s="254"/>
      <c r="M6353" s="255"/>
      <c r="N6353" s="256"/>
      <c r="O6353" s="256"/>
      <c r="P6353" s="256"/>
      <c r="Q6353" s="256"/>
      <c r="R6353" s="256"/>
      <c r="S6353" s="256"/>
      <c r="T6353" s="257"/>
      <c r="U6353" s="13"/>
      <c r="V6353" s="13"/>
      <c r="W6353" s="13"/>
      <c r="X6353" s="13"/>
      <c r="Y6353" s="13"/>
      <c r="Z6353" s="13"/>
      <c r="AA6353" s="13"/>
      <c r="AB6353" s="13"/>
      <c r="AC6353" s="13"/>
      <c r="AD6353" s="13"/>
      <c r="AE6353" s="13"/>
      <c r="AT6353" s="258" t="s">
        <v>200</v>
      </c>
      <c r="AU6353" s="258" t="s">
        <v>82</v>
      </c>
      <c r="AV6353" s="13" t="s">
        <v>80</v>
      </c>
      <c r="AW6353" s="13" t="s">
        <v>30</v>
      </c>
      <c r="AX6353" s="13" t="s">
        <v>73</v>
      </c>
      <c r="AY6353" s="258" t="s">
        <v>189</v>
      </c>
    </row>
    <row r="6354" s="14" customFormat="1">
      <c r="A6354" s="14"/>
      <c r="B6354" s="259"/>
      <c r="C6354" s="260"/>
      <c r="D6354" s="242" t="s">
        <v>200</v>
      </c>
      <c r="E6354" s="261" t="s">
        <v>1</v>
      </c>
      <c r="F6354" s="262" t="s">
        <v>4093</v>
      </c>
      <c r="G6354" s="260"/>
      <c r="H6354" s="263">
        <v>6.4400000000000004</v>
      </c>
      <c r="I6354" s="264"/>
      <c r="J6354" s="260"/>
      <c r="K6354" s="260"/>
      <c r="L6354" s="265"/>
      <c r="M6354" s="266"/>
      <c r="N6354" s="267"/>
      <c r="O6354" s="267"/>
      <c r="P6354" s="267"/>
      <c r="Q6354" s="267"/>
      <c r="R6354" s="267"/>
      <c r="S6354" s="267"/>
      <c r="T6354" s="268"/>
      <c r="U6354" s="14"/>
      <c r="V6354" s="14"/>
      <c r="W6354" s="14"/>
      <c r="X6354" s="14"/>
      <c r="Y6354" s="14"/>
      <c r="Z6354" s="14"/>
      <c r="AA6354" s="14"/>
      <c r="AB6354" s="14"/>
      <c r="AC6354" s="14"/>
      <c r="AD6354" s="14"/>
      <c r="AE6354" s="14"/>
      <c r="AT6354" s="269" t="s">
        <v>200</v>
      </c>
      <c r="AU6354" s="269" t="s">
        <v>82</v>
      </c>
      <c r="AV6354" s="14" t="s">
        <v>82</v>
      </c>
      <c r="AW6354" s="14" t="s">
        <v>30</v>
      </c>
      <c r="AX6354" s="14" t="s">
        <v>73</v>
      </c>
      <c r="AY6354" s="269" t="s">
        <v>189</v>
      </c>
    </row>
    <row r="6355" s="15" customFormat="1">
      <c r="A6355" s="15"/>
      <c r="B6355" s="270"/>
      <c r="C6355" s="271"/>
      <c r="D6355" s="242" t="s">
        <v>200</v>
      </c>
      <c r="E6355" s="272" t="s">
        <v>1</v>
      </c>
      <c r="F6355" s="273" t="s">
        <v>207</v>
      </c>
      <c r="G6355" s="271"/>
      <c r="H6355" s="274">
        <v>25.32</v>
      </c>
      <c r="I6355" s="275"/>
      <c r="J6355" s="271"/>
      <c r="K6355" s="271"/>
      <c r="L6355" s="276"/>
      <c r="M6355" s="277"/>
      <c r="N6355" s="278"/>
      <c r="O6355" s="278"/>
      <c r="P6355" s="278"/>
      <c r="Q6355" s="278"/>
      <c r="R6355" s="278"/>
      <c r="S6355" s="278"/>
      <c r="T6355" s="279"/>
      <c r="U6355" s="15"/>
      <c r="V6355" s="15"/>
      <c r="W6355" s="15"/>
      <c r="X6355" s="15"/>
      <c r="Y6355" s="15"/>
      <c r="Z6355" s="15"/>
      <c r="AA6355" s="15"/>
      <c r="AB6355" s="15"/>
      <c r="AC6355" s="15"/>
      <c r="AD6355" s="15"/>
      <c r="AE6355" s="15"/>
      <c r="AT6355" s="280" t="s">
        <v>200</v>
      </c>
      <c r="AU6355" s="280" t="s">
        <v>82</v>
      </c>
      <c r="AV6355" s="15" t="s">
        <v>195</v>
      </c>
      <c r="AW6355" s="15" t="s">
        <v>30</v>
      </c>
      <c r="AX6355" s="15" t="s">
        <v>73</v>
      </c>
      <c r="AY6355" s="280" t="s">
        <v>189</v>
      </c>
    </row>
    <row r="6356" s="14" customFormat="1">
      <c r="A6356" s="14"/>
      <c r="B6356" s="259"/>
      <c r="C6356" s="260"/>
      <c r="D6356" s="242" t="s">
        <v>200</v>
      </c>
      <c r="E6356" s="261" t="s">
        <v>1</v>
      </c>
      <c r="F6356" s="262" t="s">
        <v>4118</v>
      </c>
      <c r="G6356" s="260"/>
      <c r="H6356" s="263">
        <v>27.852</v>
      </c>
      <c r="I6356" s="264"/>
      <c r="J6356" s="260"/>
      <c r="K6356" s="260"/>
      <c r="L6356" s="265"/>
      <c r="M6356" s="266"/>
      <c r="N6356" s="267"/>
      <c r="O6356" s="267"/>
      <c r="P6356" s="267"/>
      <c r="Q6356" s="267"/>
      <c r="R6356" s="267"/>
      <c r="S6356" s="267"/>
      <c r="T6356" s="268"/>
      <c r="U6356" s="14"/>
      <c r="V6356" s="14"/>
      <c r="W6356" s="14"/>
      <c r="X6356" s="14"/>
      <c r="Y6356" s="14"/>
      <c r="Z6356" s="14"/>
      <c r="AA6356" s="14"/>
      <c r="AB6356" s="14"/>
      <c r="AC6356" s="14"/>
      <c r="AD6356" s="14"/>
      <c r="AE6356" s="14"/>
      <c r="AT6356" s="269" t="s">
        <v>200</v>
      </c>
      <c r="AU6356" s="269" t="s">
        <v>82</v>
      </c>
      <c r="AV6356" s="14" t="s">
        <v>82</v>
      </c>
      <c r="AW6356" s="14" t="s">
        <v>30</v>
      </c>
      <c r="AX6356" s="14" t="s">
        <v>80</v>
      </c>
      <c r="AY6356" s="269" t="s">
        <v>189</v>
      </c>
    </row>
    <row r="6357" s="2" customFormat="1" ht="24.15" customHeight="1">
      <c r="A6357" s="39"/>
      <c r="B6357" s="40"/>
      <c r="C6357" s="228" t="s">
        <v>4119</v>
      </c>
      <c r="D6357" s="228" t="s">
        <v>191</v>
      </c>
      <c r="E6357" s="229" t="s">
        <v>4120</v>
      </c>
      <c r="F6357" s="230" t="s">
        <v>4121</v>
      </c>
      <c r="G6357" s="231" t="s">
        <v>301</v>
      </c>
      <c r="H6357" s="232">
        <v>507.95299999999997</v>
      </c>
      <c r="I6357" s="233"/>
      <c r="J6357" s="234">
        <f>ROUND(I6357*H6357,2)</f>
        <v>0</v>
      </c>
      <c r="K6357" s="235"/>
      <c r="L6357" s="45"/>
      <c r="M6357" s="236" t="s">
        <v>1</v>
      </c>
      <c r="N6357" s="237" t="s">
        <v>38</v>
      </c>
      <c r="O6357" s="92"/>
      <c r="P6357" s="238">
        <f>O6357*H6357</f>
        <v>0</v>
      </c>
      <c r="Q6357" s="238">
        <v>0.00013999999999999999</v>
      </c>
      <c r="R6357" s="238">
        <f>Q6357*H6357</f>
        <v>0.071113419999999997</v>
      </c>
      <c r="S6357" s="238">
        <v>0</v>
      </c>
      <c r="T6357" s="239">
        <f>S6357*H6357</f>
        <v>0</v>
      </c>
      <c r="U6357" s="39"/>
      <c r="V6357" s="39"/>
      <c r="W6357" s="39"/>
      <c r="X6357" s="39"/>
      <c r="Y6357" s="39"/>
      <c r="Z6357" s="39"/>
      <c r="AA6357" s="39"/>
      <c r="AB6357" s="39"/>
      <c r="AC6357" s="39"/>
      <c r="AD6357" s="39"/>
      <c r="AE6357" s="39"/>
      <c r="AR6357" s="240" t="s">
        <v>306</v>
      </c>
      <c r="AT6357" s="240" t="s">
        <v>191</v>
      </c>
      <c r="AU6357" s="240" t="s">
        <v>82</v>
      </c>
      <c r="AY6357" s="18" t="s">
        <v>189</v>
      </c>
      <c r="BE6357" s="241">
        <f>IF(N6357="základní",J6357,0)</f>
        <v>0</v>
      </c>
      <c r="BF6357" s="241">
        <f>IF(N6357="snížená",J6357,0)</f>
        <v>0</v>
      </c>
      <c r="BG6357" s="241">
        <f>IF(N6357="zákl. přenesená",J6357,0)</f>
        <v>0</v>
      </c>
      <c r="BH6357" s="241">
        <f>IF(N6357="sníž. přenesená",J6357,0)</f>
        <v>0</v>
      </c>
      <c r="BI6357" s="241">
        <f>IF(N6357="nulová",J6357,0)</f>
        <v>0</v>
      </c>
      <c r="BJ6357" s="18" t="s">
        <v>80</v>
      </c>
      <c r="BK6357" s="241">
        <f>ROUND(I6357*H6357,2)</f>
        <v>0</v>
      </c>
      <c r="BL6357" s="18" t="s">
        <v>306</v>
      </c>
      <c r="BM6357" s="240" t="s">
        <v>4122</v>
      </c>
    </row>
    <row r="6358" s="2" customFormat="1">
      <c r="A6358" s="39"/>
      <c r="B6358" s="40"/>
      <c r="C6358" s="41"/>
      <c r="D6358" s="242" t="s">
        <v>197</v>
      </c>
      <c r="E6358" s="41"/>
      <c r="F6358" s="243" t="s">
        <v>4121</v>
      </c>
      <c r="G6358" s="41"/>
      <c r="H6358" s="41"/>
      <c r="I6358" s="244"/>
      <c r="J6358" s="41"/>
      <c r="K6358" s="41"/>
      <c r="L6358" s="45"/>
      <c r="M6358" s="245"/>
      <c r="N6358" s="246"/>
      <c r="O6358" s="92"/>
      <c r="P6358" s="92"/>
      <c r="Q6358" s="92"/>
      <c r="R6358" s="92"/>
      <c r="S6358" s="92"/>
      <c r="T6358" s="93"/>
      <c r="U6358" s="39"/>
      <c r="V6358" s="39"/>
      <c r="W6358" s="39"/>
      <c r="X6358" s="39"/>
      <c r="Y6358" s="39"/>
      <c r="Z6358" s="39"/>
      <c r="AA6358" s="39"/>
      <c r="AB6358" s="39"/>
      <c r="AC6358" s="39"/>
      <c r="AD6358" s="39"/>
      <c r="AE6358" s="39"/>
      <c r="AT6358" s="18" t="s">
        <v>197</v>
      </c>
      <c r="AU6358" s="18" t="s">
        <v>82</v>
      </c>
    </row>
    <row r="6359" s="2" customFormat="1">
      <c r="A6359" s="39"/>
      <c r="B6359" s="40"/>
      <c r="C6359" s="41"/>
      <c r="D6359" s="247" t="s">
        <v>198</v>
      </c>
      <c r="E6359" s="41"/>
      <c r="F6359" s="248" t="s">
        <v>4123</v>
      </c>
      <c r="G6359" s="41"/>
      <c r="H6359" s="41"/>
      <c r="I6359" s="244"/>
      <c r="J6359" s="41"/>
      <c r="K6359" s="41"/>
      <c r="L6359" s="45"/>
      <c r="M6359" s="245"/>
      <c r="N6359" s="246"/>
      <c r="O6359" s="92"/>
      <c r="P6359" s="92"/>
      <c r="Q6359" s="92"/>
      <c r="R6359" s="92"/>
      <c r="S6359" s="92"/>
      <c r="T6359" s="93"/>
      <c r="U6359" s="39"/>
      <c r="V6359" s="39"/>
      <c r="W6359" s="39"/>
      <c r="X6359" s="39"/>
      <c r="Y6359" s="39"/>
      <c r="Z6359" s="39"/>
      <c r="AA6359" s="39"/>
      <c r="AB6359" s="39"/>
      <c r="AC6359" s="39"/>
      <c r="AD6359" s="39"/>
      <c r="AE6359" s="39"/>
      <c r="AT6359" s="18" t="s">
        <v>198</v>
      </c>
      <c r="AU6359" s="18" t="s">
        <v>82</v>
      </c>
    </row>
    <row r="6360" s="13" customFormat="1">
      <c r="A6360" s="13"/>
      <c r="B6360" s="249"/>
      <c r="C6360" s="250"/>
      <c r="D6360" s="242" t="s">
        <v>200</v>
      </c>
      <c r="E6360" s="251" t="s">
        <v>1</v>
      </c>
      <c r="F6360" s="252" t="s">
        <v>915</v>
      </c>
      <c r="G6360" s="250"/>
      <c r="H6360" s="251" t="s">
        <v>1</v>
      </c>
      <c r="I6360" s="253"/>
      <c r="J6360" s="250"/>
      <c r="K6360" s="250"/>
      <c r="L6360" s="254"/>
      <c r="M6360" s="255"/>
      <c r="N6360" s="256"/>
      <c r="O6360" s="256"/>
      <c r="P6360" s="256"/>
      <c r="Q6360" s="256"/>
      <c r="R6360" s="256"/>
      <c r="S6360" s="256"/>
      <c r="T6360" s="257"/>
      <c r="U6360" s="13"/>
      <c r="V6360" s="13"/>
      <c r="W6360" s="13"/>
      <c r="X6360" s="13"/>
      <c r="Y6360" s="13"/>
      <c r="Z6360" s="13"/>
      <c r="AA6360" s="13"/>
      <c r="AB6360" s="13"/>
      <c r="AC6360" s="13"/>
      <c r="AD6360" s="13"/>
      <c r="AE6360" s="13"/>
      <c r="AT6360" s="258" t="s">
        <v>200</v>
      </c>
      <c r="AU6360" s="258" t="s">
        <v>82</v>
      </c>
      <c r="AV6360" s="13" t="s">
        <v>80</v>
      </c>
      <c r="AW6360" s="13" t="s">
        <v>30</v>
      </c>
      <c r="AX6360" s="13" t="s">
        <v>73</v>
      </c>
      <c r="AY6360" s="258" t="s">
        <v>189</v>
      </c>
    </row>
    <row r="6361" s="13" customFormat="1">
      <c r="A6361" s="13"/>
      <c r="B6361" s="249"/>
      <c r="C6361" s="250"/>
      <c r="D6361" s="242" t="s">
        <v>200</v>
      </c>
      <c r="E6361" s="251" t="s">
        <v>1</v>
      </c>
      <c r="F6361" s="252" t="s">
        <v>916</v>
      </c>
      <c r="G6361" s="250"/>
      <c r="H6361" s="251" t="s">
        <v>1</v>
      </c>
      <c r="I6361" s="253"/>
      <c r="J6361" s="250"/>
      <c r="K6361" s="250"/>
      <c r="L6361" s="254"/>
      <c r="M6361" s="255"/>
      <c r="N6361" s="256"/>
      <c r="O6361" s="256"/>
      <c r="P6361" s="256"/>
      <c r="Q6361" s="256"/>
      <c r="R6361" s="256"/>
      <c r="S6361" s="256"/>
      <c r="T6361" s="257"/>
      <c r="U6361" s="13"/>
      <c r="V6361" s="13"/>
      <c r="W6361" s="13"/>
      <c r="X6361" s="13"/>
      <c r="Y6361" s="13"/>
      <c r="Z6361" s="13"/>
      <c r="AA6361" s="13"/>
      <c r="AB6361" s="13"/>
      <c r="AC6361" s="13"/>
      <c r="AD6361" s="13"/>
      <c r="AE6361" s="13"/>
      <c r="AT6361" s="258" t="s">
        <v>200</v>
      </c>
      <c r="AU6361" s="258" t="s">
        <v>82</v>
      </c>
      <c r="AV6361" s="13" t="s">
        <v>80</v>
      </c>
      <c r="AW6361" s="13" t="s">
        <v>30</v>
      </c>
      <c r="AX6361" s="13" t="s">
        <v>73</v>
      </c>
      <c r="AY6361" s="258" t="s">
        <v>189</v>
      </c>
    </row>
    <row r="6362" s="13" customFormat="1">
      <c r="A6362" s="13"/>
      <c r="B6362" s="249"/>
      <c r="C6362" s="250"/>
      <c r="D6362" s="242" t="s">
        <v>200</v>
      </c>
      <c r="E6362" s="251" t="s">
        <v>1</v>
      </c>
      <c r="F6362" s="252" t="s">
        <v>917</v>
      </c>
      <c r="G6362" s="250"/>
      <c r="H6362" s="251" t="s">
        <v>1</v>
      </c>
      <c r="I6362" s="253"/>
      <c r="J6362" s="250"/>
      <c r="K6362" s="250"/>
      <c r="L6362" s="254"/>
      <c r="M6362" s="255"/>
      <c r="N6362" s="256"/>
      <c r="O6362" s="256"/>
      <c r="P6362" s="256"/>
      <c r="Q6362" s="256"/>
      <c r="R6362" s="256"/>
      <c r="S6362" s="256"/>
      <c r="T6362" s="257"/>
      <c r="U6362" s="13"/>
      <c r="V6362" s="13"/>
      <c r="W6362" s="13"/>
      <c r="X6362" s="13"/>
      <c r="Y6362" s="13"/>
      <c r="Z6362" s="13"/>
      <c r="AA6362" s="13"/>
      <c r="AB6362" s="13"/>
      <c r="AC6362" s="13"/>
      <c r="AD6362" s="13"/>
      <c r="AE6362" s="13"/>
      <c r="AT6362" s="258" t="s">
        <v>200</v>
      </c>
      <c r="AU6362" s="258" t="s">
        <v>82</v>
      </c>
      <c r="AV6362" s="13" t="s">
        <v>80</v>
      </c>
      <c r="AW6362" s="13" t="s">
        <v>30</v>
      </c>
      <c r="AX6362" s="13" t="s">
        <v>73</v>
      </c>
      <c r="AY6362" s="258" t="s">
        <v>189</v>
      </c>
    </row>
    <row r="6363" s="13" customFormat="1">
      <c r="A6363" s="13"/>
      <c r="B6363" s="249"/>
      <c r="C6363" s="250"/>
      <c r="D6363" s="242" t="s">
        <v>200</v>
      </c>
      <c r="E6363" s="251" t="s">
        <v>1</v>
      </c>
      <c r="F6363" s="252" t="s">
        <v>918</v>
      </c>
      <c r="G6363" s="250"/>
      <c r="H6363" s="251" t="s">
        <v>1</v>
      </c>
      <c r="I6363" s="253"/>
      <c r="J6363" s="250"/>
      <c r="K6363" s="250"/>
      <c r="L6363" s="254"/>
      <c r="M6363" s="255"/>
      <c r="N6363" s="256"/>
      <c r="O6363" s="256"/>
      <c r="P6363" s="256"/>
      <c r="Q6363" s="256"/>
      <c r="R6363" s="256"/>
      <c r="S6363" s="256"/>
      <c r="T6363" s="257"/>
      <c r="U6363" s="13"/>
      <c r="V6363" s="13"/>
      <c r="W6363" s="13"/>
      <c r="X6363" s="13"/>
      <c r="Y6363" s="13"/>
      <c r="Z6363" s="13"/>
      <c r="AA6363" s="13"/>
      <c r="AB6363" s="13"/>
      <c r="AC6363" s="13"/>
      <c r="AD6363" s="13"/>
      <c r="AE6363" s="13"/>
      <c r="AT6363" s="258" t="s">
        <v>200</v>
      </c>
      <c r="AU6363" s="258" t="s">
        <v>82</v>
      </c>
      <c r="AV6363" s="13" t="s">
        <v>80</v>
      </c>
      <c r="AW6363" s="13" t="s">
        <v>30</v>
      </c>
      <c r="AX6363" s="13" t="s">
        <v>73</v>
      </c>
      <c r="AY6363" s="258" t="s">
        <v>189</v>
      </c>
    </row>
    <row r="6364" s="14" customFormat="1">
      <c r="A6364" s="14"/>
      <c r="B6364" s="259"/>
      <c r="C6364" s="260"/>
      <c r="D6364" s="242" t="s">
        <v>200</v>
      </c>
      <c r="E6364" s="261" t="s">
        <v>1</v>
      </c>
      <c r="F6364" s="262" t="s">
        <v>919</v>
      </c>
      <c r="G6364" s="260"/>
      <c r="H6364" s="263">
        <v>35.665999999999997</v>
      </c>
      <c r="I6364" s="264"/>
      <c r="J6364" s="260"/>
      <c r="K6364" s="260"/>
      <c r="L6364" s="265"/>
      <c r="M6364" s="266"/>
      <c r="N6364" s="267"/>
      <c r="O6364" s="267"/>
      <c r="P6364" s="267"/>
      <c r="Q6364" s="267"/>
      <c r="R6364" s="267"/>
      <c r="S6364" s="267"/>
      <c r="T6364" s="268"/>
      <c r="U6364" s="14"/>
      <c r="V6364" s="14"/>
      <c r="W6364" s="14"/>
      <c r="X6364" s="14"/>
      <c r="Y6364" s="14"/>
      <c r="Z6364" s="14"/>
      <c r="AA6364" s="14"/>
      <c r="AB6364" s="14"/>
      <c r="AC6364" s="14"/>
      <c r="AD6364" s="14"/>
      <c r="AE6364" s="14"/>
      <c r="AT6364" s="269" t="s">
        <v>200</v>
      </c>
      <c r="AU6364" s="269" t="s">
        <v>82</v>
      </c>
      <c r="AV6364" s="14" t="s">
        <v>82</v>
      </c>
      <c r="AW6364" s="14" t="s">
        <v>30</v>
      </c>
      <c r="AX6364" s="14" t="s">
        <v>73</v>
      </c>
      <c r="AY6364" s="269" t="s">
        <v>189</v>
      </c>
    </row>
    <row r="6365" s="13" customFormat="1">
      <c r="A6365" s="13"/>
      <c r="B6365" s="249"/>
      <c r="C6365" s="250"/>
      <c r="D6365" s="242" t="s">
        <v>200</v>
      </c>
      <c r="E6365" s="251" t="s">
        <v>1</v>
      </c>
      <c r="F6365" s="252" t="s">
        <v>925</v>
      </c>
      <c r="G6365" s="250"/>
      <c r="H6365" s="251" t="s">
        <v>1</v>
      </c>
      <c r="I6365" s="253"/>
      <c r="J6365" s="250"/>
      <c r="K6365" s="250"/>
      <c r="L6365" s="254"/>
      <c r="M6365" s="255"/>
      <c r="N6365" s="256"/>
      <c r="O6365" s="256"/>
      <c r="P6365" s="256"/>
      <c r="Q6365" s="256"/>
      <c r="R6365" s="256"/>
      <c r="S6365" s="256"/>
      <c r="T6365" s="257"/>
      <c r="U6365" s="13"/>
      <c r="V6365" s="13"/>
      <c r="W6365" s="13"/>
      <c r="X6365" s="13"/>
      <c r="Y6365" s="13"/>
      <c r="Z6365" s="13"/>
      <c r="AA6365" s="13"/>
      <c r="AB6365" s="13"/>
      <c r="AC6365" s="13"/>
      <c r="AD6365" s="13"/>
      <c r="AE6365" s="13"/>
      <c r="AT6365" s="258" t="s">
        <v>200</v>
      </c>
      <c r="AU6365" s="258" t="s">
        <v>82</v>
      </c>
      <c r="AV6365" s="13" t="s">
        <v>80</v>
      </c>
      <c r="AW6365" s="13" t="s">
        <v>30</v>
      </c>
      <c r="AX6365" s="13" t="s">
        <v>73</v>
      </c>
      <c r="AY6365" s="258" t="s">
        <v>189</v>
      </c>
    </row>
    <row r="6366" s="13" customFormat="1">
      <c r="A6366" s="13"/>
      <c r="B6366" s="249"/>
      <c r="C6366" s="250"/>
      <c r="D6366" s="242" t="s">
        <v>200</v>
      </c>
      <c r="E6366" s="251" t="s">
        <v>1</v>
      </c>
      <c r="F6366" s="252" t="s">
        <v>4124</v>
      </c>
      <c r="G6366" s="250"/>
      <c r="H6366" s="251" t="s">
        <v>1</v>
      </c>
      <c r="I6366" s="253"/>
      <c r="J6366" s="250"/>
      <c r="K6366" s="250"/>
      <c r="L6366" s="254"/>
      <c r="M6366" s="255"/>
      <c r="N6366" s="256"/>
      <c r="O6366" s="256"/>
      <c r="P6366" s="256"/>
      <c r="Q6366" s="256"/>
      <c r="R6366" s="256"/>
      <c r="S6366" s="256"/>
      <c r="T6366" s="257"/>
      <c r="U6366" s="13"/>
      <c r="V6366" s="13"/>
      <c r="W6366" s="13"/>
      <c r="X6366" s="13"/>
      <c r="Y6366" s="13"/>
      <c r="Z6366" s="13"/>
      <c r="AA6366" s="13"/>
      <c r="AB6366" s="13"/>
      <c r="AC6366" s="13"/>
      <c r="AD6366" s="13"/>
      <c r="AE6366" s="13"/>
      <c r="AT6366" s="258" t="s">
        <v>200</v>
      </c>
      <c r="AU6366" s="258" t="s">
        <v>82</v>
      </c>
      <c r="AV6366" s="13" t="s">
        <v>80</v>
      </c>
      <c r="AW6366" s="13" t="s">
        <v>30</v>
      </c>
      <c r="AX6366" s="13" t="s">
        <v>73</v>
      </c>
      <c r="AY6366" s="258" t="s">
        <v>189</v>
      </c>
    </row>
    <row r="6367" s="13" customFormat="1">
      <c r="A6367" s="13"/>
      <c r="B6367" s="249"/>
      <c r="C6367" s="250"/>
      <c r="D6367" s="242" t="s">
        <v>200</v>
      </c>
      <c r="E6367" s="251" t="s">
        <v>1</v>
      </c>
      <c r="F6367" s="252" t="s">
        <v>927</v>
      </c>
      <c r="G6367" s="250"/>
      <c r="H6367" s="251" t="s">
        <v>1</v>
      </c>
      <c r="I6367" s="253"/>
      <c r="J6367" s="250"/>
      <c r="K6367" s="250"/>
      <c r="L6367" s="254"/>
      <c r="M6367" s="255"/>
      <c r="N6367" s="256"/>
      <c r="O6367" s="256"/>
      <c r="P6367" s="256"/>
      <c r="Q6367" s="256"/>
      <c r="R6367" s="256"/>
      <c r="S6367" s="256"/>
      <c r="T6367" s="257"/>
      <c r="U6367" s="13"/>
      <c r="V6367" s="13"/>
      <c r="W6367" s="13"/>
      <c r="X6367" s="13"/>
      <c r="Y6367" s="13"/>
      <c r="Z6367" s="13"/>
      <c r="AA6367" s="13"/>
      <c r="AB6367" s="13"/>
      <c r="AC6367" s="13"/>
      <c r="AD6367" s="13"/>
      <c r="AE6367" s="13"/>
      <c r="AT6367" s="258" t="s">
        <v>200</v>
      </c>
      <c r="AU6367" s="258" t="s">
        <v>82</v>
      </c>
      <c r="AV6367" s="13" t="s">
        <v>80</v>
      </c>
      <c r="AW6367" s="13" t="s">
        <v>30</v>
      </c>
      <c r="AX6367" s="13" t="s">
        <v>73</v>
      </c>
      <c r="AY6367" s="258" t="s">
        <v>189</v>
      </c>
    </row>
    <row r="6368" s="13" customFormat="1">
      <c r="A6368" s="13"/>
      <c r="B6368" s="249"/>
      <c r="C6368" s="250"/>
      <c r="D6368" s="242" t="s">
        <v>200</v>
      </c>
      <c r="E6368" s="251" t="s">
        <v>1</v>
      </c>
      <c r="F6368" s="252" t="s">
        <v>928</v>
      </c>
      <c r="G6368" s="250"/>
      <c r="H6368" s="251" t="s">
        <v>1</v>
      </c>
      <c r="I6368" s="253"/>
      <c r="J6368" s="250"/>
      <c r="K6368" s="250"/>
      <c r="L6368" s="254"/>
      <c r="M6368" s="255"/>
      <c r="N6368" s="256"/>
      <c r="O6368" s="256"/>
      <c r="P6368" s="256"/>
      <c r="Q6368" s="256"/>
      <c r="R6368" s="256"/>
      <c r="S6368" s="256"/>
      <c r="T6368" s="257"/>
      <c r="U6368" s="13"/>
      <c r="V6368" s="13"/>
      <c r="W6368" s="13"/>
      <c r="X6368" s="13"/>
      <c r="Y6368" s="13"/>
      <c r="Z6368" s="13"/>
      <c r="AA6368" s="13"/>
      <c r="AB6368" s="13"/>
      <c r="AC6368" s="13"/>
      <c r="AD6368" s="13"/>
      <c r="AE6368" s="13"/>
      <c r="AT6368" s="258" t="s">
        <v>200</v>
      </c>
      <c r="AU6368" s="258" t="s">
        <v>82</v>
      </c>
      <c r="AV6368" s="13" t="s">
        <v>80</v>
      </c>
      <c r="AW6368" s="13" t="s">
        <v>30</v>
      </c>
      <c r="AX6368" s="13" t="s">
        <v>73</v>
      </c>
      <c r="AY6368" s="258" t="s">
        <v>189</v>
      </c>
    </row>
    <row r="6369" s="14" customFormat="1">
      <c r="A6369" s="14"/>
      <c r="B6369" s="259"/>
      <c r="C6369" s="260"/>
      <c r="D6369" s="242" t="s">
        <v>200</v>
      </c>
      <c r="E6369" s="261" t="s">
        <v>1</v>
      </c>
      <c r="F6369" s="262" t="s">
        <v>929</v>
      </c>
      <c r="G6369" s="260"/>
      <c r="H6369" s="263">
        <v>79.004000000000005</v>
      </c>
      <c r="I6369" s="264"/>
      <c r="J6369" s="260"/>
      <c r="K6369" s="260"/>
      <c r="L6369" s="265"/>
      <c r="M6369" s="266"/>
      <c r="N6369" s="267"/>
      <c r="O6369" s="267"/>
      <c r="P6369" s="267"/>
      <c r="Q6369" s="267"/>
      <c r="R6369" s="267"/>
      <c r="S6369" s="267"/>
      <c r="T6369" s="268"/>
      <c r="U6369" s="14"/>
      <c r="V6369" s="14"/>
      <c r="W6369" s="14"/>
      <c r="X6369" s="14"/>
      <c r="Y6369" s="14"/>
      <c r="Z6369" s="14"/>
      <c r="AA6369" s="14"/>
      <c r="AB6369" s="14"/>
      <c r="AC6369" s="14"/>
      <c r="AD6369" s="14"/>
      <c r="AE6369" s="14"/>
      <c r="AT6369" s="269" t="s">
        <v>200</v>
      </c>
      <c r="AU6369" s="269" t="s">
        <v>82</v>
      </c>
      <c r="AV6369" s="14" t="s">
        <v>82</v>
      </c>
      <c r="AW6369" s="14" t="s">
        <v>30</v>
      </c>
      <c r="AX6369" s="14" t="s">
        <v>73</v>
      </c>
      <c r="AY6369" s="269" t="s">
        <v>189</v>
      </c>
    </row>
    <row r="6370" s="14" customFormat="1">
      <c r="A6370" s="14"/>
      <c r="B6370" s="259"/>
      <c r="C6370" s="260"/>
      <c r="D6370" s="242" t="s">
        <v>200</v>
      </c>
      <c r="E6370" s="261" t="s">
        <v>1</v>
      </c>
      <c r="F6370" s="262" t="s">
        <v>930</v>
      </c>
      <c r="G6370" s="260"/>
      <c r="H6370" s="263">
        <v>9.2560000000000002</v>
      </c>
      <c r="I6370" s="264"/>
      <c r="J6370" s="260"/>
      <c r="K6370" s="260"/>
      <c r="L6370" s="265"/>
      <c r="M6370" s="266"/>
      <c r="N6370" s="267"/>
      <c r="O6370" s="267"/>
      <c r="P6370" s="267"/>
      <c r="Q6370" s="267"/>
      <c r="R6370" s="267"/>
      <c r="S6370" s="267"/>
      <c r="T6370" s="268"/>
      <c r="U6370" s="14"/>
      <c r="V6370" s="14"/>
      <c r="W6370" s="14"/>
      <c r="X6370" s="14"/>
      <c r="Y6370" s="14"/>
      <c r="Z6370" s="14"/>
      <c r="AA6370" s="14"/>
      <c r="AB6370" s="14"/>
      <c r="AC6370" s="14"/>
      <c r="AD6370" s="14"/>
      <c r="AE6370" s="14"/>
      <c r="AT6370" s="269" t="s">
        <v>200</v>
      </c>
      <c r="AU6370" s="269" t="s">
        <v>82</v>
      </c>
      <c r="AV6370" s="14" t="s">
        <v>82</v>
      </c>
      <c r="AW6370" s="14" t="s">
        <v>30</v>
      </c>
      <c r="AX6370" s="14" t="s">
        <v>73</v>
      </c>
      <c r="AY6370" s="269" t="s">
        <v>189</v>
      </c>
    </row>
    <row r="6371" s="13" customFormat="1">
      <c r="A6371" s="13"/>
      <c r="B6371" s="249"/>
      <c r="C6371" s="250"/>
      <c r="D6371" s="242" t="s">
        <v>200</v>
      </c>
      <c r="E6371" s="251" t="s">
        <v>1</v>
      </c>
      <c r="F6371" s="252" t="s">
        <v>595</v>
      </c>
      <c r="G6371" s="250"/>
      <c r="H6371" s="251" t="s">
        <v>1</v>
      </c>
      <c r="I6371" s="253"/>
      <c r="J6371" s="250"/>
      <c r="K6371" s="250"/>
      <c r="L6371" s="254"/>
      <c r="M6371" s="255"/>
      <c r="N6371" s="256"/>
      <c r="O6371" s="256"/>
      <c r="P6371" s="256"/>
      <c r="Q6371" s="256"/>
      <c r="R6371" s="256"/>
      <c r="S6371" s="256"/>
      <c r="T6371" s="257"/>
      <c r="U6371" s="13"/>
      <c r="V6371" s="13"/>
      <c r="W6371" s="13"/>
      <c r="X6371" s="13"/>
      <c r="Y6371" s="13"/>
      <c r="Z6371" s="13"/>
      <c r="AA6371" s="13"/>
      <c r="AB6371" s="13"/>
      <c r="AC6371" s="13"/>
      <c r="AD6371" s="13"/>
      <c r="AE6371" s="13"/>
      <c r="AT6371" s="258" t="s">
        <v>200</v>
      </c>
      <c r="AU6371" s="258" t="s">
        <v>82</v>
      </c>
      <c r="AV6371" s="13" t="s">
        <v>80</v>
      </c>
      <c r="AW6371" s="13" t="s">
        <v>30</v>
      </c>
      <c r="AX6371" s="13" t="s">
        <v>73</v>
      </c>
      <c r="AY6371" s="258" t="s">
        <v>189</v>
      </c>
    </row>
    <row r="6372" s="14" customFormat="1">
      <c r="A6372" s="14"/>
      <c r="B6372" s="259"/>
      <c r="C6372" s="260"/>
      <c r="D6372" s="242" t="s">
        <v>200</v>
      </c>
      <c r="E6372" s="261" t="s">
        <v>1</v>
      </c>
      <c r="F6372" s="262" t="s">
        <v>931</v>
      </c>
      <c r="G6372" s="260"/>
      <c r="H6372" s="263">
        <v>-0.66400000000000003</v>
      </c>
      <c r="I6372" s="264"/>
      <c r="J6372" s="260"/>
      <c r="K6372" s="260"/>
      <c r="L6372" s="265"/>
      <c r="M6372" s="266"/>
      <c r="N6372" s="267"/>
      <c r="O6372" s="267"/>
      <c r="P6372" s="267"/>
      <c r="Q6372" s="267"/>
      <c r="R6372" s="267"/>
      <c r="S6372" s="267"/>
      <c r="T6372" s="268"/>
      <c r="U6372" s="14"/>
      <c r="V6372" s="14"/>
      <c r="W6372" s="14"/>
      <c r="X6372" s="14"/>
      <c r="Y6372" s="14"/>
      <c r="Z6372" s="14"/>
      <c r="AA6372" s="14"/>
      <c r="AB6372" s="14"/>
      <c r="AC6372" s="14"/>
      <c r="AD6372" s="14"/>
      <c r="AE6372" s="14"/>
      <c r="AT6372" s="269" t="s">
        <v>200</v>
      </c>
      <c r="AU6372" s="269" t="s">
        <v>82</v>
      </c>
      <c r="AV6372" s="14" t="s">
        <v>82</v>
      </c>
      <c r="AW6372" s="14" t="s">
        <v>30</v>
      </c>
      <c r="AX6372" s="14" t="s">
        <v>73</v>
      </c>
      <c r="AY6372" s="269" t="s">
        <v>189</v>
      </c>
    </row>
    <row r="6373" s="13" customFormat="1">
      <c r="A6373" s="13"/>
      <c r="B6373" s="249"/>
      <c r="C6373" s="250"/>
      <c r="D6373" s="242" t="s">
        <v>200</v>
      </c>
      <c r="E6373" s="251" t="s">
        <v>1</v>
      </c>
      <c r="F6373" s="252" t="s">
        <v>932</v>
      </c>
      <c r="G6373" s="250"/>
      <c r="H6373" s="251" t="s">
        <v>1</v>
      </c>
      <c r="I6373" s="253"/>
      <c r="J6373" s="250"/>
      <c r="K6373" s="250"/>
      <c r="L6373" s="254"/>
      <c r="M6373" s="255"/>
      <c r="N6373" s="256"/>
      <c r="O6373" s="256"/>
      <c r="P6373" s="256"/>
      <c r="Q6373" s="256"/>
      <c r="R6373" s="256"/>
      <c r="S6373" s="256"/>
      <c r="T6373" s="257"/>
      <c r="U6373" s="13"/>
      <c r="V6373" s="13"/>
      <c r="W6373" s="13"/>
      <c r="X6373" s="13"/>
      <c r="Y6373" s="13"/>
      <c r="Z6373" s="13"/>
      <c r="AA6373" s="13"/>
      <c r="AB6373" s="13"/>
      <c r="AC6373" s="13"/>
      <c r="AD6373" s="13"/>
      <c r="AE6373" s="13"/>
      <c r="AT6373" s="258" t="s">
        <v>200</v>
      </c>
      <c r="AU6373" s="258" t="s">
        <v>82</v>
      </c>
      <c r="AV6373" s="13" t="s">
        <v>80</v>
      </c>
      <c r="AW6373" s="13" t="s">
        <v>30</v>
      </c>
      <c r="AX6373" s="13" t="s">
        <v>73</v>
      </c>
      <c r="AY6373" s="258" t="s">
        <v>189</v>
      </c>
    </row>
    <row r="6374" s="14" customFormat="1">
      <c r="A6374" s="14"/>
      <c r="B6374" s="259"/>
      <c r="C6374" s="260"/>
      <c r="D6374" s="242" t="s">
        <v>200</v>
      </c>
      <c r="E6374" s="261" t="s">
        <v>1</v>
      </c>
      <c r="F6374" s="262" t="s">
        <v>933</v>
      </c>
      <c r="G6374" s="260"/>
      <c r="H6374" s="263">
        <v>119.312</v>
      </c>
      <c r="I6374" s="264"/>
      <c r="J6374" s="260"/>
      <c r="K6374" s="260"/>
      <c r="L6374" s="265"/>
      <c r="M6374" s="266"/>
      <c r="N6374" s="267"/>
      <c r="O6374" s="267"/>
      <c r="P6374" s="267"/>
      <c r="Q6374" s="267"/>
      <c r="R6374" s="267"/>
      <c r="S6374" s="267"/>
      <c r="T6374" s="268"/>
      <c r="U6374" s="14"/>
      <c r="V6374" s="14"/>
      <c r="W6374" s="14"/>
      <c r="X6374" s="14"/>
      <c r="Y6374" s="14"/>
      <c r="Z6374" s="14"/>
      <c r="AA6374" s="14"/>
      <c r="AB6374" s="14"/>
      <c r="AC6374" s="14"/>
      <c r="AD6374" s="14"/>
      <c r="AE6374" s="14"/>
      <c r="AT6374" s="269" t="s">
        <v>200</v>
      </c>
      <c r="AU6374" s="269" t="s">
        <v>82</v>
      </c>
      <c r="AV6374" s="14" t="s">
        <v>82</v>
      </c>
      <c r="AW6374" s="14" t="s">
        <v>30</v>
      </c>
      <c r="AX6374" s="14" t="s">
        <v>73</v>
      </c>
      <c r="AY6374" s="269" t="s">
        <v>189</v>
      </c>
    </row>
    <row r="6375" s="14" customFormat="1">
      <c r="A6375" s="14"/>
      <c r="B6375" s="259"/>
      <c r="C6375" s="260"/>
      <c r="D6375" s="242" t="s">
        <v>200</v>
      </c>
      <c r="E6375" s="261" t="s">
        <v>1</v>
      </c>
      <c r="F6375" s="262" t="s">
        <v>934</v>
      </c>
      <c r="G6375" s="260"/>
      <c r="H6375" s="263">
        <v>19.651</v>
      </c>
      <c r="I6375" s="264"/>
      <c r="J6375" s="260"/>
      <c r="K6375" s="260"/>
      <c r="L6375" s="265"/>
      <c r="M6375" s="266"/>
      <c r="N6375" s="267"/>
      <c r="O6375" s="267"/>
      <c r="P6375" s="267"/>
      <c r="Q6375" s="267"/>
      <c r="R6375" s="267"/>
      <c r="S6375" s="267"/>
      <c r="T6375" s="268"/>
      <c r="U6375" s="14"/>
      <c r="V6375" s="14"/>
      <c r="W6375" s="14"/>
      <c r="X6375" s="14"/>
      <c r="Y6375" s="14"/>
      <c r="Z6375" s="14"/>
      <c r="AA6375" s="14"/>
      <c r="AB6375" s="14"/>
      <c r="AC6375" s="14"/>
      <c r="AD6375" s="14"/>
      <c r="AE6375" s="14"/>
      <c r="AT6375" s="269" t="s">
        <v>200</v>
      </c>
      <c r="AU6375" s="269" t="s">
        <v>82</v>
      </c>
      <c r="AV6375" s="14" t="s">
        <v>82</v>
      </c>
      <c r="AW6375" s="14" t="s">
        <v>30</v>
      </c>
      <c r="AX6375" s="14" t="s">
        <v>73</v>
      </c>
      <c r="AY6375" s="269" t="s">
        <v>189</v>
      </c>
    </row>
    <row r="6376" s="13" customFormat="1">
      <c r="A6376" s="13"/>
      <c r="B6376" s="249"/>
      <c r="C6376" s="250"/>
      <c r="D6376" s="242" t="s">
        <v>200</v>
      </c>
      <c r="E6376" s="251" t="s">
        <v>1</v>
      </c>
      <c r="F6376" s="252" t="s">
        <v>595</v>
      </c>
      <c r="G6376" s="250"/>
      <c r="H6376" s="251" t="s">
        <v>1</v>
      </c>
      <c r="I6376" s="253"/>
      <c r="J6376" s="250"/>
      <c r="K6376" s="250"/>
      <c r="L6376" s="254"/>
      <c r="M6376" s="255"/>
      <c r="N6376" s="256"/>
      <c r="O6376" s="256"/>
      <c r="P6376" s="256"/>
      <c r="Q6376" s="256"/>
      <c r="R6376" s="256"/>
      <c r="S6376" s="256"/>
      <c r="T6376" s="257"/>
      <c r="U6376" s="13"/>
      <c r="V6376" s="13"/>
      <c r="W6376" s="13"/>
      <c r="X6376" s="13"/>
      <c r="Y6376" s="13"/>
      <c r="Z6376" s="13"/>
      <c r="AA6376" s="13"/>
      <c r="AB6376" s="13"/>
      <c r="AC6376" s="13"/>
      <c r="AD6376" s="13"/>
      <c r="AE6376" s="13"/>
      <c r="AT6376" s="258" t="s">
        <v>200</v>
      </c>
      <c r="AU6376" s="258" t="s">
        <v>82</v>
      </c>
      <c r="AV6376" s="13" t="s">
        <v>80</v>
      </c>
      <c r="AW6376" s="13" t="s">
        <v>30</v>
      </c>
      <c r="AX6376" s="13" t="s">
        <v>73</v>
      </c>
      <c r="AY6376" s="258" t="s">
        <v>189</v>
      </c>
    </row>
    <row r="6377" s="14" customFormat="1">
      <c r="A6377" s="14"/>
      <c r="B6377" s="259"/>
      <c r="C6377" s="260"/>
      <c r="D6377" s="242" t="s">
        <v>200</v>
      </c>
      <c r="E6377" s="261" t="s">
        <v>1</v>
      </c>
      <c r="F6377" s="262" t="s">
        <v>935</v>
      </c>
      <c r="G6377" s="260"/>
      <c r="H6377" s="263">
        <v>2.2210000000000001</v>
      </c>
      <c r="I6377" s="264"/>
      <c r="J6377" s="260"/>
      <c r="K6377" s="260"/>
      <c r="L6377" s="265"/>
      <c r="M6377" s="266"/>
      <c r="N6377" s="267"/>
      <c r="O6377" s="267"/>
      <c r="P6377" s="267"/>
      <c r="Q6377" s="267"/>
      <c r="R6377" s="267"/>
      <c r="S6377" s="267"/>
      <c r="T6377" s="268"/>
      <c r="U6377" s="14"/>
      <c r="V6377" s="14"/>
      <c r="W6377" s="14"/>
      <c r="X6377" s="14"/>
      <c r="Y6377" s="14"/>
      <c r="Z6377" s="14"/>
      <c r="AA6377" s="14"/>
      <c r="AB6377" s="14"/>
      <c r="AC6377" s="14"/>
      <c r="AD6377" s="14"/>
      <c r="AE6377" s="14"/>
      <c r="AT6377" s="269" t="s">
        <v>200</v>
      </c>
      <c r="AU6377" s="269" t="s">
        <v>82</v>
      </c>
      <c r="AV6377" s="14" t="s">
        <v>82</v>
      </c>
      <c r="AW6377" s="14" t="s">
        <v>30</v>
      </c>
      <c r="AX6377" s="14" t="s">
        <v>73</v>
      </c>
      <c r="AY6377" s="269" t="s">
        <v>189</v>
      </c>
    </row>
    <row r="6378" s="14" customFormat="1">
      <c r="A6378" s="14"/>
      <c r="B6378" s="259"/>
      <c r="C6378" s="260"/>
      <c r="D6378" s="242" t="s">
        <v>200</v>
      </c>
      <c r="E6378" s="261" t="s">
        <v>1</v>
      </c>
      <c r="F6378" s="262" t="s">
        <v>936</v>
      </c>
      <c r="G6378" s="260"/>
      <c r="H6378" s="263">
        <v>2.8599999999999999</v>
      </c>
      <c r="I6378" s="264"/>
      <c r="J6378" s="260"/>
      <c r="K6378" s="260"/>
      <c r="L6378" s="265"/>
      <c r="M6378" s="266"/>
      <c r="N6378" s="267"/>
      <c r="O6378" s="267"/>
      <c r="P6378" s="267"/>
      <c r="Q6378" s="267"/>
      <c r="R6378" s="267"/>
      <c r="S6378" s="267"/>
      <c r="T6378" s="268"/>
      <c r="U6378" s="14"/>
      <c r="V6378" s="14"/>
      <c r="W6378" s="14"/>
      <c r="X6378" s="14"/>
      <c r="Y6378" s="14"/>
      <c r="Z6378" s="14"/>
      <c r="AA6378" s="14"/>
      <c r="AB6378" s="14"/>
      <c r="AC6378" s="14"/>
      <c r="AD6378" s="14"/>
      <c r="AE6378" s="14"/>
      <c r="AT6378" s="269" t="s">
        <v>200</v>
      </c>
      <c r="AU6378" s="269" t="s">
        <v>82</v>
      </c>
      <c r="AV6378" s="14" t="s">
        <v>82</v>
      </c>
      <c r="AW6378" s="14" t="s">
        <v>30</v>
      </c>
      <c r="AX6378" s="14" t="s">
        <v>73</v>
      </c>
      <c r="AY6378" s="269" t="s">
        <v>189</v>
      </c>
    </row>
    <row r="6379" s="14" customFormat="1">
      <c r="A6379" s="14"/>
      <c r="B6379" s="259"/>
      <c r="C6379" s="260"/>
      <c r="D6379" s="242" t="s">
        <v>200</v>
      </c>
      <c r="E6379" s="261" t="s">
        <v>1</v>
      </c>
      <c r="F6379" s="262" t="s">
        <v>614</v>
      </c>
      <c r="G6379" s="260"/>
      <c r="H6379" s="263">
        <v>1.8480000000000001</v>
      </c>
      <c r="I6379" s="264"/>
      <c r="J6379" s="260"/>
      <c r="K6379" s="260"/>
      <c r="L6379" s="265"/>
      <c r="M6379" s="266"/>
      <c r="N6379" s="267"/>
      <c r="O6379" s="267"/>
      <c r="P6379" s="267"/>
      <c r="Q6379" s="267"/>
      <c r="R6379" s="267"/>
      <c r="S6379" s="267"/>
      <c r="T6379" s="268"/>
      <c r="U6379" s="14"/>
      <c r="V6379" s="14"/>
      <c r="W6379" s="14"/>
      <c r="X6379" s="14"/>
      <c r="Y6379" s="14"/>
      <c r="Z6379" s="14"/>
      <c r="AA6379" s="14"/>
      <c r="AB6379" s="14"/>
      <c r="AC6379" s="14"/>
      <c r="AD6379" s="14"/>
      <c r="AE6379" s="14"/>
      <c r="AT6379" s="269" t="s">
        <v>200</v>
      </c>
      <c r="AU6379" s="269" t="s">
        <v>82</v>
      </c>
      <c r="AV6379" s="14" t="s">
        <v>82</v>
      </c>
      <c r="AW6379" s="14" t="s">
        <v>30</v>
      </c>
      <c r="AX6379" s="14" t="s">
        <v>73</v>
      </c>
      <c r="AY6379" s="269" t="s">
        <v>189</v>
      </c>
    </row>
    <row r="6380" s="14" customFormat="1">
      <c r="A6380" s="14"/>
      <c r="B6380" s="259"/>
      <c r="C6380" s="260"/>
      <c r="D6380" s="242" t="s">
        <v>200</v>
      </c>
      <c r="E6380" s="261" t="s">
        <v>1</v>
      </c>
      <c r="F6380" s="262" t="s">
        <v>937</v>
      </c>
      <c r="G6380" s="260"/>
      <c r="H6380" s="263">
        <v>0.67100000000000004</v>
      </c>
      <c r="I6380" s="264"/>
      <c r="J6380" s="260"/>
      <c r="K6380" s="260"/>
      <c r="L6380" s="265"/>
      <c r="M6380" s="266"/>
      <c r="N6380" s="267"/>
      <c r="O6380" s="267"/>
      <c r="P6380" s="267"/>
      <c r="Q6380" s="267"/>
      <c r="R6380" s="267"/>
      <c r="S6380" s="267"/>
      <c r="T6380" s="268"/>
      <c r="U6380" s="14"/>
      <c r="V6380" s="14"/>
      <c r="W6380" s="14"/>
      <c r="X6380" s="14"/>
      <c r="Y6380" s="14"/>
      <c r="Z6380" s="14"/>
      <c r="AA6380" s="14"/>
      <c r="AB6380" s="14"/>
      <c r="AC6380" s="14"/>
      <c r="AD6380" s="14"/>
      <c r="AE6380" s="14"/>
      <c r="AT6380" s="269" t="s">
        <v>200</v>
      </c>
      <c r="AU6380" s="269" t="s">
        <v>82</v>
      </c>
      <c r="AV6380" s="14" t="s">
        <v>82</v>
      </c>
      <c r="AW6380" s="14" t="s">
        <v>30</v>
      </c>
      <c r="AX6380" s="14" t="s">
        <v>73</v>
      </c>
      <c r="AY6380" s="269" t="s">
        <v>189</v>
      </c>
    </row>
    <row r="6381" s="14" customFormat="1">
      <c r="A6381" s="14"/>
      <c r="B6381" s="259"/>
      <c r="C6381" s="260"/>
      <c r="D6381" s="242" t="s">
        <v>200</v>
      </c>
      <c r="E6381" s="261" t="s">
        <v>1</v>
      </c>
      <c r="F6381" s="262" t="s">
        <v>938</v>
      </c>
      <c r="G6381" s="260"/>
      <c r="H6381" s="263">
        <v>2.2440000000000002</v>
      </c>
      <c r="I6381" s="264"/>
      <c r="J6381" s="260"/>
      <c r="K6381" s="260"/>
      <c r="L6381" s="265"/>
      <c r="M6381" s="266"/>
      <c r="N6381" s="267"/>
      <c r="O6381" s="267"/>
      <c r="P6381" s="267"/>
      <c r="Q6381" s="267"/>
      <c r="R6381" s="267"/>
      <c r="S6381" s="267"/>
      <c r="T6381" s="268"/>
      <c r="U6381" s="14"/>
      <c r="V6381" s="14"/>
      <c r="W6381" s="14"/>
      <c r="X6381" s="14"/>
      <c r="Y6381" s="14"/>
      <c r="Z6381" s="14"/>
      <c r="AA6381" s="14"/>
      <c r="AB6381" s="14"/>
      <c r="AC6381" s="14"/>
      <c r="AD6381" s="14"/>
      <c r="AE6381" s="14"/>
      <c r="AT6381" s="269" t="s">
        <v>200</v>
      </c>
      <c r="AU6381" s="269" t="s">
        <v>82</v>
      </c>
      <c r="AV6381" s="14" t="s">
        <v>82</v>
      </c>
      <c r="AW6381" s="14" t="s">
        <v>30</v>
      </c>
      <c r="AX6381" s="14" t="s">
        <v>73</v>
      </c>
      <c r="AY6381" s="269" t="s">
        <v>189</v>
      </c>
    </row>
    <row r="6382" s="14" customFormat="1">
      <c r="A6382" s="14"/>
      <c r="B6382" s="259"/>
      <c r="C6382" s="260"/>
      <c r="D6382" s="242" t="s">
        <v>200</v>
      </c>
      <c r="E6382" s="261" t="s">
        <v>1</v>
      </c>
      <c r="F6382" s="262" t="s">
        <v>939</v>
      </c>
      <c r="G6382" s="260"/>
      <c r="H6382" s="263">
        <v>0.496</v>
      </c>
      <c r="I6382" s="264"/>
      <c r="J6382" s="260"/>
      <c r="K6382" s="260"/>
      <c r="L6382" s="265"/>
      <c r="M6382" s="266"/>
      <c r="N6382" s="267"/>
      <c r="O6382" s="267"/>
      <c r="P6382" s="267"/>
      <c r="Q6382" s="267"/>
      <c r="R6382" s="267"/>
      <c r="S6382" s="267"/>
      <c r="T6382" s="268"/>
      <c r="U6382" s="14"/>
      <c r="V6382" s="14"/>
      <c r="W6382" s="14"/>
      <c r="X6382" s="14"/>
      <c r="Y6382" s="14"/>
      <c r="Z6382" s="14"/>
      <c r="AA6382" s="14"/>
      <c r="AB6382" s="14"/>
      <c r="AC6382" s="14"/>
      <c r="AD6382" s="14"/>
      <c r="AE6382" s="14"/>
      <c r="AT6382" s="269" t="s">
        <v>200</v>
      </c>
      <c r="AU6382" s="269" t="s">
        <v>82</v>
      </c>
      <c r="AV6382" s="14" t="s">
        <v>82</v>
      </c>
      <c r="AW6382" s="14" t="s">
        <v>30</v>
      </c>
      <c r="AX6382" s="14" t="s">
        <v>73</v>
      </c>
      <c r="AY6382" s="269" t="s">
        <v>189</v>
      </c>
    </row>
    <row r="6383" s="13" customFormat="1">
      <c r="A6383" s="13"/>
      <c r="B6383" s="249"/>
      <c r="C6383" s="250"/>
      <c r="D6383" s="242" t="s">
        <v>200</v>
      </c>
      <c r="E6383" s="251" t="s">
        <v>1</v>
      </c>
      <c r="F6383" s="252" t="s">
        <v>369</v>
      </c>
      <c r="G6383" s="250"/>
      <c r="H6383" s="251" t="s">
        <v>1</v>
      </c>
      <c r="I6383" s="253"/>
      <c r="J6383" s="250"/>
      <c r="K6383" s="250"/>
      <c r="L6383" s="254"/>
      <c r="M6383" s="255"/>
      <c r="N6383" s="256"/>
      <c r="O6383" s="256"/>
      <c r="P6383" s="256"/>
      <c r="Q6383" s="256"/>
      <c r="R6383" s="256"/>
      <c r="S6383" s="256"/>
      <c r="T6383" s="257"/>
      <c r="U6383" s="13"/>
      <c r="V6383" s="13"/>
      <c r="W6383" s="13"/>
      <c r="X6383" s="13"/>
      <c r="Y6383" s="13"/>
      <c r="Z6383" s="13"/>
      <c r="AA6383" s="13"/>
      <c r="AB6383" s="13"/>
      <c r="AC6383" s="13"/>
      <c r="AD6383" s="13"/>
      <c r="AE6383" s="13"/>
      <c r="AT6383" s="258" t="s">
        <v>200</v>
      </c>
      <c r="AU6383" s="258" t="s">
        <v>82</v>
      </c>
      <c r="AV6383" s="13" t="s">
        <v>80</v>
      </c>
      <c r="AW6383" s="13" t="s">
        <v>30</v>
      </c>
      <c r="AX6383" s="13" t="s">
        <v>73</v>
      </c>
      <c r="AY6383" s="258" t="s">
        <v>189</v>
      </c>
    </row>
    <row r="6384" s="14" customFormat="1">
      <c r="A6384" s="14"/>
      <c r="B6384" s="259"/>
      <c r="C6384" s="260"/>
      <c r="D6384" s="242" t="s">
        <v>200</v>
      </c>
      <c r="E6384" s="261" t="s">
        <v>1</v>
      </c>
      <c r="F6384" s="262" t="s">
        <v>940</v>
      </c>
      <c r="G6384" s="260"/>
      <c r="H6384" s="263">
        <v>-22.736000000000001</v>
      </c>
      <c r="I6384" s="264"/>
      <c r="J6384" s="260"/>
      <c r="K6384" s="260"/>
      <c r="L6384" s="265"/>
      <c r="M6384" s="266"/>
      <c r="N6384" s="267"/>
      <c r="O6384" s="267"/>
      <c r="P6384" s="267"/>
      <c r="Q6384" s="267"/>
      <c r="R6384" s="267"/>
      <c r="S6384" s="267"/>
      <c r="T6384" s="268"/>
      <c r="U6384" s="14"/>
      <c r="V6384" s="14"/>
      <c r="W6384" s="14"/>
      <c r="X6384" s="14"/>
      <c r="Y6384" s="14"/>
      <c r="Z6384" s="14"/>
      <c r="AA6384" s="14"/>
      <c r="AB6384" s="14"/>
      <c r="AC6384" s="14"/>
      <c r="AD6384" s="14"/>
      <c r="AE6384" s="14"/>
      <c r="AT6384" s="269" t="s">
        <v>200</v>
      </c>
      <c r="AU6384" s="269" t="s">
        <v>82</v>
      </c>
      <c r="AV6384" s="14" t="s">
        <v>82</v>
      </c>
      <c r="AW6384" s="14" t="s">
        <v>30</v>
      </c>
      <c r="AX6384" s="14" t="s">
        <v>73</v>
      </c>
      <c r="AY6384" s="269" t="s">
        <v>189</v>
      </c>
    </row>
    <row r="6385" s="13" customFormat="1">
      <c r="A6385" s="13"/>
      <c r="B6385" s="249"/>
      <c r="C6385" s="250"/>
      <c r="D6385" s="242" t="s">
        <v>200</v>
      </c>
      <c r="E6385" s="251" t="s">
        <v>1</v>
      </c>
      <c r="F6385" s="252" t="s">
        <v>941</v>
      </c>
      <c r="G6385" s="250"/>
      <c r="H6385" s="251" t="s">
        <v>1</v>
      </c>
      <c r="I6385" s="253"/>
      <c r="J6385" s="250"/>
      <c r="K6385" s="250"/>
      <c r="L6385" s="254"/>
      <c r="M6385" s="255"/>
      <c r="N6385" s="256"/>
      <c r="O6385" s="256"/>
      <c r="P6385" s="256"/>
      <c r="Q6385" s="256"/>
      <c r="R6385" s="256"/>
      <c r="S6385" s="256"/>
      <c r="T6385" s="257"/>
      <c r="U6385" s="13"/>
      <c r="V6385" s="13"/>
      <c r="W6385" s="13"/>
      <c r="X6385" s="13"/>
      <c r="Y6385" s="13"/>
      <c r="Z6385" s="13"/>
      <c r="AA6385" s="13"/>
      <c r="AB6385" s="13"/>
      <c r="AC6385" s="13"/>
      <c r="AD6385" s="13"/>
      <c r="AE6385" s="13"/>
      <c r="AT6385" s="258" t="s">
        <v>200</v>
      </c>
      <c r="AU6385" s="258" t="s">
        <v>82</v>
      </c>
      <c r="AV6385" s="13" t="s">
        <v>80</v>
      </c>
      <c r="AW6385" s="13" t="s">
        <v>30</v>
      </c>
      <c r="AX6385" s="13" t="s">
        <v>73</v>
      </c>
      <c r="AY6385" s="258" t="s">
        <v>189</v>
      </c>
    </row>
    <row r="6386" s="14" customFormat="1">
      <c r="A6386" s="14"/>
      <c r="B6386" s="259"/>
      <c r="C6386" s="260"/>
      <c r="D6386" s="242" t="s">
        <v>200</v>
      </c>
      <c r="E6386" s="261" t="s">
        <v>1</v>
      </c>
      <c r="F6386" s="262" t="s">
        <v>4125</v>
      </c>
      <c r="G6386" s="260"/>
      <c r="H6386" s="263">
        <v>89.106999999999999</v>
      </c>
      <c r="I6386" s="264"/>
      <c r="J6386" s="260"/>
      <c r="K6386" s="260"/>
      <c r="L6386" s="265"/>
      <c r="M6386" s="266"/>
      <c r="N6386" s="267"/>
      <c r="O6386" s="267"/>
      <c r="P6386" s="267"/>
      <c r="Q6386" s="267"/>
      <c r="R6386" s="267"/>
      <c r="S6386" s="267"/>
      <c r="T6386" s="268"/>
      <c r="U6386" s="14"/>
      <c r="V6386" s="14"/>
      <c r="W6386" s="14"/>
      <c r="X6386" s="14"/>
      <c r="Y6386" s="14"/>
      <c r="Z6386" s="14"/>
      <c r="AA6386" s="14"/>
      <c r="AB6386" s="14"/>
      <c r="AC6386" s="14"/>
      <c r="AD6386" s="14"/>
      <c r="AE6386" s="14"/>
      <c r="AT6386" s="269" t="s">
        <v>200</v>
      </c>
      <c r="AU6386" s="269" t="s">
        <v>82</v>
      </c>
      <c r="AV6386" s="14" t="s">
        <v>82</v>
      </c>
      <c r="AW6386" s="14" t="s">
        <v>30</v>
      </c>
      <c r="AX6386" s="14" t="s">
        <v>73</v>
      </c>
      <c r="AY6386" s="269" t="s">
        <v>189</v>
      </c>
    </row>
    <row r="6387" s="13" customFormat="1">
      <c r="A6387" s="13"/>
      <c r="B6387" s="249"/>
      <c r="C6387" s="250"/>
      <c r="D6387" s="242" t="s">
        <v>200</v>
      </c>
      <c r="E6387" s="251" t="s">
        <v>1</v>
      </c>
      <c r="F6387" s="252" t="s">
        <v>595</v>
      </c>
      <c r="G6387" s="250"/>
      <c r="H6387" s="251" t="s">
        <v>1</v>
      </c>
      <c r="I6387" s="253"/>
      <c r="J6387" s="250"/>
      <c r="K6387" s="250"/>
      <c r="L6387" s="254"/>
      <c r="M6387" s="255"/>
      <c r="N6387" s="256"/>
      <c r="O6387" s="256"/>
      <c r="P6387" s="256"/>
      <c r="Q6387" s="256"/>
      <c r="R6387" s="256"/>
      <c r="S6387" s="256"/>
      <c r="T6387" s="257"/>
      <c r="U6387" s="13"/>
      <c r="V6387" s="13"/>
      <c r="W6387" s="13"/>
      <c r="X6387" s="13"/>
      <c r="Y6387" s="13"/>
      <c r="Z6387" s="13"/>
      <c r="AA6387" s="13"/>
      <c r="AB6387" s="13"/>
      <c r="AC6387" s="13"/>
      <c r="AD6387" s="13"/>
      <c r="AE6387" s="13"/>
      <c r="AT6387" s="258" t="s">
        <v>200</v>
      </c>
      <c r="AU6387" s="258" t="s">
        <v>82</v>
      </c>
      <c r="AV6387" s="13" t="s">
        <v>80</v>
      </c>
      <c r="AW6387" s="13" t="s">
        <v>30</v>
      </c>
      <c r="AX6387" s="13" t="s">
        <v>73</v>
      </c>
      <c r="AY6387" s="258" t="s">
        <v>189</v>
      </c>
    </row>
    <row r="6388" s="14" customFormat="1">
      <c r="A6388" s="14"/>
      <c r="B6388" s="259"/>
      <c r="C6388" s="260"/>
      <c r="D6388" s="242" t="s">
        <v>200</v>
      </c>
      <c r="E6388" s="261" t="s">
        <v>1</v>
      </c>
      <c r="F6388" s="262" t="s">
        <v>943</v>
      </c>
      <c r="G6388" s="260"/>
      <c r="H6388" s="263">
        <v>0.28499999999999998</v>
      </c>
      <c r="I6388" s="264"/>
      <c r="J6388" s="260"/>
      <c r="K6388" s="260"/>
      <c r="L6388" s="265"/>
      <c r="M6388" s="266"/>
      <c r="N6388" s="267"/>
      <c r="O6388" s="267"/>
      <c r="P6388" s="267"/>
      <c r="Q6388" s="267"/>
      <c r="R6388" s="267"/>
      <c r="S6388" s="267"/>
      <c r="T6388" s="268"/>
      <c r="U6388" s="14"/>
      <c r="V6388" s="14"/>
      <c r="W6388" s="14"/>
      <c r="X6388" s="14"/>
      <c r="Y6388" s="14"/>
      <c r="Z6388" s="14"/>
      <c r="AA6388" s="14"/>
      <c r="AB6388" s="14"/>
      <c r="AC6388" s="14"/>
      <c r="AD6388" s="14"/>
      <c r="AE6388" s="14"/>
      <c r="AT6388" s="269" t="s">
        <v>200</v>
      </c>
      <c r="AU6388" s="269" t="s">
        <v>82</v>
      </c>
      <c r="AV6388" s="14" t="s">
        <v>82</v>
      </c>
      <c r="AW6388" s="14" t="s">
        <v>30</v>
      </c>
      <c r="AX6388" s="14" t="s">
        <v>73</v>
      </c>
      <c r="AY6388" s="269" t="s">
        <v>189</v>
      </c>
    </row>
    <row r="6389" s="13" customFormat="1">
      <c r="A6389" s="13"/>
      <c r="B6389" s="249"/>
      <c r="C6389" s="250"/>
      <c r="D6389" s="242" t="s">
        <v>200</v>
      </c>
      <c r="E6389" s="251" t="s">
        <v>1</v>
      </c>
      <c r="F6389" s="252" t="s">
        <v>369</v>
      </c>
      <c r="G6389" s="250"/>
      <c r="H6389" s="251" t="s">
        <v>1</v>
      </c>
      <c r="I6389" s="253"/>
      <c r="J6389" s="250"/>
      <c r="K6389" s="250"/>
      <c r="L6389" s="254"/>
      <c r="M6389" s="255"/>
      <c r="N6389" s="256"/>
      <c r="O6389" s="256"/>
      <c r="P6389" s="256"/>
      <c r="Q6389" s="256"/>
      <c r="R6389" s="256"/>
      <c r="S6389" s="256"/>
      <c r="T6389" s="257"/>
      <c r="U6389" s="13"/>
      <c r="V6389" s="13"/>
      <c r="W6389" s="13"/>
      <c r="X6389" s="13"/>
      <c r="Y6389" s="13"/>
      <c r="Z6389" s="13"/>
      <c r="AA6389" s="13"/>
      <c r="AB6389" s="13"/>
      <c r="AC6389" s="13"/>
      <c r="AD6389" s="13"/>
      <c r="AE6389" s="13"/>
      <c r="AT6389" s="258" t="s">
        <v>200</v>
      </c>
      <c r="AU6389" s="258" t="s">
        <v>82</v>
      </c>
      <c r="AV6389" s="13" t="s">
        <v>80</v>
      </c>
      <c r="AW6389" s="13" t="s">
        <v>30</v>
      </c>
      <c r="AX6389" s="13" t="s">
        <v>73</v>
      </c>
      <c r="AY6389" s="258" t="s">
        <v>189</v>
      </c>
    </row>
    <row r="6390" s="14" customFormat="1">
      <c r="A6390" s="14"/>
      <c r="B6390" s="259"/>
      <c r="C6390" s="260"/>
      <c r="D6390" s="242" t="s">
        <v>200</v>
      </c>
      <c r="E6390" s="261" t="s">
        <v>1</v>
      </c>
      <c r="F6390" s="262" t="s">
        <v>370</v>
      </c>
      <c r="G6390" s="260"/>
      <c r="H6390" s="263">
        <v>-0.57099999999999995</v>
      </c>
      <c r="I6390" s="264"/>
      <c r="J6390" s="260"/>
      <c r="K6390" s="260"/>
      <c r="L6390" s="265"/>
      <c r="M6390" s="266"/>
      <c r="N6390" s="267"/>
      <c r="O6390" s="267"/>
      <c r="P6390" s="267"/>
      <c r="Q6390" s="267"/>
      <c r="R6390" s="267"/>
      <c r="S6390" s="267"/>
      <c r="T6390" s="268"/>
      <c r="U6390" s="14"/>
      <c r="V6390" s="14"/>
      <c r="W6390" s="14"/>
      <c r="X6390" s="14"/>
      <c r="Y6390" s="14"/>
      <c r="Z6390" s="14"/>
      <c r="AA6390" s="14"/>
      <c r="AB6390" s="14"/>
      <c r="AC6390" s="14"/>
      <c r="AD6390" s="14"/>
      <c r="AE6390" s="14"/>
      <c r="AT6390" s="269" t="s">
        <v>200</v>
      </c>
      <c r="AU6390" s="269" t="s">
        <v>82</v>
      </c>
      <c r="AV6390" s="14" t="s">
        <v>82</v>
      </c>
      <c r="AW6390" s="14" t="s">
        <v>30</v>
      </c>
      <c r="AX6390" s="14" t="s">
        <v>73</v>
      </c>
      <c r="AY6390" s="269" t="s">
        <v>189</v>
      </c>
    </row>
    <row r="6391" s="13" customFormat="1">
      <c r="A6391" s="13"/>
      <c r="B6391" s="249"/>
      <c r="C6391" s="250"/>
      <c r="D6391" s="242" t="s">
        <v>200</v>
      </c>
      <c r="E6391" s="251" t="s">
        <v>1</v>
      </c>
      <c r="F6391" s="252" t="s">
        <v>944</v>
      </c>
      <c r="G6391" s="250"/>
      <c r="H6391" s="251" t="s">
        <v>1</v>
      </c>
      <c r="I6391" s="253"/>
      <c r="J6391" s="250"/>
      <c r="K6391" s="250"/>
      <c r="L6391" s="254"/>
      <c r="M6391" s="255"/>
      <c r="N6391" s="256"/>
      <c r="O6391" s="256"/>
      <c r="P6391" s="256"/>
      <c r="Q6391" s="256"/>
      <c r="R6391" s="256"/>
      <c r="S6391" s="256"/>
      <c r="T6391" s="257"/>
      <c r="U6391" s="13"/>
      <c r="V6391" s="13"/>
      <c r="W6391" s="13"/>
      <c r="X6391" s="13"/>
      <c r="Y6391" s="13"/>
      <c r="Z6391" s="13"/>
      <c r="AA6391" s="13"/>
      <c r="AB6391" s="13"/>
      <c r="AC6391" s="13"/>
      <c r="AD6391" s="13"/>
      <c r="AE6391" s="13"/>
      <c r="AT6391" s="258" t="s">
        <v>200</v>
      </c>
      <c r="AU6391" s="258" t="s">
        <v>82</v>
      </c>
      <c r="AV6391" s="13" t="s">
        <v>80</v>
      </c>
      <c r="AW6391" s="13" t="s">
        <v>30</v>
      </c>
      <c r="AX6391" s="13" t="s">
        <v>73</v>
      </c>
      <c r="AY6391" s="258" t="s">
        <v>189</v>
      </c>
    </row>
    <row r="6392" s="14" customFormat="1">
      <c r="A6392" s="14"/>
      <c r="B6392" s="259"/>
      <c r="C6392" s="260"/>
      <c r="D6392" s="242" t="s">
        <v>200</v>
      </c>
      <c r="E6392" s="261" t="s">
        <v>1</v>
      </c>
      <c r="F6392" s="262" t="s">
        <v>933</v>
      </c>
      <c r="G6392" s="260"/>
      <c r="H6392" s="263">
        <v>119.312</v>
      </c>
      <c r="I6392" s="264"/>
      <c r="J6392" s="260"/>
      <c r="K6392" s="260"/>
      <c r="L6392" s="265"/>
      <c r="M6392" s="266"/>
      <c r="N6392" s="267"/>
      <c r="O6392" s="267"/>
      <c r="P6392" s="267"/>
      <c r="Q6392" s="267"/>
      <c r="R6392" s="267"/>
      <c r="S6392" s="267"/>
      <c r="T6392" s="268"/>
      <c r="U6392" s="14"/>
      <c r="V6392" s="14"/>
      <c r="W6392" s="14"/>
      <c r="X6392" s="14"/>
      <c r="Y6392" s="14"/>
      <c r="Z6392" s="14"/>
      <c r="AA6392" s="14"/>
      <c r="AB6392" s="14"/>
      <c r="AC6392" s="14"/>
      <c r="AD6392" s="14"/>
      <c r="AE6392" s="14"/>
      <c r="AT6392" s="269" t="s">
        <v>200</v>
      </c>
      <c r="AU6392" s="269" t="s">
        <v>82</v>
      </c>
      <c r="AV6392" s="14" t="s">
        <v>82</v>
      </c>
      <c r="AW6392" s="14" t="s">
        <v>30</v>
      </c>
      <c r="AX6392" s="14" t="s">
        <v>73</v>
      </c>
      <c r="AY6392" s="269" t="s">
        <v>189</v>
      </c>
    </row>
    <row r="6393" s="14" customFormat="1">
      <c r="A6393" s="14"/>
      <c r="B6393" s="259"/>
      <c r="C6393" s="260"/>
      <c r="D6393" s="242" t="s">
        <v>200</v>
      </c>
      <c r="E6393" s="261" t="s">
        <v>1</v>
      </c>
      <c r="F6393" s="262" t="s">
        <v>934</v>
      </c>
      <c r="G6393" s="260"/>
      <c r="H6393" s="263">
        <v>19.651</v>
      </c>
      <c r="I6393" s="264"/>
      <c r="J6393" s="260"/>
      <c r="K6393" s="260"/>
      <c r="L6393" s="265"/>
      <c r="M6393" s="266"/>
      <c r="N6393" s="267"/>
      <c r="O6393" s="267"/>
      <c r="P6393" s="267"/>
      <c r="Q6393" s="267"/>
      <c r="R6393" s="267"/>
      <c r="S6393" s="267"/>
      <c r="T6393" s="268"/>
      <c r="U6393" s="14"/>
      <c r="V6393" s="14"/>
      <c r="W6393" s="14"/>
      <c r="X6393" s="14"/>
      <c r="Y6393" s="14"/>
      <c r="Z6393" s="14"/>
      <c r="AA6393" s="14"/>
      <c r="AB6393" s="14"/>
      <c r="AC6393" s="14"/>
      <c r="AD6393" s="14"/>
      <c r="AE6393" s="14"/>
      <c r="AT6393" s="269" t="s">
        <v>200</v>
      </c>
      <c r="AU6393" s="269" t="s">
        <v>82</v>
      </c>
      <c r="AV6393" s="14" t="s">
        <v>82</v>
      </c>
      <c r="AW6393" s="14" t="s">
        <v>30</v>
      </c>
      <c r="AX6393" s="14" t="s">
        <v>73</v>
      </c>
      <c r="AY6393" s="269" t="s">
        <v>189</v>
      </c>
    </row>
    <row r="6394" s="13" customFormat="1">
      <c r="A6394" s="13"/>
      <c r="B6394" s="249"/>
      <c r="C6394" s="250"/>
      <c r="D6394" s="242" t="s">
        <v>200</v>
      </c>
      <c r="E6394" s="251" t="s">
        <v>1</v>
      </c>
      <c r="F6394" s="252" t="s">
        <v>595</v>
      </c>
      <c r="G6394" s="250"/>
      <c r="H6394" s="251" t="s">
        <v>1</v>
      </c>
      <c r="I6394" s="253"/>
      <c r="J6394" s="250"/>
      <c r="K6394" s="250"/>
      <c r="L6394" s="254"/>
      <c r="M6394" s="255"/>
      <c r="N6394" s="256"/>
      <c r="O6394" s="256"/>
      <c r="P6394" s="256"/>
      <c r="Q6394" s="256"/>
      <c r="R6394" s="256"/>
      <c r="S6394" s="256"/>
      <c r="T6394" s="257"/>
      <c r="U6394" s="13"/>
      <c r="V6394" s="13"/>
      <c r="W6394" s="13"/>
      <c r="X6394" s="13"/>
      <c r="Y6394" s="13"/>
      <c r="Z6394" s="13"/>
      <c r="AA6394" s="13"/>
      <c r="AB6394" s="13"/>
      <c r="AC6394" s="13"/>
      <c r="AD6394" s="13"/>
      <c r="AE6394" s="13"/>
      <c r="AT6394" s="258" t="s">
        <v>200</v>
      </c>
      <c r="AU6394" s="258" t="s">
        <v>82</v>
      </c>
      <c r="AV6394" s="13" t="s">
        <v>80</v>
      </c>
      <c r="AW6394" s="13" t="s">
        <v>30</v>
      </c>
      <c r="AX6394" s="13" t="s">
        <v>73</v>
      </c>
      <c r="AY6394" s="258" t="s">
        <v>189</v>
      </c>
    </row>
    <row r="6395" s="14" customFormat="1">
      <c r="A6395" s="14"/>
      <c r="B6395" s="259"/>
      <c r="C6395" s="260"/>
      <c r="D6395" s="242" t="s">
        <v>200</v>
      </c>
      <c r="E6395" s="261" t="s">
        <v>1</v>
      </c>
      <c r="F6395" s="262" t="s">
        <v>945</v>
      </c>
      <c r="G6395" s="260"/>
      <c r="H6395" s="263">
        <v>1.1830000000000001</v>
      </c>
      <c r="I6395" s="264"/>
      <c r="J6395" s="260"/>
      <c r="K6395" s="260"/>
      <c r="L6395" s="265"/>
      <c r="M6395" s="266"/>
      <c r="N6395" s="267"/>
      <c r="O6395" s="267"/>
      <c r="P6395" s="267"/>
      <c r="Q6395" s="267"/>
      <c r="R6395" s="267"/>
      <c r="S6395" s="267"/>
      <c r="T6395" s="268"/>
      <c r="U6395" s="14"/>
      <c r="V6395" s="14"/>
      <c r="W6395" s="14"/>
      <c r="X6395" s="14"/>
      <c r="Y6395" s="14"/>
      <c r="Z6395" s="14"/>
      <c r="AA6395" s="14"/>
      <c r="AB6395" s="14"/>
      <c r="AC6395" s="14"/>
      <c r="AD6395" s="14"/>
      <c r="AE6395" s="14"/>
      <c r="AT6395" s="269" t="s">
        <v>200</v>
      </c>
      <c r="AU6395" s="269" t="s">
        <v>82</v>
      </c>
      <c r="AV6395" s="14" t="s">
        <v>82</v>
      </c>
      <c r="AW6395" s="14" t="s">
        <v>30</v>
      </c>
      <c r="AX6395" s="14" t="s">
        <v>73</v>
      </c>
      <c r="AY6395" s="269" t="s">
        <v>189</v>
      </c>
    </row>
    <row r="6396" s="14" customFormat="1">
      <c r="A6396" s="14"/>
      <c r="B6396" s="259"/>
      <c r="C6396" s="260"/>
      <c r="D6396" s="242" t="s">
        <v>200</v>
      </c>
      <c r="E6396" s="261" t="s">
        <v>1</v>
      </c>
      <c r="F6396" s="262" t="s">
        <v>946</v>
      </c>
      <c r="G6396" s="260"/>
      <c r="H6396" s="263">
        <v>2.0150000000000001</v>
      </c>
      <c r="I6396" s="264"/>
      <c r="J6396" s="260"/>
      <c r="K6396" s="260"/>
      <c r="L6396" s="265"/>
      <c r="M6396" s="266"/>
      <c r="N6396" s="267"/>
      <c r="O6396" s="267"/>
      <c r="P6396" s="267"/>
      <c r="Q6396" s="267"/>
      <c r="R6396" s="267"/>
      <c r="S6396" s="267"/>
      <c r="T6396" s="268"/>
      <c r="U6396" s="14"/>
      <c r="V6396" s="14"/>
      <c r="W6396" s="14"/>
      <c r="X6396" s="14"/>
      <c r="Y6396" s="14"/>
      <c r="Z6396" s="14"/>
      <c r="AA6396" s="14"/>
      <c r="AB6396" s="14"/>
      <c r="AC6396" s="14"/>
      <c r="AD6396" s="14"/>
      <c r="AE6396" s="14"/>
      <c r="AT6396" s="269" t="s">
        <v>200</v>
      </c>
      <c r="AU6396" s="269" t="s">
        <v>82</v>
      </c>
      <c r="AV6396" s="14" t="s">
        <v>82</v>
      </c>
      <c r="AW6396" s="14" t="s">
        <v>30</v>
      </c>
      <c r="AX6396" s="14" t="s">
        <v>73</v>
      </c>
      <c r="AY6396" s="269" t="s">
        <v>189</v>
      </c>
    </row>
    <row r="6397" s="14" customFormat="1">
      <c r="A6397" s="14"/>
      <c r="B6397" s="259"/>
      <c r="C6397" s="260"/>
      <c r="D6397" s="242" t="s">
        <v>200</v>
      </c>
      <c r="E6397" s="261" t="s">
        <v>1</v>
      </c>
      <c r="F6397" s="262" t="s">
        <v>947</v>
      </c>
      <c r="G6397" s="260"/>
      <c r="H6397" s="263">
        <v>4.4880000000000004</v>
      </c>
      <c r="I6397" s="264"/>
      <c r="J6397" s="260"/>
      <c r="K6397" s="260"/>
      <c r="L6397" s="265"/>
      <c r="M6397" s="266"/>
      <c r="N6397" s="267"/>
      <c r="O6397" s="267"/>
      <c r="P6397" s="267"/>
      <c r="Q6397" s="267"/>
      <c r="R6397" s="267"/>
      <c r="S6397" s="267"/>
      <c r="T6397" s="268"/>
      <c r="U6397" s="14"/>
      <c r="V6397" s="14"/>
      <c r="W6397" s="14"/>
      <c r="X6397" s="14"/>
      <c r="Y6397" s="14"/>
      <c r="Z6397" s="14"/>
      <c r="AA6397" s="14"/>
      <c r="AB6397" s="14"/>
      <c r="AC6397" s="14"/>
      <c r="AD6397" s="14"/>
      <c r="AE6397" s="14"/>
      <c r="AT6397" s="269" t="s">
        <v>200</v>
      </c>
      <c r="AU6397" s="269" t="s">
        <v>82</v>
      </c>
      <c r="AV6397" s="14" t="s">
        <v>82</v>
      </c>
      <c r="AW6397" s="14" t="s">
        <v>30</v>
      </c>
      <c r="AX6397" s="14" t="s">
        <v>73</v>
      </c>
      <c r="AY6397" s="269" t="s">
        <v>189</v>
      </c>
    </row>
    <row r="6398" s="13" customFormat="1">
      <c r="A6398" s="13"/>
      <c r="B6398" s="249"/>
      <c r="C6398" s="250"/>
      <c r="D6398" s="242" t="s">
        <v>200</v>
      </c>
      <c r="E6398" s="251" t="s">
        <v>1</v>
      </c>
      <c r="F6398" s="252" t="s">
        <v>369</v>
      </c>
      <c r="G6398" s="250"/>
      <c r="H6398" s="251" t="s">
        <v>1</v>
      </c>
      <c r="I6398" s="253"/>
      <c r="J6398" s="250"/>
      <c r="K6398" s="250"/>
      <c r="L6398" s="254"/>
      <c r="M6398" s="255"/>
      <c r="N6398" s="256"/>
      <c r="O6398" s="256"/>
      <c r="P6398" s="256"/>
      <c r="Q6398" s="256"/>
      <c r="R6398" s="256"/>
      <c r="S6398" s="256"/>
      <c r="T6398" s="257"/>
      <c r="U6398" s="13"/>
      <c r="V6398" s="13"/>
      <c r="W6398" s="13"/>
      <c r="X6398" s="13"/>
      <c r="Y6398" s="13"/>
      <c r="Z6398" s="13"/>
      <c r="AA6398" s="13"/>
      <c r="AB6398" s="13"/>
      <c r="AC6398" s="13"/>
      <c r="AD6398" s="13"/>
      <c r="AE6398" s="13"/>
      <c r="AT6398" s="258" t="s">
        <v>200</v>
      </c>
      <c r="AU6398" s="258" t="s">
        <v>82</v>
      </c>
      <c r="AV6398" s="13" t="s">
        <v>80</v>
      </c>
      <c r="AW6398" s="13" t="s">
        <v>30</v>
      </c>
      <c r="AX6398" s="13" t="s">
        <v>73</v>
      </c>
      <c r="AY6398" s="258" t="s">
        <v>189</v>
      </c>
    </row>
    <row r="6399" s="14" customFormat="1">
      <c r="A6399" s="14"/>
      <c r="B6399" s="259"/>
      <c r="C6399" s="260"/>
      <c r="D6399" s="242" t="s">
        <v>200</v>
      </c>
      <c r="E6399" s="261" t="s">
        <v>1</v>
      </c>
      <c r="F6399" s="262" t="s">
        <v>948</v>
      </c>
      <c r="G6399" s="260"/>
      <c r="H6399" s="263">
        <v>-23.524000000000001</v>
      </c>
      <c r="I6399" s="264"/>
      <c r="J6399" s="260"/>
      <c r="K6399" s="260"/>
      <c r="L6399" s="265"/>
      <c r="M6399" s="266"/>
      <c r="N6399" s="267"/>
      <c r="O6399" s="267"/>
      <c r="P6399" s="267"/>
      <c r="Q6399" s="267"/>
      <c r="R6399" s="267"/>
      <c r="S6399" s="267"/>
      <c r="T6399" s="268"/>
      <c r="U6399" s="14"/>
      <c r="V6399" s="14"/>
      <c r="W6399" s="14"/>
      <c r="X6399" s="14"/>
      <c r="Y6399" s="14"/>
      <c r="Z6399" s="14"/>
      <c r="AA6399" s="14"/>
      <c r="AB6399" s="14"/>
      <c r="AC6399" s="14"/>
      <c r="AD6399" s="14"/>
      <c r="AE6399" s="14"/>
      <c r="AT6399" s="269" t="s">
        <v>200</v>
      </c>
      <c r="AU6399" s="269" t="s">
        <v>82</v>
      </c>
      <c r="AV6399" s="14" t="s">
        <v>82</v>
      </c>
      <c r="AW6399" s="14" t="s">
        <v>30</v>
      </c>
      <c r="AX6399" s="14" t="s">
        <v>73</v>
      </c>
      <c r="AY6399" s="269" t="s">
        <v>189</v>
      </c>
    </row>
    <row r="6400" s="15" customFormat="1">
      <c r="A6400" s="15"/>
      <c r="B6400" s="270"/>
      <c r="C6400" s="271"/>
      <c r="D6400" s="242" t="s">
        <v>200</v>
      </c>
      <c r="E6400" s="272" t="s">
        <v>1</v>
      </c>
      <c r="F6400" s="273" t="s">
        <v>207</v>
      </c>
      <c r="G6400" s="271"/>
      <c r="H6400" s="274">
        <v>461.77499999999998</v>
      </c>
      <c r="I6400" s="275"/>
      <c r="J6400" s="271"/>
      <c r="K6400" s="271"/>
      <c r="L6400" s="276"/>
      <c r="M6400" s="277"/>
      <c r="N6400" s="278"/>
      <c r="O6400" s="278"/>
      <c r="P6400" s="278"/>
      <c r="Q6400" s="278"/>
      <c r="R6400" s="278"/>
      <c r="S6400" s="278"/>
      <c r="T6400" s="279"/>
      <c r="U6400" s="15"/>
      <c r="V6400" s="15"/>
      <c r="W6400" s="15"/>
      <c r="X6400" s="15"/>
      <c r="Y6400" s="15"/>
      <c r="Z6400" s="15"/>
      <c r="AA6400" s="15"/>
      <c r="AB6400" s="15"/>
      <c r="AC6400" s="15"/>
      <c r="AD6400" s="15"/>
      <c r="AE6400" s="15"/>
      <c r="AT6400" s="280" t="s">
        <v>200</v>
      </c>
      <c r="AU6400" s="280" t="s">
        <v>82</v>
      </c>
      <c r="AV6400" s="15" t="s">
        <v>195</v>
      </c>
      <c r="AW6400" s="15" t="s">
        <v>30</v>
      </c>
      <c r="AX6400" s="15" t="s">
        <v>73</v>
      </c>
      <c r="AY6400" s="280" t="s">
        <v>189</v>
      </c>
    </row>
    <row r="6401" s="14" customFormat="1">
      <c r="A6401" s="14"/>
      <c r="B6401" s="259"/>
      <c r="C6401" s="260"/>
      <c r="D6401" s="242" t="s">
        <v>200</v>
      </c>
      <c r="E6401" s="261" t="s">
        <v>1</v>
      </c>
      <c r="F6401" s="262" t="s">
        <v>4126</v>
      </c>
      <c r="G6401" s="260"/>
      <c r="H6401" s="263">
        <v>507.95299999999997</v>
      </c>
      <c r="I6401" s="264"/>
      <c r="J6401" s="260"/>
      <c r="K6401" s="260"/>
      <c r="L6401" s="265"/>
      <c r="M6401" s="266"/>
      <c r="N6401" s="267"/>
      <c r="O6401" s="267"/>
      <c r="P6401" s="267"/>
      <c r="Q6401" s="267"/>
      <c r="R6401" s="267"/>
      <c r="S6401" s="267"/>
      <c r="T6401" s="268"/>
      <c r="U6401" s="14"/>
      <c r="V6401" s="14"/>
      <c r="W6401" s="14"/>
      <c r="X6401" s="14"/>
      <c r="Y6401" s="14"/>
      <c r="Z6401" s="14"/>
      <c r="AA6401" s="14"/>
      <c r="AB6401" s="14"/>
      <c r="AC6401" s="14"/>
      <c r="AD6401" s="14"/>
      <c r="AE6401" s="14"/>
      <c r="AT6401" s="269" t="s">
        <v>200</v>
      </c>
      <c r="AU6401" s="269" t="s">
        <v>82</v>
      </c>
      <c r="AV6401" s="14" t="s">
        <v>82</v>
      </c>
      <c r="AW6401" s="14" t="s">
        <v>30</v>
      </c>
      <c r="AX6401" s="14" t="s">
        <v>80</v>
      </c>
      <c r="AY6401" s="269" t="s">
        <v>189</v>
      </c>
    </row>
    <row r="6402" s="2" customFormat="1" ht="24.15" customHeight="1">
      <c r="A6402" s="39"/>
      <c r="B6402" s="40"/>
      <c r="C6402" s="228" t="s">
        <v>4127</v>
      </c>
      <c r="D6402" s="228" t="s">
        <v>191</v>
      </c>
      <c r="E6402" s="229" t="s">
        <v>4128</v>
      </c>
      <c r="F6402" s="230" t="s">
        <v>4129</v>
      </c>
      <c r="G6402" s="231" t="s">
        <v>301</v>
      </c>
      <c r="H6402" s="232">
        <v>507.95299999999997</v>
      </c>
      <c r="I6402" s="233"/>
      <c r="J6402" s="234">
        <f>ROUND(I6402*H6402,2)</f>
        <v>0</v>
      </c>
      <c r="K6402" s="235"/>
      <c r="L6402" s="45"/>
      <c r="M6402" s="236" t="s">
        <v>1</v>
      </c>
      <c r="N6402" s="237" t="s">
        <v>38</v>
      </c>
      <c r="O6402" s="92"/>
      <c r="P6402" s="238">
        <f>O6402*H6402</f>
        <v>0</v>
      </c>
      <c r="Q6402" s="238">
        <v>0.00072480000000000005</v>
      </c>
      <c r="R6402" s="238">
        <f>Q6402*H6402</f>
        <v>0.36816433440000002</v>
      </c>
      <c r="S6402" s="238">
        <v>0</v>
      </c>
      <c r="T6402" s="239">
        <f>S6402*H6402</f>
        <v>0</v>
      </c>
      <c r="U6402" s="39"/>
      <c r="V6402" s="39"/>
      <c r="W6402" s="39"/>
      <c r="X6402" s="39"/>
      <c r="Y6402" s="39"/>
      <c r="Z6402" s="39"/>
      <c r="AA6402" s="39"/>
      <c r="AB6402" s="39"/>
      <c r="AC6402" s="39"/>
      <c r="AD6402" s="39"/>
      <c r="AE6402" s="39"/>
      <c r="AR6402" s="240" t="s">
        <v>306</v>
      </c>
      <c r="AT6402" s="240" t="s">
        <v>191</v>
      </c>
      <c r="AU6402" s="240" t="s">
        <v>82</v>
      </c>
      <c r="AY6402" s="18" t="s">
        <v>189</v>
      </c>
      <c r="BE6402" s="241">
        <f>IF(N6402="základní",J6402,0)</f>
        <v>0</v>
      </c>
      <c r="BF6402" s="241">
        <f>IF(N6402="snížená",J6402,0)</f>
        <v>0</v>
      </c>
      <c r="BG6402" s="241">
        <f>IF(N6402="zákl. přenesená",J6402,0)</f>
        <v>0</v>
      </c>
      <c r="BH6402" s="241">
        <f>IF(N6402="sníž. přenesená",J6402,0)</f>
        <v>0</v>
      </c>
      <c r="BI6402" s="241">
        <f>IF(N6402="nulová",J6402,0)</f>
        <v>0</v>
      </c>
      <c r="BJ6402" s="18" t="s">
        <v>80</v>
      </c>
      <c r="BK6402" s="241">
        <f>ROUND(I6402*H6402,2)</f>
        <v>0</v>
      </c>
      <c r="BL6402" s="18" t="s">
        <v>306</v>
      </c>
      <c r="BM6402" s="240" t="s">
        <v>4130</v>
      </c>
    </row>
    <row r="6403" s="2" customFormat="1">
      <c r="A6403" s="39"/>
      <c r="B6403" s="40"/>
      <c r="C6403" s="41"/>
      <c r="D6403" s="242" t="s">
        <v>197</v>
      </c>
      <c r="E6403" s="41"/>
      <c r="F6403" s="243" t="s">
        <v>4129</v>
      </c>
      <c r="G6403" s="41"/>
      <c r="H6403" s="41"/>
      <c r="I6403" s="244"/>
      <c r="J6403" s="41"/>
      <c r="K6403" s="41"/>
      <c r="L6403" s="45"/>
      <c r="M6403" s="245"/>
      <c r="N6403" s="246"/>
      <c r="O6403" s="92"/>
      <c r="P6403" s="92"/>
      <c r="Q6403" s="92"/>
      <c r="R6403" s="92"/>
      <c r="S6403" s="92"/>
      <c r="T6403" s="93"/>
      <c r="U6403" s="39"/>
      <c r="V6403" s="39"/>
      <c r="W6403" s="39"/>
      <c r="X6403" s="39"/>
      <c r="Y6403" s="39"/>
      <c r="Z6403" s="39"/>
      <c r="AA6403" s="39"/>
      <c r="AB6403" s="39"/>
      <c r="AC6403" s="39"/>
      <c r="AD6403" s="39"/>
      <c r="AE6403" s="39"/>
      <c r="AT6403" s="18" t="s">
        <v>197</v>
      </c>
      <c r="AU6403" s="18" t="s">
        <v>82</v>
      </c>
    </row>
    <row r="6404" s="2" customFormat="1">
      <c r="A6404" s="39"/>
      <c r="B6404" s="40"/>
      <c r="C6404" s="41"/>
      <c r="D6404" s="247" t="s">
        <v>198</v>
      </c>
      <c r="E6404" s="41"/>
      <c r="F6404" s="248" t="s">
        <v>4131</v>
      </c>
      <c r="G6404" s="41"/>
      <c r="H6404" s="41"/>
      <c r="I6404" s="244"/>
      <c r="J6404" s="41"/>
      <c r="K6404" s="41"/>
      <c r="L6404" s="45"/>
      <c r="M6404" s="245"/>
      <c r="N6404" s="246"/>
      <c r="O6404" s="92"/>
      <c r="P6404" s="92"/>
      <c r="Q6404" s="92"/>
      <c r="R6404" s="92"/>
      <c r="S6404" s="92"/>
      <c r="T6404" s="93"/>
      <c r="U6404" s="39"/>
      <c r="V6404" s="39"/>
      <c r="W6404" s="39"/>
      <c r="X6404" s="39"/>
      <c r="Y6404" s="39"/>
      <c r="Z6404" s="39"/>
      <c r="AA6404" s="39"/>
      <c r="AB6404" s="39"/>
      <c r="AC6404" s="39"/>
      <c r="AD6404" s="39"/>
      <c r="AE6404" s="39"/>
      <c r="AT6404" s="18" t="s">
        <v>198</v>
      </c>
      <c r="AU6404" s="18" t="s">
        <v>82</v>
      </c>
    </row>
    <row r="6405" s="13" customFormat="1">
      <c r="A6405" s="13"/>
      <c r="B6405" s="249"/>
      <c r="C6405" s="250"/>
      <c r="D6405" s="242" t="s">
        <v>200</v>
      </c>
      <c r="E6405" s="251" t="s">
        <v>1</v>
      </c>
      <c r="F6405" s="252" t="s">
        <v>915</v>
      </c>
      <c r="G6405" s="250"/>
      <c r="H6405" s="251" t="s">
        <v>1</v>
      </c>
      <c r="I6405" s="253"/>
      <c r="J6405" s="250"/>
      <c r="K6405" s="250"/>
      <c r="L6405" s="254"/>
      <c r="M6405" s="255"/>
      <c r="N6405" s="256"/>
      <c r="O6405" s="256"/>
      <c r="P6405" s="256"/>
      <c r="Q6405" s="256"/>
      <c r="R6405" s="256"/>
      <c r="S6405" s="256"/>
      <c r="T6405" s="257"/>
      <c r="U6405" s="13"/>
      <c r="V6405" s="13"/>
      <c r="W6405" s="13"/>
      <c r="X6405" s="13"/>
      <c r="Y6405" s="13"/>
      <c r="Z6405" s="13"/>
      <c r="AA6405" s="13"/>
      <c r="AB6405" s="13"/>
      <c r="AC6405" s="13"/>
      <c r="AD6405" s="13"/>
      <c r="AE6405" s="13"/>
      <c r="AT6405" s="258" t="s">
        <v>200</v>
      </c>
      <c r="AU6405" s="258" t="s">
        <v>82</v>
      </c>
      <c r="AV6405" s="13" t="s">
        <v>80</v>
      </c>
      <c r="AW6405" s="13" t="s">
        <v>30</v>
      </c>
      <c r="AX6405" s="13" t="s">
        <v>73</v>
      </c>
      <c r="AY6405" s="258" t="s">
        <v>189</v>
      </c>
    </row>
    <row r="6406" s="13" customFormat="1">
      <c r="A6406" s="13"/>
      <c r="B6406" s="249"/>
      <c r="C6406" s="250"/>
      <c r="D6406" s="242" t="s">
        <v>200</v>
      </c>
      <c r="E6406" s="251" t="s">
        <v>1</v>
      </c>
      <c r="F6406" s="252" t="s">
        <v>916</v>
      </c>
      <c r="G6406" s="250"/>
      <c r="H6406" s="251" t="s">
        <v>1</v>
      </c>
      <c r="I6406" s="253"/>
      <c r="J6406" s="250"/>
      <c r="K6406" s="250"/>
      <c r="L6406" s="254"/>
      <c r="M6406" s="255"/>
      <c r="N6406" s="256"/>
      <c r="O6406" s="256"/>
      <c r="P6406" s="256"/>
      <c r="Q6406" s="256"/>
      <c r="R6406" s="256"/>
      <c r="S6406" s="256"/>
      <c r="T6406" s="257"/>
      <c r="U6406" s="13"/>
      <c r="V6406" s="13"/>
      <c r="W6406" s="13"/>
      <c r="X6406" s="13"/>
      <c r="Y6406" s="13"/>
      <c r="Z6406" s="13"/>
      <c r="AA6406" s="13"/>
      <c r="AB6406" s="13"/>
      <c r="AC6406" s="13"/>
      <c r="AD6406" s="13"/>
      <c r="AE6406" s="13"/>
      <c r="AT6406" s="258" t="s">
        <v>200</v>
      </c>
      <c r="AU6406" s="258" t="s">
        <v>82</v>
      </c>
      <c r="AV6406" s="13" t="s">
        <v>80</v>
      </c>
      <c r="AW6406" s="13" t="s">
        <v>30</v>
      </c>
      <c r="AX6406" s="13" t="s">
        <v>73</v>
      </c>
      <c r="AY6406" s="258" t="s">
        <v>189</v>
      </c>
    </row>
    <row r="6407" s="13" customFormat="1">
      <c r="A6407" s="13"/>
      <c r="B6407" s="249"/>
      <c r="C6407" s="250"/>
      <c r="D6407" s="242" t="s">
        <v>200</v>
      </c>
      <c r="E6407" s="251" t="s">
        <v>1</v>
      </c>
      <c r="F6407" s="252" t="s">
        <v>917</v>
      </c>
      <c r="G6407" s="250"/>
      <c r="H6407" s="251" t="s">
        <v>1</v>
      </c>
      <c r="I6407" s="253"/>
      <c r="J6407" s="250"/>
      <c r="K6407" s="250"/>
      <c r="L6407" s="254"/>
      <c r="M6407" s="255"/>
      <c r="N6407" s="256"/>
      <c r="O6407" s="256"/>
      <c r="P6407" s="256"/>
      <c r="Q6407" s="256"/>
      <c r="R6407" s="256"/>
      <c r="S6407" s="256"/>
      <c r="T6407" s="257"/>
      <c r="U6407" s="13"/>
      <c r="V6407" s="13"/>
      <c r="W6407" s="13"/>
      <c r="X6407" s="13"/>
      <c r="Y6407" s="13"/>
      <c r="Z6407" s="13"/>
      <c r="AA6407" s="13"/>
      <c r="AB6407" s="13"/>
      <c r="AC6407" s="13"/>
      <c r="AD6407" s="13"/>
      <c r="AE6407" s="13"/>
      <c r="AT6407" s="258" t="s">
        <v>200</v>
      </c>
      <c r="AU6407" s="258" t="s">
        <v>82</v>
      </c>
      <c r="AV6407" s="13" t="s">
        <v>80</v>
      </c>
      <c r="AW6407" s="13" t="s">
        <v>30</v>
      </c>
      <c r="AX6407" s="13" t="s">
        <v>73</v>
      </c>
      <c r="AY6407" s="258" t="s">
        <v>189</v>
      </c>
    </row>
    <row r="6408" s="13" customFormat="1">
      <c r="A6408" s="13"/>
      <c r="B6408" s="249"/>
      <c r="C6408" s="250"/>
      <c r="D6408" s="242" t="s">
        <v>200</v>
      </c>
      <c r="E6408" s="251" t="s">
        <v>1</v>
      </c>
      <c r="F6408" s="252" t="s">
        <v>918</v>
      </c>
      <c r="G6408" s="250"/>
      <c r="H6408" s="251" t="s">
        <v>1</v>
      </c>
      <c r="I6408" s="253"/>
      <c r="J6408" s="250"/>
      <c r="K6408" s="250"/>
      <c r="L6408" s="254"/>
      <c r="M6408" s="255"/>
      <c r="N6408" s="256"/>
      <c r="O6408" s="256"/>
      <c r="P6408" s="256"/>
      <c r="Q6408" s="256"/>
      <c r="R6408" s="256"/>
      <c r="S6408" s="256"/>
      <c r="T6408" s="257"/>
      <c r="U6408" s="13"/>
      <c r="V6408" s="13"/>
      <c r="W6408" s="13"/>
      <c r="X6408" s="13"/>
      <c r="Y6408" s="13"/>
      <c r="Z6408" s="13"/>
      <c r="AA6408" s="13"/>
      <c r="AB6408" s="13"/>
      <c r="AC6408" s="13"/>
      <c r="AD6408" s="13"/>
      <c r="AE6408" s="13"/>
      <c r="AT6408" s="258" t="s">
        <v>200</v>
      </c>
      <c r="AU6408" s="258" t="s">
        <v>82</v>
      </c>
      <c r="AV6408" s="13" t="s">
        <v>80</v>
      </c>
      <c r="AW6408" s="13" t="s">
        <v>30</v>
      </c>
      <c r="AX6408" s="13" t="s">
        <v>73</v>
      </c>
      <c r="AY6408" s="258" t="s">
        <v>189</v>
      </c>
    </row>
    <row r="6409" s="14" customFormat="1">
      <c r="A6409" s="14"/>
      <c r="B6409" s="259"/>
      <c r="C6409" s="260"/>
      <c r="D6409" s="242" t="s">
        <v>200</v>
      </c>
      <c r="E6409" s="261" t="s">
        <v>1</v>
      </c>
      <c r="F6409" s="262" t="s">
        <v>919</v>
      </c>
      <c r="G6409" s="260"/>
      <c r="H6409" s="263">
        <v>35.665999999999997</v>
      </c>
      <c r="I6409" s="264"/>
      <c r="J6409" s="260"/>
      <c r="K6409" s="260"/>
      <c r="L6409" s="265"/>
      <c r="M6409" s="266"/>
      <c r="N6409" s="267"/>
      <c r="O6409" s="267"/>
      <c r="P6409" s="267"/>
      <c r="Q6409" s="267"/>
      <c r="R6409" s="267"/>
      <c r="S6409" s="267"/>
      <c r="T6409" s="268"/>
      <c r="U6409" s="14"/>
      <c r="V6409" s="14"/>
      <c r="W6409" s="14"/>
      <c r="X6409" s="14"/>
      <c r="Y6409" s="14"/>
      <c r="Z6409" s="14"/>
      <c r="AA6409" s="14"/>
      <c r="AB6409" s="14"/>
      <c r="AC6409" s="14"/>
      <c r="AD6409" s="14"/>
      <c r="AE6409" s="14"/>
      <c r="AT6409" s="269" t="s">
        <v>200</v>
      </c>
      <c r="AU6409" s="269" t="s">
        <v>82</v>
      </c>
      <c r="AV6409" s="14" t="s">
        <v>82</v>
      </c>
      <c r="AW6409" s="14" t="s">
        <v>30</v>
      </c>
      <c r="AX6409" s="14" t="s">
        <v>73</v>
      </c>
      <c r="AY6409" s="269" t="s">
        <v>189</v>
      </c>
    </row>
    <row r="6410" s="13" customFormat="1">
      <c r="A6410" s="13"/>
      <c r="B6410" s="249"/>
      <c r="C6410" s="250"/>
      <c r="D6410" s="242" t="s">
        <v>200</v>
      </c>
      <c r="E6410" s="251" t="s">
        <v>1</v>
      </c>
      <c r="F6410" s="252" t="s">
        <v>925</v>
      </c>
      <c r="G6410" s="250"/>
      <c r="H6410" s="251" t="s">
        <v>1</v>
      </c>
      <c r="I6410" s="253"/>
      <c r="J6410" s="250"/>
      <c r="K6410" s="250"/>
      <c r="L6410" s="254"/>
      <c r="M6410" s="255"/>
      <c r="N6410" s="256"/>
      <c r="O6410" s="256"/>
      <c r="P6410" s="256"/>
      <c r="Q6410" s="256"/>
      <c r="R6410" s="256"/>
      <c r="S6410" s="256"/>
      <c r="T6410" s="257"/>
      <c r="U6410" s="13"/>
      <c r="V6410" s="13"/>
      <c r="W6410" s="13"/>
      <c r="X6410" s="13"/>
      <c r="Y6410" s="13"/>
      <c r="Z6410" s="13"/>
      <c r="AA6410" s="13"/>
      <c r="AB6410" s="13"/>
      <c r="AC6410" s="13"/>
      <c r="AD6410" s="13"/>
      <c r="AE6410" s="13"/>
      <c r="AT6410" s="258" t="s">
        <v>200</v>
      </c>
      <c r="AU6410" s="258" t="s">
        <v>82</v>
      </c>
      <c r="AV6410" s="13" t="s">
        <v>80</v>
      </c>
      <c r="AW6410" s="13" t="s">
        <v>30</v>
      </c>
      <c r="AX6410" s="13" t="s">
        <v>73</v>
      </c>
      <c r="AY6410" s="258" t="s">
        <v>189</v>
      </c>
    </row>
    <row r="6411" s="13" customFormat="1">
      <c r="A6411" s="13"/>
      <c r="B6411" s="249"/>
      <c r="C6411" s="250"/>
      <c r="D6411" s="242" t="s">
        <v>200</v>
      </c>
      <c r="E6411" s="251" t="s">
        <v>1</v>
      </c>
      <c r="F6411" s="252" t="s">
        <v>4124</v>
      </c>
      <c r="G6411" s="250"/>
      <c r="H6411" s="251" t="s">
        <v>1</v>
      </c>
      <c r="I6411" s="253"/>
      <c r="J6411" s="250"/>
      <c r="K6411" s="250"/>
      <c r="L6411" s="254"/>
      <c r="M6411" s="255"/>
      <c r="N6411" s="256"/>
      <c r="O6411" s="256"/>
      <c r="P6411" s="256"/>
      <c r="Q6411" s="256"/>
      <c r="R6411" s="256"/>
      <c r="S6411" s="256"/>
      <c r="T6411" s="257"/>
      <c r="U6411" s="13"/>
      <c r="V6411" s="13"/>
      <c r="W6411" s="13"/>
      <c r="X6411" s="13"/>
      <c r="Y6411" s="13"/>
      <c r="Z6411" s="13"/>
      <c r="AA6411" s="13"/>
      <c r="AB6411" s="13"/>
      <c r="AC6411" s="13"/>
      <c r="AD6411" s="13"/>
      <c r="AE6411" s="13"/>
      <c r="AT6411" s="258" t="s">
        <v>200</v>
      </c>
      <c r="AU6411" s="258" t="s">
        <v>82</v>
      </c>
      <c r="AV6411" s="13" t="s">
        <v>80</v>
      </c>
      <c r="AW6411" s="13" t="s">
        <v>30</v>
      </c>
      <c r="AX6411" s="13" t="s">
        <v>73</v>
      </c>
      <c r="AY6411" s="258" t="s">
        <v>189</v>
      </c>
    </row>
    <row r="6412" s="13" customFormat="1">
      <c r="A6412" s="13"/>
      <c r="B6412" s="249"/>
      <c r="C6412" s="250"/>
      <c r="D6412" s="242" t="s">
        <v>200</v>
      </c>
      <c r="E6412" s="251" t="s">
        <v>1</v>
      </c>
      <c r="F6412" s="252" t="s">
        <v>927</v>
      </c>
      <c r="G6412" s="250"/>
      <c r="H6412" s="251" t="s">
        <v>1</v>
      </c>
      <c r="I6412" s="253"/>
      <c r="J6412" s="250"/>
      <c r="K6412" s="250"/>
      <c r="L6412" s="254"/>
      <c r="M6412" s="255"/>
      <c r="N6412" s="256"/>
      <c r="O6412" s="256"/>
      <c r="P6412" s="256"/>
      <c r="Q6412" s="256"/>
      <c r="R6412" s="256"/>
      <c r="S6412" s="256"/>
      <c r="T6412" s="257"/>
      <c r="U6412" s="13"/>
      <c r="V6412" s="13"/>
      <c r="W6412" s="13"/>
      <c r="X6412" s="13"/>
      <c r="Y6412" s="13"/>
      <c r="Z6412" s="13"/>
      <c r="AA6412" s="13"/>
      <c r="AB6412" s="13"/>
      <c r="AC6412" s="13"/>
      <c r="AD6412" s="13"/>
      <c r="AE6412" s="13"/>
      <c r="AT6412" s="258" t="s">
        <v>200</v>
      </c>
      <c r="AU6412" s="258" t="s">
        <v>82</v>
      </c>
      <c r="AV6412" s="13" t="s">
        <v>80</v>
      </c>
      <c r="AW6412" s="13" t="s">
        <v>30</v>
      </c>
      <c r="AX6412" s="13" t="s">
        <v>73</v>
      </c>
      <c r="AY6412" s="258" t="s">
        <v>189</v>
      </c>
    </row>
    <row r="6413" s="13" customFormat="1">
      <c r="A6413" s="13"/>
      <c r="B6413" s="249"/>
      <c r="C6413" s="250"/>
      <c r="D6413" s="242" t="s">
        <v>200</v>
      </c>
      <c r="E6413" s="251" t="s">
        <v>1</v>
      </c>
      <c r="F6413" s="252" t="s">
        <v>928</v>
      </c>
      <c r="G6413" s="250"/>
      <c r="H6413" s="251" t="s">
        <v>1</v>
      </c>
      <c r="I6413" s="253"/>
      <c r="J6413" s="250"/>
      <c r="K6413" s="250"/>
      <c r="L6413" s="254"/>
      <c r="M6413" s="255"/>
      <c r="N6413" s="256"/>
      <c r="O6413" s="256"/>
      <c r="P6413" s="256"/>
      <c r="Q6413" s="256"/>
      <c r="R6413" s="256"/>
      <c r="S6413" s="256"/>
      <c r="T6413" s="257"/>
      <c r="U6413" s="13"/>
      <c r="V6413" s="13"/>
      <c r="W6413" s="13"/>
      <c r="X6413" s="13"/>
      <c r="Y6413" s="13"/>
      <c r="Z6413" s="13"/>
      <c r="AA6413" s="13"/>
      <c r="AB6413" s="13"/>
      <c r="AC6413" s="13"/>
      <c r="AD6413" s="13"/>
      <c r="AE6413" s="13"/>
      <c r="AT6413" s="258" t="s">
        <v>200</v>
      </c>
      <c r="AU6413" s="258" t="s">
        <v>82</v>
      </c>
      <c r="AV6413" s="13" t="s">
        <v>80</v>
      </c>
      <c r="AW6413" s="13" t="s">
        <v>30</v>
      </c>
      <c r="AX6413" s="13" t="s">
        <v>73</v>
      </c>
      <c r="AY6413" s="258" t="s">
        <v>189</v>
      </c>
    </row>
    <row r="6414" s="14" customFormat="1">
      <c r="A6414" s="14"/>
      <c r="B6414" s="259"/>
      <c r="C6414" s="260"/>
      <c r="D6414" s="242" t="s">
        <v>200</v>
      </c>
      <c r="E6414" s="261" t="s">
        <v>1</v>
      </c>
      <c r="F6414" s="262" t="s">
        <v>929</v>
      </c>
      <c r="G6414" s="260"/>
      <c r="H6414" s="263">
        <v>79.004000000000005</v>
      </c>
      <c r="I6414" s="264"/>
      <c r="J6414" s="260"/>
      <c r="K6414" s="260"/>
      <c r="L6414" s="265"/>
      <c r="M6414" s="266"/>
      <c r="N6414" s="267"/>
      <c r="O6414" s="267"/>
      <c r="P6414" s="267"/>
      <c r="Q6414" s="267"/>
      <c r="R6414" s="267"/>
      <c r="S6414" s="267"/>
      <c r="T6414" s="268"/>
      <c r="U6414" s="14"/>
      <c r="V6414" s="14"/>
      <c r="W6414" s="14"/>
      <c r="X6414" s="14"/>
      <c r="Y6414" s="14"/>
      <c r="Z6414" s="14"/>
      <c r="AA6414" s="14"/>
      <c r="AB6414" s="14"/>
      <c r="AC6414" s="14"/>
      <c r="AD6414" s="14"/>
      <c r="AE6414" s="14"/>
      <c r="AT6414" s="269" t="s">
        <v>200</v>
      </c>
      <c r="AU6414" s="269" t="s">
        <v>82</v>
      </c>
      <c r="AV6414" s="14" t="s">
        <v>82</v>
      </c>
      <c r="AW6414" s="14" t="s">
        <v>30</v>
      </c>
      <c r="AX6414" s="14" t="s">
        <v>73</v>
      </c>
      <c r="AY6414" s="269" t="s">
        <v>189</v>
      </c>
    </row>
    <row r="6415" s="14" customFormat="1">
      <c r="A6415" s="14"/>
      <c r="B6415" s="259"/>
      <c r="C6415" s="260"/>
      <c r="D6415" s="242" t="s">
        <v>200</v>
      </c>
      <c r="E6415" s="261" t="s">
        <v>1</v>
      </c>
      <c r="F6415" s="262" t="s">
        <v>930</v>
      </c>
      <c r="G6415" s="260"/>
      <c r="H6415" s="263">
        <v>9.2560000000000002</v>
      </c>
      <c r="I6415" s="264"/>
      <c r="J6415" s="260"/>
      <c r="K6415" s="260"/>
      <c r="L6415" s="265"/>
      <c r="M6415" s="266"/>
      <c r="N6415" s="267"/>
      <c r="O6415" s="267"/>
      <c r="P6415" s="267"/>
      <c r="Q6415" s="267"/>
      <c r="R6415" s="267"/>
      <c r="S6415" s="267"/>
      <c r="T6415" s="268"/>
      <c r="U6415" s="14"/>
      <c r="V6415" s="14"/>
      <c r="W6415" s="14"/>
      <c r="X6415" s="14"/>
      <c r="Y6415" s="14"/>
      <c r="Z6415" s="14"/>
      <c r="AA6415" s="14"/>
      <c r="AB6415" s="14"/>
      <c r="AC6415" s="14"/>
      <c r="AD6415" s="14"/>
      <c r="AE6415" s="14"/>
      <c r="AT6415" s="269" t="s">
        <v>200</v>
      </c>
      <c r="AU6415" s="269" t="s">
        <v>82</v>
      </c>
      <c r="AV6415" s="14" t="s">
        <v>82</v>
      </c>
      <c r="AW6415" s="14" t="s">
        <v>30</v>
      </c>
      <c r="AX6415" s="14" t="s">
        <v>73</v>
      </c>
      <c r="AY6415" s="269" t="s">
        <v>189</v>
      </c>
    </row>
    <row r="6416" s="13" customFormat="1">
      <c r="A6416" s="13"/>
      <c r="B6416" s="249"/>
      <c r="C6416" s="250"/>
      <c r="D6416" s="242" t="s">
        <v>200</v>
      </c>
      <c r="E6416" s="251" t="s">
        <v>1</v>
      </c>
      <c r="F6416" s="252" t="s">
        <v>595</v>
      </c>
      <c r="G6416" s="250"/>
      <c r="H6416" s="251" t="s">
        <v>1</v>
      </c>
      <c r="I6416" s="253"/>
      <c r="J6416" s="250"/>
      <c r="K6416" s="250"/>
      <c r="L6416" s="254"/>
      <c r="M6416" s="255"/>
      <c r="N6416" s="256"/>
      <c r="O6416" s="256"/>
      <c r="P6416" s="256"/>
      <c r="Q6416" s="256"/>
      <c r="R6416" s="256"/>
      <c r="S6416" s="256"/>
      <c r="T6416" s="257"/>
      <c r="U6416" s="13"/>
      <c r="V6416" s="13"/>
      <c r="W6416" s="13"/>
      <c r="X6416" s="13"/>
      <c r="Y6416" s="13"/>
      <c r="Z6416" s="13"/>
      <c r="AA6416" s="13"/>
      <c r="AB6416" s="13"/>
      <c r="AC6416" s="13"/>
      <c r="AD6416" s="13"/>
      <c r="AE6416" s="13"/>
      <c r="AT6416" s="258" t="s">
        <v>200</v>
      </c>
      <c r="AU6416" s="258" t="s">
        <v>82</v>
      </c>
      <c r="AV6416" s="13" t="s">
        <v>80</v>
      </c>
      <c r="AW6416" s="13" t="s">
        <v>30</v>
      </c>
      <c r="AX6416" s="13" t="s">
        <v>73</v>
      </c>
      <c r="AY6416" s="258" t="s">
        <v>189</v>
      </c>
    </row>
    <row r="6417" s="14" customFormat="1">
      <c r="A6417" s="14"/>
      <c r="B6417" s="259"/>
      <c r="C6417" s="260"/>
      <c r="D6417" s="242" t="s">
        <v>200</v>
      </c>
      <c r="E6417" s="261" t="s">
        <v>1</v>
      </c>
      <c r="F6417" s="262" t="s">
        <v>931</v>
      </c>
      <c r="G6417" s="260"/>
      <c r="H6417" s="263">
        <v>-0.66400000000000003</v>
      </c>
      <c r="I6417" s="264"/>
      <c r="J6417" s="260"/>
      <c r="K6417" s="260"/>
      <c r="L6417" s="265"/>
      <c r="M6417" s="266"/>
      <c r="N6417" s="267"/>
      <c r="O6417" s="267"/>
      <c r="P6417" s="267"/>
      <c r="Q6417" s="267"/>
      <c r="R6417" s="267"/>
      <c r="S6417" s="267"/>
      <c r="T6417" s="268"/>
      <c r="U6417" s="14"/>
      <c r="V6417" s="14"/>
      <c r="W6417" s="14"/>
      <c r="X6417" s="14"/>
      <c r="Y6417" s="14"/>
      <c r="Z6417" s="14"/>
      <c r="AA6417" s="14"/>
      <c r="AB6417" s="14"/>
      <c r="AC6417" s="14"/>
      <c r="AD6417" s="14"/>
      <c r="AE6417" s="14"/>
      <c r="AT6417" s="269" t="s">
        <v>200</v>
      </c>
      <c r="AU6417" s="269" t="s">
        <v>82</v>
      </c>
      <c r="AV6417" s="14" t="s">
        <v>82</v>
      </c>
      <c r="AW6417" s="14" t="s">
        <v>30</v>
      </c>
      <c r="AX6417" s="14" t="s">
        <v>73</v>
      </c>
      <c r="AY6417" s="269" t="s">
        <v>189</v>
      </c>
    </row>
    <row r="6418" s="13" customFormat="1">
      <c r="A6418" s="13"/>
      <c r="B6418" s="249"/>
      <c r="C6418" s="250"/>
      <c r="D6418" s="242" t="s">
        <v>200</v>
      </c>
      <c r="E6418" s="251" t="s">
        <v>1</v>
      </c>
      <c r="F6418" s="252" t="s">
        <v>932</v>
      </c>
      <c r="G6418" s="250"/>
      <c r="H6418" s="251" t="s">
        <v>1</v>
      </c>
      <c r="I6418" s="253"/>
      <c r="J6418" s="250"/>
      <c r="K6418" s="250"/>
      <c r="L6418" s="254"/>
      <c r="M6418" s="255"/>
      <c r="N6418" s="256"/>
      <c r="O6418" s="256"/>
      <c r="P6418" s="256"/>
      <c r="Q6418" s="256"/>
      <c r="R6418" s="256"/>
      <c r="S6418" s="256"/>
      <c r="T6418" s="257"/>
      <c r="U6418" s="13"/>
      <c r="V6418" s="13"/>
      <c r="W6418" s="13"/>
      <c r="X6418" s="13"/>
      <c r="Y6418" s="13"/>
      <c r="Z6418" s="13"/>
      <c r="AA6418" s="13"/>
      <c r="AB6418" s="13"/>
      <c r="AC6418" s="13"/>
      <c r="AD6418" s="13"/>
      <c r="AE6418" s="13"/>
      <c r="AT6418" s="258" t="s">
        <v>200</v>
      </c>
      <c r="AU6418" s="258" t="s">
        <v>82</v>
      </c>
      <c r="AV6418" s="13" t="s">
        <v>80</v>
      </c>
      <c r="AW6418" s="13" t="s">
        <v>30</v>
      </c>
      <c r="AX6418" s="13" t="s">
        <v>73</v>
      </c>
      <c r="AY6418" s="258" t="s">
        <v>189</v>
      </c>
    </row>
    <row r="6419" s="14" customFormat="1">
      <c r="A6419" s="14"/>
      <c r="B6419" s="259"/>
      <c r="C6419" s="260"/>
      <c r="D6419" s="242" t="s">
        <v>200</v>
      </c>
      <c r="E6419" s="261" t="s">
        <v>1</v>
      </c>
      <c r="F6419" s="262" t="s">
        <v>933</v>
      </c>
      <c r="G6419" s="260"/>
      <c r="H6419" s="263">
        <v>119.312</v>
      </c>
      <c r="I6419" s="264"/>
      <c r="J6419" s="260"/>
      <c r="K6419" s="260"/>
      <c r="L6419" s="265"/>
      <c r="M6419" s="266"/>
      <c r="N6419" s="267"/>
      <c r="O6419" s="267"/>
      <c r="P6419" s="267"/>
      <c r="Q6419" s="267"/>
      <c r="R6419" s="267"/>
      <c r="S6419" s="267"/>
      <c r="T6419" s="268"/>
      <c r="U6419" s="14"/>
      <c r="V6419" s="14"/>
      <c r="W6419" s="14"/>
      <c r="X6419" s="14"/>
      <c r="Y6419" s="14"/>
      <c r="Z6419" s="14"/>
      <c r="AA6419" s="14"/>
      <c r="AB6419" s="14"/>
      <c r="AC6419" s="14"/>
      <c r="AD6419" s="14"/>
      <c r="AE6419" s="14"/>
      <c r="AT6419" s="269" t="s">
        <v>200</v>
      </c>
      <c r="AU6419" s="269" t="s">
        <v>82</v>
      </c>
      <c r="AV6419" s="14" t="s">
        <v>82</v>
      </c>
      <c r="AW6419" s="14" t="s">
        <v>30</v>
      </c>
      <c r="AX6419" s="14" t="s">
        <v>73</v>
      </c>
      <c r="AY6419" s="269" t="s">
        <v>189</v>
      </c>
    </row>
    <row r="6420" s="14" customFormat="1">
      <c r="A6420" s="14"/>
      <c r="B6420" s="259"/>
      <c r="C6420" s="260"/>
      <c r="D6420" s="242" t="s">
        <v>200</v>
      </c>
      <c r="E6420" s="261" t="s">
        <v>1</v>
      </c>
      <c r="F6420" s="262" t="s">
        <v>934</v>
      </c>
      <c r="G6420" s="260"/>
      <c r="H6420" s="263">
        <v>19.651</v>
      </c>
      <c r="I6420" s="264"/>
      <c r="J6420" s="260"/>
      <c r="K6420" s="260"/>
      <c r="L6420" s="265"/>
      <c r="M6420" s="266"/>
      <c r="N6420" s="267"/>
      <c r="O6420" s="267"/>
      <c r="P6420" s="267"/>
      <c r="Q6420" s="267"/>
      <c r="R6420" s="267"/>
      <c r="S6420" s="267"/>
      <c r="T6420" s="268"/>
      <c r="U6420" s="14"/>
      <c r="V6420" s="14"/>
      <c r="W6420" s="14"/>
      <c r="X6420" s="14"/>
      <c r="Y6420" s="14"/>
      <c r="Z6420" s="14"/>
      <c r="AA6420" s="14"/>
      <c r="AB6420" s="14"/>
      <c r="AC6420" s="14"/>
      <c r="AD6420" s="14"/>
      <c r="AE6420" s="14"/>
      <c r="AT6420" s="269" t="s">
        <v>200</v>
      </c>
      <c r="AU6420" s="269" t="s">
        <v>82</v>
      </c>
      <c r="AV6420" s="14" t="s">
        <v>82</v>
      </c>
      <c r="AW6420" s="14" t="s">
        <v>30</v>
      </c>
      <c r="AX6420" s="14" t="s">
        <v>73</v>
      </c>
      <c r="AY6420" s="269" t="s">
        <v>189</v>
      </c>
    </row>
    <row r="6421" s="13" customFormat="1">
      <c r="A6421" s="13"/>
      <c r="B6421" s="249"/>
      <c r="C6421" s="250"/>
      <c r="D6421" s="242" t="s">
        <v>200</v>
      </c>
      <c r="E6421" s="251" t="s">
        <v>1</v>
      </c>
      <c r="F6421" s="252" t="s">
        <v>595</v>
      </c>
      <c r="G6421" s="250"/>
      <c r="H6421" s="251" t="s">
        <v>1</v>
      </c>
      <c r="I6421" s="253"/>
      <c r="J6421" s="250"/>
      <c r="K6421" s="250"/>
      <c r="L6421" s="254"/>
      <c r="M6421" s="255"/>
      <c r="N6421" s="256"/>
      <c r="O6421" s="256"/>
      <c r="P6421" s="256"/>
      <c r="Q6421" s="256"/>
      <c r="R6421" s="256"/>
      <c r="S6421" s="256"/>
      <c r="T6421" s="257"/>
      <c r="U6421" s="13"/>
      <c r="V6421" s="13"/>
      <c r="W6421" s="13"/>
      <c r="X6421" s="13"/>
      <c r="Y6421" s="13"/>
      <c r="Z6421" s="13"/>
      <c r="AA6421" s="13"/>
      <c r="AB6421" s="13"/>
      <c r="AC6421" s="13"/>
      <c r="AD6421" s="13"/>
      <c r="AE6421" s="13"/>
      <c r="AT6421" s="258" t="s">
        <v>200</v>
      </c>
      <c r="AU6421" s="258" t="s">
        <v>82</v>
      </c>
      <c r="AV6421" s="13" t="s">
        <v>80</v>
      </c>
      <c r="AW6421" s="13" t="s">
        <v>30</v>
      </c>
      <c r="AX6421" s="13" t="s">
        <v>73</v>
      </c>
      <c r="AY6421" s="258" t="s">
        <v>189</v>
      </c>
    </row>
    <row r="6422" s="14" customFormat="1">
      <c r="A6422" s="14"/>
      <c r="B6422" s="259"/>
      <c r="C6422" s="260"/>
      <c r="D6422" s="242" t="s">
        <v>200</v>
      </c>
      <c r="E6422" s="261" t="s">
        <v>1</v>
      </c>
      <c r="F6422" s="262" t="s">
        <v>935</v>
      </c>
      <c r="G6422" s="260"/>
      <c r="H6422" s="263">
        <v>2.2210000000000001</v>
      </c>
      <c r="I6422" s="264"/>
      <c r="J6422" s="260"/>
      <c r="K6422" s="260"/>
      <c r="L6422" s="265"/>
      <c r="M6422" s="266"/>
      <c r="N6422" s="267"/>
      <c r="O6422" s="267"/>
      <c r="P6422" s="267"/>
      <c r="Q6422" s="267"/>
      <c r="R6422" s="267"/>
      <c r="S6422" s="267"/>
      <c r="T6422" s="268"/>
      <c r="U6422" s="14"/>
      <c r="V6422" s="14"/>
      <c r="W6422" s="14"/>
      <c r="X6422" s="14"/>
      <c r="Y6422" s="14"/>
      <c r="Z6422" s="14"/>
      <c r="AA6422" s="14"/>
      <c r="AB6422" s="14"/>
      <c r="AC6422" s="14"/>
      <c r="AD6422" s="14"/>
      <c r="AE6422" s="14"/>
      <c r="AT6422" s="269" t="s">
        <v>200</v>
      </c>
      <c r="AU6422" s="269" t="s">
        <v>82</v>
      </c>
      <c r="AV6422" s="14" t="s">
        <v>82</v>
      </c>
      <c r="AW6422" s="14" t="s">
        <v>30</v>
      </c>
      <c r="AX6422" s="14" t="s">
        <v>73</v>
      </c>
      <c r="AY6422" s="269" t="s">
        <v>189</v>
      </c>
    </row>
    <row r="6423" s="14" customFormat="1">
      <c r="A6423" s="14"/>
      <c r="B6423" s="259"/>
      <c r="C6423" s="260"/>
      <c r="D6423" s="242" t="s">
        <v>200</v>
      </c>
      <c r="E6423" s="261" t="s">
        <v>1</v>
      </c>
      <c r="F6423" s="262" t="s">
        <v>936</v>
      </c>
      <c r="G6423" s="260"/>
      <c r="H6423" s="263">
        <v>2.8599999999999999</v>
      </c>
      <c r="I6423" s="264"/>
      <c r="J6423" s="260"/>
      <c r="K6423" s="260"/>
      <c r="L6423" s="265"/>
      <c r="M6423" s="266"/>
      <c r="N6423" s="267"/>
      <c r="O6423" s="267"/>
      <c r="P6423" s="267"/>
      <c r="Q6423" s="267"/>
      <c r="R6423" s="267"/>
      <c r="S6423" s="267"/>
      <c r="T6423" s="268"/>
      <c r="U6423" s="14"/>
      <c r="V6423" s="14"/>
      <c r="W6423" s="14"/>
      <c r="X6423" s="14"/>
      <c r="Y6423" s="14"/>
      <c r="Z6423" s="14"/>
      <c r="AA6423" s="14"/>
      <c r="AB6423" s="14"/>
      <c r="AC6423" s="14"/>
      <c r="AD6423" s="14"/>
      <c r="AE6423" s="14"/>
      <c r="AT6423" s="269" t="s">
        <v>200</v>
      </c>
      <c r="AU6423" s="269" t="s">
        <v>82</v>
      </c>
      <c r="AV6423" s="14" t="s">
        <v>82</v>
      </c>
      <c r="AW6423" s="14" t="s">
        <v>30</v>
      </c>
      <c r="AX6423" s="14" t="s">
        <v>73</v>
      </c>
      <c r="AY6423" s="269" t="s">
        <v>189</v>
      </c>
    </row>
    <row r="6424" s="14" customFormat="1">
      <c r="A6424" s="14"/>
      <c r="B6424" s="259"/>
      <c r="C6424" s="260"/>
      <c r="D6424" s="242" t="s">
        <v>200</v>
      </c>
      <c r="E6424" s="261" t="s">
        <v>1</v>
      </c>
      <c r="F6424" s="262" t="s">
        <v>614</v>
      </c>
      <c r="G6424" s="260"/>
      <c r="H6424" s="263">
        <v>1.8480000000000001</v>
      </c>
      <c r="I6424" s="264"/>
      <c r="J6424" s="260"/>
      <c r="K6424" s="260"/>
      <c r="L6424" s="265"/>
      <c r="M6424" s="266"/>
      <c r="N6424" s="267"/>
      <c r="O6424" s="267"/>
      <c r="P6424" s="267"/>
      <c r="Q6424" s="267"/>
      <c r="R6424" s="267"/>
      <c r="S6424" s="267"/>
      <c r="T6424" s="268"/>
      <c r="U6424" s="14"/>
      <c r="V6424" s="14"/>
      <c r="W6424" s="14"/>
      <c r="X6424" s="14"/>
      <c r="Y6424" s="14"/>
      <c r="Z6424" s="14"/>
      <c r="AA6424" s="14"/>
      <c r="AB6424" s="14"/>
      <c r="AC6424" s="14"/>
      <c r="AD6424" s="14"/>
      <c r="AE6424" s="14"/>
      <c r="AT6424" s="269" t="s">
        <v>200</v>
      </c>
      <c r="AU6424" s="269" t="s">
        <v>82</v>
      </c>
      <c r="AV6424" s="14" t="s">
        <v>82</v>
      </c>
      <c r="AW6424" s="14" t="s">
        <v>30</v>
      </c>
      <c r="AX6424" s="14" t="s">
        <v>73</v>
      </c>
      <c r="AY6424" s="269" t="s">
        <v>189</v>
      </c>
    </row>
    <row r="6425" s="14" customFormat="1">
      <c r="A6425" s="14"/>
      <c r="B6425" s="259"/>
      <c r="C6425" s="260"/>
      <c r="D6425" s="242" t="s">
        <v>200</v>
      </c>
      <c r="E6425" s="261" t="s">
        <v>1</v>
      </c>
      <c r="F6425" s="262" t="s">
        <v>937</v>
      </c>
      <c r="G6425" s="260"/>
      <c r="H6425" s="263">
        <v>0.67100000000000004</v>
      </c>
      <c r="I6425" s="264"/>
      <c r="J6425" s="260"/>
      <c r="K6425" s="260"/>
      <c r="L6425" s="265"/>
      <c r="M6425" s="266"/>
      <c r="N6425" s="267"/>
      <c r="O6425" s="267"/>
      <c r="P6425" s="267"/>
      <c r="Q6425" s="267"/>
      <c r="R6425" s="267"/>
      <c r="S6425" s="267"/>
      <c r="T6425" s="268"/>
      <c r="U6425" s="14"/>
      <c r="V6425" s="14"/>
      <c r="W6425" s="14"/>
      <c r="X6425" s="14"/>
      <c r="Y6425" s="14"/>
      <c r="Z6425" s="14"/>
      <c r="AA6425" s="14"/>
      <c r="AB6425" s="14"/>
      <c r="AC6425" s="14"/>
      <c r="AD6425" s="14"/>
      <c r="AE6425" s="14"/>
      <c r="AT6425" s="269" t="s">
        <v>200</v>
      </c>
      <c r="AU6425" s="269" t="s">
        <v>82</v>
      </c>
      <c r="AV6425" s="14" t="s">
        <v>82</v>
      </c>
      <c r="AW6425" s="14" t="s">
        <v>30</v>
      </c>
      <c r="AX6425" s="14" t="s">
        <v>73</v>
      </c>
      <c r="AY6425" s="269" t="s">
        <v>189</v>
      </c>
    </row>
    <row r="6426" s="14" customFormat="1">
      <c r="A6426" s="14"/>
      <c r="B6426" s="259"/>
      <c r="C6426" s="260"/>
      <c r="D6426" s="242" t="s">
        <v>200</v>
      </c>
      <c r="E6426" s="261" t="s">
        <v>1</v>
      </c>
      <c r="F6426" s="262" t="s">
        <v>938</v>
      </c>
      <c r="G6426" s="260"/>
      <c r="H6426" s="263">
        <v>2.2440000000000002</v>
      </c>
      <c r="I6426" s="264"/>
      <c r="J6426" s="260"/>
      <c r="K6426" s="260"/>
      <c r="L6426" s="265"/>
      <c r="M6426" s="266"/>
      <c r="N6426" s="267"/>
      <c r="O6426" s="267"/>
      <c r="P6426" s="267"/>
      <c r="Q6426" s="267"/>
      <c r="R6426" s="267"/>
      <c r="S6426" s="267"/>
      <c r="T6426" s="268"/>
      <c r="U6426" s="14"/>
      <c r="V6426" s="14"/>
      <c r="W6426" s="14"/>
      <c r="X6426" s="14"/>
      <c r="Y6426" s="14"/>
      <c r="Z6426" s="14"/>
      <c r="AA6426" s="14"/>
      <c r="AB6426" s="14"/>
      <c r="AC6426" s="14"/>
      <c r="AD6426" s="14"/>
      <c r="AE6426" s="14"/>
      <c r="AT6426" s="269" t="s">
        <v>200</v>
      </c>
      <c r="AU6426" s="269" t="s">
        <v>82</v>
      </c>
      <c r="AV6426" s="14" t="s">
        <v>82</v>
      </c>
      <c r="AW6426" s="14" t="s">
        <v>30</v>
      </c>
      <c r="AX6426" s="14" t="s">
        <v>73</v>
      </c>
      <c r="AY6426" s="269" t="s">
        <v>189</v>
      </c>
    </row>
    <row r="6427" s="14" customFormat="1">
      <c r="A6427" s="14"/>
      <c r="B6427" s="259"/>
      <c r="C6427" s="260"/>
      <c r="D6427" s="242" t="s">
        <v>200</v>
      </c>
      <c r="E6427" s="261" t="s">
        <v>1</v>
      </c>
      <c r="F6427" s="262" t="s">
        <v>939</v>
      </c>
      <c r="G6427" s="260"/>
      <c r="H6427" s="263">
        <v>0.496</v>
      </c>
      <c r="I6427" s="264"/>
      <c r="J6427" s="260"/>
      <c r="K6427" s="260"/>
      <c r="L6427" s="265"/>
      <c r="M6427" s="266"/>
      <c r="N6427" s="267"/>
      <c r="O6427" s="267"/>
      <c r="P6427" s="267"/>
      <c r="Q6427" s="267"/>
      <c r="R6427" s="267"/>
      <c r="S6427" s="267"/>
      <c r="T6427" s="268"/>
      <c r="U6427" s="14"/>
      <c r="V6427" s="14"/>
      <c r="W6427" s="14"/>
      <c r="X6427" s="14"/>
      <c r="Y6427" s="14"/>
      <c r="Z6427" s="14"/>
      <c r="AA6427" s="14"/>
      <c r="AB6427" s="14"/>
      <c r="AC6427" s="14"/>
      <c r="AD6427" s="14"/>
      <c r="AE6427" s="14"/>
      <c r="AT6427" s="269" t="s">
        <v>200</v>
      </c>
      <c r="AU6427" s="269" t="s">
        <v>82</v>
      </c>
      <c r="AV6427" s="14" t="s">
        <v>82</v>
      </c>
      <c r="AW6427" s="14" t="s">
        <v>30</v>
      </c>
      <c r="AX6427" s="14" t="s">
        <v>73</v>
      </c>
      <c r="AY6427" s="269" t="s">
        <v>189</v>
      </c>
    </row>
    <row r="6428" s="13" customFormat="1">
      <c r="A6428" s="13"/>
      <c r="B6428" s="249"/>
      <c r="C6428" s="250"/>
      <c r="D6428" s="242" t="s">
        <v>200</v>
      </c>
      <c r="E6428" s="251" t="s">
        <v>1</v>
      </c>
      <c r="F6428" s="252" t="s">
        <v>369</v>
      </c>
      <c r="G6428" s="250"/>
      <c r="H6428" s="251" t="s">
        <v>1</v>
      </c>
      <c r="I6428" s="253"/>
      <c r="J6428" s="250"/>
      <c r="K6428" s="250"/>
      <c r="L6428" s="254"/>
      <c r="M6428" s="255"/>
      <c r="N6428" s="256"/>
      <c r="O6428" s="256"/>
      <c r="P6428" s="256"/>
      <c r="Q6428" s="256"/>
      <c r="R6428" s="256"/>
      <c r="S6428" s="256"/>
      <c r="T6428" s="257"/>
      <c r="U6428" s="13"/>
      <c r="V6428" s="13"/>
      <c r="W6428" s="13"/>
      <c r="X6428" s="13"/>
      <c r="Y6428" s="13"/>
      <c r="Z6428" s="13"/>
      <c r="AA6428" s="13"/>
      <c r="AB6428" s="13"/>
      <c r="AC6428" s="13"/>
      <c r="AD6428" s="13"/>
      <c r="AE6428" s="13"/>
      <c r="AT6428" s="258" t="s">
        <v>200</v>
      </c>
      <c r="AU6428" s="258" t="s">
        <v>82</v>
      </c>
      <c r="AV6428" s="13" t="s">
        <v>80</v>
      </c>
      <c r="AW6428" s="13" t="s">
        <v>30</v>
      </c>
      <c r="AX6428" s="13" t="s">
        <v>73</v>
      </c>
      <c r="AY6428" s="258" t="s">
        <v>189</v>
      </c>
    </row>
    <row r="6429" s="14" customFormat="1">
      <c r="A6429" s="14"/>
      <c r="B6429" s="259"/>
      <c r="C6429" s="260"/>
      <c r="D6429" s="242" t="s">
        <v>200</v>
      </c>
      <c r="E6429" s="261" t="s">
        <v>1</v>
      </c>
      <c r="F6429" s="262" t="s">
        <v>940</v>
      </c>
      <c r="G6429" s="260"/>
      <c r="H6429" s="263">
        <v>-22.736000000000001</v>
      </c>
      <c r="I6429" s="264"/>
      <c r="J6429" s="260"/>
      <c r="K6429" s="260"/>
      <c r="L6429" s="265"/>
      <c r="M6429" s="266"/>
      <c r="N6429" s="267"/>
      <c r="O6429" s="267"/>
      <c r="P6429" s="267"/>
      <c r="Q6429" s="267"/>
      <c r="R6429" s="267"/>
      <c r="S6429" s="267"/>
      <c r="T6429" s="268"/>
      <c r="U6429" s="14"/>
      <c r="V6429" s="14"/>
      <c r="W6429" s="14"/>
      <c r="X6429" s="14"/>
      <c r="Y6429" s="14"/>
      <c r="Z6429" s="14"/>
      <c r="AA6429" s="14"/>
      <c r="AB6429" s="14"/>
      <c r="AC6429" s="14"/>
      <c r="AD6429" s="14"/>
      <c r="AE6429" s="14"/>
      <c r="AT6429" s="269" t="s">
        <v>200</v>
      </c>
      <c r="AU6429" s="269" t="s">
        <v>82</v>
      </c>
      <c r="AV6429" s="14" t="s">
        <v>82</v>
      </c>
      <c r="AW6429" s="14" t="s">
        <v>30</v>
      </c>
      <c r="AX6429" s="14" t="s">
        <v>73</v>
      </c>
      <c r="AY6429" s="269" t="s">
        <v>189</v>
      </c>
    </row>
    <row r="6430" s="13" customFormat="1">
      <c r="A6430" s="13"/>
      <c r="B6430" s="249"/>
      <c r="C6430" s="250"/>
      <c r="D6430" s="242" t="s">
        <v>200</v>
      </c>
      <c r="E6430" s="251" t="s">
        <v>1</v>
      </c>
      <c r="F6430" s="252" t="s">
        <v>941</v>
      </c>
      <c r="G6430" s="250"/>
      <c r="H6430" s="251" t="s">
        <v>1</v>
      </c>
      <c r="I6430" s="253"/>
      <c r="J6430" s="250"/>
      <c r="K6430" s="250"/>
      <c r="L6430" s="254"/>
      <c r="M6430" s="255"/>
      <c r="N6430" s="256"/>
      <c r="O6430" s="256"/>
      <c r="P6430" s="256"/>
      <c r="Q6430" s="256"/>
      <c r="R6430" s="256"/>
      <c r="S6430" s="256"/>
      <c r="T6430" s="257"/>
      <c r="U6430" s="13"/>
      <c r="V6430" s="13"/>
      <c r="W6430" s="13"/>
      <c r="X6430" s="13"/>
      <c r="Y6430" s="13"/>
      <c r="Z6430" s="13"/>
      <c r="AA6430" s="13"/>
      <c r="AB6430" s="13"/>
      <c r="AC6430" s="13"/>
      <c r="AD6430" s="13"/>
      <c r="AE6430" s="13"/>
      <c r="AT6430" s="258" t="s">
        <v>200</v>
      </c>
      <c r="AU6430" s="258" t="s">
        <v>82</v>
      </c>
      <c r="AV6430" s="13" t="s">
        <v>80</v>
      </c>
      <c r="AW6430" s="13" t="s">
        <v>30</v>
      </c>
      <c r="AX6430" s="13" t="s">
        <v>73</v>
      </c>
      <c r="AY6430" s="258" t="s">
        <v>189</v>
      </c>
    </row>
    <row r="6431" s="14" customFormat="1">
      <c r="A6431" s="14"/>
      <c r="B6431" s="259"/>
      <c r="C6431" s="260"/>
      <c r="D6431" s="242" t="s">
        <v>200</v>
      </c>
      <c r="E6431" s="261" t="s">
        <v>1</v>
      </c>
      <c r="F6431" s="262" t="s">
        <v>4125</v>
      </c>
      <c r="G6431" s="260"/>
      <c r="H6431" s="263">
        <v>89.106999999999999</v>
      </c>
      <c r="I6431" s="264"/>
      <c r="J6431" s="260"/>
      <c r="K6431" s="260"/>
      <c r="L6431" s="265"/>
      <c r="M6431" s="266"/>
      <c r="N6431" s="267"/>
      <c r="O6431" s="267"/>
      <c r="P6431" s="267"/>
      <c r="Q6431" s="267"/>
      <c r="R6431" s="267"/>
      <c r="S6431" s="267"/>
      <c r="T6431" s="268"/>
      <c r="U6431" s="14"/>
      <c r="V6431" s="14"/>
      <c r="W6431" s="14"/>
      <c r="X6431" s="14"/>
      <c r="Y6431" s="14"/>
      <c r="Z6431" s="14"/>
      <c r="AA6431" s="14"/>
      <c r="AB6431" s="14"/>
      <c r="AC6431" s="14"/>
      <c r="AD6431" s="14"/>
      <c r="AE6431" s="14"/>
      <c r="AT6431" s="269" t="s">
        <v>200</v>
      </c>
      <c r="AU6431" s="269" t="s">
        <v>82</v>
      </c>
      <c r="AV6431" s="14" t="s">
        <v>82</v>
      </c>
      <c r="AW6431" s="14" t="s">
        <v>30</v>
      </c>
      <c r="AX6431" s="14" t="s">
        <v>73</v>
      </c>
      <c r="AY6431" s="269" t="s">
        <v>189</v>
      </c>
    </row>
    <row r="6432" s="13" customFormat="1">
      <c r="A6432" s="13"/>
      <c r="B6432" s="249"/>
      <c r="C6432" s="250"/>
      <c r="D6432" s="242" t="s">
        <v>200</v>
      </c>
      <c r="E6432" s="251" t="s">
        <v>1</v>
      </c>
      <c r="F6432" s="252" t="s">
        <v>595</v>
      </c>
      <c r="G6432" s="250"/>
      <c r="H6432" s="251" t="s">
        <v>1</v>
      </c>
      <c r="I6432" s="253"/>
      <c r="J6432" s="250"/>
      <c r="K6432" s="250"/>
      <c r="L6432" s="254"/>
      <c r="M6432" s="255"/>
      <c r="N6432" s="256"/>
      <c r="O6432" s="256"/>
      <c r="P6432" s="256"/>
      <c r="Q6432" s="256"/>
      <c r="R6432" s="256"/>
      <c r="S6432" s="256"/>
      <c r="T6432" s="257"/>
      <c r="U6432" s="13"/>
      <c r="V6432" s="13"/>
      <c r="W6432" s="13"/>
      <c r="X6432" s="13"/>
      <c r="Y6432" s="13"/>
      <c r="Z6432" s="13"/>
      <c r="AA6432" s="13"/>
      <c r="AB6432" s="13"/>
      <c r="AC6432" s="13"/>
      <c r="AD6432" s="13"/>
      <c r="AE6432" s="13"/>
      <c r="AT6432" s="258" t="s">
        <v>200</v>
      </c>
      <c r="AU6432" s="258" t="s">
        <v>82</v>
      </c>
      <c r="AV6432" s="13" t="s">
        <v>80</v>
      </c>
      <c r="AW6432" s="13" t="s">
        <v>30</v>
      </c>
      <c r="AX6432" s="13" t="s">
        <v>73</v>
      </c>
      <c r="AY6432" s="258" t="s">
        <v>189</v>
      </c>
    </row>
    <row r="6433" s="14" customFormat="1">
      <c r="A6433" s="14"/>
      <c r="B6433" s="259"/>
      <c r="C6433" s="260"/>
      <c r="D6433" s="242" t="s">
        <v>200</v>
      </c>
      <c r="E6433" s="261" t="s">
        <v>1</v>
      </c>
      <c r="F6433" s="262" t="s">
        <v>943</v>
      </c>
      <c r="G6433" s="260"/>
      <c r="H6433" s="263">
        <v>0.28499999999999998</v>
      </c>
      <c r="I6433" s="264"/>
      <c r="J6433" s="260"/>
      <c r="K6433" s="260"/>
      <c r="L6433" s="265"/>
      <c r="M6433" s="266"/>
      <c r="N6433" s="267"/>
      <c r="O6433" s="267"/>
      <c r="P6433" s="267"/>
      <c r="Q6433" s="267"/>
      <c r="R6433" s="267"/>
      <c r="S6433" s="267"/>
      <c r="T6433" s="268"/>
      <c r="U6433" s="14"/>
      <c r="V6433" s="14"/>
      <c r="W6433" s="14"/>
      <c r="X6433" s="14"/>
      <c r="Y6433" s="14"/>
      <c r="Z6433" s="14"/>
      <c r="AA6433" s="14"/>
      <c r="AB6433" s="14"/>
      <c r="AC6433" s="14"/>
      <c r="AD6433" s="14"/>
      <c r="AE6433" s="14"/>
      <c r="AT6433" s="269" t="s">
        <v>200</v>
      </c>
      <c r="AU6433" s="269" t="s">
        <v>82</v>
      </c>
      <c r="AV6433" s="14" t="s">
        <v>82</v>
      </c>
      <c r="AW6433" s="14" t="s">
        <v>30</v>
      </c>
      <c r="AX6433" s="14" t="s">
        <v>73</v>
      </c>
      <c r="AY6433" s="269" t="s">
        <v>189</v>
      </c>
    </row>
    <row r="6434" s="13" customFormat="1">
      <c r="A6434" s="13"/>
      <c r="B6434" s="249"/>
      <c r="C6434" s="250"/>
      <c r="D6434" s="242" t="s">
        <v>200</v>
      </c>
      <c r="E6434" s="251" t="s">
        <v>1</v>
      </c>
      <c r="F6434" s="252" t="s">
        <v>369</v>
      </c>
      <c r="G6434" s="250"/>
      <c r="H6434" s="251" t="s">
        <v>1</v>
      </c>
      <c r="I6434" s="253"/>
      <c r="J6434" s="250"/>
      <c r="K6434" s="250"/>
      <c r="L6434" s="254"/>
      <c r="M6434" s="255"/>
      <c r="N6434" s="256"/>
      <c r="O6434" s="256"/>
      <c r="P6434" s="256"/>
      <c r="Q6434" s="256"/>
      <c r="R6434" s="256"/>
      <c r="S6434" s="256"/>
      <c r="T6434" s="257"/>
      <c r="U6434" s="13"/>
      <c r="V6434" s="13"/>
      <c r="W6434" s="13"/>
      <c r="X6434" s="13"/>
      <c r="Y6434" s="13"/>
      <c r="Z6434" s="13"/>
      <c r="AA6434" s="13"/>
      <c r="AB6434" s="13"/>
      <c r="AC6434" s="13"/>
      <c r="AD6434" s="13"/>
      <c r="AE6434" s="13"/>
      <c r="AT6434" s="258" t="s">
        <v>200</v>
      </c>
      <c r="AU6434" s="258" t="s">
        <v>82</v>
      </c>
      <c r="AV6434" s="13" t="s">
        <v>80</v>
      </c>
      <c r="AW6434" s="13" t="s">
        <v>30</v>
      </c>
      <c r="AX6434" s="13" t="s">
        <v>73</v>
      </c>
      <c r="AY6434" s="258" t="s">
        <v>189</v>
      </c>
    </row>
    <row r="6435" s="14" customFormat="1">
      <c r="A6435" s="14"/>
      <c r="B6435" s="259"/>
      <c r="C6435" s="260"/>
      <c r="D6435" s="242" t="s">
        <v>200</v>
      </c>
      <c r="E6435" s="261" t="s">
        <v>1</v>
      </c>
      <c r="F6435" s="262" t="s">
        <v>370</v>
      </c>
      <c r="G6435" s="260"/>
      <c r="H6435" s="263">
        <v>-0.57099999999999995</v>
      </c>
      <c r="I6435" s="264"/>
      <c r="J6435" s="260"/>
      <c r="K6435" s="260"/>
      <c r="L6435" s="265"/>
      <c r="M6435" s="266"/>
      <c r="N6435" s="267"/>
      <c r="O6435" s="267"/>
      <c r="P6435" s="267"/>
      <c r="Q6435" s="267"/>
      <c r="R6435" s="267"/>
      <c r="S6435" s="267"/>
      <c r="T6435" s="268"/>
      <c r="U6435" s="14"/>
      <c r="V6435" s="14"/>
      <c r="W6435" s="14"/>
      <c r="X6435" s="14"/>
      <c r="Y6435" s="14"/>
      <c r="Z6435" s="14"/>
      <c r="AA6435" s="14"/>
      <c r="AB6435" s="14"/>
      <c r="AC6435" s="14"/>
      <c r="AD6435" s="14"/>
      <c r="AE6435" s="14"/>
      <c r="AT6435" s="269" t="s">
        <v>200</v>
      </c>
      <c r="AU6435" s="269" t="s">
        <v>82</v>
      </c>
      <c r="AV6435" s="14" t="s">
        <v>82</v>
      </c>
      <c r="AW6435" s="14" t="s">
        <v>30</v>
      </c>
      <c r="AX6435" s="14" t="s">
        <v>73</v>
      </c>
      <c r="AY6435" s="269" t="s">
        <v>189</v>
      </c>
    </row>
    <row r="6436" s="13" customFormat="1">
      <c r="A6436" s="13"/>
      <c r="B6436" s="249"/>
      <c r="C6436" s="250"/>
      <c r="D6436" s="242" t="s">
        <v>200</v>
      </c>
      <c r="E6436" s="251" t="s">
        <v>1</v>
      </c>
      <c r="F6436" s="252" t="s">
        <v>944</v>
      </c>
      <c r="G6436" s="250"/>
      <c r="H6436" s="251" t="s">
        <v>1</v>
      </c>
      <c r="I6436" s="253"/>
      <c r="J6436" s="250"/>
      <c r="K6436" s="250"/>
      <c r="L6436" s="254"/>
      <c r="M6436" s="255"/>
      <c r="N6436" s="256"/>
      <c r="O6436" s="256"/>
      <c r="P6436" s="256"/>
      <c r="Q6436" s="256"/>
      <c r="R6436" s="256"/>
      <c r="S6436" s="256"/>
      <c r="T6436" s="257"/>
      <c r="U6436" s="13"/>
      <c r="V6436" s="13"/>
      <c r="W6436" s="13"/>
      <c r="X6436" s="13"/>
      <c r="Y6436" s="13"/>
      <c r="Z6436" s="13"/>
      <c r="AA6436" s="13"/>
      <c r="AB6436" s="13"/>
      <c r="AC6436" s="13"/>
      <c r="AD6436" s="13"/>
      <c r="AE6436" s="13"/>
      <c r="AT6436" s="258" t="s">
        <v>200</v>
      </c>
      <c r="AU6436" s="258" t="s">
        <v>82</v>
      </c>
      <c r="AV6436" s="13" t="s">
        <v>80</v>
      </c>
      <c r="AW6436" s="13" t="s">
        <v>30</v>
      </c>
      <c r="AX6436" s="13" t="s">
        <v>73</v>
      </c>
      <c r="AY6436" s="258" t="s">
        <v>189</v>
      </c>
    </row>
    <row r="6437" s="14" customFormat="1">
      <c r="A6437" s="14"/>
      <c r="B6437" s="259"/>
      <c r="C6437" s="260"/>
      <c r="D6437" s="242" t="s">
        <v>200</v>
      </c>
      <c r="E6437" s="261" t="s">
        <v>1</v>
      </c>
      <c r="F6437" s="262" t="s">
        <v>933</v>
      </c>
      <c r="G6437" s="260"/>
      <c r="H6437" s="263">
        <v>119.312</v>
      </c>
      <c r="I6437" s="264"/>
      <c r="J6437" s="260"/>
      <c r="K6437" s="260"/>
      <c r="L6437" s="265"/>
      <c r="M6437" s="266"/>
      <c r="N6437" s="267"/>
      <c r="O6437" s="267"/>
      <c r="P6437" s="267"/>
      <c r="Q6437" s="267"/>
      <c r="R6437" s="267"/>
      <c r="S6437" s="267"/>
      <c r="T6437" s="268"/>
      <c r="U6437" s="14"/>
      <c r="V6437" s="14"/>
      <c r="W6437" s="14"/>
      <c r="X6437" s="14"/>
      <c r="Y6437" s="14"/>
      <c r="Z6437" s="14"/>
      <c r="AA6437" s="14"/>
      <c r="AB6437" s="14"/>
      <c r="AC6437" s="14"/>
      <c r="AD6437" s="14"/>
      <c r="AE6437" s="14"/>
      <c r="AT6437" s="269" t="s">
        <v>200</v>
      </c>
      <c r="AU6437" s="269" t="s">
        <v>82</v>
      </c>
      <c r="AV6437" s="14" t="s">
        <v>82</v>
      </c>
      <c r="AW6437" s="14" t="s">
        <v>30</v>
      </c>
      <c r="AX6437" s="14" t="s">
        <v>73</v>
      </c>
      <c r="AY6437" s="269" t="s">
        <v>189</v>
      </c>
    </row>
    <row r="6438" s="14" customFormat="1">
      <c r="A6438" s="14"/>
      <c r="B6438" s="259"/>
      <c r="C6438" s="260"/>
      <c r="D6438" s="242" t="s">
        <v>200</v>
      </c>
      <c r="E6438" s="261" t="s">
        <v>1</v>
      </c>
      <c r="F6438" s="262" t="s">
        <v>934</v>
      </c>
      <c r="G6438" s="260"/>
      <c r="H6438" s="263">
        <v>19.651</v>
      </c>
      <c r="I6438" s="264"/>
      <c r="J6438" s="260"/>
      <c r="K6438" s="260"/>
      <c r="L6438" s="265"/>
      <c r="M6438" s="266"/>
      <c r="N6438" s="267"/>
      <c r="O6438" s="267"/>
      <c r="P6438" s="267"/>
      <c r="Q6438" s="267"/>
      <c r="R6438" s="267"/>
      <c r="S6438" s="267"/>
      <c r="T6438" s="268"/>
      <c r="U6438" s="14"/>
      <c r="V6438" s="14"/>
      <c r="W6438" s="14"/>
      <c r="X6438" s="14"/>
      <c r="Y6438" s="14"/>
      <c r="Z6438" s="14"/>
      <c r="AA6438" s="14"/>
      <c r="AB6438" s="14"/>
      <c r="AC6438" s="14"/>
      <c r="AD6438" s="14"/>
      <c r="AE6438" s="14"/>
      <c r="AT6438" s="269" t="s">
        <v>200</v>
      </c>
      <c r="AU6438" s="269" t="s">
        <v>82</v>
      </c>
      <c r="AV6438" s="14" t="s">
        <v>82</v>
      </c>
      <c r="AW6438" s="14" t="s">
        <v>30</v>
      </c>
      <c r="AX6438" s="14" t="s">
        <v>73</v>
      </c>
      <c r="AY6438" s="269" t="s">
        <v>189</v>
      </c>
    </row>
    <row r="6439" s="13" customFormat="1">
      <c r="A6439" s="13"/>
      <c r="B6439" s="249"/>
      <c r="C6439" s="250"/>
      <c r="D6439" s="242" t="s">
        <v>200</v>
      </c>
      <c r="E6439" s="251" t="s">
        <v>1</v>
      </c>
      <c r="F6439" s="252" t="s">
        <v>595</v>
      </c>
      <c r="G6439" s="250"/>
      <c r="H6439" s="251" t="s">
        <v>1</v>
      </c>
      <c r="I6439" s="253"/>
      <c r="J6439" s="250"/>
      <c r="K6439" s="250"/>
      <c r="L6439" s="254"/>
      <c r="M6439" s="255"/>
      <c r="N6439" s="256"/>
      <c r="O6439" s="256"/>
      <c r="P6439" s="256"/>
      <c r="Q6439" s="256"/>
      <c r="R6439" s="256"/>
      <c r="S6439" s="256"/>
      <c r="T6439" s="257"/>
      <c r="U6439" s="13"/>
      <c r="V6439" s="13"/>
      <c r="W6439" s="13"/>
      <c r="X6439" s="13"/>
      <c r="Y6439" s="13"/>
      <c r="Z6439" s="13"/>
      <c r="AA6439" s="13"/>
      <c r="AB6439" s="13"/>
      <c r="AC6439" s="13"/>
      <c r="AD6439" s="13"/>
      <c r="AE6439" s="13"/>
      <c r="AT6439" s="258" t="s">
        <v>200</v>
      </c>
      <c r="AU6439" s="258" t="s">
        <v>82</v>
      </c>
      <c r="AV6439" s="13" t="s">
        <v>80</v>
      </c>
      <c r="AW6439" s="13" t="s">
        <v>30</v>
      </c>
      <c r="AX6439" s="13" t="s">
        <v>73</v>
      </c>
      <c r="AY6439" s="258" t="s">
        <v>189</v>
      </c>
    </row>
    <row r="6440" s="14" customFormat="1">
      <c r="A6440" s="14"/>
      <c r="B6440" s="259"/>
      <c r="C6440" s="260"/>
      <c r="D6440" s="242" t="s">
        <v>200</v>
      </c>
      <c r="E6440" s="261" t="s">
        <v>1</v>
      </c>
      <c r="F6440" s="262" t="s">
        <v>945</v>
      </c>
      <c r="G6440" s="260"/>
      <c r="H6440" s="263">
        <v>1.1830000000000001</v>
      </c>
      <c r="I6440" s="264"/>
      <c r="J6440" s="260"/>
      <c r="K6440" s="260"/>
      <c r="L6440" s="265"/>
      <c r="M6440" s="266"/>
      <c r="N6440" s="267"/>
      <c r="O6440" s="267"/>
      <c r="P6440" s="267"/>
      <c r="Q6440" s="267"/>
      <c r="R6440" s="267"/>
      <c r="S6440" s="267"/>
      <c r="T6440" s="268"/>
      <c r="U6440" s="14"/>
      <c r="V6440" s="14"/>
      <c r="W6440" s="14"/>
      <c r="X6440" s="14"/>
      <c r="Y6440" s="14"/>
      <c r="Z6440" s="14"/>
      <c r="AA6440" s="14"/>
      <c r="AB6440" s="14"/>
      <c r="AC6440" s="14"/>
      <c r="AD6440" s="14"/>
      <c r="AE6440" s="14"/>
      <c r="AT6440" s="269" t="s">
        <v>200</v>
      </c>
      <c r="AU6440" s="269" t="s">
        <v>82</v>
      </c>
      <c r="AV6440" s="14" t="s">
        <v>82</v>
      </c>
      <c r="AW6440" s="14" t="s">
        <v>30</v>
      </c>
      <c r="AX6440" s="14" t="s">
        <v>73</v>
      </c>
      <c r="AY6440" s="269" t="s">
        <v>189</v>
      </c>
    </row>
    <row r="6441" s="14" customFormat="1">
      <c r="A6441" s="14"/>
      <c r="B6441" s="259"/>
      <c r="C6441" s="260"/>
      <c r="D6441" s="242" t="s">
        <v>200</v>
      </c>
      <c r="E6441" s="261" t="s">
        <v>1</v>
      </c>
      <c r="F6441" s="262" t="s">
        <v>946</v>
      </c>
      <c r="G6441" s="260"/>
      <c r="H6441" s="263">
        <v>2.0150000000000001</v>
      </c>
      <c r="I6441" s="264"/>
      <c r="J6441" s="260"/>
      <c r="K6441" s="260"/>
      <c r="L6441" s="265"/>
      <c r="M6441" s="266"/>
      <c r="N6441" s="267"/>
      <c r="O6441" s="267"/>
      <c r="P6441" s="267"/>
      <c r="Q6441" s="267"/>
      <c r="R6441" s="267"/>
      <c r="S6441" s="267"/>
      <c r="T6441" s="268"/>
      <c r="U6441" s="14"/>
      <c r="V6441" s="14"/>
      <c r="W6441" s="14"/>
      <c r="X6441" s="14"/>
      <c r="Y6441" s="14"/>
      <c r="Z6441" s="14"/>
      <c r="AA6441" s="14"/>
      <c r="AB6441" s="14"/>
      <c r="AC6441" s="14"/>
      <c r="AD6441" s="14"/>
      <c r="AE6441" s="14"/>
      <c r="AT6441" s="269" t="s">
        <v>200</v>
      </c>
      <c r="AU6441" s="269" t="s">
        <v>82</v>
      </c>
      <c r="AV6441" s="14" t="s">
        <v>82</v>
      </c>
      <c r="AW6441" s="14" t="s">
        <v>30</v>
      </c>
      <c r="AX6441" s="14" t="s">
        <v>73</v>
      </c>
      <c r="AY6441" s="269" t="s">
        <v>189</v>
      </c>
    </row>
    <row r="6442" s="14" customFormat="1">
      <c r="A6442" s="14"/>
      <c r="B6442" s="259"/>
      <c r="C6442" s="260"/>
      <c r="D6442" s="242" t="s">
        <v>200</v>
      </c>
      <c r="E6442" s="261" t="s">
        <v>1</v>
      </c>
      <c r="F6442" s="262" t="s">
        <v>947</v>
      </c>
      <c r="G6442" s="260"/>
      <c r="H6442" s="263">
        <v>4.4880000000000004</v>
      </c>
      <c r="I6442" s="264"/>
      <c r="J6442" s="260"/>
      <c r="K6442" s="260"/>
      <c r="L6442" s="265"/>
      <c r="M6442" s="266"/>
      <c r="N6442" s="267"/>
      <c r="O6442" s="267"/>
      <c r="P6442" s="267"/>
      <c r="Q6442" s="267"/>
      <c r="R6442" s="267"/>
      <c r="S6442" s="267"/>
      <c r="T6442" s="268"/>
      <c r="U6442" s="14"/>
      <c r="V6442" s="14"/>
      <c r="W6442" s="14"/>
      <c r="X6442" s="14"/>
      <c r="Y6442" s="14"/>
      <c r="Z6442" s="14"/>
      <c r="AA6442" s="14"/>
      <c r="AB6442" s="14"/>
      <c r="AC6442" s="14"/>
      <c r="AD6442" s="14"/>
      <c r="AE6442" s="14"/>
      <c r="AT6442" s="269" t="s">
        <v>200</v>
      </c>
      <c r="AU6442" s="269" t="s">
        <v>82</v>
      </c>
      <c r="AV6442" s="14" t="s">
        <v>82</v>
      </c>
      <c r="AW6442" s="14" t="s">
        <v>30</v>
      </c>
      <c r="AX6442" s="14" t="s">
        <v>73</v>
      </c>
      <c r="AY6442" s="269" t="s">
        <v>189</v>
      </c>
    </row>
    <row r="6443" s="13" customFormat="1">
      <c r="A6443" s="13"/>
      <c r="B6443" s="249"/>
      <c r="C6443" s="250"/>
      <c r="D6443" s="242" t="s">
        <v>200</v>
      </c>
      <c r="E6443" s="251" t="s">
        <v>1</v>
      </c>
      <c r="F6443" s="252" t="s">
        <v>369</v>
      </c>
      <c r="G6443" s="250"/>
      <c r="H6443" s="251" t="s">
        <v>1</v>
      </c>
      <c r="I6443" s="253"/>
      <c r="J6443" s="250"/>
      <c r="K6443" s="250"/>
      <c r="L6443" s="254"/>
      <c r="M6443" s="255"/>
      <c r="N6443" s="256"/>
      <c r="O6443" s="256"/>
      <c r="P6443" s="256"/>
      <c r="Q6443" s="256"/>
      <c r="R6443" s="256"/>
      <c r="S6443" s="256"/>
      <c r="T6443" s="257"/>
      <c r="U6443" s="13"/>
      <c r="V6443" s="13"/>
      <c r="W6443" s="13"/>
      <c r="X6443" s="13"/>
      <c r="Y6443" s="13"/>
      <c r="Z6443" s="13"/>
      <c r="AA6443" s="13"/>
      <c r="AB6443" s="13"/>
      <c r="AC6443" s="13"/>
      <c r="AD6443" s="13"/>
      <c r="AE6443" s="13"/>
      <c r="AT6443" s="258" t="s">
        <v>200</v>
      </c>
      <c r="AU6443" s="258" t="s">
        <v>82</v>
      </c>
      <c r="AV6443" s="13" t="s">
        <v>80</v>
      </c>
      <c r="AW6443" s="13" t="s">
        <v>30</v>
      </c>
      <c r="AX6443" s="13" t="s">
        <v>73</v>
      </c>
      <c r="AY6443" s="258" t="s">
        <v>189</v>
      </c>
    </row>
    <row r="6444" s="14" customFormat="1">
      <c r="A6444" s="14"/>
      <c r="B6444" s="259"/>
      <c r="C6444" s="260"/>
      <c r="D6444" s="242" t="s">
        <v>200</v>
      </c>
      <c r="E6444" s="261" t="s">
        <v>1</v>
      </c>
      <c r="F6444" s="262" t="s">
        <v>948</v>
      </c>
      <c r="G6444" s="260"/>
      <c r="H6444" s="263">
        <v>-23.524000000000001</v>
      </c>
      <c r="I6444" s="264"/>
      <c r="J6444" s="260"/>
      <c r="K6444" s="260"/>
      <c r="L6444" s="265"/>
      <c r="M6444" s="266"/>
      <c r="N6444" s="267"/>
      <c r="O6444" s="267"/>
      <c r="P6444" s="267"/>
      <c r="Q6444" s="267"/>
      <c r="R6444" s="267"/>
      <c r="S6444" s="267"/>
      <c r="T6444" s="268"/>
      <c r="U6444" s="14"/>
      <c r="V6444" s="14"/>
      <c r="W6444" s="14"/>
      <c r="X6444" s="14"/>
      <c r="Y6444" s="14"/>
      <c r="Z6444" s="14"/>
      <c r="AA6444" s="14"/>
      <c r="AB6444" s="14"/>
      <c r="AC6444" s="14"/>
      <c r="AD6444" s="14"/>
      <c r="AE6444" s="14"/>
      <c r="AT6444" s="269" t="s">
        <v>200</v>
      </c>
      <c r="AU6444" s="269" t="s">
        <v>82</v>
      </c>
      <c r="AV6444" s="14" t="s">
        <v>82</v>
      </c>
      <c r="AW6444" s="14" t="s">
        <v>30</v>
      </c>
      <c r="AX6444" s="14" t="s">
        <v>73</v>
      </c>
      <c r="AY6444" s="269" t="s">
        <v>189</v>
      </c>
    </row>
    <row r="6445" s="15" customFormat="1">
      <c r="A6445" s="15"/>
      <c r="B6445" s="270"/>
      <c r="C6445" s="271"/>
      <c r="D6445" s="242" t="s">
        <v>200</v>
      </c>
      <c r="E6445" s="272" t="s">
        <v>1</v>
      </c>
      <c r="F6445" s="273" t="s">
        <v>207</v>
      </c>
      <c r="G6445" s="271"/>
      <c r="H6445" s="274">
        <v>461.77499999999998</v>
      </c>
      <c r="I6445" s="275"/>
      <c r="J6445" s="271"/>
      <c r="K6445" s="271"/>
      <c r="L6445" s="276"/>
      <c r="M6445" s="277"/>
      <c r="N6445" s="278"/>
      <c r="O6445" s="278"/>
      <c r="P6445" s="278"/>
      <c r="Q6445" s="278"/>
      <c r="R6445" s="278"/>
      <c r="S6445" s="278"/>
      <c r="T6445" s="279"/>
      <c r="U6445" s="15"/>
      <c r="V6445" s="15"/>
      <c r="W6445" s="15"/>
      <c r="X6445" s="15"/>
      <c r="Y6445" s="15"/>
      <c r="Z6445" s="15"/>
      <c r="AA6445" s="15"/>
      <c r="AB6445" s="15"/>
      <c r="AC6445" s="15"/>
      <c r="AD6445" s="15"/>
      <c r="AE6445" s="15"/>
      <c r="AT6445" s="280" t="s">
        <v>200</v>
      </c>
      <c r="AU6445" s="280" t="s">
        <v>82</v>
      </c>
      <c r="AV6445" s="15" t="s">
        <v>195</v>
      </c>
      <c r="AW6445" s="15" t="s">
        <v>30</v>
      </c>
      <c r="AX6445" s="15" t="s">
        <v>73</v>
      </c>
      <c r="AY6445" s="280" t="s">
        <v>189</v>
      </c>
    </row>
    <row r="6446" s="14" customFormat="1">
      <c r="A6446" s="14"/>
      <c r="B6446" s="259"/>
      <c r="C6446" s="260"/>
      <c r="D6446" s="242" t="s">
        <v>200</v>
      </c>
      <c r="E6446" s="261" t="s">
        <v>1</v>
      </c>
      <c r="F6446" s="262" t="s">
        <v>4126</v>
      </c>
      <c r="G6446" s="260"/>
      <c r="H6446" s="263">
        <v>507.95299999999997</v>
      </c>
      <c r="I6446" s="264"/>
      <c r="J6446" s="260"/>
      <c r="K6446" s="260"/>
      <c r="L6446" s="265"/>
      <c r="M6446" s="266"/>
      <c r="N6446" s="267"/>
      <c r="O6446" s="267"/>
      <c r="P6446" s="267"/>
      <c r="Q6446" s="267"/>
      <c r="R6446" s="267"/>
      <c r="S6446" s="267"/>
      <c r="T6446" s="268"/>
      <c r="U6446" s="14"/>
      <c r="V6446" s="14"/>
      <c r="W6446" s="14"/>
      <c r="X6446" s="14"/>
      <c r="Y6446" s="14"/>
      <c r="Z6446" s="14"/>
      <c r="AA6446" s="14"/>
      <c r="AB6446" s="14"/>
      <c r="AC6446" s="14"/>
      <c r="AD6446" s="14"/>
      <c r="AE6446" s="14"/>
      <c r="AT6446" s="269" t="s">
        <v>200</v>
      </c>
      <c r="AU6446" s="269" t="s">
        <v>82</v>
      </c>
      <c r="AV6446" s="14" t="s">
        <v>82</v>
      </c>
      <c r="AW6446" s="14" t="s">
        <v>30</v>
      </c>
      <c r="AX6446" s="14" t="s">
        <v>80</v>
      </c>
      <c r="AY6446" s="269" t="s">
        <v>189</v>
      </c>
    </row>
    <row r="6447" s="2" customFormat="1" ht="33" customHeight="1">
      <c r="A6447" s="39"/>
      <c r="B6447" s="40"/>
      <c r="C6447" s="228" t="s">
        <v>4132</v>
      </c>
      <c r="D6447" s="228" t="s">
        <v>191</v>
      </c>
      <c r="E6447" s="229" t="s">
        <v>4133</v>
      </c>
      <c r="F6447" s="230" t="s">
        <v>4134</v>
      </c>
      <c r="G6447" s="231" t="s">
        <v>301</v>
      </c>
      <c r="H6447" s="232">
        <v>507.95299999999997</v>
      </c>
      <c r="I6447" s="233"/>
      <c r="J6447" s="234">
        <f>ROUND(I6447*H6447,2)</f>
        <v>0</v>
      </c>
      <c r="K6447" s="235"/>
      <c r="L6447" s="45"/>
      <c r="M6447" s="236" t="s">
        <v>1</v>
      </c>
      <c r="N6447" s="237" t="s">
        <v>38</v>
      </c>
      <c r="O6447" s="92"/>
      <c r="P6447" s="238">
        <f>O6447*H6447</f>
        <v>0</v>
      </c>
      <c r="Q6447" s="238">
        <v>1.7289999999999999E-05</v>
      </c>
      <c r="R6447" s="238">
        <f>Q6447*H6447</f>
        <v>0.0087825073699999996</v>
      </c>
      <c r="S6447" s="238">
        <v>0</v>
      </c>
      <c r="T6447" s="239">
        <f>S6447*H6447</f>
        <v>0</v>
      </c>
      <c r="U6447" s="39"/>
      <c r="V6447" s="39"/>
      <c r="W6447" s="39"/>
      <c r="X6447" s="39"/>
      <c r="Y6447" s="39"/>
      <c r="Z6447" s="39"/>
      <c r="AA6447" s="39"/>
      <c r="AB6447" s="39"/>
      <c r="AC6447" s="39"/>
      <c r="AD6447" s="39"/>
      <c r="AE6447" s="39"/>
      <c r="AR6447" s="240" t="s">
        <v>306</v>
      </c>
      <c r="AT6447" s="240" t="s">
        <v>191</v>
      </c>
      <c r="AU6447" s="240" t="s">
        <v>82</v>
      </c>
      <c r="AY6447" s="18" t="s">
        <v>189</v>
      </c>
      <c r="BE6447" s="241">
        <f>IF(N6447="základní",J6447,0)</f>
        <v>0</v>
      </c>
      <c r="BF6447" s="241">
        <f>IF(N6447="snížená",J6447,0)</f>
        <v>0</v>
      </c>
      <c r="BG6447" s="241">
        <f>IF(N6447="zákl. přenesená",J6447,0)</f>
        <v>0</v>
      </c>
      <c r="BH6447" s="241">
        <f>IF(N6447="sníž. přenesená",J6447,0)</f>
        <v>0</v>
      </c>
      <c r="BI6447" s="241">
        <f>IF(N6447="nulová",J6447,0)</f>
        <v>0</v>
      </c>
      <c r="BJ6447" s="18" t="s">
        <v>80</v>
      </c>
      <c r="BK6447" s="241">
        <f>ROUND(I6447*H6447,2)</f>
        <v>0</v>
      </c>
      <c r="BL6447" s="18" t="s">
        <v>306</v>
      </c>
      <c r="BM6447" s="240" t="s">
        <v>4135</v>
      </c>
    </row>
    <row r="6448" s="2" customFormat="1">
      <c r="A6448" s="39"/>
      <c r="B6448" s="40"/>
      <c r="C6448" s="41"/>
      <c r="D6448" s="242" t="s">
        <v>197</v>
      </c>
      <c r="E6448" s="41"/>
      <c r="F6448" s="243" t="s">
        <v>4134</v>
      </c>
      <c r="G6448" s="41"/>
      <c r="H6448" s="41"/>
      <c r="I6448" s="244"/>
      <c r="J6448" s="41"/>
      <c r="K6448" s="41"/>
      <c r="L6448" s="45"/>
      <c r="M6448" s="245"/>
      <c r="N6448" s="246"/>
      <c r="O6448" s="92"/>
      <c r="P6448" s="92"/>
      <c r="Q6448" s="92"/>
      <c r="R6448" s="92"/>
      <c r="S6448" s="92"/>
      <c r="T6448" s="93"/>
      <c r="U6448" s="39"/>
      <c r="V6448" s="39"/>
      <c r="W6448" s="39"/>
      <c r="X6448" s="39"/>
      <c r="Y6448" s="39"/>
      <c r="Z6448" s="39"/>
      <c r="AA6448" s="39"/>
      <c r="AB6448" s="39"/>
      <c r="AC6448" s="39"/>
      <c r="AD6448" s="39"/>
      <c r="AE6448" s="39"/>
      <c r="AT6448" s="18" t="s">
        <v>197</v>
      </c>
      <c r="AU6448" s="18" t="s">
        <v>82</v>
      </c>
    </row>
    <row r="6449" s="2" customFormat="1">
      <c r="A6449" s="39"/>
      <c r="B6449" s="40"/>
      <c r="C6449" s="41"/>
      <c r="D6449" s="247" t="s">
        <v>198</v>
      </c>
      <c r="E6449" s="41"/>
      <c r="F6449" s="248" t="s">
        <v>4136</v>
      </c>
      <c r="G6449" s="41"/>
      <c r="H6449" s="41"/>
      <c r="I6449" s="244"/>
      <c r="J6449" s="41"/>
      <c r="K6449" s="41"/>
      <c r="L6449" s="45"/>
      <c r="M6449" s="245"/>
      <c r="N6449" s="246"/>
      <c r="O6449" s="92"/>
      <c r="P6449" s="92"/>
      <c r="Q6449" s="92"/>
      <c r="R6449" s="92"/>
      <c r="S6449" s="92"/>
      <c r="T6449" s="93"/>
      <c r="U6449" s="39"/>
      <c r="V6449" s="39"/>
      <c r="W6449" s="39"/>
      <c r="X6449" s="39"/>
      <c r="Y6449" s="39"/>
      <c r="Z6449" s="39"/>
      <c r="AA6449" s="39"/>
      <c r="AB6449" s="39"/>
      <c r="AC6449" s="39"/>
      <c r="AD6449" s="39"/>
      <c r="AE6449" s="39"/>
      <c r="AT6449" s="18" t="s">
        <v>198</v>
      </c>
      <c r="AU6449" s="18" t="s">
        <v>82</v>
      </c>
    </row>
    <row r="6450" s="14" customFormat="1">
      <c r="A6450" s="14"/>
      <c r="B6450" s="259"/>
      <c r="C6450" s="260"/>
      <c r="D6450" s="242" t="s">
        <v>200</v>
      </c>
      <c r="E6450" s="261" t="s">
        <v>1</v>
      </c>
      <c r="F6450" s="262" t="s">
        <v>4126</v>
      </c>
      <c r="G6450" s="260"/>
      <c r="H6450" s="263">
        <v>507.95299999999997</v>
      </c>
      <c r="I6450" s="264"/>
      <c r="J6450" s="260"/>
      <c r="K6450" s="260"/>
      <c r="L6450" s="265"/>
      <c r="M6450" s="266"/>
      <c r="N6450" s="267"/>
      <c r="O6450" s="267"/>
      <c r="P6450" s="267"/>
      <c r="Q6450" s="267"/>
      <c r="R6450" s="267"/>
      <c r="S6450" s="267"/>
      <c r="T6450" s="268"/>
      <c r="U6450" s="14"/>
      <c r="V6450" s="14"/>
      <c r="W6450" s="14"/>
      <c r="X6450" s="14"/>
      <c r="Y6450" s="14"/>
      <c r="Z6450" s="14"/>
      <c r="AA6450" s="14"/>
      <c r="AB6450" s="14"/>
      <c r="AC6450" s="14"/>
      <c r="AD6450" s="14"/>
      <c r="AE6450" s="14"/>
      <c r="AT6450" s="269" t="s">
        <v>200</v>
      </c>
      <c r="AU6450" s="269" t="s">
        <v>82</v>
      </c>
      <c r="AV6450" s="14" t="s">
        <v>82</v>
      </c>
      <c r="AW6450" s="14" t="s">
        <v>30</v>
      </c>
      <c r="AX6450" s="14" t="s">
        <v>80</v>
      </c>
      <c r="AY6450" s="269" t="s">
        <v>189</v>
      </c>
    </row>
    <row r="6451" s="12" customFormat="1" ht="22.8" customHeight="1">
      <c r="A6451" s="12"/>
      <c r="B6451" s="212"/>
      <c r="C6451" s="213"/>
      <c r="D6451" s="214" t="s">
        <v>72</v>
      </c>
      <c r="E6451" s="226" t="s">
        <v>4137</v>
      </c>
      <c r="F6451" s="226" t="s">
        <v>4138</v>
      </c>
      <c r="G6451" s="213"/>
      <c r="H6451" s="213"/>
      <c r="I6451" s="216"/>
      <c r="J6451" s="227">
        <f>BK6451</f>
        <v>0</v>
      </c>
      <c r="K6451" s="213"/>
      <c r="L6451" s="218"/>
      <c r="M6451" s="219"/>
      <c r="N6451" s="220"/>
      <c r="O6451" s="220"/>
      <c r="P6451" s="221">
        <f>SUM(P6452:P6637)</f>
        <v>0</v>
      </c>
      <c r="Q6451" s="220"/>
      <c r="R6451" s="221">
        <f>SUM(R6452:R6637)</f>
        <v>0.80917824000000005</v>
      </c>
      <c r="S6451" s="220"/>
      <c r="T6451" s="222">
        <f>SUM(T6452:T6637)</f>
        <v>0</v>
      </c>
      <c r="U6451" s="12"/>
      <c r="V6451" s="12"/>
      <c r="W6451" s="12"/>
      <c r="X6451" s="12"/>
      <c r="Y6451" s="12"/>
      <c r="Z6451" s="12"/>
      <c r="AA6451" s="12"/>
      <c r="AB6451" s="12"/>
      <c r="AC6451" s="12"/>
      <c r="AD6451" s="12"/>
      <c r="AE6451" s="12"/>
      <c r="AR6451" s="223" t="s">
        <v>82</v>
      </c>
      <c r="AT6451" s="224" t="s">
        <v>72</v>
      </c>
      <c r="AU6451" s="224" t="s">
        <v>80</v>
      </c>
      <c r="AY6451" s="223" t="s">
        <v>189</v>
      </c>
      <c r="BK6451" s="225">
        <f>SUM(BK6452:BK6637)</f>
        <v>0</v>
      </c>
    </row>
    <row r="6452" s="2" customFormat="1" ht="24.15" customHeight="1">
      <c r="A6452" s="39"/>
      <c r="B6452" s="40"/>
      <c r="C6452" s="228" t="s">
        <v>4139</v>
      </c>
      <c r="D6452" s="228" t="s">
        <v>191</v>
      </c>
      <c r="E6452" s="229" t="s">
        <v>4140</v>
      </c>
      <c r="F6452" s="230" t="s">
        <v>4141</v>
      </c>
      <c r="G6452" s="231" t="s">
        <v>301</v>
      </c>
      <c r="H6452" s="232">
        <v>1075.758</v>
      </c>
      <c r="I6452" s="233"/>
      <c r="J6452" s="234">
        <f>ROUND(I6452*H6452,2)</f>
        <v>0</v>
      </c>
      <c r="K6452" s="235"/>
      <c r="L6452" s="45"/>
      <c r="M6452" s="236" t="s">
        <v>1</v>
      </c>
      <c r="N6452" s="237" t="s">
        <v>38</v>
      </c>
      <c r="O6452" s="92"/>
      <c r="P6452" s="238">
        <f>O6452*H6452</f>
        <v>0</v>
      </c>
      <c r="Q6452" s="238">
        <v>0</v>
      </c>
      <c r="R6452" s="238">
        <f>Q6452*H6452</f>
        <v>0</v>
      </c>
      <c r="S6452" s="238">
        <v>0</v>
      </c>
      <c r="T6452" s="239">
        <f>S6452*H6452</f>
        <v>0</v>
      </c>
      <c r="U6452" s="39"/>
      <c r="V6452" s="39"/>
      <c r="W6452" s="39"/>
      <c r="X6452" s="39"/>
      <c r="Y6452" s="39"/>
      <c r="Z6452" s="39"/>
      <c r="AA6452" s="39"/>
      <c r="AB6452" s="39"/>
      <c r="AC6452" s="39"/>
      <c r="AD6452" s="39"/>
      <c r="AE6452" s="39"/>
      <c r="AR6452" s="240" t="s">
        <v>306</v>
      </c>
      <c r="AT6452" s="240" t="s">
        <v>191</v>
      </c>
      <c r="AU6452" s="240" t="s">
        <v>82</v>
      </c>
      <c r="AY6452" s="18" t="s">
        <v>189</v>
      </c>
      <c r="BE6452" s="241">
        <f>IF(N6452="základní",J6452,0)</f>
        <v>0</v>
      </c>
      <c r="BF6452" s="241">
        <f>IF(N6452="snížená",J6452,0)</f>
        <v>0</v>
      </c>
      <c r="BG6452" s="241">
        <f>IF(N6452="zákl. přenesená",J6452,0)</f>
        <v>0</v>
      </c>
      <c r="BH6452" s="241">
        <f>IF(N6452="sníž. přenesená",J6452,0)</f>
        <v>0</v>
      </c>
      <c r="BI6452" s="241">
        <f>IF(N6452="nulová",J6452,0)</f>
        <v>0</v>
      </c>
      <c r="BJ6452" s="18" t="s">
        <v>80</v>
      </c>
      <c r="BK6452" s="241">
        <f>ROUND(I6452*H6452,2)</f>
        <v>0</v>
      </c>
      <c r="BL6452" s="18" t="s">
        <v>306</v>
      </c>
      <c r="BM6452" s="240" t="s">
        <v>4142</v>
      </c>
    </row>
    <row r="6453" s="2" customFormat="1">
      <c r="A6453" s="39"/>
      <c r="B6453" s="40"/>
      <c r="C6453" s="41"/>
      <c r="D6453" s="242" t="s">
        <v>197</v>
      </c>
      <c r="E6453" s="41"/>
      <c r="F6453" s="243" t="s">
        <v>4141</v>
      </c>
      <c r="G6453" s="41"/>
      <c r="H6453" s="41"/>
      <c r="I6453" s="244"/>
      <c r="J6453" s="41"/>
      <c r="K6453" s="41"/>
      <c r="L6453" s="45"/>
      <c r="M6453" s="245"/>
      <c r="N6453" s="246"/>
      <c r="O6453" s="92"/>
      <c r="P6453" s="92"/>
      <c r="Q6453" s="92"/>
      <c r="R6453" s="92"/>
      <c r="S6453" s="92"/>
      <c r="T6453" s="93"/>
      <c r="U6453" s="39"/>
      <c r="V6453" s="39"/>
      <c r="W6453" s="39"/>
      <c r="X6453" s="39"/>
      <c r="Y6453" s="39"/>
      <c r="Z6453" s="39"/>
      <c r="AA6453" s="39"/>
      <c r="AB6453" s="39"/>
      <c r="AC6453" s="39"/>
      <c r="AD6453" s="39"/>
      <c r="AE6453" s="39"/>
      <c r="AT6453" s="18" t="s">
        <v>197</v>
      </c>
      <c r="AU6453" s="18" t="s">
        <v>82</v>
      </c>
    </row>
    <row r="6454" s="2" customFormat="1">
      <c r="A6454" s="39"/>
      <c r="B6454" s="40"/>
      <c r="C6454" s="41"/>
      <c r="D6454" s="247" t="s">
        <v>198</v>
      </c>
      <c r="E6454" s="41"/>
      <c r="F6454" s="248" t="s">
        <v>4143</v>
      </c>
      <c r="G6454" s="41"/>
      <c r="H6454" s="41"/>
      <c r="I6454" s="244"/>
      <c r="J6454" s="41"/>
      <c r="K6454" s="41"/>
      <c r="L6454" s="45"/>
      <c r="M6454" s="245"/>
      <c r="N6454" s="246"/>
      <c r="O6454" s="92"/>
      <c r="P6454" s="92"/>
      <c r="Q6454" s="92"/>
      <c r="R6454" s="92"/>
      <c r="S6454" s="92"/>
      <c r="T6454" s="93"/>
      <c r="U6454" s="39"/>
      <c r="V6454" s="39"/>
      <c r="W6454" s="39"/>
      <c r="X6454" s="39"/>
      <c r="Y6454" s="39"/>
      <c r="Z6454" s="39"/>
      <c r="AA6454" s="39"/>
      <c r="AB6454" s="39"/>
      <c r="AC6454" s="39"/>
      <c r="AD6454" s="39"/>
      <c r="AE6454" s="39"/>
      <c r="AT6454" s="18" t="s">
        <v>198</v>
      </c>
      <c r="AU6454" s="18" t="s">
        <v>82</v>
      </c>
    </row>
    <row r="6455" s="2" customFormat="1" ht="24.15" customHeight="1">
      <c r="A6455" s="39"/>
      <c r="B6455" s="40"/>
      <c r="C6455" s="228" t="s">
        <v>4144</v>
      </c>
      <c r="D6455" s="228" t="s">
        <v>191</v>
      </c>
      <c r="E6455" s="229" t="s">
        <v>4145</v>
      </c>
      <c r="F6455" s="230" t="s">
        <v>4146</v>
      </c>
      <c r="G6455" s="231" t="s">
        <v>301</v>
      </c>
      <c r="H6455" s="232">
        <v>47.494999999999997</v>
      </c>
      <c r="I6455" s="233"/>
      <c r="J6455" s="234">
        <f>ROUND(I6455*H6455,2)</f>
        <v>0</v>
      </c>
      <c r="K6455" s="235"/>
      <c r="L6455" s="45"/>
      <c r="M6455" s="236" t="s">
        <v>1</v>
      </c>
      <c r="N6455" s="237" t="s">
        <v>38</v>
      </c>
      <c r="O6455" s="92"/>
      <c r="P6455" s="238">
        <f>O6455*H6455</f>
        <v>0</v>
      </c>
      <c r="Q6455" s="238">
        <v>0</v>
      </c>
      <c r="R6455" s="238">
        <f>Q6455*H6455</f>
        <v>0</v>
      </c>
      <c r="S6455" s="238">
        <v>0</v>
      </c>
      <c r="T6455" s="239">
        <f>S6455*H6455</f>
        <v>0</v>
      </c>
      <c r="U6455" s="39"/>
      <c r="V6455" s="39"/>
      <c r="W6455" s="39"/>
      <c r="X6455" s="39"/>
      <c r="Y6455" s="39"/>
      <c r="Z6455" s="39"/>
      <c r="AA6455" s="39"/>
      <c r="AB6455" s="39"/>
      <c r="AC6455" s="39"/>
      <c r="AD6455" s="39"/>
      <c r="AE6455" s="39"/>
      <c r="AR6455" s="240" t="s">
        <v>306</v>
      </c>
      <c r="AT6455" s="240" t="s">
        <v>191</v>
      </c>
      <c r="AU6455" s="240" t="s">
        <v>82</v>
      </c>
      <c r="AY6455" s="18" t="s">
        <v>189</v>
      </c>
      <c r="BE6455" s="241">
        <f>IF(N6455="základní",J6455,0)</f>
        <v>0</v>
      </c>
      <c r="BF6455" s="241">
        <f>IF(N6455="snížená",J6455,0)</f>
        <v>0</v>
      </c>
      <c r="BG6455" s="241">
        <f>IF(N6455="zákl. přenesená",J6455,0)</f>
        <v>0</v>
      </c>
      <c r="BH6455" s="241">
        <f>IF(N6455="sníž. přenesená",J6455,0)</f>
        <v>0</v>
      </c>
      <c r="BI6455" s="241">
        <f>IF(N6455="nulová",J6455,0)</f>
        <v>0</v>
      </c>
      <c r="BJ6455" s="18" t="s">
        <v>80</v>
      </c>
      <c r="BK6455" s="241">
        <f>ROUND(I6455*H6455,2)</f>
        <v>0</v>
      </c>
      <c r="BL6455" s="18" t="s">
        <v>306</v>
      </c>
      <c r="BM6455" s="240" t="s">
        <v>4147</v>
      </c>
    </row>
    <row r="6456" s="2" customFormat="1">
      <c r="A6456" s="39"/>
      <c r="B6456" s="40"/>
      <c r="C6456" s="41"/>
      <c r="D6456" s="242" t="s">
        <v>197</v>
      </c>
      <c r="E6456" s="41"/>
      <c r="F6456" s="243" t="s">
        <v>4146</v>
      </c>
      <c r="G6456" s="41"/>
      <c r="H6456" s="41"/>
      <c r="I6456" s="244"/>
      <c r="J6456" s="41"/>
      <c r="K6456" s="41"/>
      <c r="L6456" s="45"/>
      <c r="M6456" s="245"/>
      <c r="N6456" s="246"/>
      <c r="O6456" s="92"/>
      <c r="P6456" s="92"/>
      <c r="Q6456" s="92"/>
      <c r="R6456" s="92"/>
      <c r="S6456" s="92"/>
      <c r="T6456" s="93"/>
      <c r="U6456" s="39"/>
      <c r="V6456" s="39"/>
      <c r="W6456" s="39"/>
      <c r="X6456" s="39"/>
      <c r="Y6456" s="39"/>
      <c r="Z6456" s="39"/>
      <c r="AA6456" s="39"/>
      <c r="AB6456" s="39"/>
      <c r="AC6456" s="39"/>
      <c r="AD6456" s="39"/>
      <c r="AE6456" s="39"/>
      <c r="AT6456" s="18" t="s">
        <v>197</v>
      </c>
      <c r="AU6456" s="18" t="s">
        <v>82</v>
      </c>
    </row>
    <row r="6457" s="2" customFormat="1">
      <c r="A6457" s="39"/>
      <c r="B6457" s="40"/>
      <c r="C6457" s="41"/>
      <c r="D6457" s="247" t="s">
        <v>198</v>
      </c>
      <c r="E6457" s="41"/>
      <c r="F6457" s="248" t="s">
        <v>4148</v>
      </c>
      <c r="G6457" s="41"/>
      <c r="H6457" s="41"/>
      <c r="I6457" s="244"/>
      <c r="J6457" s="41"/>
      <c r="K6457" s="41"/>
      <c r="L6457" s="45"/>
      <c r="M6457" s="245"/>
      <c r="N6457" s="246"/>
      <c r="O6457" s="92"/>
      <c r="P6457" s="92"/>
      <c r="Q6457" s="92"/>
      <c r="R6457" s="92"/>
      <c r="S6457" s="92"/>
      <c r="T6457" s="93"/>
      <c r="U6457" s="39"/>
      <c r="V6457" s="39"/>
      <c r="W6457" s="39"/>
      <c r="X6457" s="39"/>
      <c r="Y6457" s="39"/>
      <c r="Z6457" s="39"/>
      <c r="AA6457" s="39"/>
      <c r="AB6457" s="39"/>
      <c r="AC6457" s="39"/>
      <c r="AD6457" s="39"/>
      <c r="AE6457" s="39"/>
      <c r="AT6457" s="18" t="s">
        <v>198</v>
      </c>
      <c r="AU6457" s="18" t="s">
        <v>82</v>
      </c>
    </row>
    <row r="6458" s="13" customFormat="1">
      <c r="A6458" s="13"/>
      <c r="B6458" s="249"/>
      <c r="C6458" s="250"/>
      <c r="D6458" s="242" t="s">
        <v>200</v>
      </c>
      <c r="E6458" s="251" t="s">
        <v>1</v>
      </c>
      <c r="F6458" s="252" t="s">
        <v>926</v>
      </c>
      <c r="G6458" s="250"/>
      <c r="H6458" s="251" t="s">
        <v>1</v>
      </c>
      <c r="I6458" s="253"/>
      <c r="J6458" s="250"/>
      <c r="K6458" s="250"/>
      <c r="L6458" s="254"/>
      <c r="M6458" s="255"/>
      <c r="N6458" s="256"/>
      <c r="O6458" s="256"/>
      <c r="P6458" s="256"/>
      <c r="Q6458" s="256"/>
      <c r="R6458" s="256"/>
      <c r="S6458" s="256"/>
      <c r="T6458" s="257"/>
      <c r="U6458" s="13"/>
      <c r="V6458" s="13"/>
      <c r="W6458" s="13"/>
      <c r="X6458" s="13"/>
      <c r="Y6458" s="13"/>
      <c r="Z6458" s="13"/>
      <c r="AA6458" s="13"/>
      <c r="AB6458" s="13"/>
      <c r="AC6458" s="13"/>
      <c r="AD6458" s="13"/>
      <c r="AE6458" s="13"/>
      <c r="AT6458" s="258" t="s">
        <v>200</v>
      </c>
      <c r="AU6458" s="258" t="s">
        <v>82</v>
      </c>
      <c r="AV6458" s="13" t="s">
        <v>80</v>
      </c>
      <c r="AW6458" s="13" t="s">
        <v>30</v>
      </c>
      <c r="AX6458" s="13" t="s">
        <v>73</v>
      </c>
      <c r="AY6458" s="258" t="s">
        <v>189</v>
      </c>
    </row>
    <row r="6459" s="13" customFormat="1">
      <c r="A6459" s="13"/>
      <c r="B6459" s="249"/>
      <c r="C6459" s="250"/>
      <c r="D6459" s="242" t="s">
        <v>200</v>
      </c>
      <c r="E6459" s="251" t="s">
        <v>1</v>
      </c>
      <c r="F6459" s="252" t="s">
        <v>928</v>
      </c>
      <c r="G6459" s="250"/>
      <c r="H6459" s="251" t="s">
        <v>1</v>
      </c>
      <c r="I6459" s="253"/>
      <c r="J6459" s="250"/>
      <c r="K6459" s="250"/>
      <c r="L6459" s="254"/>
      <c r="M6459" s="255"/>
      <c r="N6459" s="256"/>
      <c r="O6459" s="256"/>
      <c r="P6459" s="256"/>
      <c r="Q6459" s="256"/>
      <c r="R6459" s="256"/>
      <c r="S6459" s="256"/>
      <c r="T6459" s="257"/>
      <c r="U6459" s="13"/>
      <c r="V6459" s="13"/>
      <c r="W6459" s="13"/>
      <c r="X6459" s="13"/>
      <c r="Y6459" s="13"/>
      <c r="Z6459" s="13"/>
      <c r="AA6459" s="13"/>
      <c r="AB6459" s="13"/>
      <c r="AC6459" s="13"/>
      <c r="AD6459" s="13"/>
      <c r="AE6459" s="13"/>
      <c r="AT6459" s="258" t="s">
        <v>200</v>
      </c>
      <c r="AU6459" s="258" t="s">
        <v>82</v>
      </c>
      <c r="AV6459" s="13" t="s">
        <v>80</v>
      </c>
      <c r="AW6459" s="13" t="s">
        <v>30</v>
      </c>
      <c r="AX6459" s="13" t="s">
        <v>73</v>
      </c>
      <c r="AY6459" s="258" t="s">
        <v>189</v>
      </c>
    </row>
    <row r="6460" s="13" customFormat="1">
      <c r="A6460" s="13"/>
      <c r="B6460" s="249"/>
      <c r="C6460" s="250"/>
      <c r="D6460" s="242" t="s">
        <v>200</v>
      </c>
      <c r="E6460" s="251" t="s">
        <v>1</v>
      </c>
      <c r="F6460" s="252" t="s">
        <v>369</v>
      </c>
      <c r="G6460" s="250"/>
      <c r="H6460" s="251" t="s">
        <v>1</v>
      </c>
      <c r="I6460" s="253"/>
      <c r="J6460" s="250"/>
      <c r="K6460" s="250"/>
      <c r="L6460" s="254"/>
      <c r="M6460" s="255"/>
      <c r="N6460" s="256"/>
      <c r="O6460" s="256"/>
      <c r="P6460" s="256"/>
      <c r="Q6460" s="256"/>
      <c r="R6460" s="256"/>
      <c r="S6460" s="256"/>
      <c r="T6460" s="257"/>
      <c r="U6460" s="13"/>
      <c r="V6460" s="13"/>
      <c r="W6460" s="13"/>
      <c r="X6460" s="13"/>
      <c r="Y6460" s="13"/>
      <c r="Z6460" s="13"/>
      <c r="AA6460" s="13"/>
      <c r="AB6460" s="13"/>
      <c r="AC6460" s="13"/>
      <c r="AD6460" s="13"/>
      <c r="AE6460" s="13"/>
      <c r="AT6460" s="258" t="s">
        <v>200</v>
      </c>
      <c r="AU6460" s="258" t="s">
        <v>82</v>
      </c>
      <c r="AV6460" s="13" t="s">
        <v>80</v>
      </c>
      <c r="AW6460" s="13" t="s">
        <v>30</v>
      </c>
      <c r="AX6460" s="13" t="s">
        <v>73</v>
      </c>
      <c r="AY6460" s="258" t="s">
        <v>189</v>
      </c>
    </row>
    <row r="6461" s="14" customFormat="1">
      <c r="A6461" s="14"/>
      <c r="B6461" s="259"/>
      <c r="C6461" s="260"/>
      <c r="D6461" s="242" t="s">
        <v>200</v>
      </c>
      <c r="E6461" s="261" t="s">
        <v>1</v>
      </c>
      <c r="F6461" s="262" t="s">
        <v>949</v>
      </c>
      <c r="G6461" s="260"/>
      <c r="H6461" s="263">
        <v>0.66400000000000003</v>
      </c>
      <c r="I6461" s="264"/>
      <c r="J6461" s="260"/>
      <c r="K6461" s="260"/>
      <c r="L6461" s="265"/>
      <c r="M6461" s="266"/>
      <c r="N6461" s="267"/>
      <c r="O6461" s="267"/>
      <c r="P6461" s="267"/>
      <c r="Q6461" s="267"/>
      <c r="R6461" s="267"/>
      <c r="S6461" s="267"/>
      <c r="T6461" s="268"/>
      <c r="U6461" s="14"/>
      <c r="V6461" s="14"/>
      <c r="W6461" s="14"/>
      <c r="X6461" s="14"/>
      <c r="Y6461" s="14"/>
      <c r="Z6461" s="14"/>
      <c r="AA6461" s="14"/>
      <c r="AB6461" s="14"/>
      <c r="AC6461" s="14"/>
      <c r="AD6461" s="14"/>
      <c r="AE6461" s="14"/>
      <c r="AT6461" s="269" t="s">
        <v>200</v>
      </c>
      <c r="AU6461" s="269" t="s">
        <v>82</v>
      </c>
      <c r="AV6461" s="14" t="s">
        <v>82</v>
      </c>
      <c r="AW6461" s="14" t="s">
        <v>30</v>
      </c>
      <c r="AX6461" s="14" t="s">
        <v>73</v>
      </c>
      <c r="AY6461" s="269" t="s">
        <v>189</v>
      </c>
    </row>
    <row r="6462" s="13" customFormat="1">
      <c r="A6462" s="13"/>
      <c r="B6462" s="249"/>
      <c r="C6462" s="250"/>
      <c r="D6462" s="242" t="s">
        <v>200</v>
      </c>
      <c r="E6462" s="251" t="s">
        <v>1</v>
      </c>
      <c r="F6462" s="252" t="s">
        <v>932</v>
      </c>
      <c r="G6462" s="250"/>
      <c r="H6462" s="251" t="s">
        <v>1</v>
      </c>
      <c r="I6462" s="253"/>
      <c r="J6462" s="250"/>
      <c r="K6462" s="250"/>
      <c r="L6462" s="254"/>
      <c r="M6462" s="255"/>
      <c r="N6462" s="256"/>
      <c r="O6462" s="256"/>
      <c r="P6462" s="256"/>
      <c r="Q6462" s="256"/>
      <c r="R6462" s="256"/>
      <c r="S6462" s="256"/>
      <c r="T6462" s="257"/>
      <c r="U6462" s="13"/>
      <c r="V6462" s="13"/>
      <c r="W6462" s="13"/>
      <c r="X6462" s="13"/>
      <c r="Y6462" s="13"/>
      <c r="Z6462" s="13"/>
      <c r="AA6462" s="13"/>
      <c r="AB6462" s="13"/>
      <c r="AC6462" s="13"/>
      <c r="AD6462" s="13"/>
      <c r="AE6462" s="13"/>
      <c r="AT6462" s="258" t="s">
        <v>200</v>
      </c>
      <c r="AU6462" s="258" t="s">
        <v>82</v>
      </c>
      <c r="AV6462" s="13" t="s">
        <v>80</v>
      </c>
      <c r="AW6462" s="13" t="s">
        <v>30</v>
      </c>
      <c r="AX6462" s="13" t="s">
        <v>73</v>
      </c>
      <c r="AY6462" s="258" t="s">
        <v>189</v>
      </c>
    </row>
    <row r="6463" s="13" customFormat="1">
      <c r="A6463" s="13"/>
      <c r="B6463" s="249"/>
      <c r="C6463" s="250"/>
      <c r="D6463" s="242" t="s">
        <v>200</v>
      </c>
      <c r="E6463" s="251" t="s">
        <v>1</v>
      </c>
      <c r="F6463" s="252" t="s">
        <v>369</v>
      </c>
      <c r="G6463" s="250"/>
      <c r="H6463" s="251" t="s">
        <v>1</v>
      </c>
      <c r="I6463" s="253"/>
      <c r="J6463" s="250"/>
      <c r="K6463" s="250"/>
      <c r="L6463" s="254"/>
      <c r="M6463" s="255"/>
      <c r="N6463" s="256"/>
      <c r="O6463" s="256"/>
      <c r="P6463" s="256"/>
      <c r="Q6463" s="256"/>
      <c r="R6463" s="256"/>
      <c r="S6463" s="256"/>
      <c r="T6463" s="257"/>
      <c r="U6463" s="13"/>
      <c r="V6463" s="13"/>
      <c r="W6463" s="13"/>
      <c r="X6463" s="13"/>
      <c r="Y6463" s="13"/>
      <c r="Z6463" s="13"/>
      <c r="AA6463" s="13"/>
      <c r="AB6463" s="13"/>
      <c r="AC6463" s="13"/>
      <c r="AD6463" s="13"/>
      <c r="AE6463" s="13"/>
      <c r="AT6463" s="258" t="s">
        <v>200</v>
      </c>
      <c r="AU6463" s="258" t="s">
        <v>82</v>
      </c>
      <c r="AV6463" s="13" t="s">
        <v>80</v>
      </c>
      <c r="AW6463" s="13" t="s">
        <v>30</v>
      </c>
      <c r="AX6463" s="13" t="s">
        <v>73</v>
      </c>
      <c r="AY6463" s="258" t="s">
        <v>189</v>
      </c>
    </row>
    <row r="6464" s="14" customFormat="1">
      <c r="A6464" s="14"/>
      <c r="B6464" s="259"/>
      <c r="C6464" s="260"/>
      <c r="D6464" s="242" t="s">
        <v>200</v>
      </c>
      <c r="E6464" s="261" t="s">
        <v>1</v>
      </c>
      <c r="F6464" s="262" t="s">
        <v>1019</v>
      </c>
      <c r="G6464" s="260"/>
      <c r="H6464" s="263">
        <v>22.736000000000001</v>
      </c>
      <c r="I6464" s="264"/>
      <c r="J6464" s="260"/>
      <c r="K6464" s="260"/>
      <c r="L6464" s="265"/>
      <c r="M6464" s="266"/>
      <c r="N6464" s="267"/>
      <c r="O6464" s="267"/>
      <c r="P6464" s="267"/>
      <c r="Q6464" s="267"/>
      <c r="R6464" s="267"/>
      <c r="S6464" s="267"/>
      <c r="T6464" s="268"/>
      <c r="U6464" s="14"/>
      <c r="V6464" s="14"/>
      <c r="W6464" s="14"/>
      <c r="X6464" s="14"/>
      <c r="Y6464" s="14"/>
      <c r="Z6464" s="14"/>
      <c r="AA6464" s="14"/>
      <c r="AB6464" s="14"/>
      <c r="AC6464" s="14"/>
      <c r="AD6464" s="14"/>
      <c r="AE6464" s="14"/>
      <c r="AT6464" s="269" t="s">
        <v>200</v>
      </c>
      <c r="AU6464" s="269" t="s">
        <v>82</v>
      </c>
      <c r="AV6464" s="14" t="s">
        <v>82</v>
      </c>
      <c r="AW6464" s="14" t="s">
        <v>30</v>
      </c>
      <c r="AX6464" s="14" t="s">
        <v>73</v>
      </c>
      <c r="AY6464" s="269" t="s">
        <v>189</v>
      </c>
    </row>
    <row r="6465" s="13" customFormat="1">
      <c r="A6465" s="13"/>
      <c r="B6465" s="249"/>
      <c r="C6465" s="250"/>
      <c r="D6465" s="242" t="s">
        <v>200</v>
      </c>
      <c r="E6465" s="251" t="s">
        <v>1</v>
      </c>
      <c r="F6465" s="252" t="s">
        <v>941</v>
      </c>
      <c r="G6465" s="250"/>
      <c r="H6465" s="251" t="s">
        <v>1</v>
      </c>
      <c r="I6465" s="253"/>
      <c r="J6465" s="250"/>
      <c r="K6465" s="250"/>
      <c r="L6465" s="254"/>
      <c r="M6465" s="255"/>
      <c r="N6465" s="256"/>
      <c r="O6465" s="256"/>
      <c r="P6465" s="256"/>
      <c r="Q6465" s="256"/>
      <c r="R6465" s="256"/>
      <c r="S6465" s="256"/>
      <c r="T6465" s="257"/>
      <c r="U6465" s="13"/>
      <c r="V6465" s="13"/>
      <c r="W6465" s="13"/>
      <c r="X6465" s="13"/>
      <c r="Y6465" s="13"/>
      <c r="Z6465" s="13"/>
      <c r="AA6465" s="13"/>
      <c r="AB6465" s="13"/>
      <c r="AC6465" s="13"/>
      <c r="AD6465" s="13"/>
      <c r="AE6465" s="13"/>
      <c r="AT6465" s="258" t="s">
        <v>200</v>
      </c>
      <c r="AU6465" s="258" t="s">
        <v>82</v>
      </c>
      <c r="AV6465" s="13" t="s">
        <v>80</v>
      </c>
      <c r="AW6465" s="13" t="s">
        <v>30</v>
      </c>
      <c r="AX6465" s="13" t="s">
        <v>73</v>
      </c>
      <c r="AY6465" s="258" t="s">
        <v>189</v>
      </c>
    </row>
    <row r="6466" s="13" customFormat="1">
      <c r="A6466" s="13"/>
      <c r="B6466" s="249"/>
      <c r="C6466" s="250"/>
      <c r="D6466" s="242" t="s">
        <v>200</v>
      </c>
      <c r="E6466" s="251" t="s">
        <v>1</v>
      </c>
      <c r="F6466" s="252" t="s">
        <v>369</v>
      </c>
      <c r="G6466" s="250"/>
      <c r="H6466" s="251" t="s">
        <v>1</v>
      </c>
      <c r="I6466" s="253"/>
      <c r="J6466" s="250"/>
      <c r="K6466" s="250"/>
      <c r="L6466" s="254"/>
      <c r="M6466" s="255"/>
      <c r="N6466" s="256"/>
      <c r="O6466" s="256"/>
      <c r="P6466" s="256"/>
      <c r="Q6466" s="256"/>
      <c r="R6466" s="256"/>
      <c r="S6466" s="256"/>
      <c r="T6466" s="257"/>
      <c r="U6466" s="13"/>
      <c r="V6466" s="13"/>
      <c r="W6466" s="13"/>
      <c r="X6466" s="13"/>
      <c r="Y6466" s="13"/>
      <c r="Z6466" s="13"/>
      <c r="AA6466" s="13"/>
      <c r="AB6466" s="13"/>
      <c r="AC6466" s="13"/>
      <c r="AD6466" s="13"/>
      <c r="AE6466" s="13"/>
      <c r="AT6466" s="258" t="s">
        <v>200</v>
      </c>
      <c r="AU6466" s="258" t="s">
        <v>82</v>
      </c>
      <c r="AV6466" s="13" t="s">
        <v>80</v>
      </c>
      <c r="AW6466" s="13" t="s">
        <v>30</v>
      </c>
      <c r="AX6466" s="13" t="s">
        <v>73</v>
      </c>
      <c r="AY6466" s="258" t="s">
        <v>189</v>
      </c>
    </row>
    <row r="6467" s="14" customFormat="1">
      <c r="A6467" s="14"/>
      <c r="B6467" s="259"/>
      <c r="C6467" s="260"/>
      <c r="D6467" s="242" t="s">
        <v>200</v>
      </c>
      <c r="E6467" s="261" t="s">
        <v>1</v>
      </c>
      <c r="F6467" s="262" t="s">
        <v>1020</v>
      </c>
      <c r="G6467" s="260"/>
      <c r="H6467" s="263">
        <v>0.57099999999999995</v>
      </c>
      <c r="I6467" s="264"/>
      <c r="J6467" s="260"/>
      <c r="K6467" s="260"/>
      <c r="L6467" s="265"/>
      <c r="M6467" s="266"/>
      <c r="N6467" s="267"/>
      <c r="O6467" s="267"/>
      <c r="P6467" s="267"/>
      <c r="Q6467" s="267"/>
      <c r="R6467" s="267"/>
      <c r="S6467" s="267"/>
      <c r="T6467" s="268"/>
      <c r="U6467" s="14"/>
      <c r="V6467" s="14"/>
      <c r="W6467" s="14"/>
      <c r="X6467" s="14"/>
      <c r="Y6467" s="14"/>
      <c r="Z6467" s="14"/>
      <c r="AA6467" s="14"/>
      <c r="AB6467" s="14"/>
      <c r="AC6467" s="14"/>
      <c r="AD6467" s="14"/>
      <c r="AE6467" s="14"/>
      <c r="AT6467" s="269" t="s">
        <v>200</v>
      </c>
      <c r="AU6467" s="269" t="s">
        <v>82</v>
      </c>
      <c r="AV6467" s="14" t="s">
        <v>82</v>
      </c>
      <c r="AW6467" s="14" t="s">
        <v>30</v>
      </c>
      <c r="AX6467" s="14" t="s">
        <v>73</v>
      </c>
      <c r="AY6467" s="269" t="s">
        <v>189</v>
      </c>
    </row>
    <row r="6468" s="13" customFormat="1">
      <c r="A6468" s="13"/>
      <c r="B6468" s="249"/>
      <c r="C6468" s="250"/>
      <c r="D6468" s="242" t="s">
        <v>200</v>
      </c>
      <c r="E6468" s="251" t="s">
        <v>1</v>
      </c>
      <c r="F6468" s="252" t="s">
        <v>944</v>
      </c>
      <c r="G6468" s="250"/>
      <c r="H6468" s="251" t="s">
        <v>1</v>
      </c>
      <c r="I6468" s="253"/>
      <c r="J6468" s="250"/>
      <c r="K6468" s="250"/>
      <c r="L6468" s="254"/>
      <c r="M6468" s="255"/>
      <c r="N6468" s="256"/>
      <c r="O6468" s="256"/>
      <c r="P6468" s="256"/>
      <c r="Q6468" s="256"/>
      <c r="R6468" s="256"/>
      <c r="S6468" s="256"/>
      <c r="T6468" s="257"/>
      <c r="U6468" s="13"/>
      <c r="V6468" s="13"/>
      <c r="W6468" s="13"/>
      <c r="X6468" s="13"/>
      <c r="Y6468" s="13"/>
      <c r="Z6468" s="13"/>
      <c r="AA6468" s="13"/>
      <c r="AB6468" s="13"/>
      <c r="AC6468" s="13"/>
      <c r="AD6468" s="13"/>
      <c r="AE6468" s="13"/>
      <c r="AT6468" s="258" t="s">
        <v>200</v>
      </c>
      <c r="AU6468" s="258" t="s">
        <v>82</v>
      </c>
      <c r="AV6468" s="13" t="s">
        <v>80</v>
      </c>
      <c r="AW6468" s="13" t="s">
        <v>30</v>
      </c>
      <c r="AX6468" s="13" t="s">
        <v>73</v>
      </c>
      <c r="AY6468" s="258" t="s">
        <v>189</v>
      </c>
    </row>
    <row r="6469" s="13" customFormat="1">
      <c r="A6469" s="13"/>
      <c r="B6469" s="249"/>
      <c r="C6469" s="250"/>
      <c r="D6469" s="242" t="s">
        <v>200</v>
      </c>
      <c r="E6469" s="251" t="s">
        <v>1</v>
      </c>
      <c r="F6469" s="252" t="s">
        <v>369</v>
      </c>
      <c r="G6469" s="250"/>
      <c r="H6469" s="251" t="s">
        <v>1</v>
      </c>
      <c r="I6469" s="253"/>
      <c r="J6469" s="250"/>
      <c r="K6469" s="250"/>
      <c r="L6469" s="254"/>
      <c r="M6469" s="255"/>
      <c r="N6469" s="256"/>
      <c r="O6469" s="256"/>
      <c r="P6469" s="256"/>
      <c r="Q6469" s="256"/>
      <c r="R6469" s="256"/>
      <c r="S6469" s="256"/>
      <c r="T6469" s="257"/>
      <c r="U6469" s="13"/>
      <c r="V6469" s="13"/>
      <c r="W6469" s="13"/>
      <c r="X6469" s="13"/>
      <c r="Y6469" s="13"/>
      <c r="Z6469" s="13"/>
      <c r="AA6469" s="13"/>
      <c r="AB6469" s="13"/>
      <c r="AC6469" s="13"/>
      <c r="AD6469" s="13"/>
      <c r="AE6469" s="13"/>
      <c r="AT6469" s="258" t="s">
        <v>200</v>
      </c>
      <c r="AU6469" s="258" t="s">
        <v>82</v>
      </c>
      <c r="AV6469" s="13" t="s">
        <v>80</v>
      </c>
      <c r="AW6469" s="13" t="s">
        <v>30</v>
      </c>
      <c r="AX6469" s="13" t="s">
        <v>73</v>
      </c>
      <c r="AY6469" s="258" t="s">
        <v>189</v>
      </c>
    </row>
    <row r="6470" s="14" customFormat="1">
      <c r="A6470" s="14"/>
      <c r="B6470" s="259"/>
      <c r="C6470" s="260"/>
      <c r="D6470" s="242" t="s">
        <v>200</v>
      </c>
      <c r="E6470" s="261" t="s">
        <v>1</v>
      </c>
      <c r="F6470" s="262" t="s">
        <v>1021</v>
      </c>
      <c r="G6470" s="260"/>
      <c r="H6470" s="263">
        <v>23.524000000000001</v>
      </c>
      <c r="I6470" s="264"/>
      <c r="J6470" s="260"/>
      <c r="K6470" s="260"/>
      <c r="L6470" s="265"/>
      <c r="M6470" s="266"/>
      <c r="N6470" s="267"/>
      <c r="O6470" s="267"/>
      <c r="P6470" s="267"/>
      <c r="Q6470" s="267"/>
      <c r="R6470" s="267"/>
      <c r="S6470" s="267"/>
      <c r="T6470" s="268"/>
      <c r="U6470" s="14"/>
      <c r="V6470" s="14"/>
      <c r="W6470" s="14"/>
      <c r="X6470" s="14"/>
      <c r="Y6470" s="14"/>
      <c r="Z6470" s="14"/>
      <c r="AA6470" s="14"/>
      <c r="AB6470" s="14"/>
      <c r="AC6470" s="14"/>
      <c r="AD6470" s="14"/>
      <c r="AE6470" s="14"/>
      <c r="AT6470" s="269" t="s">
        <v>200</v>
      </c>
      <c r="AU6470" s="269" t="s">
        <v>82</v>
      </c>
      <c r="AV6470" s="14" t="s">
        <v>82</v>
      </c>
      <c r="AW6470" s="14" t="s">
        <v>30</v>
      </c>
      <c r="AX6470" s="14" t="s">
        <v>73</v>
      </c>
      <c r="AY6470" s="269" t="s">
        <v>189</v>
      </c>
    </row>
    <row r="6471" s="15" customFormat="1">
      <c r="A6471" s="15"/>
      <c r="B6471" s="270"/>
      <c r="C6471" s="271"/>
      <c r="D6471" s="242" t="s">
        <v>200</v>
      </c>
      <c r="E6471" s="272" t="s">
        <v>1</v>
      </c>
      <c r="F6471" s="273" t="s">
        <v>207</v>
      </c>
      <c r="G6471" s="271"/>
      <c r="H6471" s="274">
        <v>47.494999999999997</v>
      </c>
      <c r="I6471" s="275"/>
      <c r="J6471" s="271"/>
      <c r="K6471" s="271"/>
      <c r="L6471" s="276"/>
      <c r="M6471" s="277"/>
      <c r="N6471" s="278"/>
      <c r="O6471" s="278"/>
      <c r="P6471" s="278"/>
      <c r="Q6471" s="278"/>
      <c r="R6471" s="278"/>
      <c r="S6471" s="278"/>
      <c r="T6471" s="279"/>
      <c r="U6471" s="15"/>
      <c r="V6471" s="15"/>
      <c r="W6471" s="15"/>
      <c r="X6471" s="15"/>
      <c r="Y6471" s="15"/>
      <c r="Z6471" s="15"/>
      <c r="AA6471" s="15"/>
      <c r="AB6471" s="15"/>
      <c r="AC6471" s="15"/>
      <c r="AD6471" s="15"/>
      <c r="AE6471" s="15"/>
      <c r="AT6471" s="280" t="s">
        <v>200</v>
      </c>
      <c r="AU6471" s="280" t="s">
        <v>82</v>
      </c>
      <c r="AV6471" s="15" t="s">
        <v>195</v>
      </c>
      <c r="AW6471" s="15" t="s">
        <v>30</v>
      </c>
      <c r="AX6471" s="15" t="s">
        <v>80</v>
      </c>
      <c r="AY6471" s="280" t="s">
        <v>189</v>
      </c>
    </row>
    <row r="6472" s="2" customFormat="1" ht="16.5" customHeight="1">
      <c r="A6472" s="39"/>
      <c r="B6472" s="40"/>
      <c r="C6472" s="281" t="s">
        <v>4149</v>
      </c>
      <c r="D6472" s="281" t="s">
        <v>273</v>
      </c>
      <c r="E6472" s="282" t="s">
        <v>4150</v>
      </c>
      <c r="F6472" s="283" t="s">
        <v>4151</v>
      </c>
      <c r="G6472" s="284" t="s">
        <v>301</v>
      </c>
      <c r="H6472" s="285">
        <v>49.869999999999997</v>
      </c>
      <c r="I6472" s="286"/>
      <c r="J6472" s="287">
        <f>ROUND(I6472*H6472,2)</f>
        <v>0</v>
      </c>
      <c r="K6472" s="288"/>
      <c r="L6472" s="289"/>
      <c r="M6472" s="290" t="s">
        <v>1</v>
      </c>
      <c r="N6472" s="291" t="s">
        <v>38</v>
      </c>
      <c r="O6472" s="92"/>
      <c r="P6472" s="238">
        <f>O6472*H6472</f>
        <v>0</v>
      </c>
      <c r="Q6472" s="238">
        <v>0</v>
      </c>
      <c r="R6472" s="238">
        <f>Q6472*H6472</f>
        <v>0</v>
      </c>
      <c r="S6472" s="238">
        <v>0</v>
      </c>
      <c r="T6472" s="239">
        <f>S6472*H6472</f>
        <v>0</v>
      </c>
      <c r="U6472" s="39"/>
      <c r="V6472" s="39"/>
      <c r="W6472" s="39"/>
      <c r="X6472" s="39"/>
      <c r="Y6472" s="39"/>
      <c r="Z6472" s="39"/>
      <c r="AA6472" s="39"/>
      <c r="AB6472" s="39"/>
      <c r="AC6472" s="39"/>
      <c r="AD6472" s="39"/>
      <c r="AE6472" s="39"/>
      <c r="AR6472" s="240" t="s">
        <v>471</v>
      </c>
      <c r="AT6472" s="240" t="s">
        <v>273</v>
      </c>
      <c r="AU6472" s="240" t="s">
        <v>82</v>
      </c>
      <c r="AY6472" s="18" t="s">
        <v>189</v>
      </c>
      <c r="BE6472" s="241">
        <f>IF(N6472="základní",J6472,0)</f>
        <v>0</v>
      </c>
      <c r="BF6472" s="241">
        <f>IF(N6472="snížená",J6472,0)</f>
        <v>0</v>
      </c>
      <c r="BG6472" s="241">
        <f>IF(N6472="zákl. přenesená",J6472,0)</f>
        <v>0</v>
      </c>
      <c r="BH6472" s="241">
        <f>IF(N6472="sníž. přenesená",J6472,0)</f>
        <v>0</v>
      </c>
      <c r="BI6472" s="241">
        <f>IF(N6472="nulová",J6472,0)</f>
        <v>0</v>
      </c>
      <c r="BJ6472" s="18" t="s">
        <v>80</v>
      </c>
      <c r="BK6472" s="241">
        <f>ROUND(I6472*H6472,2)</f>
        <v>0</v>
      </c>
      <c r="BL6472" s="18" t="s">
        <v>306</v>
      </c>
      <c r="BM6472" s="240" t="s">
        <v>4152</v>
      </c>
    </row>
    <row r="6473" s="2" customFormat="1">
      <c r="A6473" s="39"/>
      <c r="B6473" s="40"/>
      <c r="C6473" s="41"/>
      <c r="D6473" s="242" t="s">
        <v>197</v>
      </c>
      <c r="E6473" s="41"/>
      <c r="F6473" s="243" t="s">
        <v>4151</v>
      </c>
      <c r="G6473" s="41"/>
      <c r="H6473" s="41"/>
      <c r="I6473" s="244"/>
      <c r="J6473" s="41"/>
      <c r="K6473" s="41"/>
      <c r="L6473" s="45"/>
      <c r="M6473" s="245"/>
      <c r="N6473" s="246"/>
      <c r="O6473" s="92"/>
      <c r="P6473" s="92"/>
      <c r="Q6473" s="92"/>
      <c r="R6473" s="92"/>
      <c r="S6473" s="92"/>
      <c r="T6473" s="93"/>
      <c r="U6473" s="39"/>
      <c r="V6473" s="39"/>
      <c r="W6473" s="39"/>
      <c r="X6473" s="39"/>
      <c r="Y6473" s="39"/>
      <c r="Z6473" s="39"/>
      <c r="AA6473" s="39"/>
      <c r="AB6473" s="39"/>
      <c r="AC6473" s="39"/>
      <c r="AD6473" s="39"/>
      <c r="AE6473" s="39"/>
      <c r="AT6473" s="18" t="s">
        <v>197</v>
      </c>
      <c r="AU6473" s="18" t="s">
        <v>82</v>
      </c>
    </row>
    <row r="6474" s="14" customFormat="1">
      <c r="A6474" s="14"/>
      <c r="B6474" s="259"/>
      <c r="C6474" s="260"/>
      <c r="D6474" s="242" t="s">
        <v>200</v>
      </c>
      <c r="E6474" s="261" t="s">
        <v>1</v>
      </c>
      <c r="F6474" s="262" t="s">
        <v>4153</v>
      </c>
      <c r="G6474" s="260"/>
      <c r="H6474" s="263">
        <v>49.869999999999997</v>
      </c>
      <c r="I6474" s="264"/>
      <c r="J6474" s="260"/>
      <c r="K6474" s="260"/>
      <c r="L6474" s="265"/>
      <c r="M6474" s="266"/>
      <c r="N6474" s="267"/>
      <c r="O6474" s="267"/>
      <c r="P6474" s="267"/>
      <c r="Q6474" s="267"/>
      <c r="R6474" s="267"/>
      <c r="S6474" s="267"/>
      <c r="T6474" s="268"/>
      <c r="U6474" s="14"/>
      <c r="V6474" s="14"/>
      <c r="W6474" s="14"/>
      <c r="X6474" s="14"/>
      <c r="Y6474" s="14"/>
      <c r="Z6474" s="14"/>
      <c r="AA6474" s="14"/>
      <c r="AB6474" s="14"/>
      <c r="AC6474" s="14"/>
      <c r="AD6474" s="14"/>
      <c r="AE6474" s="14"/>
      <c r="AT6474" s="269" t="s">
        <v>200</v>
      </c>
      <c r="AU6474" s="269" t="s">
        <v>82</v>
      </c>
      <c r="AV6474" s="14" t="s">
        <v>82</v>
      </c>
      <c r="AW6474" s="14" t="s">
        <v>30</v>
      </c>
      <c r="AX6474" s="14" t="s">
        <v>80</v>
      </c>
      <c r="AY6474" s="269" t="s">
        <v>189</v>
      </c>
    </row>
    <row r="6475" s="2" customFormat="1" ht="24.15" customHeight="1">
      <c r="A6475" s="39"/>
      <c r="B6475" s="40"/>
      <c r="C6475" s="228" t="s">
        <v>4154</v>
      </c>
      <c r="D6475" s="228" t="s">
        <v>191</v>
      </c>
      <c r="E6475" s="229" t="s">
        <v>4155</v>
      </c>
      <c r="F6475" s="230" t="s">
        <v>4156</v>
      </c>
      <c r="G6475" s="231" t="s">
        <v>301</v>
      </c>
      <c r="H6475" s="232">
        <v>793.31200000000001</v>
      </c>
      <c r="I6475" s="233"/>
      <c r="J6475" s="234">
        <f>ROUND(I6475*H6475,2)</f>
        <v>0</v>
      </c>
      <c r="K6475" s="235"/>
      <c r="L6475" s="45"/>
      <c r="M6475" s="236" t="s">
        <v>1</v>
      </c>
      <c r="N6475" s="237" t="s">
        <v>38</v>
      </c>
      <c r="O6475" s="92"/>
      <c r="P6475" s="238">
        <f>O6475*H6475</f>
        <v>0</v>
      </c>
      <c r="Q6475" s="238">
        <v>0.00073999999999999999</v>
      </c>
      <c r="R6475" s="238">
        <f>Q6475*H6475</f>
        <v>0.58705088000000005</v>
      </c>
      <c r="S6475" s="238">
        <v>0</v>
      </c>
      <c r="T6475" s="239">
        <f>S6475*H6475</f>
        <v>0</v>
      </c>
      <c r="U6475" s="39"/>
      <c r="V6475" s="39"/>
      <c r="W6475" s="39"/>
      <c r="X6475" s="39"/>
      <c r="Y6475" s="39"/>
      <c r="Z6475" s="39"/>
      <c r="AA6475" s="39"/>
      <c r="AB6475" s="39"/>
      <c r="AC6475" s="39"/>
      <c r="AD6475" s="39"/>
      <c r="AE6475" s="39"/>
      <c r="AR6475" s="240" t="s">
        <v>306</v>
      </c>
      <c r="AT6475" s="240" t="s">
        <v>191</v>
      </c>
      <c r="AU6475" s="240" t="s">
        <v>82</v>
      </c>
      <c r="AY6475" s="18" t="s">
        <v>189</v>
      </c>
      <c r="BE6475" s="241">
        <f>IF(N6475="základní",J6475,0)</f>
        <v>0</v>
      </c>
      <c r="BF6475" s="241">
        <f>IF(N6475="snížená",J6475,0)</f>
        <v>0</v>
      </c>
      <c r="BG6475" s="241">
        <f>IF(N6475="zákl. přenesená",J6475,0)</f>
        <v>0</v>
      </c>
      <c r="BH6475" s="241">
        <f>IF(N6475="sníž. přenesená",J6475,0)</f>
        <v>0</v>
      </c>
      <c r="BI6475" s="241">
        <f>IF(N6475="nulová",J6475,0)</f>
        <v>0</v>
      </c>
      <c r="BJ6475" s="18" t="s">
        <v>80</v>
      </c>
      <c r="BK6475" s="241">
        <f>ROUND(I6475*H6475,2)</f>
        <v>0</v>
      </c>
      <c r="BL6475" s="18" t="s">
        <v>306</v>
      </c>
      <c r="BM6475" s="240" t="s">
        <v>4157</v>
      </c>
    </row>
    <row r="6476" s="2" customFormat="1">
      <c r="A6476" s="39"/>
      <c r="B6476" s="40"/>
      <c r="C6476" s="41"/>
      <c r="D6476" s="242" t="s">
        <v>197</v>
      </c>
      <c r="E6476" s="41"/>
      <c r="F6476" s="243" t="s">
        <v>4156</v>
      </c>
      <c r="G6476" s="41"/>
      <c r="H6476" s="41"/>
      <c r="I6476" s="244"/>
      <c r="J6476" s="41"/>
      <c r="K6476" s="41"/>
      <c r="L6476" s="45"/>
      <c r="M6476" s="245"/>
      <c r="N6476" s="246"/>
      <c r="O6476" s="92"/>
      <c r="P6476" s="92"/>
      <c r="Q6476" s="92"/>
      <c r="R6476" s="92"/>
      <c r="S6476" s="92"/>
      <c r="T6476" s="93"/>
      <c r="U6476" s="39"/>
      <c r="V6476" s="39"/>
      <c r="W6476" s="39"/>
      <c r="X6476" s="39"/>
      <c r="Y6476" s="39"/>
      <c r="Z6476" s="39"/>
      <c r="AA6476" s="39"/>
      <c r="AB6476" s="39"/>
      <c r="AC6476" s="39"/>
      <c r="AD6476" s="39"/>
      <c r="AE6476" s="39"/>
      <c r="AT6476" s="18" t="s">
        <v>197</v>
      </c>
      <c r="AU6476" s="18" t="s">
        <v>82</v>
      </c>
    </row>
    <row r="6477" s="2" customFormat="1">
      <c r="A6477" s="39"/>
      <c r="B6477" s="40"/>
      <c r="C6477" s="41"/>
      <c r="D6477" s="247" t="s">
        <v>198</v>
      </c>
      <c r="E6477" s="41"/>
      <c r="F6477" s="248" t="s">
        <v>4158</v>
      </c>
      <c r="G6477" s="41"/>
      <c r="H6477" s="41"/>
      <c r="I6477" s="244"/>
      <c r="J6477" s="41"/>
      <c r="K6477" s="41"/>
      <c r="L6477" s="45"/>
      <c r="M6477" s="245"/>
      <c r="N6477" s="246"/>
      <c r="O6477" s="92"/>
      <c r="P6477" s="92"/>
      <c r="Q6477" s="92"/>
      <c r="R6477" s="92"/>
      <c r="S6477" s="92"/>
      <c r="T6477" s="93"/>
      <c r="U6477" s="39"/>
      <c r="V6477" s="39"/>
      <c r="W6477" s="39"/>
      <c r="X6477" s="39"/>
      <c r="Y6477" s="39"/>
      <c r="Z6477" s="39"/>
      <c r="AA6477" s="39"/>
      <c r="AB6477" s="39"/>
      <c r="AC6477" s="39"/>
      <c r="AD6477" s="39"/>
      <c r="AE6477" s="39"/>
      <c r="AT6477" s="18" t="s">
        <v>198</v>
      </c>
      <c r="AU6477" s="18" t="s">
        <v>82</v>
      </c>
    </row>
    <row r="6478" s="2" customFormat="1" ht="24.15" customHeight="1">
      <c r="A6478" s="39"/>
      <c r="B6478" s="40"/>
      <c r="C6478" s="228" t="s">
        <v>4159</v>
      </c>
      <c r="D6478" s="228" t="s">
        <v>191</v>
      </c>
      <c r="E6478" s="229" t="s">
        <v>4160</v>
      </c>
      <c r="F6478" s="230" t="s">
        <v>4161</v>
      </c>
      <c r="G6478" s="231" t="s">
        <v>301</v>
      </c>
      <c r="H6478" s="232">
        <v>793.31200000000001</v>
      </c>
      <c r="I6478" s="233"/>
      <c r="J6478" s="234">
        <f>ROUND(I6478*H6478,2)</f>
        <v>0</v>
      </c>
      <c r="K6478" s="235"/>
      <c r="L6478" s="45"/>
      <c r="M6478" s="236" t="s">
        <v>1</v>
      </c>
      <c r="N6478" s="237" t="s">
        <v>38</v>
      </c>
      <c r="O6478" s="92"/>
      <c r="P6478" s="238">
        <f>O6478*H6478</f>
        <v>0</v>
      </c>
      <c r="Q6478" s="238">
        <v>0.00027999999999999998</v>
      </c>
      <c r="R6478" s="238">
        <f>Q6478*H6478</f>
        <v>0.22212736</v>
      </c>
      <c r="S6478" s="238">
        <v>0</v>
      </c>
      <c r="T6478" s="239">
        <f>S6478*H6478</f>
        <v>0</v>
      </c>
      <c r="U6478" s="39"/>
      <c r="V6478" s="39"/>
      <c r="W6478" s="39"/>
      <c r="X6478" s="39"/>
      <c r="Y6478" s="39"/>
      <c r="Z6478" s="39"/>
      <c r="AA6478" s="39"/>
      <c r="AB6478" s="39"/>
      <c r="AC6478" s="39"/>
      <c r="AD6478" s="39"/>
      <c r="AE6478" s="39"/>
      <c r="AR6478" s="240" t="s">
        <v>306</v>
      </c>
      <c r="AT6478" s="240" t="s">
        <v>191</v>
      </c>
      <c r="AU6478" s="240" t="s">
        <v>82</v>
      </c>
      <c r="AY6478" s="18" t="s">
        <v>189</v>
      </c>
      <c r="BE6478" s="241">
        <f>IF(N6478="základní",J6478,0)</f>
        <v>0</v>
      </c>
      <c r="BF6478" s="241">
        <f>IF(N6478="snížená",J6478,0)</f>
        <v>0</v>
      </c>
      <c r="BG6478" s="241">
        <f>IF(N6478="zákl. přenesená",J6478,0)</f>
        <v>0</v>
      </c>
      <c r="BH6478" s="241">
        <f>IF(N6478="sníž. přenesená",J6478,0)</f>
        <v>0</v>
      </c>
      <c r="BI6478" s="241">
        <f>IF(N6478="nulová",J6478,0)</f>
        <v>0</v>
      </c>
      <c r="BJ6478" s="18" t="s">
        <v>80</v>
      </c>
      <c r="BK6478" s="241">
        <f>ROUND(I6478*H6478,2)</f>
        <v>0</v>
      </c>
      <c r="BL6478" s="18" t="s">
        <v>306</v>
      </c>
      <c r="BM6478" s="240" t="s">
        <v>4162</v>
      </c>
    </row>
    <row r="6479" s="2" customFormat="1">
      <c r="A6479" s="39"/>
      <c r="B6479" s="40"/>
      <c r="C6479" s="41"/>
      <c r="D6479" s="242" t="s">
        <v>197</v>
      </c>
      <c r="E6479" s="41"/>
      <c r="F6479" s="243" t="s">
        <v>4163</v>
      </c>
      <c r="G6479" s="41"/>
      <c r="H6479" s="41"/>
      <c r="I6479" s="244"/>
      <c r="J6479" s="41"/>
      <c r="K6479" s="41"/>
      <c r="L6479" s="45"/>
      <c r="M6479" s="245"/>
      <c r="N6479" s="246"/>
      <c r="O6479" s="92"/>
      <c r="P6479" s="92"/>
      <c r="Q6479" s="92"/>
      <c r="R6479" s="92"/>
      <c r="S6479" s="92"/>
      <c r="T6479" s="93"/>
      <c r="U6479" s="39"/>
      <c r="V6479" s="39"/>
      <c r="W6479" s="39"/>
      <c r="X6479" s="39"/>
      <c r="Y6479" s="39"/>
      <c r="Z6479" s="39"/>
      <c r="AA6479" s="39"/>
      <c r="AB6479" s="39"/>
      <c r="AC6479" s="39"/>
      <c r="AD6479" s="39"/>
      <c r="AE6479" s="39"/>
      <c r="AT6479" s="18" t="s">
        <v>197</v>
      </c>
      <c r="AU6479" s="18" t="s">
        <v>82</v>
      </c>
    </row>
    <row r="6480" s="2" customFormat="1">
      <c r="A6480" s="39"/>
      <c r="B6480" s="40"/>
      <c r="C6480" s="41"/>
      <c r="D6480" s="247" t="s">
        <v>198</v>
      </c>
      <c r="E6480" s="41"/>
      <c r="F6480" s="248" t="s">
        <v>4164</v>
      </c>
      <c r="G6480" s="41"/>
      <c r="H6480" s="41"/>
      <c r="I6480" s="244"/>
      <c r="J6480" s="41"/>
      <c r="K6480" s="41"/>
      <c r="L6480" s="45"/>
      <c r="M6480" s="245"/>
      <c r="N6480" s="246"/>
      <c r="O6480" s="92"/>
      <c r="P6480" s="92"/>
      <c r="Q6480" s="92"/>
      <c r="R6480" s="92"/>
      <c r="S6480" s="92"/>
      <c r="T6480" s="93"/>
      <c r="U6480" s="39"/>
      <c r="V6480" s="39"/>
      <c r="W6480" s="39"/>
      <c r="X6480" s="39"/>
      <c r="Y6480" s="39"/>
      <c r="Z6480" s="39"/>
      <c r="AA6480" s="39"/>
      <c r="AB6480" s="39"/>
      <c r="AC6480" s="39"/>
      <c r="AD6480" s="39"/>
      <c r="AE6480" s="39"/>
      <c r="AT6480" s="18" t="s">
        <v>198</v>
      </c>
      <c r="AU6480" s="18" t="s">
        <v>82</v>
      </c>
    </row>
    <row r="6481" s="13" customFormat="1">
      <c r="A6481" s="13"/>
      <c r="B6481" s="249"/>
      <c r="C6481" s="250"/>
      <c r="D6481" s="242" t="s">
        <v>200</v>
      </c>
      <c r="E6481" s="251" t="s">
        <v>1</v>
      </c>
      <c r="F6481" s="252" t="s">
        <v>757</v>
      </c>
      <c r="G6481" s="250"/>
      <c r="H6481" s="251" t="s">
        <v>1</v>
      </c>
      <c r="I6481" s="253"/>
      <c r="J6481" s="250"/>
      <c r="K6481" s="250"/>
      <c r="L6481" s="254"/>
      <c r="M6481" s="255"/>
      <c r="N6481" s="256"/>
      <c r="O6481" s="256"/>
      <c r="P6481" s="256"/>
      <c r="Q6481" s="256"/>
      <c r="R6481" s="256"/>
      <c r="S6481" s="256"/>
      <c r="T6481" s="257"/>
      <c r="U6481" s="13"/>
      <c r="V6481" s="13"/>
      <c r="W6481" s="13"/>
      <c r="X6481" s="13"/>
      <c r="Y6481" s="13"/>
      <c r="Z6481" s="13"/>
      <c r="AA6481" s="13"/>
      <c r="AB6481" s="13"/>
      <c r="AC6481" s="13"/>
      <c r="AD6481" s="13"/>
      <c r="AE6481" s="13"/>
      <c r="AT6481" s="258" t="s">
        <v>200</v>
      </c>
      <c r="AU6481" s="258" t="s">
        <v>82</v>
      </c>
      <c r="AV6481" s="13" t="s">
        <v>80</v>
      </c>
      <c r="AW6481" s="13" t="s">
        <v>30</v>
      </c>
      <c r="AX6481" s="13" t="s">
        <v>73</v>
      </c>
      <c r="AY6481" s="258" t="s">
        <v>189</v>
      </c>
    </row>
    <row r="6482" s="13" customFormat="1">
      <c r="A6482" s="13"/>
      <c r="B6482" s="249"/>
      <c r="C6482" s="250"/>
      <c r="D6482" s="242" t="s">
        <v>200</v>
      </c>
      <c r="E6482" s="251" t="s">
        <v>1</v>
      </c>
      <c r="F6482" s="252" t="s">
        <v>894</v>
      </c>
      <c r="G6482" s="250"/>
      <c r="H6482" s="251" t="s">
        <v>1</v>
      </c>
      <c r="I6482" s="253"/>
      <c r="J6482" s="250"/>
      <c r="K6482" s="250"/>
      <c r="L6482" s="254"/>
      <c r="M6482" s="255"/>
      <c r="N6482" s="256"/>
      <c r="O6482" s="256"/>
      <c r="P6482" s="256"/>
      <c r="Q6482" s="256"/>
      <c r="R6482" s="256"/>
      <c r="S6482" s="256"/>
      <c r="T6482" s="257"/>
      <c r="U6482" s="13"/>
      <c r="V6482" s="13"/>
      <c r="W6482" s="13"/>
      <c r="X6482" s="13"/>
      <c r="Y6482" s="13"/>
      <c r="Z6482" s="13"/>
      <c r="AA6482" s="13"/>
      <c r="AB6482" s="13"/>
      <c r="AC6482" s="13"/>
      <c r="AD6482" s="13"/>
      <c r="AE6482" s="13"/>
      <c r="AT6482" s="258" t="s">
        <v>200</v>
      </c>
      <c r="AU6482" s="258" t="s">
        <v>82</v>
      </c>
      <c r="AV6482" s="13" t="s">
        <v>80</v>
      </c>
      <c r="AW6482" s="13" t="s">
        <v>30</v>
      </c>
      <c r="AX6482" s="13" t="s">
        <v>73</v>
      </c>
      <c r="AY6482" s="258" t="s">
        <v>189</v>
      </c>
    </row>
    <row r="6483" s="13" customFormat="1">
      <c r="A6483" s="13"/>
      <c r="B6483" s="249"/>
      <c r="C6483" s="250"/>
      <c r="D6483" s="242" t="s">
        <v>200</v>
      </c>
      <c r="E6483" s="251" t="s">
        <v>1</v>
      </c>
      <c r="F6483" s="252" t="s">
        <v>4165</v>
      </c>
      <c r="G6483" s="250"/>
      <c r="H6483" s="251" t="s">
        <v>1</v>
      </c>
      <c r="I6483" s="253"/>
      <c r="J6483" s="250"/>
      <c r="K6483" s="250"/>
      <c r="L6483" s="254"/>
      <c r="M6483" s="255"/>
      <c r="N6483" s="256"/>
      <c r="O6483" s="256"/>
      <c r="P6483" s="256"/>
      <c r="Q6483" s="256"/>
      <c r="R6483" s="256"/>
      <c r="S6483" s="256"/>
      <c r="T6483" s="257"/>
      <c r="U6483" s="13"/>
      <c r="V6483" s="13"/>
      <c r="W6483" s="13"/>
      <c r="X6483" s="13"/>
      <c r="Y6483" s="13"/>
      <c r="Z6483" s="13"/>
      <c r="AA6483" s="13"/>
      <c r="AB6483" s="13"/>
      <c r="AC6483" s="13"/>
      <c r="AD6483" s="13"/>
      <c r="AE6483" s="13"/>
      <c r="AT6483" s="258" t="s">
        <v>200</v>
      </c>
      <c r="AU6483" s="258" t="s">
        <v>82</v>
      </c>
      <c r="AV6483" s="13" t="s">
        <v>80</v>
      </c>
      <c r="AW6483" s="13" t="s">
        <v>30</v>
      </c>
      <c r="AX6483" s="13" t="s">
        <v>73</v>
      </c>
      <c r="AY6483" s="258" t="s">
        <v>189</v>
      </c>
    </row>
    <row r="6484" s="13" customFormat="1">
      <c r="A6484" s="13"/>
      <c r="B6484" s="249"/>
      <c r="C6484" s="250"/>
      <c r="D6484" s="242" t="s">
        <v>200</v>
      </c>
      <c r="E6484" s="251" t="s">
        <v>1</v>
      </c>
      <c r="F6484" s="252" t="s">
        <v>338</v>
      </c>
      <c r="G6484" s="250"/>
      <c r="H6484" s="251" t="s">
        <v>1</v>
      </c>
      <c r="I6484" s="253"/>
      <c r="J6484" s="250"/>
      <c r="K6484" s="250"/>
      <c r="L6484" s="254"/>
      <c r="M6484" s="255"/>
      <c r="N6484" s="256"/>
      <c r="O6484" s="256"/>
      <c r="P6484" s="256"/>
      <c r="Q6484" s="256"/>
      <c r="R6484" s="256"/>
      <c r="S6484" s="256"/>
      <c r="T6484" s="257"/>
      <c r="U6484" s="13"/>
      <c r="V6484" s="13"/>
      <c r="W6484" s="13"/>
      <c r="X6484" s="13"/>
      <c r="Y6484" s="13"/>
      <c r="Z6484" s="13"/>
      <c r="AA6484" s="13"/>
      <c r="AB6484" s="13"/>
      <c r="AC6484" s="13"/>
      <c r="AD6484" s="13"/>
      <c r="AE6484" s="13"/>
      <c r="AT6484" s="258" t="s">
        <v>200</v>
      </c>
      <c r="AU6484" s="258" t="s">
        <v>82</v>
      </c>
      <c r="AV6484" s="13" t="s">
        <v>80</v>
      </c>
      <c r="AW6484" s="13" t="s">
        <v>30</v>
      </c>
      <c r="AX6484" s="13" t="s">
        <v>73</v>
      </c>
      <c r="AY6484" s="258" t="s">
        <v>189</v>
      </c>
    </row>
    <row r="6485" s="13" customFormat="1">
      <c r="A6485" s="13"/>
      <c r="B6485" s="249"/>
      <c r="C6485" s="250"/>
      <c r="D6485" s="242" t="s">
        <v>200</v>
      </c>
      <c r="E6485" s="251" t="s">
        <v>1</v>
      </c>
      <c r="F6485" s="252" t="s">
        <v>823</v>
      </c>
      <c r="G6485" s="250"/>
      <c r="H6485" s="251" t="s">
        <v>1</v>
      </c>
      <c r="I6485" s="253"/>
      <c r="J6485" s="250"/>
      <c r="K6485" s="250"/>
      <c r="L6485" s="254"/>
      <c r="M6485" s="255"/>
      <c r="N6485" s="256"/>
      <c r="O6485" s="256"/>
      <c r="P6485" s="256"/>
      <c r="Q6485" s="256"/>
      <c r="R6485" s="256"/>
      <c r="S6485" s="256"/>
      <c r="T6485" s="257"/>
      <c r="U6485" s="13"/>
      <c r="V6485" s="13"/>
      <c r="W6485" s="13"/>
      <c r="X6485" s="13"/>
      <c r="Y6485" s="13"/>
      <c r="Z6485" s="13"/>
      <c r="AA6485" s="13"/>
      <c r="AB6485" s="13"/>
      <c r="AC6485" s="13"/>
      <c r="AD6485" s="13"/>
      <c r="AE6485" s="13"/>
      <c r="AT6485" s="258" t="s">
        <v>200</v>
      </c>
      <c r="AU6485" s="258" t="s">
        <v>82</v>
      </c>
      <c r="AV6485" s="13" t="s">
        <v>80</v>
      </c>
      <c r="AW6485" s="13" t="s">
        <v>30</v>
      </c>
      <c r="AX6485" s="13" t="s">
        <v>73</v>
      </c>
      <c r="AY6485" s="258" t="s">
        <v>189</v>
      </c>
    </row>
    <row r="6486" s="14" customFormat="1">
      <c r="A6486" s="14"/>
      <c r="B6486" s="259"/>
      <c r="C6486" s="260"/>
      <c r="D6486" s="242" t="s">
        <v>200</v>
      </c>
      <c r="E6486" s="261" t="s">
        <v>1</v>
      </c>
      <c r="F6486" s="262" t="s">
        <v>824</v>
      </c>
      <c r="G6486" s="260"/>
      <c r="H6486" s="263">
        <v>4.6870000000000003</v>
      </c>
      <c r="I6486" s="264"/>
      <c r="J6486" s="260"/>
      <c r="K6486" s="260"/>
      <c r="L6486" s="265"/>
      <c r="M6486" s="266"/>
      <c r="N6486" s="267"/>
      <c r="O6486" s="267"/>
      <c r="P6486" s="267"/>
      <c r="Q6486" s="267"/>
      <c r="R6486" s="267"/>
      <c r="S6486" s="267"/>
      <c r="T6486" s="268"/>
      <c r="U6486" s="14"/>
      <c r="V6486" s="14"/>
      <c r="W6486" s="14"/>
      <c r="X6486" s="14"/>
      <c r="Y6486" s="14"/>
      <c r="Z6486" s="14"/>
      <c r="AA6486" s="14"/>
      <c r="AB6486" s="14"/>
      <c r="AC6486" s="14"/>
      <c r="AD6486" s="14"/>
      <c r="AE6486" s="14"/>
      <c r="AT6486" s="269" t="s">
        <v>200</v>
      </c>
      <c r="AU6486" s="269" t="s">
        <v>82</v>
      </c>
      <c r="AV6486" s="14" t="s">
        <v>82</v>
      </c>
      <c r="AW6486" s="14" t="s">
        <v>30</v>
      </c>
      <c r="AX6486" s="14" t="s">
        <v>73</v>
      </c>
      <c r="AY6486" s="269" t="s">
        <v>189</v>
      </c>
    </row>
    <row r="6487" s="13" customFormat="1">
      <c r="A6487" s="13"/>
      <c r="B6487" s="249"/>
      <c r="C6487" s="250"/>
      <c r="D6487" s="242" t="s">
        <v>200</v>
      </c>
      <c r="E6487" s="251" t="s">
        <v>1</v>
      </c>
      <c r="F6487" s="252" t="s">
        <v>369</v>
      </c>
      <c r="G6487" s="250"/>
      <c r="H6487" s="251" t="s">
        <v>1</v>
      </c>
      <c r="I6487" s="253"/>
      <c r="J6487" s="250"/>
      <c r="K6487" s="250"/>
      <c r="L6487" s="254"/>
      <c r="M6487" s="255"/>
      <c r="N6487" s="256"/>
      <c r="O6487" s="256"/>
      <c r="P6487" s="256"/>
      <c r="Q6487" s="256"/>
      <c r="R6487" s="256"/>
      <c r="S6487" s="256"/>
      <c r="T6487" s="257"/>
      <c r="U6487" s="13"/>
      <c r="V6487" s="13"/>
      <c r="W6487" s="13"/>
      <c r="X6487" s="13"/>
      <c r="Y6487" s="13"/>
      <c r="Z6487" s="13"/>
      <c r="AA6487" s="13"/>
      <c r="AB6487" s="13"/>
      <c r="AC6487" s="13"/>
      <c r="AD6487" s="13"/>
      <c r="AE6487" s="13"/>
      <c r="AT6487" s="258" t="s">
        <v>200</v>
      </c>
      <c r="AU6487" s="258" t="s">
        <v>82</v>
      </c>
      <c r="AV6487" s="13" t="s">
        <v>80</v>
      </c>
      <c r="AW6487" s="13" t="s">
        <v>30</v>
      </c>
      <c r="AX6487" s="13" t="s">
        <v>73</v>
      </c>
      <c r="AY6487" s="258" t="s">
        <v>189</v>
      </c>
    </row>
    <row r="6488" s="14" customFormat="1">
      <c r="A6488" s="14"/>
      <c r="B6488" s="259"/>
      <c r="C6488" s="260"/>
      <c r="D6488" s="242" t="s">
        <v>200</v>
      </c>
      <c r="E6488" s="261" t="s">
        <v>1</v>
      </c>
      <c r="F6488" s="262" t="s">
        <v>825</v>
      </c>
      <c r="G6488" s="260"/>
      <c r="H6488" s="263">
        <v>-1.565</v>
      </c>
      <c r="I6488" s="264"/>
      <c r="J6488" s="260"/>
      <c r="K6488" s="260"/>
      <c r="L6488" s="265"/>
      <c r="M6488" s="266"/>
      <c r="N6488" s="267"/>
      <c r="O6488" s="267"/>
      <c r="P6488" s="267"/>
      <c r="Q6488" s="267"/>
      <c r="R6488" s="267"/>
      <c r="S6488" s="267"/>
      <c r="T6488" s="268"/>
      <c r="U6488" s="14"/>
      <c r="V6488" s="14"/>
      <c r="W6488" s="14"/>
      <c r="X6488" s="14"/>
      <c r="Y6488" s="14"/>
      <c r="Z6488" s="14"/>
      <c r="AA6488" s="14"/>
      <c r="AB6488" s="14"/>
      <c r="AC6488" s="14"/>
      <c r="AD6488" s="14"/>
      <c r="AE6488" s="14"/>
      <c r="AT6488" s="269" t="s">
        <v>200</v>
      </c>
      <c r="AU6488" s="269" t="s">
        <v>82</v>
      </c>
      <c r="AV6488" s="14" t="s">
        <v>82</v>
      </c>
      <c r="AW6488" s="14" t="s">
        <v>30</v>
      </c>
      <c r="AX6488" s="14" t="s">
        <v>73</v>
      </c>
      <c r="AY6488" s="269" t="s">
        <v>189</v>
      </c>
    </row>
    <row r="6489" s="13" customFormat="1">
      <c r="A6489" s="13"/>
      <c r="B6489" s="249"/>
      <c r="C6489" s="250"/>
      <c r="D6489" s="242" t="s">
        <v>200</v>
      </c>
      <c r="E6489" s="251" t="s">
        <v>1</v>
      </c>
      <c r="F6489" s="252" t="s">
        <v>606</v>
      </c>
      <c r="G6489" s="250"/>
      <c r="H6489" s="251" t="s">
        <v>1</v>
      </c>
      <c r="I6489" s="253"/>
      <c r="J6489" s="250"/>
      <c r="K6489" s="250"/>
      <c r="L6489" s="254"/>
      <c r="M6489" s="255"/>
      <c r="N6489" s="256"/>
      <c r="O6489" s="256"/>
      <c r="P6489" s="256"/>
      <c r="Q6489" s="256"/>
      <c r="R6489" s="256"/>
      <c r="S6489" s="256"/>
      <c r="T6489" s="257"/>
      <c r="U6489" s="13"/>
      <c r="V6489" s="13"/>
      <c r="W6489" s="13"/>
      <c r="X6489" s="13"/>
      <c r="Y6489" s="13"/>
      <c r="Z6489" s="13"/>
      <c r="AA6489" s="13"/>
      <c r="AB6489" s="13"/>
      <c r="AC6489" s="13"/>
      <c r="AD6489" s="13"/>
      <c r="AE6489" s="13"/>
      <c r="AT6489" s="258" t="s">
        <v>200</v>
      </c>
      <c r="AU6489" s="258" t="s">
        <v>82</v>
      </c>
      <c r="AV6489" s="13" t="s">
        <v>80</v>
      </c>
      <c r="AW6489" s="13" t="s">
        <v>30</v>
      </c>
      <c r="AX6489" s="13" t="s">
        <v>73</v>
      </c>
      <c r="AY6489" s="258" t="s">
        <v>189</v>
      </c>
    </row>
    <row r="6490" s="14" customFormat="1">
      <c r="A6490" s="14"/>
      <c r="B6490" s="259"/>
      <c r="C6490" s="260"/>
      <c r="D6490" s="242" t="s">
        <v>200</v>
      </c>
      <c r="E6490" s="261" t="s">
        <v>1</v>
      </c>
      <c r="F6490" s="262" t="s">
        <v>826</v>
      </c>
      <c r="G6490" s="260"/>
      <c r="H6490" s="263">
        <v>5.7839999999999998</v>
      </c>
      <c r="I6490" s="264"/>
      <c r="J6490" s="260"/>
      <c r="K6490" s="260"/>
      <c r="L6490" s="265"/>
      <c r="M6490" s="266"/>
      <c r="N6490" s="267"/>
      <c r="O6490" s="267"/>
      <c r="P6490" s="267"/>
      <c r="Q6490" s="267"/>
      <c r="R6490" s="267"/>
      <c r="S6490" s="267"/>
      <c r="T6490" s="268"/>
      <c r="U6490" s="14"/>
      <c r="V6490" s="14"/>
      <c r="W6490" s="14"/>
      <c r="X6490" s="14"/>
      <c r="Y6490" s="14"/>
      <c r="Z6490" s="14"/>
      <c r="AA6490" s="14"/>
      <c r="AB6490" s="14"/>
      <c r="AC6490" s="14"/>
      <c r="AD6490" s="14"/>
      <c r="AE6490" s="14"/>
      <c r="AT6490" s="269" t="s">
        <v>200</v>
      </c>
      <c r="AU6490" s="269" t="s">
        <v>82</v>
      </c>
      <c r="AV6490" s="14" t="s">
        <v>82</v>
      </c>
      <c r="AW6490" s="14" t="s">
        <v>30</v>
      </c>
      <c r="AX6490" s="14" t="s">
        <v>73</v>
      </c>
      <c r="AY6490" s="269" t="s">
        <v>189</v>
      </c>
    </row>
    <row r="6491" s="13" customFormat="1">
      <c r="A6491" s="13"/>
      <c r="B6491" s="249"/>
      <c r="C6491" s="250"/>
      <c r="D6491" s="242" t="s">
        <v>200</v>
      </c>
      <c r="E6491" s="251" t="s">
        <v>1</v>
      </c>
      <c r="F6491" s="252" t="s">
        <v>369</v>
      </c>
      <c r="G6491" s="250"/>
      <c r="H6491" s="251" t="s">
        <v>1</v>
      </c>
      <c r="I6491" s="253"/>
      <c r="J6491" s="250"/>
      <c r="K6491" s="250"/>
      <c r="L6491" s="254"/>
      <c r="M6491" s="255"/>
      <c r="N6491" s="256"/>
      <c r="O6491" s="256"/>
      <c r="P6491" s="256"/>
      <c r="Q6491" s="256"/>
      <c r="R6491" s="256"/>
      <c r="S6491" s="256"/>
      <c r="T6491" s="257"/>
      <c r="U6491" s="13"/>
      <c r="V6491" s="13"/>
      <c r="W6491" s="13"/>
      <c r="X6491" s="13"/>
      <c r="Y6491" s="13"/>
      <c r="Z6491" s="13"/>
      <c r="AA6491" s="13"/>
      <c r="AB6491" s="13"/>
      <c r="AC6491" s="13"/>
      <c r="AD6491" s="13"/>
      <c r="AE6491" s="13"/>
      <c r="AT6491" s="258" t="s">
        <v>200</v>
      </c>
      <c r="AU6491" s="258" t="s">
        <v>82</v>
      </c>
      <c r="AV6491" s="13" t="s">
        <v>80</v>
      </c>
      <c r="AW6491" s="13" t="s">
        <v>30</v>
      </c>
      <c r="AX6491" s="13" t="s">
        <v>73</v>
      </c>
      <c r="AY6491" s="258" t="s">
        <v>189</v>
      </c>
    </row>
    <row r="6492" s="14" customFormat="1">
      <c r="A6492" s="14"/>
      <c r="B6492" s="259"/>
      <c r="C6492" s="260"/>
      <c r="D6492" s="242" t="s">
        <v>200</v>
      </c>
      <c r="E6492" s="261" t="s">
        <v>1</v>
      </c>
      <c r="F6492" s="262" t="s">
        <v>827</v>
      </c>
      <c r="G6492" s="260"/>
      <c r="H6492" s="263">
        <v>-0.28000000000000003</v>
      </c>
      <c r="I6492" s="264"/>
      <c r="J6492" s="260"/>
      <c r="K6492" s="260"/>
      <c r="L6492" s="265"/>
      <c r="M6492" s="266"/>
      <c r="N6492" s="267"/>
      <c r="O6492" s="267"/>
      <c r="P6492" s="267"/>
      <c r="Q6492" s="267"/>
      <c r="R6492" s="267"/>
      <c r="S6492" s="267"/>
      <c r="T6492" s="268"/>
      <c r="U6492" s="14"/>
      <c r="V6492" s="14"/>
      <c r="W6492" s="14"/>
      <c r="X6492" s="14"/>
      <c r="Y6492" s="14"/>
      <c r="Z6492" s="14"/>
      <c r="AA6492" s="14"/>
      <c r="AB6492" s="14"/>
      <c r="AC6492" s="14"/>
      <c r="AD6492" s="14"/>
      <c r="AE6492" s="14"/>
      <c r="AT6492" s="269" t="s">
        <v>200</v>
      </c>
      <c r="AU6492" s="269" t="s">
        <v>82</v>
      </c>
      <c r="AV6492" s="14" t="s">
        <v>82</v>
      </c>
      <c r="AW6492" s="14" t="s">
        <v>30</v>
      </c>
      <c r="AX6492" s="14" t="s">
        <v>73</v>
      </c>
      <c r="AY6492" s="269" t="s">
        <v>189</v>
      </c>
    </row>
    <row r="6493" s="13" customFormat="1">
      <c r="A6493" s="13"/>
      <c r="B6493" s="249"/>
      <c r="C6493" s="250"/>
      <c r="D6493" s="242" t="s">
        <v>200</v>
      </c>
      <c r="E6493" s="251" t="s">
        <v>1</v>
      </c>
      <c r="F6493" s="252" t="s">
        <v>608</v>
      </c>
      <c r="G6493" s="250"/>
      <c r="H6493" s="251" t="s">
        <v>1</v>
      </c>
      <c r="I6493" s="253"/>
      <c r="J6493" s="250"/>
      <c r="K6493" s="250"/>
      <c r="L6493" s="254"/>
      <c r="M6493" s="255"/>
      <c r="N6493" s="256"/>
      <c r="O6493" s="256"/>
      <c r="P6493" s="256"/>
      <c r="Q6493" s="256"/>
      <c r="R6493" s="256"/>
      <c r="S6493" s="256"/>
      <c r="T6493" s="257"/>
      <c r="U6493" s="13"/>
      <c r="V6493" s="13"/>
      <c r="W6493" s="13"/>
      <c r="X6493" s="13"/>
      <c r="Y6493" s="13"/>
      <c r="Z6493" s="13"/>
      <c r="AA6493" s="13"/>
      <c r="AB6493" s="13"/>
      <c r="AC6493" s="13"/>
      <c r="AD6493" s="13"/>
      <c r="AE6493" s="13"/>
      <c r="AT6493" s="258" t="s">
        <v>200</v>
      </c>
      <c r="AU6493" s="258" t="s">
        <v>82</v>
      </c>
      <c r="AV6493" s="13" t="s">
        <v>80</v>
      </c>
      <c r="AW6493" s="13" t="s">
        <v>30</v>
      </c>
      <c r="AX6493" s="13" t="s">
        <v>73</v>
      </c>
      <c r="AY6493" s="258" t="s">
        <v>189</v>
      </c>
    </row>
    <row r="6494" s="14" customFormat="1">
      <c r="A6494" s="14"/>
      <c r="B6494" s="259"/>
      <c r="C6494" s="260"/>
      <c r="D6494" s="242" t="s">
        <v>200</v>
      </c>
      <c r="E6494" s="261" t="s">
        <v>1</v>
      </c>
      <c r="F6494" s="262" t="s">
        <v>828</v>
      </c>
      <c r="G6494" s="260"/>
      <c r="H6494" s="263">
        <v>5.1029999999999998</v>
      </c>
      <c r="I6494" s="264"/>
      <c r="J6494" s="260"/>
      <c r="K6494" s="260"/>
      <c r="L6494" s="265"/>
      <c r="M6494" s="266"/>
      <c r="N6494" s="267"/>
      <c r="O6494" s="267"/>
      <c r="P6494" s="267"/>
      <c r="Q6494" s="267"/>
      <c r="R6494" s="267"/>
      <c r="S6494" s="267"/>
      <c r="T6494" s="268"/>
      <c r="U6494" s="14"/>
      <c r="V6494" s="14"/>
      <c r="W6494" s="14"/>
      <c r="X6494" s="14"/>
      <c r="Y6494" s="14"/>
      <c r="Z6494" s="14"/>
      <c r="AA6494" s="14"/>
      <c r="AB6494" s="14"/>
      <c r="AC6494" s="14"/>
      <c r="AD6494" s="14"/>
      <c r="AE6494" s="14"/>
      <c r="AT6494" s="269" t="s">
        <v>200</v>
      </c>
      <c r="AU6494" s="269" t="s">
        <v>82</v>
      </c>
      <c r="AV6494" s="14" t="s">
        <v>82</v>
      </c>
      <c r="AW6494" s="14" t="s">
        <v>30</v>
      </c>
      <c r="AX6494" s="14" t="s">
        <v>73</v>
      </c>
      <c r="AY6494" s="269" t="s">
        <v>189</v>
      </c>
    </row>
    <row r="6495" s="13" customFormat="1">
      <c r="A6495" s="13"/>
      <c r="B6495" s="249"/>
      <c r="C6495" s="250"/>
      <c r="D6495" s="242" t="s">
        <v>200</v>
      </c>
      <c r="E6495" s="251" t="s">
        <v>1</v>
      </c>
      <c r="F6495" s="252" t="s">
        <v>369</v>
      </c>
      <c r="G6495" s="250"/>
      <c r="H6495" s="251" t="s">
        <v>1</v>
      </c>
      <c r="I6495" s="253"/>
      <c r="J6495" s="250"/>
      <c r="K6495" s="250"/>
      <c r="L6495" s="254"/>
      <c r="M6495" s="255"/>
      <c r="N6495" s="256"/>
      <c r="O6495" s="256"/>
      <c r="P6495" s="256"/>
      <c r="Q6495" s="256"/>
      <c r="R6495" s="256"/>
      <c r="S6495" s="256"/>
      <c r="T6495" s="257"/>
      <c r="U6495" s="13"/>
      <c r="V6495" s="13"/>
      <c r="W6495" s="13"/>
      <c r="X6495" s="13"/>
      <c r="Y6495" s="13"/>
      <c r="Z6495" s="13"/>
      <c r="AA6495" s="13"/>
      <c r="AB6495" s="13"/>
      <c r="AC6495" s="13"/>
      <c r="AD6495" s="13"/>
      <c r="AE6495" s="13"/>
      <c r="AT6495" s="258" t="s">
        <v>200</v>
      </c>
      <c r="AU6495" s="258" t="s">
        <v>82</v>
      </c>
      <c r="AV6495" s="13" t="s">
        <v>80</v>
      </c>
      <c r="AW6495" s="13" t="s">
        <v>30</v>
      </c>
      <c r="AX6495" s="13" t="s">
        <v>73</v>
      </c>
      <c r="AY6495" s="258" t="s">
        <v>189</v>
      </c>
    </row>
    <row r="6496" s="14" customFormat="1">
      <c r="A6496" s="14"/>
      <c r="B6496" s="259"/>
      <c r="C6496" s="260"/>
      <c r="D6496" s="242" t="s">
        <v>200</v>
      </c>
      <c r="E6496" s="261" t="s">
        <v>1</v>
      </c>
      <c r="F6496" s="262" t="s">
        <v>829</v>
      </c>
      <c r="G6496" s="260"/>
      <c r="H6496" s="263">
        <v>-0.63</v>
      </c>
      <c r="I6496" s="264"/>
      <c r="J6496" s="260"/>
      <c r="K6496" s="260"/>
      <c r="L6496" s="265"/>
      <c r="M6496" s="266"/>
      <c r="N6496" s="267"/>
      <c r="O6496" s="267"/>
      <c r="P6496" s="267"/>
      <c r="Q6496" s="267"/>
      <c r="R6496" s="267"/>
      <c r="S6496" s="267"/>
      <c r="T6496" s="268"/>
      <c r="U6496" s="14"/>
      <c r="V6496" s="14"/>
      <c r="W6496" s="14"/>
      <c r="X6496" s="14"/>
      <c r="Y6496" s="14"/>
      <c r="Z6496" s="14"/>
      <c r="AA6496" s="14"/>
      <c r="AB6496" s="14"/>
      <c r="AC6496" s="14"/>
      <c r="AD6496" s="14"/>
      <c r="AE6496" s="14"/>
      <c r="AT6496" s="269" t="s">
        <v>200</v>
      </c>
      <c r="AU6496" s="269" t="s">
        <v>82</v>
      </c>
      <c r="AV6496" s="14" t="s">
        <v>82</v>
      </c>
      <c r="AW6496" s="14" t="s">
        <v>30</v>
      </c>
      <c r="AX6496" s="14" t="s">
        <v>73</v>
      </c>
      <c r="AY6496" s="269" t="s">
        <v>189</v>
      </c>
    </row>
    <row r="6497" s="13" customFormat="1">
      <c r="A6497" s="13"/>
      <c r="B6497" s="249"/>
      <c r="C6497" s="250"/>
      <c r="D6497" s="242" t="s">
        <v>200</v>
      </c>
      <c r="E6497" s="251" t="s">
        <v>1</v>
      </c>
      <c r="F6497" s="252" t="s">
        <v>610</v>
      </c>
      <c r="G6497" s="250"/>
      <c r="H6497" s="251" t="s">
        <v>1</v>
      </c>
      <c r="I6497" s="253"/>
      <c r="J6497" s="250"/>
      <c r="K6497" s="250"/>
      <c r="L6497" s="254"/>
      <c r="M6497" s="255"/>
      <c r="N6497" s="256"/>
      <c r="O6497" s="256"/>
      <c r="P6497" s="256"/>
      <c r="Q6497" s="256"/>
      <c r="R6497" s="256"/>
      <c r="S6497" s="256"/>
      <c r="T6497" s="257"/>
      <c r="U6497" s="13"/>
      <c r="V6497" s="13"/>
      <c r="W6497" s="13"/>
      <c r="X6497" s="13"/>
      <c r="Y6497" s="13"/>
      <c r="Z6497" s="13"/>
      <c r="AA6497" s="13"/>
      <c r="AB6497" s="13"/>
      <c r="AC6497" s="13"/>
      <c r="AD6497" s="13"/>
      <c r="AE6497" s="13"/>
      <c r="AT6497" s="258" t="s">
        <v>200</v>
      </c>
      <c r="AU6497" s="258" t="s">
        <v>82</v>
      </c>
      <c r="AV6497" s="13" t="s">
        <v>80</v>
      </c>
      <c r="AW6497" s="13" t="s">
        <v>30</v>
      </c>
      <c r="AX6497" s="13" t="s">
        <v>73</v>
      </c>
      <c r="AY6497" s="258" t="s">
        <v>189</v>
      </c>
    </row>
    <row r="6498" s="14" customFormat="1">
      <c r="A6498" s="14"/>
      <c r="B6498" s="259"/>
      <c r="C6498" s="260"/>
      <c r="D6498" s="242" t="s">
        <v>200</v>
      </c>
      <c r="E6498" s="261" t="s">
        <v>1</v>
      </c>
      <c r="F6498" s="262" t="s">
        <v>830</v>
      </c>
      <c r="G6498" s="260"/>
      <c r="H6498" s="263">
        <v>2.8420000000000001</v>
      </c>
      <c r="I6498" s="264"/>
      <c r="J6498" s="260"/>
      <c r="K6498" s="260"/>
      <c r="L6498" s="265"/>
      <c r="M6498" s="266"/>
      <c r="N6498" s="267"/>
      <c r="O6498" s="267"/>
      <c r="P6498" s="267"/>
      <c r="Q6498" s="267"/>
      <c r="R6498" s="267"/>
      <c r="S6498" s="267"/>
      <c r="T6498" s="268"/>
      <c r="U6498" s="14"/>
      <c r="V6498" s="14"/>
      <c r="W6498" s="14"/>
      <c r="X6498" s="14"/>
      <c r="Y6498" s="14"/>
      <c r="Z6498" s="14"/>
      <c r="AA6498" s="14"/>
      <c r="AB6498" s="14"/>
      <c r="AC6498" s="14"/>
      <c r="AD6498" s="14"/>
      <c r="AE6498" s="14"/>
      <c r="AT6498" s="269" t="s">
        <v>200</v>
      </c>
      <c r="AU6498" s="269" t="s">
        <v>82</v>
      </c>
      <c r="AV6498" s="14" t="s">
        <v>82</v>
      </c>
      <c r="AW6498" s="14" t="s">
        <v>30</v>
      </c>
      <c r="AX6498" s="14" t="s">
        <v>73</v>
      </c>
      <c r="AY6498" s="269" t="s">
        <v>189</v>
      </c>
    </row>
    <row r="6499" s="13" customFormat="1">
      <c r="A6499" s="13"/>
      <c r="B6499" s="249"/>
      <c r="C6499" s="250"/>
      <c r="D6499" s="242" t="s">
        <v>200</v>
      </c>
      <c r="E6499" s="251" t="s">
        <v>1</v>
      </c>
      <c r="F6499" s="252" t="s">
        <v>595</v>
      </c>
      <c r="G6499" s="250"/>
      <c r="H6499" s="251" t="s">
        <v>1</v>
      </c>
      <c r="I6499" s="253"/>
      <c r="J6499" s="250"/>
      <c r="K6499" s="250"/>
      <c r="L6499" s="254"/>
      <c r="M6499" s="255"/>
      <c r="N6499" s="256"/>
      <c r="O6499" s="256"/>
      <c r="P6499" s="256"/>
      <c r="Q6499" s="256"/>
      <c r="R6499" s="256"/>
      <c r="S6499" s="256"/>
      <c r="T6499" s="257"/>
      <c r="U6499" s="13"/>
      <c r="V6499" s="13"/>
      <c r="W6499" s="13"/>
      <c r="X6499" s="13"/>
      <c r="Y6499" s="13"/>
      <c r="Z6499" s="13"/>
      <c r="AA6499" s="13"/>
      <c r="AB6499" s="13"/>
      <c r="AC6499" s="13"/>
      <c r="AD6499" s="13"/>
      <c r="AE6499" s="13"/>
      <c r="AT6499" s="258" t="s">
        <v>200</v>
      </c>
      <c r="AU6499" s="258" t="s">
        <v>82</v>
      </c>
      <c r="AV6499" s="13" t="s">
        <v>80</v>
      </c>
      <c r="AW6499" s="13" t="s">
        <v>30</v>
      </c>
      <c r="AX6499" s="13" t="s">
        <v>73</v>
      </c>
      <c r="AY6499" s="258" t="s">
        <v>189</v>
      </c>
    </row>
    <row r="6500" s="14" customFormat="1">
      <c r="A6500" s="14"/>
      <c r="B6500" s="259"/>
      <c r="C6500" s="260"/>
      <c r="D6500" s="242" t="s">
        <v>200</v>
      </c>
      <c r="E6500" s="261" t="s">
        <v>1</v>
      </c>
      <c r="F6500" s="262" t="s">
        <v>2016</v>
      </c>
      <c r="G6500" s="260"/>
      <c r="H6500" s="263">
        <v>0.112</v>
      </c>
      <c r="I6500" s="264"/>
      <c r="J6500" s="260"/>
      <c r="K6500" s="260"/>
      <c r="L6500" s="265"/>
      <c r="M6500" s="266"/>
      <c r="N6500" s="267"/>
      <c r="O6500" s="267"/>
      <c r="P6500" s="267"/>
      <c r="Q6500" s="267"/>
      <c r="R6500" s="267"/>
      <c r="S6500" s="267"/>
      <c r="T6500" s="268"/>
      <c r="U6500" s="14"/>
      <c r="V6500" s="14"/>
      <c r="W6500" s="14"/>
      <c r="X6500" s="14"/>
      <c r="Y6500" s="14"/>
      <c r="Z6500" s="14"/>
      <c r="AA6500" s="14"/>
      <c r="AB6500" s="14"/>
      <c r="AC6500" s="14"/>
      <c r="AD6500" s="14"/>
      <c r="AE6500" s="14"/>
      <c r="AT6500" s="269" t="s">
        <v>200</v>
      </c>
      <c r="AU6500" s="269" t="s">
        <v>82</v>
      </c>
      <c r="AV6500" s="14" t="s">
        <v>82</v>
      </c>
      <c r="AW6500" s="14" t="s">
        <v>30</v>
      </c>
      <c r="AX6500" s="14" t="s">
        <v>73</v>
      </c>
      <c r="AY6500" s="269" t="s">
        <v>189</v>
      </c>
    </row>
    <row r="6501" s="13" customFormat="1">
      <c r="A6501" s="13"/>
      <c r="B6501" s="249"/>
      <c r="C6501" s="250"/>
      <c r="D6501" s="242" t="s">
        <v>200</v>
      </c>
      <c r="E6501" s="251" t="s">
        <v>1</v>
      </c>
      <c r="F6501" s="252" t="s">
        <v>369</v>
      </c>
      <c r="G6501" s="250"/>
      <c r="H6501" s="251" t="s">
        <v>1</v>
      </c>
      <c r="I6501" s="253"/>
      <c r="J6501" s="250"/>
      <c r="K6501" s="250"/>
      <c r="L6501" s="254"/>
      <c r="M6501" s="255"/>
      <c r="N6501" s="256"/>
      <c r="O6501" s="256"/>
      <c r="P6501" s="256"/>
      <c r="Q6501" s="256"/>
      <c r="R6501" s="256"/>
      <c r="S6501" s="256"/>
      <c r="T6501" s="257"/>
      <c r="U6501" s="13"/>
      <c r="V6501" s="13"/>
      <c r="W6501" s="13"/>
      <c r="X6501" s="13"/>
      <c r="Y6501" s="13"/>
      <c r="Z6501" s="13"/>
      <c r="AA6501" s="13"/>
      <c r="AB6501" s="13"/>
      <c r="AC6501" s="13"/>
      <c r="AD6501" s="13"/>
      <c r="AE6501" s="13"/>
      <c r="AT6501" s="258" t="s">
        <v>200</v>
      </c>
      <c r="AU6501" s="258" t="s">
        <v>82</v>
      </c>
      <c r="AV6501" s="13" t="s">
        <v>80</v>
      </c>
      <c r="AW6501" s="13" t="s">
        <v>30</v>
      </c>
      <c r="AX6501" s="13" t="s">
        <v>73</v>
      </c>
      <c r="AY6501" s="258" t="s">
        <v>189</v>
      </c>
    </row>
    <row r="6502" s="14" customFormat="1">
      <c r="A6502" s="14"/>
      <c r="B6502" s="259"/>
      <c r="C6502" s="260"/>
      <c r="D6502" s="242" t="s">
        <v>200</v>
      </c>
      <c r="E6502" s="261" t="s">
        <v>1</v>
      </c>
      <c r="F6502" s="262" t="s">
        <v>831</v>
      </c>
      <c r="G6502" s="260"/>
      <c r="H6502" s="263">
        <v>-1.2949999999999999</v>
      </c>
      <c r="I6502" s="264"/>
      <c r="J6502" s="260"/>
      <c r="K6502" s="260"/>
      <c r="L6502" s="265"/>
      <c r="M6502" s="266"/>
      <c r="N6502" s="267"/>
      <c r="O6502" s="267"/>
      <c r="P6502" s="267"/>
      <c r="Q6502" s="267"/>
      <c r="R6502" s="267"/>
      <c r="S6502" s="267"/>
      <c r="T6502" s="268"/>
      <c r="U6502" s="14"/>
      <c r="V6502" s="14"/>
      <c r="W6502" s="14"/>
      <c r="X6502" s="14"/>
      <c r="Y6502" s="14"/>
      <c r="Z6502" s="14"/>
      <c r="AA6502" s="14"/>
      <c r="AB6502" s="14"/>
      <c r="AC6502" s="14"/>
      <c r="AD6502" s="14"/>
      <c r="AE6502" s="14"/>
      <c r="AT6502" s="269" t="s">
        <v>200</v>
      </c>
      <c r="AU6502" s="269" t="s">
        <v>82</v>
      </c>
      <c r="AV6502" s="14" t="s">
        <v>82</v>
      </c>
      <c r="AW6502" s="14" t="s">
        <v>30</v>
      </c>
      <c r="AX6502" s="14" t="s">
        <v>73</v>
      </c>
      <c r="AY6502" s="269" t="s">
        <v>189</v>
      </c>
    </row>
    <row r="6503" s="13" customFormat="1">
      <c r="A6503" s="13"/>
      <c r="B6503" s="249"/>
      <c r="C6503" s="250"/>
      <c r="D6503" s="242" t="s">
        <v>200</v>
      </c>
      <c r="E6503" s="251" t="s">
        <v>1</v>
      </c>
      <c r="F6503" s="252" t="s">
        <v>832</v>
      </c>
      <c r="G6503" s="250"/>
      <c r="H6503" s="251" t="s">
        <v>1</v>
      </c>
      <c r="I6503" s="253"/>
      <c r="J6503" s="250"/>
      <c r="K6503" s="250"/>
      <c r="L6503" s="254"/>
      <c r="M6503" s="255"/>
      <c r="N6503" s="256"/>
      <c r="O6503" s="256"/>
      <c r="P6503" s="256"/>
      <c r="Q6503" s="256"/>
      <c r="R6503" s="256"/>
      <c r="S6503" s="256"/>
      <c r="T6503" s="257"/>
      <c r="U6503" s="13"/>
      <c r="V6503" s="13"/>
      <c r="W6503" s="13"/>
      <c r="X6503" s="13"/>
      <c r="Y6503" s="13"/>
      <c r="Z6503" s="13"/>
      <c r="AA6503" s="13"/>
      <c r="AB6503" s="13"/>
      <c r="AC6503" s="13"/>
      <c r="AD6503" s="13"/>
      <c r="AE6503" s="13"/>
      <c r="AT6503" s="258" t="s">
        <v>200</v>
      </c>
      <c r="AU6503" s="258" t="s">
        <v>82</v>
      </c>
      <c r="AV6503" s="13" t="s">
        <v>80</v>
      </c>
      <c r="AW6503" s="13" t="s">
        <v>30</v>
      </c>
      <c r="AX6503" s="13" t="s">
        <v>73</v>
      </c>
      <c r="AY6503" s="258" t="s">
        <v>189</v>
      </c>
    </row>
    <row r="6504" s="14" customFormat="1">
      <c r="A6504" s="14"/>
      <c r="B6504" s="259"/>
      <c r="C6504" s="260"/>
      <c r="D6504" s="242" t="s">
        <v>200</v>
      </c>
      <c r="E6504" s="261" t="s">
        <v>1</v>
      </c>
      <c r="F6504" s="262" t="s">
        <v>833</v>
      </c>
      <c r="G6504" s="260"/>
      <c r="H6504" s="263">
        <v>6.0899999999999999</v>
      </c>
      <c r="I6504" s="264"/>
      <c r="J6504" s="260"/>
      <c r="K6504" s="260"/>
      <c r="L6504" s="265"/>
      <c r="M6504" s="266"/>
      <c r="N6504" s="267"/>
      <c r="O6504" s="267"/>
      <c r="P6504" s="267"/>
      <c r="Q6504" s="267"/>
      <c r="R6504" s="267"/>
      <c r="S6504" s="267"/>
      <c r="T6504" s="268"/>
      <c r="U6504" s="14"/>
      <c r="V6504" s="14"/>
      <c r="W6504" s="14"/>
      <c r="X6504" s="14"/>
      <c r="Y6504" s="14"/>
      <c r="Z6504" s="14"/>
      <c r="AA6504" s="14"/>
      <c r="AB6504" s="14"/>
      <c r="AC6504" s="14"/>
      <c r="AD6504" s="14"/>
      <c r="AE6504" s="14"/>
      <c r="AT6504" s="269" t="s">
        <v>200</v>
      </c>
      <c r="AU6504" s="269" t="s">
        <v>82</v>
      </c>
      <c r="AV6504" s="14" t="s">
        <v>82</v>
      </c>
      <c r="AW6504" s="14" t="s">
        <v>30</v>
      </c>
      <c r="AX6504" s="14" t="s">
        <v>73</v>
      </c>
      <c r="AY6504" s="269" t="s">
        <v>189</v>
      </c>
    </row>
    <row r="6505" s="13" customFormat="1">
      <c r="A6505" s="13"/>
      <c r="B6505" s="249"/>
      <c r="C6505" s="250"/>
      <c r="D6505" s="242" t="s">
        <v>200</v>
      </c>
      <c r="E6505" s="251" t="s">
        <v>1</v>
      </c>
      <c r="F6505" s="252" t="s">
        <v>369</v>
      </c>
      <c r="G6505" s="250"/>
      <c r="H6505" s="251" t="s">
        <v>1</v>
      </c>
      <c r="I6505" s="253"/>
      <c r="J6505" s="250"/>
      <c r="K6505" s="250"/>
      <c r="L6505" s="254"/>
      <c r="M6505" s="255"/>
      <c r="N6505" s="256"/>
      <c r="O6505" s="256"/>
      <c r="P6505" s="256"/>
      <c r="Q6505" s="256"/>
      <c r="R6505" s="256"/>
      <c r="S6505" s="256"/>
      <c r="T6505" s="257"/>
      <c r="U6505" s="13"/>
      <c r="V6505" s="13"/>
      <c r="W6505" s="13"/>
      <c r="X6505" s="13"/>
      <c r="Y6505" s="13"/>
      <c r="Z6505" s="13"/>
      <c r="AA6505" s="13"/>
      <c r="AB6505" s="13"/>
      <c r="AC6505" s="13"/>
      <c r="AD6505" s="13"/>
      <c r="AE6505" s="13"/>
      <c r="AT6505" s="258" t="s">
        <v>200</v>
      </c>
      <c r="AU6505" s="258" t="s">
        <v>82</v>
      </c>
      <c r="AV6505" s="13" t="s">
        <v>80</v>
      </c>
      <c r="AW6505" s="13" t="s">
        <v>30</v>
      </c>
      <c r="AX6505" s="13" t="s">
        <v>73</v>
      </c>
      <c r="AY6505" s="258" t="s">
        <v>189</v>
      </c>
    </row>
    <row r="6506" s="14" customFormat="1">
      <c r="A6506" s="14"/>
      <c r="B6506" s="259"/>
      <c r="C6506" s="260"/>
      <c r="D6506" s="242" t="s">
        <v>200</v>
      </c>
      <c r="E6506" s="261" t="s">
        <v>1</v>
      </c>
      <c r="F6506" s="262" t="s">
        <v>827</v>
      </c>
      <c r="G6506" s="260"/>
      <c r="H6506" s="263">
        <v>-0.28000000000000003</v>
      </c>
      <c r="I6506" s="264"/>
      <c r="J6506" s="260"/>
      <c r="K6506" s="260"/>
      <c r="L6506" s="265"/>
      <c r="M6506" s="266"/>
      <c r="N6506" s="267"/>
      <c r="O6506" s="267"/>
      <c r="P6506" s="267"/>
      <c r="Q6506" s="267"/>
      <c r="R6506" s="267"/>
      <c r="S6506" s="267"/>
      <c r="T6506" s="268"/>
      <c r="U6506" s="14"/>
      <c r="V6506" s="14"/>
      <c r="W6506" s="14"/>
      <c r="X6506" s="14"/>
      <c r="Y6506" s="14"/>
      <c r="Z6506" s="14"/>
      <c r="AA6506" s="14"/>
      <c r="AB6506" s="14"/>
      <c r="AC6506" s="14"/>
      <c r="AD6506" s="14"/>
      <c r="AE6506" s="14"/>
      <c r="AT6506" s="269" t="s">
        <v>200</v>
      </c>
      <c r="AU6506" s="269" t="s">
        <v>82</v>
      </c>
      <c r="AV6506" s="14" t="s">
        <v>82</v>
      </c>
      <c r="AW6506" s="14" t="s">
        <v>30</v>
      </c>
      <c r="AX6506" s="14" t="s">
        <v>73</v>
      </c>
      <c r="AY6506" s="269" t="s">
        <v>189</v>
      </c>
    </row>
    <row r="6507" s="13" customFormat="1">
      <c r="A6507" s="13"/>
      <c r="B6507" s="249"/>
      <c r="C6507" s="250"/>
      <c r="D6507" s="242" t="s">
        <v>200</v>
      </c>
      <c r="E6507" s="251" t="s">
        <v>1</v>
      </c>
      <c r="F6507" s="252" t="s">
        <v>612</v>
      </c>
      <c r="G6507" s="250"/>
      <c r="H6507" s="251" t="s">
        <v>1</v>
      </c>
      <c r="I6507" s="253"/>
      <c r="J6507" s="250"/>
      <c r="K6507" s="250"/>
      <c r="L6507" s="254"/>
      <c r="M6507" s="255"/>
      <c r="N6507" s="256"/>
      <c r="O6507" s="256"/>
      <c r="P6507" s="256"/>
      <c r="Q6507" s="256"/>
      <c r="R6507" s="256"/>
      <c r="S6507" s="256"/>
      <c r="T6507" s="257"/>
      <c r="U6507" s="13"/>
      <c r="V6507" s="13"/>
      <c r="W6507" s="13"/>
      <c r="X6507" s="13"/>
      <c r="Y6507" s="13"/>
      <c r="Z6507" s="13"/>
      <c r="AA6507" s="13"/>
      <c r="AB6507" s="13"/>
      <c r="AC6507" s="13"/>
      <c r="AD6507" s="13"/>
      <c r="AE6507" s="13"/>
      <c r="AT6507" s="258" t="s">
        <v>200</v>
      </c>
      <c r="AU6507" s="258" t="s">
        <v>82</v>
      </c>
      <c r="AV6507" s="13" t="s">
        <v>80</v>
      </c>
      <c r="AW6507" s="13" t="s">
        <v>30</v>
      </c>
      <c r="AX6507" s="13" t="s">
        <v>73</v>
      </c>
      <c r="AY6507" s="258" t="s">
        <v>189</v>
      </c>
    </row>
    <row r="6508" s="14" customFormat="1">
      <c r="A6508" s="14"/>
      <c r="B6508" s="259"/>
      <c r="C6508" s="260"/>
      <c r="D6508" s="242" t="s">
        <v>200</v>
      </c>
      <c r="E6508" s="261" t="s">
        <v>1</v>
      </c>
      <c r="F6508" s="262" t="s">
        <v>834</v>
      </c>
      <c r="G6508" s="260"/>
      <c r="H6508" s="263">
        <v>7.375</v>
      </c>
      <c r="I6508" s="264"/>
      <c r="J6508" s="260"/>
      <c r="K6508" s="260"/>
      <c r="L6508" s="265"/>
      <c r="M6508" s="266"/>
      <c r="N6508" s="267"/>
      <c r="O6508" s="267"/>
      <c r="P6508" s="267"/>
      <c r="Q6508" s="267"/>
      <c r="R6508" s="267"/>
      <c r="S6508" s="267"/>
      <c r="T6508" s="268"/>
      <c r="U6508" s="14"/>
      <c r="V6508" s="14"/>
      <c r="W6508" s="14"/>
      <c r="X6508" s="14"/>
      <c r="Y6508" s="14"/>
      <c r="Z6508" s="14"/>
      <c r="AA6508" s="14"/>
      <c r="AB6508" s="14"/>
      <c r="AC6508" s="14"/>
      <c r="AD6508" s="14"/>
      <c r="AE6508" s="14"/>
      <c r="AT6508" s="269" t="s">
        <v>200</v>
      </c>
      <c r="AU6508" s="269" t="s">
        <v>82</v>
      </c>
      <c r="AV6508" s="14" t="s">
        <v>82</v>
      </c>
      <c r="AW6508" s="14" t="s">
        <v>30</v>
      </c>
      <c r="AX6508" s="14" t="s">
        <v>73</v>
      </c>
      <c r="AY6508" s="269" t="s">
        <v>189</v>
      </c>
    </row>
    <row r="6509" s="13" customFormat="1">
      <c r="A6509" s="13"/>
      <c r="B6509" s="249"/>
      <c r="C6509" s="250"/>
      <c r="D6509" s="242" t="s">
        <v>200</v>
      </c>
      <c r="E6509" s="251" t="s">
        <v>1</v>
      </c>
      <c r="F6509" s="252" t="s">
        <v>595</v>
      </c>
      <c r="G6509" s="250"/>
      <c r="H6509" s="251" t="s">
        <v>1</v>
      </c>
      <c r="I6509" s="253"/>
      <c r="J6509" s="250"/>
      <c r="K6509" s="250"/>
      <c r="L6509" s="254"/>
      <c r="M6509" s="255"/>
      <c r="N6509" s="256"/>
      <c r="O6509" s="256"/>
      <c r="P6509" s="256"/>
      <c r="Q6509" s="256"/>
      <c r="R6509" s="256"/>
      <c r="S6509" s="256"/>
      <c r="T6509" s="257"/>
      <c r="U6509" s="13"/>
      <c r="V6509" s="13"/>
      <c r="W6509" s="13"/>
      <c r="X6509" s="13"/>
      <c r="Y6509" s="13"/>
      <c r="Z6509" s="13"/>
      <c r="AA6509" s="13"/>
      <c r="AB6509" s="13"/>
      <c r="AC6509" s="13"/>
      <c r="AD6509" s="13"/>
      <c r="AE6509" s="13"/>
      <c r="AT6509" s="258" t="s">
        <v>200</v>
      </c>
      <c r="AU6509" s="258" t="s">
        <v>82</v>
      </c>
      <c r="AV6509" s="13" t="s">
        <v>80</v>
      </c>
      <c r="AW6509" s="13" t="s">
        <v>30</v>
      </c>
      <c r="AX6509" s="13" t="s">
        <v>73</v>
      </c>
      <c r="AY6509" s="258" t="s">
        <v>189</v>
      </c>
    </row>
    <row r="6510" s="14" customFormat="1">
      <c r="A6510" s="14"/>
      <c r="B6510" s="259"/>
      <c r="C6510" s="260"/>
      <c r="D6510" s="242" t="s">
        <v>200</v>
      </c>
      <c r="E6510" s="261" t="s">
        <v>1</v>
      </c>
      <c r="F6510" s="262" t="s">
        <v>2017</v>
      </c>
      <c r="G6510" s="260"/>
      <c r="H6510" s="263">
        <v>0.084000000000000005</v>
      </c>
      <c r="I6510" s="264"/>
      <c r="J6510" s="260"/>
      <c r="K6510" s="260"/>
      <c r="L6510" s="265"/>
      <c r="M6510" s="266"/>
      <c r="N6510" s="267"/>
      <c r="O6510" s="267"/>
      <c r="P6510" s="267"/>
      <c r="Q6510" s="267"/>
      <c r="R6510" s="267"/>
      <c r="S6510" s="267"/>
      <c r="T6510" s="268"/>
      <c r="U6510" s="14"/>
      <c r="V6510" s="14"/>
      <c r="W6510" s="14"/>
      <c r="X6510" s="14"/>
      <c r="Y6510" s="14"/>
      <c r="Z6510" s="14"/>
      <c r="AA6510" s="14"/>
      <c r="AB6510" s="14"/>
      <c r="AC6510" s="14"/>
      <c r="AD6510" s="14"/>
      <c r="AE6510" s="14"/>
      <c r="AT6510" s="269" t="s">
        <v>200</v>
      </c>
      <c r="AU6510" s="269" t="s">
        <v>82</v>
      </c>
      <c r="AV6510" s="14" t="s">
        <v>82</v>
      </c>
      <c r="AW6510" s="14" t="s">
        <v>30</v>
      </c>
      <c r="AX6510" s="14" t="s">
        <v>73</v>
      </c>
      <c r="AY6510" s="269" t="s">
        <v>189</v>
      </c>
    </row>
    <row r="6511" s="13" customFormat="1">
      <c r="A6511" s="13"/>
      <c r="B6511" s="249"/>
      <c r="C6511" s="250"/>
      <c r="D6511" s="242" t="s">
        <v>200</v>
      </c>
      <c r="E6511" s="251" t="s">
        <v>1</v>
      </c>
      <c r="F6511" s="252" t="s">
        <v>369</v>
      </c>
      <c r="G6511" s="250"/>
      <c r="H6511" s="251" t="s">
        <v>1</v>
      </c>
      <c r="I6511" s="253"/>
      <c r="J6511" s="250"/>
      <c r="K6511" s="250"/>
      <c r="L6511" s="254"/>
      <c r="M6511" s="255"/>
      <c r="N6511" s="256"/>
      <c r="O6511" s="256"/>
      <c r="P6511" s="256"/>
      <c r="Q6511" s="256"/>
      <c r="R6511" s="256"/>
      <c r="S6511" s="256"/>
      <c r="T6511" s="257"/>
      <c r="U6511" s="13"/>
      <c r="V6511" s="13"/>
      <c r="W6511" s="13"/>
      <c r="X6511" s="13"/>
      <c r="Y6511" s="13"/>
      <c r="Z6511" s="13"/>
      <c r="AA6511" s="13"/>
      <c r="AB6511" s="13"/>
      <c r="AC6511" s="13"/>
      <c r="AD6511" s="13"/>
      <c r="AE6511" s="13"/>
      <c r="AT6511" s="258" t="s">
        <v>200</v>
      </c>
      <c r="AU6511" s="258" t="s">
        <v>82</v>
      </c>
      <c r="AV6511" s="13" t="s">
        <v>80</v>
      </c>
      <c r="AW6511" s="13" t="s">
        <v>30</v>
      </c>
      <c r="AX6511" s="13" t="s">
        <v>73</v>
      </c>
      <c r="AY6511" s="258" t="s">
        <v>189</v>
      </c>
    </row>
    <row r="6512" s="14" customFormat="1">
      <c r="A6512" s="14"/>
      <c r="B6512" s="259"/>
      <c r="C6512" s="260"/>
      <c r="D6512" s="242" t="s">
        <v>200</v>
      </c>
      <c r="E6512" s="261" t="s">
        <v>1</v>
      </c>
      <c r="F6512" s="262" t="s">
        <v>827</v>
      </c>
      <c r="G6512" s="260"/>
      <c r="H6512" s="263">
        <v>-0.28000000000000003</v>
      </c>
      <c r="I6512" s="264"/>
      <c r="J6512" s="260"/>
      <c r="K6512" s="260"/>
      <c r="L6512" s="265"/>
      <c r="M6512" s="266"/>
      <c r="N6512" s="267"/>
      <c r="O6512" s="267"/>
      <c r="P6512" s="267"/>
      <c r="Q6512" s="267"/>
      <c r="R6512" s="267"/>
      <c r="S6512" s="267"/>
      <c r="T6512" s="268"/>
      <c r="U6512" s="14"/>
      <c r="V6512" s="14"/>
      <c r="W6512" s="14"/>
      <c r="X6512" s="14"/>
      <c r="Y6512" s="14"/>
      <c r="Z6512" s="14"/>
      <c r="AA6512" s="14"/>
      <c r="AB6512" s="14"/>
      <c r="AC6512" s="14"/>
      <c r="AD6512" s="14"/>
      <c r="AE6512" s="14"/>
      <c r="AT6512" s="269" t="s">
        <v>200</v>
      </c>
      <c r="AU6512" s="269" t="s">
        <v>82</v>
      </c>
      <c r="AV6512" s="14" t="s">
        <v>82</v>
      </c>
      <c r="AW6512" s="14" t="s">
        <v>30</v>
      </c>
      <c r="AX6512" s="14" t="s">
        <v>73</v>
      </c>
      <c r="AY6512" s="269" t="s">
        <v>189</v>
      </c>
    </row>
    <row r="6513" s="13" customFormat="1">
      <c r="A6513" s="13"/>
      <c r="B6513" s="249"/>
      <c r="C6513" s="250"/>
      <c r="D6513" s="242" t="s">
        <v>200</v>
      </c>
      <c r="E6513" s="251" t="s">
        <v>1</v>
      </c>
      <c r="F6513" s="252" t="s">
        <v>615</v>
      </c>
      <c r="G6513" s="250"/>
      <c r="H6513" s="251" t="s">
        <v>1</v>
      </c>
      <c r="I6513" s="253"/>
      <c r="J6513" s="250"/>
      <c r="K6513" s="250"/>
      <c r="L6513" s="254"/>
      <c r="M6513" s="255"/>
      <c r="N6513" s="256"/>
      <c r="O6513" s="256"/>
      <c r="P6513" s="256"/>
      <c r="Q6513" s="256"/>
      <c r="R6513" s="256"/>
      <c r="S6513" s="256"/>
      <c r="T6513" s="257"/>
      <c r="U6513" s="13"/>
      <c r="V6513" s="13"/>
      <c r="W6513" s="13"/>
      <c r="X6513" s="13"/>
      <c r="Y6513" s="13"/>
      <c r="Z6513" s="13"/>
      <c r="AA6513" s="13"/>
      <c r="AB6513" s="13"/>
      <c r="AC6513" s="13"/>
      <c r="AD6513" s="13"/>
      <c r="AE6513" s="13"/>
      <c r="AT6513" s="258" t="s">
        <v>200</v>
      </c>
      <c r="AU6513" s="258" t="s">
        <v>82</v>
      </c>
      <c r="AV6513" s="13" t="s">
        <v>80</v>
      </c>
      <c r="AW6513" s="13" t="s">
        <v>30</v>
      </c>
      <c r="AX6513" s="13" t="s">
        <v>73</v>
      </c>
      <c r="AY6513" s="258" t="s">
        <v>189</v>
      </c>
    </row>
    <row r="6514" s="14" customFormat="1">
      <c r="A6514" s="14"/>
      <c r="B6514" s="259"/>
      <c r="C6514" s="260"/>
      <c r="D6514" s="242" t="s">
        <v>200</v>
      </c>
      <c r="E6514" s="261" t="s">
        <v>1</v>
      </c>
      <c r="F6514" s="262" t="s">
        <v>835</v>
      </c>
      <c r="G6514" s="260"/>
      <c r="H6514" s="263">
        <v>4.5220000000000002</v>
      </c>
      <c r="I6514" s="264"/>
      <c r="J6514" s="260"/>
      <c r="K6514" s="260"/>
      <c r="L6514" s="265"/>
      <c r="M6514" s="266"/>
      <c r="N6514" s="267"/>
      <c r="O6514" s="267"/>
      <c r="P6514" s="267"/>
      <c r="Q6514" s="267"/>
      <c r="R6514" s="267"/>
      <c r="S6514" s="267"/>
      <c r="T6514" s="268"/>
      <c r="U6514" s="14"/>
      <c r="V6514" s="14"/>
      <c r="W6514" s="14"/>
      <c r="X6514" s="14"/>
      <c r="Y6514" s="14"/>
      <c r="Z6514" s="14"/>
      <c r="AA6514" s="14"/>
      <c r="AB6514" s="14"/>
      <c r="AC6514" s="14"/>
      <c r="AD6514" s="14"/>
      <c r="AE6514" s="14"/>
      <c r="AT6514" s="269" t="s">
        <v>200</v>
      </c>
      <c r="AU6514" s="269" t="s">
        <v>82</v>
      </c>
      <c r="AV6514" s="14" t="s">
        <v>82</v>
      </c>
      <c r="AW6514" s="14" t="s">
        <v>30</v>
      </c>
      <c r="AX6514" s="14" t="s">
        <v>73</v>
      </c>
      <c r="AY6514" s="269" t="s">
        <v>189</v>
      </c>
    </row>
    <row r="6515" s="13" customFormat="1">
      <c r="A6515" s="13"/>
      <c r="B6515" s="249"/>
      <c r="C6515" s="250"/>
      <c r="D6515" s="242" t="s">
        <v>200</v>
      </c>
      <c r="E6515" s="251" t="s">
        <v>1</v>
      </c>
      <c r="F6515" s="252" t="s">
        <v>595</v>
      </c>
      <c r="G6515" s="250"/>
      <c r="H6515" s="251" t="s">
        <v>1</v>
      </c>
      <c r="I6515" s="253"/>
      <c r="J6515" s="250"/>
      <c r="K6515" s="250"/>
      <c r="L6515" s="254"/>
      <c r="M6515" s="255"/>
      <c r="N6515" s="256"/>
      <c r="O6515" s="256"/>
      <c r="P6515" s="256"/>
      <c r="Q6515" s="256"/>
      <c r="R6515" s="256"/>
      <c r="S6515" s="256"/>
      <c r="T6515" s="257"/>
      <c r="U6515" s="13"/>
      <c r="V6515" s="13"/>
      <c r="W6515" s="13"/>
      <c r="X6515" s="13"/>
      <c r="Y6515" s="13"/>
      <c r="Z6515" s="13"/>
      <c r="AA6515" s="13"/>
      <c r="AB6515" s="13"/>
      <c r="AC6515" s="13"/>
      <c r="AD6515" s="13"/>
      <c r="AE6515" s="13"/>
      <c r="AT6515" s="258" t="s">
        <v>200</v>
      </c>
      <c r="AU6515" s="258" t="s">
        <v>82</v>
      </c>
      <c r="AV6515" s="13" t="s">
        <v>80</v>
      </c>
      <c r="AW6515" s="13" t="s">
        <v>30</v>
      </c>
      <c r="AX6515" s="13" t="s">
        <v>73</v>
      </c>
      <c r="AY6515" s="258" t="s">
        <v>189</v>
      </c>
    </row>
    <row r="6516" s="14" customFormat="1">
      <c r="A6516" s="14"/>
      <c r="B6516" s="259"/>
      <c r="C6516" s="260"/>
      <c r="D6516" s="242" t="s">
        <v>200</v>
      </c>
      <c r="E6516" s="261" t="s">
        <v>1</v>
      </c>
      <c r="F6516" s="262" t="s">
        <v>2018</v>
      </c>
      <c r="G6516" s="260"/>
      <c r="H6516" s="263">
        <v>0.23100000000000001</v>
      </c>
      <c r="I6516" s="264"/>
      <c r="J6516" s="260"/>
      <c r="K6516" s="260"/>
      <c r="L6516" s="265"/>
      <c r="M6516" s="266"/>
      <c r="N6516" s="267"/>
      <c r="O6516" s="267"/>
      <c r="P6516" s="267"/>
      <c r="Q6516" s="267"/>
      <c r="R6516" s="267"/>
      <c r="S6516" s="267"/>
      <c r="T6516" s="268"/>
      <c r="U6516" s="14"/>
      <c r="V6516" s="14"/>
      <c r="W6516" s="14"/>
      <c r="X6516" s="14"/>
      <c r="Y6516" s="14"/>
      <c r="Z6516" s="14"/>
      <c r="AA6516" s="14"/>
      <c r="AB6516" s="14"/>
      <c r="AC6516" s="14"/>
      <c r="AD6516" s="14"/>
      <c r="AE6516" s="14"/>
      <c r="AT6516" s="269" t="s">
        <v>200</v>
      </c>
      <c r="AU6516" s="269" t="s">
        <v>82</v>
      </c>
      <c r="AV6516" s="14" t="s">
        <v>82</v>
      </c>
      <c r="AW6516" s="14" t="s">
        <v>30</v>
      </c>
      <c r="AX6516" s="14" t="s">
        <v>73</v>
      </c>
      <c r="AY6516" s="269" t="s">
        <v>189</v>
      </c>
    </row>
    <row r="6517" s="13" customFormat="1">
      <c r="A6517" s="13"/>
      <c r="B6517" s="249"/>
      <c r="C6517" s="250"/>
      <c r="D6517" s="242" t="s">
        <v>200</v>
      </c>
      <c r="E6517" s="251" t="s">
        <v>1</v>
      </c>
      <c r="F6517" s="252" t="s">
        <v>369</v>
      </c>
      <c r="G6517" s="250"/>
      <c r="H6517" s="251" t="s">
        <v>1</v>
      </c>
      <c r="I6517" s="253"/>
      <c r="J6517" s="250"/>
      <c r="K6517" s="250"/>
      <c r="L6517" s="254"/>
      <c r="M6517" s="255"/>
      <c r="N6517" s="256"/>
      <c r="O6517" s="256"/>
      <c r="P6517" s="256"/>
      <c r="Q6517" s="256"/>
      <c r="R6517" s="256"/>
      <c r="S6517" s="256"/>
      <c r="T6517" s="257"/>
      <c r="U6517" s="13"/>
      <c r="V6517" s="13"/>
      <c r="W6517" s="13"/>
      <c r="X6517" s="13"/>
      <c r="Y6517" s="13"/>
      <c r="Z6517" s="13"/>
      <c r="AA6517" s="13"/>
      <c r="AB6517" s="13"/>
      <c r="AC6517" s="13"/>
      <c r="AD6517" s="13"/>
      <c r="AE6517" s="13"/>
      <c r="AT6517" s="258" t="s">
        <v>200</v>
      </c>
      <c r="AU6517" s="258" t="s">
        <v>82</v>
      </c>
      <c r="AV6517" s="13" t="s">
        <v>80</v>
      </c>
      <c r="AW6517" s="13" t="s">
        <v>30</v>
      </c>
      <c r="AX6517" s="13" t="s">
        <v>73</v>
      </c>
      <c r="AY6517" s="258" t="s">
        <v>189</v>
      </c>
    </row>
    <row r="6518" s="14" customFormat="1">
      <c r="A6518" s="14"/>
      <c r="B6518" s="259"/>
      <c r="C6518" s="260"/>
      <c r="D6518" s="242" t="s">
        <v>200</v>
      </c>
      <c r="E6518" s="261" t="s">
        <v>1</v>
      </c>
      <c r="F6518" s="262" t="s">
        <v>836</v>
      </c>
      <c r="G6518" s="260"/>
      <c r="H6518" s="263">
        <v>-0.83999999999999997</v>
      </c>
      <c r="I6518" s="264"/>
      <c r="J6518" s="260"/>
      <c r="K6518" s="260"/>
      <c r="L6518" s="265"/>
      <c r="M6518" s="266"/>
      <c r="N6518" s="267"/>
      <c r="O6518" s="267"/>
      <c r="P6518" s="267"/>
      <c r="Q6518" s="267"/>
      <c r="R6518" s="267"/>
      <c r="S6518" s="267"/>
      <c r="T6518" s="268"/>
      <c r="U6518" s="14"/>
      <c r="V6518" s="14"/>
      <c r="W6518" s="14"/>
      <c r="X6518" s="14"/>
      <c r="Y6518" s="14"/>
      <c r="Z6518" s="14"/>
      <c r="AA6518" s="14"/>
      <c r="AB6518" s="14"/>
      <c r="AC6518" s="14"/>
      <c r="AD6518" s="14"/>
      <c r="AE6518" s="14"/>
      <c r="AT6518" s="269" t="s">
        <v>200</v>
      </c>
      <c r="AU6518" s="269" t="s">
        <v>82</v>
      </c>
      <c r="AV6518" s="14" t="s">
        <v>82</v>
      </c>
      <c r="AW6518" s="14" t="s">
        <v>30</v>
      </c>
      <c r="AX6518" s="14" t="s">
        <v>73</v>
      </c>
      <c r="AY6518" s="269" t="s">
        <v>189</v>
      </c>
    </row>
    <row r="6519" s="13" customFormat="1">
      <c r="A6519" s="13"/>
      <c r="B6519" s="249"/>
      <c r="C6519" s="250"/>
      <c r="D6519" s="242" t="s">
        <v>200</v>
      </c>
      <c r="E6519" s="251" t="s">
        <v>1</v>
      </c>
      <c r="F6519" s="252" t="s">
        <v>837</v>
      </c>
      <c r="G6519" s="250"/>
      <c r="H6519" s="251" t="s">
        <v>1</v>
      </c>
      <c r="I6519" s="253"/>
      <c r="J6519" s="250"/>
      <c r="K6519" s="250"/>
      <c r="L6519" s="254"/>
      <c r="M6519" s="255"/>
      <c r="N6519" s="256"/>
      <c r="O6519" s="256"/>
      <c r="P6519" s="256"/>
      <c r="Q6519" s="256"/>
      <c r="R6519" s="256"/>
      <c r="S6519" s="256"/>
      <c r="T6519" s="257"/>
      <c r="U6519" s="13"/>
      <c r="V6519" s="13"/>
      <c r="W6519" s="13"/>
      <c r="X6519" s="13"/>
      <c r="Y6519" s="13"/>
      <c r="Z6519" s="13"/>
      <c r="AA6519" s="13"/>
      <c r="AB6519" s="13"/>
      <c r="AC6519" s="13"/>
      <c r="AD6519" s="13"/>
      <c r="AE6519" s="13"/>
      <c r="AT6519" s="258" t="s">
        <v>200</v>
      </c>
      <c r="AU6519" s="258" t="s">
        <v>82</v>
      </c>
      <c r="AV6519" s="13" t="s">
        <v>80</v>
      </c>
      <c r="AW6519" s="13" t="s">
        <v>30</v>
      </c>
      <c r="AX6519" s="13" t="s">
        <v>73</v>
      </c>
      <c r="AY6519" s="258" t="s">
        <v>189</v>
      </c>
    </row>
    <row r="6520" s="14" customFormat="1">
      <c r="A6520" s="14"/>
      <c r="B6520" s="259"/>
      <c r="C6520" s="260"/>
      <c r="D6520" s="242" t="s">
        <v>200</v>
      </c>
      <c r="E6520" s="261" t="s">
        <v>1</v>
      </c>
      <c r="F6520" s="262" t="s">
        <v>838</v>
      </c>
      <c r="G6520" s="260"/>
      <c r="H6520" s="263">
        <v>2.4750000000000001</v>
      </c>
      <c r="I6520" s="264"/>
      <c r="J6520" s="260"/>
      <c r="K6520" s="260"/>
      <c r="L6520" s="265"/>
      <c r="M6520" s="266"/>
      <c r="N6520" s="267"/>
      <c r="O6520" s="267"/>
      <c r="P6520" s="267"/>
      <c r="Q6520" s="267"/>
      <c r="R6520" s="267"/>
      <c r="S6520" s="267"/>
      <c r="T6520" s="268"/>
      <c r="U6520" s="14"/>
      <c r="V6520" s="14"/>
      <c r="W6520" s="14"/>
      <c r="X6520" s="14"/>
      <c r="Y6520" s="14"/>
      <c r="Z6520" s="14"/>
      <c r="AA6520" s="14"/>
      <c r="AB6520" s="14"/>
      <c r="AC6520" s="14"/>
      <c r="AD6520" s="14"/>
      <c r="AE6520" s="14"/>
      <c r="AT6520" s="269" t="s">
        <v>200</v>
      </c>
      <c r="AU6520" s="269" t="s">
        <v>82</v>
      </c>
      <c r="AV6520" s="14" t="s">
        <v>82</v>
      </c>
      <c r="AW6520" s="14" t="s">
        <v>30</v>
      </c>
      <c r="AX6520" s="14" t="s">
        <v>73</v>
      </c>
      <c r="AY6520" s="269" t="s">
        <v>189</v>
      </c>
    </row>
    <row r="6521" s="13" customFormat="1">
      <c r="A6521" s="13"/>
      <c r="B6521" s="249"/>
      <c r="C6521" s="250"/>
      <c r="D6521" s="242" t="s">
        <v>200</v>
      </c>
      <c r="E6521" s="251" t="s">
        <v>1</v>
      </c>
      <c r="F6521" s="252" t="s">
        <v>369</v>
      </c>
      <c r="G6521" s="250"/>
      <c r="H6521" s="251" t="s">
        <v>1</v>
      </c>
      <c r="I6521" s="253"/>
      <c r="J6521" s="250"/>
      <c r="K6521" s="250"/>
      <c r="L6521" s="254"/>
      <c r="M6521" s="255"/>
      <c r="N6521" s="256"/>
      <c r="O6521" s="256"/>
      <c r="P6521" s="256"/>
      <c r="Q6521" s="256"/>
      <c r="R6521" s="256"/>
      <c r="S6521" s="256"/>
      <c r="T6521" s="257"/>
      <c r="U6521" s="13"/>
      <c r="V6521" s="13"/>
      <c r="W6521" s="13"/>
      <c r="X6521" s="13"/>
      <c r="Y6521" s="13"/>
      <c r="Z6521" s="13"/>
      <c r="AA6521" s="13"/>
      <c r="AB6521" s="13"/>
      <c r="AC6521" s="13"/>
      <c r="AD6521" s="13"/>
      <c r="AE6521" s="13"/>
      <c r="AT6521" s="258" t="s">
        <v>200</v>
      </c>
      <c r="AU6521" s="258" t="s">
        <v>82</v>
      </c>
      <c r="AV6521" s="13" t="s">
        <v>80</v>
      </c>
      <c r="AW6521" s="13" t="s">
        <v>30</v>
      </c>
      <c r="AX6521" s="13" t="s">
        <v>73</v>
      </c>
      <c r="AY6521" s="258" t="s">
        <v>189</v>
      </c>
    </row>
    <row r="6522" s="14" customFormat="1">
      <c r="A6522" s="14"/>
      <c r="B6522" s="259"/>
      <c r="C6522" s="260"/>
      <c r="D6522" s="242" t="s">
        <v>200</v>
      </c>
      <c r="E6522" s="261" t="s">
        <v>1</v>
      </c>
      <c r="F6522" s="262" t="s">
        <v>839</v>
      </c>
      <c r="G6522" s="260"/>
      <c r="H6522" s="263">
        <v>-0.77000000000000002</v>
      </c>
      <c r="I6522" s="264"/>
      <c r="J6522" s="260"/>
      <c r="K6522" s="260"/>
      <c r="L6522" s="265"/>
      <c r="M6522" s="266"/>
      <c r="N6522" s="267"/>
      <c r="O6522" s="267"/>
      <c r="P6522" s="267"/>
      <c r="Q6522" s="267"/>
      <c r="R6522" s="267"/>
      <c r="S6522" s="267"/>
      <c r="T6522" s="268"/>
      <c r="U6522" s="14"/>
      <c r="V6522" s="14"/>
      <c r="W6522" s="14"/>
      <c r="X6522" s="14"/>
      <c r="Y6522" s="14"/>
      <c r="Z6522" s="14"/>
      <c r="AA6522" s="14"/>
      <c r="AB6522" s="14"/>
      <c r="AC6522" s="14"/>
      <c r="AD6522" s="14"/>
      <c r="AE6522" s="14"/>
      <c r="AT6522" s="269" t="s">
        <v>200</v>
      </c>
      <c r="AU6522" s="269" t="s">
        <v>82</v>
      </c>
      <c r="AV6522" s="14" t="s">
        <v>82</v>
      </c>
      <c r="AW6522" s="14" t="s">
        <v>30</v>
      </c>
      <c r="AX6522" s="14" t="s">
        <v>73</v>
      </c>
      <c r="AY6522" s="269" t="s">
        <v>189</v>
      </c>
    </row>
    <row r="6523" s="13" customFormat="1">
      <c r="A6523" s="13"/>
      <c r="B6523" s="249"/>
      <c r="C6523" s="250"/>
      <c r="D6523" s="242" t="s">
        <v>200</v>
      </c>
      <c r="E6523" s="251" t="s">
        <v>1</v>
      </c>
      <c r="F6523" s="252" t="s">
        <v>618</v>
      </c>
      <c r="G6523" s="250"/>
      <c r="H6523" s="251" t="s">
        <v>1</v>
      </c>
      <c r="I6523" s="253"/>
      <c r="J6523" s="250"/>
      <c r="K6523" s="250"/>
      <c r="L6523" s="254"/>
      <c r="M6523" s="255"/>
      <c r="N6523" s="256"/>
      <c r="O6523" s="256"/>
      <c r="P6523" s="256"/>
      <c r="Q6523" s="256"/>
      <c r="R6523" s="256"/>
      <c r="S6523" s="256"/>
      <c r="T6523" s="257"/>
      <c r="U6523" s="13"/>
      <c r="V6523" s="13"/>
      <c r="W6523" s="13"/>
      <c r="X6523" s="13"/>
      <c r="Y6523" s="13"/>
      <c r="Z6523" s="13"/>
      <c r="AA6523" s="13"/>
      <c r="AB6523" s="13"/>
      <c r="AC6523" s="13"/>
      <c r="AD6523" s="13"/>
      <c r="AE6523" s="13"/>
      <c r="AT6523" s="258" t="s">
        <v>200</v>
      </c>
      <c r="AU6523" s="258" t="s">
        <v>82</v>
      </c>
      <c r="AV6523" s="13" t="s">
        <v>80</v>
      </c>
      <c r="AW6523" s="13" t="s">
        <v>30</v>
      </c>
      <c r="AX6523" s="13" t="s">
        <v>73</v>
      </c>
      <c r="AY6523" s="258" t="s">
        <v>189</v>
      </c>
    </row>
    <row r="6524" s="14" customFormat="1">
      <c r="A6524" s="14"/>
      <c r="B6524" s="259"/>
      <c r="C6524" s="260"/>
      <c r="D6524" s="242" t="s">
        <v>200</v>
      </c>
      <c r="E6524" s="261" t="s">
        <v>1</v>
      </c>
      <c r="F6524" s="262" t="s">
        <v>840</v>
      </c>
      <c r="G6524" s="260"/>
      <c r="H6524" s="263">
        <v>3.3639999999999999</v>
      </c>
      <c r="I6524" s="264"/>
      <c r="J6524" s="260"/>
      <c r="K6524" s="260"/>
      <c r="L6524" s="265"/>
      <c r="M6524" s="266"/>
      <c r="N6524" s="267"/>
      <c r="O6524" s="267"/>
      <c r="P6524" s="267"/>
      <c r="Q6524" s="267"/>
      <c r="R6524" s="267"/>
      <c r="S6524" s="267"/>
      <c r="T6524" s="268"/>
      <c r="U6524" s="14"/>
      <c r="V6524" s="14"/>
      <c r="W6524" s="14"/>
      <c r="X6524" s="14"/>
      <c r="Y6524" s="14"/>
      <c r="Z6524" s="14"/>
      <c r="AA6524" s="14"/>
      <c r="AB6524" s="14"/>
      <c r="AC6524" s="14"/>
      <c r="AD6524" s="14"/>
      <c r="AE6524" s="14"/>
      <c r="AT6524" s="269" t="s">
        <v>200</v>
      </c>
      <c r="AU6524" s="269" t="s">
        <v>82</v>
      </c>
      <c r="AV6524" s="14" t="s">
        <v>82</v>
      </c>
      <c r="AW6524" s="14" t="s">
        <v>30</v>
      </c>
      <c r="AX6524" s="14" t="s">
        <v>73</v>
      </c>
      <c r="AY6524" s="269" t="s">
        <v>189</v>
      </c>
    </row>
    <row r="6525" s="13" customFormat="1">
      <c r="A6525" s="13"/>
      <c r="B6525" s="249"/>
      <c r="C6525" s="250"/>
      <c r="D6525" s="242" t="s">
        <v>200</v>
      </c>
      <c r="E6525" s="251" t="s">
        <v>1</v>
      </c>
      <c r="F6525" s="252" t="s">
        <v>369</v>
      </c>
      <c r="G6525" s="250"/>
      <c r="H6525" s="251" t="s">
        <v>1</v>
      </c>
      <c r="I6525" s="253"/>
      <c r="J6525" s="250"/>
      <c r="K6525" s="250"/>
      <c r="L6525" s="254"/>
      <c r="M6525" s="255"/>
      <c r="N6525" s="256"/>
      <c r="O6525" s="256"/>
      <c r="P6525" s="256"/>
      <c r="Q6525" s="256"/>
      <c r="R6525" s="256"/>
      <c r="S6525" s="256"/>
      <c r="T6525" s="257"/>
      <c r="U6525" s="13"/>
      <c r="V6525" s="13"/>
      <c r="W6525" s="13"/>
      <c r="X6525" s="13"/>
      <c r="Y6525" s="13"/>
      <c r="Z6525" s="13"/>
      <c r="AA6525" s="13"/>
      <c r="AB6525" s="13"/>
      <c r="AC6525" s="13"/>
      <c r="AD6525" s="13"/>
      <c r="AE6525" s="13"/>
      <c r="AT6525" s="258" t="s">
        <v>200</v>
      </c>
      <c r="AU6525" s="258" t="s">
        <v>82</v>
      </c>
      <c r="AV6525" s="13" t="s">
        <v>80</v>
      </c>
      <c r="AW6525" s="13" t="s">
        <v>30</v>
      </c>
      <c r="AX6525" s="13" t="s">
        <v>73</v>
      </c>
      <c r="AY6525" s="258" t="s">
        <v>189</v>
      </c>
    </row>
    <row r="6526" s="14" customFormat="1">
      <c r="A6526" s="14"/>
      <c r="B6526" s="259"/>
      <c r="C6526" s="260"/>
      <c r="D6526" s="242" t="s">
        <v>200</v>
      </c>
      <c r="E6526" s="261" t="s">
        <v>1</v>
      </c>
      <c r="F6526" s="262" t="s">
        <v>841</v>
      </c>
      <c r="G6526" s="260"/>
      <c r="H6526" s="263">
        <v>-0.245</v>
      </c>
      <c r="I6526" s="264"/>
      <c r="J6526" s="260"/>
      <c r="K6526" s="260"/>
      <c r="L6526" s="265"/>
      <c r="M6526" s="266"/>
      <c r="N6526" s="267"/>
      <c r="O6526" s="267"/>
      <c r="P6526" s="267"/>
      <c r="Q6526" s="267"/>
      <c r="R6526" s="267"/>
      <c r="S6526" s="267"/>
      <c r="T6526" s="268"/>
      <c r="U6526" s="14"/>
      <c r="V6526" s="14"/>
      <c r="W6526" s="14"/>
      <c r="X6526" s="14"/>
      <c r="Y6526" s="14"/>
      <c r="Z6526" s="14"/>
      <c r="AA6526" s="14"/>
      <c r="AB6526" s="14"/>
      <c r="AC6526" s="14"/>
      <c r="AD6526" s="14"/>
      <c r="AE6526" s="14"/>
      <c r="AT6526" s="269" t="s">
        <v>200</v>
      </c>
      <c r="AU6526" s="269" t="s">
        <v>82</v>
      </c>
      <c r="AV6526" s="14" t="s">
        <v>82</v>
      </c>
      <c r="AW6526" s="14" t="s">
        <v>30</v>
      </c>
      <c r="AX6526" s="14" t="s">
        <v>73</v>
      </c>
      <c r="AY6526" s="269" t="s">
        <v>189</v>
      </c>
    </row>
    <row r="6527" s="13" customFormat="1">
      <c r="A6527" s="13"/>
      <c r="B6527" s="249"/>
      <c r="C6527" s="250"/>
      <c r="D6527" s="242" t="s">
        <v>200</v>
      </c>
      <c r="E6527" s="251" t="s">
        <v>1</v>
      </c>
      <c r="F6527" s="252" t="s">
        <v>842</v>
      </c>
      <c r="G6527" s="250"/>
      <c r="H6527" s="251" t="s">
        <v>1</v>
      </c>
      <c r="I6527" s="253"/>
      <c r="J6527" s="250"/>
      <c r="K6527" s="250"/>
      <c r="L6527" s="254"/>
      <c r="M6527" s="255"/>
      <c r="N6527" s="256"/>
      <c r="O6527" s="256"/>
      <c r="P6527" s="256"/>
      <c r="Q6527" s="256"/>
      <c r="R6527" s="256"/>
      <c r="S6527" s="256"/>
      <c r="T6527" s="257"/>
      <c r="U6527" s="13"/>
      <c r="V6527" s="13"/>
      <c r="W6527" s="13"/>
      <c r="X6527" s="13"/>
      <c r="Y6527" s="13"/>
      <c r="Z6527" s="13"/>
      <c r="AA6527" s="13"/>
      <c r="AB6527" s="13"/>
      <c r="AC6527" s="13"/>
      <c r="AD6527" s="13"/>
      <c r="AE6527" s="13"/>
      <c r="AT6527" s="258" t="s">
        <v>200</v>
      </c>
      <c r="AU6527" s="258" t="s">
        <v>82</v>
      </c>
      <c r="AV6527" s="13" t="s">
        <v>80</v>
      </c>
      <c r="AW6527" s="13" t="s">
        <v>30</v>
      </c>
      <c r="AX6527" s="13" t="s">
        <v>73</v>
      </c>
      <c r="AY6527" s="258" t="s">
        <v>189</v>
      </c>
    </row>
    <row r="6528" s="14" customFormat="1">
      <c r="A6528" s="14"/>
      <c r="B6528" s="259"/>
      <c r="C6528" s="260"/>
      <c r="D6528" s="242" t="s">
        <v>200</v>
      </c>
      <c r="E6528" s="261" t="s">
        <v>1</v>
      </c>
      <c r="F6528" s="262" t="s">
        <v>843</v>
      </c>
      <c r="G6528" s="260"/>
      <c r="H6528" s="263">
        <v>2.0299999999999998</v>
      </c>
      <c r="I6528" s="264"/>
      <c r="J6528" s="260"/>
      <c r="K6528" s="260"/>
      <c r="L6528" s="265"/>
      <c r="M6528" s="266"/>
      <c r="N6528" s="267"/>
      <c r="O6528" s="267"/>
      <c r="P6528" s="267"/>
      <c r="Q6528" s="267"/>
      <c r="R6528" s="267"/>
      <c r="S6528" s="267"/>
      <c r="T6528" s="268"/>
      <c r="U6528" s="14"/>
      <c r="V6528" s="14"/>
      <c r="W6528" s="14"/>
      <c r="X6528" s="14"/>
      <c r="Y6528" s="14"/>
      <c r="Z6528" s="14"/>
      <c r="AA6528" s="14"/>
      <c r="AB6528" s="14"/>
      <c r="AC6528" s="14"/>
      <c r="AD6528" s="14"/>
      <c r="AE6528" s="14"/>
      <c r="AT6528" s="269" t="s">
        <v>200</v>
      </c>
      <c r="AU6528" s="269" t="s">
        <v>82</v>
      </c>
      <c r="AV6528" s="14" t="s">
        <v>82</v>
      </c>
      <c r="AW6528" s="14" t="s">
        <v>30</v>
      </c>
      <c r="AX6528" s="14" t="s">
        <v>73</v>
      </c>
      <c r="AY6528" s="269" t="s">
        <v>189</v>
      </c>
    </row>
    <row r="6529" s="13" customFormat="1">
      <c r="A6529" s="13"/>
      <c r="B6529" s="249"/>
      <c r="C6529" s="250"/>
      <c r="D6529" s="242" t="s">
        <v>200</v>
      </c>
      <c r="E6529" s="251" t="s">
        <v>1</v>
      </c>
      <c r="F6529" s="252" t="s">
        <v>369</v>
      </c>
      <c r="G6529" s="250"/>
      <c r="H6529" s="251" t="s">
        <v>1</v>
      </c>
      <c r="I6529" s="253"/>
      <c r="J6529" s="250"/>
      <c r="K6529" s="250"/>
      <c r="L6529" s="254"/>
      <c r="M6529" s="255"/>
      <c r="N6529" s="256"/>
      <c r="O6529" s="256"/>
      <c r="P6529" s="256"/>
      <c r="Q6529" s="256"/>
      <c r="R6529" s="256"/>
      <c r="S6529" s="256"/>
      <c r="T6529" s="257"/>
      <c r="U6529" s="13"/>
      <c r="V6529" s="13"/>
      <c r="W6529" s="13"/>
      <c r="X6529" s="13"/>
      <c r="Y6529" s="13"/>
      <c r="Z6529" s="13"/>
      <c r="AA6529" s="13"/>
      <c r="AB6529" s="13"/>
      <c r="AC6529" s="13"/>
      <c r="AD6529" s="13"/>
      <c r="AE6529" s="13"/>
      <c r="AT6529" s="258" t="s">
        <v>200</v>
      </c>
      <c r="AU6529" s="258" t="s">
        <v>82</v>
      </c>
      <c r="AV6529" s="13" t="s">
        <v>80</v>
      </c>
      <c r="AW6529" s="13" t="s">
        <v>30</v>
      </c>
      <c r="AX6529" s="13" t="s">
        <v>73</v>
      </c>
      <c r="AY6529" s="258" t="s">
        <v>189</v>
      </c>
    </row>
    <row r="6530" s="14" customFormat="1">
      <c r="A6530" s="14"/>
      <c r="B6530" s="259"/>
      <c r="C6530" s="260"/>
      <c r="D6530" s="242" t="s">
        <v>200</v>
      </c>
      <c r="E6530" s="261" t="s">
        <v>1</v>
      </c>
      <c r="F6530" s="262" t="s">
        <v>841</v>
      </c>
      <c r="G6530" s="260"/>
      <c r="H6530" s="263">
        <v>-0.245</v>
      </c>
      <c r="I6530" s="264"/>
      <c r="J6530" s="260"/>
      <c r="K6530" s="260"/>
      <c r="L6530" s="265"/>
      <c r="M6530" s="266"/>
      <c r="N6530" s="267"/>
      <c r="O6530" s="267"/>
      <c r="P6530" s="267"/>
      <c r="Q6530" s="267"/>
      <c r="R6530" s="267"/>
      <c r="S6530" s="267"/>
      <c r="T6530" s="268"/>
      <c r="U6530" s="14"/>
      <c r="V6530" s="14"/>
      <c r="W6530" s="14"/>
      <c r="X6530" s="14"/>
      <c r="Y6530" s="14"/>
      <c r="Z6530" s="14"/>
      <c r="AA6530" s="14"/>
      <c r="AB6530" s="14"/>
      <c r="AC6530" s="14"/>
      <c r="AD6530" s="14"/>
      <c r="AE6530" s="14"/>
      <c r="AT6530" s="269" t="s">
        <v>200</v>
      </c>
      <c r="AU6530" s="269" t="s">
        <v>82</v>
      </c>
      <c r="AV6530" s="14" t="s">
        <v>82</v>
      </c>
      <c r="AW6530" s="14" t="s">
        <v>30</v>
      </c>
      <c r="AX6530" s="14" t="s">
        <v>73</v>
      </c>
      <c r="AY6530" s="269" t="s">
        <v>189</v>
      </c>
    </row>
    <row r="6531" s="16" customFormat="1">
      <c r="A6531" s="16"/>
      <c r="B6531" s="292"/>
      <c r="C6531" s="293"/>
      <c r="D6531" s="242" t="s">
        <v>200</v>
      </c>
      <c r="E6531" s="294" t="s">
        <v>1</v>
      </c>
      <c r="F6531" s="295" t="s">
        <v>290</v>
      </c>
      <c r="G6531" s="293"/>
      <c r="H6531" s="296">
        <v>38.268999999999998</v>
      </c>
      <c r="I6531" s="297"/>
      <c r="J6531" s="293"/>
      <c r="K6531" s="293"/>
      <c r="L6531" s="298"/>
      <c r="M6531" s="299"/>
      <c r="N6531" s="300"/>
      <c r="O6531" s="300"/>
      <c r="P6531" s="300"/>
      <c r="Q6531" s="300"/>
      <c r="R6531" s="300"/>
      <c r="S6531" s="300"/>
      <c r="T6531" s="301"/>
      <c r="U6531" s="16"/>
      <c r="V6531" s="16"/>
      <c r="W6531" s="16"/>
      <c r="X6531" s="16"/>
      <c r="Y6531" s="16"/>
      <c r="Z6531" s="16"/>
      <c r="AA6531" s="16"/>
      <c r="AB6531" s="16"/>
      <c r="AC6531" s="16"/>
      <c r="AD6531" s="16"/>
      <c r="AE6531" s="16"/>
      <c r="AT6531" s="302" t="s">
        <v>200</v>
      </c>
      <c r="AU6531" s="302" t="s">
        <v>82</v>
      </c>
      <c r="AV6531" s="16" t="s">
        <v>214</v>
      </c>
      <c r="AW6531" s="16" t="s">
        <v>30</v>
      </c>
      <c r="AX6531" s="16" t="s">
        <v>73</v>
      </c>
      <c r="AY6531" s="302" t="s">
        <v>189</v>
      </c>
    </row>
    <row r="6532" s="13" customFormat="1">
      <c r="A6532" s="13"/>
      <c r="B6532" s="249"/>
      <c r="C6532" s="250"/>
      <c r="D6532" s="242" t="s">
        <v>200</v>
      </c>
      <c r="E6532" s="251" t="s">
        <v>1</v>
      </c>
      <c r="F6532" s="252" t="s">
        <v>757</v>
      </c>
      <c r="G6532" s="250"/>
      <c r="H6532" s="251" t="s">
        <v>1</v>
      </c>
      <c r="I6532" s="253"/>
      <c r="J6532" s="250"/>
      <c r="K6532" s="250"/>
      <c r="L6532" s="254"/>
      <c r="M6532" s="255"/>
      <c r="N6532" s="256"/>
      <c r="O6532" s="256"/>
      <c r="P6532" s="256"/>
      <c r="Q6532" s="256"/>
      <c r="R6532" s="256"/>
      <c r="S6532" s="256"/>
      <c r="T6532" s="257"/>
      <c r="U6532" s="13"/>
      <c r="V6532" s="13"/>
      <c r="W6532" s="13"/>
      <c r="X6532" s="13"/>
      <c r="Y6532" s="13"/>
      <c r="Z6532" s="13"/>
      <c r="AA6532" s="13"/>
      <c r="AB6532" s="13"/>
      <c r="AC6532" s="13"/>
      <c r="AD6532" s="13"/>
      <c r="AE6532" s="13"/>
      <c r="AT6532" s="258" t="s">
        <v>200</v>
      </c>
      <c r="AU6532" s="258" t="s">
        <v>82</v>
      </c>
      <c r="AV6532" s="13" t="s">
        <v>80</v>
      </c>
      <c r="AW6532" s="13" t="s">
        <v>30</v>
      </c>
      <c r="AX6532" s="13" t="s">
        <v>73</v>
      </c>
      <c r="AY6532" s="258" t="s">
        <v>189</v>
      </c>
    </row>
    <row r="6533" s="13" customFormat="1">
      <c r="A6533" s="13"/>
      <c r="B6533" s="249"/>
      <c r="C6533" s="250"/>
      <c r="D6533" s="242" t="s">
        <v>200</v>
      </c>
      <c r="E6533" s="251" t="s">
        <v>1</v>
      </c>
      <c r="F6533" s="252" t="s">
        <v>894</v>
      </c>
      <c r="G6533" s="250"/>
      <c r="H6533" s="251" t="s">
        <v>1</v>
      </c>
      <c r="I6533" s="253"/>
      <c r="J6533" s="250"/>
      <c r="K6533" s="250"/>
      <c r="L6533" s="254"/>
      <c r="M6533" s="255"/>
      <c r="N6533" s="256"/>
      <c r="O6533" s="256"/>
      <c r="P6533" s="256"/>
      <c r="Q6533" s="256"/>
      <c r="R6533" s="256"/>
      <c r="S6533" s="256"/>
      <c r="T6533" s="257"/>
      <c r="U6533" s="13"/>
      <c r="V6533" s="13"/>
      <c r="W6533" s="13"/>
      <c r="X6533" s="13"/>
      <c r="Y6533" s="13"/>
      <c r="Z6533" s="13"/>
      <c r="AA6533" s="13"/>
      <c r="AB6533" s="13"/>
      <c r="AC6533" s="13"/>
      <c r="AD6533" s="13"/>
      <c r="AE6533" s="13"/>
      <c r="AT6533" s="258" t="s">
        <v>200</v>
      </c>
      <c r="AU6533" s="258" t="s">
        <v>82</v>
      </c>
      <c r="AV6533" s="13" t="s">
        <v>80</v>
      </c>
      <c r="AW6533" s="13" t="s">
        <v>30</v>
      </c>
      <c r="AX6533" s="13" t="s">
        <v>73</v>
      </c>
      <c r="AY6533" s="258" t="s">
        <v>189</v>
      </c>
    </row>
    <row r="6534" s="13" customFormat="1">
      <c r="A6534" s="13"/>
      <c r="B6534" s="249"/>
      <c r="C6534" s="250"/>
      <c r="D6534" s="242" t="s">
        <v>200</v>
      </c>
      <c r="E6534" s="251" t="s">
        <v>1</v>
      </c>
      <c r="F6534" s="252" t="s">
        <v>338</v>
      </c>
      <c r="G6534" s="250"/>
      <c r="H6534" s="251" t="s">
        <v>1</v>
      </c>
      <c r="I6534" s="253"/>
      <c r="J6534" s="250"/>
      <c r="K6534" s="250"/>
      <c r="L6534" s="254"/>
      <c r="M6534" s="255"/>
      <c r="N6534" s="256"/>
      <c r="O6534" s="256"/>
      <c r="P6534" s="256"/>
      <c r="Q6534" s="256"/>
      <c r="R6534" s="256"/>
      <c r="S6534" s="256"/>
      <c r="T6534" s="257"/>
      <c r="U6534" s="13"/>
      <c r="V6534" s="13"/>
      <c r="W6534" s="13"/>
      <c r="X6534" s="13"/>
      <c r="Y6534" s="13"/>
      <c r="Z6534" s="13"/>
      <c r="AA6534" s="13"/>
      <c r="AB6534" s="13"/>
      <c r="AC6534" s="13"/>
      <c r="AD6534" s="13"/>
      <c r="AE6534" s="13"/>
      <c r="AT6534" s="258" t="s">
        <v>200</v>
      </c>
      <c r="AU6534" s="258" t="s">
        <v>82</v>
      </c>
      <c r="AV6534" s="13" t="s">
        <v>80</v>
      </c>
      <c r="AW6534" s="13" t="s">
        <v>30</v>
      </c>
      <c r="AX6534" s="13" t="s">
        <v>73</v>
      </c>
      <c r="AY6534" s="258" t="s">
        <v>189</v>
      </c>
    </row>
    <row r="6535" s="13" customFormat="1">
      <c r="A6535" s="13"/>
      <c r="B6535" s="249"/>
      <c r="C6535" s="250"/>
      <c r="D6535" s="242" t="s">
        <v>200</v>
      </c>
      <c r="E6535" s="251" t="s">
        <v>1</v>
      </c>
      <c r="F6535" s="252" t="s">
        <v>823</v>
      </c>
      <c r="G6535" s="250"/>
      <c r="H6535" s="251" t="s">
        <v>1</v>
      </c>
      <c r="I6535" s="253"/>
      <c r="J6535" s="250"/>
      <c r="K6535" s="250"/>
      <c r="L6535" s="254"/>
      <c r="M6535" s="255"/>
      <c r="N6535" s="256"/>
      <c r="O6535" s="256"/>
      <c r="P6535" s="256"/>
      <c r="Q6535" s="256"/>
      <c r="R6535" s="256"/>
      <c r="S6535" s="256"/>
      <c r="T6535" s="257"/>
      <c r="U6535" s="13"/>
      <c r="V6535" s="13"/>
      <c r="W6535" s="13"/>
      <c r="X6535" s="13"/>
      <c r="Y6535" s="13"/>
      <c r="Z6535" s="13"/>
      <c r="AA6535" s="13"/>
      <c r="AB6535" s="13"/>
      <c r="AC6535" s="13"/>
      <c r="AD6535" s="13"/>
      <c r="AE6535" s="13"/>
      <c r="AT6535" s="258" t="s">
        <v>200</v>
      </c>
      <c r="AU6535" s="258" t="s">
        <v>82</v>
      </c>
      <c r="AV6535" s="13" t="s">
        <v>80</v>
      </c>
      <c r="AW6535" s="13" t="s">
        <v>30</v>
      </c>
      <c r="AX6535" s="13" t="s">
        <v>73</v>
      </c>
      <c r="AY6535" s="258" t="s">
        <v>189</v>
      </c>
    </row>
    <row r="6536" s="14" customFormat="1">
      <c r="A6536" s="14"/>
      <c r="B6536" s="259"/>
      <c r="C6536" s="260"/>
      <c r="D6536" s="242" t="s">
        <v>200</v>
      </c>
      <c r="E6536" s="261" t="s">
        <v>1</v>
      </c>
      <c r="F6536" s="262" t="s">
        <v>861</v>
      </c>
      <c r="G6536" s="260"/>
      <c r="H6536" s="263">
        <v>44.186999999999998</v>
      </c>
      <c r="I6536" s="264"/>
      <c r="J6536" s="260"/>
      <c r="K6536" s="260"/>
      <c r="L6536" s="265"/>
      <c r="M6536" s="266"/>
      <c r="N6536" s="267"/>
      <c r="O6536" s="267"/>
      <c r="P6536" s="267"/>
      <c r="Q6536" s="267"/>
      <c r="R6536" s="267"/>
      <c r="S6536" s="267"/>
      <c r="T6536" s="268"/>
      <c r="U6536" s="14"/>
      <c r="V6536" s="14"/>
      <c r="W6536" s="14"/>
      <c r="X6536" s="14"/>
      <c r="Y6536" s="14"/>
      <c r="Z6536" s="14"/>
      <c r="AA6536" s="14"/>
      <c r="AB6536" s="14"/>
      <c r="AC6536" s="14"/>
      <c r="AD6536" s="14"/>
      <c r="AE6536" s="14"/>
      <c r="AT6536" s="269" t="s">
        <v>200</v>
      </c>
      <c r="AU6536" s="269" t="s">
        <v>82</v>
      </c>
      <c r="AV6536" s="14" t="s">
        <v>82</v>
      </c>
      <c r="AW6536" s="14" t="s">
        <v>30</v>
      </c>
      <c r="AX6536" s="14" t="s">
        <v>73</v>
      </c>
      <c r="AY6536" s="269" t="s">
        <v>189</v>
      </c>
    </row>
    <row r="6537" s="13" customFormat="1">
      <c r="A6537" s="13"/>
      <c r="B6537" s="249"/>
      <c r="C6537" s="250"/>
      <c r="D6537" s="242" t="s">
        <v>200</v>
      </c>
      <c r="E6537" s="251" t="s">
        <v>1</v>
      </c>
      <c r="F6537" s="252" t="s">
        <v>369</v>
      </c>
      <c r="G6537" s="250"/>
      <c r="H6537" s="251" t="s">
        <v>1</v>
      </c>
      <c r="I6537" s="253"/>
      <c r="J6537" s="250"/>
      <c r="K6537" s="250"/>
      <c r="L6537" s="254"/>
      <c r="M6537" s="255"/>
      <c r="N6537" s="256"/>
      <c r="O6537" s="256"/>
      <c r="P6537" s="256"/>
      <c r="Q6537" s="256"/>
      <c r="R6537" s="256"/>
      <c r="S6537" s="256"/>
      <c r="T6537" s="257"/>
      <c r="U6537" s="13"/>
      <c r="V6537" s="13"/>
      <c r="W6537" s="13"/>
      <c r="X6537" s="13"/>
      <c r="Y6537" s="13"/>
      <c r="Z6537" s="13"/>
      <c r="AA6537" s="13"/>
      <c r="AB6537" s="13"/>
      <c r="AC6537" s="13"/>
      <c r="AD6537" s="13"/>
      <c r="AE6537" s="13"/>
      <c r="AT6537" s="258" t="s">
        <v>200</v>
      </c>
      <c r="AU6537" s="258" t="s">
        <v>82</v>
      </c>
      <c r="AV6537" s="13" t="s">
        <v>80</v>
      </c>
      <c r="AW6537" s="13" t="s">
        <v>30</v>
      </c>
      <c r="AX6537" s="13" t="s">
        <v>73</v>
      </c>
      <c r="AY6537" s="258" t="s">
        <v>189</v>
      </c>
    </row>
    <row r="6538" s="14" customFormat="1">
      <c r="A6538" s="14"/>
      <c r="B6538" s="259"/>
      <c r="C6538" s="260"/>
      <c r="D6538" s="242" t="s">
        <v>200</v>
      </c>
      <c r="E6538" s="261" t="s">
        <v>1</v>
      </c>
      <c r="F6538" s="262" t="s">
        <v>862</v>
      </c>
      <c r="G6538" s="260"/>
      <c r="H6538" s="263">
        <v>-8.2949999999999999</v>
      </c>
      <c r="I6538" s="264"/>
      <c r="J6538" s="260"/>
      <c r="K6538" s="260"/>
      <c r="L6538" s="265"/>
      <c r="M6538" s="266"/>
      <c r="N6538" s="267"/>
      <c r="O6538" s="267"/>
      <c r="P6538" s="267"/>
      <c r="Q6538" s="267"/>
      <c r="R6538" s="267"/>
      <c r="S6538" s="267"/>
      <c r="T6538" s="268"/>
      <c r="U6538" s="14"/>
      <c r="V6538" s="14"/>
      <c r="W6538" s="14"/>
      <c r="X6538" s="14"/>
      <c r="Y6538" s="14"/>
      <c r="Z6538" s="14"/>
      <c r="AA6538" s="14"/>
      <c r="AB6538" s="14"/>
      <c r="AC6538" s="14"/>
      <c r="AD6538" s="14"/>
      <c r="AE6538" s="14"/>
      <c r="AT6538" s="269" t="s">
        <v>200</v>
      </c>
      <c r="AU6538" s="269" t="s">
        <v>82</v>
      </c>
      <c r="AV6538" s="14" t="s">
        <v>82</v>
      </c>
      <c r="AW6538" s="14" t="s">
        <v>30</v>
      </c>
      <c r="AX6538" s="14" t="s">
        <v>73</v>
      </c>
      <c r="AY6538" s="269" t="s">
        <v>189</v>
      </c>
    </row>
    <row r="6539" s="13" customFormat="1">
      <c r="A6539" s="13"/>
      <c r="B6539" s="249"/>
      <c r="C6539" s="250"/>
      <c r="D6539" s="242" t="s">
        <v>200</v>
      </c>
      <c r="E6539" s="251" t="s">
        <v>1</v>
      </c>
      <c r="F6539" s="252" t="s">
        <v>606</v>
      </c>
      <c r="G6539" s="250"/>
      <c r="H6539" s="251" t="s">
        <v>1</v>
      </c>
      <c r="I6539" s="253"/>
      <c r="J6539" s="250"/>
      <c r="K6539" s="250"/>
      <c r="L6539" s="254"/>
      <c r="M6539" s="255"/>
      <c r="N6539" s="256"/>
      <c r="O6539" s="256"/>
      <c r="P6539" s="256"/>
      <c r="Q6539" s="256"/>
      <c r="R6539" s="256"/>
      <c r="S6539" s="256"/>
      <c r="T6539" s="257"/>
      <c r="U6539" s="13"/>
      <c r="V6539" s="13"/>
      <c r="W6539" s="13"/>
      <c r="X6539" s="13"/>
      <c r="Y6539" s="13"/>
      <c r="Z6539" s="13"/>
      <c r="AA6539" s="13"/>
      <c r="AB6539" s="13"/>
      <c r="AC6539" s="13"/>
      <c r="AD6539" s="13"/>
      <c r="AE6539" s="13"/>
      <c r="AT6539" s="258" t="s">
        <v>200</v>
      </c>
      <c r="AU6539" s="258" t="s">
        <v>82</v>
      </c>
      <c r="AV6539" s="13" t="s">
        <v>80</v>
      </c>
      <c r="AW6539" s="13" t="s">
        <v>30</v>
      </c>
      <c r="AX6539" s="13" t="s">
        <v>73</v>
      </c>
      <c r="AY6539" s="258" t="s">
        <v>189</v>
      </c>
    </row>
    <row r="6540" s="14" customFormat="1">
      <c r="A6540" s="14"/>
      <c r="B6540" s="259"/>
      <c r="C6540" s="260"/>
      <c r="D6540" s="242" t="s">
        <v>200</v>
      </c>
      <c r="E6540" s="261" t="s">
        <v>1</v>
      </c>
      <c r="F6540" s="262" t="s">
        <v>863</v>
      </c>
      <c r="G6540" s="260"/>
      <c r="H6540" s="263">
        <v>54.533000000000001</v>
      </c>
      <c r="I6540" s="264"/>
      <c r="J6540" s="260"/>
      <c r="K6540" s="260"/>
      <c r="L6540" s="265"/>
      <c r="M6540" s="266"/>
      <c r="N6540" s="267"/>
      <c r="O6540" s="267"/>
      <c r="P6540" s="267"/>
      <c r="Q6540" s="267"/>
      <c r="R6540" s="267"/>
      <c r="S6540" s="267"/>
      <c r="T6540" s="268"/>
      <c r="U6540" s="14"/>
      <c r="V6540" s="14"/>
      <c r="W6540" s="14"/>
      <c r="X6540" s="14"/>
      <c r="Y6540" s="14"/>
      <c r="Z6540" s="14"/>
      <c r="AA6540" s="14"/>
      <c r="AB6540" s="14"/>
      <c r="AC6540" s="14"/>
      <c r="AD6540" s="14"/>
      <c r="AE6540" s="14"/>
      <c r="AT6540" s="269" t="s">
        <v>200</v>
      </c>
      <c r="AU6540" s="269" t="s">
        <v>82</v>
      </c>
      <c r="AV6540" s="14" t="s">
        <v>82</v>
      </c>
      <c r="AW6540" s="14" t="s">
        <v>30</v>
      </c>
      <c r="AX6540" s="14" t="s">
        <v>73</v>
      </c>
      <c r="AY6540" s="269" t="s">
        <v>189</v>
      </c>
    </row>
    <row r="6541" s="13" customFormat="1">
      <c r="A6541" s="13"/>
      <c r="B6541" s="249"/>
      <c r="C6541" s="250"/>
      <c r="D6541" s="242" t="s">
        <v>200</v>
      </c>
      <c r="E6541" s="251" t="s">
        <v>1</v>
      </c>
      <c r="F6541" s="252" t="s">
        <v>369</v>
      </c>
      <c r="G6541" s="250"/>
      <c r="H6541" s="251" t="s">
        <v>1</v>
      </c>
      <c r="I6541" s="253"/>
      <c r="J6541" s="250"/>
      <c r="K6541" s="250"/>
      <c r="L6541" s="254"/>
      <c r="M6541" s="255"/>
      <c r="N6541" s="256"/>
      <c r="O6541" s="256"/>
      <c r="P6541" s="256"/>
      <c r="Q6541" s="256"/>
      <c r="R6541" s="256"/>
      <c r="S6541" s="256"/>
      <c r="T6541" s="257"/>
      <c r="U6541" s="13"/>
      <c r="V6541" s="13"/>
      <c r="W6541" s="13"/>
      <c r="X6541" s="13"/>
      <c r="Y6541" s="13"/>
      <c r="Z6541" s="13"/>
      <c r="AA6541" s="13"/>
      <c r="AB6541" s="13"/>
      <c r="AC6541" s="13"/>
      <c r="AD6541" s="13"/>
      <c r="AE6541" s="13"/>
      <c r="AT6541" s="258" t="s">
        <v>200</v>
      </c>
      <c r="AU6541" s="258" t="s">
        <v>82</v>
      </c>
      <c r="AV6541" s="13" t="s">
        <v>80</v>
      </c>
      <c r="AW6541" s="13" t="s">
        <v>30</v>
      </c>
      <c r="AX6541" s="13" t="s">
        <v>73</v>
      </c>
      <c r="AY6541" s="258" t="s">
        <v>189</v>
      </c>
    </row>
    <row r="6542" s="14" customFormat="1">
      <c r="A6542" s="14"/>
      <c r="B6542" s="259"/>
      <c r="C6542" s="260"/>
      <c r="D6542" s="242" t="s">
        <v>200</v>
      </c>
      <c r="E6542" s="261" t="s">
        <v>1</v>
      </c>
      <c r="F6542" s="262" t="s">
        <v>864</v>
      </c>
      <c r="G6542" s="260"/>
      <c r="H6542" s="263">
        <v>-1.6000000000000001</v>
      </c>
      <c r="I6542" s="264"/>
      <c r="J6542" s="260"/>
      <c r="K6542" s="260"/>
      <c r="L6542" s="265"/>
      <c r="M6542" s="266"/>
      <c r="N6542" s="267"/>
      <c r="O6542" s="267"/>
      <c r="P6542" s="267"/>
      <c r="Q6542" s="267"/>
      <c r="R6542" s="267"/>
      <c r="S6542" s="267"/>
      <c r="T6542" s="268"/>
      <c r="U6542" s="14"/>
      <c r="V6542" s="14"/>
      <c r="W6542" s="14"/>
      <c r="X6542" s="14"/>
      <c r="Y6542" s="14"/>
      <c r="Z6542" s="14"/>
      <c r="AA6542" s="14"/>
      <c r="AB6542" s="14"/>
      <c r="AC6542" s="14"/>
      <c r="AD6542" s="14"/>
      <c r="AE6542" s="14"/>
      <c r="AT6542" s="269" t="s">
        <v>200</v>
      </c>
      <c r="AU6542" s="269" t="s">
        <v>82</v>
      </c>
      <c r="AV6542" s="14" t="s">
        <v>82</v>
      </c>
      <c r="AW6542" s="14" t="s">
        <v>30</v>
      </c>
      <c r="AX6542" s="14" t="s">
        <v>73</v>
      </c>
      <c r="AY6542" s="269" t="s">
        <v>189</v>
      </c>
    </row>
    <row r="6543" s="13" customFormat="1">
      <c r="A6543" s="13"/>
      <c r="B6543" s="249"/>
      <c r="C6543" s="250"/>
      <c r="D6543" s="242" t="s">
        <v>200</v>
      </c>
      <c r="E6543" s="251" t="s">
        <v>1</v>
      </c>
      <c r="F6543" s="252" t="s">
        <v>608</v>
      </c>
      <c r="G6543" s="250"/>
      <c r="H6543" s="251" t="s">
        <v>1</v>
      </c>
      <c r="I6543" s="253"/>
      <c r="J6543" s="250"/>
      <c r="K6543" s="250"/>
      <c r="L6543" s="254"/>
      <c r="M6543" s="255"/>
      <c r="N6543" s="256"/>
      <c r="O6543" s="256"/>
      <c r="P6543" s="256"/>
      <c r="Q6543" s="256"/>
      <c r="R6543" s="256"/>
      <c r="S6543" s="256"/>
      <c r="T6543" s="257"/>
      <c r="U6543" s="13"/>
      <c r="V6543" s="13"/>
      <c r="W6543" s="13"/>
      <c r="X6543" s="13"/>
      <c r="Y6543" s="13"/>
      <c r="Z6543" s="13"/>
      <c r="AA6543" s="13"/>
      <c r="AB6543" s="13"/>
      <c r="AC6543" s="13"/>
      <c r="AD6543" s="13"/>
      <c r="AE6543" s="13"/>
      <c r="AT6543" s="258" t="s">
        <v>200</v>
      </c>
      <c r="AU6543" s="258" t="s">
        <v>82</v>
      </c>
      <c r="AV6543" s="13" t="s">
        <v>80</v>
      </c>
      <c r="AW6543" s="13" t="s">
        <v>30</v>
      </c>
      <c r="AX6543" s="13" t="s">
        <v>73</v>
      </c>
      <c r="AY6543" s="258" t="s">
        <v>189</v>
      </c>
    </row>
    <row r="6544" s="14" customFormat="1">
      <c r="A6544" s="14"/>
      <c r="B6544" s="259"/>
      <c r="C6544" s="260"/>
      <c r="D6544" s="242" t="s">
        <v>200</v>
      </c>
      <c r="E6544" s="261" t="s">
        <v>1</v>
      </c>
      <c r="F6544" s="262" t="s">
        <v>865</v>
      </c>
      <c r="G6544" s="260"/>
      <c r="H6544" s="263">
        <v>47.968000000000004</v>
      </c>
      <c r="I6544" s="264"/>
      <c r="J6544" s="260"/>
      <c r="K6544" s="260"/>
      <c r="L6544" s="265"/>
      <c r="M6544" s="266"/>
      <c r="N6544" s="267"/>
      <c r="O6544" s="267"/>
      <c r="P6544" s="267"/>
      <c r="Q6544" s="267"/>
      <c r="R6544" s="267"/>
      <c r="S6544" s="267"/>
      <c r="T6544" s="268"/>
      <c r="U6544" s="14"/>
      <c r="V6544" s="14"/>
      <c r="W6544" s="14"/>
      <c r="X6544" s="14"/>
      <c r="Y6544" s="14"/>
      <c r="Z6544" s="14"/>
      <c r="AA6544" s="14"/>
      <c r="AB6544" s="14"/>
      <c r="AC6544" s="14"/>
      <c r="AD6544" s="14"/>
      <c r="AE6544" s="14"/>
      <c r="AT6544" s="269" t="s">
        <v>200</v>
      </c>
      <c r="AU6544" s="269" t="s">
        <v>82</v>
      </c>
      <c r="AV6544" s="14" t="s">
        <v>82</v>
      </c>
      <c r="AW6544" s="14" t="s">
        <v>30</v>
      </c>
      <c r="AX6544" s="14" t="s">
        <v>73</v>
      </c>
      <c r="AY6544" s="269" t="s">
        <v>189</v>
      </c>
    </row>
    <row r="6545" s="13" customFormat="1">
      <c r="A6545" s="13"/>
      <c r="B6545" s="249"/>
      <c r="C6545" s="250"/>
      <c r="D6545" s="242" t="s">
        <v>200</v>
      </c>
      <c r="E6545" s="251" t="s">
        <v>1</v>
      </c>
      <c r="F6545" s="252" t="s">
        <v>369</v>
      </c>
      <c r="G6545" s="250"/>
      <c r="H6545" s="251" t="s">
        <v>1</v>
      </c>
      <c r="I6545" s="253"/>
      <c r="J6545" s="250"/>
      <c r="K6545" s="250"/>
      <c r="L6545" s="254"/>
      <c r="M6545" s="255"/>
      <c r="N6545" s="256"/>
      <c r="O6545" s="256"/>
      <c r="P6545" s="256"/>
      <c r="Q6545" s="256"/>
      <c r="R6545" s="256"/>
      <c r="S6545" s="256"/>
      <c r="T6545" s="257"/>
      <c r="U6545" s="13"/>
      <c r="V6545" s="13"/>
      <c r="W6545" s="13"/>
      <c r="X6545" s="13"/>
      <c r="Y6545" s="13"/>
      <c r="Z6545" s="13"/>
      <c r="AA6545" s="13"/>
      <c r="AB6545" s="13"/>
      <c r="AC6545" s="13"/>
      <c r="AD6545" s="13"/>
      <c r="AE6545" s="13"/>
      <c r="AT6545" s="258" t="s">
        <v>200</v>
      </c>
      <c r="AU6545" s="258" t="s">
        <v>82</v>
      </c>
      <c r="AV6545" s="13" t="s">
        <v>80</v>
      </c>
      <c r="AW6545" s="13" t="s">
        <v>30</v>
      </c>
      <c r="AX6545" s="13" t="s">
        <v>73</v>
      </c>
      <c r="AY6545" s="258" t="s">
        <v>189</v>
      </c>
    </row>
    <row r="6546" s="14" customFormat="1">
      <c r="A6546" s="14"/>
      <c r="B6546" s="259"/>
      <c r="C6546" s="260"/>
      <c r="D6546" s="242" t="s">
        <v>200</v>
      </c>
      <c r="E6546" s="261" t="s">
        <v>1</v>
      </c>
      <c r="F6546" s="262" t="s">
        <v>866</v>
      </c>
      <c r="G6546" s="260"/>
      <c r="H6546" s="263">
        <v>-3.96</v>
      </c>
      <c r="I6546" s="264"/>
      <c r="J6546" s="260"/>
      <c r="K6546" s="260"/>
      <c r="L6546" s="265"/>
      <c r="M6546" s="266"/>
      <c r="N6546" s="267"/>
      <c r="O6546" s="267"/>
      <c r="P6546" s="267"/>
      <c r="Q6546" s="267"/>
      <c r="R6546" s="267"/>
      <c r="S6546" s="267"/>
      <c r="T6546" s="268"/>
      <c r="U6546" s="14"/>
      <c r="V6546" s="14"/>
      <c r="W6546" s="14"/>
      <c r="X6546" s="14"/>
      <c r="Y6546" s="14"/>
      <c r="Z6546" s="14"/>
      <c r="AA6546" s="14"/>
      <c r="AB6546" s="14"/>
      <c r="AC6546" s="14"/>
      <c r="AD6546" s="14"/>
      <c r="AE6546" s="14"/>
      <c r="AT6546" s="269" t="s">
        <v>200</v>
      </c>
      <c r="AU6546" s="269" t="s">
        <v>82</v>
      </c>
      <c r="AV6546" s="14" t="s">
        <v>82</v>
      </c>
      <c r="AW6546" s="14" t="s">
        <v>30</v>
      </c>
      <c r="AX6546" s="14" t="s">
        <v>73</v>
      </c>
      <c r="AY6546" s="269" t="s">
        <v>189</v>
      </c>
    </row>
    <row r="6547" s="13" customFormat="1">
      <c r="A6547" s="13"/>
      <c r="B6547" s="249"/>
      <c r="C6547" s="250"/>
      <c r="D6547" s="242" t="s">
        <v>200</v>
      </c>
      <c r="E6547" s="251" t="s">
        <v>1</v>
      </c>
      <c r="F6547" s="252" t="s">
        <v>610</v>
      </c>
      <c r="G6547" s="250"/>
      <c r="H6547" s="251" t="s">
        <v>1</v>
      </c>
      <c r="I6547" s="253"/>
      <c r="J6547" s="250"/>
      <c r="K6547" s="250"/>
      <c r="L6547" s="254"/>
      <c r="M6547" s="255"/>
      <c r="N6547" s="256"/>
      <c r="O6547" s="256"/>
      <c r="P6547" s="256"/>
      <c r="Q6547" s="256"/>
      <c r="R6547" s="256"/>
      <c r="S6547" s="256"/>
      <c r="T6547" s="257"/>
      <c r="U6547" s="13"/>
      <c r="V6547" s="13"/>
      <c r="W6547" s="13"/>
      <c r="X6547" s="13"/>
      <c r="Y6547" s="13"/>
      <c r="Z6547" s="13"/>
      <c r="AA6547" s="13"/>
      <c r="AB6547" s="13"/>
      <c r="AC6547" s="13"/>
      <c r="AD6547" s="13"/>
      <c r="AE6547" s="13"/>
      <c r="AT6547" s="258" t="s">
        <v>200</v>
      </c>
      <c r="AU6547" s="258" t="s">
        <v>82</v>
      </c>
      <c r="AV6547" s="13" t="s">
        <v>80</v>
      </c>
      <c r="AW6547" s="13" t="s">
        <v>30</v>
      </c>
      <c r="AX6547" s="13" t="s">
        <v>73</v>
      </c>
      <c r="AY6547" s="258" t="s">
        <v>189</v>
      </c>
    </row>
    <row r="6548" s="14" customFormat="1">
      <c r="A6548" s="14"/>
      <c r="B6548" s="259"/>
      <c r="C6548" s="260"/>
      <c r="D6548" s="242" t="s">
        <v>200</v>
      </c>
      <c r="E6548" s="261" t="s">
        <v>1</v>
      </c>
      <c r="F6548" s="262" t="s">
        <v>867</v>
      </c>
      <c r="G6548" s="260"/>
      <c r="H6548" s="263">
        <v>27.852</v>
      </c>
      <c r="I6548" s="264"/>
      <c r="J6548" s="260"/>
      <c r="K6548" s="260"/>
      <c r="L6548" s="265"/>
      <c r="M6548" s="266"/>
      <c r="N6548" s="267"/>
      <c r="O6548" s="267"/>
      <c r="P6548" s="267"/>
      <c r="Q6548" s="267"/>
      <c r="R6548" s="267"/>
      <c r="S6548" s="267"/>
      <c r="T6548" s="268"/>
      <c r="U6548" s="14"/>
      <c r="V6548" s="14"/>
      <c r="W6548" s="14"/>
      <c r="X6548" s="14"/>
      <c r="Y6548" s="14"/>
      <c r="Z6548" s="14"/>
      <c r="AA6548" s="14"/>
      <c r="AB6548" s="14"/>
      <c r="AC6548" s="14"/>
      <c r="AD6548" s="14"/>
      <c r="AE6548" s="14"/>
      <c r="AT6548" s="269" t="s">
        <v>200</v>
      </c>
      <c r="AU6548" s="269" t="s">
        <v>82</v>
      </c>
      <c r="AV6548" s="14" t="s">
        <v>82</v>
      </c>
      <c r="AW6548" s="14" t="s">
        <v>30</v>
      </c>
      <c r="AX6548" s="14" t="s">
        <v>73</v>
      </c>
      <c r="AY6548" s="269" t="s">
        <v>189</v>
      </c>
    </row>
    <row r="6549" s="13" customFormat="1">
      <c r="A6549" s="13"/>
      <c r="B6549" s="249"/>
      <c r="C6549" s="250"/>
      <c r="D6549" s="242" t="s">
        <v>200</v>
      </c>
      <c r="E6549" s="251" t="s">
        <v>1</v>
      </c>
      <c r="F6549" s="252" t="s">
        <v>595</v>
      </c>
      <c r="G6549" s="250"/>
      <c r="H6549" s="251" t="s">
        <v>1</v>
      </c>
      <c r="I6549" s="253"/>
      <c r="J6549" s="250"/>
      <c r="K6549" s="250"/>
      <c r="L6549" s="254"/>
      <c r="M6549" s="255"/>
      <c r="N6549" s="256"/>
      <c r="O6549" s="256"/>
      <c r="P6549" s="256"/>
      <c r="Q6549" s="256"/>
      <c r="R6549" s="256"/>
      <c r="S6549" s="256"/>
      <c r="T6549" s="257"/>
      <c r="U6549" s="13"/>
      <c r="V6549" s="13"/>
      <c r="W6549" s="13"/>
      <c r="X6549" s="13"/>
      <c r="Y6549" s="13"/>
      <c r="Z6549" s="13"/>
      <c r="AA6549" s="13"/>
      <c r="AB6549" s="13"/>
      <c r="AC6549" s="13"/>
      <c r="AD6549" s="13"/>
      <c r="AE6549" s="13"/>
      <c r="AT6549" s="258" t="s">
        <v>200</v>
      </c>
      <c r="AU6549" s="258" t="s">
        <v>82</v>
      </c>
      <c r="AV6549" s="13" t="s">
        <v>80</v>
      </c>
      <c r="AW6549" s="13" t="s">
        <v>30</v>
      </c>
      <c r="AX6549" s="13" t="s">
        <v>73</v>
      </c>
      <c r="AY6549" s="258" t="s">
        <v>189</v>
      </c>
    </row>
    <row r="6550" s="14" customFormat="1">
      <c r="A6550" s="14"/>
      <c r="B6550" s="259"/>
      <c r="C6550" s="260"/>
      <c r="D6550" s="242" t="s">
        <v>200</v>
      </c>
      <c r="E6550" s="261" t="s">
        <v>1</v>
      </c>
      <c r="F6550" s="262" t="s">
        <v>611</v>
      </c>
      <c r="G6550" s="260"/>
      <c r="H6550" s="263">
        <v>1.1299999999999999</v>
      </c>
      <c r="I6550" s="264"/>
      <c r="J6550" s="260"/>
      <c r="K6550" s="260"/>
      <c r="L6550" s="265"/>
      <c r="M6550" s="266"/>
      <c r="N6550" s="267"/>
      <c r="O6550" s="267"/>
      <c r="P6550" s="267"/>
      <c r="Q6550" s="267"/>
      <c r="R6550" s="267"/>
      <c r="S6550" s="267"/>
      <c r="T6550" s="268"/>
      <c r="U6550" s="14"/>
      <c r="V6550" s="14"/>
      <c r="W6550" s="14"/>
      <c r="X6550" s="14"/>
      <c r="Y6550" s="14"/>
      <c r="Z6550" s="14"/>
      <c r="AA6550" s="14"/>
      <c r="AB6550" s="14"/>
      <c r="AC6550" s="14"/>
      <c r="AD6550" s="14"/>
      <c r="AE6550" s="14"/>
      <c r="AT6550" s="269" t="s">
        <v>200</v>
      </c>
      <c r="AU6550" s="269" t="s">
        <v>82</v>
      </c>
      <c r="AV6550" s="14" t="s">
        <v>82</v>
      </c>
      <c r="AW6550" s="14" t="s">
        <v>30</v>
      </c>
      <c r="AX6550" s="14" t="s">
        <v>73</v>
      </c>
      <c r="AY6550" s="269" t="s">
        <v>189</v>
      </c>
    </row>
    <row r="6551" s="13" customFormat="1">
      <c r="A6551" s="13"/>
      <c r="B6551" s="249"/>
      <c r="C6551" s="250"/>
      <c r="D6551" s="242" t="s">
        <v>200</v>
      </c>
      <c r="E6551" s="251" t="s">
        <v>1</v>
      </c>
      <c r="F6551" s="252" t="s">
        <v>369</v>
      </c>
      <c r="G6551" s="250"/>
      <c r="H6551" s="251" t="s">
        <v>1</v>
      </c>
      <c r="I6551" s="253"/>
      <c r="J6551" s="250"/>
      <c r="K6551" s="250"/>
      <c r="L6551" s="254"/>
      <c r="M6551" s="255"/>
      <c r="N6551" s="256"/>
      <c r="O6551" s="256"/>
      <c r="P6551" s="256"/>
      <c r="Q6551" s="256"/>
      <c r="R6551" s="256"/>
      <c r="S6551" s="256"/>
      <c r="T6551" s="257"/>
      <c r="U6551" s="13"/>
      <c r="V6551" s="13"/>
      <c r="W6551" s="13"/>
      <c r="X6551" s="13"/>
      <c r="Y6551" s="13"/>
      <c r="Z6551" s="13"/>
      <c r="AA6551" s="13"/>
      <c r="AB6551" s="13"/>
      <c r="AC6551" s="13"/>
      <c r="AD6551" s="13"/>
      <c r="AE6551" s="13"/>
      <c r="AT6551" s="258" t="s">
        <v>200</v>
      </c>
      <c r="AU6551" s="258" t="s">
        <v>82</v>
      </c>
      <c r="AV6551" s="13" t="s">
        <v>80</v>
      </c>
      <c r="AW6551" s="13" t="s">
        <v>30</v>
      </c>
      <c r="AX6551" s="13" t="s">
        <v>73</v>
      </c>
      <c r="AY6551" s="258" t="s">
        <v>189</v>
      </c>
    </row>
    <row r="6552" s="14" customFormat="1">
      <c r="A6552" s="14"/>
      <c r="B6552" s="259"/>
      <c r="C6552" s="260"/>
      <c r="D6552" s="242" t="s">
        <v>200</v>
      </c>
      <c r="E6552" s="261" t="s">
        <v>1</v>
      </c>
      <c r="F6552" s="262" t="s">
        <v>868</v>
      </c>
      <c r="G6552" s="260"/>
      <c r="H6552" s="263">
        <v>-8.5440000000000005</v>
      </c>
      <c r="I6552" s="264"/>
      <c r="J6552" s="260"/>
      <c r="K6552" s="260"/>
      <c r="L6552" s="265"/>
      <c r="M6552" s="266"/>
      <c r="N6552" s="267"/>
      <c r="O6552" s="267"/>
      <c r="P6552" s="267"/>
      <c r="Q6552" s="267"/>
      <c r="R6552" s="267"/>
      <c r="S6552" s="267"/>
      <c r="T6552" s="268"/>
      <c r="U6552" s="14"/>
      <c r="V6552" s="14"/>
      <c r="W6552" s="14"/>
      <c r="X6552" s="14"/>
      <c r="Y6552" s="14"/>
      <c r="Z6552" s="14"/>
      <c r="AA6552" s="14"/>
      <c r="AB6552" s="14"/>
      <c r="AC6552" s="14"/>
      <c r="AD6552" s="14"/>
      <c r="AE6552" s="14"/>
      <c r="AT6552" s="269" t="s">
        <v>200</v>
      </c>
      <c r="AU6552" s="269" t="s">
        <v>82</v>
      </c>
      <c r="AV6552" s="14" t="s">
        <v>82</v>
      </c>
      <c r="AW6552" s="14" t="s">
        <v>30</v>
      </c>
      <c r="AX6552" s="14" t="s">
        <v>73</v>
      </c>
      <c r="AY6552" s="269" t="s">
        <v>189</v>
      </c>
    </row>
    <row r="6553" s="13" customFormat="1">
      <c r="A6553" s="13"/>
      <c r="B6553" s="249"/>
      <c r="C6553" s="250"/>
      <c r="D6553" s="242" t="s">
        <v>200</v>
      </c>
      <c r="E6553" s="251" t="s">
        <v>1</v>
      </c>
      <c r="F6553" s="252" t="s">
        <v>832</v>
      </c>
      <c r="G6553" s="250"/>
      <c r="H6553" s="251" t="s">
        <v>1</v>
      </c>
      <c r="I6553" s="253"/>
      <c r="J6553" s="250"/>
      <c r="K6553" s="250"/>
      <c r="L6553" s="254"/>
      <c r="M6553" s="255"/>
      <c r="N6553" s="256"/>
      <c r="O6553" s="256"/>
      <c r="P6553" s="256"/>
      <c r="Q6553" s="256"/>
      <c r="R6553" s="256"/>
      <c r="S6553" s="256"/>
      <c r="T6553" s="257"/>
      <c r="U6553" s="13"/>
      <c r="V6553" s="13"/>
      <c r="W6553" s="13"/>
      <c r="X6553" s="13"/>
      <c r="Y6553" s="13"/>
      <c r="Z6553" s="13"/>
      <c r="AA6553" s="13"/>
      <c r="AB6553" s="13"/>
      <c r="AC6553" s="13"/>
      <c r="AD6553" s="13"/>
      <c r="AE6553" s="13"/>
      <c r="AT6553" s="258" t="s">
        <v>200</v>
      </c>
      <c r="AU6553" s="258" t="s">
        <v>82</v>
      </c>
      <c r="AV6553" s="13" t="s">
        <v>80</v>
      </c>
      <c r="AW6553" s="13" t="s">
        <v>30</v>
      </c>
      <c r="AX6553" s="13" t="s">
        <v>73</v>
      </c>
      <c r="AY6553" s="258" t="s">
        <v>189</v>
      </c>
    </row>
    <row r="6554" s="14" customFormat="1">
      <c r="A6554" s="14"/>
      <c r="B6554" s="259"/>
      <c r="C6554" s="260"/>
      <c r="D6554" s="242" t="s">
        <v>200</v>
      </c>
      <c r="E6554" s="261" t="s">
        <v>1</v>
      </c>
      <c r="F6554" s="262" t="s">
        <v>869</v>
      </c>
      <c r="G6554" s="260"/>
      <c r="H6554" s="263">
        <v>60.030000000000001</v>
      </c>
      <c r="I6554" s="264"/>
      <c r="J6554" s="260"/>
      <c r="K6554" s="260"/>
      <c r="L6554" s="265"/>
      <c r="M6554" s="266"/>
      <c r="N6554" s="267"/>
      <c r="O6554" s="267"/>
      <c r="P6554" s="267"/>
      <c r="Q6554" s="267"/>
      <c r="R6554" s="267"/>
      <c r="S6554" s="267"/>
      <c r="T6554" s="268"/>
      <c r="U6554" s="14"/>
      <c r="V6554" s="14"/>
      <c r="W6554" s="14"/>
      <c r="X6554" s="14"/>
      <c r="Y6554" s="14"/>
      <c r="Z6554" s="14"/>
      <c r="AA6554" s="14"/>
      <c r="AB6554" s="14"/>
      <c r="AC6554" s="14"/>
      <c r="AD6554" s="14"/>
      <c r="AE6554" s="14"/>
      <c r="AT6554" s="269" t="s">
        <v>200</v>
      </c>
      <c r="AU6554" s="269" t="s">
        <v>82</v>
      </c>
      <c r="AV6554" s="14" t="s">
        <v>82</v>
      </c>
      <c r="AW6554" s="14" t="s">
        <v>30</v>
      </c>
      <c r="AX6554" s="14" t="s">
        <v>73</v>
      </c>
      <c r="AY6554" s="269" t="s">
        <v>189</v>
      </c>
    </row>
    <row r="6555" s="13" customFormat="1">
      <c r="A6555" s="13"/>
      <c r="B6555" s="249"/>
      <c r="C6555" s="250"/>
      <c r="D6555" s="242" t="s">
        <v>200</v>
      </c>
      <c r="E6555" s="251" t="s">
        <v>1</v>
      </c>
      <c r="F6555" s="252" t="s">
        <v>369</v>
      </c>
      <c r="G6555" s="250"/>
      <c r="H6555" s="251" t="s">
        <v>1</v>
      </c>
      <c r="I6555" s="253"/>
      <c r="J6555" s="250"/>
      <c r="K6555" s="250"/>
      <c r="L6555" s="254"/>
      <c r="M6555" s="255"/>
      <c r="N6555" s="256"/>
      <c r="O6555" s="256"/>
      <c r="P6555" s="256"/>
      <c r="Q6555" s="256"/>
      <c r="R6555" s="256"/>
      <c r="S6555" s="256"/>
      <c r="T6555" s="257"/>
      <c r="U6555" s="13"/>
      <c r="V6555" s="13"/>
      <c r="W6555" s="13"/>
      <c r="X6555" s="13"/>
      <c r="Y6555" s="13"/>
      <c r="Z6555" s="13"/>
      <c r="AA6555" s="13"/>
      <c r="AB6555" s="13"/>
      <c r="AC6555" s="13"/>
      <c r="AD6555" s="13"/>
      <c r="AE6555" s="13"/>
      <c r="AT6555" s="258" t="s">
        <v>200</v>
      </c>
      <c r="AU6555" s="258" t="s">
        <v>82</v>
      </c>
      <c r="AV6555" s="13" t="s">
        <v>80</v>
      </c>
      <c r="AW6555" s="13" t="s">
        <v>30</v>
      </c>
      <c r="AX6555" s="13" t="s">
        <v>73</v>
      </c>
      <c r="AY6555" s="258" t="s">
        <v>189</v>
      </c>
    </row>
    <row r="6556" s="14" customFormat="1">
      <c r="A6556" s="14"/>
      <c r="B6556" s="259"/>
      <c r="C6556" s="260"/>
      <c r="D6556" s="242" t="s">
        <v>200</v>
      </c>
      <c r="E6556" s="261" t="s">
        <v>1</v>
      </c>
      <c r="F6556" s="262" t="s">
        <v>864</v>
      </c>
      <c r="G6556" s="260"/>
      <c r="H6556" s="263">
        <v>-1.6000000000000001</v>
      </c>
      <c r="I6556" s="264"/>
      <c r="J6556" s="260"/>
      <c r="K6556" s="260"/>
      <c r="L6556" s="265"/>
      <c r="M6556" s="266"/>
      <c r="N6556" s="267"/>
      <c r="O6556" s="267"/>
      <c r="P6556" s="267"/>
      <c r="Q6556" s="267"/>
      <c r="R6556" s="267"/>
      <c r="S6556" s="267"/>
      <c r="T6556" s="268"/>
      <c r="U6556" s="14"/>
      <c r="V6556" s="14"/>
      <c r="W6556" s="14"/>
      <c r="X6556" s="14"/>
      <c r="Y6556" s="14"/>
      <c r="Z6556" s="14"/>
      <c r="AA6556" s="14"/>
      <c r="AB6556" s="14"/>
      <c r="AC6556" s="14"/>
      <c r="AD6556" s="14"/>
      <c r="AE6556" s="14"/>
      <c r="AT6556" s="269" t="s">
        <v>200</v>
      </c>
      <c r="AU6556" s="269" t="s">
        <v>82</v>
      </c>
      <c r="AV6556" s="14" t="s">
        <v>82</v>
      </c>
      <c r="AW6556" s="14" t="s">
        <v>30</v>
      </c>
      <c r="AX6556" s="14" t="s">
        <v>73</v>
      </c>
      <c r="AY6556" s="269" t="s">
        <v>189</v>
      </c>
    </row>
    <row r="6557" s="13" customFormat="1">
      <c r="A6557" s="13"/>
      <c r="B6557" s="249"/>
      <c r="C6557" s="250"/>
      <c r="D6557" s="242" t="s">
        <v>200</v>
      </c>
      <c r="E6557" s="251" t="s">
        <v>1</v>
      </c>
      <c r="F6557" s="252" t="s">
        <v>612</v>
      </c>
      <c r="G6557" s="250"/>
      <c r="H6557" s="251" t="s">
        <v>1</v>
      </c>
      <c r="I6557" s="253"/>
      <c r="J6557" s="250"/>
      <c r="K6557" s="250"/>
      <c r="L6557" s="254"/>
      <c r="M6557" s="255"/>
      <c r="N6557" s="256"/>
      <c r="O6557" s="256"/>
      <c r="P6557" s="256"/>
      <c r="Q6557" s="256"/>
      <c r="R6557" s="256"/>
      <c r="S6557" s="256"/>
      <c r="T6557" s="257"/>
      <c r="U6557" s="13"/>
      <c r="V6557" s="13"/>
      <c r="W6557" s="13"/>
      <c r="X6557" s="13"/>
      <c r="Y6557" s="13"/>
      <c r="Z6557" s="13"/>
      <c r="AA6557" s="13"/>
      <c r="AB6557" s="13"/>
      <c r="AC6557" s="13"/>
      <c r="AD6557" s="13"/>
      <c r="AE6557" s="13"/>
      <c r="AT6557" s="258" t="s">
        <v>200</v>
      </c>
      <c r="AU6557" s="258" t="s">
        <v>82</v>
      </c>
      <c r="AV6557" s="13" t="s">
        <v>80</v>
      </c>
      <c r="AW6557" s="13" t="s">
        <v>30</v>
      </c>
      <c r="AX6557" s="13" t="s">
        <v>73</v>
      </c>
      <c r="AY6557" s="258" t="s">
        <v>189</v>
      </c>
    </row>
    <row r="6558" s="14" customFormat="1">
      <c r="A6558" s="14"/>
      <c r="B6558" s="259"/>
      <c r="C6558" s="260"/>
      <c r="D6558" s="242" t="s">
        <v>200</v>
      </c>
      <c r="E6558" s="261" t="s">
        <v>1</v>
      </c>
      <c r="F6558" s="262" t="s">
        <v>870</v>
      </c>
      <c r="G6558" s="260"/>
      <c r="H6558" s="263">
        <v>72.902000000000001</v>
      </c>
      <c r="I6558" s="264"/>
      <c r="J6558" s="260"/>
      <c r="K6558" s="260"/>
      <c r="L6558" s="265"/>
      <c r="M6558" s="266"/>
      <c r="N6558" s="267"/>
      <c r="O6558" s="267"/>
      <c r="P6558" s="267"/>
      <c r="Q6558" s="267"/>
      <c r="R6558" s="267"/>
      <c r="S6558" s="267"/>
      <c r="T6558" s="268"/>
      <c r="U6558" s="14"/>
      <c r="V6558" s="14"/>
      <c r="W6558" s="14"/>
      <c r="X6558" s="14"/>
      <c r="Y6558" s="14"/>
      <c r="Z6558" s="14"/>
      <c r="AA6558" s="14"/>
      <c r="AB6558" s="14"/>
      <c r="AC6558" s="14"/>
      <c r="AD6558" s="14"/>
      <c r="AE6558" s="14"/>
      <c r="AT6558" s="269" t="s">
        <v>200</v>
      </c>
      <c r="AU6558" s="269" t="s">
        <v>82</v>
      </c>
      <c r="AV6558" s="14" t="s">
        <v>82</v>
      </c>
      <c r="AW6558" s="14" t="s">
        <v>30</v>
      </c>
      <c r="AX6558" s="14" t="s">
        <v>73</v>
      </c>
      <c r="AY6558" s="269" t="s">
        <v>189</v>
      </c>
    </row>
    <row r="6559" s="13" customFormat="1">
      <c r="A6559" s="13"/>
      <c r="B6559" s="249"/>
      <c r="C6559" s="250"/>
      <c r="D6559" s="242" t="s">
        <v>200</v>
      </c>
      <c r="E6559" s="251" t="s">
        <v>1</v>
      </c>
      <c r="F6559" s="252" t="s">
        <v>595</v>
      </c>
      <c r="G6559" s="250"/>
      <c r="H6559" s="251" t="s">
        <v>1</v>
      </c>
      <c r="I6559" s="253"/>
      <c r="J6559" s="250"/>
      <c r="K6559" s="250"/>
      <c r="L6559" s="254"/>
      <c r="M6559" s="255"/>
      <c r="N6559" s="256"/>
      <c r="O6559" s="256"/>
      <c r="P6559" s="256"/>
      <c r="Q6559" s="256"/>
      <c r="R6559" s="256"/>
      <c r="S6559" s="256"/>
      <c r="T6559" s="257"/>
      <c r="U6559" s="13"/>
      <c r="V6559" s="13"/>
      <c r="W6559" s="13"/>
      <c r="X6559" s="13"/>
      <c r="Y6559" s="13"/>
      <c r="Z6559" s="13"/>
      <c r="AA6559" s="13"/>
      <c r="AB6559" s="13"/>
      <c r="AC6559" s="13"/>
      <c r="AD6559" s="13"/>
      <c r="AE6559" s="13"/>
      <c r="AT6559" s="258" t="s">
        <v>200</v>
      </c>
      <c r="AU6559" s="258" t="s">
        <v>82</v>
      </c>
      <c r="AV6559" s="13" t="s">
        <v>80</v>
      </c>
      <c r="AW6559" s="13" t="s">
        <v>30</v>
      </c>
      <c r="AX6559" s="13" t="s">
        <v>73</v>
      </c>
      <c r="AY6559" s="258" t="s">
        <v>189</v>
      </c>
    </row>
    <row r="6560" s="14" customFormat="1">
      <c r="A6560" s="14"/>
      <c r="B6560" s="259"/>
      <c r="C6560" s="260"/>
      <c r="D6560" s="242" t="s">
        <v>200</v>
      </c>
      <c r="E6560" s="261" t="s">
        <v>1</v>
      </c>
      <c r="F6560" s="262" t="s">
        <v>613</v>
      </c>
      <c r="G6560" s="260"/>
      <c r="H6560" s="263">
        <v>0.64800000000000002</v>
      </c>
      <c r="I6560" s="264"/>
      <c r="J6560" s="260"/>
      <c r="K6560" s="260"/>
      <c r="L6560" s="265"/>
      <c r="M6560" s="266"/>
      <c r="N6560" s="267"/>
      <c r="O6560" s="267"/>
      <c r="P6560" s="267"/>
      <c r="Q6560" s="267"/>
      <c r="R6560" s="267"/>
      <c r="S6560" s="267"/>
      <c r="T6560" s="268"/>
      <c r="U6560" s="14"/>
      <c r="V6560" s="14"/>
      <c r="W6560" s="14"/>
      <c r="X6560" s="14"/>
      <c r="Y6560" s="14"/>
      <c r="Z6560" s="14"/>
      <c r="AA6560" s="14"/>
      <c r="AB6560" s="14"/>
      <c r="AC6560" s="14"/>
      <c r="AD6560" s="14"/>
      <c r="AE6560" s="14"/>
      <c r="AT6560" s="269" t="s">
        <v>200</v>
      </c>
      <c r="AU6560" s="269" t="s">
        <v>82</v>
      </c>
      <c r="AV6560" s="14" t="s">
        <v>82</v>
      </c>
      <c r="AW6560" s="14" t="s">
        <v>30</v>
      </c>
      <c r="AX6560" s="14" t="s">
        <v>73</v>
      </c>
      <c r="AY6560" s="269" t="s">
        <v>189</v>
      </c>
    </row>
    <row r="6561" s="14" customFormat="1">
      <c r="A6561" s="14"/>
      <c r="B6561" s="259"/>
      <c r="C6561" s="260"/>
      <c r="D6561" s="242" t="s">
        <v>200</v>
      </c>
      <c r="E6561" s="261" t="s">
        <v>1</v>
      </c>
      <c r="F6561" s="262" t="s">
        <v>855</v>
      </c>
      <c r="G6561" s="260"/>
      <c r="H6561" s="263">
        <v>0.98799999999999999</v>
      </c>
      <c r="I6561" s="264"/>
      <c r="J6561" s="260"/>
      <c r="K6561" s="260"/>
      <c r="L6561" s="265"/>
      <c r="M6561" s="266"/>
      <c r="N6561" s="267"/>
      <c r="O6561" s="267"/>
      <c r="P6561" s="267"/>
      <c r="Q6561" s="267"/>
      <c r="R6561" s="267"/>
      <c r="S6561" s="267"/>
      <c r="T6561" s="268"/>
      <c r="U6561" s="14"/>
      <c r="V6561" s="14"/>
      <c r="W6561" s="14"/>
      <c r="X6561" s="14"/>
      <c r="Y6561" s="14"/>
      <c r="Z6561" s="14"/>
      <c r="AA6561" s="14"/>
      <c r="AB6561" s="14"/>
      <c r="AC6561" s="14"/>
      <c r="AD6561" s="14"/>
      <c r="AE6561" s="14"/>
      <c r="AT6561" s="269" t="s">
        <v>200</v>
      </c>
      <c r="AU6561" s="269" t="s">
        <v>82</v>
      </c>
      <c r="AV6561" s="14" t="s">
        <v>82</v>
      </c>
      <c r="AW6561" s="14" t="s">
        <v>30</v>
      </c>
      <c r="AX6561" s="14" t="s">
        <v>73</v>
      </c>
      <c r="AY6561" s="269" t="s">
        <v>189</v>
      </c>
    </row>
    <row r="6562" s="14" customFormat="1">
      <c r="A6562" s="14"/>
      <c r="B6562" s="259"/>
      <c r="C6562" s="260"/>
      <c r="D6562" s="242" t="s">
        <v>200</v>
      </c>
      <c r="E6562" s="261" t="s">
        <v>1</v>
      </c>
      <c r="F6562" s="262" t="s">
        <v>614</v>
      </c>
      <c r="G6562" s="260"/>
      <c r="H6562" s="263">
        <v>1.8480000000000001</v>
      </c>
      <c r="I6562" s="264"/>
      <c r="J6562" s="260"/>
      <c r="K6562" s="260"/>
      <c r="L6562" s="265"/>
      <c r="M6562" s="266"/>
      <c r="N6562" s="267"/>
      <c r="O6562" s="267"/>
      <c r="P6562" s="267"/>
      <c r="Q6562" s="267"/>
      <c r="R6562" s="267"/>
      <c r="S6562" s="267"/>
      <c r="T6562" s="268"/>
      <c r="U6562" s="14"/>
      <c r="V6562" s="14"/>
      <c r="W6562" s="14"/>
      <c r="X6562" s="14"/>
      <c r="Y6562" s="14"/>
      <c r="Z6562" s="14"/>
      <c r="AA6562" s="14"/>
      <c r="AB6562" s="14"/>
      <c r="AC6562" s="14"/>
      <c r="AD6562" s="14"/>
      <c r="AE6562" s="14"/>
      <c r="AT6562" s="269" t="s">
        <v>200</v>
      </c>
      <c r="AU6562" s="269" t="s">
        <v>82</v>
      </c>
      <c r="AV6562" s="14" t="s">
        <v>82</v>
      </c>
      <c r="AW6562" s="14" t="s">
        <v>30</v>
      </c>
      <c r="AX6562" s="14" t="s">
        <v>73</v>
      </c>
      <c r="AY6562" s="269" t="s">
        <v>189</v>
      </c>
    </row>
    <row r="6563" s="13" customFormat="1">
      <c r="A6563" s="13"/>
      <c r="B6563" s="249"/>
      <c r="C6563" s="250"/>
      <c r="D6563" s="242" t="s">
        <v>200</v>
      </c>
      <c r="E6563" s="251" t="s">
        <v>1</v>
      </c>
      <c r="F6563" s="252" t="s">
        <v>369</v>
      </c>
      <c r="G6563" s="250"/>
      <c r="H6563" s="251" t="s">
        <v>1</v>
      </c>
      <c r="I6563" s="253"/>
      <c r="J6563" s="250"/>
      <c r="K6563" s="250"/>
      <c r="L6563" s="254"/>
      <c r="M6563" s="255"/>
      <c r="N6563" s="256"/>
      <c r="O6563" s="256"/>
      <c r="P6563" s="256"/>
      <c r="Q6563" s="256"/>
      <c r="R6563" s="256"/>
      <c r="S6563" s="256"/>
      <c r="T6563" s="257"/>
      <c r="U6563" s="13"/>
      <c r="V6563" s="13"/>
      <c r="W6563" s="13"/>
      <c r="X6563" s="13"/>
      <c r="Y6563" s="13"/>
      <c r="Z6563" s="13"/>
      <c r="AA6563" s="13"/>
      <c r="AB6563" s="13"/>
      <c r="AC6563" s="13"/>
      <c r="AD6563" s="13"/>
      <c r="AE6563" s="13"/>
      <c r="AT6563" s="258" t="s">
        <v>200</v>
      </c>
      <c r="AU6563" s="258" t="s">
        <v>82</v>
      </c>
      <c r="AV6563" s="13" t="s">
        <v>80</v>
      </c>
      <c r="AW6563" s="13" t="s">
        <v>30</v>
      </c>
      <c r="AX6563" s="13" t="s">
        <v>73</v>
      </c>
      <c r="AY6563" s="258" t="s">
        <v>189</v>
      </c>
    </row>
    <row r="6564" s="14" customFormat="1">
      <c r="A6564" s="14"/>
      <c r="B6564" s="259"/>
      <c r="C6564" s="260"/>
      <c r="D6564" s="242" t="s">
        <v>200</v>
      </c>
      <c r="E6564" s="261" t="s">
        <v>1</v>
      </c>
      <c r="F6564" s="262" t="s">
        <v>871</v>
      </c>
      <c r="G6564" s="260"/>
      <c r="H6564" s="263">
        <v>-7.0209999999999999</v>
      </c>
      <c r="I6564" s="264"/>
      <c r="J6564" s="260"/>
      <c r="K6564" s="260"/>
      <c r="L6564" s="265"/>
      <c r="M6564" s="266"/>
      <c r="N6564" s="267"/>
      <c r="O6564" s="267"/>
      <c r="P6564" s="267"/>
      <c r="Q6564" s="267"/>
      <c r="R6564" s="267"/>
      <c r="S6564" s="267"/>
      <c r="T6564" s="268"/>
      <c r="U6564" s="14"/>
      <c r="V6564" s="14"/>
      <c r="W6564" s="14"/>
      <c r="X6564" s="14"/>
      <c r="Y6564" s="14"/>
      <c r="Z6564" s="14"/>
      <c r="AA6564" s="14"/>
      <c r="AB6564" s="14"/>
      <c r="AC6564" s="14"/>
      <c r="AD6564" s="14"/>
      <c r="AE6564" s="14"/>
      <c r="AT6564" s="269" t="s">
        <v>200</v>
      </c>
      <c r="AU6564" s="269" t="s">
        <v>82</v>
      </c>
      <c r="AV6564" s="14" t="s">
        <v>82</v>
      </c>
      <c r="AW6564" s="14" t="s">
        <v>30</v>
      </c>
      <c r="AX6564" s="14" t="s">
        <v>73</v>
      </c>
      <c r="AY6564" s="269" t="s">
        <v>189</v>
      </c>
    </row>
    <row r="6565" s="13" customFormat="1">
      <c r="A6565" s="13"/>
      <c r="B6565" s="249"/>
      <c r="C6565" s="250"/>
      <c r="D6565" s="242" t="s">
        <v>200</v>
      </c>
      <c r="E6565" s="251" t="s">
        <v>1</v>
      </c>
      <c r="F6565" s="252" t="s">
        <v>615</v>
      </c>
      <c r="G6565" s="250"/>
      <c r="H6565" s="251" t="s">
        <v>1</v>
      </c>
      <c r="I6565" s="253"/>
      <c r="J6565" s="250"/>
      <c r="K6565" s="250"/>
      <c r="L6565" s="254"/>
      <c r="M6565" s="255"/>
      <c r="N6565" s="256"/>
      <c r="O6565" s="256"/>
      <c r="P6565" s="256"/>
      <c r="Q6565" s="256"/>
      <c r="R6565" s="256"/>
      <c r="S6565" s="256"/>
      <c r="T6565" s="257"/>
      <c r="U6565" s="13"/>
      <c r="V6565" s="13"/>
      <c r="W6565" s="13"/>
      <c r="X6565" s="13"/>
      <c r="Y6565" s="13"/>
      <c r="Z6565" s="13"/>
      <c r="AA6565" s="13"/>
      <c r="AB6565" s="13"/>
      <c r="AC6565" s="13"/>
      <c r="AD6565" s="13"/>
      <c r="AE6565" s="13"/>
      <c r="AT6565" s="258" t="s">
        <v>200</v>
      </c>
      <c r="AU6565" s="258" t="s">
        <v>82</v>
      </c>
      <c r="AV6565" s="13" t="s">
        <v>80</v>
      </c>
      <c r="AW6565" s="13" t="s">
        <v>30</v>
      </c>
      <c r="AX6565" s="13" t="s">
        <v>73</v>
      </c>
      <c r="AY6565" s="258" t="s">
        <v>189</v>
      </c>
    </row>
    <row r="6566" s="14" customFormat="1">
      <c r="A6566" s="14"/>
      <c r="B6566" s="259"/>
      <c r="C6566" s="260"/>
      <c r="D6566" s="242" t="s">
        <v>200</v>
      </c>
      <c r="E6566" s="261" t="s">
        <v>1</v>
      </c>
      <c r="F6566" s="262" t="s">
        <v>872</v>
      </c>
      <c r="G6566" s="260"/>
      <c r="H6566" s="263">
        <v>42.893999999999998</v>
      </c>
      <c r="I6566" s="264"/>
      <c r="J6566" s="260"/>
      <c r="K6566" s="260"/>
      <c r="L6566" s="265"/>
      <c r="M6566" s="266"/>
      <c r="N6566" s="267"/>
      <c r="O6566" s="267"/>
      <c r="P6566" s="267"/>
      <c r="Q6566" s="267"/>
      <c r="R6566" s="267"/>
      <c r="S6566" s="267"/>
      <c r="T6566" s="268"/>
      <c r="U6566" s="14"/>
      <c r="V6566" s="14"/>
      <c r="W6566" s="14"/>
      <c r="X6566" s="14"/>
      <c r="Y6566" s="14"/>
      <c r="Z6566" s="14"/>
      <c r="AA6566" s="14"/>
      <c r="AB6566" s="14"/>
      <c r="AC6566" s="14"/>
      <c r="AD6566" s="14"/>
      <c r="AE6566" s="14"/>
      <c r="AT6566" s="269" t="s">
        <v>200</v>
      </c>
      <c r="AU6566" s="269" t="s">
        <v>82</v>
      </c>
      <c r="AV6566" s="14" t="s">
        <v>82</v>
      </c>
      <c r="AW6566" s="14" t="s">
        <v>30</v>
      </c>
      <c r="AX6566" s="14" t="s">
        <v>73</v>
      </c>
      <c r="AY6566" s="269" t="s">
        <v>189</v>
      </c>
    </row>
    <row r="6567" s="13" customFormat="1">
      <c r="A6567" s="13"/>
      <c r="B6567" s="249"/>
      <c r="C6567" s="250"/>
      <c r="D6567" s="242" t="s">
        <v>200</v>
      </c>
      <c r="E6567" s="251" t="s">
        <v>1</v>
      </c>
      <c r="F6567" s="252" t="s">
        <v>595</v>
      </c>
      <c r="G6567" s="250"/>
      <c r="H6567" s="251" t="s">
        <v>1</v>
      </c>
      <c r="I6567" s="253"/>
      <c r="J6567" s="250"/>
      <c r="K6567" s="250"/>
      <c r="L6567" s="254"/>
      <c r="M6567" s="255"/>
      <c r="N6567" s="256"/>
      <c r="O6567" s="256"/>
      <c r="P6567" s="256"/>
      <c r="Q6567" s="256"/>
      <c r="R6567" s="256"/>
      <c r="S6567" s="256"/>
      <c r="T6567" s="257"/>
      <c r="U6567" s="13"/>
      <c r="V6567" s="13"/>
      <c r="W6567" s="13"/>
      <c r="X6567" s="13"/>
      <c r="Y6567" s="13"/>
      <c r="Z6567" s="13"/>
      <c r="AA6567" s="13"/>
      <c r="AB6567" s="13"/>
      <c r="AC6567" s="13"/>
      <c r="AD6567" s="13"/>
      <c r="AE6567" s="13"/>
      <c r="AT6567" s="258" t="s">
        <v>200</v>
      </c>
      <c r="AU6567" s="258" t="s">
        <v>82</v>
      </c>
      <c r="AV6567" s="13" t="s">
        <v>80</v>
      </c>
      <c r="AW6567" s="13" t="s">
        <v>30</v>
      </c>
      <c r="AX6567" s="13" t="s">
        <v>73</v>
      </c>
      <c r="AY6567" s="258" t="s">
        <v>189</v>
      </c>
    </row>
    <row r="6568" s="14" customFormat="1">
      <c r="A6568" s="14"/>
      <c r="B6568" s="259"/>
      <c r="C6568" s="260"/>
      <c r="D6568" s="242" t="s">
        <v>200</v>
      </c>
      <c r="E6568" s="261" t="s">
        <v>1</v>
      </c>
      <c r="F6568" s="262" t="s">
        <v>616</v>
      </c>
      <c r="G6568" s="260"/>
      <c r="H6568" s="263">
        <v>1.782</v>
      </c>
      <c r="I6568" s="264"/>
      <c r="J6568" s="260"/>
      <c r="K6568" s="260"/>
      <c r="L6568" s="265"/>
      <c r="M6568" s="266"/>
      <c r="N6568" s="267"/>
      <c r="O6568" s="267"/>
      <c r="P6568" s="267"/>
      <c r="Q6568" s="267"/>
      <c r="R6568" s="267"/>
      <c r="S6568" s="267"/>
      <c r="T6568" s="268"/>
      <c r="U6568" s="14"/>
      <c r="V6568" s="14"/>
      <c r="W6568" s="14"/>
      <c r="X6568" s="14"/>
      <c r="Y6568" s="14"/>
      <c r="Z6568" s="14"/>
      <c r="AA6568" s="14"/>
      <c r="AB6568" s="14"/>
      <c r="AC6568" s="14"/>
      <c r="AD6568" s="14"/>
      <c r="AE6568" s="14"/>
      <c r="AT6568" s="269" t="s">
        <v>200</v>
      </c>
      <c r="AU6568" s="269" t="s">
        <v>82</v>
      </c>
      <c r="AV6568" s="14" t="s">
        <v>82</v>
      </c>
      <c r="AW6568" s="14" t="s">
        <v>30</v>
      </c>
      <c r="AX6568" s="14" t="s">
        <v>73</v>
      </c>
      <c r="AY6568" s="269" t="s">
        <v>189</v>
      </c>
    </row>
    <row r="6569" s="14" customFormat="1">
      <c r="A6569" s="14"/>
      <c r="B6569" s="259"/>
      <c r="C6569" s="260"/>
      <c r="D6569" s="242" t="s">
        <v>200</v>
      </c>
      <c r="E6569" s="261" t="s">
        <v>1</v>
      </c>
      <c r="F6569" s="262" t="s">
        <v>617</v>
      </c>
      <c r="G6569" s="260"/>
      <c r="H6569" s="263">
        <v>1.4299999999999999</v>
      </c>
      <c r="I6569" s="264"/>
      <c r="J6569" s="260"/>
      <c r="K6569" s="260"/>
      <c r="L6569" s="265"/>
      <c r="M6569" s="266"/>
      <c r="N6569" s="267"/>
      <c r="O6569" s="267"/>
      <c r="P6569" s="267"/>
      <c r="Q6569" s="267"/>
      <c r="R6569" s="267"/>
      <c r="S6569" s="267"/>
      <c r="T6569" s="268"/>
      <c r="U6569" s="14"/>
      <c r="V6569" s="14"/>
      <c r="W6569" s="14"/>
      <c r="X6569" s="14"/>
      <c r="Y6569" s="14"/>
      <c r="Z6569" s="14"/>
      <c r="AA6569" s="14"/>
      <c r="AB6569" s="14"/>
      <c r="AC6569" s="14"/>
      <c r="AD6569" s="14"/>
      <c r="AE6569" s="14"/>
      <c r="AT6569" s="269" t="s">
        <v>200</v>
      </c>
      <c r="AU6569" s="269" t="s">
        <v>82</v>
      </c>
      <c r="AV6569" s="14" t="s">
        <v>82</v>
      </c>
      <c r="AW6569" s="14" t="s">
        <v>30</v>
      </c>
      <c r="AX6569" s="14" t="s">
        <v>73</v>
      </c>
      <c r="AY6569" s="269" t="s">
        <v>189</v>
      </c>
    </row>
    <row r="6570" s="13" customFormat="1">
      <c r="A6570" s="13"/>
      <c r="B6570" s="249"/>
      <c r="C6570" s="250"/>
      <c r="D6570" s="242" t="s">
        <v>200</v>
      </c>
      <c r="E6570" s="251" t="s">
        <v>1</v>
      </c>
      <c r="F6570" s="252" t="s">
        <v>369</v>
      </c>
      <c r="G6570" s="250"/>
      <c r="H6570" s="251" t="s">
        <v>1</v>
      </c>
      <c r="I6570" s="253"/>
      <c r="J6570" s="250"/>
      <c r="K6570" s="250"/>
      <c r="L6570" s="254"/>
      <c r="M6570" s="255"/>
      <c r="N6570" s="256"/>
      <c r="O6570" s="256"/>
      <c r="P6570" s="256"/>
      <c r="Q6570" s="256"/>
      <c r="R6570" s="256"/>
      <c r="S6570" s="256"/>
      <c r="T6570" s="257"/>
      <c r="U6570" s="13"/>
      <c r="V6570" s="13"/>
      <c r="W6570" s="13"/>
      <c r="X6570" s="13"/>
      <c r="Y6570" s="13"/>
      <c r="Z6570" s="13"/>
      <c r="AA6570" s="13"/>
      <c r="AB6570" s="13"/>
      <c r="AC6570" s="13"/>
      <c r="AD6570" s="13"/>
      <c r="AE6570" s="13"/>
      <c r="AT6570" s="258" t="s">
        <v>200</v>
      </c>
      <c r="AU6570" s="258" t="s">
        <v>82</v>
      </c>
      <c r="AV6570" s="13" t="s">
        <v>80</v>
      </c>
      <c r="AW6570" s="13" t="s">
        <v>30</v>
      </c>
      <c r="AX6570" s="13" t="s">
        <v>73</v>
      </c>
      <c r="AY6570" s="258" t="s">
        <v>189</v>
      </c>
    </row>
    <row r="6571" s="14" customFormat="1">
      <c r="A6571" s="14"/>
      <c r="B6571" s="259"/>
      <c r="C6571" s="260"/>
      <c r="D6571" s="242" t="s">
        <v>200</v>
      </c>
      <c r="E6571" s="261" t="s">
        <v>1</v>
      </c>
      <c r="F6571" s="262" t="s">
        <v>873</v>
      </c>
      <c r="G6571" s="260"/>
      <c r="H6571" s="263">
        <v>-7.1399999999999997</v>
      </c>
      <c r="I6571" s="264"/>
      <c r="J6571" s="260"/>
      <c r="K6571" s="260"/>
      <c r="L6571" s="265"/>
      <c r="M6571" s="266"/>
      <c r="N6571" s="267"/>
      <c r="O6571" s="267"/>
      <c r="P6571" s="267"/>
      <c r="Q6571" s="267"/>
      <c r="R6571" s="267"/>
      <c r="S6571" s="267"/>
      <c r="T6571" s="268"/>
      <c r="U6571" s="14"/>
      <c r="V6571" s="14"/>
      <c r="W6571" s="14"/>
      <c r="X6571" s="14"/>
      <c r="Y6571" s="14"/>
      <c r="Z6571" s="14"/>
      <c r="AA6571" s="14"/>
      <c r="AB6571" s="14"/>
      <c r="AC6571" s="14"/>
      <c r="AD6571" s="14"/>
      <c r="AE6571" s="14"/>
      <c r="AT6571" s="269" t="s">
        <v>200</v>
      </c>
      <c r="AU6571" s="269" t="s">
        <v>82</v>
      </c>
      <c r="AV6571" s="14" t="s">
        <v>82</v>
      </c>
      <c r="AW6571" s="14" t="s">
        <v>30</v>
      </c>
      <c r="AX6571" s="14" t="s">
        <v>73</v>
      </c>
      <c r="AY6571" s="269" t="s">
        <v>189</v>
      </c>
    </row>
    <row r="6572" s="13" customFormat="1">
      <c r="A6572" s="13"/>
      <c r="B6572" s="249"/>
      <c r="C6572" s="250"/>
      <c r="D6572" s="242" t="s">
        <v>200</v>
      </c>
      <c r="E6572" s="251" t="s">
        <v>1</v>
      </c>
      <c r="F6572" s="252" t="s">
        <v>837</v>
      </c>
      <c r="G6572" s="250"/>
      <c r="H6572" s="251" t="s">
        <v>1</v>
      </c>
      <c r="I6572" s="253"/>
      <c r="J6572" s="250"/>
      <c r="K6572" s="250"/>
      <c r="L6572" s="254"/>
      <c r="M6572" s="255"/>
      <c r="N6572" s="256"/>
      <c r="O6572" s="256"/>
      <c r="P6572" s="256"/>
      <c r="Q6572" s="256"/>
      <c r="R6572" s="256"/>
      <c r="S6572" s="256"/>
      <c r="T6572" s="257"/>
      <c r="U6572" s="13"/>
      <c r="V6572" s="13"/>
      <c r="W6572" s="13"/>
      <c r="X6572" s="13"/>
      <c r="Y6572" s="13"/>
      <c r="Z6572" s="13"/>
      <c r="AA6572" s="13"/>
      <c r="AB6572" s="13"/>
      <c r="AC6572" s="13"/>
      <c r="AD6572" s="13"/>
      <c r="AE6572" s="13"/>
      <c r="AT6572" s="258" t="s">
        <v>200</v>
      </c>
      <c r="AU6572" s="258" t="s">
        <v>82</v>
      </c>
      <c r="AV6572" s="13" t="s">
        <v>80</v>
      </c>
      <c r="AW6572" s="13" t="s">
        <v>30</v>
      </c>
      <c r="AX6572" s="13" t="s">
        <v>73</v>
      </c>
      <c r="AY6572" s="258" t="s">
        <v>189</v>
      </c>
    </row>
    <row r="6573" s="14" customFormat="1">
      <c r="A6573" s="14"/>
      <c r="B6573" s="259"/>
      <c r="C6573" s="260"/>
      <c r="D6573" s="242" t="s">
        <v>200</v>
      </c>
      <c r="E6573" s="261" t="s">
        <v>1</v>
      </c>
      <c r="F6573" s="262" t="s">
        <v>874</v>
      </c>
      <c r="G6573" s="260"/>
      <c r="H6573" s="263">
        <v>23.472000000000001</v>
      </c>
      <c r="I6573" s="264"/>
      <c r="J6573" s="260"/>
      <c r="K6573" s="260"/>
      <c r="L6573" s="265"/>
      <c r="M6573" s="266"/>
      <c r="N6573" s="267"/>
      <c r="O6573" s="267"/>
      <c r="P6573" s="267"/>
      <c r="Q6573" s="267"/>
      <c r="R6573" s="267"/>
      <c r="S6573" s="267"/>
      <c r="T6573" s="268"/>
      <c r="U6573" s="14"/>
      <c r="V6573" s="14"/>
      <c r="W6573" s="14"/>
      <c r="X6573" s="14"/>
      <c r="Y6573" s="14"/>
      <c r="Z6573" s="14"/>
      <c r="AA6573" s="14"/>
      <c r="AB6573" s="14"/>
      <c r="AC6573" s="14"/>
      <c r="AD6573" s="14"/>
      <c r="AE6573" s="14"/>
      <c r="AT6573" s="269" t="s">
        <v>200</v>
      </c>
      <c r="AU6573" s="269" t="s">
        <v>82</v>
      </c>
      <c r="AV6573" s="14" t="s">
        <v>82</v>
      </c>
      <c r="AW6573" s="14" t="s">
        <v>30</v>
      </c>
      <c r="AX6573" s="14" t="s">
        <v>73</v>
      </c>
      <c r="AY6573" s="269" t="s">
        <v>189</v>
      </c>
    </row>
    <row r="6574" s="13" customFormat="1">
      <c r="A6574" s="13"/>
      <c r="B6574" s="249"/>
      <c r="C6574" s="250"/>
      <c r="D6574" s="242" t="s">
        <v>200</v>
      </c>
      <c r="E6574" s="251" t="s">
        <v>1</v>
      </c>
      <c r="F6574" s="252" t="s">
        <v>369</v>
      </c>
      <c r="G6574" s="250"/>
      <c r="H6574" s="251" t="s">
        <v>1</v>
      </c>
      <c r="I6574" s="253"/>
      <c r="J6574" s="250"/>
      <c r="K6574" s="250"/>
      <c r="L6574" s="254"/>
      <c r="M6574" s="255"/>
      <c r="N6574" s="256"/>
      <c r="O6574" s="256"/>
      <c r="P6574" s="256"/>
      <c r="Q6574" s="256"/>
      <c r="R6574" s="256"/>
      <c r="S6574" s="256"/>
      <c r="T6574" s="257"/>
      <c r="U6574" s="13"/>
      <c r="V6574" s="13"/>
      <c r="W6574" s="13"/>
      <c r="X6574" s="13"/>
      <c r="Y6574" s="13"/>
      <c r="Z6574" s="13"/>
      <c r="AA6574" s="13"/>
      <c r="AB6574" s="13"/>
      <c r="AC6574" s="13"/>
      <c r="AD6574" s="13"/>
      <c r="AE6574" s="13"/>
      <c r="AT6574" s="258" t="s">
        <v>200</v>
      </c>
      <c r="AU6574" s="258" t="s">
        <v>82</v>
      </c>
      <c r="AV6574" s="13" t="s">
        <v>80</v>
      </c>
      <c r="AW6574" s="13" t="s">
        <v>30</v>
      </c>
      <c r="AX6574" s="13" t="s">
        <v>73</v>
      </c>
      <c r="AY6574" s="258" t="s">
        <v>189</v>
      </c>
    </row>
    <row r="6575" s="14" customFormat="1">
      <c r="A6575" s="14"/>
      <c r="B6575" s="259"/>
      <c r="C6575" s="260"/>
      <c r="D6575" s="242" t="s">
        <v>200</v>
      </c>
      <c r="E6575" s="261" t="s">
        <v>1</v>
      </c>
      <c r="F6575" s="262" t="s">
        <v>875</v>
      </c>
      <c r="G6575" s="260"/>
      <c r="H6575" s="263">
        <v>-4.4000000000000004</v>
      </c>
      <c r="I6575" s="264"/>
      <c r="J6575" s="260"/>
      <c r="K6575" s="260"/>
      <c r="L6575" s="265"/>
      <c r="M6575" s="266"/>
      <c r="N6575" s="267"/>
      <c r="O6575" s="267"/>
      <c r="P6575" s="267"/>
      <c r="Q6575" s="267"/>
      <c r="R6575" s="267"/>
      <c r="S6575" s="267"/>
      <c r="T6575" s="268"/>
      <c r="U6575" s="14"/>
      <c r="V6575" s="14"/>
      <c r="W6575" s="14"/>
      <c r="X6575" s="14"/>
      <c r="Y6575" s="14"/>
      <c r="Z6575" s="14"/>
      <c r="AA6575" s="14"/>
      <c r="AB6575" s="14"/>
      <c r="AC6575" s="14"/>
      <c r="AD6575" s="14"/>
      <c r="AE6575" s="14"/>
      <c r="AT6575" s="269" t="s">
        <v>200</v>
      </c>
      <c r="AU6575" s="269" t="s">
        <v>82</v>
      </c>
      <c r="AV6575" s="14" t="s">
        <v>82</v>
      </c>
      <c r="AW6575" s="14" t="s">
        <v>30</v>
      </c>
      <c r="AX6575" s="14" t="s">
        <v>73</v>
      </c>
      <c r="AY6575" s="269" t="s">
        <v>189</v>
      </c>
    </row>
    <row r="6576" s="13" customFormat="1">
      <c r="A6576" s="13"/>
      <c r="B6576" s="249"/>
      <c r="C6576" s="250"/>
      <c r="D6576" s="242" t="s">
        <v>200</v>
      </c>
      <c r="E6576" s="251" t="s">
        <v>1</v>
      </c>
      <c r="F6576" s="252" t="s">
        <v>618</v>
      </c>
      <c r="G6576" s="250"/>
      <c r="H6576" s="251" t="s">
        <v>1</v>
      </c>
      <c r="I6576" s="253"/>
      <c r="J6576" s="250"/>
      <c r="K6576" s="250"/>
      <c r="L6576" s="254"/>
      <c r="M6576" s="255"/>
      <c r="N6576" s="256"/>
      <c r="O6576" s="256"/>
      <c r="P6576" s="256"/>
      <c r="Q6576" s="256"/>
      <c r="R6576" s="256"/>
      <c r="S6576" s="256"/>
      <c r="T6576" s="257"/>
      <c r="U6576" s="13"/>
      <c r="V6576" s="13"/>
      <c r="W6576" s="13"/>
      <c r="X6576" s="13"/>
      <c r="Y6576" s="13"/>
      <c r="Z6576" s="13"/>
      <c r="AA6576" s="13"/>
      <c r="AB6576" s="13"/>
      <c r="AC6576" s="13"/>
      <c r="AD6576" s="13"/>
      <c r="AE6576" s="13"/>
      <c r="AT6576" s="258" t="s">
        <v>200</v>
      </c>
      <c r="AU6576" s="258" t="s">
        <v>82</v>
      </c>
      <c r="AV6576" s="13" t="s">
        <v>80</v>
      </c>
      <c r="AW6576" s="13" t="s">
        <v>30</v>
      </c>
      <c r="AX6576" s="13" t="s">
        <v>73</v>
      </c>
      <c r="AY6576" s="258" t="s">
        <v>189</v>
      </c>
    </row>
    <row r="6577" s="14" customFormat="1">
      <c r="A6577" s="14"/>
      <c r="B6577" s="259"/>
      <c r="C6577" s="260"/>
      <c r="D6577" s="242" t="s">
        <v>200</v>
      </c>
      <c r="E6577" s="261" t="s">
        <v>1</v>
      </c>
      <c r="F6577" s="262" t="s">
        <v>876</v>
      </c>
      <c r="G6577" s="260"/>
      <c r="H6577" s="263">
        <v>31.905000000000001</v>
      </c>
      <c r="I6577" s="264"/>
      <c r="J6577" s="260"/>
      <c r="K6577" s="260"/>
      <c r="L6577" s="265"/>
      <c r="M6577" s="266"/>
      <c r="N6577" s="267"/>
      <c r="O6577" s="267"/>
      <c r="P6577" s="267"/>
      <c r="Q6577" s="267"/>
      <c r="R6577" s="267"/>
      <c r="S6577" s="267"/>
      <c r="T6577" s="268"/>
      <c r="U6577" s="14"/>
      <c r="V6577" s="14"/>
      <c r="W6577" s="14"/>
      <c r="X6577" s="14"/>
      <c r="Y6577" s="14"/>
      <c r="Z6577" s="14"/>
      <c r="AA6577" s="14"/>
      <c r="AB6577" s="14"/>
      <c r="AC6577" s="14"/>
      <c r="AD6577" s="14"/>
      <c r="AE6577" s="14"/>
      <c r="AT6577" s="269" t="s">
        <v>200</v>
      </c>
      <c r="AU6577" s="269" t="s">
        <v>82</v>
      </c>
      <c r="AV6577" s="14" t="s">
        <v>82</v>
      </c>
      <c r="AW6577" s="14" t="s">
        <v>30</v>
      </c>
      <c r="AX6577" s="14" t="s">
        <v>73</v>
      </c>
      <c r="AY6577" s="269" t="s">
        <v>189</v>
      </c>
    </row>
    <row r="6578" s="13" customFormat="1">
      <c r="A6578" s="13"/>
      <c r="B6578" s="249"/>
      <c r="C6578" s="250"/>
      <c r="D6578" s="242" t="s">
        <v>200</v>
      </c>
      <c r="E6578" s="251" t="s">
        <v>1</v>
      </c>
      <c r="F6578" s="252" t="s">
        <v>595</v>
      </c>
      <c r="G6578" s="250"/>
      <c r="H6578" s="251" t="s">
        <v>1</v>
      </c>
      <c r="I6578" s="253"/>
      <c r="J6578" s="250"/>
      <c r="K6578" s="250"/>
      <c r="L6578" s="254"/>
      <c r="M6578" s="255"/>
      <c r="N6578" s="256"/>
      <c r="O6578" s="256"/>
      <c r="P6578" s="256"/>
      <c r="Q6578" s="256"/>
      <c r="R6578" s="256"/>
      <c r="S6578" s="256"/>
      <c r="T6578" s="257"/>
      <c r="U6578" s="13"/>
      <c r="V6578" s="13"/>
      <c r="W6578" s="13"/>
      <c r="X6578" s="13"/>
      <c r="Y6578" s="13"/>
      <c r="Z6578" s="13"/>
      <c r="AA6578" s="13"/>
      <c r="AB6578" s="13"/>
      <c r="AC6578" s="13"/>
      <c r="AD6578" s="13"/>
      <c r="AE6578" s="13"/>
      <c r="AT6578" s="258" t="s">
        <v>200</v>
      </c>
      <c r="AU6578" s="258" t="s">
        <v>82</v>
      </c>
      <c r="AV6578" s="13" t="s">
        <v>80</v>
      </c>
      <c r="AW6578" s="13" t="s">
        <v>30</v>
      </c>
      <c r="AX6578" s="13" t="s">
        <v>73</v>
      </c>
      <c r="AY6578" s="258" t="s">
        <v>189</v>
      </c>
    </row>
    <row r="6579" s="14" customFormat="1">
      <c r="A6579" s="14"/>
      <c r="B6579" s="259"/>
      <c r="C6579" s="260"/>
      <c r="D6579" s="242" t="s">
        <v>200</v>
      </c>
      <c r="E6579" s="261" t="s">
        <v>1</v>
      </c>
      <c r="F6579" s="262" t="s">
        <v>617</v>
      </c>
      <c r="G6579" s="260"/>
      <c r="H6579" s="263">
        <v>1.4299999999999999</v>
      </c>
      <c r="I6579" s="264"/>
      <c r="J6579" s="260"/>
      <c r="K6579" s="260"/>
      <c r="L6579" s="265"/>
      <c r="M6579" s="266"/>
      <c r="N6579" s="267"/>
      <c r="O6579" s="267"/>
      <c r="P6579" s="267"/>
      <c r="Q6579" s="267"/>
      <c r="R6579" s="267"/>
      <c r="S6579" s="267"/>
      <c r="T6579" s="268"/>
      <c r="U6579" s="14"/>
      <c r="V6579" s="14"/>
      <c r="W6579" s="14"/>
      <c r="X6579" s="14"/>
      <c r="Y6579" s="14"/>
      <c r="Z6579" s="14"/>
      <c r="AA6579" s="14"/>
      <c r="AB6579" s="14"/>
      <c r="AC6579" s="14"/>
      <c r="AD6579" s="14"/>
      <c r="AE6579" s="14"/>
      <c r="AT6579" s="269" t="s">
        <v>200</v>
      </c>
      <c r="AU6579" s="269" t="s">
        <v>82</v>
      </c>
      <c r="AV6579" s="14" t="s">
        <v>82</v>
      </c>
      <c r="AW6579" s="14" t="s">
        <v>30</v>
      </c>
      <c r="AX6579" s="14" t="s">
        <v>73</v>
      </c>
      <c r="AY6579" s="269" t="s">
        <v>189</v>
      </c>
    </row>
    <row r="6580" s="13" customFormat="1">
      <c r="A6580" s="13"/>
      <c r="B6580" s="249"/>
      <c r="C6580" s="250"/>
      <c r="D6580" s="242" t="s">
        <v>200</v>
      </c>
      <c r="E6580" s="251" t="s">
        <v>1</v>
      </c>
      <c r="F6580" s="252" t="s">
        <v>369</v>
      </c>
      <c r="G6580" s="250"/>
      <c r="H6580" s="251" t="s">
        <v>1</v>
      </c>
      <c r="I6580" s="253"/>
      <c r="J6580" s="250"/>
      <c r="K6580" s="250"/>
      <c r="L6580" s="254"/>
      <c r="M6580" s="255"/>
      <c r="N6580" s="256"/>
      <c r="O6580" s="256"/>
      <c r="P6580" s="256"/>
      <c r="Q6580" s="256"/>
      <c r="R6580" s="256"/>
      <c r="S6580" s="256"/>
      <c r="T6580" s="257"/>
      <c r="U6580" s="13"/>
      <c r="V6580" s="13"/>
      <c r="W6580" s="13"/>
      <c r="X6580" s="13"/>
      <c r="Y6580" s="13"/>
      <c r="Z6580" s="13"/>
      <c r="AA6580" s="13"/>
      <c r="AB6580" s="13"/>
      <c r="AC6580" s="13"/>
      <c r="AD6580" s="13"/>
      <c r="AE6580" s="13"/>
      <c r="AT6580" s="258" t="s">
        <v>200</v>
      </c>
      <c r="AU6580" s="258" t="s">
        <v>82</v>
      </c>
      <c r="AV6580" s="13" t="s">
        <v>80</v>
      </c>
      <c r="AW6580" s="13" t="s">
        <v>30</v>
      </c>
      <c r="AX6580" s="13" t="s">
        <v>73</v>
      </c>
      <c r="AY6580" s="258" t="s">
        <v>189</v>
      </c>
    </row>
    <row r="6581" s="14" customFormat="1">
      <c r="A6581" s="14"/>
      <c r="B6581" s="259"/>
      <c r="C6581" s="260"/>
      <c r="D6581" s="242" t="s">
        <v>200</v>
      </c>
      <c r="E6581" s="261" t="s">
        <v>1</v>
      </c>
      <c r="F6581" s="262" t="s">
        <v>877</v>
      </c>
      <c r="G6581" s="260"/>
      <c r="H6581" s="263">
        <v>-3.7400000000000002</v>
      </c>
      <c r="I6581" s="264"/>
      <c r="J6581" s="260"/>
      <c r="K6581" s="260"/>
      <c r="L6581" s="265"/>
      <c r="M6581" s="266"/>
      <c r="N6581" s="267"/>
      <c r="O6581" s="267"/>
      <c r="P6581" s="267"/>
      <c r="Q6581" s="267"/>
      <c r="R6581" s="267"/>
      <c r="S6581" s="267"/>
      <c r="T6581" s="268"/>
      <c r="U6581" s="14"/>
      <c r="V6581" s="14"/>
      <c r="W6581" s="14"/>
      <c r="X6581" s="14"/>
      <c r="Y6581" s="14"/>
      <c r="Z6581" s="14"/>
      <c r="AA6581" s="14"/>
      <c r="AB6581" s="14"/>
      <c r="AC6581" s="14"/>
      <c r="AD6581" s="14"/>
      <c r="AE6581" s="14"/>
      <c r="AT6581" s="269" t="s">
        <v>200</v>
      </c>
      <c r="AU6581" s="269" t="s">
        <v>82</v>
      </c>
      <c r="AV6581" s="14" t="s">
        <v>82</v>
      </c>
      <c r="AW6581" s="14" t="s">
        <v>30</v>
      </c>
      <c r="AX6581" s="14" t="s">
        <v>73</v>
      </c>
      <c r="AY6581" s="269" t="s">
        <v>189</v>
      </c>
    </row>
    <row r="6582" s="13" customFormat="1">
      <c r="A6582" s="13"/>
      <c r="B6582" s="249"/>
      <c r="C6582" s="250"/>
      <c r="D6582" s="242" t="s">
        <v>200</v>
      </c>
      <c r="E6582" s="251" t="s">
        <v>1</v>
      </c>
      <c r="F6582" s="252" t="s">
        <v>842</v>
      </c>
      <c r="G6582" s="250"/>
      <c r="H6582" s="251" t="s">
        <v>1</v>
      </c>
      <c r="I6582" s="253"/>
      <c r="J6582" s="250"/>
      <c r="K6582" s="250"/>
      <c r="L6582" s="254"/>
      <c r="M6582" s="255"/>
      <c r="N6582" s="256"/>
      <c r="O6582" s="256"/>
      <c r="P6582" s="256"/>
      <c r="Q6582" s="256"/>
      <c r="R6582" s="256"/>
      <c r="S6582" s="256"/>
      <c r="T6582" s="257"/>
      <c r="U6582" s="13"/>
      <c r="V6582" s="13"/>
      <c r="W6582" s="13"/>
      <c r="X6582" s="13"/>
      <c r="Y6582" s="13"/>
      <c r="Z6582" s="13"/>
      <c r="AA6582" s="13"/>
      <c r="AB6582" s="13"/>
      <c r="AC6582" s="13"/>
      <c r="AD6582" s="13"/>
      <c r="AE6582" s="13"/>
      <c r="AT6582" s="258" t="s">
        <v>200</v>
      </c>
      <c r="AU6582" s="258" t="s">
        <v>82</v>
      </c>
      <c r="AV6582" s="13" t="s">
        <v>80</v>
      </c>
      <c r="AW6582" s="13" t="s">
        <v>30</v>
      </c>
      <c r="AX6582" s="13" t="s">
        <v>73</v>
      </c>
      <c r="AY6582" s="258" t="s">
        <v>189</v>
      </c>
    </row>
    <row r="6583" s="14" customFormat="1">
      <c r="A6583" s="14"/>
      <c r="B6583" s="259"/>
      <c r="C6583" s="260"/>
      <c r="D6583" s="242" t="s">
        <v>200</v>
      </c>
      <c r="E6583" s="261" t="s">
        <v>1</v>
      </c>
      <c r="F6583" s="262" t="s">
        <v>878</v>
      </c>
      <c r="G6583" s="260"/>
      <c r="H6583" s="263">
        <v>19.256</v>
      </c>
      <c r="I6583" s="264"/>
      <c r="J6583" s="260"/>
      <c r="K6583" s="260"/>
      <c r="L6583" s="265"/>
      <c r="M6583" s="266"/>
      <c r="N6583" s="267"/>
      <c r="O6583" s="267"/>
      <c r="P6583" s="267"/>
      <c r="Q6583" s="267"/>
      <c r="R6583" s="267"/>
      <c r="S6583" s="267"/>
      <c r="T6583" s="268"/>
      <c r="U6583" s="14"/>
      <c r="V6583" s="14"/>
      <c r="W6583" s="14"/>
      <c r="X6583" s="14"/>
      <c r="Y6583" s="14"/>
      <c r="Z6583" s="14"/>
      <c r="AA6583" s="14"/>
      <c r="AB6583" s="14"/>
      <c r="AC6583" s="14"/>
      <c r="AD6583" s="14"/>
      <c r="AE6583" s="14"/>
      <c r="AT6583" s="269" t="s">
        <v>200</v>
      </c>
      <c r="AU6583" s="269" t="s">
        <v>82</v>
      </c>
      <c r="AV6583" s="14" t="s">
        <v>82</v>
      </c>
      <c r="AW6583" s="14" t="s">
        <v>30</v>
      </c>
      <c r="AX6583" s="14" t="s">
        <v>73</v>
      </c>
      <c r="AY6583" s="269" t="s">
        <v>189</v>
      </c>
    </row>
    <row r="6584" s="13" customFormat="1">
      <c r="A6584" s="13"/>
      <c r="B6584" s="249"/>
      <c r="C6584" s="250"/>
      <c r="D6584" s="242" t="s">
        <v>200</v>
      </c>
      <c r="E6584" s="251" t="s">
        <v>1</v>
      </c>
      <c r="F6584" s="252" t="s">
        <v>369</v>
      </c>
      <c r="G6584" s="250"/>
      <c r="H6584" s="251" t="s">
        <v>1</v>
      </c>
      <c r="I6584" s="253"/>
      <c r="J6584" s="250"/>
      <c r="K6584" s="250"/>
      <c r="L6584" s="254"/>
      <c r="M6584" s="255"/>
      <c r="N6584" s="256"/>
      <c r="O6584" s="256"/>
      <c r="P6584" s="256"/>
      <c r="Q6584" s="256"/>
      <c r="R6584" s="256"/>
      <c r="S6584" s="256"/>
      <c r="T6584" s="257"/>
      <c r="U6584" s="13"/>
      <c r="V6584" s="13"/>
      <c r="W6584" s="13"/>
      <c r="X6584" s="13"/>
      <c r="Y6584" s="13"/>
      <c r="Z6584" s="13"/>
      <c r="AA6584" s="13"/>
      <c r="AB6584" s="13"/>
      <c r="AC6584" s="13"/>
      <c r="AD6584" s="13"/>
      <c r="AE6584" s="13"/>
      <c r="AT6584" s="258" t="s">
        <v>200</v>
      </c>
      <c r="AU6584" s="258" t="s">
        <v>82</v>
      </c>
      <c r="AV6584" s="13" t="s">
        <v>80</v>
      </c>
      <c r="AW6584" s="13" t="s">
        <v>30</v>
      </c>
      <c r="AX6584" s="13" t="s">
        <v>73</v>
      </c>
      <c r="AY6584" s="258" t="s">
        <v>189</v>
      </c>
    </row>
    <row r="6585" s="14" customFormat="1">
      <c r="A6585" s="14"/>
      <c r="B6585" s="259"/>
      <c r="C6585" s="260"/>
      <c r="D6585" s="242" t="s">
        <v>200</v>
      </c>
      <c r="E6585" s="261" t="s">
        <v>1</v>
      </c>
      <c r="F6585" s="262" t="s">
        <v>879</v>
      </c>
      <c r="G6585" s="260"/>
      <c r="H6585" s="263">
        <v>-1.3999999999999999</v>
      </c>
      <c r="I6585" s="264"/>
      <c r="J6585" s="260"/>
      <c r="K6585" s="260"/>
      <c r="L6585" s="265"/>
      <c r="M6585" s="266"/>
      <c r="N6585" s="267"/>
      <c r="O6585" s="267"/>
      <c r="P6585" s="267"/>
      <c r="Q6585" s="267"/>
      <c r="R6585" s="267"/>
      <c r="S6585" s="267"/>
      <c r="T6585" s="268"/>
      <c r="U6585" s="14"/>
      <c r="V6585" s="14"/>
      <c r="W6585" s="14"/>
      <c r="X6585" s="14"/>
      <c r="Y6585" s="14"/>
      <c r="Z6585" s="14"/>
      <c r="AA6585" s="14"/>
      <c r="AB6585" s="14"/>
      <c r="AC6585" s="14"/>
      <c r="AD6585" s="14"/>
      <c r="AE6585" s="14"/>
      <c r="AT6585" s="269" t="s">
        <v>200</v>
      </c>
      <c r="AU6585" s="269" t="s">
        <v>82</v>
      </c>
      <c r="AV6585" s="14" t="s">
        <v>82</v>
      </c>
      <c r="AW6585" s="14" t="s">
        <v>30</v>
      </c>
      <c r="AX6585" s="14" t="s">
        <v>73</v>
      </c>
      <c r="AY6585" s="269" t="s">
        <v>189</v>
      </c>
    </row>
    <row r="6586" s="13" customFormat="1">
      <c r="A6586" s="13"/>
      <c r="B6586" s="249"/>
      <c r="C6586" s="250"/>
      <c r="D6586" s="242" t="s">
        <v>200</v>
      </c>
      <c r="E6586" s="251" t="s">
        <v>1</v>
      </c>
      <c r="F6586" s="252" t="s">
        <v>882</v>
      </c>
      <c r="G6586" s="250"/>
      <c r="H6586" s="251" t="s">
        <v>1</v>
      </c>
      <c r="I6586" s="253"/>
      <c r="J6586" s="250"/>
      <c r="K6586" s="250"/>
      <c r="L6586" s="254"/>
      <c r="M6586" s="255"/>
      <c r="N6586" s="256"/>
      <c r="O6586" s="256"/>
      <c r="P6586" s="256"/>
      <c r="Q6586" s="256"/>
      <c r="R6586" s="256"/>
      <c r="S6586" s="256"/>
      <c r="T6586" s="257"/>
      <c r="U6586" s="13"/>
      <c r="V6586" s="13"/>
      <c r="W6586" s="13"/>
      <c r="X6586" s="13"/>
      <c r="Y6586" s="13"/>
      <c r="Z6586" s="13"/>
      <c r="AA6586" s="13"/>
      <c r="AB6586" s="13"/>
      <c r="AC6586" s="13"/>
      <c r="AD6586" s="13"/>
      <c r="AE6586" s="13"/>
      <c r="AT6586" s="258" t="s">
        <v>200</v>
      </c>
      <c r="AU6586" s="258" t="s">
        <v>82</v>
      </c>
      <c r="AV6586" s="13" t="s">
        <v>80</v>
      </c>
      <c r="AW6586" s="13" t="s">
        <v>30</v>
      </c>
      <c r="AX6586" s="13" t="s">
        <v>73</v>
      </c>
      <c r="AY6586" s="258" t="s">
        <v>189</v>
      </c>
    </row>
    <row r="6587" s="14" customFormat="1">
      <c r="A6587" s="14"/>
      <c r="B6587" s="259"/>
      <c r="C6587" s="260"/>
      <c r="D6587" s="242" t="s">
        <v>200</v>
      </c>
      <c r="E6587" s="261" t="s">
        <v>1</v>
      </c>
      <c r="F6587" s="262" t="s">
        <v>883</v>
      </c>
      <c r="G6587" s="260"/>
      <c r="H6587" s="263">
        <v>-36.207000000000001</v>
      </c>
      <c r="I6587" s="264"/>
      <c r="J6587" s="260"/>
      <c r="K6587" s="260"/>
      <c r="L6587" s="265"/>
      <c r="M6587" s="266"/>
      <c r="N6587" s="267"/>
      <c r="O6587" s="267"/>
      <c r="P6587" s="267"/>
      <c r="Q6587" s="267"/>
      <c r="R6587" s="267"/>
      <c r="S6587" s="267"/>
      <c r="T6587" s="268"/>
      <c r="U6587" s="14"/>
      <c r="V6587" s="14"/>
      <c r="W6587" s="14"/>
      <c r="X6587" s="14"/>
      <c r="Y6587" s="14"/>
      <c r="Z6587" s="14"/>
      <c r="AA6587" s="14"/>
      <c r="AB6587" s="14"/>
      <c r="AC6587" s="14"/>
      <c r="AD6587" s="14"/>
      <c r="AE6587" s="14"/>
      <c r="AT6587" s="269" t="s">
        <v>200</v>
      </c>
      <c r="AU6587" s="269" t="s">
        <v>82</v>
      </c>
      <c r="AV6587" s="14" t="s">
        <v>82</v>
      </c>
      <c r="AW6587" s="14" t="s">
        <v>30</v>
      </c>
      <c r="AX6587" s="14" t="s">
        <v>73</v>
      </c>
      <c r="AY6587" s="269" t="s">
        <v>189</v>
      </c>
    </row>
    <row r="6588" s="16" customFormat="1">
      <c r="A6588" s="16"/>
      <c r="B6588" s="292"/>
      <c r="C6588" s="293"/>
      <c r="D6588" s="242" t="s">
        <v>200</v>
      </c>
      <c r="E6588" s="294" t="s">
        <v>1</v>
      </c>
      <c r="F6588" s="295" t="s">
        <v>290</v>
      </c>
      <c r="G6588" s="293"/>
      <c r="H6588" s="296">
        <v>350.34800000000007</v>
      </c>
      <c r="I6588" s="297"/>
      <c r="J6588" s="293"/>
      <c r="K6588" s="293"/>
      <c r="L6588" s="298"/>
      <c r="M6588" s="299"/>
      <c r="N6588" s="300"/>
      <c r="O6588" s="300"/>
      <c r="P6588" s="300"/>
      <c r="Q6588" s="300"/>
      <c r="R6588" s="300"/>
      <c r="S6588" s="300"/>
      <c r="T6588" s="301"/>
      <c r="U6588" s="16"/>
      <c r="V6588" s="16"/>
      <c r="W6588" s="16"/>
      <c r="X6588" s="16"/>
      <c r="Y6588" s="16"/>
      <c r="Z6588" s="16"/>
      <c r="AA6588" s="16"/>
      <c r="AB6588" s="16"/>
      <c r="AC6588" s="16"/>
      <c r="AD6588" s="16"/>
      <c r="AE6588" s="16"/>
      <c r="AT6588" s="302" t="s">
        <v>200</v>
      </c>
      <c r="AU6588" s="302" t="s">
        <v>82</v>
      </c>
      <c r="AV6588" s="16" t="s">
        <v>214</v>
      </c>
      <c r="AW6588" s="16" t="s">
        <v>30</v>
      </c>
      <c r="AX6588" s="16" t="s">
        <v>73</v>
      </c>
      <c r="AY6588" s="302" t="s">
        <v>189</v>
      </c>
    </row>
    <row r="6589" s="13" customFormat="1">
      <c r="A6589" s="13"/>
      <c r="B6589" s="249"/>
      <c r="C6589" s="250"/>
      <c r="D6589" s="242" t="s">
        <v>200</v>
      </c>
      <c r="E6589" s="251" t="s">
        <v>1</v>
      </c>
      <c r="F6589" s="252" t="s">
        <v>744</v>
      </c>
      <c r="G6589" s="250"/>
      <c r="H6589" s="251" t="s">
        <v>1</v>
      </c>
      <c r="I6589" s="253"/>
      <c r="J6589" s="250"/>
      <c r="K6589" s="250"/>
      <c r="L6589" s="254"/>
      <c r="M6589" s="255"/>
      <c r="N6589" s="256"/>
      <c r="O6589" s="256"/>
      <c r="P6589" s="256"/>
      <c r="Q6589" s="256"/>
      <c r="R6589" s="256"/>
      <c r="S6589" s="256"/>
      <c r="T6589" s="257"/>
      <c r="U6589" s="13"/>
      <c r="V6589" s="13"/>
      <c r="W6589" s="13"/>
      <c r="X6589" s="13"/>
      <c r="Y6589" s="13"/>
      <c r="Z6589" s="13"/>
      <c r="AA6589" s="13"/>
      <c r="AB6589" s="13"/>
      <c r="AC6589" s="13"/>
      <c r="AD6589" s="13"/>
      <c r="AE6589" s="13"/>
      <c r="AT6589" s="258" t="s">
        <v>200</v>
      </c>
      <c r="AU6589" s="258" t="s">
        <v>82</v>
      </c>
      <c r="AV6589" s="13" t="s">
        <v>80</v>
      </c>
      <c r="AW6589" s="13" t="s">
        <v>30</v>
      </c>
      <c r="AX6589" s="13" t="s">
        <v>73</v>
      </c>
      <c r="AY6589" s="258" t="s">
        <v>189</v>
      </c>
    </row>
    <row r="6590" s="13" customFormat="1">
      <c r="A6590" s="13"/>
      <c r="B6590" s="249"/>
      <c r="C6590" s="250"/>
      <c r="D6590" s="242" t="s">
        <v>200</v>
      </c>
      <c r="E6590" s="251" t="s">
        <v>1</v>
      </c>
      <c r="F6590" s="252" t="s">
        <v>745</v>
      </c>
      <c r="G6590" s="250"/>
      <c r="H6590" s="251" t="s">
        <v>1</v>
      </c>
      <c r="I6590" s="253"/>
      <c r="J6590" s="250"/>
      <c r="K6590" s="250"/>
      <c r="L6590" s="254"/>
      <c r="M6590" s="255"/>
      <c r="N6590" s="256"/>
      <c r="O6590" s="256"/>
      <c r="P6590" s="256"/>
      <c r="Q6590" s="256"/>
      <c r="R6590" s="256"/>
      <c r="S6590" s="256"/>
      <c r="T6590" s="257"/>
      <c r="U6590" s="13"/>
      <c r="V6590" s="13"/>
      <c r="W6590" s="13"/>
      <c r="X6590" s="13"/>
      <c r="Y6590" s="13"/>
      <c r="Z6590" s="13"/>
      <c r="AA6590" s="13"/>
      <c r="AB6590" s="13"/>
      <c r="AC6590" s="13"/>
      <c r="AD6590" s="13"/>
      <c r="AE6590" s="13"/>
      <c r="AT6590" s="258" t="s">
        <v>200</v>
      </c>
      <c r="AU6590" s="258" t="s">
        <v>82</v>
      </c>
      <c r="AV6590" s="13" t="s">
        <v>80</v>
      </c>
      <c r="AW6590" s="13" t="s">
        <v>30</v>
      </c>
      <c r="AX6590" s="13" t="s">
        <v>73</v>
      </c>
      <c r="AY6590" s="258" t="s">
        <v>189</v>
      </c>
    </row>
    <row r="6591" s="13" customFormat="1">
      <c r="A6591" s="13"/>
      <c r="B6591" s="249"/>
      <c r="C6591" s="250"/>
      <c r="D6591" s="242" t="s">
        <v>200</v>
      </c>
      <c r="E6591" s="251" t="s">
        <v>1</v>
      </c>
      <c r="F6591" s="252" t="s">
        <v>4166</v>
      </c>
      <c r="G6591" s="250"/>
      <c r="H6591" s="251" t="s">
        <v>1</v>
      </c>
      <c r="I6591" s="253"/>
      <c r="J6591" s="250"/>
      <c r="K6591" s="250"/>
      <c r="L6591" s="254"/>
      <c r="M6591" s="255"/>
      <c r="N6591" s="256"/>
      <c r="O6591" s="256"/>
      <c r="P6591" s="256"/>
      <c r="Q6591" s="256"/>
      <c r="R6591" s="256"/>
      <c r="S6591" s="256"/>
      <c r="T6591" s="257"/>
      <c r="U6591" s="13"/>
      <c r="V6591" s="13"/>
      <c r="W6591" s="13"/>
      <c r="X6591" s="13"/>
      <c r="Y6591" s="13"/>
      <c r="Z6591" s="13"/>
      <c r="AA6591" s="13"/>
      <c r="AB6591" s="13"/>
      <c r="AC6591" s="13"/>
      <c r="AD6591" s="13"/>
      <c r="AE6591" s="13"/>
      <c r="AT6591" s="258" t="s">
        <v>200</v>
      </c>
      <c r="AU6591" s="258" t="s">
        <v>82</v>
      </c>
      <c r="AV6591" s="13" t="s">
        <v>80</v>
      </c>
      <c r="AW6591" s="13" t="s">
        <v>30</v>
      </c>
      <c r="AX6591" s="13" t="s">
        <v>73</v>
      </c>
      <c r="AY6591" s="258" t="s">
        <v>189</v>
      </c>
    </row>
    <row r="6592" s="13" customFormat="1">
      <c r="A6592" s="13"/>
      <c r="B6592" s="249"/>
      <c r="C6592" s="250"/>
      <c r="D6592" s="242" t="s">
        <v>200</v>
      </c>
      <c r="E6592" s="251" t="s">
        <v>1</v>
      </c>
      <c r="F6592" s="252" t="s">
        <v>746</v>
      </c>
      <c r="G6592" s="250"/>
      <c r="H6592" s="251" t="s">
        <v>1</v>
      </c>
      <c r="I6592" s="253"/>
      <c r="J6592" s="250"/>
      <c r="K6592" s="250"/>
      <c r="L6592" s="254"/>
      <c r="M6592" s="255"/>
      <c r="N6592" s="256"/>
      <c r="O6592" s="256"/>
      <c r="P6592" s="256"/>
      <c r="Q6592" s="256"/>
      <c r="R6592" s="256"/>
      <c r="S6592" s="256"/>
      <c r="T6592" s="257"/>
      <c r="U6592" s="13"/>
      <c r="V6592" s="13"/>
      <c r="W6592" s="13"/>
      <c r="X6592" s="13"/>
      <c r="Y6592" s="13"/>
      <c r="Z6592" s="13"/>
      <c r="AA6592" s="13"/>
      <c r="AB6592" s="13"/>
      <c r="AC6592" s="13"/>
      <c r="AD6592" s="13"/>
      <c r="AE6592" s="13"/>
      <c r="AT6592" s="258" t="s">
        <v>200</v>
      </c>
      <c r="AU6592" s="258" t="s">
        <v>82</v>
      </c>
      <c r="AV6592" s="13" t="s">
        <v>80</v>
      </c>
      <c r="AW6592" s="13" t="s">
        <v>30</v>
      </c>
      <c r="AX6592" s="13" t="s">
        <v>73</v>
      </c>
      <c r="AY6592" s="258" t="s">
        <v>189</v>
      </c>
    </row>
    <row r="6593" s="14" customFormat="1">
      <c r="A6593" s="14"/>
      <c r="B6593" s="259"/>
      <c r="C6593" s="260"/>
      <c r="D6593" s="242" t="s">
        <v>200</v>
      </c>
      <c r="E6593" s="261" t="s">
        <v>1</v>
      </c>
      <c r="F6593" s="262" t="s">
        <v>747</v>
      </c>
      <c r="G6593" s="260"/>
      <c r="H6593" s="263">
        <v>76.049999999999997</v>
      </c>
      <c r="I6593" s="264"/>
      <c r="J6593" s="260"/>
      <c r="K6593" s="260"/>
      <c r="L6593" s="265"/>
      <c r="M6593" s="266"/>
      <c r="N6593" s="267"/>
      <c r="O6593" s="267"/>
      <c r="P6593" s="267"/>
      <c r="Q6593" s="267"/>
      <c r="R6593" s="267"/>
      <c r="S6593" s="267"/>
      <c r="T6593" s="268"/>
      <c r="U6593" s="14"/>
      <c r="V6593" s="14"/>
      <c r="W6593" s="14"/>
      <c r="X6593" s="14"/>
      <c r="Y6593" s="14"/>
      <c r="Z6593" s="14"/>
      <c r="AA6593" s="14"/>
      <c r="AB6593" s="14"/>
      <c r="AC6593" s="14"/>
      <c r="AD6593" s="14"/>
      <c r="AE6593" s="14"/>
      <c r="AT6593" s="269" t="s">
        <v>200</v>
      </c>
      <c r="AU6593" s="269" t="s">
        <v>82</v>
      </c>
      <c r="AV6593" s="14" t="s">
        <v>82</v>
      </c>
      <c r="AW6593" s="14" t="s">
        <v>30</v>
      </c>
      <c r="AX6593" s="14" t="s">
        <v>73</v>
      </c>
      <c r="AY6593" s="269" t="s">
        <v>189</v>
      </c>
    </row>
    <row r="6594" s="16" customFormat="1">
      <c r="A6594" s="16"/>
      <c r="B6594" s="292"/>
      <c r="C6594" s="293"/>
      <c r="D6594" s="242" t="s">
        <v>200</v>
      </c>
      <c r="E6594" s="294" t="s">
        <v>1</v>
      </c>
      <c r="F6594" s="295" t="s">
        <v>290</v>
      </c>
      <c r="G6594" s="293"/>
      <c r="H6594" s="296">
        <v>76.049999999999997</v>
      </c>
      <c r="I6594" s="297"/>
      <c r="J6594" s="293"/>
      <c r="K6594" s="293"/>
      <c r="L6594" s="298"/>
      <c r="M6594" s="299"/>
      <c r="N6594" s="300"/>
      <c r="O6594" s="300"/>
      <c r="P6594" s="300"/>
      <c r="Q6594" s="300"/>
      <c r="R6594" s="300"/>
      <c r="S6594" s="300"/>
      <c r="T6594" s="301"/>
      <c r="U6594" s="16"/>
      <c r="V6594" s="16"/>
      <c r="W6594" s="16"/>
      <c r="X6594" s="16"/>
      <c r="Y6594" s="16"/>
      <c r="Z6594" s="16"/>
      <c r="AA6594" s="16"/>
      <c r="AB6594" s="16"/>
      <c r="AC6594" s="16"/>
      <c r="AD6594" s="16"/>
      <c r="AE6594" s="16"/>
      <c r="AT6594" s="302" t="s">
        <v>200</v>
      </c>
      <c r="AU6594" s="302" t="s">
        <v>82</v>
      </c>
      <c r="AV6594" s="16" t="s">
        <v>214</v>
      </c>
      <c r="AW6594" s="16" t="s">
        <v>30</v>
      </c>
      <c r="AX6594" s="16" t="s">
        <v>73</v>
      </c>
      <c r="AY6594" s="302" t="s">
        <v>189</v>
      </c>
    </row>
    <row r="6595" s="13" customFormat="1">
      <c r="A6595" s="13"/>
      <c r="B6595" s="249"/>
      <c r="C6595" s="250"/>
      <c r="D6595" s="242" t="s">
        <v>200</v>
      </c>
      <c r="E6595" s="251" t="s">
        <v>1</v>
      </c>
      <c r="F6595" s="252" t="s">
        <v>744</v>
      </c>
      <c r="G6595" s="250"/>
      <c r="H6595" s="251" t="s">
        <v>1</v>
      </c>
      <c r="I6595" s="253"/>
      <c r="J6595" s="250"/>
      <c r="K6595" s="250"/>
      <c r="L6595" s="254"/>
      <c r="M6595" s="255"/>
      <c r="N6595" s="256"/>
      <c r="O6595" s="256"/>
      <c r="P6595" s="256"/>
      <c r="Q6595" s="256"/>
      <c r="R6595" s="256"/>
      <c r="S6595" s="256"/>
      <c r="T6595" s="257"/>
      <c r="U6595" s="13"/>
      <c r="V6595" s="13"/>
      <c r="W6595" s="13"/>
      <c r="X6595" s="13"/>
      <c r="Y6595" s="13"/>
      <c r="Z6595" s="13"/>
      <c r="AA6595" s="13"/>
      <c r="AB6595" s="13"/>
      <c r="AC6595" s="13"/>
      <c r="AD6595" s="13"/>
      <c r="AE6595" s="13"/>
      <c r="AT6595" s="258" t="s">
        <v>200</v>
      </c>
      <c r="AU6595" s="258" t="s">
        <v>82</v>
      </c>
      <c r="AV6595" s="13" t="s">
        <v>80</v>
      </c>
      <c r="AW6595" s="13" t="s">
        <v>30</v>
      </c>
      <c r="AX6595" s="13" t="s">
        <v>73</v>
      </c>
      <c r="AY6595" s="258" t="s">
        <v>189</v>
      </c>
    </row>
    <row r="6596" s="13" customFormat="1">
      <c r="A6596" s="13"/>
      <c r="B6596" s="249"/>
      <c r="C6596" s="250"/>
      <c r="D6596" s="242" t="s">
        <v>200</v>
      </c>
      <c r="E6596" s="251" t="s">
        <v>1</v>
      </c>
      <c r="F6596" s="252" t="s">
        <v>745</v>
      </c>
      <c r="G6596" s="250"/>
      <c r="H6596" s="251" t="s">
        <v>1</v>
      </c>
      <c r="I6596" s="253"/>
      <c r="J6596" s="250"/>
      <c r="K6596" s="250"/>
      <c r="L6596" s="254"/>
      <c r="M6596" s="255"/>
      <c r="N6596" s="256"/>
      <c r="O6596" s="256"/>
      <c r="P6596" s="256"/>
      <c r="Q6596" s="256"/>
      <c r="R6596" s="256"/>
      <c r="S6596" s="256"/>
      <c r="T6596" s="257"/>
      <c r="U6596" s="13"/>
      <c r="V6596" s="13"/>
      <c r="W6596" s="13"/>
      <c r="X6596" s="13"/>
      <c r="Y6596" s="13"/>
      <c r="Z6596" s="13"/>
      <c r="AA6596" s="13"/>
      <c r="AB6596" s="13"/>
      <c r="AC6596" s="13"/>
      <c r="AD6596" s="13"/>
      <c r="AE6596" s="13"/>
      <c r="AT6596" s="258" t="s">
        <v>200</v>
      </c>
      <c r="AU6596" s="258" t="s">
        <v>82</v>
      </c>
      <c r="AV6596" s="13" t="s">
        <v>80</v>
      </c>
      <c r="AW6596" s="13" t="s">
        <v>30</v>
      </c>
      <c r="AX6596" s="13" t="s">
        <v>73</v>
      </c>
      <c r="AY6596" s="258" t="s">
        <v>189</v>
      </c>
    </row>
    <row r="6597" s="13" customFormat="1">
      <c r="A6597" s="13"/>
      <c r="B6597" s="249"/>
      <c r="C6597" s="250"/>
      <c r="D6597" s="242" t="s">
        <v>200</v>
      </c>
      <c r="E6597" s="251" t="s">
        <v>1</v>
      </c>
      <c r="F6597" s="252" t="s">
        <v>4167</v>
      </c>
      <c r="G6597" s="250"/>
      <c r="H6597" s="251" t="s">
        <v>1</v>
      </c>
      <c r="I6597" s="253"/>
      <c r="J6597" s="250"/>
      <c r="K6597" s="250"/>
      <c r="L6597" s="254"/>
      <c r="M6597" s="255"/>
      <c r="N6597" s="256"/>
      <c r="O6597" s="256"/>
      <c r="P6597" s="256"/>
      <c r="Q6597" s="256"/>
      <c r="R6597" s="256"/>
      <c r="S6597" s="256"/>
      <c r="T6597" s="257"/>
      <c r="U6597" s="13"/>
      <c r="V6597" s="13"/>
      <c r="W6597" s="13"/>
      <c r="X6597" s="13"/>
      <c r="Y6597" s="13"/>
      <c r="Z6597" s="13"/>
      <c r="AA6597" s="13"/>
      <c r="AB6597" s="13"/>
      <c r="AC6597" s="13"/>
      <c r="AD6597" s="13"/>
      <c r="AE6597" s="13"/>
      <c r="AT6597" s="258" t="s">
        <v>200</v>
      </c>
      <c r="AU6597" s="258" t="s">
        <v>82</v>
      </c>
      <c r="AV6597" s="13" t="s">
        <v>80</v>
      </c>
      <c r="AW6597" s="13" t="s">
        <v>30</v>
      </c>
      <c r="AX6597" s="13" t="s">
        <v>73</v>
      </c>
      <c r="AY6597" s="258" t="s">
        <v>189</v>
      </c>
    </row>
    <row r="6598" s="13" customFormat="1">
      <c r="A6598" s="13"/>
      <c r="B6598" s="249"/>
      <c r="C6598" s="250"/>
      <c r="D6598" s="242" t="s">
        <v>200</v>
      </c>
      <c r="E6598" s="251" t="s">
        <v>1</v>
      </c>
      <c r="F6598" s="252" t="s">
        <v>594</v>
      </c>
      <c r="G6598" s="250"/>
      <c r="H6598" s="251" t="s">
        <v>1</v>
      </c>
      <c r="I6598" s="253"/>
      <c r="J6598" s="250"/>
      <c r="K6598" s="250"/>
      <c r="L6598" s="254"/>
      <c r="M6598" s="255"/>
      <c r="N6598" s="256"/>
      <c r="O6598" s="256"/>
      <c r="P6598" s="256"/>
      <c r="Q6598" s="256"/>
      <c r="R6598" s="256"/>
      <c r="S6598" s="256"/>
      <c r="T6598" s="257"/>
      <c r="U6598" s="13"/>
      <c r="V6598" s="13"/>
      <c r="W6598" s="13"/>
      <c r="X6598" s="13"/>
      <c r="Y6598" s="13"/>
      <c r="Z6598" s="13"/>
      <c r="AA6598" s="13"/>
      <c r="AB6598" s="13"/>
      <c r="AC6598" s="13"/>
      <c r="AD6598" s="13"/>
      <c r="AE6598" s="13"/>
      <c r="AT6598" s="258" t="s">
        <v>200</v>
      </c>
      <c r="AU6598" s="258" t="s">
        <v>82</v>
      </c>
      <c r="AV6598" s="13" t="s">
        <v>80</v>
      </c>
      <c r="AW6598" s="13" t="s">
        <v>30</v>
      </c>
      <c r="AX6598" s="13" t="s">
        <v>73</v>
      </c>
      <c r="AY6598" s="258" t="s">
        <v>189</v>
      </c>
    </row>
    <row r="6599" s="14" customFormat="1">
      <c r="A6599" s="14"/>
      <c r="B6599" s="259"/>
      <c r="C6599" s="260"/>
      <c r="D6599" s="242" t="s">
        <v>200</v>
      </c>
      <c r="E6599" s="261" t="s">
        <v>1</v>
      </c>
      <c r="F6599" s="262" t="s">
        <v>4168</v>
      </c>
      <c r="G6599" s="260"/>
      <c r="H6599" s="263">
        <v>34.200000000000003</v>
      </c>
      <c r="I6599" s="264"/>
      <c r="J6599" s="260"/>
      <c r="K6599" s="260"/>
      <c r="L6599" s="265"/>
      <c r="M6599" s="266"/>
      <c r="N6599" s="267"/>
      <c r="O6599" s="267"/>
      <c r="P6599" s="267"/>
      <c r="Q6599" s="267"/>
      <c r="R6599" s="267"/>
      <c r="S6599" s="267"/>
      <c r="T6599" s="268"/>
      <c r="U6599" s="14"/>
      <c r="V6599" s="14"/>
      <c r="W6599" s="14"/>
      <c r="X6599" s="14"/>
      <c r="Y6599" s="14"/>
      <c r="Z6599" s="14"/>
      <c r="AA6599" s="14"/>
      <c r="AB6599" s="14"/>
      <c r="AC6599" s="14"/>
      <c r="AD6599" s="14"/>
      <c r="AE6599" s="14"/>
      <c r="AT6599" s="269" t="s">
        <v>200</v>
      </c>
      <c r="AU6599" s="269" t="s">
        <v>82</v>
      </c>
      <c r="AV6599" s="14" t="s">
        <v>82</v>
      </c>
      <c r="AW6599" s="14" t="s">
        <v>30</v>
      </c>
      <c r="AX6599" s="14" t="s">
        <v>73</v>
      </c>
      <c r="AY6599" s="269" t="s">
        <v>189</v>
      </c>
    </row>
    <row r="6600" s="13" customFormat="1">
      <c r="A6600" s="13"/>
      <c r="B6600" s="249"/>
      <c r="C6600" s="250"/>
      <c r="D6600" s="242" t="s">
        <v>200</v>
      </c>
      <c r="E6600" s="251" t="s">
        <v>1</v>
      </c>
      <c r="F6600" s="252" t="s">
        <v>595</v>
      </c>
      <c r="G6600" s="250"/>
      <c r="H6600" s="251" t="s">
        <v>1</v>
      </c>
      <c r="I6600" s="253"/>
      <c r="J6600" s="250"/>
      <c r="K6600" s="250"/>
      <c r="L6600" s="254"/>
      <c r="M6600" s="255"/>
      <c r="N6600" s="256"/>
      <c r="O6600" s="256"/>
      <c r="P6600" s="256"/>
      <c r="Q6600" s="256"/>
      <c r="R6600" s="256"/>
      <c r="S6600" s="256"/>
      <c r="T6600" s="257"/>
      <c r="U6600" s="13"/>
      <c r="V6600" s="13"/>
      <c r="W6600" s="13"/>
      <c r="X6600" s="13"/>
      <c r="Y6600" s="13"/>
      <c r="Z6600" s="13"/>
      <c r="AA6600" s="13"/>
      <c r="AB6600" s="13"/>
      <c r="AC6600" s="13"/>
      <c r="AD6600" s="13"/>
      <c r="AE6600" s="13"/>
      <c r="AT6600" s="258" t="s">
        <v>200</v>
      </c>
      <c r="AU6600" s="258" t="s">
        <v>82</v>
      </c>
      <c r="AV6600" s="13" t="s">
        <v>80</v>
      </c>
      <c r="AW6600" s="13" t="s">
        <v>30</v>
      </c>
      <c r="AX6600" s="13" t="s">
        <v>73</v>
      </c>
      <c r="AY6600" s="258" t="s">
        <v>189</v>
      </c>
    </row>
    <row r="6601" s="14" customFormat="1">
      <c r="A6601" s="14"/>
      <c r="B6601" s="259"/>
      <c r="C6601" s="260"/>
      <c r="D6601" s="242" t="s">
        <v>200</v>
      </c>
      <c r="E6601" s="261" t="s">
        <v>1</v>
      </c>
      <c r="F6601" s="262" t="s">
        <v>596</v>
      </c>
      <c r="G6601" s="260"/>
      <c r="H6601" s="263">
        <v>2.8799999999999999</v>
      </c>
      <c r="I6601" s="264"/>
      <c r="J6601" s="260"/>
      <c r="K6601" s="260"/>
      <c r="L6601" s="265"/>
      <c r="M6601" s="266"/>
      <c r="N6601" s="267"/>
      <c r="O6601" s="267"/>
      <c r="P6601" s="267"/>
      <c r="Q6601" s="267"/>
      <c r="R6601" s="267"/>
      <c r="S6601" s="267"/>
      <c r="T6601" s="268"/>
      <c r="U6601" s="14"/>
      <c r="V6601" s="14"/>
      <c r="W6601" s="14"/>
      <c r="X6601" s="14"/>
      <c r="Y6601" s="14"/>
      <c r="Z6601" s="14"/>
      <c r="AA6601" s="14"/>
      <c r="AB6601" s="14"/>
      <c r="AC6601" s="14"/>
      <c r="AD6601" s="14"/>
      <c r="AE6601" s="14"/>
      <c r="AT6601" s="269" t="s">
        <v>200</v>
      </c>
      <c r="AU6601" s="269" t="s">
        <v>82</v>
      </c>
      <c r="AV6601" s="14" t="s">
        <v>82</v>
      </c>
      <c r="AW6601" s="14" t="s">
        <v>30</v>
      </c>
      <c r="AX6601" s="14" t="s">
        <v>73</v>
      </c>
      <c r="AY6601" s="269" t="s">
        <v>189</v>
      </c>
    </row>
    <row r="6602" s="13" customFormat="1">
      <c r="A6602" s="13"/>
      <c r="B6602" s="249"/>
      <c r="C6602" s="250"/>
      <c r="D6602" s="242" t="s">
        <v>200</v>
      </c>
      <c r="E6602" s="251" t="s">
        <v>1</v>
      </c>
      <c r="F6602" s="252" t="s">
        <v>369</v>
      </c>
      <c r="G6602" s="250"/>
      <c r="H6602" s="251" t="s">
        <v>1</v>
      </c>
      <c r="I6602" s="253"/>
      <c r="J6602" s="250"/>
      <c r="K6602" s="250"/>
      <c r="L6602" s="254"/>
      <c r="M6602" s="255"/>
      <c r="N6602" s="256"/>
      <c r="O6602" s="256"/>
      <c r="P6602" s="256"/>
      <c r="Q6602" s="256"/>
      <c r="R6602" s="256"/>
      <c r="S6602" s="256"/>
      <c r="T6602" s="257"/>
      <c r="U6602" s="13"/>
      <c r="V6602" s="13"/>
      <c r="W6602" s="13"/>
      <c r="X6602" s="13"/>
      <c r="Y6602" s="13"/>
      <c r="Z6602" s="13"/>
      <c r="AA6602" s="13"/>
      <c r="AB6602" s="13"/>
      <c r="AC6602" s="13"/>
      <c r="AD6602" s="13"/>
      <c r="AE6602" s="13"/>
      <c r="AT6602" s="258" t="s">
        <v>200</v>
      </c>
      <c r="AU6602" s="258" t="s">
        <v>82</v>
      </c>
      <c r="AV6602" s="13" t="s">
        <v>80</v>
      </c>
      <c r="AW6602" s="13" t="s">
        <v>30</v>
      </c>
      <c r="AX6602" s="13" t="s">
        <v>73</v>
      </c>
      <c r="AY6602" s="258" t="s">
        <v>189</v>
      </c>
    </row>
    <row r="6603" s="14" customFormat="1">
      <c r="A6603" s="14"/>
      <c r="B6603" s="259"/>
      <c r="C6603" s="260"/>
      <c r="D6603" s="242" t="s">
        <v>200</v>
      </c>
      <c r="E6603" s="261" t="s">
        <v>1</v>
      </c>
      <c r="F6603" s="262" t="s">
        <v>802</v>
      </c>
      <c r="G6603" s="260"/>
      <c r="H6603" s="263">
        <v>-4.1310000000000002</v>
      </c>
      <c r="I6603" s="264"/>
      <c r="J6603" s="260"/>
      <c r="K6603" s="260"/>
      <c r="L6603" s="265"/>
      <c r="M6603" s="266"/>
      <c r="N6603" s="267"/>
      <c r="O6603" s="267"/>
      <c r="P6603" s="267"/>
      <c r="Q6603" s="267"/>
      <c r="R6603" s="267"/>
      <c r="S6603" s="267"/>
      <c r="T6603" s="268"/>
      <c r="U6603" s="14"/>
      <c r="V6603" s="14"/>
      <c r="W6603" s="14"/>
      <c r="X6603" s="14"/>
      <c r="Y6603" s="14"/>
      <c r="Z6603" s="14"/>
      <c r="AA6603" s="14"/>
      <c r="AB6603" s="14"/>
      <c r="AC6603" s="14"/>
      <c r="AD6603" s="14"/>
      <c r="AE6603" s="14"/>
      <c r="AT6603" s="269" t="s">
        <v>200</v>
      </c>
      <c r="AU6603" s="269" t="s">
        <v>82</v>
      </c>
      <c r="AV6603" s="14" t="s">
        <v>82</v>
      </c>
      <c r="AW6603" s="14" t="s">
        <v>30</v>
      </c>
      <c r="AX6603" s="14" t="s">
        <v>73</v>
      </c>
      <c r="AY6603" s="269" t="s">
        <v>189</v>
      </c>
    </row>
    <row r="6604" s="13" customFormat="1">
      <c r="A6604" s="13"/>
      <c r="B6604" s="249"/>
      <c r="C6604" s="250"/>
      <c r="D6604" s="242" t="s">
        <v>200</v>
      </c>
      <c r="E6604" s="251" t="s">
        <v>1</v>
      </c>
      <c r="F6604" s="252" t="s">
        <v>597</v>
      </c>
      <c r="G6604" s="250"/>
      <c r="H6604" s="251" t="s">
        <v>1</v>
      </c>
      <c r="I6604" s="253"/>
      <c r="J6604" s="250"/>
      <c r="K6604" s="250"/>
      <c r="L6604" s="254"/>
      <c r="M6604" s="255"/>
      <c r="N6604" s="256"/>
      <c r="O6604" s="256"/>
      <c r="P6604" s="256"/>
      <c r="Q6604" s="256"/>
      <c r="R6604" s="256"/>
      <c r="S6604" s="256"/>
      <c r="T6604" s="257"/>
      <c r="U6604" s="13"/>
      <c r="V6604" s="13"/>
      <c r="W6604" s="13"/>
      <c r="X6604" s="13"/>
      <c r="Y6604" s="13"/>
      <c r="Z6604" s="13"/>
      <c r="AA6604" s="13"/>
      <c r="AB6604" s="13"/>
      <c r="AC6604" s="13"/>
      <c r="AD6604" s="13"/>
      <c r="AE6604" s="13"/>
      <c r="AT6604" s="258" t="s">
        <v>200</v>
      </c>
      <c r="AU6604" s="258" t="s">
        <v>82</v>
      </c>
      <c r="AV6604" s="13" t="s">
        <v>80</v>
      </c>
      <c r="AW6604" s="13" t="s">
        <v>30</v>
      </c>
      <c r="AX6604" s="13" t="s">
        <v>73</v>
      </c>
      <c r="AY6604" s="258" t="s">
        <v>189</v>
      </c>
    </row>
    <row r="6605" s="14" customFormat="1">
      <c r="A6605" s="14"/>
      <c r="B6605" s="259"/>
      <c r="C6605" s="260"/>
      <c r="D6605" s="242" t="s">
        <v>200</v>
      </c>
      <c r="E6605" s="261" t="s">
        <v>1</v>
      </c>
      <c r="F6605" s="262" t="s">
        <v>803</v>
      </c>
      <c r="G6605" s="260"/>
      <c r="H6605" s="263">
        <v>30.329999999999998</v>
      </c>
      <c r="I6605" s="264"/>
      <c r="J6605" s="260"/>
      <c r="K6605" s="260"/>
      <c r="L6605" s="265"/>
      <c r="M6605" s="266"/>
      <c r="N6605" s="267"/>
      <c r="O6605" s="267"/>
      <c r="P6605" s="267"/>
      <c r="Q6605" s="267"/>
      <c r="R6605" s="267"/>
      <c r="S6605" s="267"/>
      <c r="T6605" s="268"/>
      <c r="U6605" s="14"/>
      <c r="V6605" s="14"/>
      <c r="W6605" s="14"/>
      <c r="X6605" s="14"/>
      <c r="Y6605" s="14"/>
      <c r="Z6605" s="14"/>
      <c r="AA6605" s="14"/>
      <c r="AB6605" s="14"/>
      <c r="AC6605" s="14"/>
      <c r="AD6605" s="14"/>
      <c r="AE6605" s="14"/>
      <c r="AT6605" s="269" t="s">
        <v>200</v>
      </c>
      <c r="AU6605" s="269" t="s">
        <v>82</v>
      </c>
      <c r="AV6605" s="14" t="s">
        <v>82</v>
      </c>
      <c r="AW6605" s="14" t="s">
        <v>30</v>
      </c>
      <c r="AX6605" s="14" t="s">
        <v>73</v>
      </c>
      <c r="AY6605" s="269" t="s">
        <v>189</v>
      </c>
    </row>
    <row r="6606" s="13" customFormat="1">
      <c r="A6606" s="13"/>
      <c r="B6606" s="249"/>
      <c r="C6606" s="250"/>
      <c r="D6606" s="242" t="s">
        <v>200</v>
      </c>
      <c r="E6606" s="251" t="s">
        <v>1</v>
      </c>
      <c r="F6606" s="252" t="s">
        <v>595</v>
      </c>
      <c r="G6606" s="250"/>
      <c r="H6606" s="251" t="s">
        <v>1</v>
      </c>
      <c r="I6606" s="253"/>
      <c r="J6606" s="250"/>
      <c r="K6606" s="250"/>
      <c r="L6606" s="254"/>
      <c r="M6606" s="255"/>
      <c r="N6606" s="256"/>
      <c r="O6606" s="256"/>
      <c r="P6606" s="256"/>
      <c r="Q6606" s="256"/>
      <c r="R6606" s="256"/>
      <c r="S6606" s="256"/>
      <c r="T6606" s="257"/>
      <c r="U6606" s="13"/>
      <c r="V6606" s="13"/>
      <c r="W6606" s="13"/>
      <c r="X6606" s="13"/>
      <c r="Y6606" s="13"/>
      <c r="Z6606" s="13"/>
      <c r="AA6606" s="13"/>
      <c r="AB6606" s="13"/>
      <c r="AC6606" s="13"/>
      <c r="AD6606" s="13"/>
      <c r="AE6606" s="13"/>
      <c r="AT6606" s="258" t="s">
        <v>200</v>
      </c>
      <c r="AU6606" s="258" t="s">
        <v>82</v>
      </c>
      <c r="AV6606" s="13" t="s">
        <v>80</v>
      </c>
      <c r="AW6606" s="13" t="s">
        <v>30</v>
      </c>
      <c r="AX6606" s="13" t="s">
        <v>73</v>
      </c>
      <c r="AY6606" s="258" t="s">
        <v>189</v>
      </c>
    </row>
    <row r="6607" s="14" customFormat="1">
      <c r="A6607" s="14"/>
      <c r="B6607" s="259"/>
      <c r="C6607" s="260"/>
      <c r="D6607" s="242" t="s">
        <v>200</v>
      </c>
      <c r="E6607" s="261" t="s">
        <v>1</v>
      </c>
      <c r="F6607" s="262" t="s">
        <v>598</v>
      </c>
      <c r="G6607" s="260"/>
      <c r="H6607" s="263">
        <v>2.976</v>
      </c>
      <c r="I6607" s="264"/>
      <c r="J6607" s="260"/>
      <c r="K6607" s="260"/>
      <c r="L6607" s="265"/>
      <c r="M6607" s="266"/>
      <c r="N6607" s="267"/>
      <c r="O6607" s="267"/>
      <c r="P6607" s="267"/>
      <c r="Q6607" s="267"/>
      <c r="R6607" s="267"/>
      <c r="S6607" s="267"/>
      <c r="T6607" s="268"/>
      <c r="U6607" s="14"/>
      <c r="V6607" s="14"/>
      <c r="W6607" s="14"/>
      <c r="X6607" s="14"/>
      <c r="Y6607" s="14"/>
      <c r="Z6607" s="14"/>
      <c r="AA6607" s="14"/>
      <c r="AB6607" s="14"/>
      <c r="AC6607" s="14"/>
      <c r="AD6607" s="14"/>
      <c r="AE6607" s="14"/>
      <c r="AT6607" s="269" t="s">
        <v>200</v>
      </c>
      <c r="AU6607" s="269" t="s">
        <v>82</v>
      </c>
      <c r="AV6607" s="14" t="s">
        <v>82</v>
      </c>
      <c r="AW6607" s="14" t="s">
        <v>30</v>
      </c>
      <c r="AX6607" s="14" t="s">
        <v>73</v>
      </c>
      <c r="AY6607" s="269" t="s">
        <v>189</v>
      </c>
    </row>
    <row r="6608" s="14" customFormat="1">
      <c r="A6608" s="14"/>
      <c r="B6608" s="259"/>
      <c r="C6608" s="260"/>
      <c r="D6608" s="242" t="s">
        <v>200</v>
      </c>
      <c r="E6608" s="261" t="s">
        <v>1</v>
      </c>
      <c r="F6608" s="262" t="s">
        <v>599</v>
      </c>
      <c r="G6608" s="260"/>
      <c r="H6608" s="263">
        <v>2.8799999999999999</v>
      </c>
      <c r="I6608" s="264"/>
      <c r="J6608" s="260"/>
      <c r="K6608" s="260"/>
      <c r="L6608" s="265"/>
      <c r="M6608" s="266"/>
      <c r="N6608" s="267"/>
      <c r="O6608" s="267"/>
      <c r="P6608" s="267"/>
      <c r="Q6608" s="267"/>
      <c r="R6608" s="267"/>
      <c r="S6608" s="267"/>
      <c r="T6608" s="268"/>
      <c r="U6608" s="14"/>
      <c r="V6608" s="14"/>
      <c r="W6608" s="14"/>
      <c r="X6608" s="14"/>
      <c r="Y6608" s="14"/>
      <c r="Z6608" s="14"/>
      <c r="AA6608" s="14"/>
      <c r="AB6608" s="14"/>
      <c r="AC6608" s="14"/>
      <c r="AD6608" s="14"/>
      <c r="AE6608" s="14"/>
      <c r="AT6608" s="269" t="s">
        <v>200</v>
      </c>
      <c r="AU6608" s="269" t="s">
        <v>82</v>
      </c>
      <c r="AV6608" s="14" t="s">
        <v>82</v>
      </c>
      <c r="AW6608" s="14" t="s">
        <v>30</v>
      </c>
      <c r="AX6608" s="14" t="s">
        <v>73</v>
      </c>
      <c r="AY6608" s="269" t="s">
        <v>189</v>
      </c>
    </row>
    <row r="6609" s="13" customFormat="1">
      <c r="A6609" s="13"/>
      <c r="B6609" s="249"/>
      <c r="C6609" s="250"/>
      <c r="D6609" s="242" t="s">
        <v>200</v>
      </c>
      <c r="E6609" s="251" t="s">
        <v>1</v>
      </c>
      <c r="F6609" s="252" t="s">
        <v>369</v>
      </c>
      <c r="G6609" s="250"/>
      <c r="H6609" s="251" t="s">
        <v>1</v>
      </c>
      <c r="I6609" s="253"/>
      <c r="J6609" s="250"/>
      <c r="K6609" s="250"/>
      <c r="L6609" s="254"/>
      <c r="M6609" s="255"/>
      <c r="N6609" s="256"/>
      <c r="O6609" s="256"/>
      <c r="P6609" s="256"/>
      <c r="Q6609" s="256"/>
      <c r="R6609" s="256"/>
      <c r="S6609" s="256"/>
      <c r="T6609" s="257"/>
      <c r="U6609" s="13"/>
      <c r="V6609" s="13"/>
      <c r="W6609" s="13"/>
      <c r="X6609" s="13"/>
      <c r="Y6609" s="13"/>
      <c r="Z6609" s="13"/>
      <c r="AA6609" s="13"/>
      <c r="AB6609" s="13"/>
      <c r="AC6609" s="13"/>
      <c r="AD6609" s="13"/>
      <c r="AE6609" s="13"/>
      <c r="AT6609" s="258" t="s">
        <v>200</v>
      </c>
      <c r="AU6609" s="258" t="s">
        <v>82</v>
      </c>
      <c r="AV6609" s="13" t="s">
        <v>80</v>
      </c>
      <c r="AW6609" s="13" t="s">
        <v>30</v>
      </c>
      <c r="AX6609" s="13" t="s">
        <v>73</v>
      </c>
      <c r="AY6609" s="258" t="s">
        <v>189</v>
      </c>
    </row>
    <row r="6610" s="14" customFormat="1">
      <c r="A6610" s="14"/>
      <c r="B6610" s="259"/>
      <c r="C6610" s="260"/>
      <c r="D6610" s="242" t="s">
        <v>200</v>
      </c>
      <c r="E6610" s="261" t="s">
        <v>1</v>
      </c>
      <c r="F6610" s="262" t="s">
        <v>804</v>
      </c>
      <c r="G6610" s="260"/>
      <c r="H6610" s="263">
        <v>-2.48</v>
      </c>
      <c r="I6610" s="264"/>
      <c r="J6610" s="260"/>
      <c r="K6610" s="260"/>
      <c r="L6610" s="265"/>
      <c r="M6610" s="266"/>
      <c r="N6610" s="267"/>
      <c r="O6610" s="267"/>
      <c r="P6610" s="267"/>
      <c r="Q6610" s="267"/>
      <c r="R6610" s="267"/>
      <c r="S6610" s="267"/>
      <c r="T6610" s="268"/>
      <c r="U6610" s="14"/>
      <c r="V6610" s="14"/>
      <c r="W6610" s="14"/>
      <c r="X6610" s="14"/>
      <c r="Y6610" s="14"/>
      <c r="Z6610" s="14"/>
      <c r="AA6610" s="14"/>
      <c r="AB6610" s="14"/>
      <c r="AC6610" s="14"/>
      <c r="AD6610" s="14"/>
      <c r="AE6610" s="14"/>
      <c r="AT6610" s="269" t="s">
        <v>200</v>
      </c>
      <c r="AU6610" s="269" t="s">
        <v>82</v>
      </c>
      <c r="AV6610" s="14" t="s">
        <v>82</v>
      </c>
      <c r="AW6610" s="14" t="s">
        <v>30</v>
      </c>
      <c r="AX6610" s="14" t="s">
        <v>73</v>
      </c>
      <c r="AY6610" s="269" t="s">
        <v>189</v>
      </c>
    </row>
    <row r="6611" s="13" customFormat="1">
      <c r="A6611" s="13"/>
      <c r="B6611" s="249"/>
      <c r="C6611" s="250"/>
      <c r="D6611" s="242" t="s">
        <v>200</v>
      </c>
      <c r="E6611" s="251" t="s">
        <v>1</v>
      </c>
      <c r="F6611" s="252" t="s">
        <v>600</v>
      </c>
      <c r="G6611" s="250"/>
      <c r="H6611" s="251" t="s">
        <v>1</v>
      </c>
      <c r="I6611" s="253"/>
      <c r="J6611" s="250"/>
      <c r="K6611" s="250"/>
      <c r="L6611" s="254"/>
      <c r="M6611" s="255"/>
      <c r="N6611" s="256"/>
      <c r="O6611" s="256"/>
      <c r="P6611" s="256"/>
      <c r="Q6611" s="256"/>
      <c r="R6611" s="256"/>
      <c r="S6611" s="256"/>
      <c r="T6611" s="257"/>
      <c r="U6611" s="13"/>
      <c r="V6611" s="13"/>
      <c r="W6611" s="13"/>
      <c r="X6611" s="13"/>
      <c r="Y6611" s="13"/>
      <c r="Z6611" s="13"/>
      <c r="AA6611" s="13"/>
      <c r="AB6611" s="13"/>
      <c r="AC6611" s="13"/>
      <c r="AD6611" s="13"/>
      <c r="AE6611" s="13"/>
      <c r="AT6611" s="258" t="s">
        <v>200</v>
      </c>
      <c r="AU6611" s="258" t="s">
        <v>82</v>
      </c>
      <c r="AV6611" s="13" t="s">
        <v>80</v>
      </c>
      <c r="AW6611" s="13" t="s">
        <v>30</v>
      </c>
      <c r="AX6611" s="13" t="s">
        <v>73</v>
      </c>
      <c r="AY6611" s="258" t="s">
        <v>189</v>
      </c>
    </row>
    <row r="6612" s="14" customFormat="1">
      <c r="A6612" s="14"/>
      <c r="B6612" s="259"/>
      <c r="C6612" s="260"/>
      <c r="D6612" s="242" t="s">
        <v>200</v>
      </c>
      <c r="E6612" s="261" t="s">
        <v>1</v>
      </c>
      <c r="F6612" s="262" t="s">
        <v>805</v>
      </c>
      <c r="G6612" s="260"/>
      <c r="H6612" s="263">
        <v>41.085000000000001</v>
      </c>
      <c r="I6612" s="264"/>
      <c r="J6612" s="260"/>
      <c r="K6612" s="260"/>
      <c r="L6612" s="265"/>
      <c r="M6612" s="266"/>
      <c r="N6612" s="267"/>
      <c r="O6612" s="267"/>
      <c r="P6612" s="267"/>
      <c r="Q6612" s="267"/>
      <c r="R6612" s="267"/>
      <c r="S6612" s="267"/>
      <c r="T6612" s="268"/>
      <c r="U6612" s="14"/>
      <c r="V6612" s="14"/>
      <c r="W6612" s="14"/>
      <c r="X6612" s="14"/>
      <c r="Y6612" s="14"/>
      <c r="Z6612" s="14"/>
      <c r="AA6612" s="14"/>
      <c r="AB6612" s="14"/>
      <c r="AC6612" s="14"/>
      <c r="AD6612" s="14"/>
      <c r="AE6612" s="14"/>
      <c r="AT6612" s="269" t="s">
        <v>200</v>
      </c>
      <c r="AU6612" s="269" t="s">
        <v>82</v>
      </c>
      <c r="AV6612" s="14" t="s">
        <v>82</v>
      </c>
      <c r="AW6612" s="14" t="s">
        <v>30</v>
      </c>
      <c r="AX6612" s="14" t="s">
        <v>73</v>
      </c>
      <c r="AY6612" s="269" t="s">
        <v>189</v>
      </c>
    </row>
    <row r="6613" s="13" customFormat="1">
      <c r="A6613" s="13"/>
      <c r="B6613" s="249"/>
      <c r="C6613" s="250"/>
      <c r="D6613" s="242" t="s">
        <v>200</v>
      </c>
      <c r="E6613" s="251" t="s">
        <v>1</v>
      </c>
      <c r="F6613" s="252" t="s">
        <v>595</v>
      </c>
      <c r="G6613" s="250"/>
      <c r="H6613" s="251" t="s">
        <v>1</v>
      </c>
      <c r="I6613" s="253"/>
      <c r="J6613" s="250"/>
      <c r="K6613" s="250"/>
      <c r="L6613" s="254"/>
      <c r="M6613" s="255"/>
      <c r="N6613" s="256"/>
      <c r="O6613" s="256"/>
      <c r="P6613" s="256"/>
      <c r="Q6613" s="256"/>
      <c r="R6613" s="256"/>
      <c r="S6613" s="256"/>
      <c r="T6613" s="257"/>
      <c r="U6613" s="13"/>
      <c r="V6613" s="13"/>
      <c r="W6613" s="13"/>
      <c r="X6613" s="13"/>
      <c r="Y6613" s="13"/>
      <c r="Z6613" s="13"/>
      <c r="AA6613" s="13"/>
      <c r="AB6613" s="13"/>
      <c r="AC6613" s="13"/>
      <c r="AD6613" s="13"/>
      <c r="AE6613" s="13"/>
      <c r="AT6613" s="258" t="s">
        <v>200</v>
      </c>
      <c r="AU6613" s="258" t="s">
        <v>82</v>
      </c>
      <c r="AV6613" s="13" t="s">
        <v>80</v>
      </c>
      <c r="AW6613" s="13" t="s">
        <v>30</v>
      </c>
      <c r="AX6613" s="13" t="s">
        <v>73</v>
      </c>
      <c r="AY6613" s="258" t="s">
        <v>189</v>
      </c>
    </row>
    <row r="6614" s="14" customFormat="1">
      <c r="A6614" s="14"/>
      <c r="B6614" s="259"/>
      <c r="C6614" s="260"/>
      <c r="D6614" s="242" t="s">
        <v>200</v>
      </c>
      <c r="E6614" s="261" t="s">
        <v>1</v>
      </c>
      <c r="F6614" s="262" t="s">
        <v>601</v>
      </c>
      <c r="G6614" s="260"/>
      <c r="H6614" s="263">
        <v>3.024</v>
      </c>
      <c r="I6614" s="264"/>
      <c r="J6614" s="260"/>
      <c r="K6614" s="260"/>
      <c r="L6614" s="265"/>
      <c r="M6614" s="266"/>
      <c r="N6614" s="267"/>
      <c r="O6614" s="267"/>
      <c r="P6614" s="267"/>
      <c r="Q6614" s="267"/>
      <c r="R6614" s="267"/>
      <c r="S6614" s="267"/>
      <c r="T6614" s="268"/>
      <c r="U6614" s="14"/>
      <c r="V6614" s="14"/>
      <c r="W6614" s="14"/>
      <c r="X6614" s="14"/>
      <c r="Y6614" s="14"/>
      <c r="Z6614" s="14"/>
      <c r="AA6614" s="14"/>
      <c r="AB6614" s="14"/>
      <c r="AC6614" s="14"/>
      <c r="AD6614" s="14"/>
      <c r="AE6614" s="14"/>
      <c r="AT6614" s="269" t="s">
        <v>200</v>
      </c>
      <c r="AU6614" s="269" t="s">
        <v>82</v>
      </c>
      <c r="AV6614" s="14" t="s">
        <v>82</v>
      </c>
      <c r="AW6614" s="14" t="s">
        <v>30</v>
      </c>
      <c r="AX6614" s="14" t="s">
        <v>73</v>
      </c>
      <c r="AY6614" s="269" t="s">
        <v>189</v>
      </c>
    </row>
    <row r="6615" s="14" customFormat="1">
      <c r="A6615" s="14"/>
      <c r="B6615" s="259"/>
      <c r="C6615" s="260"/>
      <c r="D6615" s="242" t="s">
        <v>200</v>
      </c>
      <c r="E6615" s="261" t="s">
        <v>1</v>
      </c>
      <c r="F6615" s="262" t="s">
        <v>602</v>
      </c>
      <c r="G6615" s="260"/>
      <c r="H6615" s="263">
        <v>3</v>
      </c>
      <c r="I6615" s="264"/>
      <c r="J6615" s="260"/>
      <c r="K6615" s="260"/>
      <c r="L6615" s="265"/>
      <c r="M6615" s="266"/>
      <c r="N6615" s="267"/>
      <c r="O6615" s="267"/>
      <c r="P6615" s="267"/>
      <c r="Q6615" s="267"/>
      <c r="R6615" s="267"/>
      <c r="S6615" s="267"/>
      <c r="T6615" s="268"/>
      <c r="U6615" s="14"/>
      <c r="V6615" s="14"/>
      <c r="W6615" s="14"/>
      <c r="X6615" s="14"/>
      <c r="Y6615" s="14"/>
      <c r="Z6615" s="14"/>
      <c r="AA6615" s="14"/>
      <c r="AB6615" s="14"/>
      <c r="AC6615" s="14"/>
      <c r="AD6615" s="14"/>
      <c r="AE6615" s="14"/>
      <c r="AT6615" s="269" t="s">
        <v>200</v>
      </c>
      <c r="AU6615" s="269" t="s">
        <v>82</v>
      </c>
      <c r="AV6615" s="14" t="s">
        <v>82</v>
      </c>
      <c r="AW6615" s="14" t="s">
        <v>30</v>
      </c>
      <c r="AX6615" s="14" t="s">
        <v>73</v>
      </c>
      <c r="AY6615" s="269" t="s">
        <v>189</v>
      </c>
    </row>
    <row r="6616" s="13" customFormat="1">
      <c r="A6616" s="13"/>
      <c r="B6616" s="249"/>
      <c r="C6616" s="250"/>
      <c r="D6616" s="242" t="s">
        <v>200</v>
      </c>
      <c r="E6616" s="251" t="s">
        <v>1</v>
      </c>
      <c r="F6616" s="252" t="s">
        <v>369</v>
      </c>
      <c r="G6616" s="250"/>
      <c r="H6616" s="251" t="s">
        <v>1</v>
      </c>
      <c r="I6616" s="253"/>
      <c r="J6616" s="250"/>
      <c r="K6616" s="250"/>
      <c r="L6616" s="254"/>
      <c r="M6616" s="255"/>
      <c r="N6616" s="256"/>
      <c r="O6616" s="256"/>
      <c r="P6616" s="256"/>
      <c r="Q6616" s="256"/>
      <c r="R6616" s="256"/>
      <c r="S6616" s="256"/>
      <c r="T6616" s="257"/>
      <c r="U6616" s="13"/>
      <c r="V6616" s="13"/>
      <c r="W6616" s="13"/>
      <c r="X6616" s="13"/>
      <c r="Y6616" s="13"/>
      <c r="Z6616" s="13"/>
      <c r="AA6616" s="13"/>
      <c r="AB6616" s="13"/>
      <c r="AC6616" s="13"/>
      <c r="AD6616" s="13"/>
      <c r="AE6616" s="13"/>
      <c r="AT6616" s="258" t="s">
        <v>200</v>
      </c>
      <c r="AU6616" s="258" t="s">
        <v>82</v>
      </c>
      <c r="AV6616" s="13" t="s">
        <v>80</v>
      </c>
      <c r="AW6616" s="13" t="s">
        <v>30</v>
      </c>
      <c r="AX6616" s="13" t="s">
        <v>73</v>
      </c>
      <c r="AY6616" s="258" t="s">
        <v>189</v>
      </c>
    </row>
    <row r="6617" s="14" customFormat="1">
      <c r="A6617" s="14"/>
      <c r="B6617" s="259"/>
      <c r="C6617" s="260"/>
      <c r="D6617" s="242" t="s">
        <v>200</v>
      </c>
      <c r="E6617" s="261" t="s">
        <v>1</v>
      </c>
      <c r="F6617" s="262" t="s">
        <v>804</v>
      </c>
      <c r="G6617" s="260"/>
      <c r="H6617" s="263">
        <v>-2.48</v>
      </c>
      <c r="I6617" s="264"/>
      <c r="J6617" s="260"/>
      <c r="K6617" s="260"/>
      <c r="L6617" s="265"/>
      <c r="M6617" s="266"/>
      <c r="N6617" s="267"/>
      <c r="O6617" s="267"/>
      <c r="P6617" s="267"/>
      <c r="Q6617" s="267"/>
      <c r="R6617" s="267"/>
      <c r="S6617" s="267"/>
      <c r="T6617" s="268"/>
      <c r="U6617" s="14"/>
      <c r="V6617" s="14"/>
      <c r="W6617" s="14"/>
      <c r="X6617" s="14"/>
      <c r="Y6617" s="14"/>
      <c r="Z6617" s="14"/>
      <c r="AA6617" s="14"/>
      <c r="AB6617" s="14"/>
      <c r="AC6617" s="14"/>
      <c r="AD6617" s="14"/>
      <c r="AE6617" s="14"/>
      <c r="AT6617" s="269" t="s">
        <v>200</v>
      </c>
      <c r="AU6617" s="269" t="s">
        <v>82</v>
      </c>
      <c r="AV6617" s="14" t="s">
        <v>82</v>
      </c>
      <c r="AW6617" s="14" t="s">
        <v>30</v>
      </c>
      <c r="AX6617" s="14" t="s">
        <v>73</v>
      </c>
      <c r="AY6617" s="269" t="s">
        <v>189</v>
      </c>
    </row>
    <row r="6618" s="13" customFormat="1">
      <c r="A6618" s="13"/>
      <c r="B6618" s="249"/>
      <c r="C6618" s="250"/>
      <c r="D6618" s="242" t="s">
        <v>200</v>
      </c>
      <c r="E6618" s="251" t="s">
        <v>1</v>
      </c>
      <c r="F6618" s="252" t="s">
        <v>603</v>
      </c>
      <c r="G6618" s="250"/>
      <c r="H6618" s="251" t="s">
        <v>1</v>
      </c>
      <c r="I6618" s="253"/>
      <c r="J6618" s="250"/>
      <c r="K6618" s="250"/>
      <c r="L6618" s="254"/>
      <c r="M6618" s="255"/>
      <c r="N6618" s="256"/>
      <c r="O6618" s="256"/>
      <c r="P6618" s="256"/>
      <c r="Q6618" s="256"/>
      <c r="R6618" s="256"/>
      <c r="S6618" s="256"/>
      <c r="T6618" s="257"/>
      <c r="U6618" s="13"/>
      <c r="V6618" s="13"/>
      <c r="W6618" s="13"/>
      <c r="X6618" s="13"/>
      <c r="Y6618" s="13"/>
      <c r="Z6618" s="13"/>
      <c r="AA6618" s="13"/>
      <c r="AB6618" s="13"/>
      <c r="AC6618" s="13"/>
      <c r="AD6618" s="13"/>
      <c r="AE6618" s="13"/>
      <c r="AT6618" s="258" t="s">
        <v>200</v>
      </c>
      <c r="AU6618" s="258" t="s">
        <v>82</v>
      </c>
      <c r="AV6618" s="13" t="s">
        <v>80</v>
      </c>
      <c r="AW6618" s="13" t="s">
        <v>30</v>
      </c>
      <c r="AX6618" s="13" t="s">
        <v>73</v>
      </c>
      <c r="AY6618" s="258" t="s">
        <v>189</v>
      </c>
    </row>
    <row r="6619" s="14" customFormat="1">
      <c r="A6619" s="14"/>
      <c r="B6619" s="259"/>
      <c r="C6619" s="260"/>
      <c r="D6619" s="242" t="s">
        <v>200</v>
      </c>
      <c r="E6619" s="261" t="s">
        <v>1</v>
      </c>
      <c r="F6619" s="262" t="s">
        <v>806</v>
      </c>
      <c r="G6619" s="260"/>
      <c r="H6619" s="263">
        <v>28.440000000000001</v>
      </c>
      <c r="I6619" s="264"/>
      <c r="J6619" s="260"/>
      <c r="K6619" s="260"/>
      <c r="L6619" s="265"/>
      <c r="M6619" s="266"/>
      <c r="N6619" s="267"/>
      <c r="O6619" s="267"/>
      <c r="P6619" s="267"/>
      <c r="Q6619" s="267"/>
      <c r="R6619" s="267"/>
      <c r="S6619" s="267"/>
      <c r="T6619" s="268"/>
      <c r="U6619" s="14"/>
      <c r="V6619" s="14"/>
      <c r="W6619" s="14"/>
      <c r="X6619" s="14"/>
      <c r="Y6619" s="14"/>
      <c r="Z6619" s="14"/>
      <c r="AA6619" s="14"/>
      <c r="AB6619" s="14"/>
      <c r="AC6619" s="14"/>
      <c r="AD6619" s="14"/>
      <c r="AE6619" s="14"/>
      <c r="AT6619" s="269" t="s">
        <v>200</v>
      </c>
      <c r="AU6619" s="269" t="s">
        <v>82</v>
      </c>
      <c r="AV6619" s="14" t="s">
        <v>82</v>
      </c>
      <c r="AW6619" s="14" t="s">
        <v>30</v>
      </c>
      <c r="AX6619" s="14" t="s">
        <v>73</v>
      </c>
      <c r="AY6619" s="269" t="s">
        <v>189</v>
      </c>
    </row>
    <row r="6620" s="13" customFormat="1">
      <c r="A6620" s="13"/>
      <c r="B6620" s="249"/>
      <c r="C6620" s="250"/>
      <c r="D6620" s="242" t="s">
        <v>200</v>
      </c>
      <c r="E6620" s="251" t="s">
        <v>1</v>
      </c>
      <c r="F6620" s="252" t="s">
        <v>595</v>
      </c>
      <c r="G6620" s="250"/>
      <c r="H6620" s="251" t="s">
        <v>1</v>
      </c>
      <c r="I6620" s="253"/>
      <c r="J6620" s="250"/>
      <c r="K6620" s="250"/>
      <c r="L6620" s="254"/>
      <c r="M6620" s="255"/>
      <c r="N6620" s="256"/>
      <c r="O6620" s="256"/>
      <c r="P6620" s="256"/>
      <c r="Q6620" s="256"/>
      <c r="R6620" s="256"/>
      <c r="S6620" s="256"/>
      <c r="T6620" s="257"/>
      <c r="U6620" s="13"/>
      <c r="V6620" s="13"/>
      <c r="W6620" s="13"/>
      <c r="X6620" s="13"/>
      <c r="Y6620" s="13"/>
      <c r="Z6620" s="13"/>
      <c r="AA6620" s="13"/>
      <c r="AB6620" s="13"/>
      <c r="AC6620" s="13"/>
      <c r="AD6620" s="13"/>
      <c r="AE6620" s="13"/>
      <c r="AT6620" s="258" t="s">
        <v>200</v>
      </c>
      <c r="AU6620" s="258" t="s">
        <v>82</v>
      </c>
      <c r="AV6620" s="13" t="s">
        <v>80</v>
      </c>
      <c r="AW6620" s="13" t="s">
        <v>30</v>
      </c>
      <c r="AX6620" s="13" t="s">
        <v>73</v>
      </c>
      <c r="AY6620" s="258" t="s">
        <v>189</v>
      </c>
    </row>
    <row r="6621" s="14" customFormat="1">
      <c r="A6621" s="14"/>
      <c r="B6621" s="259"/>
      <c r="C6621" s="260"/>
      <c r="D6621" s="242" t="s">
        <v>200</v>
      </c>
      <c r="E6621" s="261" t="s">
        <v>1</v>
      </c>
      <c r="F6621" s="262" t="s">
        <v>604</v>
      </c>
      <c r="G6621" s="260"/>
      <c r="H6621" s="263">
        <v>3.056</v>
      </c>
      <c r="I6621" s="264"/>
      <c r="J6621" s="260"/>
      <c r="K6621" s="260"/>
      <c r="L6621" s="265"/>
      <c r="M6621" s="266"/>
      <c r="N6621" s="267"/>
      <c r="O6621" s="267"/>
      <c r="P6621" s="267"/>
      <c r="Q6621" s="267"/>
      <c r="R6621" s="267"/>
      <c r="S6621" s="267"/>
      <c r="T6621" s="268"/>
      <c r="U6621" s="14"/>
      <c r="V6621" s="14"/>
      <c r="W6621" s="14"/>
      <c r="X6621" s="14"/>
      <c r="Y6621" s="14"/>
      <c r="Z6621" s="14"/>
      <c r="AA6621" s="14"/>
      <c r="AB6621" s="14"/>
      <c r="AC6621" s="14"/>
      <c r="AD6621" s="14"/>
      <c r="AE6621" s="14"/>
      <c r="AT6621" s="269" t="s">
        <v>200</v>
      </c>
      <c r="AU6621" s="269" t="s">
        <v>82</v>
      </c>
      <c r="AV6621" s="14" t="s">
        <v>82</v>
      </c>
      <c r="AW6621" s="14" t="s">
        <v>30</v>
      </c>
      <c r="AX6621" s="14" t="s">
        <v>73</v>
      </c>
      <c r="AY6621" s="269" t="s">
        <v>189</v>
      </c>
    </row>
    <row r="6622" s="14" customFormat="1">
      <c r="A6622" s="14"/>
      <c r="B6622" s="259"/>
      <c r="C6622" s="260"/>
      <c r="D6622" s="242" t="s">
        <v>200</v>
      </c>
      <c r="E6622" s="261" t="s">
        <v>1</v>
      </c>
      <c r="F6622" s="262" t="s">
        <v>602</v>
      </c>
      <c r="G6622" s="260"/>
      <c r="H6622" s="263">
        <v>3</v>
      </c>
      <c r="I6622" s="264"/>
      <c r="J6622" s="260"/>
      <c r="K6622" s="260"/>
      <c r="L6622" s="265"/>
      <c r="M6622" s="266"/>
      <c r="N6622" s="267"/>
      <c r="O6622" s="267"/>
      <c r="P6622" s="267"/>
      <c r="Q6622" s="267"/>
      <c r="R6622" s="267"/>
      <c r="S6622" s="267"/>
      <c r="T6622" s="268"/>
      <c r="U6622" s="14"/>
      <c r="V6622" s="14"/>
      <c r="W6622" s="14"/>
      <c r="X6622" s="14"/>
      <c r="Y6622" s="14"/>
      <c r="Z6622" s="14"/>
      <c r="AA6622" s="14"/>
      <c r="AB6622" s="14"/>
      <c r="AC6622" s="14"/>
      <c r="AD6622" s="14"/>
      <c r="AE6622" s="14"/>
      <c r="AT6622" s="269" t="s">
        <v>200</v>
      </c>
      <c r="AU6622" s="269" t="s">
        <v>82</v>
      </c>
      <c r="AV6622" s="14" t="s">
        <v>82</v>
      </c>
      <c r="AW6622" s="14" t="s">
        <v>30</v>
      </c>
      <c r="AX6622" s="14" t="s">
        <v>73</v>
      </c>
      <c r="AY6622" s="269" t="s">
        <v>189</v>
      </c>
    </row>
    <row r="6623" s="13" customFormat="1">
      <c r="A6623" s="13"/>
      <c r="B6623" s="249"/>
      <c r="C6623" s="250"/>
      <c r="D6623" s="242" t="s">
        <v>200</v>
      </c>
      <c r="E6623" s="251" t="s">
        <v>1</v>
      </c>
      <c r="F6623" s="252" t="s">
        <v>369</v>
      </c>
      <c r="G6623" s="250"/>
      <c r="H6623" s="251" t="s">
        <v>1</v>
      </c>
      <c r="I6623" s="253"/>
      <c r="J6623" s="250"/>
      <c r="K6623" s="250"/>
      <c r="L6623" s="254"/>
      <c r="M6623" s="255"/>
      <c r="N6623" s="256"/>
      <c r="O6623" s="256"/>
      <c r="P6623" s="256"/>
      <c r="Q6623" s="256"/>
      <c r="R6623" s="256"/>
      <c r="S6623" s="256"/>
      <c r="T6623" s="257"/>
      <c r="U6623" s="13"/>
      <c r="V6623" s="13"/>
      <c r="W6623" s="13"/>
      <c r="X6623" s="13"/>
      <c r="Y6623" s="13"/>
      <c r="Z6623" s="13"/>
      <c r="AA6623" s="13"/>
      <c r="AB6623" s="13"/>
      <c r="AC6623" s="13"/>
      <c r="AD6623" s="13"/>
      <c r="AE6623" s="13"/>
      <c r="AT6623" s="258" t="s">
        <v>200</v>
      </c>
      <c r="AU6623" s="258" t="s">
        <v>82</v>
      </c>
      <c r="AV6623" s="13" t="s">
        <v>80</v>
      </c>
      <c r="AW6623" s="13" t="s">
        <v>30</v>
      </c>
      <c r="AX6623" s="13" t="s">
        <v>73</v>
      </c>
      <c r="AY6623" s="258" t="s">
        <v>189</v>
      </c>
    </row>
    <row r="6624" s="14" customFormat="1">
      <c r="A6624" s="14"/>
      <c r="B6624" s="259"/>
      <c r="C6624" s="260"/>
      <c r="D6624" s="242" t="s">
        <v>200</v>
      </c>
      <c r="E6624" s="261" t="s">
        <v>1</v>
      </c>
      <c r="F6624" s="262" t="s">
        <v>807</v>
      </c>
      <c r="G6624" s="260"/>
      <c r="H6624" s="263">
        <v>-2.5800000000000001</v>
      </c>
      <c r="I6624" s="264"/>
      <c r="J6624" s="260"/>
      <c r="K6624" s="260"/>
      <c r="L6624" s="265"/>
      <c r="M6624" s="266"/>
      <c r="N6624" s="267"/>
      <c r="O6624" s="267"/>
      <c r="P6624" s="267"/>
      <c r="Q6624" s="267"/>
      <c r="R6624" s="267"/>
      <c r="S6624" s="267"/>
      <c r="T6624" s="268"/>
      <c r="U6624" s="14"/>
      <c r="V6624" s="14"/>
      <c r="W6624" s="14"/>
      <c r="X6624" s="14"/>
      <c r="Y6624" s="14"/>
      <c r="Z6624" s="14"/>
      <c r="AA6624" s="14"/>
      <c r="AB6624" s="14"/>
      <c r="AC6624" s="14"/>
      <c r="AD6624" s="14"/>
      <c r="AE6624" s="14"/>
      <c r="AT6624" s="269" t="s">
        <v>200</v>
      </c>
      <c r="AU6624" s="269" t="s">
        <v>82</v>
      </c>
      <c r="AV6624" s="14" t="s">
        <v>82</v>
      </c>
      <c r="AW6624" s="14" t="s">
        <v>30</v>
      </c>
      <c r="AX6624" s="14" t="s">
        <v>73</v>
      </c>
      <c r="AY6624" s="269" t="s">
        <v>189</v>
      </c>
    </row>
    <row r="6625" s="13" customFormat="1">
      <c r="A6625" s="13"/>
      <c r="B6625" s="249"/>
      <c r="C6625" s="250"/>
      <c r="D6625" s="242" t="s">
        <v>200</v>
      </c>
      <c r="E6625" s="251" t="s">
        <v>1</v>
      </c>
      <c r="F6625" s="252" t="s">
        <v>605</v>
      </c>
      <c r="G6625" s="250"/>
      <c r="H6625" s="251" t="s">
        <v>1</v>
      </c>
      <c r="I6625" s="253"/>
      <c r="J6625" s="250"/>
      <c r="K6625" s="250"/>
      <c r="L6625" s="254"/>
      <c r="M6625" s="255"/>
      <c r="N6625" s="256"/>
      <c r="O6625" s="256"/>
      <c r="P6625" s="256"/>
      <c r="Q6625" s="256"/>
      <c r="R6625" s="256"/>
      <c r="S6625" s="256"/>
      <c r="T6625" s="257"/>
      <c r="U6625" s="13"/>
      <c r="V6625" s="13"/>
      <c r="W6625" s="13"/>
      <c r="X6625" s="13"/>
      <c r="Y6625" s="13"/>
      <c r="Z6625" s="13"/>
      <c r="AA6625" s="13"/>
      <c r="AB6625" s="13"/>
      <c r="AC6625" s="13"/>
      <c r="AD6625" s="13"/>
      <c r="AE6625" s="13"/>
      <c r="AT6625" s="258" t="s">
        <v>200</v>
      </c>
      <c r="AU6625" s="258" t="s">
        <v>82</v>
      </c>
      <c r="AV6625" s="13" t="s">
        <v>80</v>
      </c>
      <c r="AW6625" s="13" t="s">
        <v>30</v>
      </c>
      <c r="AX6625" s="13" t="s">
        <v>73</v>
      </c>
      <c r="AY6625" s="258" t="s">
        <v>189</v>
      </c>
    </row>
    <row r="6626" s="14" customFormat="1">
      <c r="A6626" s="14"/>
      <c r="B6626" s="259"/>
      <c r="C6626" s="260"/>
      <c r="D6626" s="242" t="s">
        <v>200</v>
      </c>
      <c r="E6626" s="261" t="s">
        <v>1</v>
      </c>
      <c r="F6626" s="262" t="s">
        <v>808</v>
      </c>
      <c r="G6626" s="260"/>
      <c r="H6626" s="263">
        <v>37.395000000000003</v>
      </c>
      <c r="I6626" s="264"/>
      <c r="J6626" s="260"/>
      <c r="K6626" s="260"/>
      <c r="L6626" s="265"/>
      <c r="M6626" s="266"/>
      <c r="N6626" s="267"/>
      <c r="O6626" s="267"/>
      <c r="P6626" s="267"/>
      <c r="Q6626" s="267"/>
      <c r="R6626" s="267"/>
      <c r="S6626" s="267"/>
      <c r="T6626" s="268"/>
      <c r="U6626" s="14"/>
      <c r="V6626" s="14"/>
      <c r="W6626" s="14"/>
      <c r="X6626" s="14"/>
      <c r="Y6626" s="14"/>
      <c r="Z6626" s="14"/>
      <c r="AA6626" s="14"/>
      <c r="AB6626" s="14"/>
      <c r="AC6626" s="14"/>
      <c r="AD6626" s="14"/>
      <c r="AE6626" s="14"/>
      <c r="AT6626" s="269" t="s">
        <v>200</v>
      </c>
      <c r="AU6626" s="269" t="s">
        <v>82</v>
      </c>
      <c r="AV6626" s="14" t="s">
        <v>82</v>
      </c>
      <c r="AW6626" s="14" t="s">
        <v>30</v>
      </c>
      <c r="AX6626" s="14" t="s">
        <v>73</v>
      </c>
      <c r="AY6626" s="269" t="s">
        <v>189</v>
      </c>
    </row>
    <row r="6627" s="13" customFormat="1">
      <c r="A6627" s="13"/>
      <c r="B6627" s="249"/>
      <c r="C6627" s="250"/>
      <c r="D6627" s="242" t="s">
        <v>200</v>
      </c>
      <c r="E6627" s="251" t="s">
        <v>1</v>
      </c>
      <c r="F6627" s="252" t="s">
        <v>595</v>
      </c>
      <c r="G6627" s="250"/>
      <c r="H6627" s="251" t="s">
        <v>1</v>
      </c>
      <c r="I6627" s="253"/>
      <c r="J6627" s="250"/>
      <c r="K6627" s="250"/>
      <c r="L6627" s="254"/>
      <c r="M6627" s="255"/>
      <c r="N6627" s="256"/>
      <c r="O6627" s="256"/>
      <c r="P6627" s="256"/>
      <c r="Q6627" s="256"/>
      <c r="R6627" s="256"/>
      <c r="S6627" s="256"/>
      <c r="T6627" s="257"/>
      <c r="U6627" s="13"/>
      <c r="V6627" s="13"/>
      <c r="W6627" s="13"/>
      <c r="X6627" s="13"/>
      <c r="Y6627" s="13"/>
      <c r="Z6627" s="13"/>
      <c r="AA6627" s="13"/>
      <c r="AB6627" s="13"/>
      <c r="AC6627" s="13"/>
      <c r="AD6627" s="13"/>
      <c r="AE6627" s="13"/>
      <c r="AT6627" s="258" t="s">
        <v>200</v>
      </c>
      <c r="AU6627" s="258" t="s">
        <v>82</v>
      </c>
      <c r="AV6627" s="13" t="s">
        <v>80</v>
      </c>
      <c r="AW6627" s="13" t="s">
        <v>30</v>
      </c>
      <c r="AX6627" s="13" t="s">
        <v>73</v>
      </c>
      <c r="AY6627" s="258" t="s">
        <v>189</v>
      </c>
    </row>
    <row r="6628" s="14" customFormat="1">
      <c r="A6628" s="14"/>
      <c r="B6628" s="259"/>
      <c r="C6628" s="260"/>
      <c r="D6628" s="242" t="s">
        <v>200</v>
      </c>
      <c r="E6628" s="261" t="s">
        <v>1</v>
      </c>
      <c r="F6628" s="262" t="s">
        <v>602</v>
      </c>
      <c r="G6628" s="260"/>
      <c r="H6628" s="263">
        <v>3</v>
      </c>
      <c r="I6628" s="264"/>
      <c r="J6628" s="260"/>
      <c r="K6628" s="260"/>
      <c r="L6628" s="265"/>
      <c r="M6628" s="266"/>
      <c r="N6628" s="267"/>
      <c r="O6628" s="267"/>
      <c r="P6628" s="267"/>
      <c r="Q6628" s="267"/>
      <c r="R6628" s="267"/>
      <c r="S6628" s="267"/>
      <c r="T6628" s="268"/>
      <c r="U6628" s="14"/>
      <c r="V6628" s="14"/>
      <c r="W6628" s="14"/>
      <c r="X6628" s="14"/>
      <c r="Y6628" s="14"/>
      <c r="Z6628" s="14"/>
      <c r="AA6628" s="14"/>
      <c r="AB6628" s="14"/>
      <c r="AC6628" s="14"/>
      <c r="AD6628" s="14"/>
      <c r="AE6628" s="14"/>
      <c r="AT6628" s="269" t="s">
        <v>200</v>
      </c>
      <c r="AU6628" s="269" t="s">
        <v>82</v>
      </c>
      <c r="AV6628" s="14" t="s">
        <v>82</v>
      </c>
      <c r="AW6628" s="14" t="s">
        <v>30</v>
      </c>
      <c r="AX6628" s="14" t="s">
        <v>73</v>
      </c>
      <c r="AY6628" s="269" t="s">
        <v>189</v>
      </c>
    </row>
    <row r="6629" s="13" customFormat="1">
      <c r="A6629" s="13"/>
      <c r="B6629" s="249"/>
      <c r="C6629" s="250"/>
      <c r="D6629" s="242" t="s">
        <v>200</v>
      </c>
      <c r="E6629" s="251" t="s">
        <v>1</v>
      </c>
      <c r="F6629" s="252" t="s">
        <v>369</v>
      </c>
      <c r="G6629" s="250"/>
      <c r="H6629" s="251" t="s">
        <v>1</v>
      </c>
      <c r="I6629" s="253"/>
      <c r="J6629" s="250"/>
      <c r="K6629" s="250"/>
      <c r="L6629" s="254"/>
      <c r="M6629" s="255"/>
      <c r="N6629" s="256"/>
      <c r="O6629" s="256"/>
      <c r="P6629" s="256"/>
      <c r="Q6629" s="256"/>
      <c r="R6629" s="256"/>
      <c r="S6629" s="256"/>
      <c r="T6629" s="257"/>
      <c r="U6629" s="13"/>
      <c r="V6629" s="13"/>
      <c r="W6629" s="13"/>
      <c r="X6629" s="13"/>
      <c r="Y6629" s="13"/>
      <c r="Z6629" s="13"/>
      <c r="AA6629" s="13"/>
      <c r="AB6629" s="13"/>
      <c r="AC6629" s="13"/>
      <c r="AD6629" s="13"/>
      <c r="AE6629" s="13"/>
      <c r="AT6629" s="258" t="s">
        <v>200</v>
      </c>
      <c r="AU6629" s="258" t="s">
        <v>82</v>
      </c>
      <c r="AV6629" s="13" t="s">
        <v>80</v>
      </c>
      <c r="AW6629" s="13" t="s">
        <v>30</v>
      </c>
      <c r="AX6629" s="13" t="s">
        <v>73</v>
      </c>
      <c r="AY6629" s="258" t="s">
        <v>189</v>
      </c>
    </row>
    <row r="6630" s="14" customFormat="1">
      <c r="A6630" s="14"/>
      <c r="B6630" s="259"/>
      <c r="C6630" s="260"/>
      <c r="D6630" s="242" t="s">
        <v>200</v>
      </c>
      <c r="E6630" s="261" t="s">
        <v>1</v>
      </c>
      <c r="F6630" s="262" t="s">
        <v>807</v>
      </c>
      <c r="G6630" s="260"/>
      <c r="H6630" s="263">
        <v>-2.5800000000000001</v>
      </c>
      <c r="I6630" s="264"/>
      <c r="J6630" s="260"/>
      <c r="K6630" s="260"/>
      <c r="L6630" s="265"/>
      <c r="M6630" s="266"/>
      <c r="N6630" s="267"/>
      <c r="O6630" s="267"/>
      <c r="P6630" s="267"/>
      <c r="Q6630" s="267"/>
      <c r="R6630" s="267"/>
      <c r="S6630" s="267"/>
      <c r="T6630" s="268"/>
      <c r="U6630" s="14"/>
      <c r="V6630" s="14"/>
      <c r="W6630" s="14"/>
      <c r="X6630" s="14"/>
      <c r="Y6630" s="14"/>
      <c r="Z6630" s="14"/>
      <c r="AA6630" s="14"/>
      <c r="AB6630" s="14"/>
      <c r="AC6630" s="14"/>
      <c r="AD6630" s="14"/>
      <c r="AE6630" s="14"/>
      <c r="AT6630" s="269" t="s">
        <v>200</v>
      </c>
      <c r="AU6630" s="269" t="s">
        <v>82</v>
      </c>
      <c r="AV6630" s="14" t="s">
        <v>82</v>
      </c>
      <c r="AW6630" s="14" t="s">
        <v>30</v>
      </c>
      <c r="AX6630" s="14" t="s">
        <v>73</v>
      </c>
      <c r="AY6630" s="269" t="s">
        <v>189</v>
      </c>
    </row>
    <row r="6631" s="13" customFormat="1">
      <c r="A6631" s="13"/>
      <c r="B6631" s="249"/>
      <c r="C6631" s="250"/>
      <c r="D6631" s="242" t="s">
        <v>200</v>
      </c>
      <c r="E6631" s="251" t="s">
        <v>1</v>
      </c>
      <c r="F6631" s="252" t="s">
        <v>809</v>
      </c>
      <c r="G6631" s="250"/>
      <c r="H6631" s="251" t="s">
        <v>1</v>
      </c>
      <c r="I6631" s="253"/>
      <c r="J6631" s="250"/>
      <c r="K6631" s="250"/>
      <c r="L6631" s="254"/>
      <c r="M6631" s="255"/>
      <c r="N6631" s="256"/>
      <c r="O6631" s="256"/>
      <c r="P6631" s="256"/>
      <c r="Q6631" s="256"/>
      <c r="R6631" s="256"/>
      <c r="S6631" s="256"/>
      <c r="T6631" s="257"/>
      <c r="U6631" s="13"/>
      <c r="V6631" s="13"/>
      <c r="W6631" s="13"/>
      <c r="X6631" s="13"/>
      <c r="Y6631" s="13"/>
      <c r="Z6631" s="13"/>
      <c r="AA6631" s="13"/>
      <c r="AB6631" s="13"/>
      <c r="AC6631" s="13"/>
      <c r="AD6631" s="13"/>
      <c r="AE6631" s="13"/>
      <c r="AT6631" s="258" t="s">
        <v>200</v>
      </c>
      <c r="AU6631" s="258" t="s">
        <v>82</v>
      </c>
      <c r="AV6631" s="13" t="s">
        <v>80</v>
      </c>
      <c r="AW6631" s="13" t="s">
        <v>30</v>
      </c>
      <c r="AX6631" s="13" t="s">
        <v>73</v>
      </c>
      <c r="AY6631" s="258" t="s">
        <v>189</v>
      </c>
    </row>
    <row r="6632" s="14" customFormat="1">
      <c r="A6632" s="14"/>
      <c r="B6632" s="259"/>
      <c r="C6632" s="260"/>
      <c r="D6632" s="242" t="s">
        <v>200</v>
      </c>
      <c r="E6632" s="261" t="s">
        <v>1</v>
      </c>
      <c r="F6632" s="262" t="s">
        <v>810</v>
      </c>
      <c r="G6632" s="260"/>
      <c r="H6632" s="263">
        <v>36.405000000000001</v>
      </c>
      <c r="I6632" s="264"/>
      <c r="J6632" s="260"/>
      <c r="K6632" s="260"/>
      <c r="L6632" s="265"/>
      <c r="M6632" s="266"/>
      <c r="N6632" s="267"/>
      <c r="O6632" s="267"/>
      <c r="P6632" s="267"/>
      <c r="Q6632" s="267"/>
      <c r="R6632" s="267"/>
      <c r="S6632" s="267"/>
      <c r="T6632" s="268"/>
      <c r="U6632" s="14"/>
      <c r="V6632" s="14"/>
      <c r="W6632" s="14"/>
      <c r="X6632" s="14"/>
      <c r="Y6632" s="14"/>
      <c r="Z6632" s="14"/>
      <c r="AA6632" s="14"/>
      <c r="AB6632" s="14"/>
      <c r="AC6632" s="14"/>
      <c r="AD6632" s="14"/>
      <c r="AE6632" s="14"/>
      <c r="AT6632" s="269" t="s">
        <v>200</v>
      </c>
      <c r="AU6632" s="269" t="s">
        <v>82</v>
      </c>
      <c r="AV6632" s="14" t="s">
        <v>82</v>
      </c>
      <c r="AW6632" s="14" t="s">
        <v>30</v>
      </c>
      <c r="AX6632" s="14" t="s">
        <v>73</v>
      </c>
      <c r="AY6632" s="269" t="s">
        <v>189</v>
      </c>
    </row>
    <row r="6633" s="16" customFormat="1">
      <c r="A6633" s="16"/>
      <c r="B6633" s="292"/>
      <c r="C6633" s="293"/>
      <c r="D6633" s="242" t="s">
        <v>200</v>
      </c>
      <c r="E6633" s="294" t="s">
        <v>1</v>
      </c>
      <c r="F6633" s="295" t="s">
        <v>290</v>
      </c>
      <c r="G6633" s="293"/>
      <c r="H6633" s="296">
        <v>217.42000000000002</v>
      </c>
      <c r="I6633" s="297"/>
      <c r="J6633" s="293"/>
      <c r="K6633" s="293"/>
      <c r="L6633" s="298"/>
      <c r="M6633" s="299"/>
      <c r="N6633" s="300"/>
      <c r="O6633" s="300"/>
      <c r="P6633" s="300"/>
      <c r="Q6633" s="300"/>
      <c r="R6633" s="300"/>
      <c r="S6633" s="300"/>
      <c r="T6633" s="301"/>
      <c r="U6633" s="16"/>
      <c r="V6633" s="16"/>
      <c r="W6633" s="16"/>
      <c r="X6633" s="16"/>
      <c r="Y6633" s="16"/>
      <c r="Z6633" s="16"/>
      <c r="AA6633" s="16"/>
      <c r="AB6633" s="16"/>
      <c r="AC6633" s="16"/>
      <c r="AD6633" s="16"/>
      <c r="AE6633" s="16"/>
      <c r="AT6633" s="302" t="s">
        <v>200</v>
      </c>
      <c r="AU6633" s="302" t="s">
        <v>82</v>
      </c>
      <c r="AV6633" s="16" t="s">
        <v>214</v>
      </c>
      <c r="AW6633" s="16" t="s">
        <v>30</v>
      </c>
      <c r="AX6633" s="16" t="s">
        <v>73</v>
      </c>
      <c r="AY6633" s="302" t="s">
        <v>189</v>
      </c>
    </row>
    <row r="6634" s="13" customFormat="1">
      <c r="A6634" s="13"/>
      <c r="B6634" s="249"/>
      <c r="C6634" s="250"/>
      <c r="D6634" s="242" t="s">
        <v>200</v>
      </c>
      <c r="E6634" s="251" t="s">
        <v>1</v>
      </c>
      <c r="F6634" s="252" t="s">
        <v>4169</v>
      </c>
      <c r="G6634" s="250"/>
      <c r="H6634" s="251" t="s">
        <v>1</v>
      </c>
      <c r="I6634" s="253"/>
      <c r="J6634" s="250"/>
      <c r="K6634" s="250"/>
      <c r="L6634" s="254"/>
      <c r="M6634" s="255"/>
      <c r="N6634" s="256"/>
      <c r="O6634" s="256"/>
      <c r="P6634" s="256"/>
      <c r="Q6634" s="256"/>
      <c r="R6634" s="256"/>
      <c r="S6634" s="256"/>
      <c r="T6634" s="257"/>
      <c r="U6634" s="13"/>
      <c r="V6634" s="13"/>
      <c r="W6634" s="13"/>
      <c r="X6634" s="13"/>
      <c r="Y6634" s="13"/>
      <c r="Z6634" s="13"/>
      <c r="AA6634" s="13"/>
      <c r="AB6634" s="13"/>
      <c r="AC6634" s="13"/>
      <c r="AD6634" s="13"/>
      <c r="AE6634" s="13"/>
      <c r="AT6634" s="258" t="s">
        <v>200</v>
      </c>
      <c r="AU6634" s="258" t="s">
        <v>82</v>
      </c>
      <c r="AV6634" s="13" t="s">
        <v>80</v>
      </c>
      <c r="AW6634" s="13" t="s">
        <v>30</v>
      </c>
      <c r="AX6634" s="13" t="s">
        <v>73</v>
      </c>
      <c r="AY6634" s="258" t="s">
        <v>189</v>
      </c>
    </row>
    <row r="6635" s="14" customFormat="1">
      <c r="A6635" s="14"/>
      <c r="B6635" s="259"/>
      <c r="C6635" s="260"/>
      <c r="D6635" s="242" t="s">
        <v>200</v>
      </c>
      <c r="E6635" s="261" t="s">
        <v>1</v>
      </c>
      <c r="F6635" s="262" t="s">
        <v>4170</v>
      </c>
      <c r="G6635" s="260"/>
      <c r="H6635" s="263">
        <v>111.22499999999999</v>
      </c>
      <c r="I6635" s="264"/>
      <c r="J6635" s="260"/>
      <c r="K6635" s="260"/>
      <c r="L6635" s="265"/>
      <c r="M6635" s="266"/>
      <c r="N6635" s="267"/>
      <c r="O6635" s="267"/>
      <c r="P6635" s="267"/>
      <c r="Q6635" s="267"/>
      <c r="R6635" s="267"/>
      <c r="S6635" s="267"/>
      <c r="T6635" s="268"/>
      <c r="U6635" s="14"/>
      <c r="V6635" s="14"/>
      <c r="W6635" s="14"/>
      <c r="X6635" s="14"/>
      <c r="Y6635" s="14"/>
      <c r="Z6635" s="14"/>
      <c r="AA6635" s="14"/>
      <c r="AB6635" s="14"/>
      <c r="AC6635" s="14"/>
      <c r="AD6635" s="14"/>
      <c r="AE6635" s="14"/>
      <c r="AT6635" s="269" t="s">
        <v>200</v>
      </c>
      <c r="AU6635" s="269" t="s">
        <v>82</v>
      </c>
      <c r="AV6635" s="14" t="s">
        <v>82</v>
      </c>
      <c r="AW6635" s="14" t="s">
        <v>30</v>
      </c>
      <c r="AX6635" s="14" t="s">
        <v>73</v>
      </c>
      <c r="AY6635" s="269" t="s">
        <v>189</v>
      </c>
    </row>
    <row r="6636" s="16" customFormat="1">
      <c r="A6636" s="16"/>
      <c r="B6636" s="292"/>
      <c r="C6636" s="293"/>
      <c r="D6636" s="242" t="s">
        <v>200</v>
      </c>
      <c r="E6636" s="294" t="s">
        <v>1</v>
      </c>
      <c r="F6636" s="295" t="s">
        <v>290</v>
      </c>
      <c r="G6636" s="293"/>
      <c r="H6636" s="296">
        <v>111.22499999999999</v>
      </c>
      <c r="I6636" s="297"/>
      <c r="J6636" s="293"/>
      <c r="K6636" s="293"/>
      <c r="L6636" s="298"/>
      <c r="M6636" s="299"/>
      <c r="N6636" s="300"/>
      <c r="O6636" s="300"/>
      <c r="P6636" s="300"/>
      <c r="Q6636" s="300"/>
      <c r="R6636" s="300"/>
      <c r="S6636" s="300"/>
      <c r="T6636" s="301"/>
      <c r="U6636" s="16"/>
      <c r="V6636" s="16"/>
      <c r="W6636" s="16"/>
      <c r="X6636" s="16"/>
      <c r="Y6636" s="16"/>
      <c r="Z6636" s="16"/>
      <c r="AA6636" s="16"/>
      <c r="AB6636" s="16"/>
      <c r="AC6636" s="16"/>
      <c r="AD6636" s="16"/>
      <c r="AE6636" s="16"/>
      <c r="AT6636" s="302" t="s">
        <v>200</v>
      </c>
      <c r="AU6636" s="302" t="s">
        <v>82</v>
      </c>
      <c r="AV6636" s="16" t="s">
        <v>214</v>
      </c>
      <c r="AW6636" s="16" t="s">
        <v>30</v>
      </c>
      <c r="AX6636" s="16" t="s">
        <v>73</v>
      </c>
      <c r="AY6636" s="302" t="s">
        <v>189</v>
      </c>
    </row>
    <row r="6637" s="15" customFormat="1">
      <c r="A6637" s="15"/>
      <c r="B6637" s="270"/>
      <c r="C6637" s="271"/>
      <c r="D6637" s="242" t="s">
        <v>200</v>
      </c>
      <c r="E6637" s="272" t="s">
        <v>1</v>
      </c>
      <c r="F6637" s="273" t="s">
        <v>207</v>
      </c>
      <c r="G6637" s="271"/>
      <c r="H6637" s="274">
        <v>793.31200000000013</v>
      </c>
      <c r="I6637" s="275"/>
      <c r="J6637" s="271"/>
      <c r="K6637" s="271"/>
      <c r="L6637" s="276"/>
      <c r="M6637" s="277"/>
      <c r="N6637" s="278"/>
      <c r="O6637" s="278"/>
      <c r="P6637" s="278"/>
      <c r="Q6637" s="278"/>
      <c r="R6637" s="278"/>
      <c r="S6637" s="278"/>
      <c r="T6637" s="279"/>
      <c r="U6637" s="15"/>
      <c r="V6637" s="15"/>
      <c r="W6637" s="15"/>
      <c r="X6637" s="15"/>
      <c r="Y6637" s="15"/>
      <c r="Z6637" s="15"/>
      <c r="AA6637" s="15"/>
      <c r="AB6637" s="15"/>
      <c r="AC6637" s="15"/>
      <c r="AD6637" s="15"/>
      <c r="AE6637" s="15"/>
      <c r="AT6637" s="280" t="s">
        <v>200</v>
      </c>
      <c r="AU6637" s="280" t="s">
        <v>82</v>
      </c>
      <c r="AV6637" s="15" t="s">
        <v>195</v>
      </c>
      <c r="AW6637" s="15" t="s">
        <v>30</v>
      </c>
      <c r="AX6637" s="15" t="s">
        <v>80</v>
      </c>
      <c r="AY6637" s="280" t="s">
        <v>189</v>
      </c>
    </row>
    <row r="6638" s="12" customFormat="1" ht="22.8" customHeight="1">
      <c r="A6638" s="12"/>
      <c r="B6638" s="212"/>
      <c r="C6638" s="213"/>
      <c r="D6638" s="214" t="s">
        <v>72</v>
      </c>
      <c r="E6638" s="226" t="s">
        <v>4171</v>
      </c>
      <c r="F6638" s="226" t="s">
        <v>4172</v>
      </c>
      <c r="G6638" s="213"/>
      <c r="H6638" s="213"/>
      <c r="I6638" s="216"/>
      <c r="J6638" s="227">
        <f>BK6638</f>
        <v>0</v>
      </c>
      <c r="K6638" s="213"/>
      <c r="L6638" s="218"/>
      <c r="M6638" s="219"/>
      <c r="N6638" s="220"/>
      <c r="O6638" s="220"/>
      <c r="P6638" s="221">
        <f>SUM(P6639:P6666)</f>
        <v>0</v>
      </c>
      <c r="Q6638" s="220"/>
      <c r="R6638" s="221">
        <f>SUM(R6639:R6666)</f>
        <v>0</v>
      </c>
      <c r="S6638" s="220"/>
      <c r="T6638" s="222">
        <f>SUM(T6639:T6666)</f>
        <v>0.83644399999999997</v>
      </c>
      <c r="U6638" s="12"/>
      <c r="V6638" s="12"/>
      <c r="W6638" s="12"/>
      <c r="X6638" s="12"/>
      <c r="Y6638" s="12"/>
      <c r="Z6638" s="12"/>
      <c r="AA6638" s="12"/>
      <c r="AB6638" s="12"/>
      <c r="AC6638" s="12"/>
      <c r="AD6638" s="12"/>
      <c r="AE6638" s="12"/>
      <c r="AR6638" s="223" t="s">
        <v>82</v>
      </c>
      <c r="AT6638" s="224" t="s">
        <v>72</v>
      </c>
      <c r="AU6638" s="224" t="s">
        <v>80</v>
      </c>
      <c r="AY6638" s="223" t="s">
        <v>189</v>
      </c>
      <c r="BK6638" s="225">
        <f>SUM(BK6639:BK6666)</f>
        <v>0</v>
      </c>
    </row>
    <row r="6639" s="2" customFormat="1" ht="21.75" customHeight="1">
      <c r="A6639" s="39"/>
      <c r="B6639" s="40"/>
      <c r="C6639" s="228" t="s">
        <v>4173</v>
      </c>
      <c r="D6639" s="228" t="s">
        <v>191</v>
      </c>
      <c r="E6639" s="229" t="s">
        <v>4174</v>
      </c>
      <c r="F6639" s="230" t="s">
        <v>4175</v>
      </c>
      <c r="G6639" s="231" t="s">
        <v>301</v>
      </c>
      <c r="H6639" s="232">
        <v>2.5619999999999998</v>
      </c>
      <c r="I6639" s="233"/>
      <c r="J6639" s="234">
        <f>ROUND(I6639*H6639,2)</f>
        <v>0</v>
      </c>
      <c r="K6639" s="235"/>
      <c r="L6639" s="45"/>
      <c r="M6639" s="236" t="s">
        <v>1</v>
      </c>
      <c r="N6639" s="237" t="s">
        <v>38</v>
      </c>
      <c r="O6639" s="92"/>
      <c r="P6639" s="238">
        <f>O6639*H6639</f>
        <v>0</v>
      </c>
      <c r="Q6639" s="238">
        <v>0</v>
      </c>
      <c r="R6639" s="238">
        <f>Q6639*H6639</f>
        <v>0</v>
      </c>
      <c r="S6639" s="238">
        <v>0.01</v>
      </c>
      <c r="T6639" s="239">
        <f>S6639*H6639</f>
        <v>0.02562</v>
      </c>
      <c r="U6639" s="39"/>
      <c r="V6639" s="39"/>
      <c r="W6639" s="39"/>
      <c r="X6639" s="39"/>
      <c r="Y6639" s="39"/>
      <c r="Z6639" s="39"/>
      <c r="AA6639" s="39"/>
      <c r="AB6639" s="39"/>
      <c r="AC6639" s="39"/>
      <c r="AD6639" s="39"/>
      <c r="AE6639" s="39"/>
      <c r="AR6639" s="240" t="s">
        <v>306</v>
      </c>
      <c r="AT6639" s="240" t="s">
        <v>191</v>
      </c>
      <c r="AU6639" s="240" t="s">
        <v>82</v>
      </c>
      <c r="AY6639" s="18" t="s">
        <v>189</v>
      </c>
      <c r="BE6639" s="241">
        <f>IF(N6639="základní",J6639,0)</f>
        <v>0</v>
      </c>
      <c r="BF6639" s="241">
        <f>IF(N6639="snížená",J6639,0)</f>
        <v>0</v>
      </c>
      <c r="BG6639" s="241">
        <f>IF(N6639="zákl. přenesená",J6639,0)</f>
        <v>0</v>
      </c>
      <c r="BH6639" s="241">
        <f>IF(N6639="sníž. přenesená",J6639,0)</f>
        <v>0</v>
      </c>
      <c r="BI6639" s="241">
        <f>IF(N6639="nulová",J6639,0)</f>
        <v>0</v>
      </c>
      <c r="BJ6639" s="18" t="s">
        <v>80</v>
      </c>
      <c r="BK6639" s="241">
        <f>ROUND(I6639*H6639,2)</f>
        <v>0</v>
      </c>
      <c r="BL6639" s="18" t="s">
        <v>306</v>
      </c>
      <c r="BM6639" s="240" t="s">
        <v>4176</v>
      </c>
    </row>
    <row r="6640" s="2" customFormat="1">
      <c r="A6640" s="39"/>
      <c r="B6640" s="40"/>
      <c r="C6640" s="41"/>
      <c r="D6640" s="242" t="s">
        <v>197</v>
      </c>
      <c r="E6640" s="41"/>
      <c r="F6640" s="243" t="s">
        <v>4175</v>
      </c>
      <c r="G6640" s="41"/>
      <c r="H6640" s="41"/>
      <c r="I6640" s="244"/>
      <c r="J6640" s="41"/>
      <c r="K6640" s="41"/>
      <c r="L6640" s="45"/>
      <c r="M6640" s="245"/>
      <c r="N6640" s="246"/>
      <c r="O6640" s="92"/>
      <c r="P6640" s="92"/>
      <c r="Q6640" s="92"/>
      <c r="R6640" s="92"/>
      <c r="S6640" s="92"/>
      <c r="T6640" s="93"/>
      <c r="U6640" s="39"/>
      <c r="V6640" s="39"/>
      <c r="W6640" s="39"/>
      <c r="X6640" s="39"/>
      <c r="Y6640" s="39"/>
      <c r="Z6640" s="39"/>
      <c r="AA6640" s="39"/>
      <c r="AB6640" s="39"/>
      <c r="AC6640" s="39"/>
      <c r="AD6640" s="39"/>
      <c r="AE6640" s="39"/>
      <c r="AT6640" s="18" t="s">
        <v>197</v>
      </c>
      <c r="AU6640" s="18" t="s">
        <v>82</v>
      </c>
    </row>
    <row r="6641" s="2" customFormat="1">
      <c r="A6641" s="39"/>
      <c r="B6641" s="40"/>
      <c r="C6641" s="41"/>
      <c r="D6641" s="247" t="s">
        <v>198</v>
      </c>
      <c r="E6641" s="41"/>
      <c r="F6641" s="248" t="s">
        <v>4177</v>
      </c>
      <c r="G6641" s="41"/>
      <c r="H6641" s="41"/>
      <c r="I6641" s="244"/>
      <c r="J6641" s="41"/>
      <c r="K6641" s="41"/>
      <c r="L6641" s="45"/>
      <c r="M6641" s="245"/>
      <c r="N6641" s="246"/>
      <c r="O6641" s="92"/>
      <c r="P6641" s="92"/>
      <c r="Q6641" s="92"/>
      <c r="R6641" s="92"/>
      <c r="S6641" s="92"/>
      <c r="T6641" s="93"/>
      <c r="U6641" s="39"/>
      <c r="V6641" s="39"/>
      <c r="W6641" s="39"/>
      <c r="X6641" s="39"/>
      <c r="Y6641" s="39"/>
      <c r="Z6641" s="39"/>
      <c r="AA6641" s="39"/>
      <c r="AB6641" s="39"/>
      <c r="AC6641" s="39"/>
      <c r="AD6641" s="39"/>
      <c r="AE6641" s="39"/>
      <c r="AT6641" s="18" t="s">
        <v>198</v>
      </c>
      <c r="AU6641" s="18" t="s">
        <v>82</v>
      </c>
    </row>
    <row r="6642" s="13" customFormat="1">
      <c r="A6642" s="13"/>
      <c r="B6642" s="249"/>
      <c r="C6642" s="250"/>
      <c r="D6642" s="242" t="s">
        <v>200</v>
      </c>
      <c r="E6642" s="251" t="s">
        <v>1</v>
      </c>
      <c r="F6642" s="252" t="s">
        <v>1565</v>
      </c>
      <c r="G6642" s="250"/>
      <c r="H6642" s="251" t="s">
        <v>1</v>
      </c>
      <c r="I6642" s="253"/>
      <c r="J6642" s="250"/>
      <c r="K6642" s="250"/>
      <c r="L6642" s="254"/>
      <c r="M6642" s="255"/>
      <c r="N6642" s="256"/>
      <c r="O6642" s="256"/>
      <c r="P6642" s="256"/>
      <c r="Q6642" s="256"/>
      <c r="R6642" s="256"/>
      <c r="S6642" s="256"/>
      <c r="T6642" s="257"/>
      <c r="U6642" s="13"/>
      <c r="V6642" s="13"/>
      <c r="W6642" s="13"/>
      <c r="X6642" s="13"/>
      <c r="Y6642" s="13"/>
      <c r="Z6642" s="13"/>
      <c r="AA6642" s="13"/>
      <c r="AB6642" s="13"/>
      <c r="AC6642" s="13"/>
      <c r="AD6642" s="13"/>
      <c r="AE6642" s="13"/>
      <c r="AT6642" s="258" t="s">
        <v>200</v>
      </c>
      <c r="AU6642" s="258" t="s">
        <v>82</v>
      </c>
      <c r="AV6642" s="13" t="s">
        <v>80</v>
      </c>
      <c r="AW6642" s="13" t="s">
        <v>30</v>
      </c>
      <c r="AX6642" s="13" t="s">
        <v>73</v>
      </c>
      <c r="AY6642" s="258" t="s">
        <v>189</v>
      </c>
    </row>
    <row r="6643" s="14" customFormat="1">
      <c r="A6643" s="14"/>
      <c r="B6643" s="259"/>
      <c r="C6643" s="260"/>
      <c r="D6643" s="242" t="s">
        <v>200</v>
      </c>
      <c r="E6643" s="261" t="s">
        <v>1</v>
      </c>
      <c r="F6643" s="262" t="s">
        <v>1566</v>
      </c>
      <c r="G6643" s="260"/>
      <c r="H6643" s="263">
        <v>0.57099999999999995</v>
      </c>
      <c r="I6643" s="264"/>
      <c r="J6643" s="260"/>
      <c r="K6643" s="260"/>
      <c r="L6643" s="265"/>
      <c r="M6643" s="266"/>
      <c r="N6643" s="267"/>
      <c r="O6643" s="267"/>
      <c r="P6643" s="267"/>
      <c r="Q6643" s="267"/>
      <c r="R6643" s="267"/>
      <c r="S6643" s="267"/>
      <c r="T6643" s="268"/>
      <c r="U6643" s="14"/>
      <c r="V6643" s="14"/>
      <c r="W6643" s="14"/>
      <c r="X6643" s="14"/>
      <c r="Y6643" s="14"/>
      <c r="Z6643" s="14"/>
      <c r="AA6643" s="14"/>
      <c r="AB6643" s="14"/>
      <c r="AC6643" s="14"/>
      <c r="AD6643" s="14"/>
      <c r="AE6643" s="14"/>
      <c r="AT6643" s="269" t="s">
        <v>200</v>
      </c>
      <c r="AU6643" s="269" t="s">
        <v>82</v>
      </c>
      <c r="AV6643" s="14" t="s">
        <v>82</v>
      </c>
      <c r="AW6643" s="14" t="s">
        <v>30</v>
      </c>
      <c r="AX6643" s="14" t="s">
        <v>73</v>
      </c>
      <c r="AY6643" s="269" t="s">
        <v>189</v>
      </c>
    </row>
    <row r="6644" s="13" customFormat="1">
      <c r="A6644" s="13"/>
      <c r="B6644" s="249"/>
      <c r="C6644" s="250"/>
      <c r="D6644" s="242" t="s">
        <v>200</v>
      </c>
      <c r="E6644" s="251" t="s">
        <v>1</v>
      </c>
      <c r="F6644" s="252" t="s">
        <v>1567</v>
      </c>
      <c r="G6644" s="250"/>
      <c r="H6644" s="251" t="s">
        <v>1</v>
      </c>
      <c r="I6644" s="253"/>
      <c r="J6644" s="250"/>
      <c r="K6644" s="250"/>
      <c r="L6644" s="254"/>
      <c r="M6644" s="255"/>
      <c r="N6644" s="256"/>
      <c r="O6644" s="256"/>
      <c r="P6644" s="256"/>
      <c r="Q6644" s="256"/>
      <c r="R6644" s="256"/>
      <c r="S6644" s="256"/>
      <c r="T6644" s="257"/>
      <c r="U6644" s="13"/>
      <c r="V6644" s="13"/>
      <c r="W6644" s="13"/>
      <c r="X6644" s="13"/>
      <c r="Y6644" s="13"/>
      <c r="Z6644" s="13"/>
      <c r="AA6644" s="13"/>
      <c r="AB6644" s="13"/>
      <c r="AC6644" s="13"/>
      <c r="AD6644" s="13"/>
      <c r="AE6644" s="13"/>
      <c r="AT6644" s="258" t="s">
        <v>200</v>
      </c>
      <c r="AU6644" s="258" t="s">
        <v>82</v>
      </c>
      <c r="AV6644" s="13" t="s">
        <v>80</v>
      </c>
      <c r="AW6644" s="13" t="s">
        <v>30</v>
      </c>
      <c r="AX6644" s="13" t="s">
        <v>73</v>
      </c>
      <c r="AY6644" s="258" t="s">
        <v>189</v>
      </c>
    </row>
    <row r="6645" s="14" customFormat="1">
      <c r="A6645" s="14"/>
      <c r="B6645" s="259"/>
      <c r="C6645" s="260"/>
      <c r="D6645" s="242" t="s">
        <v>200</v>
      </c>
      <c r="E6645" s="261" t="s">
        <v>1</v>
      </c>
      <c r="F6645" s="262" t="s">
        <v>1568</v>
      </c>
      <c r="G6645" s="260"/>
      <c r="H6645" s="263">
        <v>1.9910000000000001</v>
      </c>
      <c r="I6645" s="264"/>
      <c r="J6645" s="260"/>
      <c r="K6645" s="260"/>
      <c r="L6645" s="265"/>
      <c r="M6645" s="266"/>
      <c r="N6645" s="267"/>
      <c r="O6645" s="267"/>
      <c r="P6645" s="267"/>
      <c r="Q6645" s="267"/>
      <c r="R6645" s="267"/>
      <c r="S6645" s="267"/>
      <c r="T6645" s="268"/>
      <c r="U6645" s="14"/>
      <c r="V6645" s="14"/>
      <c r="W6645" s="14"/>
      <c r="X6645" s="14"/>
      <c r="Y6645" s="14"/>
      <c r="Z6645" s="14"/>
      <c r="AA6645" s="14"/>
      <c r="AB6645" s="14"/>
      <c r="AC6645" s="14"/>
      <c r="AD6645" s="14"/>
      <c r="AE6645" s="14"/>
      <c r="AT6645" s="269" t="s">
        <v>200</v>
      </c>
      <c r="AU6645" s="269" t="s">
        <v>82</v>
      </c>
      <c r="AV6645" s="14" t="s">
        <v>82</v>
      </c>
      <c r="AW6645" s="14" t="s">
        <v>30</v>
      </c>
      <c r="AX6645" s="14" t="s">
        <v>73</v>
      </c>
      <c r="AY6645" s="269" t="s">
        <v>189</v>
      </c>
    </row>
    <row r="6646" s="15" customFormat="1">
      <c r="A6646" s="15"/>
      <c r="B6646" s="270"/>
      <c r="C6646" s="271"/>
      <c r="D6646" s="242" t="s">
        <v>200</v>
      </c>
      <c r="E6646" s="272" t="s">
        <v>1</v>
      </c>
      <c r="F6646" s="273" t="s">
        <v>207</v>
      </c>
      <c r="G6646" s="271"/>
      <c r="H6646" s="274">
        <v>2.5619999999999998</v>
      </c>
      <c r="I6646" s="275"/>
      <c r="J6646" s="271"/>
      <c r="K6646" s="271"/>
      <c r="L6646" s="276"/>
      <c r="M6646" s="277"/>
      <c r="N6646" s="278"/>
      <c r="O6646" s="278"/>
      <c r="P6646" s="278"/>
      <c r="Q6646" s="278"/>
      <c r="R6646" s="278"/>
      <c r="S6646" s="278"/>
      <c r="T6646" s="279"/>
      <c r="U6646" s="15"/>
      <c r="V6646" s="15"/>
      <c r="W6646" s="15"/>
      <c r="X6646" s="15"/>
      <c r="Y6646" s="15"/>
      <c r="Z6646" s="15"/>
      <c r="AA6646" s="15"/>
      <c r="AB6646" s="15"/>
      <c r="AC6646" s="15"/>
      <c r="AD6646" s="15"/>
      <c r="AE6646" s="15"/>
      <c r="AT6646" s="280" t="s">
        <v>200</v>
      </c>
      <c r="AU6646" s="280" t="s">
        <v>82</v>
      </c>
      <c r="AV6646" s="15" t="s">
        <v>195</v>
      </c>
      <c r="AW6646" s="15" t="s">
        <v>30</v>
      </c>
      <c r="AX6646" s="15" t="s">
        <v>80</v>
      </c>
      <c r="AY6646" s="280" t="s">
        <v>189</v>
      </c>
    </row>
    <row r="6647" s="2" customFormat="1" ht="21.75" customHeight="1">
      <c r="A6647" s="39"/>
      <c r="B6647" s="40"/>
      <c r="C6647" s="228" t="s">
        <v>4178</v>
      </c>
      <c r="D6647" s="228" t="s">
        <v>191</v>
      </c>
      <c r="E6647" s="229" t="s">
        <v>4179</v>
      </c>
      <c r="F6647" s="230" t="s">
        <v>4180</v>
      </c>
      <c r="G6647" s="231" t="s">
        <v>301</v>
      </c>
      <c r="H6647" s="232">
        <v>57.915999999999997</v>
      </c>
      <c r="I6647" s="233"/>
      <c r="J6647" s="234">
        <f>ROUND(I6647*H6647,2)</f>
        <v>0</v>
      </c>
      <c r="K6647" s="235"/>
      <c r="L6647" s="45"/>
      <c r="M6647" s="236" t="s">
        <v>1</v>
      </c>
      <c r="N6647" s="237" t="s">
        <v>38</v>
      </c>
      <c r="O6647" s="92"/>
      <c r="P6647" s="238">
        <f>O6647*H6647</f>
        <v>0</v>
      </c>
      <c r="Q6647" s="238">
        <v>0</v>
      </c>
      <c r="R6647" s="238">
        <f>Q6647*H6647</f>
        <v>0</v>
      </c>
      <c r="S6647" s="238">
        <v>0.014</v>
      </c>
      <c r="T6647" s="239">
        <f>S6647*H6647</f>
        <v>0.81082399999999999</v>
      </c>
      <c r="U6647" s="39"/>
      <c r="V6647" s="39"/>
      <c r="W6647" s="39"/>
      <c r="X6647" s="39"/>
      <c r="Y6647" s="39"/>
      <c r="Z6647" s="39"/>
      <c r="AA6647" s="39"/>
      <c r="AB6647" s="39"/>
      <c r="AC6647" s="39"/>
      <c r="AD6647" s="39"/>
      <c r="AE6647" s="39"/>
      <c r="AR6647" s="240" t="s">
        <v>306</v>
      </c>
      <c r="AT6647" s="240" t="s">
        <v>191</v>
      </c>
      <c r="AU6647" s="240" t="s">
        <v>82</v>
      </c>
      <c r="AY6647" s="18" t="s">
        <v>189</v>
      </c>
      <c r="BE6647" s="241">
        <f>IF(N6647="základní",J6647,0)</f>
        <v>0</v>
      </c>
      <c r="BF6647" s="241">
        <f>IF(N6647="snížená",J6647,0)</f>
        <v>0</v>
      </c>
      <c r="BG6647" s="241">
        <f>IF(N6647="zákl. přenesená",J6647,0)</f>
        <v>0</v>
      </c>
      <c r="BH6647" s="241">
        <f>IF(N6647="sníž. přenesená",J6647,0)</f>
        <v>0</v>
      </c>
      <c r="BI6647" s="241">
        <f>IF(N6647="nulová",J6647,0)</f>
        <v>0</v>
      </c>
      <c r="BJ6647" s="18" t="s">
        <v>80</v>
      </c>
      <c r="BK6647" s="241">
        <f>ROUND(I6647*H6647,2)</f>
        <v>0</v>
      </c>
      <c r="BL6647" s="18" t="s">
        <v>306</v>
      </c>
      <c r="BM6647" s="240" t="s">
        <v>4181</v>
      </c>
    </row>
    <row r="6648" s="2" customFormat="1">
      <c r="A6648" s="39"/>
      <c r="B6648" s="40"/>
      <c r="C6648" s="41"/>
      <c r="D6648" s="242" t="s">
        <v>197</v>
      </c>
      <c r="E6648" s="41"/>
      <c r="F6648" s="243" t="s">
        <v>4180</v>
      </c>
      <c r="G6648" s="41"/>
      <c r="H6648" s="41"/>
      <c r="I6648" s="244"/>
      <c r="J6648" s="41"/>
      <c r="K6648" s="41"/>
      <c r="L6648" s="45"/>
      <c r="M6648" s="245"/>
      <c r="N6648" s="246"/>
      <c r="O6648" s="92"/>
      <c r="P6648" s="92"/>
      <c r="Q6648" s="92"/>
      <c r="R6648" s="92"/>
      <c r="S6648" s="92"/>
      <c r="T6648" s="93"/>
      <c r="U6648" s="39"/>
      <c r="V6648" s="39"/>
      <c r="W6648" s="39"/>
      <c r="X6648" s="39"/>
      <c r="Y6648" s="39"/>
      <c r="Z6648" s="39"/>
      <c r="AA6648" s="39"/>
      <c r="AB6648" s="39"/>
      <c r="AC6648" s="39"/>
      <c r="AD6648" s="39"/>
      <c r="AE6648" s="39"/>
      <c r="AT6648" s="18" t="s">
        <v>197</v>
      </c>
      <c r="AU6648" s="18" t="s">
        <v>82</v>
      </c>
    </row>
    <row r="6649" s="2" customFormat="1">
      <c r="A6649" s="39"/>
      <c r="B6649" s="40"/>
      <c r="C6649" s="41"/>
      <c r="D6649" s="247" t="s">
        <v>198</v>
      </c>
      <c r="E6649" s="41"/>
      <c r="F6649" s="248" t="s">
        <v>4182</v>
      </c>
      <c r="G6649" s="41"/>
      <c r="H6649" s="41"/>
      <c r="I6649" s="244"/>
      <c r="J6649" s="41"/>
      <c r="K6649" s="41"/>
      <c r="L6649" s="45"/>
      <c r="M6649" s="245"/>
      <c r="N6649" s="246"/>
      <c r="O6649" s="92"/>
      <c r="P6649" s="92"/>
      <c r="Q6649" s="92"/>
      <c r="R6649" s="92"/>
      <c r="S6649" s="92"/>
      <c r="T6649" s="93"/>
      <c r="U6649" s="39"/>
      <c r="V6649" s="39"/>
      <c r="W6649" s="39"/>
      <c r="X6649" s="39"/>
      <c r="Y6649" s="39"/>
      <c r="Z6649" s="39"/>
      <c r="AA6649" s="39"/>
      <c r="AB6649" s="39"/>
      <c r="AC6649" s="39"/>
      <c r="AD6649" s="39"/>
      <c r="AE6649" s="39"/>
      <c r="AT6649" s="18" t="s">
        <v>198</v>
      </c>
      <c r="AU6649" s="18" t="s">
        <v>82</v>
      </c>
    </row>
    <row r="6650" s="13" customFormat="1">
      <c r="A6650" s="13"/>
      <c r="B6650" s="249"/>
      <c r="C6650" s="250"/>
      <c r="D6650" s="242" t="s">
        <v>200</v>
      </c>
      <c r="E6650" s="251" t="s">
        <v>1</v>
      </c>
      <c r="F6650" s="252" t="s">
        <v>338</v>
      </c>
      <c r="G6650" s="250"/>
      <c r="H6650" s="251" t="s">
        <v>1</v>
      </c>
      <c r="I6650" s="253"/>
      <c r="J6650" s="250"/>
      <c r="K6650" s="250"/>
      <c r="L6650" s="254"/>
      <c r="M6650" s="255"/>
      <c r="N6650" s="256"/>
      <c r="O6650" s="256"/>
      <c r="P6650" s="256"/>
      <c r="Q6650" s="256"/>
      <c r="R6650" s="256"/>
      <c r="S6650" s="256"/>
      <c r="T6650" s="257"/>
      <c r="U6650" s="13"/>
      <c r="V6650" s="13"/>
      <c r="W6650" s="13"/>
      <c r="X6650" s="13"/>
      <c r="Y6650" s="13"/>
      <c r="Z6650" s="13"/>
      <c r="AA6650" s="13"/>
      <c r="AB6650" s="13"/>
      <c r="AC6650" s="13"/>
      <c r="AD6650" s="13"/>
      <c r="AE6650" s="13"/>
      <c r="AT6650" s="258" t="s">
        <v>200</v>
      </c>
      <c r="AU6650" s="258" t="s">
        <v>82</v>
      </c>
      <c r="AV6650" s="13" t="s">
        <v>80</v>
      </c>
      <c r="AW6650" s="13" t="s">
        <v>30</v>
      </c>
      <c r="AX6650" s="13" t="s">
        <v>73</v>
      </c>
      <c r="AY6650" s="258" t="s">
        <v>189</v>
      </c>
    </row>
    <row r="6651" s="13" customFormat="1">
      <c r="A6651" s="13"/>
      <c r="B6651" s="249"/>
      <c r="C6651" s="250"/>
      <c r="D6651" s="242" t="s">
        <v>200</v>
      </c>
      <c r="E6651" s="251" t="s">
        <v>1</v>
      </c>
      <c r="F6651" s="252" t="s">
        <v>1560</v>
      </c>
      <c r="G6651" s="250"/>
      <c r="H6651" s="251" t="s">
        <v>1</v>
      </c>
      <c r="I6651" s="253"/>
      <c r="J6651" s="250"/>
      <c r="K6651" s="250"/>
      <c r="L6651" s="254"/>
      <c r="M6651" s="255"/>
      <c r="N6651" s="256"/>
      <c r="O6651" s="256"/>
      <c r="P6651" s="256"/>
      <c r="Q6651" s="256"/>
      <c r="R6651" s="256"/>
      <c r="S6651" s="256"/>
      <c r="T6651" s="257"/>
      <c r="U6651" s="13"/>
      <c r="V6651" s="13"/>
      <c r="W6651" s="13"/>
      <c r="X6651" s="13"/>
      <c r="Y6651" s="13"/>
      <c r="Z6651" s="13"/>
      <c r="AA6651" s="13"/>
      <c r="AB6651" s="13"/>
      <c r="AC6651" s="13"/>
      <c r="AD6651" s="13"/>
      <c r="AE6651" s="13"/>
      <c r="AT6651" s="258" t="s">
        <v>200</v>
      </c>
      <c r="AU6651" s="258" t="s">
        <v>82</v>
      </c>
      <c r="AV6651" s="13" t="s">
        <v>80</v>
      </c>
      <c r="AW6651" s="13" t="s">
        <v>30</v>
      </c>
      <c r="AX6651" s="13" t="s">
        <v>73</v>
      </c>
      <c r="AY6651" s="258" t="s">
        <v>189</v>
      </c>
    </row>
    <row r="6652" s="14" customFormat="1">
      <c r="A6652" s="14"/>
      <c r="B6652" s="259"/>
      <c r="C6652" s="260"/>
      <c r="D6652" s="242" t="s">
        <v>200</v>
      </c>
      <c r="E6652" s="261" t="s">
        <v>1</v>
      </c>
      <c r="F6652" s="262" t="s">
        <v>1561</v>
      </c>
      <c r="G6652" s="260"/>
      <c r="H6652" s="263">
        <v>1.3</v>
      </c>
      <c r="I6652" s="264"/>
      <c r="J6652" s="260"/>
      <c r="K6652" s="260"/>
      <c r="L6652" s="265"/>
      <c r="M6652" s="266"/>
      <c r="N6652" s="267"/>
      <c r="O6652" s="267"/>
      <c r="P6652" s="267"/>
      <c r="Q6652" s="267"/>
      <c r="R6652" s="267"/>
      <c r="S6652" s="267"/>
      <c r="T6652" s="268"/>
      <c r="U6652" s="14"/>
      <c r="V6652" s="14"/>
      <c r="W6652" s="14"/>
      <c r="X6652" s="14"/>
      <c r="Y6652" s="14"/>
      <c r="Z6652" s="14"/>
      <c r="AA6652" s="14"/>
      <c r="AB6652" s="14"/>
      <c r="AC6652" s="14"/>
      <c r="AD6652" s="14"/>
      <c r="AE6652" s="14"/>
      <c r="AT6652" s="269" t="s">
        <v>200</v>
      </c>
      <c r="AU6652" s="269" t="s">
        <v>82</v>
      </c>
      <c r="AV6652" s="14" t="s">
        <v>82</v>
      </c>
      <c r="AW6652" s="14" t="s">
        <v>30</v>
      </c>
      <c r="AX6652" s="14" t="s">
        <v>73</v>
      </c>
      <c r="AY6652" s="269" t="s">
        <v>189</v>
      </c>
    </row>
    <row r="6653" s="13" customFormat="1">
      <c r="A6653" s="13"/>
      <c r="B6653" s="249"/>
      <c r="C6653" s="250"/>
      <c r="D6653" s="242" t="s">
        <v>200</v>
      </c>
      <c r="E6653" s="251" t="s">
        <v>1</v>
      </c>
      <c r="F6653" s="252" t="s">
        <v>1562</v>
      </c>
      <c r="G6653" s="250"/>
      <c r="H6653" s="251" t="s">
        <v>1</v>
      </c>
      <c r="I6653" s="253"/>
      <c r="J6653" s="250"/>
      <c r="K6653" s="250"/>
      <c r="L6653" s="254"/>
      <c r="M6653" s="255"/>
      <c r="N6653" s="256"/>
      <c r="O6653" s="256"/>
      <c r="P6653" s="256"/>
      <c r="Q6653" s="256"/>
      <c r="R6653" s="256"/>
      <c r="S6653" s="256"/>
      <c r="T6653" s="257"/>
      <c r="U6653" s="13"/>
      <c r="V6653" s="13"/>
      <c r="W6653" s="13"/>
      <c r="X6653" s="13"/>
      <c r="Y6653" s="13"/>
      <c r="Z6653" s="13"/>
      <c r="AA6653" s="13"/>
      <c r="AB6653" s="13"/>
      <c r="AC6653" s="13"/>
      <c r="AD6653" s="13"/>
      <c r="AE6653" s="13"/>
      <c r="AT6653" s="258" t="s">
        <v>200</v>
      </c>
      <c r="AU6653" s="258" t="s">
        <v>82</v>
      </c>
      <c r="AV6653" s="13" t="s">
        <v>80</v>
      </c>
      <c r="AW6653" s="13" t="s">
        <v>30</v>
      </c>
      <c r="AX6653" s="13" t="s">
        <v>73</v>
      </c>
      <c r="AY6653" s="258" t="s">
        <v>189</v>
      </c>
    </row>
    <row r="6654" s="14" customFormat="1">
      <c r="A6654" s="14"/>
      <c r="B6654" s="259"/>
      <c r="C6654" s="260"/>
      <c r="D6654" s="242" t="s">
        <v>200</v>
      </c>
      <c r="E6654" s="261" t="s">
        <v>1</v>
      </c>
      <c r="F6654" s="262" t="s">
        <v>1563</v>
      </c>
      <c r="G6654" s="260"/>
      <c r="H6654" s="263">
        <v>1.944</v>
      </c>
      <c r="I6654" s="264"/>
      <c r="J6654" s="260"/>
      <c r="K6654" s="260"/>
      <c r="L6654" s="265"/>
      <c r="M6654" s="266"/>
      <c r="N6654" s="267"/>
      <c r="O6654" s="267"/>
      <c r="P6654" s="267"/>
      <c r="Q6654" s="267"/>
      <c r="R6654" s="267"/>
      <c r="S6654" s="267"/>
      <c r="T6654" s="268"/>
      <c r="U6654" s="14"/>
      <c r="V6654" s="14"/>
      <c r="W6654" s="14"/>
      <c r="X6654" s="14"/>
      <c r="Y6654" s="14"/>
      <c r="Z6654" s="14"/>
      <c r="AA6654" s="14"/>
      <c r="AB6654" s="14"/>
      <c r="AC6654" s="14"/>
      <c r="AD6654" s="14"/>
      <c r="AE6654" s="14"/>
      <c r="AT6654" s="269" t="s">
        <v>200</v>
      </c>
      <c r="AU6654" s="269" t="s">
        <v>82</v>
      </c>
      <c r="AV6654" s="14" t="s">
        <v>82</v>
      </c>
      <c r="AW6654" s="14" t="s">
        <v>30</v>
      </c>
      <c r="AX6654" s="14" t="s">
        <v>73</v>
      </c>
      <c r="AY6654" s="269" t="s">
        <v>189</v>
      </c>
    </row>
    <row r="6655" s="13" customFormat="1">
      <c r="A6655" s="13"/>
      <c r="B6655" s="249"/>
      <c r="C6655" s="250"/>
      <c r="D6655" s="242" t="s">
        <v>200</v>
      </c>
      <c r="E6655" s="251" t="s">
        <v>1</v>
      </c>
      <c r="F6655" s="252" t="s">
        <v>352</v>
      </c>
      <c r="G6655" s="250"/>
      <c r="H6655" s="251" t="s">
        <v>1</v>
      </c>
      <c r="I6655" s="253"/>
      <c r="J6655" s="250"/>
      <c r="K6655" s="250"/>
      <c r="L6655" s="254"/>
      <c r="M6655" s="255"/>
      <c r="N6655" s="256"/>
      <c r="O6655" s="256"/>
      <c r="P6655" s="256"/>
      <c r="Q6655" s="256"/>
      <c r="R6655" s="256"/>
      <c r="S6655" s="256"/>
      <c r="T6655" s="257"/>
      <c r="U6655" s="13"/>
      <c r="V6655" s="13"/>
      <c r="W6655" s="13"/>
      <c r="X6655" s="13"/>
      <c r="Y6655" s="13"/>
      <c r="Z6655" s="13"/>
      <c r="AA6655" s="13"/>
      <c r="AB6655" s="13"/>
      <c r="AC6655" s="13"/>
      <c r="AD6655" s="13"/>
      <c r="AE6655" s="13"/>
      <c r="AT6655" s="258" t="s">
        <v>200</v>
      </c>
      <c r="AU6655" s="258" t="s">
        <v>82</v>
      </c>
      <c r="AV6655" s="13" t="s">
        <v>80</v>
      </c>
      <c r="AW6655" s="13" t="s">
        <v>30</v>
      </c>
      <c r="AX6655" s="13" t="s">
        <v>73</v>
      </c>
      <c r="AY6655" s="258" t="s">
        <v>189</v>
      </c>
    </row>
    <row r="6656" s="13" customFormat="1">
      <c r="A6656" s="13"/>
      <c r="B6656" s="249"/>
      <c r="C6656" s="250"/>
      <c r="D6656" s="242" t="s">
        <v>200</v>
      </c>
      <c r="E6656" s="251" t="s">
        <v>1</v>
      </c>
      <c r="F6656" s="252" t="s">
        <v>1560</v>
      </c>
      <c r="G6656" s="250"/>
      <c r="H6656" s="251" t="s">
        <v>1</v>
      </c>
      <c r="I6656" s="253"/>
      <c r="J6656" s="250"/>
      <c r="K6656" s="250"/>
      <c r="L6656" s="254"/>
      <c r="M6656" s="255"/>
      <c r="N6656" s="256"/>
      <c r="O6656" s="256"/>
      <c r="P6656" s="256"/>
      <c r="Q6656" s="256"/>
      <c r="R6656" s="256"/>
      <c r="S6656" s="256"/>
      <c r="T6656" s="257"/>
      <c r="U6656" s="13"/>
      <c r="V6656" s="13"/>
      <c r="W6656" s="13"/>
      <c r="X6656" s="13"/>
      <c r="Y6656" s="13"/>
      <c r="Z6656" s="13"/>
      <c r="AA6656" s="13"/>
      <c r="AB6656" s="13"/>
      <c r="AC6656" s="13"/>
      <c r="AD6656" s="13"/>
      <c r="AE6656" s="13"/>
      <c r="AT6656" s="258" t="s">
        <v>200</v>
      </c>
      <c r="AU6656" s="258" t="s">
        <v>82</v>
      </c>
      <c r="AV6656" s="13" t="s">
        <v>80</v>
      </c>
      <c r="AW6656" s="13" t="s">
        <v>30</v>
      </c>
      <c r="AX6656" s="13" t="s">
        <v>73</v>
      </c>
      <c r="AY6656" s="258" t="s">
        <v>189</v>
      </c>
    </row>
    <row r="6657" s="14" customFormat="1">
      <c r="A6657" s="14"/>
      <c r="B6657" s="259"/>
      <c r="C6657" s="260"/>
      <c r="D6657" s="242" t="s">
        <v>200</v>
      </c>
      <c r="E6657" s="261" t="s">
        <v>1</v>
      </c>
      <c r="F6657" s="262" t="s">
        <v>1564</v>
      </c>
      <c r="G6657" s="260"/>
      <c r="H6657" s="263">
        <v>1.032</v>
      </c>
      <c r="I6657" s="264"/>
      <c r="J6657" s="260"/>
      <c r="K6657" s="260"/>
      <c r="L6657" s="265"/>
      <c r="M6657" s="266"/>
      <c r="N6657" s="267"/>
      <c r="O6657" s="267"/>
      <c r="P6657" s="267"/>
      <c r="Q6657" s="267"/>
      <c r="R6657" s="267"/>
      <c r="S6657" s="267"/>
      <c r="T6657" s="268"/>
      <c r="U6657" s="14"/>
      <c r="V6657" s="14"/>
      <c r="W6657" s="14"/>
      <c r="X6657" s="14"/>
      <c r="Y6657" s="14"/>
      <c r="Z6657" s="14"/>
      <c r="AA6657" s="14"/>
      <c r="AB6657" s="14"/>
      <c r="AC6657" s="14"/>
      <c r="AD6657" s="14"/>
      <c r="AE6657" s="14"/>
      <c r="AT6657" s="269" t="s">
        <v>200</v>
      </c>
      <c r="AU6657" s="269" t="s">
        <v>82</v>
      </c>
      <c r="AV6657" s="14" t="s">
        <v>82</v>
      </c>
      <c r="AW6657" s="14" t="s">
        <v>30</v>
      </c>
      <c r="AX6657" s="14" t="s">
        <v>73</v>
      </c>
      <c r="AY6657" s="269" t="s">
        <v>189</v>
      </c>
    </row>
    <row r="6658" s="13" customFormat="1">
      <c r="A6658" s="13"/>
      <c r="B6658" s="249"/>
      <c r="C6658" s="250"/>
      <c r="D6658" s="242" t="s">
        <v>200</v>
      </c>
      <c r="E6658" s="251" t="s">
        <v>1</v>
      </c>
      <c r="F6658" s="252" t="s">
        <v>338</v>
      </c>
      <c r="G6658" s="250"/>
      <c r="H6658" s="251" t="s">
        <v>1</v>
      </c>
      <c r="I6658" s="253"/>
      <c r="J6658" s="250"/>
      <c r="K6658" s="250"/>
      <c r="L6658" s="254"/>
      <c r="M6658" s="255"/>
      <c r="N6658" s="256"/>
      <c r="O6658" s="256"/>
      <c r="P6658" s="256"/>
      <c r="Q6658" s="256"/>
      <c r="R6658" s="256"/>
      <c r="S6658" s="256"/>
      <c r="T6658" s="257"/>
      <c r="U6658" s="13"/>
      <c r="V6658" s="13"/>
      <c r="W6658" s="13"/>
      <c r="X6658" s="13"/>
      <c r="Y6658" s="13"/>
      <c r="Z6658" s="13"/>
      <c r="AA6658" s="13"/>
      <c r="AB6658" s="13"/>
      <c r="AC6658" s="13"/>
      <c r="AD6658" s="13"/>
      <c r="AE6658" s="13"/>
      <c r="AT6658" s="258" t="s">
        <v>200</v>
      </c>
      <c r="AU6658" s="258" t="s">
        <v>82</v>
      </c>
      <c r="AV6658" s="13" t="s">
        <v>80</v>
      </c>
      <c r="AW6658" s="13" t="s">
        <v>30</v>
      </c>
      <c r="AX6658" s="13" t="s">
        <v>73</v>
      </c>
      <c r="AY6658" s="258" t="s">
        <v>189</v>
      </c>
    </row>
    <row r="6659" s="13" customFormat="1">
      <c r="A6659" s="13"/>
      <c r="B6659" s="249"/>
      <c r="C6659" s="250"/>
      <c r="D6659" s="242" t="s">
        <v>200</v>
      </c>
      <c r="E6659" s="251" t="s">
        <v>1</v>
      </c>
      <c r="F6659" s="252" t="s">
        <v>1560</v>
      </c>
      <c r="G6659" s="250"/>
      <c r="H6659" s="251" t="s">
        <v>1</v>
      </c>
      <c r="I6659" s="253"/>
      <c r="J6659" s="250"/>
      <c r="K6659" s="250"/>
      <c r="L6659" s="254"/>
      <c r="M6659" s="255"/>
      <c r="N6659" s="256"/>
      <c r="O6659" s="256"/>
      <c r="P6659" s="256"/>
      <c r="Q6659" s="256"/>
      <c r="R6659" s="256"/>
      <c r="S6659" s="256"/>
      <c r="T6659" s="257"/>
      <c r="U6659" s="13"/>
      <c r="V6659" s="13"/>
      <c r="W6659" s="13"/>
      <c r="X6659" s="13"/>
      <c r="Y6659" s="13"/>
      <c r="Z6659" s="13"/>
      <c r="AA6659" s="13"/>
      <c r="AB6659" s="13"/>
      <c r="AC6659" s="13"/>
      <c r="AD6659" s="13"/>
      <c r="AE6659" s="13"/>
      <c r="AT6659" s="258" t="s">
        <v>200</v>
      </c>
      <c r="AU6659" s="258" t="s">
        <v>82</v>
      </c>
      <c r="AV6659" s="13" t="s">
        <v>80</v>
      </c>
      <c r="AW6659" s="13" t="s">
        <v>30</v>
      </c>
      <c r="AX6659" s="13" t="s">
        <v>73</v>
      </c>
      <c r="AY6659" s="258" t="s">
        <v>189</v>
      </c>
    </row>
    <row r="6660" s="14" customFormat="1">
      <c r="A6660" s="14"/>
      <c r="B6660" s="259"/>
      <c r="C6660" s="260"/>
      <c r="D6660" s="242" t="s">
        <v>200</v>
      </c>
      <c r="E6660" s="261" t="s">
        <v>1</v>
      </c>
      <c r="F6660" s="262" t="s">
        <v>1574</v>
      </c>
      <c r="G6660" s="260"/>
      <c r="H6660" s="263">
        <v>37.439999999999998</v>
      </c>
      <c r="I6660" s="264"/>
      <c r="J6660" s="260"/>
      <c r="K6660" s="260"/>
      <c r="L6660" s="265"/>
      <c r="M6660" s="266"/>
      <c r="N6660" s="267"/>
      <c r="O6660" s="267"/>
      <c r="P6660" s="267"/>
      <c r="Q6660" s="267"/>
      <c r="R6660" s="267"/>
      <c r="S6660" s="267"/>
      <c r="T6660" s="268"/>
      <c r="U6660" s="14"/>
      <c r="V6660" s="14"/>
      <c r="W6660" s="14"/>
      <c r="X6660" s="14"/>
      <c r="Y6660" s="14"/>
      <c r="Z6660" s="14"/>
      <c r="AA6660" s="14"/>
      <c r="AB6660" s="14"/>
      <c r="AC6660" s="14"/>
      <c r="AD6660" s="14"/>
      <c r="AE6660" s="14"/>
      <c r="AT6660" s="269" t="s">
        <v>200</v>
      </c>
      <c r="AU6660" s="269" t="s">
        <v>82</v>
      </c>
      <c r="AV6660" s="14" t="s">
        <v>82</v>
      </c>
      <c r="AW6660" s="14" t="s">
        <v>30</v>
      </c>
      <c r="AX6660" s="14" t="s">
        <v>73</v>
      </c>
      <c r="AY6660" s="269" t="s">
        <v>189</v>
      </c>
    </row>
    <row r="6661" s="13" customFormat="1">
      <c r="A6661" s="13"/>
      <c r="B6661" s="249"/>
      <c r="C6661" s="250"/>
      <c r="D6661" s="242" t="s">
        <v>200</v>
      </c>
      <c r="E6661" s="251" t="s">
        <v>1</v>
      </c>
      <c r="F6661" s="252" t="s">
        <v>1575</v>
      </c>
      <c r="G6661" s="250"/>
      <c r="H6661" s="251" t="s">
        <v>1</v>
      </c>
      <c r="I6661" s="253"/>
      <c r="J6661" s="250"/>
      <c r="K6661" s="250"/>
      <c r="L6661" s="254"/>
      <c r="M6661" s="255"/>
      <c r="N6661" s="256"/>
      <c r="O6661" s="256"/>
      <c r="P6661" s="256"/>
      <c r="Q6661" s="256"/>
      <c r="R6661" s="256"/>
      <c r="S6661" s="256"/>
      <c r="T6661" s="257"/>
      <c r="U6661" s="13"/>
      <c r="V6661" s="13"/>
      <c r="W6661" s="13"/>
      <c r="X6661" s="13"/>
      <c r="Y6661" s="13"/>
      <c r="Z6661" s="13"/>
      <c r="AA6661" s="13"/>
      <c r="AB6661" s="13"/>
      <c r="AC6661" s="13"/>
      <c r="AD6661" s="13"/>
      <c r="AE6661" s="13"/>
      <c r="AT6661" s="258" t="s">
        <v>200</v>
      </c>
      <c r="AU6661" s="258" t="s">
        <v>82</v>
      </c>
      <c r="AV6661" s="13" t="s">
        <v>80</v>
      </c>
      <c r="AW6661" s="13" t="s">
        <v>30</v>
      </c>
      <c r="AX6661" s="13" t="s">
        <v>73</v>
      </c>
      <c r="AY6661" s="258" t="s">
        <v>189</v>
      </c>
    </row>
    <row r="6662" s="14" customFormat="1">
      <c r="A6662" s="14"/>
      <c r="B6662" s="259"/>
      <c r="C6662" s="260"/>
      <c r="D6662" s="242" t="s">
        <v>200</v>
      </c>
      <c r="E6662" s="261" t="s">
        <v>1</v>
      </c>
      <c r="F6662" s="262" t="s">
        <v>1576</v>
      </c>
      <c r="G6662" s="260"/>
      <c r="H6662" s="263">
        <v>2.1600000000000001</v>
      </c>
      <c r="I6662" s="264"/>
      <c r="J6662" s="260"/>
      <c r="K6662" s="260"/>
      <c r="L6662" s="265"/>
      <c r="M6662" s="266"/>
      <c r="N6662" s="267"/>
      <c r="O6662" s="267"/>
      <c r="P6662" s="267"/>
      <c r="Q6662" s="267"/>
      <c r="R6662" s="267"/>
      <c r="S6662" s="267"/>
      <c r="T6662" s="268"/>
      <c r="U6662" s="14"/>
      <c r="V6662" s="14"/>
      <c r="W6662" s="14"/>
      <c r="X6662" s="14"/>
      <c r="Y6662" s="14"/>
      <c r="Z6662" s="14"/>
      <c r="AA6662" s="14"/>
      <c r="AB6662" s="14"/>
      <c r="AC6662" s="14"/>
      <c r="AD6662" s="14"/>
      <c r="AE6662" s="14"/>
      <c r="AT6662" s="269" t="s">
        <v>200</v>
      </c>
      <c r="AU6662" s="269" t="s">
        <v>82</v>
      </c>
      <c r="AV6662" s="14" t="s">
        <v>82</v>
      </c>
      <c r="AW6662" s="14" t="s">
        <v>30</v>
      </c>
      <c r="AX6662" s="14" t="s">
        <v>73</v>
      </c>
      <c r="AY6662" s="269" t="s">
        <v>189</v>
      </c>
    </row>
    <row r="6663" s="13" customFormat="1">
      <c r="A6663" s="13"/>
      <c r="B6663" s="249"/>
      <c r="C6663" s="250"/>
      <c r="D6663" s="242" t="s">
        <v>200</v>
      </c>
      <c r="E6663" s="251" t="s">
        <v>1</v>
      </c>
      <c r="F6663" s="252" t="s">
        <v>352</v>
      </c>
      <c r="G6663" s="250"/>
      <c r="H6663" s="251" t="s">
        <v>1</v>
      </c>
      <c r="I6663" s="253"/>
      <c r="J6663" s="250"/>
      <c r="K6663" s="250"/>
      <c r="L6663" s="254"/>
      <c r="M6663" s="255"/>
      <c r="N6663" s="256"/>
      <c r="O6663" s="256"/>
      <c r="P6663" s="256"/>
      <c r="Q6663" s="256"/>
      <c r="R6663" s="256"/>
      <c r="S6663" s="256"/>
      <c r="T6663" s="257"/>
      <c r="U6663" s="13"/>
      <c r="V6663" s="13"/>
      <c r="W6663" s="13"/>
      <c r="X6663" s="13"/>
      <c r="Y6663" s="13"/>
      <c r="Z6663" s="13"/>
      <c r="AA6663" s="13"/>
      <c r="AB6663" s="13"/>
      <c r="AC6663" s="13"/>
      <c r="AD6663" s="13"/>
      <c r="AE6663" s="13"/>
      <c r="AT6663" s="258" t="s">
        <v>200</v>
      </c>
      <c r="AU6663" s="258" t="s">
        <v>82</v>
      </c>
      <c r="AV6663" s="13" t="s">
        <v>80</v>
      </c>
      <c r="AW6663" s="13" t="s">
        <v>30</v>
      </c>
      <c r="AX6663" s="13" t="s">
        <v>73</v>
      </c>
      <c r="AY6663" s="258" t="s">
        <v>189</v>
      </c>
    </row>
    <row r="6664" s="13" customFormat="1">
      <c r="A6664" s="13"/>
      <c r="B6664" s="249"/>
      <c r="C6664" s="250"/>
      <c r="D6664" s="242" t="s">
        <v>200</v>
      </c>
      <c r="E6664" s="251" t="s">
        <v>1</v>
      </c>
      <c r="F6664" s="252" t="s">
        <v>1560</v>
      </c>
      <c r="G6664" s="250"/>
      <c r="H6664" s="251" t="s">
        <v>1</v>
      </c>
      <c r="I6664" s="253"/>
      <c r="J6664" s="250"/>
      <c r="K6664" s="250"/>
      <c r="L6664" s="254"/>
      <c r="M6664" s="255"/>
      <c r="N6664" s="256"/>
      <c r="O6664" s="256"/>
      <c r="P6664" s="256"/>
      <c r="Q6664" s="256"/>
      <c r="R6664" s="256"/>
      <c r="S6664" s="256"/>
      <c r="T6664" s="257"/>
      <c r="U6664" s="13"/>
      <c r="V6664" s="13"/>
      <c r="W6664" s="13"/>
      <c r="X6664" s="13"/>
      <c r="Y6664" s="13"/>
      <c r="Z6664" s="13"/>
      <c r="AA6664" s="13"/>
      <c r="AB6664" s="13"/>
      <c r="AC6664" s="13"/>
      <c r="AD6664" s="13"/>
      <c r="AE6664" s="13"/>
      <c r="AT6664" s="258" t="s">
        <v>200</v>
      </c>
      <c r="AU6664" s="258" t="s">
        <v>82</v>
      </c>
      <c r="AV6664" s="13" t="s">
        <v>80</v>
      </c>
      <c r="AW6664" s="13" t="s">
        <v>30</v>
      </c>
      <c r="AX6664" s="13" t="s">
        <v>73</v>
      </c>
      <c r="AY6664" s="258" t="s">
        <v>189</v>
      </c>
    </row>
    <row r="6665" s="14" customFormat="1">
      <c r="A6665" s="14"/>
      <c r="B6665" s="259"/>
      <c r="C6665" s="260"/>
      <c r="D6665" s="242" t="s">
        <v>200</v>
      </c>
      <c r="E6665" s="261" t="s">
        <v>1</v>
      </c>
      <c r="F6665" s="262" t="s">
        <v>1577</v>
      </c>
      <c r="G6665" s="260"/>
      <c r="H6665" s="263">
        <v>14.039999999999999</v>
      </c>
      <c r="I6665" s="264"/>
      <c r="J6665" s="260"/>
      <c r="K6665" s="260"/>
      <c r="L6665" s="265"/>
      <c r="M6665" s="266"/>
      <c r="N6665" s="267"/>
      <c r="O6665" s="267"/>
      <c r="P6665" s="267"/>
      <c r="Q6665" s="267"/>
      <c r="R6665" s="267"/>
      <c r="S6665" s="267"/>
      <c r="T6665" s="268"/>
      <c r="U6665" s="14"/>
      <c r="V6665" s="14"/>
      <c r="W6665" s="14"/>
      <c r="X6665" s="14"/>
      <c r="Y6665" s="14"/>
      <c r="Z6665" s="14"/>
      <c r="AA6665" s="14"/>
      <c r="AB6665" s="14"/>
      <c r="AC6665" s="14"/>
      <c r="AD6665" s="14"/>
      <c r="AE6665" s="14"/>
      <c r="AT6665" s="269" t="s">
        <v>200</v>
      </c>
      <c r="AU6665" s="269" t="s">
        <v>82</v>
      </c>
      <c r="AV6665" s="14" t="s">
        <v>82</v>
      </c>
      <c r="AW6665" s="14" t="s">
        <v>30</v>
      </c>
      <c r="AX6665" s="14" t="s">
        <v>73</v>
      </c>
      <c r="AY6665" s="269" t="s">
        <v>189</v>
      </c>
    </row>
    <row r="6666" s="15" customFormat="1">
      <c r="A6666" s="15"/>
      <c r="B6666" s="270"/>
      <c r="C6666" s="271"/>
      <c r="D6666" s="242" t="s">
        <v>200</v>
      </c>
      <c r="E6666" s="272" t="s">
        <v>1</v>
      </c>
      <c r="F6666" s="273" t="s">
        <v>207</v>
      </c>
      <c r="G6666" s="271"/>
      <c r="H6666" s="274">
        <v>57.915999999999997</v>
      </c>
      <c r="I6666" s="275"/>
      <c r="J6666" s="271"/>
      <c r="K6666" s="271"/>
      <c r="L6666" s="276"/>
      <c r="M6666" s="277"/>
      <c r="N6666" s="278"/>
      <c r="O6666" s="278"/>
      <c r="P6666" s="278"/>
      <c r="Q6666" s="278"/>
      <c r="R6666" s="278"/>
      <c r="S6666" s="278"/>
      <c r="T6666" s="279"/>
      <c r="U6666" s="15"/>
      <c r="V6666" s="15"/>
      <c r="W6666" s="15"/>
      <c r="X6666" s="15"/>
      <c r="Y6666" s="15"/>
      <c r="Z6666" s="15"/>
      <c r="AA6666" s="15"/>
      <c r="AB6666" s="15"/>
      <c r="AC6666" s="15"/>
      <c r="AD6666" s="15"/>
      <c r="AE6666" s="15"/>
      <c r="AT6666" s="280" t="s">
        <v>200</v>
      </c>
      <c r="AU6666" s="280" t="s">
        <v>82</v>
      </c>
      <c r="AV6666" s="15" t="s">
        <v>195</v>
      </c>
      <c r="AW6666" s="15" t="s">
        <v>30</v>
      </c>
      <c r="AX6666" s="15" t="s">
        <v>80</v>
      </c>
      <c r="AY6666" s="280" t="s">
        <v>189</v>
      </c>
    </row>
    <row r="6667" s="12" customFormat="1" ht="22.8" customHeight="1">
      <c r="A6667" s="12"/>
      <c r="B6667" s="212"/>
      <c r="C6667" s="213"/>
      <c r="D6667" s="214" t="s">
        <v>72</v>
      </c>
      <c r="E6667" s="226" t="s">
        <v>4183</v>
      </c>
      <c r="F6667" s="226" t="s">
        <v>4184</v>
      </c>
      <c r="G6667" s="213"/>
      <c r="H6667" s="213"/>
      <c r="I6667" s="216"/>
      <c r="J6667" s="227">
        <f>BK6667</f>
        <v>0</v>
      </c>
      <c r="K6667" s="213"/>
      <c r="L6667" s="218"/>
      <c r="M6667" s="219"/>
      <c r="N6667" s="220"/>
      <c r="O6667" s="220"/>
      <c r="P6667" s="221">
        <f>SUM(P6668:P6674)</f>
        <v>0</v>
      </c>
      <c r="Q6667" s="220"/>
      <c r="R6667" s="221">
        <f>SUM(R6668:R6674)</f>
        <v>0.0028207199999999997</v>
      </c>
      <c r="S6667" s="220"/>
      <c r="T6667" s="222">
        <f>SUM(T6668:T6674)</f>
        <v>0</v>
      </c>
      <c r="U6667" s="12"/>
      <c r="V6667" s="12"/>
      <c r="W6667" s="12"/>
      <c r="X6667" s="12"/>
      <c r="Y6667" s="12"/>
      <c r="Z6667" s="12"/>
      <c r="AA6667" s="12"/>
      <c r="AB6667" s="12"/>
      <c r="AC6667" s="12"/>
      <c r="AD6667" s="12"/>
      <c r="AE6667" s="12"/>
      <c r="AR6667" s="223" t="s">
        <v>82</v>
      </c>
      <c r="AT6667" s="224" t="s">
        <v>72</v>
      </c>
      <c r="AU6667" s="224" t="s">
        <v>80</v>
      </c>
      <c r="AY6667" s="223" t="s">
        <v>189</v>
      </c>
      <c r="BK6667" s="225">
        <f>SUM(BK6668:BK6674)</f>
        <v>0</v>
      </c>
    </row>
    <row r="6668" s="2" customFormat="1" ht="21.75" customHeight="1">
      <c r="A6668" s="39"/>
      <c r="B6668" s="40"/>
      <c r="C6668" s="228" t="s">
        <v>4185</v>
      </c>
      <c r="D6668" s="228" t="s">
        <v>191</v>
      </c>
      <c r="E6668" s="229" t="s">
        <v>4186</v>
      </c>
      <c r="F6668" s="230" t="s">
        <v>4187</v>
      </c>
      <c r="G6668" s="231" t="s">
        <v>301</v>
      </c>
      <c r="H6668" s="232">
        <v>1.9319999999999999</v>
      </c>
      <c r="I6668" s="233"/>
      <c r="J6668" s="234">
        <f>ROUND(I6668*H6668,2)</f>
        <v>0</v>
      </c>
      <c r="K6668" s="235"/>
      <c r="L6668" s="45"/>
      <c r="M6668" s="236" t="s">
        <v>1</v>
      </c>
      <c r="N6668" s="237" t="s">
        <v>38</v>
      </c>
      <c r="O6668" s="92"/>
      <c r="P6668" s="238">
        <f>O6668*H6668</f>
        <v>0</v>
      </c>
      <c r="Q6668" s="238">
        <v>0.0014599999999999999</v>
      </c>
      <c r="R6668" s="238">
        <f>Q6668*H6668</f>
        <v>0.0028207199999999997</v>
      </c>
      <c r="S6668" s="238">
        <v>0</v>
      </c>
      <c r="T6668" s="239">
        <f>S6668*H6668</f>
        <v>0</v>
      </c>
      <c r="U6668" s="39"/>
      <c r="V6668" s="39"/>
      <c r="W6668" s="39"/>
      <c r="X6668" s="39"/>
      <c r="Y6668" s="39"/>
      <c r="Z6668" s="39"/>
      <c r="AA6668" s="39"/>
      <c r="AB6668" s="39"/>
      <c r="AC6668" s="39"/>
      <c r="AD6668" s="39"/>
      <c r="AE6668" s="39"/>
      <c r="AR6668" s="240" t="s">
        <v>306</v>
      </c>
      <c r="AT6668" s="240" t="s">
        <v>191</v>
      </c>
      <c r="AU6668" s="240" t="s">
        <v>82</v>
      </c>
      <c r="AY6668" s="18" t="s">
        <v>189</v>
      </c>
      <c r="BE6668" s="241">
        <f>IF(N6668="základní",J6668,0)</f>
        <v>0</v>
      </c>
      <c r="BF6668" s="241">
        <f>IF(N6668="snížená",J6668,0)</f>
        <v>0</v>
      </c>
      <c r="BG6668" s="241">
        <f>IF(N6668="zákl. přenesená",J6668,0)</f>
        <v>0</v>
      </c>
      <c r="BH6668" s="241">
        <f>IF(N6668="sníž. přenesená",J6668,0)</f>
        <v>0</v>
      </c>
      <c r="BI6668" s="241">
        <f>IF(N6668="nulová",J6668,0)</f>
        <v>0</v>
      </c>
      <c r="BJ6668" s="18" t="s">
        <v>80</v>
      </c>
      <c r="BK6668" s="241">
        <f>ROUND(I6668*H6668,2)</f>
        <v>0</v>
      </c>
      <c r="BL6668" s="18" t="s">
        <v>306</v>
      </c>
      <c r="BM6668" s="240" t="s">
        <v>4188</v>
      </c>
    </row>
    <row r="6669" s="2" customFormat="1">
      <c r="A6669" s="39"/>
      <c r="B6669" s="40"/>
      <c r="C6669" s="41"/>
      <c r="D6669" s="242" t="s">
        <v>197</v>
      </c>
      <c r="E6669" s="41"/>
      <c r="F6669" s="243" t="s">
        <v>4187</v>
      </c>
      <c r="G6669" s="41"/>
      <c r="H6669" s="41"/>
      <c r="I6669" s="244"/>
      <c r="J6669" s="41"/>
      <c r="K6669" s="41"/>
      <c r="L6669" s="45"/>
      <c r="M6669" s="245"/>
      <c r="N6669" s="246"/>
      <c r="O6669" s="92"/>
      <c r="P6669" s="92"/>
      <c r="Q6669" s="92"/>
      <c r="R6669" s="92"/>
      <c r="S6669" s="92"/>
      <c r="T6669" s="93"/>
      <c r="U6669" s="39"/>
      <c r="V6669" s="39"/>
      <c r="W6669" s="39"/>
      <c r="X6669" s="39"/>
      <c r="Y6669" s="39"/>
      <c r="Z6669" s="39"/>
      <c r="AA6669" s="39"/>
      <c r="AB6669" s="39"/>
      <c r="AC6669" s="39"/>
      <c r="AD6669" s="39"/>
      <c r="AE6669" s="39"/>
      <c r="AT6669" s="18" t="s">
        <v>197</v>
      </c>
      <c r="AU6669" s="18" t="s">
        <v>82</v>
      </c>
    </row>
    <row r="6670" s="13" customFormat="1">
      <c r="A6670" s="13"/>
      <c r="B6670" s="249"/>
      <c r="C6670" s="250"/>
      <c r="D6670" s="242" t="s">
        <v>200</v>
      </c>
      <c r="E6670" s="251" t="s">
        <v>1</v>
      </c>
      <c r="F6670" s="252" t="s">
        <v>405</v>
      </c>
      <c r="G6670" s="250"/>
      <c r="H6670" s="251" t="s">
        <v>1</v>
      </c>
      <c r="I6670" s="253"/>
      <c r="J6670" s="250"/>
      <c r="K6670" s="250"/>
      <c r="L6670" s="254"/>
      <c r="M6670" s="255"/>
      <c r="N6670" s="256"/>
      <c r="O6670" s="256"/>
      <c r="P6670" s="256"/>
      <c r="Q6670" s="256"/>
      <c r="R6670" s="256"/>
      <c r="S6670" s="256"/>
      <c r="T6670" s="257"/>
      <c r="U6670" s="13"/>
      <c r="V6670" s="13"/>
      <c r="W6670" s="13"/>
      <c r="X6670" s="13"/>
      <c r="Y6670" s="13"/>
      <c r="Z6670" s="13"/>
      <c r="AA6670" s="13"/>
      <c r="AB6670" s="13"/>
      <c r="AC6670" s="13"/>
      <c r="AD6670" s="13"/>
      <c r="AE6670" s="13"/>
      <c r="AT6670" s="258" t="s">
        <v>200</v>
      </c>
      <c r="AU6670" s="258" t="s">
        <v>82</v>
      </c>
      <c r="AV6670" s="13" t="s">
        <v>80</v>
      </c>
      <c r="AW6670" s="13" t="s">
        <v>30</v>
      </c>
      <c r="AX6670" s="13" t="s">
        <v>73</v>
      </c>
      <c r="AY6670" s="258" t="s">
        <v>189</v>
      </c>
    </row>
    <row r="6671" s="13" customFormat="1">
      <c r="A6671" s="13"/>
      <c r="B6671" s="249"/>
      <c r="C6671" s="250"/>
      <c r="D6671" s="242" t="s">
        <v>200</v>
      </c>
      <c r="E6671" s="251" t="s">
        <v>1</v>
      </c>
      <c r="F6671" s="252" t="s">
        <v>4022</v>
      </c>
      <c r="G6671" s="250"/>
      <c r="H6671" s="251" t="s">
        <v>1</v>
      </c>
      <c r="I6671" s="253"/>
      <c r="J6671" s="250"/>
      <c r="K6671" s="250"/>
      <c r="L6671" s="254"/>
      <c r="M6671" s="255"/>
      <c r="N6671" s="256"/>
      <c r="O6671" s="256"/>
      <c r="P6671" s="256"/>
      <c r="Q6671" s="256"/>
      <c r="R6671" s="256"/>
      <c r="S6671" s="256"/>
      <c r="T6671" s="257"/>
      <c r="U6671" s="13"/>
      <c r="V6671" s="13"/>
      <c r="W6671" s="13"/>
      <c r="X6671" s="13"/>
      <c r="Y6671" s="13"/>
      <c r="Z6671" s="13"/>
      <c r="AA6671" s="13"/>
      <c r="AB6671" s="13"/>
      <c r="AC6671" s="13"/>
      <c r="AD6671" s="13"/>
      <c r="AE6671" s="13"/>
      <c r="AT6671" s="258" t="s">
        <v>200</v>
      </c>
      <c r="AU6671" s="258" t="s">
        <v>82</v>
      </c>
      <c r="AV6671" s="13" t="s">
        <v>80</v>
      </c>
      <c r="AW6671" s="13" t="s">
        <v>30</v>
      </c>
      <c r="AX6671" s="13" t="s">
        <v>73</v>
      </c>
      <c r="AY6671" s="258" t="s">
        <v>189</v>
      </c>
    </row>
    <row r="6672" s="14" customFormat="1">
      <c r="A6672" s="14"/>
      <c r="B6672" s="259"/>
      <c r="C6672" s="260"/>
      <c r="D6672" s="242" t="s">
        <v>200</v>
      </c>
      <c r="E6672" s="261" t="s">
        <v>1</v>
      </c>
      <c r="F6672" s="262" t="s">
        <v>4023</v>
      </c>
      <c r="G6672" s="260"/>
      <c r="H6672" s="263">
        <v>1.9319999999999999</v>
      </c>
      <c r="I6672" s="264"/>
      <c r="J6672" s="260"/>
      <c r="K6672" s="260"/>
      <c r="L6672" s="265"/>
      <c r="M6672" s="266"/>
      <c r="N6672" s="267"/>
      <c r="O6672" s="267"/>
      <c r="P6672" s="267"/>
      <c r="Q6672" s="267"/>
      <c r="R6672" s="267"/>
      <c r="S6672" s="267"/>
      <c r="T6672" s="268"/>
      <c r="U6672" s="14"/>
      <c r="V6672" s="14"/>
      <c r="W6672" s="14"/>
      <c r="X6672" s="14"/>
      <c r="Y6672" s="14"/>
      <c r="Z6672" s="14"/>
      <c r="AA6672" s="14"/>
      <c r="AB6672" s="14"/>
      <c r="AC6672" s="14"/>
      <c r="AD6672" s="14"/>
      <c r="AE6672" s="14"/>
      <c r="AT6672" s="269" t="s">
        <v>200</v>
      </c>
      <c r="AU6672" s="269" t="s">
        <v>82</v>
      </c>
      <c r="AV6672" s="14" t="s">
        <v>82</v>
      </c>
      <c r="AW6672" s="14" t="s">
        <v>30</v>
      </c>
      <c r="AX6672" s="14" t="s">
        <v>73</v>
      </c>
      <c r="AY6672" s="269" t="s">
        <v>189</v>
      </c>
    </row>
    <row r="6673" s="16" customFormat="1">
      <c r="A6673" s="16"/>
      <c r="B6673" s="292"/>
      <c r="C6673" s="293"/>
      <c r="D6673" s="242" t="s">
        <v>200</v>
      </c>
      <c r="E6673" s="294" t="s">
        <v>1</v>
      </c>
      <c r="F6673" s="295" t="s">
        <v>290</v>
      </c>
      <c r="G6673" s="293"/>
      <c r="H6673" s="296">
        <v>1.9319999999999999</v>
      </c>
      <c r="I6673" s="297"/>
      <c r="J6673" s="293"/>
      <c r="K6673" s="293"/>
      <c r="L6673" s="298"/>
      <c r="M6673" s="299"/>
      <c r="N6673" s="300"/>
      <c r="O6673" s="300"/>
      <c r="P6673" s="300"/>
      <c r="Q6673" s="300"/>
      <c r="R6673" s="300"/>
      <c r="S6673" s="300"/>
      <c r="T6673" s="301"/>
      <c r="U6673" s="16"/>
      <c r="V6673" s="16"/>
      <c r="W6673" s="16"/>
      <c r="X6673" s="16"/>
      <c r="Y6673" s="16"/>
      <c r="Z6673" s="16"/>
      <c r="AA6673" s="16"/>
      <c r="AB6673" s="16"/>
      <c r="AC6673" s="16"/>
      <c r="AD6673" s="16"/>
      <c r="AE6673" s="16"/>
      <c r="AT6673" s="302" t="s">
        <v>200</v>
      </c>
      <c r="AU6673" s="302" t="s">
        <v>82</v>
      </c>
      <c r="AV6673" s="16" t="s">
        <v>214</v>
      </c>
      <c r="AW6673" s="16" t="s">
        <v>30</v>
      </c>
      <c r="AX6673" s="16" t="s">
        <v>73</v>
      </c>
      <c r="AY6673" s="302" t="s">
        <v>189</v>
      </c>
    </row>
    <row r="6674" s="15" customFormat="1">
      <c r="A6674" s="15"/>
      <c r="B6674" s="270"/>
      <c r="C6674" s="271"/>
      <c r="D6674" s="242" t="s">
        <v>200</v>
      </c>
      <c r="E6674" s="272" t="s">
        <v>1</v>
      </c>
      <c r="F6674" s="273" t="s">
        <v>207</v>
      </c>
      <c r="G6674" s="271"/>
      <c r="H6674" s="274">
        <v>1.9319999999999999</v>
      </c>
      <c r="I6674" s="275"/>
      <c r="J6674" s="271"/>
      <c r="K6674" s="271"/>
      <c r="L6674" s="276"/>
      <c r="M6674" s="277"/>
      <c r="N6674" s="278"/>
      <c r="O6674" s="278"/>
      <c r="P6674" s="278"/>
      <c r="Q6674" s="278"/>
      <c r="R6674" s="278"/>
      <c r="S6674" s="278"/>
      <c r="T6674" s="279"/>
      <c r="U6674" s="15"/>
      <c r="V6674" s="15"/>
      <c r="W6674" s="15"/>
      <c r="X6674" s="15"/>
      <c r="Y6674" s="15"/>
      <c r="Z6674" s="15"/>
      <c r="AA6674" s="15"/>
      <c r="AB6674" s="15"/>
      <c r="AC6674" s="15"/>
      <c r="AD6674" s="15"/>
      <c r="AE6674" s="15"/>
      <c r="AT6674" s="280" t="s">
        <v>200</v>
      </c>
      <c r="AU6674" s="280" t="s">
        <v>82</v>
      </c>
      <c r="AV6674" s="15" t="s">
        <v>195</v>
      </c>
      <c r="AW6674" s="15" t="s">
        <v>30</v>
      </c>
      <c r="AX6674" s="15" t="s">
        <v>80</v>
      </c>
      <c r="AY6674" s="280" t="s">
        <v>189</v>
      </c>
    </row>
    <row r="6675" s="12" customFormat="1" ht="25.92" customHeight="1">
      <c r="A6675" s="12"/>
      <c r="B6675" s="212"/>
      <c r="C6675" s="213"/>
      <c r="D6675" s="214" t="s">
        <v>72</v>
      </c>
      <c r="E6675" s="215" t="s">
        <v>273</v>
      </c>
      <c r="F6675" s="215" t="s">
        <v>4189</v>
      </c>
      <c r="G6675" s="213"/>
      <c r="H6675" s="213"/>
      <c r="I6675" s="216"/>
      <c r="J6675" s="217">
        <f>BK6675</f>
        <v>0</v>
      </c>
      <c r="K6675" s="213"/>
      <c r="L6675" s="218"/>
      <c r="M6675" s="219"/>
      <c r="N6675" s="220"/>
      <c r="O6675" s="220"/>
      <c r="P6675" s="221">
        <f>P6676</f>
        <v>0</v>
      </c>
      <c r="Q6675" s="220"/>
      <c r="R6675" s="221">
        <f>R6676</f>
        <v>0</v>
      </c>
      <c r="S6675" s="220"/>
      <c r="T6675" s="222">
        <f>T6676</f>
        <v>0</v>
      </c>
      <c r="U6675" s="12"/>
      <c r="V6675" s="12"/>
      <c r="W6675" s="12"/>
      <c r="X6675" s="12"/>
      <c r="Y6675" s="12"/>
      <c r="Z6675" s="12"/>
      <c r="AA6675" s="12"/>
      <c r="AB6675" s="12"/>
      <c r="AC6675" s="12"/>
      <c r="AD6675" s="12"/>
      <c r="AE6675" s="12"/>
      <c r="AR6675" s="223" t="s">
        <v>214</v>
      </c>
      <c r="AT6675" s="224" t="s">
        <v>72</v>
      </c>
      <c r="AU6675" s="224" t="s">
        <v>73</v>
      </c>
      <c r="AY6675" s="223" t="s">
        <v>189</v>
      </c>
      <c r="BK6675" s="225">
        <f>BK6676</f>
        <v>0</v>
      </c>
    </row>
    <row r="6676" s="12" customFormat="1" ht="22.8" customHeight="1">
      <c r="A6676" s="12"/>
      <c r="B6676" s="212"/>
      <c r="C6676" s="213"/>
      <c r="D6676" s="214" t="s">
        <v>72</v>
      </c>
      <c r="E6676" s="226" t="s">
        <v>4190</v>
      </c>
      <c r="F6676" s="226" t="s">
        <v>4191</v>
      </c>
      <c r="G6676" s="213"/>
      <c r="H6676" s="213"/>
      <c r="I6676" s="216"/>
      <c r="J6676" s="227">
        <f>BK6676</f>
        <v>0</v>
      </c>
      <c r="K6676" s="213"/>
      <c r="L6676" s="218"/>
      <c r="M6676" s="219"/>
      <c r="N6676" s="220"/>
      <c r="O6676" s="220"/>
      <c r="P6676" s="221">
        <f>SUM(P6677:P6678)</f>
        <v>0</v>
      </c>
      <c r="Q6676" s="220"/>
      <c r="R6676" s="221">
        <f>SUM(R6677:R6678)</f>
        <v>0</v>
      </c>
      <c r="S6676" s="220"/>
      <c r="T6676" s="222">
        <f>SUM(T6677:T6678)</f>
        <v>0</v>
      </c>
      <c r="U6676" s="12"/>
      <c r="V6676" s="12"/>
      <c r="W6676" s="12"/>
      <c r="X6676" s="12"/>
      <c r="Y6676" s="12"/>
      <c r="Z6676" s="12"/>
      <c r="AA6676" s="12"/>
      <c r="AB6676" s="12"/>
      <c r="AC6676" s="12"/>
      <c r="AD6676" s="12"/>
      <c r="AE6676" s="12"/>
      <c r="AR6676" s="223" t="s">
        <v>214</v>
      </c>
      <c r="AT6676" s="224" t="s">
        <v>72</v>
      </c>
      <c r="AU6676" s="224" t="s">
        <v>80</v>
      </c>
      <c r="AY6676" s="223" t="s">
        <v>189</v>
      </c>
      <c r="BK6676" s="225">
        <f>SUM(BK6677:BK6678)</f>
        <v>0</v>
      </c>
    </row>
    <row r="6677" s="2" customFormat="1" ht="24.15" customHeight="1">
      <c r="A6677" s="39"/>
      <c r="B6677" s="40"/>
      <c r="C6677" s="228" t="s">
        <v>4192</v>
      </c>
      <c r="D6677" s="228" t="s">
        <v>191</v>
      </c>
      <c r="E6677" s="229" t="s">
        <v>4193</v>
      </c>
      <c r="F6677" s="230" t="s">
        <v>4194</v>
      </c>
      <c r="G6677" s="231" t="s">
        <v>359</v>
      </c>
      <c r="H6677" s="232">
        <v>1</v>
      </c>
      <c r="I6677" s="233"/>
      <c r="J6677" s="234">
        <f>ROUND(I6677*H6677,2)</f>
        <v>0</v>
      </c>
      <c r="K6677" s="235"/>
      <c r="L6677" s="45"/>
      <c r="M6677" s="236" t="s">
        <v>1</v>
      </c>
      <c r="N6677" s="237" t="s">
        <v>38</v>
      </c>
      <c r="O6677" s="92"/>
      <c r="P6677" s="238">
        <f>O6677*H6677</f>
        <v>0</v>
      </c>
      <c r="Q6677" s="238">
        <v>0</v>
      </c>
      <c r="R6677" s="238">
        <f>Q6677*H6677</f>
        <v>0</v>
      </c>
      <c r="S6677" s="238">
        <v>0</v>
      </c>
      <c r="T6677" s="239">
        <f>S6677*H6677</f>
        <v>0</v>
      </c>
      <c r="U6677" s="39"/>
      <c r="V6677" s="39"/>
      <c r="W6677" s="39"/>
      <c r="X6677" s="39"/>
      <c r="Y6677" s="39"/>
      <c r="Z6677" s="39"/>
      <c r="AA6677" s="39"/>
      <c r="AB6677" s="39"/>
      <c r="AC6677" s="39"/>
      <c r="AD6677" s="39"/>
      <c r="AE6677" s="39"/>
      <c r="AR6677" s="240" t="s">
        <v>812</v>
      </c>
      <c r="AT6677" s="240" t="s">
        <v>191</v>
      </c>
      <c r="AU6677" s="240" t="s">
        <v>82</v>
      </c>
      <c r="AY6677" s="18" t="s">
        <v>189</v>
      </c>
      <c r="BE6677" s="241">
        <f>IF(N6677="základní",J6677,0)</f>
        <v>0</v>
      </c>
      <c r="BF6677" s="241">
        <f>IF(N6677="snížená",J6677,0)</f>
        <v>0</v>
      </c>
      <c r="BG6677" s="241">
        <f>IF(N6677="zákl. přenesená",J6677,0)</f>
        <v>0</v>
      </c>
      <c r="BH6677" s="241">
        <f>IF(N6677="sníž. přenesená",J6677,0)</f>
        <v>0</v>
      </c>
      <c r="BI6677" s="241">
        <f>IF(N6677="nulová",J6677,0)</f>
        <v>0</v>
      </c>
      <c r="BJ6677" s="18" t="s">
        <v>80</v>
      </c>
      <c r="BK6677" s="241">
        <f>ROUND(I6677*H6677,2)</f>
        <v>0</v>
      </c>
      <c r="BL6677" s="18" t="s">
        <v>812</v>
      </c>
      <c r="BM6677" s="240" t="s">
        <v>4195</v>
      </c>
    </row>
    <row r="6678" s="2" customFormat="1">
      <c r="A6678" s="39"/>
      <c r="B6678" s="40"/>
      <c r="C6678" s="41"/>
      <c r="D6678" s="242" t="s">
        <v>197</v>
      </c>
      <c r="E6678" s="41"/>
      <c r="F6678" s="243" t="s">
        <v>4194</v>
      </c>
      <c r="G6678" s="41"/>
      <c r="H6678" s="41"/>
      <c r="I6678" s="244"/>
      <c r="J6678" s="41"/>
      <c r="K6678" s="41"/>
      <c r="L6678" s="45"/>
      <c r="M6678" s="245"/>
      <c r="N6678" s="246"/>
      <c r="O6678" s="92"/>
      <c r="P6678" s="92"/>
      <c r="Q6678" s="92"/>
      <c r="R6678" s="92"/>
      <c r="S6678" s="92"/>
      <c r="T6678" s="93"/>
      <c r="U6678" s="39"/>
      <c r="V6678" s="39"/>
      <c r="W6678" s="39"/>
      <c r="X6678" s="39"/>
      <c r="Y6678" s="39"/>
      <c r="Z6678" s="39"/>
      <c r="AA6678" s="39"/>
      <c r="AB6678" s="39"/>
      <c r="AC6678" s="39"/>
      <c r="AD6678" s="39"/>
      <c r="AE6678" s="39"/>
      <c r="AT6678" s="18" t="s">
        <v>197</v>
      </c>
      <c r="AU6678" s="18" t="s">
        <v>82</v>
      </c>
    </row>
    <row r="6679" s="12" customFormat="1" ht="25.92" customHeight="1">
      <c r="A6679" s="12"/>
      <c r="B6679" s="212"/>
      <c r="C6679" s="213"/>
      <c r="D6679" s="214" t="s">
        <v>72</v>
      </c>
      <c r="E6679" s="215" t="s">
        <v>4196</v>
      </c>
      <c r="F6679" s="215" t="s">
        <v>4197</v>
      </c>
      <c r="G6679" s="213"/>
      <c r="H6679" s="213"/>
      <c r="I6679" s="216"/>
      <c r="J6679" s="217">
        <f>BK6679</f>
        <v>0</v>
      </c>
      <c r="K6679" s="213"/>
      <c r="L6679" s="218"/>
      <c r="M6679" s="219"/>
      <c r="N6679" s="220"/>
      <c r="O6679" s="220"/>
      <c r="P6679" s="221">
        <f>SUM(P6680:P7059)</f>
        <v>0</v>
      </c>
      <c r="Q6679" s="220"/>
      <c r="R6679" s="221">
        <f>SUM(R6680:R7059)</f>
        <v>0</v>
      </c>
      <c r="S6679" s="220"/>
      <c r="T6679" s="222">
        <f>SUM(T6680:T7059)</f>
        <v>0</v>
      </c>
      <c r="U6679" s="12"/>
      <c r="V6679" s="12"/>
      <c r="W6679" s="12"/>
      <c r="X6679" s="12"/>
      <c r="Y6679" s="12"/>
      <c r="Z6679" s="12"/>
      <c r="AA6679" s="12"/>
      <c r="AB6679" s="12"/>
      <c r="AC6679" s="12"/>
      <c r="AD6679" s="12"/>
      <c r="AE6679" s="12"/>
      <c r="AR6679" s="223" t="s">
        <v>195</v>
      </c>
      <c r="AT6679" s="224" t="s">
        <v>72</v>
      </c>
      <c r="AU6679" s="224" t="s">
        <v>73</v>
      </c>
      <c r="AY6679" s="223" t="s">
        <v>189</v>
      </c>
      <c r="BK6679" s="225">
        <f>SUM(BK6680:BK7059)</f>
        <v>0</v>
      </c>
    </row>
    <row r="6680" s="2" customFormat="1" ht="16.5" customHeight="1">
      <c r="A6680" s="39"/>
      <c r="B6680" s="40"/>
      <c r="C6680" s="228" t="s">
        <v>4198</v>
      </c>
      <c r="D6680" s="228" t="s">
        <v>191</v>
      </c>
      <c r="E6680" s="229" t="s">
        <v>4199</v>
      </c>
      <c r="F6680" s="230" t="s">
        <v>4200</v>
      </c>
      <c r="G6680" s="231" t="s">
        <v>359</v>
      </c>
      <c r="H6680" s="232">
        <v>2</v>
      </c>
      <c r="I6680" s="233"/>
      <c r="J6680" s="234">
        <f>ROUND(I6680*H6680,2)</f>
        <v>0</v>
      </c>
      <c r="K6680" s="235"/>
      <c r="L6680" s="45"/>
      <c r="M6680" s="236" t="s">
        <v>1</v>
      </c>
      <c r="N6680" s="237" t="s">
        <v>38</v>
      </c>
      <c r="O6680" s="92"/>
      <c r="P6680" s="238">
        <f>O6680*H6680</f>
        <v>0</v>
      </c>
      <c r="Q6680" s="238">
        <v>0</v>
      </c>
      <c r="R6680" s="238">
        <f>Q6680*H6680</f>
        <v>0</v>
      </c>
      <c r="S6680" s="238">
        <v>0</v>
      </c>
      <c r="T6680" s="239">
        <f>S6680*H6680</f>
        <v>0</v>
      </c>
      <c r="U6680" s="39"/>
      <c r="V6680" s="39"/>
      <c r="W6680" s="39"/>
      <c r="X6680" s="39"/>
      <c r="Y6680" s="39"/>
      <c r="Z6680" s="39"/>
      <c r="AA6680" s="39"/>
      <c r="AB6680" s="39"/>
      <c r="AC6680" s="39"/>
      <c r="AD6680" s="39"/>
      <c r="AE6680" s="39"/>
      <c r="AR6680" s="240" t="s">
        <v>4201</v>
      </c>
      <c r="AT6680" s="240" t="s">
        <v>191</v>
      </c>
      <c r="AU6680" s="240" t="s">
        <v>80</v>
      </c>
      <c r="AY6680" s="18" t="s">
        <v>189</v>
      </c>
      <c r="BE6680" s="241">
        <f>IF(N6680="základní",J6680,0)</f>
        <v>0</v>
      </c>
      <c r="BF6680" s="241">
        <f>IF(N6680="snížená",J6680,0)</f>
        <v>0</v>
      </c>
      <c r="BG6680" s="241">
        <f>IF(N6680="zákl. přenesená",J6680,0)</f>
        <v>0</v>
      </c>
      <c r="BH6680" s="241">
        <f>IF(N6680="sníž. přenesená",J6680,0)</f>
        <v>0</v>
      </c>
      <c r="BI6680" s="241">
        <f>IF(N6680="nulová",J6680,0)</f>
        <v>0</v>
      </c>
      <c r="BJ6680" s="18" t="s">
        <v>80</v>
      </c>
      <c r="BK6680" s="241">
        <f>ROUND(I6680*H6680,2)</f>
        <v>0</v>
      </c>
      <c r="BL6680" s="18" t="s">
        <v>4201</v>
      </c>
      <c r="BM6680" s="240" t="s">
        <v>4202</v>
      </c>
    </row>
    <row r="6681" s="2" customFormat="1">
      <c r="A6681" s="39"/>
      <c r="B6681" s="40"/>
      <c r="C6681" s="41"/>
      <c r="D6681" s="242" t="s">
        <v>197</v>
      </c>
      <c r="E6681" s="41"/>
      <c r="F6681" s="243" t="s">
        <v>4200</v>
      </c>
      <c r="G6681" s="41"/>
      <c r="H6681" s="41"/>
      <c r="I6681" s="244"/>
      <c r="J6681" s="41"/>
      <c r="K6681" s="41"/>
      <c r="L6681" s="45"/>
      <c r="M6681" s="245"/>
      <c r="N6681" s="246"/>
      <c r="O6681" s="92"/>
      <c r="P6681" s="92"/>
      <c r="Q6681" s="92"/>
      <c r="R6681" s="92"/>
      <c r="S6681" s="92"/>
      <c r="T6681" s="93"/>
      <c r="U6681" s="39"/>
      <c r="V6681" s="39"/>
      <c r="W6681" s="39"/>
      <c r="X6681" s="39"/>
      <c r="Y6681" s="39"/>
      <c r="Z6681" s="39"/>
      <c r="AA6681" s="39"/>
      <c r="AB6681" s="39"/>
      <c r="AC6681" s="39"/>
      <c r="AD6681" s="39"/>
      <c r="AE6681" s="39"/>
      <c r="AT6681" s="18" t="s">
        <v>197</v>
      </c>
      <c r="AU6681" s="18" t="s">
        <v>80</v>
      </c>
    </row>
    <row r="6682" s="13" customFormat="1">
      <c r="A6682" s="13"/>
      <c r="B6682" s="249"/>
      <c r="C6682" s="250"/>
      <c r="D6682" s="242" t="s">
        <v>200</v>
      </c>
      <c r="E6682" s="251" t="s">
        <v>1</v>
      </c>
      <c r="F6682" s="252" t="s">
        <v>4203</v>
      </c>
      <c r="G6682" s="250"/>
      <c r="H6682" s="251" t="s">
        <v>1</v>
      </c>
      <c r="I6682" s="253"/>
      <c r="J6682" s="250"/>
      <c r="K6682" s="250"/>
      <c r="L6682" s="254"/>
      <c r="M6682" s="255"/>
      <c r="N6682" s="256"/>
      <c r="O6682" s="256"/>
      <c r="P6682" s="256"/>
      <c r="Q6682" s="256"/>
      <c r="R6682" s="256"/>
      <c r="S6682" s="256"/>
      <c r="T6682" s="257"/>
      <c r="U6682" s="13"/>
      <c r="V6682" s="13"/>
      <c r="W6682" s="13"/>
      <c r="X6682" s="13"/>
      <c r="Y6682" s="13"/>
      <c r="Z6682" s="13"/>
      <c r="AA6682" s="13"/>
      <c r="AB6682" s="13"/>
      <c r="AC6682" s="13"/>
      <c r="AD6682" s="13"/>
      <c r="AE6682" s="13"/>
      <c r="AT6682" s="258" t="s">
        <v>200</v>
      </c>
      <c r="AU6682" s="258" t="s">
        <v>80</v>
      </c>
      <c r="AV6682" s="13" t="s">
        <v>80</v>
      </c>
      <c r="AW6682" s="13" t="s">
        <v>30</v>
      </c>
      <c r="AX6682" s="13" t="s">
        <v>73</v>
      </c>
      <c r="AY6682" s="258" t="s">
        <v>189</v>
      </c>
    </row>
    <row r="6683" s="13" customFormat="1">
      <c r="A6683" s="13"/>
      <c r="B6683" s="249"/>
      <c r="C6683" s="250"/>
      <c r="D6683" s="242" t="s">
        <v>200</v>
      </c>
      <c r="E6683" s="251" t="s">
        <v>1</v>
      </c>
      <c r="F6683" s="252" t="s">
        <v>4204</v>
      </c>
      <c r="G6683" s="250"/>
      <c r="H6683" s="251" t="s">
        <v>1</v>
      </c>
      <c r="I6683" s="253"/>
      <c r="J6683" s="250"/>
      <c r="K6683" s="250"/>
      <c r="L6683" s="254"/>
      <c r="M6683" s="255"/>
      <c r="N6683" s="256"/>
      <c r="O6683" s="256"/>
      <c r="P6683" s="256"/>
      <c r="Q6683" s="256"/>
      <c r="R6683" s="256"/>
      <c r="S6683" s="256"/>
      <c r="T6683" s="257"/>
      <c r="U6683" s="13"/>
      <c r="V6683" s="13"/>
      <c r="W6683" s="13"/>
      <c r="X6683" s="13"/>
      <c r="Y6683" s="13"/>
      <c r="Z6683" s="13"/>
      <c r="AA6683" s="13"/>
      <c r="AB6683" s="13"/>
      <c r="AC6683" s="13"/>
      <c r="AD6683" s="13"/>
      <c r="AE6683" s="13"/>
      <c r="AT6683" s="258" t="s">
        <v>200</v>
      </c>
      <c r="AU6683" s="258" t="s">
        <v>80</v>
      </c>
      <c r="AV6683" s="13" t="s">
        <v>80</v>
      </c>
      <c r="AW6683" s="13" t="s">
        <v>30</v>
      </c>
      <c r="AX6683" s="13" t="s">
        <v>73</v>
      </c>
      <c r="AY6683" s="258" t="s">
        <v>189</v>
      </c>
    </row>
    <row r="6684" s="13" customFormat="1">
      <c r="A6684" s="13"/>
      <c r="B6684" s="249"/>
      <c r="C6684" s="250"/>
      <c r="D6684" s="242" t="s">
        <v>200</v>
      </c>
      <c r="E6684" s="251" t="s">
        <v>1</v>
      </c>
      <c r="F6684" s="252" t="s">
        <v>4205</v>
      </c>
      <c r="G6684" s="250"/>
      <c r="H6684" s="251" t="s">
        <v>1</v>
      </c>
      <c r="I6684" s="253"/>
      <c r="J6684" s="250"/>
      <c r="K6684" s="250"/>
      <c r="L6684" s="254"/>
      <c r="M6684" s="255"/>
      <c r="N6684" s="256"/>
      <c r="O6684" s="256"/>
      <c r="P6684" s="256"/>
      <c r="Q6684" s="256"/>
      <c r="R6684" s="256"/>
      <c r="S6684" s="256"/>
      <c r="T6684" s="257"/>
      <c r="U6684" s="13"/>
      <c r="V6684" s="13"/>
      <c r="W6684" s="13"/>
      <c r="X6684" s="13"/>
      <c r="Y6684" s="13"/>
      <c r="Z6684" s="13"/>
      <c r="AA6684" s="13"/>
      <c r="AB6684" s="13"/>
      <c r="AC6684" s="13"/>
      <c r="AD6684" s="13"/>
      <c r="AE6684" s="13"/>
      <c r="AT6684" s="258" t="s">
        <v>200</v>
      </c>
      <c r="AU6684" s="258" t="s">
        <v>80</v>
      </c>
      <c r="AV6684" s="13" t="s">
        <v>80</v>
      </c>
      <c r="AW6684" s="13" t="s">
        <v>30</v>
      </c>
      <c r="AX6684" s="13" t="s">
        <v>73</v>
      </c>
      <c r="AY6684" s="258" t="s">
        <v>189</v>
      </c>
    </row>
    <row r="6685" s="13" customFormat="1">
      <c r="A6685" s="13"/>
      <c r="B6685" s="249"/>
      <c r="C6685" s="250"/>
      <c r="D6685" s="242" t="s">
        <v>200</v>
      </c>
      <c r="E6685" s="251" t="s">
        <v>1</v>
      </c>
      <c r="F6685" s="252" t="s">
        <v>4206</v>
      </c>
      <c r="G6685" s="250"/>
      <c r="H6685" s="251" t="s">
        <v>1</v>
      </c>
      <c r="I6685" s="253"/>
      <c r="J6685" s="250"/>
      <c r="K6685" s="250"/>
      <c r="L6685" s="254"/>
      <c r="M6685" s="255"/>
      <c r="N6685" s="256"/>
      <c r="O6685" s="256"/>
      <c r="P6685" s="256"/>
      <c r="Q6685" s="256"/>
      <c r="R6685" s="256"/>
      <c r="S6685" s="256"/>
      <c r="T6685" s="257"/>
      <c r="U6685" s="13"/>
      <c r="V6685" s="13"/>
      <c r="W6685" s="13"/>
      <c r="X6685" s="13"/>
      <c r="Y6685" s="13"/>
      <c r="Z6685" s="13"/>
      <c r="AA6685" s="13"/>
      <c r="AB6685" s="13"/>
      <c r="AC6685" s="13"/>
      <c r="AD6685" s="13"/>
      <c r="AE6685" s="13"/>
      <c r="AT6685" s="258" t="s">
        <v>200</v>
      </c>
      <c r="AU6685" s="258" t="s">
        <v>80</v>
      </c>
      <c r="AV6685" s="13" t="s">
        <v>80</v>
      </c>
      <c r="AW6685" s="13" t="s">
        <v>30</v>
      </c>
      <c r="AX6685" s="13" t="s">
        <v>73</v>
      </c>
      <c r="AY6685" s="258" t="s">
        <v>189</v>
      </c>
    </row>
    <row r="6686" s="13" customFormat="1">
      <c r="A6686" s="13"/>
      <c r="B6686" s="249"/>
      <c r="C6686" s="250"/>
      <c r="D6686" s="242" t="s">
        <v>200</v>
      </c>
      <c r="E6686" s="251" t="s">
        <v>1</v>
      </c>
      <c r="F6686" s="252" t="s">
        <v>4207</v>
      </c>
      <c r="G6686" s="250"/>
      <c r="H6686" s="251" t="s">
        <v>1</v>
      </c>
      <c r="I6686" s="253"/>
      <c r="J6686" s="250"/>
      <c r="K6686" s="250"/>
      <c r="L6686" s="254"/>
      <c r="M6686" s="255"/>
      <c r="N6686" s="256"/>
      <c r="O6686" s="256"/>
      <c r="P6686" s="256"/>
      <c r="Q6686" s="256"/>
      <c r="R6686" s="256"/>
      <c r="S6686" s="256"/>
      <c r="T6686" s="257"/>
      <c r="U6686" s="13"/>
      <c r="V6686" s="13"/>
      <c r="W6686" s="13"/>
      <c r="X6686" s="13"/>
      <c r="Y6686" s="13"/>
      <c r="Z6686" s="13"/>
      <c r="AA6686" s="13"/>
      <c r="AB6686" s="13"/>
      <c r="AC6686" s="13"/>
      <c r="AD6686" s="13"/>
      <c r="AE6686" s="13"/>
      <c r="AT6686" s="258" t="s">
        <v>200</v>
      </c>
      <c r="AU6686" s="258" t="s">
        <v>80</v>
      </c>
      <c r="AV6686" s="13" t="s">
        <v>80</v>
      </c>
      <c r="AW6686" s="13" t="s">
        <v>30</v>
      </c>
      <c r="AX6686" s="13" t="s">
        <v>73</v>
      </c>
      <c r="AY6686" s="258" t="s">
        <v>189</v>
      </c>
    </row>
    <row r="6687" s="13" customFormat="1">
      <c r="A6687" s="13"/>
      <c r="B6687" s="249"/>
      <c r="C6687" s="250"/>
      <c r="D6687" s="242" t="s">
        <v>200</v>
      </c>
      <c r="E6687" s="251" t="s">
        <v>1</v>
      </c>
      <c r="F6687" s="252" t="s">
        <v>2831</v>
      </c>
      <c r="G6687" s="250"/>
      <c r="H6687" s="251" t="s">
        <v>1</v>
      </c>
      <c r="I6687" s="253"/>
      <c r="J6687" s="250"/>
      <c r="K6687" s="250"/>
      <c r="L6687" s="254"/>
      <c r="M6687" s="255"/>
      <c r="N6687" s="256"/>
      <c r="O6687" s="256"/>
      <c r="P6687" s="256"/>
      <c r="Q6687" s="256"/>
      <c r="R6687" s="256"/>
      <c r="S6687" s="256"/>
      <c r="T6687" s="257"/>
      <c r="U6687" s="13"/>
      <c r="V6687" s="13"/>
      <c r="W6687" s="13"/>
      <c r="X6687" s="13"/>
      <c r="Y6687" s="13"/>
      <c r="Z6687" s="13"/>
      <c r="AA6687" s="13"/>
      <c r="AB6687" s="13"/>
      <c r="AC6687" s="13"/>
      <c r="AD6687" s="13"/>
      <c r="AE6687" s="13"/>
      <c r="AT6687" s="258" t="s">
        <v>200</v>
      </c>
      <c r="AU6687" s="258" t="s">
        <v>80</v>
      </c>
      <c r="AV6687" s="13" t="s">
        <v>80</v>
      </c>
      <c r="AW6687" s="13" t="s">
        <v>30</v>
      </c>
      <c r="AX6687" s="13" t="s">
        <v>73</v>
      </c>
      <c r="AY6687" s="258" t="s">
        <v>189</v>
      </c>
    </row>
    <row r="6688" s="14" customFormat="1">
      <c r="A6688" s="14"/>
      <c r="B6688" s="259"/>
      <c r="C6688" s="260"/>
      <c r="D6688" s="242" t="s">
        <v>200</v>
      </c>
      <c r="E6688" s="261" t="s">
        <v>1</v>
      </c>
      <c r="F6688" s="262" t="s">
        <v>82</v>
      </c>
      <c r="G6688" s="260"/>
      <c r="H6688" s="263">
        <v>2</v>
      </c>
      <c r="I6688" s="264"/>
      <c r="J6688" s="260"/>
      <c r="K6688" s="260"/>
      <c r="L6688" s="265"/>
      <c r="M6688" s="266"/>
      <c r="N6688" s="267"/>
      <c r="O6688" s="267"/>
      <c r="P6688" s="267"/>
      <c r="Q6688" s="267"/>
      <c r="R6688" s="267"/>
      <c r="S6688" s="267"/>
      <c r="T6688" s="268"/>
      <c r="U6688" s="14"/>
      <c r="V6688" s="14"/>
      <c r="W6688" s="14"/>
      <c r="X6688" s="14"/>
      <c r="Y6688" s="14"/>
      <c r="Z6688" s="14"/>
      <c r="AA6688" s="14"/>
      <c r="AB6688" s="14"/>
      <c r="AC6688" s="14"/>
      <c r="AD6688" s="14"/>
      <c r="AE6688" s="14"/>
      <c r="AT6688" s="269" t="s">
        <v>200</v>
      </c>
      <c r="AU6688" s="269" t="s">
        <v>80</v>
      </c>
      <c r="AV6688" s="14" t="s">
        <v>82</v>
      </c>
      <c r="AW6688" s="14" t="s">
        <v>30</v>
      </c>
      <c r="AX6688" s="14" t="s">
        <v>80</v>
      </c>
      <c r="AY6688" s="269" t="s">
        <v>189</v>
      </c>
    </row>
    <row r="6689" s="2" customFormat="1" ht="16.5" customHeight="1">
      <c r="A6689" s="39"/>
      <c r="B6689" s="40"/>
      <c r="C6689" s="228" t="s">
        <v>4208</v>
      </c>
      <c r="D6689" s="228" t="s">
        <v>191</v>
      </c>
      <c r="E6689" s="229" t="s">
        <v>4209</v>
      </c>
      <c r="F6689" s="230" t="s">
        <v>4210</v>
      </c>
      <c r="G6689" s="231" t="s">
        <v>359</v>
      </c>
      <c r="H6689" s="232">
        <v>1</v>
      </c>
      <c r="I6689" s="233"/>
      <c r="J6689" s="234">
        <f>ROUND(I6689*H6689,2)</f>
        <v>0</v>
      </c>
      <c r="K6689" s="235"/>
      <c r="L6689" s="45"/>
      <c r="M6689" s="236" t="s">
        <v>1</v>
      </c>
      <c r="N6689" s="237" t="s">
        <v>38</v>
      </c>
      <c r="O6689" s="92"/>
      <c r="P6689" s="238">
        <f>O6689*H6689</f>
        <v>0</v>
      </c>
      <c r="Q6689" s="238">
        <v>0</v>
      </c>
      <c r="R6689" s="238">
        <f>Q6689*H6689</f>
        <v>0</v>
      </c>
      <c r="S6689" s="238">
        <v>0</v>
      </c>
      <c r="T6689" s="239">
        <f>S6689*H6689</f>
        <v>0</v>
      </c>
      <c r="U6689" s="39"/>
      <c r="V6689" s="39"/>
      <c r="W6689" s="39"/>
      <c r="X6689" s="39"/>
      <c r="Y6689" s="39"/>
      <c r="Z6689" s="39"/>
      <c r="AA6689" s="39"/>
      <c r="AB6689" s="39"/>
      <c r="AC6689" s="39"/>
      <c r="AD6689" s="39"/>
      <c r="AE6689" s="39"/>
      <c r="AR6689" s="240" t="s">
        <v>4201</v>
      </c>
      <c r="AT6689" s="240" t="s">
        <v>191</v>
      </c>
      <c r="AU6689" s="240" t="s">
        <v>80</v>
      </c>
      <c r="AY6689" s="18" t="s">
        <v>189</v>
      </c>
      <c r="BE6689" s="241">
        <f>IF(N6689="základní",J6689,0)</f>
        <v>0</v>
      </c>
      <c r="BF6689" s="241">
        <f>IF(N6689="snížená",J6689,0)</f>
        <v>0</v>
      </c>
      <c r="BG6689" s="241">
        <f>IF(N6689="zákl. přenesená",J6689,0)</f>
        <v>0</v>
      </c>
      <c r="BH6689" s="241">
        <f>IF(N6689="sníž. přenesená",J6689,0)</f>
        <v>0</v>
      </c>
      <c r="BI6689" s="241">
        <f>IF(N6689="nulová",J6689,0)</f>
        <v>0</v>
      </c>
      <c r="BJ6689" s="18" t="s">
        <v>80</v>
      </c>
      <c r="BK6689" s="241">
        <f>ROUND(I6689*H6689,2)</f>
        <v>0</v>
      </c>
      <c r="BL6689" s="18" t="s">
        <v>4201</v>
      </c>
      <c r="BM6689" s="240" t="s">
        <v>4211</v>
      </c>
    </row>
    <row r="6690" s="2" customFormat="1">
      <c r="A6690" s="39"/>
      <c r="B6690" s="40"/>
      <c r="C6690" s="41"/>
      <c r="D6690" s="242" t="s">
        <v>197</v>
      </c>
      <c r="E6690" s="41"/>
      <c r="F6690" s="243" t="s">
        <v>4210</v>
      </c>
      <c r="G6690" s="41"/>
      <c r="H6690" s="41"/>
      <c r="I6690" s="244"/>
      <c r="J6690" s="41"/>
      <c r="K6690" s="41"/>
      <c r="L6690" s="45"/>
      <c r="M6690" s="245"/>
      <c r="N6690" s="246"/>
      <c r="O6690" s="92"/>
      <c r="P6690" s="92"/>
      <c r="Q6690" s="92"/>
      <c r="R6690" s="92"/>
      <c r="S6690" s="92"/>
      <c r="T6690" s="93"/>
      <c r="U6690" s="39"/>
      <c r="V6690" s="39"/>
      <c r="W6690" s="39"/>
      <c r="X6690" s="39"/>
      <c r="Y6690" s="39"/>
      <c r="Z6690" s="39"/>
      <c r="AA6690" s="39"/>
      <c r="AB6690" s="39"/>
      <c r="AC6690" s="39"/>
      <c r="AD6690" s="39"/>
      <c r="AE6690" s="39"/>
      <c r="AT6690" s="18" t="s">
        <v>197</v>
      </c>
      <c r="AU6690" s="18" t="s">
        <v>80</v>
      </c>
    </row>
    <row r="6691" s="13" customFormat="1">
      <c r="A6691" s="13"/>
      <c r="B6691" s="249"/>
      <c r="C6691" s="250"/>
      <c r="D6691" s="242" t="s">
        <v>200</v>
      </c>
      <c r="E6691" s="251" t="s">
        <v>1</v>
      </c>
      <c r="F6691" s="252" t="s">
        <v>4203</v>
      </c>
      <c r="G6691" s="250"/>
      <c r="H6691" s="251" t="s">
        <v>1</v>
      </c>
      <c r="I6691" s="253"/>
      <c r="J6691" s="250"/>
      <c r="K6691" s="250"/>
      <c r="L6691" s="254"/>
      <c r="M6691" s="255"/>
      <c r="N6691" s="256"/>
      <c r="O6691" s="256"/>
      <c r="P6691" s="256"/>
      <c r="Q6691" s="256"/>
      <c r="R6691" s="256"/>
      <c r="S6691" s="256"/>
      <c r="T6691" s="257"/>
      <c r="U6691" s="13"/>
      <c r="V6691" s="13"/>
      <c r="W6691" s="13"/>
      <c r="X6691" s="13"/>
      <c r="Y6691" s="13"/>
      <c r="Z6691" s="13"/>
      <c r="AA6691" s="13"/>
      <c r="AB6691" s="13"/>
      <c r="AC6691" s="13"/>
      <c r="AD6691" s="13"/>
      <c r="AE6691" s="13"/>
      <c r="AT6691" s="258" t="s">
        <v>200</v>
      </c>
      <c r="AU6691" s="258" t="s">
        <v>80</v>
      </c>
      <c r="AV6691" s="13" t="s">
        <v>80</v>
      </c>
      <c r="AW6691" s="13" t="s">
        <v>30</v>
      </c>
      <c r="AX6691" s="13" t="s">
        <v>73</v>
      </c>
      <c r="AY6691" s="258" t="s">
        <v>189</v>
      </c>
    </row>
    <row r="6692" s="13" customFormat="1">
      <c r="A6692" s="13"/>
      <c r="B6692" s="249"/>
      <c r="C6692" s="250"/>
      <c r="D6692" s="242" t="s">
        <v>200</v>
      </c>
      <c r="E6692" s="251" t="s">
        <v>1</v>
      </c>
      <c r="F6692" s="252" t="s">
        <v>4212</v>
      </c>
      <c r="G6692" s="250"/>
      <c r="H6692" s="251" t="s">
        <v>1</v>
      </c>
      <c r="I6692" s="253"/>
      <c r="J6692" s="250"/>
      <c r="K6692" s="250"/>
      <c r="L6692" s="254"/>
      <c r="M6692" s="255"/>
      <c r="N6692" s="256"/>
      <c r="O6692" s="256"/>
      <c r="P6692" s="256"/>
      <c r="Q6692" s="256"/>
      <c r="R6692" s="256"/>
      <c r="S6692" s="256"/>
      <c r="T6692" s="257"/>
      <c r="U6692" s="13"/>
      <c r="V6692" s="13"/>
      <c r="W6692" s="13"/>
      <c r="X6692" s="13"/>
      <c r="Y6692" s="13"/>
      <c r="Z6692" s="13"/>
      <c r="AA6692" s="13"/>
      <c r="AB6692" s="13"/>
      <c r="AC6692" s="13"/>
      <c r="AD6692" s="13"/>
      <c r="AE6692" s="13"/>
      <c r="AT6692" s="258" t="s">
        <v>200</v>
      </c>
      <c r="AU6692" s="258" t="s">
        <v>80</v>
      </c>
      <c r="AV6692" s="13" t="s">
        <v>80</v>
      </c>
      <c r="AW6692" s="13" t="s">
        <v>30</v>
      </c>
      <c r="AX6692" s="13" t="s">
        <v>73</v>
      </c>
      <c r="AY6692" s="258" t="s">
        <v>189</v>
      </c>
    </row>
    <row r="6693" s="13" customFormat="1">
      <c r="A6693" s="13"/>
      <c r="B6693" s="249"/>
      <c r="C6693" s="250"/>
      <c r="D6693" s="242" t="s">
        <v>200</v>
      </c>
      <c r="E6693" s="251" t="s">
        <v>1</v>
      </c>
      <c r="F6693" s="252" t="s">
        <v>4213</v>
      </c>
      <c r="G6693" s="250"/>
      <c r="H6693" s="251" t="s">
        <v>1</v>
      </c>
      <c r="I6693" s="253"/>
      <c r="J6693" s="250"/>
      <c r="K6693" s="250"/>
      <c r="L6693" s="254"/>
      <c r="M6693" s="255"/>
      <c r="N6693" s="256"/>
      <c r="O6693" s="256"/>
      <c r="P6693" s="256"/>
      <c r="Q6693" s="256"/>
      <c r="R6693" s="256"/>
      <c r="S6693" s="256"/>
      <c r="T6693" s="257"/>
      <c r="U6693" s="13"/>
      <c r="V6693" s="13"/>
      <c r="W6693" s="13"/>
      <c r="X6693" s="13"/>
      <c r="Y6693" s="13"/>
      <c r="Z6693" s="13"/>
      <c r="AA6693" s="13"/>
      <c r="AB6693" s="13"/>
      <c r="AC6693" s="13"/>
      <c r="AD6693" s="13"/>
      <c r="AE6693" s="13"/>
      <c r="AT6693" s="258" t="s">
        <v>200</v>
      </c>
      <c r="AU6693" s="258" t="s">
        <v>80</v>
      </c>
      <c r="AV6693" s="13" t="s">
        <v>80</v>
      </c>
      <c r="AW6693" s="13" t="s">
        <v>30</v>
      </c>
      <c r="AX6693" s="13" t="s">
        <v>73</v>
      </c>
      <c r="AY6693" s="258" t="s">
        <v>189</v>
      </c>
    </row>
    <row r="6694" s="13" customFormat="1">
      <c r="A6694" s="13"/>
      <c r="B6694" s="249"/>
      <c r="C6694" s="250"/>
      <c r="D6694" s="242" t="s">
        <v>200</v>
      </c>
      <c r="E6694" s="251" t="s">
        <v>1</v>
      </c>
      <c r="F6694" s="252" t="s">
        <v>2831</v>
      </c>
      <c r="G6694" s="250"/>
      <c r="H6694" s="251" t="s">
        <v>1</v>
      </c>
      <c r="I6694" s="253"/>
      <c r="J6694" s="250"/>
      <c r="K6694" s="250"/>
      <c r="L6694" s="254"/>
      <c r="M6694" s="255"/>
      <c r="N6694" s="256"/>
      <c r="O6694" s="256"/>
      <c r="P6694" s="256"/>
      <c r="Q6694" s="256"/>
      <c r="R6694" s="256"/>
      <c r="S6694" s="256"/>
      <c r="T6694" s="257"/>
      <c r="U6694" s="13"/>
      <c r="V6694" s="13"/>
      <c r="W6694" s="13"/>
      <c r="X6694" s="13"/>
      <c r="Y6694" s="13"/>
      <c r="Z6694" s="13"/>
      <c r="AA6694" s="13"/>
      <c r="AB6694" s="13"/>
      <c r="AC6694" s="13"/>
      <c r="AD6694" s="13"/>
      <c r="AE6694" s="13"/>
      <c r="AT6694" s="258" t="s">
        <v>200</v>
      </c>
      <c r="AU6694" s="258" t="s">
        <v>80</v>
      </c>
      <c r="AV6694" s="13" t="s">
        <v>80</v>
      </c>
      <c r="AW6694" s="13" t="s">
        <v>30</v>
      </c>
      <c r="AX6694" s="13" t="s">
        <v>73</v>
      </c>
      <c r="AY6694" s="258" t="s">
        <v>189</v>
      </c>
    </row>
    <row r="6695" s="14" customFormat="1">
      <c r="A6695" s="14"/>
      <c r="B6695" s="259"/>
      <c r="C6695" s="260"/>
      <c r="D6695" s="242" t="s">
        <v>200</v>
      </c>
      <c r="E6695" s="261" t="s">
        <v>1</v>
      </c>
      <c r="F6695" s="262" t="s">
        <v>80</v>
      </c>
      <c r="G6695" s="260"/>
      <c r="H6695" s="263">
        <v>1</v>
      </c>
      <c r="I6695" s="264"/>
      <c r="J6695" s="260"/>
      <c r="K6695" s="260"/>
      <c r="L6695" s="265"/>
      <c r="M6695" s="266"/>
      <c r="N6695" s="267"/>
      <c r="O6695" s="267"/>
      <c r="P6695" s="267"/>
      <c r="Q6695" s="267"/>
      <c r="R6695" s="267"/>
      <c r="S6695" s="267"/>
      <c r="T6695" s="268"/>
      <c r="U6695" s="14"/>
      <c r="V6695" s="14"/>
      <c r="W6695" s="14"/>
      <c r="X6695" s="14"/>
      <c r="Y6695" s="14"/>
      <c r="Z6695" s="14"/>
      <c r="AA6695" s="14"/>
      <c r="AB6695" s="14"/>
      <c r="AC6695" s="14"/>
      <c r="AD6695" s="14"/>
      <c r="AE6695" s="14"/>
      <c r="AT6695" s="269" t="s">
        <v>200</v>
      </c>
      <c r="AU6695" s="269" t="s">
        <v>80</v>
      </c>
      <c r="AV6695" s="14" t="s">
        <v>82</v>
      </c>
      <c r="AW6695" s="14" t="s">
        <v>30</v>
      </c>
      <c r="AX6695" s="14" t="s">
        <v>80</v>
      </c>
      <c r="AY6695" s="269" t="s">
        <v>189</v>
      </c>
    </row>
    <row r="6696" s="2" customFormat="1" ht="16.5" customHeight="1">
      <c r="A6696" s="39"/>
      <c r="B6696" s="40"/>
      <c r="C6696" s="228" t="s">
        <v>4214</v>
      </c>
      <c r="D6696" s="228" t="s">
        <v>191</v>
      </c>
      <c r="E6696" s="229" t="s">
        <v>4215</v>
      </c>
      <c r="F6696" s="230" t="s">
        <v>4216</v>
      </c>
      <c r="G6696" s="231" t="s">
        <v>359</v>
      </c>
      <c r="H6696" s="232">
        <v>1</v>
      </c>
      <c r="I6696" s="233"/>
      <c r="J6696" s="234">
        <f>ROUND(I6696*H6696,2)</f>
        <v>0</v>
      </c>
      <c r="K6696" s="235"/>
      <c r="L6696" s="45"/>
      <c r="M6696" s="236" t="s">
        <v>1</v>
      </c>
      <c r="N6696" s="237" t="s">
        <v>38</v>
      </c>
      <c r="O6696" s="92"/>
      <c r="P6696" s="238">
        <f>O6696*H6696</f>
        <v>0</v>
      </c>
      <c r="Q6696" s="238">
        <v>0</v>
      </c>
      <c r="R6696" s="238">
        <f>Q6696*H6696</f>
        <v>0</v>
      </c>
      <c r="S6696" s="238">
        <v>0</v>
      </c>
      <c r="T6696" s="239">
        <f>S6696*H6696</f>
        <v>0</v>
      </c>
      <c r="U6696" s="39"/>
      <c r="V6696" s="39"/>
      <c r="W6696" s="39"/>
      <c r="X6696" s="39"/>
      <c r="Y6696" s="39"/>
      <c r="Z6696" s="39"/>
      <c r="AA6696" s="39"/>
      <c r="AB6696" s="39"/>
      <c r="AC6696" s="39"/>
      <c r="AD6696" s="39"/>
      <c r="AE6696" s="39"/>
      <c r="AR6696" s="240" t="s">
        <v>4201</v>
      </c>
      <c r="AT6696" s="240" t="s">
        <v>191</v>
      </c>
      <c r="AU6696" s="240" t="s">
        <v>80</v>
      </c>
      <c r="AY6696" s="18" t="s">
        <v>189</v>
      </c>
      <c r="BE6696" s="241">
        <f>IF(N6696="základní",J6696,0)</f>
        <v>0</v>
      </c>
      <c r="BF6696" s="241">
        <f>IF(N6696="snížená",J6696,0)</f>
        <v>0</v>
      </c>
      <c r="BG6696" s="241">
        <f>IF(N6696="zákl. přenesená",J6696,0)</f>
        <v>0</v>
      </c>
      <c r="BH6696" s="241">
        <f>IF(N6696="sníž. přenesená",J6696,0)</f>
        <v>0</v>
      </c>
      <c r="BI6696" s="241">
        <f>IF(N6696="nulová",J6696,0)</f>
        <v>0</v>
      </c>
      <c r="BJ6696" s="18" t="s">
        <v>80</v>
      </c>
      <c r="BK6696" s="241">
        <f>ROUND(I6696*H6696,2)</f>
        <v>0</v>
      </c>
      <c r="BL6696" s="18" t="s">
        <v>4201</v>
      </c>
      <c r="BM6696" s="240" t="s">
        <v>4217</v>
      </c>
    </row>
    <row r="6697" s="2" customFormat="1">
      <c r="A6697" s="39"/>
      <c r="B6697" s="40"/>
      <c r="C6697" s="41"/>
      <c r="D6697" s="242" t="s">
        <v>197</v>
      </c>
      <c r="E6697" s="41"/>
      <c r="F6697" s="243" t="s">
        <v>4216</v>
      </c>
      <c r="G6697" s="41"/>
      <c r="H6697" s="41"/>
      <c r="I6697" s="244"/>
      <c r="J6697" s="41"/>
      <c r="K6697" s="41"/>
      <c r="L6697" s="45"/>
      <c r="M6697" s="245"/>
      <c r="N6697" s="246"/>
      <c r="O6697" s="92"/>
      <c r="P6697" s="92"/>
      <c r="Q6697" s="92"/>
      <c r="R6697" s="92"/>
      <c r="S6697" s="92"/>
      <c r="T6697" s="93"/>
      <c r="U6697" s="39"/>
      <c r="V6697" s="39"/>
      <c r="W6697" s="39"/>
      <c r="X6697" s="39"/>
      <c r="Y6697" s="39"/>
      <c r="Z6697" s="39"/>
      <c r="AA6697" s="39"/>
      <c r="AB6697" s="39"/>
      <c r="AC6697" s="39"/>
      <c r="AD6697" s="39"/>
      <c r="AE6697" s="39"/>
      <c r="AT6697" s="18" t="s">
        <v>197</v>
      </c>
      <c r="AU6697" s="18" t="s">
        <v>80</v>
      </c>
    </row>
    <row r="6698" s="13" customFormat="1">
      <c r="A6698" s="13"/>
      <c r="B6698" s="249"/>
      <c r="C6698" s="250"/>
      <c r="D6698" s="242" t="s">
        <v>200</v>
      </c>
      <c r="E6698" s="251" t="s">
        <v>1</v>
      </c>
      <c r="F6698" s="252" t="s">
        <v>4203</v>
      </c>
      <c r="G6698" s="250"/>
      <c r="H6698" s="251" t="s">
        <v>1</v>
      </c>
      <c r="I6698" s="253"/>
      <c r="J6698" s="250"/>
      <c r="K6698" s="250"/>
      <c r="L6698" s="254"/>
      <c r="M6698" s="255"/>
      <c r="N6698" s="256"/>
      <c r="O6698" s="256"/>
      <c r="P6698" s="256"/>
      <c r="Q6698" s="256"/>
      <c r="R6698" s="256"/>
      <c r="S6698" s="256"/>
      <c r="T6698" s="257"/>
      <c r="U6698" s="13"/>
      <c r="V6698" s="13"/>
      <c r="W6698" s="13"/>
      <c r="X6698" s="13"/>
      <c r="Y6698" s="13"/>
      <c r="Z6698" s="13"/>
      <c r="AA6698" s="13"/>
      <c r="AB6698" s="13"/>
      <c r="AC6698" s="13"/>
      <c r="AD6698" s="13"/>
      <c r="AE6698" s="13"/>
      <c r="AT6698" s="258" t="s">
        <v>200</v>
      </c>
      <c r="AU6698" s="258" t="s">
        <v>80</v>
      </c>
      <c r="AV6698" s="13" t="s">
        <v>80</v>
      </c>
      <c r="AW6698" s="13" t="s">
        <v>30</v>
      </c>
      <c r="AX6698" s="13" t="s">
        <v>73</v>
      </c>
      <c r="AY6698" s="258" t="s">
        <v>189</v>
      </c>
    </row>
    <row r="6699" s="13" customFormat="1">
      <c r="A6699" s="13"/>
      <c r="B6699" s="249"/>
      <c r="C6699" s="250"/>
      <c r="D6699" s="242" t="s">
        <v>200</v>
      </c>
      <c r="E6699" s="251" t="s">
        <v>1</v>
      </c>
      <c r="F6699" s="252" t="s">
        <v>4205</v>
      </c>
      <c r="G6699" s="250"/>
      <c r="H6699" s="251" t="s">
        <v>1</v>
      </c>
      <c r="I6699" s="253"/>
      <c r="J6699" s="250"/>
      <c r="K6699" s="250"/>
      <c r="L6699" s="254"/>
      <c r="M6699" s="255"/>
      <c r="N6699" s="256"/>
      <c r="O6699" s="256"/>
      <c r="P6699" s="256"/>
      <c r="Q6699" s="256"/>
      <c r="R6699" s="256"/>
      <c r="S6699" s="256"/>
      <c r="T6699" s="257"/>
      <c r="U6699" s="13"/>
      <c r="V6699" s="13"/>
      <c r="W6699" s="13"/>
      <c r="X6699" s="13"/>
      <c r="Y6699" s="13"/>
      <c r="Z6699" s="13"/>
      <c r="AA6699" s="13"/>
      <c r="AB6699" s="13"/>
      <c r="AC6699" s="13"/>
      <c r="AD6699" s="13"/>
      <c r="AE6699" s="13"/>
      <c r="AT6699" s="258" t="s">
        <v>200</v>
      </c>
      <c r="AU6699" s="258" t="s">
        <v>80</v>
      </c>
      <c r="AV6699" s="13" t="s">
        <v>80</v>
      </c>
      <c r="AW6699" s="13" t="s">
        <v>30</v>
      </c>
      <c r="AX6699" s="13" t="s">
        <v>73</v>
      </c>
      <c r="AY6699" s="258" t="s">
        <v>189</v>
      </c>
    </row>
    <row r="6700" s="13" customFormat="1">
      <c r="A6700" s="13"/>
      <c r="B6700" s="249"/>
      <c r="C6700" s="250"/>
      <c r="D6700" s="242" t="s">
        <v>200</v>
      </c>
      <c r="E6700" s="251" t="s">
        <v>1</v>
      </c>
      <c r="F6700" s="252" t="s">
        <v>4218</v>
      </c>
      <c r="G6700" s="250"/>
      <c r="H6700" s="251" t="s">
        <v>1</v>
      </c>
      <c r="I6700" s="253"/>
      <c r="J6700" s="250"/>
      <c r="K6700" s="250"/>
      <c r="L6700" s="254"/>
      <c r="M6700" s="255"/>
      <c r="N6700" s="256"/>
      <c r="O6700" s="256"/>
      <c r="P6700" s="256"/>
      <c r="Q6700" s="256"/>
      <c r="R6700" s="256"/>
      <c r="S6700" s="256"/>
      <c r="T6700" s="257"/>
      <c r="U6700" s="13"/>
      <c r="V6700" s="13"/>
      <c r="W6700" s="13"/>
      <c r="X6700" s="13"/>
      <c r="Y6700" s="13"/>
      <c r="Z6700" s="13"/>
      <c r="AA6700" s="13"/>
      <c r="AB6700" s="13"/>
      <c r="AC6700" s="13"/>
      <c r="AD6700" s="13"/>
      <c r="AE6700" s="13"/>
      <c r="AT6700" s="258" t="s">
        <v>200</v>
      </c>
      <c r="AU6700" s="258" t="s">
        <v>80</v>
      </c>
      <c r="AV6700" s="13" t="s">
        <v>80</v>
      </c>
      <c r="AW6700" s="13" t="s">
        <v>30</v>
      </c>
      <c r="AX6700" s="13" t="s">
        <v>73</v>
      </c>
      <c r="AY6700" s="258" t="s">
        <v>189</v>
      </c>
    </row>
    <row r="6701" s="13" customFormat="1">
      <c r="A6701" s="13"/>
      <c r="B6701" s="249"/>
      <c r="C6701" s="250"/>
      <c r="D6701" s="242" t="s">
        <v>200</v>
      </c>
      <c r="E6701" s="251" t="s">
        <v>1</v>
      </c>
      <c r="F6701" s="252" t="s">
        <v>4219</v>
      </c>
      <c r="G6701" s="250"/>
      <c r="H6701" s="251" t="s">
        <v>1</v>
      </c>
      <c r="I6701" s="253"/>
      <c r="J6701" s="250"/>
      <c r="K6701" s="250"/>
      <c r="L6701" s="254"/>
      <c r="M6701" s="255"/>
      <c r="N6701" s="256"/>
      <c r="O6701" s="256"/>
      <c r="P6701" s="256"/>
      <c r="Q6701" s="256"/>
      <c r="R6701" s="256"/>
      <c r="S6701" s="256"/>
      <c r="T6701" s="257"/>
      <c r="U6701" s="13"/>
      <c r="V6701" s="13"/>
      <c r="W6701" s="13"/>
      <c r="X6701" s="13"/>
      <c r="Y6701" s="13"/>
      <c r="Z6701" s="13"/>
      <c r="AA6701" s="13"/>
      <c r="AB6701" s="13"/>
      <c r="AC6701" s="13"/>
      <c r="AD6701" s="13"/>
      <c r="AE6701" s="13"/>
      <c r="AT6701" s="258" t="s">
        <v>200</v>
      </c>
      <c r="AU6701" s="258" t="s">
        <v>80</v>
      </c>
      <c r="AV6701" s="13" t="s">
        <v>80</v>
      </c>
      <c r="AW6701" s="13" t="s">
        <v>30</v>
      </c>
      <c r="AX6701" s="13" t="s">
        <v>73</v>
      </c>
      <c r="AY6701" s="258" t="s">
        <v>189</v>
      </c>
    </row>
    <row r="6702" s="13" customFormat="1">
      <c r="A6702" s="13"/>
      <c r="B6702" s="249"/>
      <c r="C6702" s="250"/>
      <c r="D6702" s="242" t="s">
        <v>200</v>
      </c>
      <c r="E6702" s="251" t="s">
        <v>1</v>
      </c>
      <c r="F6702" s="252" t="s">
        <v>4220</v>
      </c>
      <c r="G6702" s="250"/>
      <c r="H6702" s="251" t="s">
        <v>1</v>
      </c>
      <c r="I6702" s="253"/>
      <c r="J6702" s="250"/>
      <c r="K6702" s="250"/>
      <c r="L6702" s="254"/>
      <c r="M6702" s="255"/>
      <c r="N6702" s="256"/>
      <c r="O6702" s="256"/>
      <c r="P6702" s="256"/>
      <c r="Q6702" s="256"/>
      <c r="R6702" s="256"/>
      <c r="S6702" s="256"/>
      <c r="T6702" s="257"/>
      <c r="U6702" s="13"/>
      <c r="V6702" s="13"/>
      <c r="W6702" s="13"/>
      <c r="X6702" s="13"/>
      <c r="Y6702" s="13"/>
      <c r="Z6702" s="13"/>
      <c r="AA6702" s="13"/>
      <c r="AB6702" s="13"/>
      <c r="AC6702" s="13"/>
      <c r="AD6702" s="13"/>
      <c r="AE6702" s="13"/>
      <c r="AT6702" s="258" t="s">
        <v>200</v>
      </c>
      <c r="AU6702" s="258" t="s">
        <v>80</v>
      </c>
      <c r="AV6702" s="13" t="s">
        <v>80</v>
      </c>
      <c r="AW6702" s="13" t="s">
        <v>30</v>
      </c>
      <c r="AX6702" s="13" t="s">
        <v>73</v>
      </c>
      <c r="AY6702" s="258" t="s">
        <v>189</v>
      </c>
    </row>
    <row r="6703" s="14" customFormat="1">
      <c r="A6703" s="14"/>
      <c r="B6703" s="259"/>
      <c r="C6703" s="260"/>
      <c r="D6703" s="242" t="s">
        <v>200</v>
      </c>
      <c r="E6703" s="261" t="s">
        <v>1</v>
      </c>
      <c r="F6703" s="262" t="s">
        <v>80</v>
      </c>
      <c r="G6703" s="260"/>
      <c r="H6703" s="263">
        <v>1</v>
      </c>
      <c r="I6703" s="264"/>
      <c r="J6703" s="260"/>
      <c r="K6703" s="260"/>
      <c r="L6703" s="265"/>
      <c r="M6703" s="266"/>
      <c r="N6703" s="267"/>
      <c r="O6703" s="267"/>
      <c r="P6703" s="267"/>
      <c r="Q6703" s="267"/>
      <c r="R6703" s="267"/>
      <c r="S6703" s="267"/>
      <c r="T6703" s="268"/>
      <c r="U6703" s="14"/>
      <c r="V6703" s="14"/>
      <c r="W6703" s="14"/>
      <c r="X6703" s="14"/>
      <c r="Y6703" s="14"/>
      <c r="Z6703" s="14"/>
      <c r="AA6703" s="14"/>
      <c r="AB6703" s="14"/>
      <c r="AC6703" s="14"/>
      <c r="AD6703" s="14"/>
      <c r="AE6703" s="14"/>
      <c r="AT6703" s="269" t="s">
        <v>200</v>
      </c>
      <c r="AU6703" s="269" t="s">
        <v>80</v>
      </c>
      <c r="AV6703" s="14" t="s">
        <v>82</v>
      </c>
      <c r="AW6703" s="14" t="s">
        <v>30</v>
      </c>
      <c r="AX6703" s="14" t="s">
        <v>80</v>
      </c>
      <c r="AY6703" s="269" t="s">
        <v>189</v>
      </c>
    </row>
    <row r="6704" s="2" customFormat="1" ht="16.5" customHeight="1">
      <c r="A6704" s="39"/>
      <c r="B6704" s="40"/>
      <c r="C6704" s="228" t="s">
        <v>4221</v>
      </c>
      <c r="D6704" s="228" t="s">
        <v>191</v>
      </c>
      <c r="E6704" s="229" t="s">
        <v>4222</v>
      </c>
      <c r="F6704" s="230" t="s">
        <v>4223</v>
      </c>
      <c r="G6704" s="231" t="s">
        <v>359</v>
      </c>
      <c r="H6704" s="232">
        <v>1</v>
      </c>
      <c r="I6704" s="233"/>
      <c r="J6704" s="234">
        <f>ROUND(I6704*H6704,2)</f>
        <v>0</v>
      </c>
      <c r="K6704" s="235"/>
      <c r="L6704" s="45"/>
      <c r="M6704" s="236" t="s">
        <v>1</v>
      </c>
      <c r="N6704" s="237" t="s">
        <v>38</v>
      </c>
      <c r="O6704" s="92"/>
      <c r="P6704" s="238">
        <f>O6704*H6704</f>
        <v>0</v>
      </c>
      <c r="Q6704" s="238">
        <v>0</v>
      </c>
      <c r="R6704" s="238">
        <f>Q6704*H6704</f>
        <v>0</v>
      </c>
      <c r="S6704" s="238">
        <v>0</v>
      </c>
      <c r="T6704" s="239">
        <f>S6704*H6704</f>
        <v>0</v>
      </c>
      <c r="U6704" s="39"/>
      <c r="V6704" s="39"/>
      <c r="W6704" s="39"/>
      <c r="X6704" s="39"/>
      <c r="Y6704" s="39"/>
      <c r="Z6704" s="39"/>
      <c r="AA6704" s="39"/>
      <c r="AB6704" s="39"/>
      <c r="AC6704" s="39"/>
      <c r="AD6704" s="39"/>
      <c r="AE6704" s="39"/>
      <c r="AR6704" s="240" t="s">
        <v>4201</v>
      </c>
      <c r="AT6704" s="240" t="s">
        <v>191</v>
      </c>
      <c r="AU6704" s="240" t="s">
        <v>80</v>
      </c>
      <c r="AY6704" s="18" t="s">
        <v>189</v>
      </c>
      <c r="BE6704" s="241">
        <f>IF(N6704="základní",J6704,0)</f>
        <v>0</v>
      </c>
      <c r="BF6704" s="241">
        <f>IF(N6704="snížená",J6704,0)</f>
        <v>0</v>
      </c>
      <c r="BG6704" s="241">
        <f>IF(N6704="zákl. přenesená",J6704,0)</f>
        <v>0</v>
      </c>
      <c r="BH6704" s="241">
        <f>IF(N6704="sníž. přenesená",J6704,0)</f>
        <v>0</v>
      </c>
      <c r="BI6704" s="241">
        <f>IF(N6704="nulová",J6704,0)</f>
        <v>0</v>
      </c>
      <c r="BJ6704" s="18" t="s">
        <v>80</v>
      </c>
      <c r="BK6704" s="241">
        <f>ROUND(I6704*H6704,2)</f>
        <v>0</v>
      </c>
      <c r="BL6704" s="18" t="s">
        <v>4201</v>
      </c>
      <c r="BM6704" s="240" t="s">
        <v>4224</v>
      </c>
    </row>
    <row r="6705" s="2" customFormat="1">
      <c r="A6705" s="39"/>
      <c r="B6705" s="40"/>
      <c r="C6705" s="41"/>
      <c r="D6705" s="242" t="s">
        <v>197</v>
      </c>
      <c r="E6705" s="41"/>
      <c r="F6705" s="243" t="s">
        <v>4223</v>
      </c>
      <c r="G6705" s="41"/>
      <c r="H6705" s="41"/>
      <c r="I6705" s="244"/>
      <c r="J6705" s="41"/>
      <c r="K6705" s="41"/>
      <c r="L6705" s="45"/>
      <c r="M6705" s="245"/>
      <c r="N6705" s="246"/>
      <c r="O6705" s="92"/>
      <c r="P6705" s="92"/>
      <c r="Q6705" s="92"/>
      <c r="R6705" s="92"/>
      <c r="S6705" s="92"/>
      <c r="T6705" s="93"/>
      <c r="U6705" s="39"/>
      <c r="V6705" s="39"/>
      <c r="W6705" s="39"/>
      <c r="X6705" s="39"/>
      <c r="Y6705" s="39"/>
      <c r="Z6705" s="39"/>
      <c r="AA6705" s="39"/>
      <c r="AB6705" s="39"/>
      <c r="AC6705" s="39"/>
      <c r="AD6705" s="39"/>
      <c r="AE6705" s="39"/>
      <c r="AT6705" s="18" t="s">
        <v>197</v>
      </c>
      <c r="AU6705" s="18" t="s">
        <v>80</v>
      </c>
    </row>
    <row r="6706" s="13" customFormat="1">
      <c r="A6706" s="13"/>
      <c r="B6706" s="249"/>
      <c r="C6706" s="250"/>
      <c r="D6706" s="242" t="s">
        <v>200</v>
      </c>
      <c r="E6706" s="251" t="s">
        <v>1</v>
      </c>
      <c r="F6706" s="252" t="s">
        <v>4203</v>
      </c>
      <c r="G6706" s="250"/>
      <c r="H6706" s="251" t="s">
        <v>1</v>
      </c>
      <c r="I6706" s="253"/>
      <c r="J6706" s="250"/>
      <c r="K6706" s="250"/>
      <c r="L6706" s="254"/>
      <c r="M6706" s="255"/>
      <c r="N6706" s="256"/>
      <c r="O6706" s="256"/>
      <c r="P6706" s="256"/>
      <c r="Q6706" s="256"/>
      <c r="R6706" s="256"/>
      <c r="S6706" s="256"/>
      <c r="T6706" s="257"/>
      <c r="U6706" s="13"/>
      <c r="V6706" s="13"/>
      <c r="W6706" s="13"/>
      <c r="X6706" s="13"/>
      <c r="Y6706" s="13"/>
      <c r="Z6706" s="13"/>
      <c r="AA6706" s="13"/>
      <c r="AB6706" s="13"/>
      <c r="AC6706" s="13"/>
      <c r="AD6706" s="13"/>
      <c r="AE6706" s="13"/>
      <c r="AT6706" s="258" t="s">
        <v>200</v>
      </c>
      <c r="AU6706" s="258" t="s">
        <v>80</v>
      </c>
      <c r="AV6706" s="13" t="s">
        <v>80</v>
      </c>
      <c r="AW6706" s="13" t="s">
        <v>30</v>
      </c>
      <c r="AX6706" s="13" t="s">
        <v>73</v>
      </c>
      <c r="AY6706" s="258" t="s">
        <v>189</v>
      </c>
    </row>
    <row r="6707" s="13" customFormat="1">
      <c r="A6707" s="13"/>
      <c r="B6707" s="249"/>
      <c r="C6707" s="250"/>
      <c r="D6707" s="242" t="s">
        <v>200</v>
      </c>
      <c r="E6707" s="251" t="s">
        <v>1</v>
      </c>
      <c r="F6707" s="252" t="s">
        <v>4225</v>
      </c>
      <c r="G6707" s="250"/>
      <c r="H6707" s="251" t="s">
        <v>1</v>
      </c>
      <c r="I6707" s="253"/>
      <c r="J6707" s="250"/>
      <c r="K6707" s="250"/>
      <c r="L6707" s="254"/>
      <c r="M6707" s="255"/>
      <c r="N6707" s="256"/>
      <c r="O6707" s="256"/>
      <c r="P6707" s="256"/>
      <c r="Q6707" s="256"/>
      <c r="R6707" s="256"/>
      <c r="S6707" s="256"/>
      <c r="T6707" s="257"/>
      <c r="U6707" s="13"/>
      <c r="V6707" s="13"/>
      <c r="W6707" s="13"/>
      <c r="X6707" s="13"/>
      <c r="Y6707" s="13"/>
      <c r="Z6707" s="13"/>
      <c r="AA6707" s="13"/>
      <c r="AB6707" s="13"/>
      <c r="AC6707" s="13"/>
      <c r="AD6707" s="13"/>
      <c r="AE6707" s="13"/>
      <c r="AT6707" s="258" t="s">
        <v>200</v>
      </c>
      <c r="AU6707" s="258" t="s">
        <v>80</v>
      </c>
      <c r="AV6707" s="13" t="s">
        <v>80</v>
      </c>
      <c r="AW6707" s="13" t="s">
        <v>30</v>
      </c>
      <c r="AX6707" s="13" t="s">
        <v>73</v>
      </c>
      <c r="AY6707" s="258" t="s">
        <v>189</v>
      </c>
    </row>
    <row r="6708" s="13" customFormat="1">
      <c r="A6708" s="13"/>
      <c r="B6708" s="249"/>
      <c r="C6708" s="250"/>
      <c r="D6708" s="242" t="s">
        <v>200</v>
      </c>
      <c r="E6708" s="251" t="s">
        <v>1</v>
      </c>
      <c r="F6708" s="252" t="s">
        <v>4226</v>
      </c>
      <c r="G6708" s="250"/>
      <c r="H6708" s="251" t="s">
        <v>1</v>
      </c>
      <c r="I6708" s="253"/>
      <c r="J6708" s="250"/>
      <c r="K6708" s="250"/>
      <c r="L6708" s="254"/>
      <c r="M6708" s="255"/>
      <c r="N6708" s="256"/>
      <c r="O6708" s="256"/>
      <c r="P6708" s="256"/>
      <c r="Q6708" s="256"/>
      <c r="R6708" s="256"/>
      <c r="S6708" s="256"/>
      <c r="T6708" s="257"/>
      <c r="U6708" s="13"/>
      <c r="V6708" s="13"/>
      <c r="W6708" s="13"/>
      <c r="X6708" s="13"/>
      <c r="Y6708" s="13"/>
      <c r="Z6708" s="13"/>
      <c r="AA6708" s="13"/>
      <c r="AB6708" s="13"/>
      <c r="AC6708" s="13"/>
      <c r="AD6708" s="13"/>
      <c r="AE6708" s="13"/>
      <c r="AT6708" s="258" t="s">
        <v>200</v>
      </c>
      <c r="AU6708" s="258" t="s">
        <v>80</v>
      </c>
      <c r="AV6708" s="13" t="s">
        <v>80</v>
      </c>
      <c r="AW6708" s="13" t="s">
        <v>30</v>
      </c>
      <c r="AX6708" s="13" t="s">
        <v>73</v>
      </c>
      <c r="AY6708" s="258" t="s">
        <v>189</v>
      </c>
    </row>
    <row r="6709" s="13" customFormat="1">
      <c r="A6709" s="13"/>
      <c r="B6709" s="249"/>
      <c r="C6709" s="250"/>
      <c r="D6709" s="242" t="s">
        <v>200</v>
      </c>
      <c r="E6709" s="251" t="s">
        <v>1</v>
      </c>
      <c r="F6709" s="252" t="s">
        <v>4227</v>
      </c>
      <c r="G6709" s="250"/>
      <c r="H6709" s="251" t="s">
        <v>1</v>
      </c>
      <c r="I6709" s="253"/>
      <c r="J6709" s="250"/>
      <c r="K6709" s="250"/>
      <c r="L6709" s="254"/>
      <c r="M6709" s="255"/>
      <c r="N6709" s="256"/>
      <c r="O6709" s="256"/>
      <c r="P6709" s="256"/>
      <c r="Q6709" s="256"/>
      <c r="R6709" s="256"/>
      <c r="S6709" s="256"/>
      <c r="T6709" s="257"/>
      <c r="U6709" s="13"/>
      <c r="V6709" s="13"/>
      <c r="W6709" s="13"/>
      <c r="X6709" s="13"/>
      <c r="Y6709" s="13"/>
      <c r="Z6709" s="13"/>
      <c r="AA6709" s="13"/>
      <c r="AB6709" s="13"/>
      <c r="AC6709" s="13"/>
      <c r="AD6709" s="13"/>
      <c r="AE6709" s="13"/>
      <c r="AT6709" s="258" t="s">
        <v>200</v>
      </c>
      <c r="AU6709" s="258" t="s">
        <v>80</v>
      </c>
      <c r="AV6709" s="13" t="s">
        <v>80</v>
      </c>
      <c r="AW6709" s="13" t="s">
        <v>30</v>
      </c>
      <c r="AX6709" s="13" t="s">
        <v>73</v>
      </c>
      <c r="AY6709" s="258" t="s">
        <v>189</v>
      </c>
    </row>
    <row r="6710" s="13" customFormat="1">
      <c r="A6710" s="13"/>
      <c r="B6710" s="249"/>
      <c r="C6710" s="250"/>
      <c r="D6710" s="242" t="s">
        <v>200</v>
      </c>
      <c r="E6710" s="251" t="s">
        <v>1</v>
      </c>
      <c r="F6710" s="252" t="s">
        <v>4228</v>
      </c>
      <c r="G6710" s="250"/>
      <c r="H6710" s="251" t="s">
        <v>1</v>
      </c>
      <c r="I6710" s="253"/>
      <c r="J6710" s="250"/>
      <c r="K6710" s="250"/>
      <c r="L6710" s="254"/>
      <c r="M6710" s="255"/>
      <c r="N6710" s="256"/>
      <c r="O6710" s="256"/>
      <c r="P6710" s="256"/>
      <c r="Q6710" s="256"/>
      <c r="R6710" s="256"/>
      <c r="S6710" s="256"/>
      <c r="T6710" s="257"/>
      <c r="U6710" s="13"/>
      <c r="V6710" s="13"/>
      <c r="W6710" s="13"/>
      <c r="X6710" s="13"/>
      <c r="Y6710" s="13"/>
      <c r="Z6710" s="13"/>
      <c r="AA6710" s="13"/>
      <c r="AB6710" s="13"/>
      <c r="AC6710" s="13"/>
      <c r="AD6710" s="13"/>
      <c r="AE6710" s="13"/>
      <c r="AT6710" s="258" t="s">
        <v>200</v>
      </c>
      <c r="AU6710" s="258" t="s">
        <v>80</v>
      </c>
      <c r="AV6710" s="13" t="s">
        <v>80</v>
      </c>
      <c r="AW6710" s="13" t="s">
        <v>30</v>
      </c>
      <c r="AX6710" s="13" t="s">
        <v>73</v>
      </c>
      <c r="AY6710" s="258" t="s">
        <v>189</v>
      </c>
    </row>
    <row r="6711" s="13" customFormat="1">
      <c r="A6711" s="13"/>
      <c r="B6711" s="249"/>
      <c r="C6711" s="250"/>
      <c r="D6711" s="242" t="s">
        <v>200</v>
      </c>
      <c r="E6711" s="251" t="s">
        <v>1</v>
      </c>
      <c r="F6711" s="252" t="s">
        <v>4229</v>
      </c>
      <c r="G6711" s="250"/>
      <c r="H6711" s="251" t="s">
        <v>1</v>
      </c>
      <c r="I6711" s="253"/>
      <c r="J6711" s="250"/>
      <c r="K6711" s="250"/>
      <c r="L6711" s="254"/>
      <c r="M6711" s="255"/>
      <c r="N6711" s="256"/>
      <c r="O6711" s="256"/>
      <c r="P6711" s="256"/>
      <c r="Q6711" s="256"/>
      <c r="R6711" s="256"/>
      <c r="S6711" s="256"/>
      <c r="T6711" s="257"/>
      <c r="U6711" s="13"/>
      <c r="V6711" s="13"/>
      <c r="W6711" s="13"/>
      <c r="X6711" s="13"/>
      <c r="Y6711" s="13"/>
      <c r="Z6711" s="13"/>
      <c r="AA6711" s="13"/>
      <c r="AB6711" s="13"/>
      <c r="AC6711" s="13"/>
      <c r="AD6711" s="13"/>
      <c r="AE6711" s="13"/>
      <c r="AT6711" s="258" t="s">
        <v>200</v>
      </c>
      <c r="AU6711" s="258" t="s">
        <v>80</v>
      </c>
      <c r="AV6711" s="13" t="s">
        <v>80</v>
      </c>
      <c r="AW6711" s="13" t="s">
        <v>30</v>
      </c>
      <c r="AX6711" s="13" t="s">
        <v>73</v>
      </c>
      <c r="AY6711" s="258" t="s">
        <v>189</v>
      </c>
    </row>
    <row r="6712" s="13" customFormat="1">
      <c r="A6712" s="13"/>
      <c r="B6712" s="249"/>
      <c r="C6712" s="250"/>
      <c r="D6712" s="242" t="s">
        <v>200</v>
      </c>
      <c r="E6712" s="251" t="s">
        <v>1</v>
      </c>
      <c r="F6712" s="252" t="s">
        <v>2831</v>
      </c>
      <c r="G6712" s="250"/>
      <c r="H6712" s="251" t="s">
        <v>1</v>
      </c>
      <c r="I6712" s="253"/>
      <c r="J6712" s="250"/>
      <c r="K6712" s="250"/>
      <c r="L6712" s="254"/>
      <c r="M6712" s="255"/>
      <c r="N6712" s="256"/>
      <c r="O6712" s="256"/>
      <c r="P6712" s="256"/>
      <c r="Q6712" s="256"/>
      <c r="R6712" s="256"/>
      <c r="S6712" s="256"/>
      <c r="T6712" s="257"/>
      <c r="U6712" s="13"/>
      <c r="V6712" s="13"/>
      <c r="W6712" s="13"/>
      <c r="X6712" s="13"/>
      <c r="Y6712" s="13"/>
      <c r="Z6712" s="13"/>
      <c r="AA6712" s="13"/>
      <c r="AB6712" s="13"/>
      <c r="AC6712" s="13"/>
      <c r="AD6712" s="13"/>
      <c r="AE6712" s="13"/>
      <c r="AT6712" s="258" t="s">
        <v>200</v>
      </c>
      <c r="AU6712" s="258" t="s">
        <v>80</v>
      </c>
      <c r="AV6712" s="13" t="s">
        <v>80</v>
      </c>
      <c r="AW6712" s="13" t="s">
        <v>30</v>
      </c>
      <c r="AX6712" s="13" t="s">
        <v>73</v>
      </c>
      <c r="AY6712" s="258" t="s">
        <v>189</v>
      </c>
    </row>
    <row r="6713" s="14" customFormat="1">
      <c r="A6713" s="14"/>
      <c r="B6713" s="259"/>
      <c r="C6713" s="260"/>
      <c r="D6713" s="242" t="s">
        <v>200</v>
      </c>
      <c r="E6713" s="261" t="s">
        <v>1</v>
      </c>
      <c r="F6713" s="262" t="s">
        <v>80</v>
      </c>
      <c r="G6713" s="260"/>
      <c r="H6713" s="263">
        <v>1</v>
      </c>
      <c r="I6713" s="264"/>
      <c r="J6713" s="260"/>
      <c r="K6713" s="260"/>
      <c r="L6713" s="265"/>
      <c r="M6713" s="266"/>
      <c r="N6713" s="267"/>
      <c r="O6713" s="267"/>
      <c r="P6713" s="267"/>
      <c r="Q6713" s="267"/>
      <c r="R6713" s="267"/>
      <c r="S6713" s="267"/>
      <c r="T6713" s="268"/>
      <c r="U6713" s="14"/>
      <c r="V6713" s="14"/>
      <c r="W6713" s="14"/>
      <c r="X6713" s="14"/>
      <c r="Y6713" s="14"/>
      <c r="Z6713" s="14"/>
      <c r="AA6713" s="14"/>
      <c r="AB6713" s="14"/>
      <c r="AC6713" s="14"/>
      <c r="AD6713" s="14"/>
      <c r="AE6713" s="14"/>
      <c r="AT6713" s="269" t="s">
        <v>200</v>
      </c>
      <c r="AU6713" s="269" t="s">
        <v>80</v>
      </c>
      <c r="AV6713" s="14" t="s">
        <v>82</v>
      </c>
      <c r="AW6713" s="14" t="s">
        <v>30</v>
      </c>
      <c r="AX6713" s="14" t="s">
        <v>80</v>
      </c>
      <c r="AY6713" s="269" t="s">
        <v>189</v>
      </c>
    </row>
    <row r="6714" s="2" customFormat="1" ht="16.5" customHeight="1">
      <c r="A6714" s="39"/>
      <c r="B6714" s="40"/>
      <c r="C6714" s="228" t="s">
        <v>4230</v>
      </c>
      <c r="D6714" s="228" t="s">
        <v>191</v>
      </c>
      <c r="E6714" s="229" t="s">
        <v>4231</v>
      </c>
      <c r="F6714" s="230" t="s">
        <v>4232</v>
      </c>
      <c r="G6714" s="231" t="s">
        <v>359</v>
      </c>
      <c r="H6714" s="232">
        <v>2</v>
      </c>
      <c r="I6714" s="233"/>
      <c r="J6714" s="234">
        <f>ROUND(I6714*H6714,2)</f>
        <v>0</v>
      </c>
      <c r="K6714" s="235"/>
      <c r="L6714" s="45"/>
      <c r="M6714" s="236" t="s">
        <v>1</v>
      </c>
      <c r="N6714" s="237" t="s">
        <v>38</v>
      </c>
      <c r="O6714" s="92"/>
      <c r="P6714" s="238">
        <f>O6714*H6714</f>
        <v>0</v>
      </c>
      <c r="Q6714" s="238">
        <v>0</v>
      </c>
      <c r="R6714" s="238">
        <f>Q6714*H6714</f>
        <v>0</v>
      </c>
      <c r="S6714" s="238">
        <v>0</v>
      </c>
      <c r="T6714" s="239">
        <f>S6714*H6714</f>
        <v>0</v>
      </c>
      <c r="U6714" s="39"/>
      <c r="V6714" s="39"/>
      <c r="W6714" s="39"/>
      <c r="X6714" s="39"/>
      <c r="Y6714" s="39"/>
      <c r="Z6714" s="39"/>
      <c r="AA6714" s="39"/>
      <c r="AB6714" s="39"/>
      <c r="AC6714" s="39"/>
      <c r="AD6714" s="39"/>
      <c r="AE6714" s="39"/>
      <c r="AR6714" s="240" t="s">
        <v>4201</v>
      </c>
      <c r="AT6714" s="240" t="s">
        <v>191</v>
      </c>
      <c r="AU6714" s="240" t="s">
        <v>80</v>
      </c>
      <c r="AY6714" s="18" t="s">
        <v>189</v>
      </c>
      <c r="BE6714" s="241">
        <f>IF(N6714="základní",J6714,0)</f>
        <v>0</v>
      </c>
      <c r="BF6714" s="241">
        <f>IF(N6714="snížená",J6714,0)</f>
        <v>0</v>
      </c>
      <c r="BG6714" s="241">
        <f>IF(N6714="zákl. přenesená",J6714,0)</f>
        <v>0</v>
      </c>
      <c r="BH6714" s="241">
        <f>IF(N6714="sníž. přenesená",J6714,0)</f>
        <v>0</v>
      </c>
      <c r="BI6714" s="241">
        <f>IF(N6714="nulová",J6714,0)</f>
        <v>0</v>
      </c>
      <c r="BJ6714" s="18" t="s">
        <v>80</v>
      </c>
      <c r="BK6714" s="241">
        <f>ROUND(I6714*H6714,2)</f>
        <v>0</v>
      </c>
      <c r="BL6714" s="18" t="s">
        <v>4201</v>
      </c>
      <c r="BM6714" s="240" t="s">
        <v>4233</v>
      </c>
    </row>
    <row r="6715" s="2" customFormat="1">
      <c r="A6715" s="39"/>
      <c r="B6715" s="40"/>
      <c r="C6715" s="41"/>
      <c r="D6715" s="242" t="s">
        <v>197</v>
      </c>
      <c r="E6715" s="41"/>
      <c r="F6715" s="243" t="s">
        <v>4232</v>
      </c>
      <c r="G6715" s="41"/>
      <c r="H6715" s="41"/>
      <c r="I6715" s="244"/>
      <c r="J6715" s="41"/>
      <c r="K6715" s="41"/>
      <c r="L6715" s="45"/>
      <c r="M6715" s="245"/>
      <c r="N6715" s="246"/>
      <c r="O6715" s="92"/>
      <c r="P6715" s="92"/>
      <c r="Q6715" s="92"/>
      <c r="R6715" s="92"/>
      <c r="S6715" s="92"/>
      <c r="T6715" s="93"/>
      <c r="U6715" s="39"/>
      <c r="V6715" s="39"/>
      <c r="W6715" s="39"/>
      <c r="X6715" s="39"/>
      <c r="Y6715" s="39"/>
      <c r="Z6715" s="39"/>
      <c r="AA6715" s="39"/>
      <c r="AB6715" s="39"/>
      <c r="AC6715" s="39"/>
      <c r="AD6715" s="39"/>
      <c r="AE6715" s="39"/>
      <c r="AT6715" s="18" t="s">
        <v>197</v>
      </c>
      <c r="AU6715" s="18" t="s">
        <v>80</v>
      </c>
    </row>
    <row r="6716" s="13" customFormat="1">
      <c r="A6716" s="13"/>
      <c r="B6716" s="249"/>
      <c r="C6716" s="250"/>
      <c r="D6716" s="242" t="s">
        <v>200</v>
      </c>
      <c r="E6716" s="251" t="s">
        <v>1</v>
      </c>
      <c r="F6716" s="252" t="s">
        <v>4203</v>
      </c>
      <c r="G6716" s="250"/>
      <c r="H6716" s="251" t="s">
        <v>1</v>
      </c>
      <c r="I6716" s="253"/>
      <c r="J6716" s="250"/>
      <c r="K6716" s="250"/>
      <c r="L6716" s="254"/>
      <c r="M6716" s="255"/>
      <c r="N6716" s="256"/>
      <c r="O6716" s="256"/>
      <c r="P6716" s="256"/>
      <c r="Q6716" s="256"/>
      <c r="R6716" s="256"/>
      <c r="S6716" s="256"/>
      <c r="T6716" s="257"/>
      <c r="U6716" s="13"/>
      <c r="V6716" s="13"/>
      <c r="W6716" s="13"/>
      <c r="X6716" s="13"/>
      <c r="Y6716" s="13"/>
      <c r="Z6716" s="13"/>
      <c r="AA6716" s="13"/>
      <c r="AB6716" s="13"/>
      <c r="AC6716" s="13"/>
      <c r="AD6716" s="13"/>
      <c r="AE6716" s="13"/>
      <c r="AT6716" s="258" t="s">
        <v>200</v>
      </c>
      <c r="AU6716" s="258" t="s">
        <v>80</v>
      </c>
      <c r="AV6716" s="13" t="s">
        <v>80</v>
      </c>
      <c r="AW6716" s="13" t="s">
        <v>30</v>
      </c>
      <c r="AX6716" s="13" t="s">
        <v>73</v>
      </c>
      <c r="AY6716" s="258" t="s">
        <v>189</v>
      </c>
    </row>
    <row r="6717" s="13" customFormat="1">
      <c r="A6717" s="13"/>
      <c r="B6717" s="249"/>
      <c r="C6717" s="250"/>
      <c r="D6717" s="242" t="s">
        <v>200</v>
      </c>
      <c r="E6717" s="251" t="s">
        <v>1</v>
      </c>
      <c r="F6717" s="252" t="s">
        <v>4205</v>
      </c>
      <c r="G6717" s="250"/>
      <c r="H6717" s="251" t="s">
        <v>1</v>
      </c>
      <c r="I6717" s="253"/>
      <c r="J6717" s="250"/>
      <c r="K6717" s="250"/>
      <c r="L6717" s="254"/>
      <c r="M6717" s="255"/>
      <c r="N6717" s="256"/>
      <c r="O6717" s="256"/>
      <c r="P6717" s="256"/>
      <c r="Q6717" s="256"/>
      <c r="R6717" s="256"/>
      <c r="S6717" s="256"/>
      <c r="T6717" s="257"/>
      <c r="U6717" s="13"/>
      <c r="V6717" s="13"/>
      <c r="W6717" s="13"/>
      <c r="X6717" s="13"/>
      <c r="Y6717" s="13"/>
      <c r="Z6717" s="13"/>
      <c r="AA6717" s="13"/>
      <c r="AB6717" s="13"/>
      <c r="AC6717" s="13"/>
      <c r="AD6717" s="13"/>
      <c r="AE6717" s="13"/>
      <c r="AT6717" s="258" t="s">
        <v>200</v>
      </c>
      <c r="AU6717" s="258" t="s">
        <v>80</v>
      </c>
      <c r="AV6717" s="13" t="s">
        <v>80</v>
      </c>
      <c r="AW6717" s="13" t="s">
        <v>30</v>
      </c>
      <c r="AX6717" s="13" t="s">
        <v>73</v>
      </c>
      <c r="AY6717" s="258" t="s">
        <v>189</v>
      </c>
    </row>
    <row r="6718" s="13" customFormat="1">
      <c r="A6718" s="13"/>
      <c r="B6718" s="249"/>
      <c r="C6718" s="250"/>
      <c r="D6718" s="242" t="s">
        <v>200</v>
      </c>
      <c r="E6718" s="251" t="s">
        <v>1</v>
      </c>
      <c r="F6718" s="252" t="s">
        <v>4234</v>
      </c>
      <c r="G6718" s="250"/>
      <c r="H6718" s="251" t="s">
        <v>1</v>
      </c>
      <c r="I6718" s="253"/>
      <c r="J6718" s="250"/>
      <c r="K6718" s="250"/>
      <c r="L6718" s="254"/>
      <c r="M6718" s="255"/>
      <c r="N6718" s="256"/>
      <c r="O6718" s="256"/>
      <c r="P6718" s="256"/>
      <c r="Q6718" s="256"/>
      <c r="R6718" s="256"/>
      <c r="S6718" s="256"/>
      <c r="T6718" s="257"/>
      <c r="U6718" s="13"/>
      <c r="V6718" s="13"/>
      <c r="W6718" s="13"/>
      <c r="X6718" s="13"/>
      <c r="Y6718" s="13"/>
      <c r="Z6718" s="13"/>
      <c r="AA6718" s="13"/>
      <c r="AB6718" s="13"/>
      <c r="AC6718" s="13"/>
      <c r="AD6718" s="13"/>
      <c r="AE6718" s="13"/>
      <c r="AT6718" s="258" t="s">
        <v>200</v>
      </c>
      <c r="AU6718" s="258" t="s">
        <v>80</v>
      </c>
      <c r="AV6718" s="13" t="s">
        <v>80</v>
      </c>
      <c r="AW6718" s="13" t="s">
        <v>30</v>
      </c>
      <c r="AX6718" s="13" t="s">
        <v>73</v>
      </c>
      <c r="AY6718" s="258" t="s">
        <v>189</v>
      </c>
    </row>
    <row r="6719" s="13" customFormat="1">
      <c r="A6719" s="13"/>
      <c r="B6719" s="249"/>
      <c r="C6719" s="250"/>
      <c r="D6719" s="242" t="s">
        <v>200</v>
      </c>
      <c r="E6719" s="251" t="s">
        <v>1</v>
      </c>
      <c r="F6719" s="252" t="s">
        <v>4206</v>
      </c>
      <c r="G6719" s="250"/>
      <c r="H6719" s="251" t="s">
        <v>1</v>
      </c>
      <c r="I6719" s="253"/>
      <c r="J6719" s="250"/>
      <c r="K6719" s="250"/>
      <c r="L6719" s="254"/>
      <c r="M6719" s="255"/>
      <c r="N6719" s="256"/>
      <c r="O6719" s="256"/>
      <c r="P6719" s="256"/>
      <c r="Q6719" s="256"/>
      <c r="R6719" s="256"/>
      <c r="S6719" s="256"/>
      <c r="T6719" s="257"/>
      <c r="U6719" s="13"/>
      <c r="V6719" s="13"/>
      <c r="W6719" s="13"/>
      <c r="X6719" s="13"/>
      <c r="Y6719" s="13"/>
      <c r="Z6719" s="13"/>
      <c r="AA6719" s="13"/>
      <c r="AB6719" s="13"/>
      <c r="AC6719" s="13"/>
      <c r="AD6719" s="13"/>
      <c r="AE6719" s="13"/>
      <c r="AT6719" s="258" t="s">
        <v>200</v>
      </c>
      <c r="AU6719" s="258" t="s">
        <v>80</v>
      </c>
      <c r="AV6719" s="13" t="s">
        <v>80</v>
      </c>
      <c r="AW6719" s="13" t="s">
        <v>30</v>
      </c>
      <c r="AX6719" s="13" t="s">
        <v>73</v>
      </c>
      <c r="AY6719" s="258" t="s">
        <v>189</v>
      </c>
    </row>
    <row r="6720" s="13" customFormat="1">
      <c r="A6720" s="13"/>
      <c r="B6720" s="249"/>
      <c r="C6720" s="250"/>
      <c r="D6720" s="242" t="s">
        <v>200</v>
      </c>
      <c r="E6720" s="251" t="s">
        <v>1</v>
      </c>
      <c r="F6720" s="252" t="s">
        <v>4235</v>
      </c>
      <c r="G6720" s="250"/>
      <c r="H6720" s="251" t="s">
        <v>1</v>
      </c>
      <c r="I6720" s="253"/>
      <c r="J6720" s="250"/>
      <c r="K6720" s="250"/>
      <c r="L6720" s="254"/>
      <c r="M6720" s="255"/>
      <c r="N6720" s="256"/>
      <c r="O6720" s="256"/>
      <c r="P6720" s="256"/>
      <c r="Q6720" s="256"/>
      <c r="R6720" s="256"/>
      <c r="S6720" s="256"/>
      <c r="T6720" s="257"/>
      <c r="U6720" s="13"/>
      <c r="V6720" s="13"/>
      <c r="W6720" s="13"/>
      <c r="X6720" s="13"/>
      <c r="Y6720" s="13"/>
      <c r="Z6720" s="13"/>
      <c r="AA6720" s="13"/>
      <c r="AB6720" s="13"/>
      <c r="AC6720" s="13"/>
      <c r="AD6720" s="13"/>
      <c r="AE6720" s="13"/>
      <c r="AT6720" s="258" t="s">
        <v>200</v>
      </c>
      <c r="AU6720" s="258" t="s">
        <v>80</v>
      </c>
      <c r="AV6720" s="13" t="s">
        <v>80</v>
      </c>
      <c r="AW6720" s="13" t="s">
        <v>30</v>
      </c>
      <c r="AX6720" s="13" t="s">
        <v>73</v>
      </c>
      <c r="AY6720" s="258" t="s">
        <v>189</v>
      </c>
    </row>
    <row r="6721" s="13" customFormat="1">
      <c r="A6721" s="13"/>
      <c r="B6721" s="249"/>
      <c r="C6721" s="250"/>
      <c r="D6721" s="242" t="s">
        <v>200</v>
      </c>
      <c r="E6721" s="251" t="s">
        <v>1</v>
      </c>
      <c r="F6721" s="252" t="s">
        <v>2831</v>
      </c>
      <c r="G6721" s="250"/>
      <c r="H6721" s="251" t="s">
        <v>1</v>
      </c>
      <c r="I6721" s="253"/>
      <c r="J6721" s="250"/>
      <c r="K6721" s="250"/>
      <c r="L6721" s="254"/>
      <c r="M6721" s="255"/>
      <c r="N6721" s="256"/>
      <c r="O6721" s="256"/>
      <c r="P6721" s="256"/>
      <c r="Q6721" s="256"/>
      <c r="R6721" s="256"/>
      <c r="S6721" s="256"/>
      <c r="T6721" s="257"/>
      <c r="U6721" s="13"/>
      <c r="V6721" s="13"/>
      <c r="W6721" s="13"/>
      <c r="X6721" s="13"/>
      <c r="Y6721" s="13"/>
      <c r="Z6721" s="13"/>
      <c r="AA6721" s="13"/>
      <c r="AB6721" s="13"/>
      <c r="AC6721" s="13"/>
      <c r="AD6721" s="13"/>
      <c r="AE6721" s="13"/>
      <c r="AT6721" s="258" t="s">
        <v>200</v>
      </c>
      <c r="AU6721" s="258" t="s">
        <v>80</v>
      </c>
      <c r="AV6721" s="13" t="s">
        <v>80</v>
      </c>
      <c r="AW6721" s="13" t="s">
        <v>30</v>
      </c>
      <c r="AX6721" s="13" t="s">
        <v>73</v>
      </c>
      <c r="AY6721" s="258" t="s">
        <v>189</v>
      </c>
    </row>
    <row r="6722" s="14" customFormat="1">
      <c r="A6722" s="14"/>
      <c r="B6722" s="259"/>
      <c r="C6722" s="260"/>
      <c r="D6722" s="242" t="s">
        <v>200</v>
      </c>
      <c r="E6722" s="261" t="s">
        <v>1</v>
      </c>
      <c r="F6722" s="262" t="s">
        <v>82</v>
      </c>
      <c r="G6722" s="260"/>
      <c r="H6722" s="263">
        <v>2</v>
      </c>
      <c r="I6722" s="264"/>
      <c r="J6722" s="260"/>
      <c r="K6722" s="260"/>
      <c r="L6722" s="265"/>
      <c r="M6722" s="266"/>
      <c r="N6722" s="267"/>
      <c r="O6722" s="267"/>
      <c r="P6722" s="267"/>
      <c r="Q6722" s="267"/>
      <c r="R6722" s="267"/>
      <c r="S6722" s="267"/>
      <c r="T6722" s="268"/>
      <c r="U6722" s="14"/>
      <c r="V6722" s="14"/>
      <c r="W6722" s="14"/>
      <c r="X6722" s="14"/>
      <c r="Y6722" s="14"/>
      <c r="Z6722" s="14"/>
      <c r="AA6722" s="14"/>
      <c r="AB6722" s="14"/>
      <c r="AC6722" s="14"/>
      <c r="AD6722" s="14"/>
      <c r="AE6722" s="14"/>
      <c r="AT6722" s="269" t="s">
        <v>200</v>
      </c>
      <c r="AU6722" s="269" t="s">
        <v>80</v>
      </c>
      <c r="AV6722" s="14" t="s">
        <v>82</v>
      </c>
      <c r="AW6722" s="14" t="s">
        <v>30</v>
      </c>
      <c r="AX6722" s="14" t="s">
        <v>80</v>
      </c>
      <c r="AY6722" s="269" t="s">
        <v>189</v>
      </c>
    </row>
    <row r="6723" s="2" customFormat="1" ht="16.5" customHeight="1">
      <c r="A6723" s="39"/>
      <c r="B6723" s="40"/>
      <c r="C6723" s="228" t="s">
        <v>4236</v>
      </c>
      <c r="D6723" s="228" t="s">
        <v>191</v>
      </c>
      <c r="E6723" s="229" t="s">
        <v>4237</v>
      </c>
      <c r="F6723" s="230" t="s">
        <v>4238</v>
      </c>
      <c r="G6723" s="231" t="s">
        <v>359</v>
      </c>
      <c r="H6723" s="232">
        <v>1</v>
      </c>
      <c r="I6723" s="233"/>
      <c r="J6723" s="234">
        <f>ROUND(I6723*H6723,2)</f>
        <v>0</v>
      </c>
      <c r="K6723" s="235"/>
      <c r="L6723" s="45"/>
      <c r="M6723" s="236" t="s">
        <v>1</v>
      </c>
      <c r="N6723" s="237" t="s">
        <v>38</v>
      </c>
      <c r="O6723" s="92"/>
      <c r="P6723" s="238">
        <f>O6723*H6723</f>
        <v>0</v>
      </c>
      <c r="Q6723" s="238">
        <v>0</v>
      </c>
      <c r="R6723" s="238">
        <f>Q6723*H6723</f>
        <v>0</v>
      </c>
      <c r="S6723" s="238">
        <v>0</v>
      </c>
      <c r="T6723" s="239">
        <f>S6723*H6723</f>
        <v>0</v>
      </c>
      <c r="U6723" s="39"/>
      <c r="V6723" s="39"/>
      <c r="W6723" s="39"/>
      <c r="X6723" s="39"/>
      <c r="Y6723" s="39"/>
      <c r="Z6723" s="39"/>
      <c r="AA6723" s="39"/>
      <c r="AB6723" s="39"/>
      <c r="AC6723" s="39"/>
      <c r="AD6723" s="39"/>
      <c r="AE6723" s="39"/>
      <c r="AR6723" s="240" t="s">
        <v>4201</v>
      </c>
      <c r="AT6723" s="240" t="s">
        <v>191</v>
      </c>
      <c r="AU6723" s="240" t="s">
        <v>80</v>
      </c>
      <c r="AY6723" s="18" t="s">
        <v>189</v>
      </c>
      <c r="BE6723" s="241">
        <f>IF(N6723="základní",J6723,0)</f>
        <v>0</v>
      </c>
      <c r="BF6723" s="241">
        <f>IF(N6723="snížená",J6723,0)</f>
        <v>0</v>
      </c>
      <c r="BG6723" s="241">
        <f>IF(N6723="zákl. přenesená",J6723,0)</f>
        <v>0</v>
      </c>
      <c r="BH6723" s="241">
        <f>IF(N6723="sníž. přenesená",J6723,0)</f>
        <v>0</v>
      </c>
      <c r="BI6723" s="241">
        <f>IF(N6723="nulová",J6723,0)</f>
        <v>0</v>
      </c>
      <c r="BJ6723" s="18" t="s">
        <v>80</v>
      </c>
      <c r="BK6723" s="241">
        <f>ROUND(I6723*H6723,2)</f>
        <v>0</v>
      </c>
      <c r="BL6723" s="18" t="s">
        <v>4201</v>
      </c>
      <c r="BM6723" s="240" t="s">
        <v>4239</v>
      </c>
    </row>
    <row r="6724" s="2" customFormat="1">
      <c r="A6724" s="39"/>
      <c r="B6724" s="40"/>
      <c r="C6724" s="41"/>
      <c r="D6724" s="242" t="s">
        <v>197</v>
      </c>
      <c r="E6724" s="41"/>
      <c r="F6724" s="243" t="s">
        <v>4238</v>
      </c>
      <c r="G6724" s="41"/>
      <c r="H6724" s="41"/>
      <c r="I6724" s="244"/>
      <c r="J6724" s="41"/>
      <c r="K6724" s="41"/>
      <c r="L6724" s="45"/>
      <c r="M6724" s="245"/>
      <c r="N6724" s="246"/>
      <c r="O6724" s="92"/>
      <c r="P6724" s="92"/>
      <c r="Q6724" s="92"/>
      <c r="R6724" s="92"/>
      <c r="S6724" s="92"/>
      <c r="T6724" s="93"/>
      <c r="U6724" s="39"/>
      <c r="V6724" s="39"/>
      <c r="W6724" s="39"/>
      <c r="X6724" s="39"/>
      <c r="Y6724" s="39"/>
      <c r="Z6724" s="39"/>
      <c r="AA6724" s="39"/>
      <c r="AB6724" s="39"/>
      <c r="AC6724" s="39"/>
      <c r="AD6724" s="39"/>
      <c r="AE6724" s="39"/>
      <c r="AT6724" s="18" t="s">
        <v>197</v>
      </c>
      <c r="AU6724" s="18" t="s">
        <v>80</v>
      </c>
    </row>
    <row r="6725" s="13" customFormat="1">
      <c r="A6725" s="13"/>
      <c r="B6725" s="249"/>
      <c r="C6725" s="250"/>
      <c r="D6725" s="242" t="s">
        <v>200</v>
      </c>
      <c r="E6725" s="251" t="s">
        <v>1</v>
      </c>
      <c r="F6725" s="252" t="s">
        <v>4203</v>
      </c>
      <c r="G6725" s="250"/>
      <c r="H6725" s="251" t="s">
        <v>1</v>
      </c>
      <c r="I6725" s="253"/>
      <c r="J6725" s="250"/>
      <c r="K6725" s="250"/>
      <c r="L6725" s="254"/>
      <c r="M6725" s="255"/>
      <c r="N6725" s="256"/>
      <c r="O6725" s="256"/>
      <c r="P6725" s="256"/>
      <c r="Q6725" s="256"/>
      <c r="R6725" s="256"/>
      <c r="S6725" s="256"/>
      <c r="T6725" s="257"/>
      <c r="U6725" s="13"/>
      <c r="V6725" s="13"/>
      <c r="W6725" s="13"/>
      <c r="X6725" s="13"/>
      <c r="Y6725" s="13"/>
      <c r="Z6725" s="13"/>
      <c r="AA6725" s="13"/>
      <c r="AB6725" s="13"/>
      <c r="AC6725" s="13"/>
      <c r="AD6725" s="13"/>
      <c r="AE6725" s="13"/>
      <c r="AT6725" s="258" t="s">
        <v>200</v>
      </c>
      <c r="AU6725" s="258" t="s">
        <v>80</v>
      </c>
      <c r="AV6725" s="13" t="s">
        <v>80</v>
      </c>
      <c r="AW6725" s="13" t="s">
        <v>30</v>
      </c>
      <c r="AX6725" s="13" t="s">
        <v>73</v>
      </c>
      <c r="AY6725" s="258" t="s">
        <v>189</v>
      </c>
    </row>
    <row r="6726" s="13" customFormat="1">
      <c r="A6726" s="13"/>
      <c r="B6726" s="249"/>
      <c r="C6726" s="250"/>
      <c r="D6726" s="242" t="s">
        <v>200</v>
      </c>
      <c r="E6726" s="251" t="s">
        <v>1</v>
      </c>
      <c r="F6726" s="252" t="s">
        <v>4205</v>
      </c>
      <c r="G6726" s="250"/>
      <c r="H6726" s="251" t="s">
        <v>1</v>
      </c>
      <c r="I6726" s="253"/>
      <c r="J6726" s="250"/>
      <c r="K6726" s="250"/>
      <c r="L6726" s="254"/>
      <c r="M6726" s="255"/>
      <c r="N6726" s="256"/>
      <c r="O6726" s="256"/>
      <c r="P6726" s="256"/>
      <c r="Q6726" s="256"/>
      <c r="R6726" s="256"/>
      <c r="S6726" s="256"/>
      <c r="T6726" s="257"/>
      <c r="U6726" s="13"/>
      <c r="V6726" s="13"/>
      <c r="W6726" s="13"/>
      <c r="X6726" s="13"/>
      <c r="Y6726" s="13"/>
      <c r="Z6726" s="13"/>
      <c r="AA6726" s="13"/>
      <c r="AB6726" s="13"/>
      <c r="AC6726" s="13"/>
      <c r="AD6726" s="13"/>
      <c r="AE6726" s="13"/>
      <c r="AT6726" s="258" t="s">
        <v>200</v>
      </c>
      <c r="AU6726" s="258" t="s">
        <v>80</v>
      </c>
      <c r="AV6726" s="13" t="s">
        <v>80</v>
      </c>
      <c r="AW6726" s="13" t="s">
        <v>30</v>
      </c>
      <c r="AX6726" s="13" t="s">
        <v>73</v>
      </c>
      <c r="AY6726" s="258" t="s">
        <v>189</v>
      </c>
    </row>
    <row r="6727" s="13" customFormat="1">
      <c r="A6727" s="13"/>
      <c r="B6727" s="249"/>
      <c r="C6727" s="250"/>
      <c r="D6727" s="242" t="s">
        <v>200</v>
      </c>
      <c r="E6727" s="251" t="s">
        <v>1</v>
      </c>
      <c r="F6727" s="252" t="s">
        <v>4240</v>
      </c>
      <c r="G6727" s="250"/>
      <c r="H6727" s="251" t="s">
        <v>1</v>
      </c>
      <c r="I6727" s="253"/>
      <c r="J6727" s="250"/>
      <c r="K6727" s="250"/>
      <c r="L6727" s="254"/>
      <c r="M6727" s="255"/>
      <c r="N6727" s="256"/>
      <c r="O6727" s="256"/>
      <c r="P6727" s="256"/>
      <c r="Q6727" s="256"/>
      <c r="R6727" s="256"/>
      <c r="S6727" s="256"/>
      <c r="T6727" s="257"/>
      <c r="U6727" s="13"/>
      <c r="V6727" s="13"/>
      <c r="W6727" s="13"/>
      <c r="X6727" s="13"/>
      <c r="Y6727" s="13"/>
      <c r="Z6727" s="13"/>
      <c r="AA6727" s="13"/>
      <c r="AB6727" s="13"/>
      <c r="AC6727" s="13"/>
      <c r="AD6727" s="13"/>
      <c r="AE6727" s="13"/>
      <c r="AT6727" s="258" t="s">
        <v>200</v>
      </c>
      <c r="AU6727" s="258" t="s">
        <v>80</v>
      </c>
      <c r="AV6727" s="13" t="s">
        <v>80</v>
      </c>
      <c r="AW6727" s="13" t="s">
        <v>30</v>
      </c>
      <c r="AX6727" s="13" t="s">
        <v>73</v>
      </c>
      <c r="AY6727" s="258" t="s">
        <v>189</v>
      </c>
    </row>
    <row r="6728" s="13" customFormat="1">
      <c r="A6728" s="13"/>
      <c r="B6728" s="249"/>
      <c r="C6728" s="250"/>
      <c r="D6728" s="242" t="s">
        <v>200</v>
      </c>
      <c r="E6728" s="251" t="s">
        <v>1</v>
      </c>
      <c r="F6728" s="252" t="s">
        <v>4206</v>
      </c>
      <c r="G6728" s="250"/>
      <c r="H6728" s="251" t="s">
        <v>1</v>
      </c>
      <c r="I6728" s="253"/>
      <c r="J6728" s="250"/>
      <c r="K6728" s="250"/>
      <c r="L6728" s="254"/>
      <c r="M6728" s="255"/>
      <c r="N6728" s="256"/>
      <c r="O6728" s="256"/>
      <c r="P6728" s="256"/>
      <c r="Q6728" s="256"/>
      <c r="R6728" s="256"/>
      <c r="S6728" s="256"/>
      <c r="T6728" s="257"/>
      <c r="U6728" s="13"/>
      <c r="V6728" s="13"/>
      <c r="W6728" s="13"/>
      <c r="X6728" s="13"/>
      <c r="Y6728" s="13"/>
      <c r="Z6728" s="13"/>
      <c r="AA6728" s="13"/>
      <c r="AB6728" s="13"/>
      <c r="AC6728" s="13"/>
      <c r="AD6728" s="13"/>
      <c r="AE6728" s="13"/>
      <c r="AT6728" s="258" t="s">
        <v>200</v>
      </c>
      <c r="AU6728" s="258" t="s">
        <v>80</v>
      </c>
      <c r="AV6728" s="13" t="s">
        <v>80</v>
      </c>
      <c r="AW6728" s="13" t="s">
        <v>30</v>
      </c>
      <c r="AX6728" s="13" t="s">
        <v>73</v>
      </c>
      <c r="AY6728" s="258" t="s">
        <v>189</v>
      </c>
    </row>
    <row r="6729" s="13" customFormat="1">
      <c r="A6729" s="13"/>
      <c r="B6729" s="249"/>
      <c r="C6729" s="250"/>
      <c r="D6729" s="242" t="s">
        <v>200</v>
      </c>
      <c r="E6729" s="251" t="s">
        <v>1</v>
      </c>
      <c r="F6729" s="252" t="s">
        <v>4213</v>
      </c>
      <c r="G6729" s="250"/>
      <c r="H6729" s="251" t="s">
        <v>1</v>
      </c>
      <c r="I6729" s="253"/>
      <c r="J6729" s="250"/>
      <c r="K6729" s="250"/>
      <c r="L6729" s="254"/>
      <c r="M6729" s="255"/>
      <c r="N6729" s="256"/>
      <c r="O6729" s="256"/>
      <c r="P6729" s="256"/>
      <c r="Q6729" s="256"/>
      <c r="R6729" s="256"/>
      <c r="S6729" s="256"/>
      <c r="T6729" s="257"/>
      <c r="U6729" s="13"/>
      <c r="V6729" s="13"/>
      <c r="W6729" s="13"/>
      <c r="X6729" s="13"/>
      <c r="Y6729" s="13"/>
      <c r="Z6729" s="13"/>
      <c r="AA6729" s="13"/>
      <c r="AB6729" s="13"/>
      <c r="AC6729" s="13"/>
      <c r="AD6729" s="13"/>
      <c r="AE6729" s="13"/>
      <c r="AT6729" s="258" t="s">
        <v>200</v>
      </c>
      <c r="AU6729" s="258" t="s">
        <v>80</v>
      </c>
      <c r="AV6729" s="13" t="s">
        <v>80</v>
      </c>
      <c r="AW6729" s="13" t="s">
        <v>30</v>
      </c>
      <c r="AX6729" s="13" t="s">
        <v>73</v>
      </c>
      <c r="AY6729" s="258" t="s">
        <v>189</v>
      </c>
    </row>
    <row r="6730" s="13" customFormat="1">
      <c r="A6730" s="13"/>
      <c r="B6730" s="249"/>
      <c r="C6730" s="250"/>
      <c r="D6730" s="242" t="s">
        <v>200</v>
      </c>
      <c r="E6730" s="251" t="s">
        <v>1</v>
      </c>
      <c r="F6730" s="252" t="s">
        <v>2831</v>
      </c>
      <c r="G6730" s="250"/>
      <c r="H6730" s="251" t="s">
        <v>1</v>
      </c>
      <c r="I6730" s="253"/>
      <c r="J6730" s="250"/>
      <c r="K6730" s="250"/>
      <c r="L6730" s="254"/>
      <c r="M6730" s="255"/>
      <c r="N6730" s="256"/>
      <c r="O6730" s="256"/>
      <c r="P6730" s="256"/>
      <c r="Q6730" s="256"/>
      <c r="R6730" s="256"/>
      <c r="S6730" s="256"/>
      <c r="T6730" s="257"/>
      <c r="U6730" s="13"/>
      <c r="V6730" s="13"/>
      <c r="W6730" s="13"/>
      <c r="X6730" s="13"/>
      <c r="Y6730" s="13"/>
      <c r="Z6730" s="13"/>
      <c r="AA6730" s="13"/>
      <c r="AB6730" s="13"/>
      <c r="AC6730" s="13"/>
      <c r="AD6730" s="13"/>
      <c r="AE6730" s="13"/>
      <c r="AT6730" s="258" t="s">
        <v>200</v>
      </c>
      <c r="AU6730" s="258" t="s">
        <v>80</v>
      </c>
      <c r="AV6730" s="13" t="s">
        <v>80</v>
      </c>
      <c r="AW6730" s="13" t="s">
        <v>30</v>
      </c>
      <c r="AX6730" s="13" t="s">
        <v>73</v>
      </c>
      <c r="AY6730" s="258" t="s">
        <v>189</v>
      </c>
    </row>
    <row r="6731" s="14" customFormat="1">
      <c r="A6731" s="14"/>
      <c r="B6731" s="259"/>
      <c r="C6731" s="260"/>
      <c r="D6731" s="242" t="s">
        <v>200</v>
      </c>
      <c r="E6731" s="261" t="s">
        <v>1</v>
      </c>
      <c r="F6731" s="262" t="s">
        <v>80</v>
      </c>
      <c r="G6731" s="260"/>
      <c r="H6731" s="263">
        <v>1</v>
      </c>
      <c r="I6731" s="264"/>
      <c r="J6731" s="260"/>
      <c r="K6731" s="260"/>
      <c r="L6731" s="265"/>
      <c r="M6731" s="266"/>
      <c r="N6731" s="267"/>
      <c r="O6731" s="267"/>
      <c r="P6731" s="267"/>
      <c r="Q6731" s="267"/>
      <c r="R6731" s="267"/>
      <c r="S6731" s="267"/>
      <c r="T6731" s="268"/>
      <c r="U6731" s="14"/>
      <c r="V6731" s="14"/>
      <c r="W6731" s="14"/>
      <c r="X6731" s="14"/>
      <c r="Y6731" s="14"/>
      <c r="Z6731" s="14"/>
      <c r="AA6731" s="14"/>
      <c r="AB6731" s="14"/>
      <c r="AC6731" s="14"/>
      <c r="AD6731" s="14"/>
      <c r="AE6731" s="14"/>
      <c r="AT6731" s="269" t="s">
        <v>200</v>
      </c>
      <c r="AU6731" s="269" t="s">
        <v>80</v>
      </c>
      <c r="AV6731" s="14" t="s">
        <v>82</v>
      </c>
      <c r="AW6731" s="14" t="s">
        <v>30</v>
      </c>
      <c r="AX6731" s="14" t="s">
        <v>80</v>
      </c>
      <c r="AY6731" s="269" t="s">
        <v>189</v>
      </c>
    </row>
    <row r="6732" s="2" customFormat="1" ht="16.5" customHeight="1">
      <c r="A6732" s="39"/>
      <c r="B6732" s="40"/>
      <c r="C6732" s="228" t="s">
        <v>4241</v>
      </c>
      <c r="D6732" s="228" t="s">
        <v>191</v>
      </c>
      <c r="E6732" s="229" t="s">
        <v>4242</v>
      </c>
      <c r="F6732" s="230" t="s">
        <v>4243</v>
      </c>
      <c r="G6732" s="231" t="s">
        <v>359</v>
      </c>
      <c r="H6732" s="232">
        <v>2</v>
      </c>
      <c r="I6732" s="233"/>
      <c r="J6732" s="234">
        <f>ROUND(I6732*H6732,2)</f>
        <v>0</v>
      </c>
      <c r="K6732" s="235"/>
      <c r="L6732" s="45"/>
      <c r="M6732" s="236" t="s">
        <v>1</v>
      </c>
      <c r="N6732" s="237" t="s">
        <v>38</v>
      </c>
      <c r="O6732" s="92"/>
      <c r="P6732" s="238">
        <f>O6732*H6732</f>
        <v>0</v>
      </c>
      <c r="Q6732" s="238">
        <v>0</v>
      </c>
      <c r="R6732" s="238">
        <f>Q6732*H6732</f>
        <v>0</v>
      </c>
      <c r="S6732" s="238">
        <v>0</v>
      </c>
      <c r="T6732" s="239">
        <f>S6732*H6732</f>
        <v>0</v>
      </c>
      <c r="U6732" s="39"/>
      <c r="V6732" s="39"/>
      <c r="W6732" s="39"/>
      <c r="X6732" s="39"/>
      <c r="Y6732" s="39"/>
      <c r="Z6732" s="39"/>
      <c r="AA6732" s="39"/>
      <c r="AB6732" s="39"/>
      <c r="AC6732" s="39"/>
      <c r="AD6732" s="39"/>
      <c r="AE6732" s="39"/>
      <c r="AR6732" s="240" t="s">
        <v>4201</v>
      </c>
      <c r="AT6732" s="240" t="s">
        <v>191</v>
      </c>
      <c r="AU6732" s="240" t="s">
        <v>80</v>
      </c>
      <c r="AY6732" s="18" t="s">
        <v>189</v>
      </c>
      <c r="BE6732" s="241">
        <f>IF(N6732="základní",J6732,0)</f>
        <v>0</v>
      </c>
      <c r="BF6732" s="241">
        <f>IF(N6732="snížená",J6732,0)</f>
        <v>0</v>
      </c>
      <c r="BG6732" s="241">
        <f>IF(N6732="zákl. přenesená",J6732,0)</f>
        <v>0</v>
      </c>
      <c r="BH6732" s="241">
        <f>IF(N6732="sníž. přenesená",J6732,0)</f>
        <v>0</v>
      </c>
      <c r="BI6732" s="241">
        <f>IF(N6732="nulová",J6732,0)</f>
        <v>0</v>
      </c>
      <c r="BJ6732" s="18" t="s">
        <v>80</v>
      </c>
      <c r="BK6732" s="241">
        <f>ROUND(I6732*H6732,2)</f>
        <v>0</v>
      </c>
      <c r="BL6732" s="18" t="s">
        <v>4201</v>
      </c>
      <c r="BM6732" s="240" t="s">
        <v>4244</v>
      </c>
    </row>
    <row r="6733" s="2" customFormat="1">
      <c r="A6733" s="39"/>
      <c r="B6733" s="40"/>
      <c r="C6733" s="41"/>
      <c r="D6733" s="242" t="s">
        <v>197</v>
      </c>
      <c r="E6733" s="41"/>
      <c r="F6733" s="243" t="s">
        <v>4243</v>
      </c>
      <c r="G6733" s="41"/>
      <c r="H6733" s="41"/>
      <c r="I6733" s="244"/>
      <c r="J6733" s="41"/>
      <c r="K6733" s="41"/>
      <c r="L6733" s="45"/>
      <c r="M6733" s="245"/>
      <c r="N6733" s="246"/>
      <c r="O6733" s="92"/>
      <c r="P6733" s="92"/>
      <c r="Q6733" s="92"/>
      <c r="R6733" s="92"/>
      <c r="S6733" s="92"/>
      <c r="T6733" s="93"/>
      <c r="U6733" s="39"/>
      <c r="V6733" s="39"/>
      <c r="W6733" s="39"/>
      <c r="X6733" s="39"/>
      <c r="Y6733" s="39"/>
      <c r="Z6733" s="39"/>
      <c r="AA6733" s="39"/>
      <c r="AB6733" s="39"/>
      <c r="AC6733" s="39"/>
      <c r="AD6733" s="39"/>
      <c r="AE6733" s="39"/>
      <c r="AT6733" s="18" t="s">
        <v>197</v>
      </c>
      <c r="AU6733" s="18" t="s">
        <v>80</v>
      </c>
    </row>
    <row r="6734" s="13" customFormat="1">
      <c r="A6734" s="13"/>
      <c r="B6734" s="249"/>
      <c r="C6734" s="250"/>
      <c r="D6734" s="242" t="s">
        <v>200</v>
      </c>
      <c r="E6734" s="251" t="s">
        <v>1</v>
      </c>
      <c r="F6734" s="252" t="s">
        <v>4203</v>
      </c>
      <c r="G6734" s="250"/>
      <c r="H6734" s="251" t="s">
        <v>1</v>
      </c>
      <c r="I6734" s="253"/>
      <c r="J6734" s="250"/>
      <c r="K6734" s="250"/>
      <c r="L6734" s="254"/>
      <c r="M6734" s="255"/>
      <c r="N6734" s="256"/>
      <c r="O6734" s="256"/>
      <c r="P6734" s="256"/>
      <c r="Q6734" s="256"/>
      <c r="R6734" s="256"/>
      <c r="S6734" s="256"/>
      <c r="T6734" s="257"/>
      <c r="U6734" s="13"/>
      <c r="V6734" s="13"/>
      <c r="W6734" s="13"/>
      <c r="X6734" s="13"/>
      <c r="Y6734" s="13"/>
      <c r="Z6734" s="13"/>
      <c r="AA6734" s="13"/>
      <c r="AB6734" s="13"/>
      <c r="AC6734" s="13"/>
      <c r="AD6734" s="13"/>
      <c r="AE6734" s="13"/>
      <c r="AT6734" s="258" t="s">
        <v>200</v>
      </c>
      <c r="AU6734" s="258" t="s">
        <v>80</v>
      </c>
      <c r="AV6734" s="13" t="s">
        <v>80</v>
      </c>
      <c r="AW6734" s="13" t="s">
        <v>30</v>
      </c>
      <c r="AX6734" s="13" t="s">
        <v>73</v>
      </c>
      <c r="AY6734" s="258" t="s">
        <v>189</v>
      </c>
    </row>
    <row r="6735" s="13" customFormat="1">
      <c r="A6735" s="13"/>
      <c r="B6735" s="249"/>
      <c r="C6735" s="250"/>
      <c r="D6735" s="242" t="s">
        <v>200</v>
      </c>
      <c r="E6735" s="251" t="s">
        <v>1</v>
      </c>
      <c r="F6735" s="252" t="s">
        <v>4245</v>
      </c>
      <c r="G6735" s="250"/>
      <c r="H6735" s="251" t="s">
        <v>1</v>
      </c>
      <c r="I6735" s="253"/>
      <c r="J6735" s="250"/>
      <c r="K6735" s="250"/>
      <c r="L6735" s="254"/>
      <c r="M6735" s="255"/>
      <c r="N6735" s="256"/>
      <c r="O6735" s="256"/>
      <c r="P6735" s="256"/>
      <c r="Q6735" s="256"/>
      <c r="R6735" s="256"/>
      <c r="S6735" s="256"/>
      <c r="T6735" s="257"/>
      <c r="U6735" s="13"/>
      <c r="V6735" s="13"/>
      <c r="W6735" s="13"/>
      <c r="X6735" s="13"/>
      <c r="Y6735" s="13"/>
      <c r="Z6735" s="13"/>
      <c r="AA6735" s="13"/>
      <c r="AB6735" s="13"/>
      <c r="AC6735" s="13"/>
      <c r="AD6735" s="13"/>
      <c r="AE6735" s="13"/>
      <c r="AT6735" s="258" t="s">
        <v>200</v>
      </c>
      <c r="AU6735" s="258" t="s">
        <v>80</v>
      </c>
      <c r="AV6735" s="13" t="s">
        <v>80</v>
      </c>
      <c r="AW6735" s="13" t="s">
        <v>30</v>
      </c>
      <c r="AX6735" s="13" t="s">
        <v>73</v>
      </c>
      <c r="AY6735" s="258" t="s">
        <v>189</v>
      </c>
    </row>
    <row r="6736" s="13" customFormat="1">
      <c r="A6736" s="13"/>
      <c r="B6736" s="249"/>
      <c r="C6736" s="250"/>
      <c r="D6736" s="242" t="s">
        <v>200</v>
      </c>
      <c r="E6736" s="251" t="s">
        <v>1</v>
      </c>
      <c r="F6736" s="252" t="s">
        <v>4246</v>
      </c>
      <c r="G6736" s="250"/>
      <c r="H6736" s="251" t="s">
        <v>1</v>
      </c>
      <c r="I6736" s="253"/>
      <c r="J6736" s="250"/>
      <c r="K6736" s="250"/>
      <c r="L6736" s="254"/>
      <c r="M6736" s="255"/>
      <c r="N6736" s="256"/>
      <c r="O6736" s="256"/>
      <c r="P6736" s="256"/>
      <c r="Q6736" s="256"/>
      <c r="R6736" s="256"/>
      <c r="S6736" s="256"/>
      <c r="T6736" s="257"/>
      <c r="U6736" s="13"/>
      <c r="V6736" s="13"/>
      <c r="W6736" s="13"/>
      <c r="X6736" s="13"/>
      <c r="Y6736" s="13"/>
      <c r="Z6736" s="13"/>
      <c r="AA6736" s="13"/>
      <c r="AB6736" s="13"/>
      <c r="AC6736" s="13"/>
      <c r="AD6736" s="13"/>
      <c r="AE6736" s="13"/>
      <c r="AT6736" s="258" t="s">
        <v>200</v>
      </c>
      <c r="AU6736" s="258" t="s">
        <v>80</v>
      </c>
      <c r="AV6736" s="13" t="s">
        <v>80</v>
      </c>
      <c r="AW6736" s="13" t="s">
        <v>30</v>
      </c>
      <c r="AX6736" s="13" t="s">
        <v>73</v>
      </c>
      <c r="AY6736" s="258" t="s">
        <v>189</v>
      </c>
    </row>
    <row r="6737" s="13" customFormat="1">
      <c r="A6737" s="13"/>
      <c r="B6737" s="249"/>
      <c r="C6737" s="250"/>
      <c r="D6737" s="242" t="s">
        <v>200</v>
      </c>
      <c r="E6737" s="251" t="s">
        <v>1</v>
      </c>
      <c r="F6737" s="252" t="s">
        <v>4247</v>
      </c>
      <c r="G6737" s="250"/>
      <c r="H6737" s="251" t="s">
        <v>1</v>
      </c>
      <c r="I6737" s="253"/>
      <c r="J6737" s="250"/>
      <c r="K6737" s="250"/>
      <c r="L6737" s="254"/>
      <c r="M6737" s="255"/>
      <c r="N6737" s="256"/>
      <c r="O6737" s="256"/>
      <c r="P6737" s="256"/>
      <c r="Q6737" s="256"/>
      <c r="R6737" s="256"/>
      <c r="S6737" s="256"/>
      <c r="T6737" s="257"/>
      <c r="U6737" s="13"/>
      <c r="V6737" s="13"/>
      <c r="W6737" s="13"/>
      <c r="X6737" s="13"/>
      <c r="Y6737" s="13"/>
      <c r="Z6737" s="13"/>
      <c r="AA6737" s="13"/>
      <c r="AB6737" s="13"/>
      <c r="AC6737" s="13"/>
      <c r="AD6737" s="13"/>
      <c r="AE6737" s="13"/>
      <c r="AT6737" s="258" t="s">
        <v>200</v>
      </c>
      <c r="AU6737" s="258" t="s">
        <v>80</v>
      </c>
      <c r="AV6737" s="13" t="s">
        <v>80</v>
      </c>
      <c r="AW6737" s="13" t="s">
        <v>30</v>
      </c>
      <c r="AX6737" s="13" t="s">
        <v>73</v>
      </c>
      <c r="AY6737" s="258" t="s">
        <v>189</v>
      </c>
    </row>
    <row r="6738" s="14" customFormat="1">
      <c r="A6738" s="14"/>
      <c r="B6738" s="259"/>
      <c r="C6738" s="260"/>
      <c r="D6738" s="242" t="s">
        <v>200</v>
      </c>
      <c r="E6738" s="261" t="s">
        <v>1</v>
      </c>
      <c r="F6738" s="262" t="s">
        <v>82</v>
      </c>
      <c r="G6738" s="260"/>
      <c r="H6738" s="263">
        <v>2</v>
      </c>
      <c r="I6738" s="264"/>
      <c r="J6738" s="260"/>
      <c r="K6738" s="260"/>
      <c r="L6738" s="265"/>
      <c r="M6738" s="266"/>
      <c r="N6738" s="267"/>
      <c r="O6738" s="267"/>
      <c r="P6738" s="267"/>
      <c r="Q6738" s="267"/>
      <c r="R6738" s="267"/>
      <c r="S6738" s="267"/>
      <c r="T6738" s="268"/>
      <c r="U6738" s="14"/>
      <c r="V6738" s="14"/>
      <c r="W6738" s="14"/>
      <c r="X6738" s="14"/>
      <c r="Y6738" s="14"/>
      <c r="Z6738" s="14"/>
      <c r="AA6738" s="14"/>
      <c r="AB6738" s="14"/>
      <c r="AC6738" s="14"/>
      <c r="AD6738" s="14"/>
      <c r="AE6738" s="14"/>
      <c r="AT6738" s="269" t="s">
        <v>200</v>
      </c>
      <c r="AU6738" s="269" t="s">
        <v>80</v>
      </c>
      <c r="AV6738" s="14" t="s">
        <v>82</v>
      </c>
      <c r="AW6738" s="14" t="s">
        <v>30</v>
      </c>
      <c r="AX6738" s="14" t="s">
        <v>80</v>
      </c>
      <c r="AY6738" s="269" t="s">
        <v>189</v>
      </c>
    </row>
    <row r="6739" s="2" customFormat="1" ht="24.15" customHeight="1">
      <c r="A6739" s="39"/>
      <c r="B6739" s="40"/>
      <c r="C6739" s="228" t="s">
        <v>4248</v>
      </c>
      <c r="D6739" s="228" t="s">
        <v>191</v>
      </c>
      <c r="E6739" s="229" t="s">
        <v>4249</v>
      </c>
      <c r="F6739" s="230" t="s">
        <v>4250</v>
      </c>
      <c r="G6739" s="231" t="s">
        <v>1029</v>
      </c>
      <c r="H6739" s="232">
        <v>1</v>
      </c>
      <c r="I6739" s="233"/>
      <c r="J6739" s="234">
        <f>ROUND(I6739*H6739,2)</f>
        <v>0</v>
      </c>
      <c r="K6739" s="235"/>
      <c r="L6739" s="45"/>
      <c r="M6739" s="236" t="s">
        <v>1</v>
      </c>
      <c r="N6739" s="237" t="s">
        <v>38</v>
      </c>
      <c r="O6739" s="92"/>
      <c r="P6739" s="238">
        <f>O6739*H6739</f>
        <v>0</v>
      </c>
      <c r="Q6739" s="238">
        <v>0</v>
      </c>
      <c r="R6739" s="238">
        <f>Q6739*H6739</f>
        <v>0</v>
      </c>
      <c r="S6739" s="238">
        <v>0</v>
      </c>
      <c r="T6739" s="239">
        <f>S6739*H6739</f>
        <v>0</v>
      </c>
      <c r="U6739" s="39"/>
      <c r="V6739" s="39"/>
      <c r="W6739" s="39"/>
      <c r="X6739" s="39"/>
      <c r="Y6739" s="39"/>
      <c r="Z6739" s="39"/>
      <c r="AA6739" s="39"/>
      <c r="AB6739" s="39"/>
      <c r="AC6739" s="39"/>
      <c r="AD6739" s="39"/>
      <c r="AE6739" s="39"/>
      <c r="AR6739" s="240" t="s">
        <v>4201</v>
      </c>
      <c r="AT6739" s="240" t="s">
        <v>191</v>
      </c>
      <c r="AU6739" s="240" t="s">
        <v>80</v>
      </c>
      <c r="AY6739" s="18" t="s">
        <v>189</v>
      </c>
      <c r="BE6739" s="241">
        <f>IF(N6739="základní",J6739,0)</f>
        <v>0</v>
      </c>
      <c r="BF6739" s="241">
        <f>IF(N6739="snížená",J6739,0)</f>
        <v>0</v>
      </c>
      <c r="BG6739" s="241">
        <f>IF(N6739="zákl. přenesená",J6739,0)</f>
        <v>0</v>
      </c>
      <c r="BH6739" s="241">
        <f>IF(N6739="sníž. přenesená",J6739,0)</f>
        <v>0</v>
      </c>
      <c r="BI6739" s="241">
        <f>IF(N6739="nulová",J6739,0)</f>
        <v>0</v>
      </c>
      <c r="BJ6739" s="18" t="s">
        <v>80</v>
      </c>
      <c r="BK6739" s="241">
        <f>ROUND(I6739*H6739,2)</f>
        <v>0</v>
      </c>
      <c r="BL6739" s="18" t="s">
        <v>4201</v>
      </c>
      <c r="BM6739" s="240" t="s">
        <v>4251</v>
      </c>
    </row>
    <row r="6740" s="2" customFormat="1">
      <c r="A6740" s="39"/>
      <c r="B6740" s="40"/>
      <c r="C6740" s="41"/>
      <c r="D6740" s="242" t="s">
        <v>197</v>
      </c>
      <c r="E6740" s="41"/>
      <c r="F6740" s="243" t="s">
        <v>4250</v>
      </c>
      <c r="G6740" s="41"/>
      <c r="H6740" s="41"/>
      <c r="I6740" s="244"/>
      <c r="J6740" s="41"/>
      <c r="K6740" s="41"/>
      <c r="L6740" s="45"/>
      <c r="M6740" s="245"/>
      <c r="N6740" s="246"/>
      <c r="O6740" s="92"/>
      <c r="P6740" s="92"/>
      <c r="Q6740" s="92"/>
      <c r="R6740" s="92"/>
      <c r="S6740" s="92"/>
      <c r="T6740" s="93"/>
      <c r="U6740" s="39"/>
      <c r="V6740" s="39"/>
      <c r="W6740" s="39"/>
      <c r="X6740" s="39"/>
      <c r="Y6740" s="39"/>
      <c r="Z6740" s="39"/>
      <c r="AA6740" s="39"/>
      <c r="AB6740" s="39"/>
      <c r="AC6740" s="39"/>
      <c r="AD6740" s="39"/>
      <c r="AE6740" s="39"/>
      <c r="AT6740" s="18" t="s">
        <v>197</v>
      </c>
      <c r="AU6740" s="18" t="s">
        <v>80</v>
      </c>
    </row>
    <row r="6741" s="13" customFormat="1">
      <c r="A6741" s="13"/>
      <c r="B6741" s="249"/>
      <c r="C6741" s="250"/>
      <c r="D6741" s="242" t="s">
        <v>200</v>
      </c>
      <c r="E6741" s="251" t="s">
        <v>1</v>
      </c>
      <c r="F6741" s="252" t="s">
        <v>4252</v>
      </c>
      <c r="G6741" s="250"/>
      <c r="H6741" s="251" t="s">
        <v>1</v>
      </c>
      <c r="I6741" s="253"/>
      <c r="J6741" s="250"/>
      <c r="K6741" s="250"/>
      <c r="L6741" s="254"/>
      <c r="M6741" s="255"/>
      <c r="N6741" s="256"/>
      <c r="O6741" s="256"/>
      <c r="P6741" s="256"/>
      <c r="Q6741" s="256"/>
      <c r="R6741" s="256"/>
      <c r="S6741" s="256"/>
      <c r="T6741" s="257"/>
      <c r="U6741" s="13"/>
      <c r="V6741" s="13"/>
      <c r="W6741" s="13"/>
      <c r="X6741" s="13"/>
      <c r="Y6741" s="13"/>
      <c r="Z6741" s="13"/>
      <c r="AA6741" s="13"/>
      <c r="AB6741" s="13"/>
      <c r="AC6741" s="13"/>
      <c r="AD6741" s="13"/>
      <c r="AE6741" s="13"/>
      <c r="AT6741" s="258" t="s">
        <v>200</v>
      </c>
      <c r="AU6741" s="258" t="s">
        <v>80</v>
      </c>
      <c r="AV6741" s="13" t="s">
        <v>80</v>
      </c>
      <c r="AW6741" s="13" t="s">
        <v>30</v>
      </c>
      <c r="AX6741" s="13" t="s">
        <v>73</v>
      </c>
      <c r="AY6741" s="258" t="s">
        <v>189</v>
      </c>
    </row>
    <row r="6742" s="13" customFormat="1">
      <c r="A6742" s="13"/>
      <c r="B6742" s="249"/>
      <c r="C6742" s="250"/>
      <c r="D6742" s="242" t="s">
        <v>200</v>
      </c>
      <c r="E6742" s="251" t="s">
        <v>1</v>
      </c>
      <c r="F6742" s="252" t="s">
        <v>4253</v>
      </c>
      <c r="G6742" s="250"/>
      <c r="H6742" s="251" t="s">
        <v>1</v>
      </c>
      <c r="I6742" s="253"/>
      <c r="J6742" s="250"/>
      <c r="K6742" s="250"/>
      <c r="L6742" s="254"/>
      <c r="M6742" s="255"/>
      <c r="N6742" s="256"/>
      <c r="O6742" s="256"/>
      <c r="P6742" s="256"/>
      <c r="Q6742" s="256"/>
      <c r="R6742" s="256"/>
      <c r="S6742" s="256"/>
      <c r="T6742" s="257"/>
      <c r="U6742" s="13"/>
      <c r="V6742" s="13"/>
      <c r="W6742" s="13"/>
      <c r="X6742" s="13"/>
      <c r="Y6742" s="13"/>
      <c r="Z6742" s="13"/>
      <c r="AA6742" s="13"/>
      <c r="AB6742" s="13"/>
      <c r="AC6742" s="13"/>
      <c r="AD6742" s="13"/>
      <c r="AE6742" s="13"/>
      <c r="AT6742" s="258" t="s">
        <v>200</v>
      </c>
      <c r="AU6742" s="258" t="s">
        <v>80</v>
      </c>
      <c r="AV6742" s="13" t="s">
        <v>80</v>
      </c>
      <c r="AW6742" s="13" t="s">
        <v>30</v>
      </c>
      <c r="AX6742" s="13" t="s">
        <v>73</v>
      </c>
      <c r="AY6742" s="258" t="s">
        <v>189</v>
      </c>
    </row>
    <row r="6743" s="13" customFormat="1">
      <c r="A6743" s="13"/>
      <c r="B6743" s="249"/>
      <c r="C6743" s="250"/>
      <c r="D6743" s="242" t="s">
        <v>200</v>
      </c>
      <c r="E6743" s="251" t="s">
        <v>1</v>
      </c>
      <c r="F6743" s="252" t="s">
        <v>4254</v>
      </c>
      <c r="G6743" s="250"/>
      <c r="H6743" s="251" t="s">
        <v>1</v>
      </c>
      <c r="I6743" s="253"/>
      <c r="J6743" s="250"/>
      <c r="K6743" s="250"/>
      <c r="L6743" s="254"/>
      <c r="M6743" s="255"/>
      <c r="N6743" s="256"/>
      <c r="O6743" s="256"/>
      <c r="P6743" s="256"/>
      <c r="Q6743" s="256"/>
      <c r="R6743" s="256"/>
      <c r="S6743" s="256"/>
      <c r="T6743" s="257"/>
      <c r="U6743" s="13"/>
      <c r="V6743" s="13"/>
      <c r="W6743" s="13"/>
      <c r="X6743" s="13"/>
      <c r="Y6743" s="13"/>
      <c r="Z6743" s="13"/>
      <c r="AA6743" s="13"/>
      <c r="AB6743" s="13"/>
      <c r="AC6743" s="13"/>
      <c r="AD6743" s="13"/>
      <c r="AE6743" s="13"/>
      <c r="AT6743" s="258" t="s">
        <v>200</v>
      </c>
      <c r="AU6743" s="258" t="s">
        <v>80</v>
      </c>
      <c r="AV6743" s="13" t="s">
        <v>80</v>
      </c>
      <c r="AW6743" s="13" t="s">
        <v>30</v>
      </c>
      <c r="AX6743" s="13" t="s">
        <v>73</v>
      </c>
      <c r="AY6743" s="258" t="s">
        <v>189</v>
      </c>
    </row>
    <row r="6744" s="13" customFormat="1">
      <c r="A6744" s="13"/>
      <c r="B6744" s="249"/>
      <c r="C6744" s="250"/>
      <c r="D6744" s="242" t="s">
        <v>200</v>
      </c>
      <c r="E6744" s="251" t="s">
        <v>1</v>
      </c>
      <c r="F6744" s="252" t="s">
        <v>4255</v>
      </c>
      <c r="G6744" s="250"/>
      <c r="H6744" s="251" t="s">
        <v>1</v>
      </c>
      <c r="I6744" s="253"/>
      <c r="J6744" s="250"/>
      <c r="K6744" s="250"/>
      <c r="L6744" s="254"/>
      <c r="M6744" s="255"/>
      <c r="N6744" s="256"/>
      <c r="O6744" s="256"/>
      <c r="P6744" s="256"/>
      <c r="Q6744" s="256"/>
      <c r="R6744" s="256"/>
      <c r="S6744" s="256"/>
      <c r="T6744" s="257"/>
      <c r="U6744" s="13"/>
      <c r="V6744" s="13"/>
      <c r="W6744" s="13"/>
      <c r="X6744" s="13"/>
      <c r="Y6744" s="13"/>
      <c r="Z6744" s="13"/>
      <c r="AA6744" s="13"/>
      <c r="AB6744" s="13"/>
      <c r="AC6744" s="13"/>
      <c r="AD6744" s="13"/>
      <c r="AE6744" s="13"/>
      <c r="AT6744" s="258" t="s">
        <v>200</v>
      </c>
      <c r="AU6744" s="258" t="s">
        <v>80</v>
      </c>
      <c r="AV6744" s="13" t="s">
        <v>80</v>
      </c>
      <c r="AW6744" s="13" t="s">
        <v>30</v>
      </c>
      <c r="AX6744" s="13" t="s">
        <v>73</v>
      </c>
      <c r="AY6744" s="258" t="s">
        <v>189</v>
      </c>
    </row>
    <row r="6745" s="13" customFormat="1">
      <c r="A6745" s="13"/>
      <c r="B6745" s="249"/>
      <c r="C6745" s="250"/>
      <c r="D6745" s="242" t="s">
        <v>200</v>
      </c>
      <c r="E6745" s="251" t="s">
        <v>1</v>
      </c>
      <c r="F6745" s="252" t="s">
        <v>2831</v>
      </c>
      <c r="G6745" s="250"/>
      <c r="H6745" s="251" t="s">
        <v>1</v>
      </c>
      <c r="I6745" s="253"/>
      <c r="J6745" s="250"/>
      <c r="K6745" s="250"/>
      <c r="L6745" s="254"/>
      <c r="M6745" s="255"/>
      <c r="N6745" s="256"/>
      <c r="O6745" s="256"/>
      <c r="P6745" s="256"/>
      <c r="Q6745" s="256"/>
      <c r="R6745" s="256"/>
      <c r="S6745" s="256"/>
      <c r="T6745" s="257"/>
      <c r="U6745" s="13"/>
      <c r="V6745" s="13"/>
      <c r="W6745" s="13"/>
      <c r="X6745" s="13"/>
      <c r="Y6745" s="13"/>
      <c r="Z6745" s="13"/>
      <c r="AA6745" s="13"/>
      <c r="AB6745" s="13"/>
      <c r="AC6745" s="13"/>
      <c r="AD6745" s="13"/>
      <c r="AE6745" s="13"/>
      <c r="AT6745" s="258" t="s">
        <v>200</v>
      </c>
      <c r="AU6745" s="258" t="s">
        <v>80</v>
      </c>
      <c r="AV6745" s="13" t="s">
        <v>80</v>
      </c>
      <c r="AW6745" s="13" t="s">
        <v>30</v>
      </c>
      <c r="AX6745" s="13" t="s">
        <v>73</v>
      </c>
      <c r="AY6745" s="258" t="s">
        <v>189</v>
      </c>
    </row>
    <row r="6746" s="14" customFormat="1">
      <c r="A6746" s="14"/>
      <c r="B6746" s="259"/>
      <c r="C6746" s="260"/>
      <c r="D6746" s="242" t="s">
        <v>200</v>
      </c>
      <c r="E6746" s="261" t="s">
        <v>1</v>
      </c>
      <c r="F6746" s="262" t="s">
        <v>80</v>
      </c>
      <c r="G6746" s="260"/>
      <c r="H6746" s="263">
        <v>1</v>
      </c>
      <c r="I6746" s="264"/>
      <c r="J6746" s="260"/>
      <c r="K6746" s="260"/>
      <c r="L6746" s="265"/>
      <c r="M6746" s="266"/>
      <c r="N6746" s="267"/>
      <c r="O6746" s="267"/>
      <c r="P6746" s="267"/>
      <c r="Q6746" s="267"/>
      <c r="R6746" s="267"/>
      <c r="S6746" s="267"/>
      <c r="T6746" s="268"/>
      <c r="U6746" s="14"/>
      <c r="V6746" s="14"/>
      <c r="W6746" s="14"/>
      <c r="X6746" s="14"/>
      <c r="Y6746" s="14"/>
      <c r="Z6746" s="14"/>
      <c r="AA6746" s="14"/>
      <c r="AB6746" s="14"/>
      <c r="AC6746" s="14"/>
      <c r="AD6746" s="14"/>
      <c r="AE6746" s="14"/>
      <c r="AT6746" s="269" t="s">
        <v>200</v>
      </c>
      <c r="AU6746" s="269" t="s">
        <v>80</v>
      </c>
      <c r="AV6746" s="14" t="s">
        <v>82</v>
      </c>
      <c r="AW6746" s="14" t="s">
        <v>30</v>
      </c>
      <c r="AX6746" s="14" t="s">
        <v>80</v>
      </c>
      <c r="AY6746" s="269" t="s">
        <v>189</v>
      </c>
    </row>
    <row r="6747" s="2" customFormat="1" ht="16.5" customHeight="1">
      <c r="A6747" s="39"/>
      <c r="B6747" s="40"/>
      <c r="C6747" s="228" t="s">
        <v>4256</v>
      </c>
      <c r="D6747" s="228" t="s">
        <v>191</v>
      </c>
      <c r="E6747" s="229" t="s">
        <v>4257</v>
      </c>
      <c r="F6747" s="230" t="s">
        <v>4258</v>
      </c>
      <c r="G6747" s="231" t="s">
        <v>1029</v>
      </c>
      <c r="H6747" s="232">
        <v>1</v>
      </c>
      <c r="I6747" s="233"/>
      <c r="J6747" s="234">
        <f>ROUND(I6747*H6747,2)</f>
        <v>0</v>
      </c>
      <c r="K6747" s="235"/>
      <c r="L6747" s="45"/>
      <c r="M6747" s="236" t="s">
        <v>1</v>
      </c>
      <c r="N6747" s="237" t="s">
        <v>38</v>
      </c>
      <c r="O6747" s="92"/>
      <c r="P6747" s="238">
        <f>O6747*H6747</f>
        <v>0</v>
      </c>
      <c r="Q6747" s="238">
        <v>0</v>
      </c>
      <c r="R6747" s="238">
        <f>Q6747*H6747</f>
        <v>0</v>
      </c>
      <c r="S6747" s="238">
        <v>0</v>
      </c>
      <c r="T6747" s="239">
        <f>S6747*H6747</f>
        <v>0</v>
      </c>
      <c r="U6747" s="39"/>
      <c r="V6747" s="39"/>
      <c r="W6747" s="39"/>
      <c r="X6747" s="39"/>
      <c r="Y6747" s="39"/>
      <c r="Z6747" s="39"/>
      <c r="AA6747" s="39"/>
      <c r="AB6747" s="39"/>
      <c r="AC6747" s="39"/>
      <c r="AD6747" s="39"/>
      <c r="AE6747" s="39"/>
      <c r="AR6747" s="240" t="s">
        <v>4201</v>
      </c>
      <c r="AT6747" s="240" t="s">
        <v>191</v>
      </c>
      <c r="AU6747" s="240" t="s">
        <v>80</v>
      </c>
      <c r="AY6747" s="18" t="s">
        <v>189</v>
      </c>
      <c r="BE6747" s="241">
        <f>IF(N6747="základní",J6747,0)</f>
        <v>0</v>
      </c>
      <c r="BF6747" s="241">
        <f>IF(N6747="snížená",J6747,0)</f>
        <v>0</v>
      </c>
      <c r="BG6747" s="241">
        <f>IF(N6747="zákl. přenesená",J6747,0)</f>
        <v>0</v>
      </c>
      <c r="BH6747" s="241">
        <f>IF(N6747="sníž. přenesená",J6747,0)</f>
        <v>0</v>
      </c>
      <c r="BI6747" s="241">
        <f>IF(N6747="nulová",J6747,0)</f>
        <v>0</v>
      </c>
      <c r="BJ6747" s="18" t="s">
        <v>80</v>
      </c>
      <c r="BK6747" s="241">
        <f>ROUND(I6747*H6747,2)</f>
        <v>0</v>
      </c>
      <c r="BL6747" s="18" t="s">
        <v>4201</v>
      </c>
      <c r="BM6747" s="240" t="s">
        <v>4259</v>
      </c>
    </row>
    <row r="6748" s="2" customFormat="1">
      <c r="A6748" s="39"/>
      <c r="B6748" s="40"/>
      <c r="C6748" s="41"/>
      <c r="D6748" s="242" t="s">
        <v>197</v>
      </c>
      <c r="E6748" s="41"/>
      <c r="F6748" s="243" t="s">
        <v>4258</v>
      </c>
      <c r="G6748" s="41"/>
      <c r="H6748" s="41"/>
      <c r="I6748" s="244"/>
      <c r="J6748" s="41"/>
      <c r="K6748" s="41"/>
      <c r="L6748" s="45"/>
      <c r="M6748" s="245"/>
      <c r="N6748" s="246"/>
      <c r="O6748" s="92"/>
      <c r="P6748" s="92"/>
      <c r="Q6748" s="92"/>
      <c r="R6748" s="92"/>
      <c r="S6748" s="92"/>
      <c r="T6748" s="93"/>
      <c r="U6748" s="39"/>
      <c r="V6748" s="39"/>
      <c r="W6748" s="39"/>
      <c r="X6748" s="39"/>
      <c r="Y6748" s="39"/>
      <c r="Z6748" s="39"/>
      <c r="AA6748" s="39"/>
      <c r="AB6748" s="39"/>
      <c r="AC6748" s="39"/>
      <c r="AD6748" s="39"/>
      <c r="AE6748" s="39"/>
      <c r="AT6748" s="18" t="s">
        <v>197</v>
      </c>
      <c r="AU6748" s="18" t="s">
        <v>80</v>
      </c>
    </row>
    <row r="6749" s="13" customFormat="1">
      <c r="A6749" s="13"/>
      <c r="B6749" s="249"/>
      <c r="C6749" s="250"/>
      <c r="D6749" s="242" t="s">
        <v>200</v>
      </c>
      <c r="E6749" s="251" t="s">
        <v>1</v>
      </c>
      <c r="F6749" s="252" t="s">
        <v>4260</v>
      </c>
      <c r="G6749" s="250"/>
      <c r="H6749" s="251" t="s">
        <v>1</v>
      </c>
      <c r="I6749" s="253"/>
      <c r="J6749" s="250"/>
      <c r="K6749" s="250"/>
      <c r="L6749" s="254"/>
      <c r="M6749" s="255"/>
      <c r="N6749" s="256"/>
      <c r="O6749" s="256"/>
      <c r="P6749" s="256"/>
      <c r="Q6749" s="256"/>
      <c r="R6749" s="256"/>
      <c r="S6749" s="256"/>
      <c r="T6749" s="257"/>
      <c r="U6749" s="13"/>
      <c r="V6749" s="13"/>
      <c r="W6749" s="13"/>
      <c r="X6749" s="13"/>
      <c r="Y6749" s="13"/>
      <c r="Z6749" s="13"/>
      <c r="AA6749" s="13"/>
      <c r="AB6749" s="13"/>
      <c r="AC6749" s="13"/>
      <c r="AD6749" s="13"/>
      <c r="AE6749" s="13"/>
      <c r="AT6749" s="258" t="s">
        <v>200</v>
      </c>
      <c r="AU6749" s="258" t="s">
        <v>80</v>
      </c>
      <c r="AV6749" s="13" t="s">
        <v>80</v>
      </c>
      <c r="AW6749" s="13" t="s">
        <v>30</v>
      </c>
      <c r="AX6749" s="13" t="s">
        <v>73</v>
      </c>
      <c r="AY6749" s="258" t="s">
        <v>189</v>
      </c>
    </row>
    <row r="6750" s="13" customFormat="1">
      <c r="A6750" s="13"/>
      <c r="B6750" s="249"/>
      <c r="C6750" s="250"/>
      <c r="D6750" s="242" t="s">
        <v>200</v>
      </c>
      <c r="E6750" s="251" t="s">
        <v>1</v>
      </c>
      <c r="F6750" s="252" t="s">
        <v>4261</v>
      </c>
      <c r="G6750" s="250"/>
      <c r="H6750" s="251" t="s">
        <v>1</v>
      </c>
      <c r="I6750" s="253"/>
      <c r="J6750" s="250"/>
      <c r="K6750" s="250"/>
      <c r="L6750" s="254"/>
      <c r="M6750" s="255"/>
      <c r="N6750" s="256"/>
      <c r="O6750" s="256"/>
      <c r="P6750" s="256"/>
      <c r="Q6750" s="256"/>
      <c r="R6750" s="256"/>
      <c r="S6750" s="256"/>
      <c r="T6750" s="257"/>
      <c r="U6750" s="13"/>
      <c r="V6750" s="13"/>
      <c r="W6750" s="13"/>
      <c r="X6750" s="13"/>
      <c r="Y6750" s="13"/>
      <c r="Z6750" s="13"/>
      <c r="AA6750" s="13"/>
      <c r="AB6750" s="13"/>
      <c r="AC6750" s="13"/>
      <c r="AD6750" s="13"/>
      <c r="AE6750" s="13"/>
      <c r="AT6750" s="258" t="s">
        <v>200</v>
      </c>
      <c r="AU6750" s="258" t="s">
        <v>80</v>
      </c>
      <c r="AV6750" s="13" t="s">
        <v>80</v>
      </c>
      <c r="AW6750" s="13" t="s">
        <v>30</v>
      </c>
      <c r="AX6750" s="13" t="s">
        <v>73</v>
      </c>
      <c r="AY6750" s="258" t="s">
        <v>189</v>
      </c>
    </row>
    <row r="6751" s="13" customFormat="1">
      <c r="A6751" s="13"/>
      <c r="B6751" s="249"/>
      <c r="C6751" s="250"/>
      <c r="D6751" s="242" t="s">
        <v>200</v>
      </c>
      <c r="E6751" s="251" t="s">
        <v>1</v>
      </c>
      <c r="F6751" s="252" t="s">
        <v>4262</v>
      </c>
      <c r="G6751" s="250"/>
      <c r="H6751" s="251" t="s">
        <v>1</v>
      </c>
      <c r="I6751" s="253"/>
      <c r="J6751" s="250"/>
      <c r="K6751" s="250"/>
      <c r="L6751" s="254"/>
      <c r="M6751" s="255"/>
      <c r="N6751" s="256"/>
      <c r="O6751" s="256"/>
      <c r="P6751" s="256"/>
      <c r="Q6751" s="256"/>
      <c r="R6751" s="256"/>
      <c r="S6751" s="256"/>
      <c r="T6751" s="257"/>
      <c r="U6751" s="13"/>
      <c r="V6751" s="13"/>
      <c r="W6751" s="13"/>
      <c r="X6751" s="13"/>
      <c r="Y6751" s="13"/>
      <c r="Z6751" s="13"/>
      <c r="AA6751" s="13"/>
      <c r="AB6751" s="13"/>
      <c r="AC6751" s="13"/>
      <c r="AD6751" s="13"/>
      <c r="AE6751" s="13"/>
      <c r="AT6751" s="258" t="s">
        <v>200</v>
      </c>
      <c r="AU6751" s="258" t="s">
        <v>80</v>
      </c>
      <c r="AV6751" s="13" t="s">
        <v>80</v>
      </c>
      <c r="AW6751" s="13" t="s">
        <v>30</v>
      </c>
      <c r="AX6751" s="13" t="s">
        <v>73</v>
      </c>
      <c r="AY6751" s="258" t="s">
        <v>189</v>
      </c>
    </row>
    <row r="6752" s="13" customFormat="1">
      <c r="A6752" s="13"/>
      <c r="B6752" s="249"/>
      <c r="C6752" s="250"/>
      <c r="D6752" s="242" t="s">
        <v>200</v>
      </c>
      <c r="E6752" s="251" t="s">
        <v>1</v>
      </c>
      <c r="F6752" s="252" t="s">
        <v>4263</v>
      </c>
      <c r="G6752" s="250"/>
      <c r="H6752" s="251" t="s">
        <v>1</v>
      </c>
      <c r="I6752" s="253"/>
      <c r="J6752" s="250"/>
      <c r="K6752" s="250"/>
      <c r="L6752" s="254"/>
      <c r="M6752" s="255"/>
      <c r="N6752" s="256"/>
      <c r="O6752" s="256"/>
      <c r="P6752" s="256"/>
      <c r="Q6752" s="256"/>
      <c r="R6752" s="256"/>
      <c r="S6752" s="256"/>
      <c r="T6752" s="257"/>
      <c r="U6752" s="13"/>
      <c r="V6752" s="13"/>
      <c r="W6752" s="13"/>
      <c r="X6752" s="13"/>
      <c r="Y6752" s="13"/>
      <c r="Z6752" s="13"/>
      <c r="AA6752" s="13"/>
      <c r="AB6752" s="13"/>
      <c r="AC6752" s="13"/>
      <c r="AD6752" s="13"/>
      <c r="AE6752" s="13"/>
      <c r="AT6752" s="258" t="s">
        <v>200</v>
      </c>
      <c r="AU6752" s="258" t="s">
        <v>80</v>
      </c>
      <c r="AV6752" s="13" t="s">
        <v>80</v>
      </c>
      <c r="AW6752" s="13" t="s">
        <v>30</v>
      </c>
      <c r="AX6752" s="13" t="s">
        <v>73</v>
      </c>
      <c r="AY6752" s="258" t="s">
        <v>189</v>
      </c>
    </row>
    <row r="6753" s="13" customFormat="1">
      <c r="A6753" s="13"/>
      <c r="B6753" s="249"/>
      <c r="C6753" s="250"/>
      <c r="D6753" s="242" t="s">
        <v>200</v>
      </c>
      <c r="E6753" s="251" t="s">
        <v>1</v>
      </c>
      <c r="F6753" s="252" t="s">
        <v>3352</v>
      </c>
      <c r="G6753" s="250"/>
      <c r="H6753" s="251" t="s">
        <v>1</v>
      </c>
      <c r="I6753" s="253"/>
      <c r="J6753" s="250"/>
      <c r="K6753" s="250"/>
      <c r="L6753" s="254"/>
      <c r="M6753" s="255"/>
      <c r="N6753" s="256"/>
      <c r="O6753" s="256"/>
      <c r="P6753" s="256"/>
      <c r="Q6753" s="256"/>
      <c r="R6753" s="256"/>
      <c r="S6753" s="256"/>
      <c r="T6753" s="257"/>
      <c r="U6753" s="13"/>
      <c r="V6753" s="13"/>
      <c r="W6753" s="13"/>
      <c r="X6753" s="13"/>
      <c r="Y6753" s="13"/>
      <c r="Z6753" s="13"/>
      <c r="AA6753" s="13"/>
      <c r="AB6753" s="13"/>
      <c r="AC6753" s="13"/>
      <c r="AD6753" s="13"/>
      <c r="AE6753" s="13"/>
      <c r="AT6753" s="258" t="s">
        <v>200</v>
      </c>
      <c r="AU6753" s="258" t="s">
        <v>80</v>
      </c>
      <c r="AV6753" s="13" t="s">
        <v>80</v>
      </c>
      <c r="AW6753" s="13" t="s">
        <v>30</v>
      </c>
      <c r="AX6753" s="13" t="s">
        <v>73</v>
      </c>
      <c r="AY6753" s="258" t="s">
        <v>189</v>
      </c>
    </row>
    <row r="6754" s="14" customFormat="1">
      <c r="A6754" s="14"/>
      <c r="B6754" s="259"/>
      <c r="C6754" s="260"/>
      <c r="D6754" s="242" t="s">
        <v>200</v>
      </c>
      <c r="E6754" s="261" t="s">
        <v>1</v>
      </c>
      <c r="F6754" s="262" t="s">
        <v>80</v>
      </c>
      <c r="G6754" s="260"/>
      <c r="H6754" s="263">
        <v>1</v>
      </c>
      <c r="I6754" s="264"/>
      <c r="J6754" s="260"/>
      <c r="K6754" s="260"/>
      <c r="L6754" s="265"/>
      <c r="M6754" s="266"/>
      <c r="N6754" s="267"/>
      <c r="O6754" s="267"/>
      <c r="P6754" s="267"/>
      <c r="Q6754" s="267"/>
      <c r="R6754" s="267"/>
      <c r="S6754" s="267"/>
      <c r="T6754" s="268"/>
      <c r="U6754" s="14"/>
      <c r="V6754" s="14"/>
      <c r="W6754" s="14"/>
      <c r="X6754" s="14"/>
      <c r="Y6754" s="14"/>
      <c r="Z6754" s="14"/>
      <c r="AA6754" s="14"/>
      <c r="AB6754" s="14"/>
      <c r="AC6754" s="14"/>
      <c r="AD6754" s="14"/>
      <c r="AE6754" s="14"/>
      <c r="AT6754" s="269" t="s">
        <v>200</v>
      </c>
      <c r="AU6754" s="269" t="s">
        <v>80</v>
      </c>
      <c r="AV6754" s="14" t="s">
        <v>82</v>
      </c>
      <c r="AW6754" s="14" t="s">
        <v>30</v>
      </c>
      <c r="AX6754" s="14" t="s">
        <v>80</v>
      </c>
      <c r="AY6754" s="269" t="s">
        <v>189</v>
      </c>
    </row>
    <row r="6755" s="2" customFormat="1" ht="21.75" customHeight="1">
      <c r="A6755" s="39"/>
      <c r="B6755" s="40"/>
      <c r="C6755" s="228" t="s">
        <v>4264</v>
      </c>
      <c r="D6755" s="228" t="s">
        <v>191</v>
      </c>
      <c r="E6755" s="229" t="s">
        <v>4265</v>
      </c>
      <c r="F6755" s="230" t="s">
        <v>4266</v>
      </c>
      <c r="G6755" s="231" t="s">
        <v>359</v>
      </c>
      <c r="H6755" s="232">
        <v>3</v>
      </c>
      <c r="I6755" s="233"/>
      <c r="J6755" s="234">
        <f>ROUND(I6755*H6755,2)</f>
        <v>0</v>
      </c>
      <c r="K6755" s="235"/>
      <c r="L6755" s="45"/>
      <c r="M6755" s="236" t="s">
        <v>1</v>
      </c>
      <c r="N6755" s="237" t="s">
        <v>38</v>
      </c>
      <c r="O6755" s="92"/>
      <c r="P6755" s="238">
        <f>O6755*H6755</f>
        <v>0</v>
      </c>
      <c r="Q6755" s="238">
        <v>0</v>
      </c>
      <c r="R6755" s="238">
        <f>Q6755*H6755</f>
        <v>0</v>
      </c>
      <c r="S6755" s="238">
        <v>0</v>
      </c>
      <c r="T6755" s="239">
        <f>S6755*H6755</f>
        <v>0</v>
      </c>
      <c r="U6755" s="39"/>
      <c r="V6755" s="39"/>
      <c r="W6755" s="39"/>
      <c r="X6755" s="39"/>
      <c r="Y6755" s="39"/>
      <c r="Z6755" s="39"/>
      <c r="AA6755" s="39"/>
      <c r="AB6755" s="39"/>
      <c r="AC6755" s="39"/>
      <c r="AD6755" s="39"/>
      <c r="AE6755" s="39"/>
      <c r="AR6755" s="240" t="s">
        <v>4201</v>
      </c>
      <c r="AT6755" s="240" t="s">
        <v>191</v>
      </c>
      <c r="AU6755" s="240" t="s">
        <v>80</v>
      </c>
      <c r="AY6755" s="18" t="s">
        <v>189</v>
      </c>
      <c r="BE6755" s="241">
        <f>IF(N6755="základní",J6755,0)</f>
        <v>0</v>
      </c>
      <c r="BF6755" s="241">
        <f>IF(N6755="snížená",J6755,0)</f>
        <v>0</v>
      </c>
      <c r="BG6755" s="241">
        <f>IF(N6755="zákl. přenesená",J6755,0)</f>
        <v>0</v>
      </c>
      <c r="BH6755" s="241">
        <f>IF(N6755="sníž. přenesená",J6755,0)</f>
        <v>0</v>
      </c>
      <c r="BI6755" s="241">
        <f>IF(N6755="nulová",J6755,0)</f>
        <v>0</v>
      </c>
      <c r="BJ6755" s="18" t="s">
        <v>80</v>
      </c>
      <c r="BK6755" s="241">
        <f>ROUND(I6755*H6755,2)</f>
        <v>0</v>
      </c>
      <c r="BL6755" s="18" t="s">
        <v>4201</v>
      </c>
      <c r="BM6755" s="240" t="s">
        <v>4267</v>
      </c>
    </row>
    <row r="6756" s="2" customFormat="1">
      <c r="A6756" s="39"/>
      <c r="B6756" s="40"/>
      <c r="C6756" s="41"/>
      <c r="D6756" s="242" t="s">
        <v>197</v>
      </c>
      <c r="E6756" s="41"/>
      <c r="F6756" s="243" t="s">
        <v>4266</v>
      </c>
      <c r="G6756" s="41"/>
      <c r="H6756" s="41"/>
      <c r="I6756" s="244"/>
      <c r="J6756" s="41"/>
      <c r="K6756" s="41"/>
      <c r="L6756" s="45"/>
      <c r="M6756" s="245"/>
      <c r="N6756" s="246"/>
      <c r="O6756" s="92"/>
      <c r="P6756" s="92"/>
      <c r="Q6756" s="92"/>
      <c r="R6756" s="92"/>
      <c r="S6756" s="92"/>
      <c r="T6756" s="93"/>
      <c r="U6756" s="39"/>
      <c r="V6756" s="39"/>
      <c r="W6756" s="39"/>
      <c r="X6756" s="39"/>
      <c r="Y6756" s="39"/>
      <c r="Z6756" s="39"/>
      <c r="AA6756" s="39"/>
      <c r="AB6756" s="39"/>
      <c r="AC6756" s="39"/>
      <c r="AD6756" s="39"/>
      <c r="AE6756" s="39"/>
      <c r="AT6756" s="18" t="s">
        <v>197</v>
      </c>
      <c r="AU6756" s="18" t="s">
        <v>80</v>
      </c>
    </row>
    <row r="6757" s="13" customFormat="1">
      <c r="A6757" s="13"/>
      <c r="B6757" s="249"/>
      <c r="C6757" s="250"/>
      <c r="D6757" s="242" t="s">
        <v>200</v>
      </c>
      <c r="E6757" s="251" t="s">
        <v>1</v>
      </c>
      <c r="F6757" s="252" t="s">
        <v>4268</v>
      </c>
      <c r="G6757" s="250"/>
      <c r="H6757" s="251" t="s">
        <v>1</v>
      </c>
      <c r="I6757" s="253"/>
      <c r="J6757" s="250"/>
      <c r="K6757" s="250"/>
      <c r="L6757" s="254"/>
      <c r="M6757" s="255"/>
      <c r="N6757" s="256"/>
      <c r="O6757" s="256"/>
      <c r="P6757" s="256"/>
      <c r="Q6757" s="256"/>
      <c r="R6757" s="256"/>
      <c r="S6757" s="256"/>
      <c r="T6757" s="257"/>
      <c r="U6757" s="13"/>
      <c r="V6757" s="13"/>
      <c r="W6757" s="13"/>
      <c r="X6757" s="13"/>
      <c r="Y6757" s="13"/>
      <c r="Z6757" s="13"/>
      <c r="AA6757" s="13"/>
      <c r="AB6757" s="13"/>
      <c r="AC6757" s="13"/>
      <c r="AD6757" s="13"/>
      <c r="AE6757" s="13"/>
      <c r="AT6757" s="258" t="s">
        <v>200</v>
      </c>
      <c r="AU6757" s="258" t="s">
        <v>80</v>
      </c>
      <c r="AV6757" s="13" t="s">
        <v>80</v>
      </c>
      <c r="AW6757" s="13" t="s">
        <v>30</v>
      </c>
      <c r="AX6757" s="13" t="s">
        <v>73</v>
      </c>
      <c r="AY6757" s="258" t="s">
        <v>189</v>
      </c>
    </row>
    <row r="6758" s="13" customFormat="1">
      <c r="A6758" s="13"/>
      <c r="B6758" s="249"/>
      <c r="C6758" s="250"/>
      <c r="D6758" s="242" t="s">
        <v>200</v>
      </c>
      <c r="E6758" s="251" t="s">
        <v>1</v>
      </c>
      <c r="F6758" s="252" t="s">
        <v>4269</v>
      </c>
      <c r="G6758" s="250"/>
      <c r="H6758" s="251" t="s">
        <v>1</v>
      </c>
      <c r="I6758" s="253"/>
      <c r="J6758" s="250"/>
      <c r="K6758" s="250"/>
      <c r="L6758" s="254"/>
      <c r="M6758" s="255"/>
      <c r="N6758" s="256"/>
      <c r="O6758" s="256"/>
      <c r="P6758" s="256"/>
      <c r="Q6758" s="256"/>
      <c r="R6758" s="256"/>
      <c r="S6758" s="256"/>
      <c r="T6758" s="257"/>
      <c r="U6758" s="13"/>
      <c r="V6758" s="13"/>
      <c r="W6758" s="13"/>
      <c r="X6758" s="13"/>
      <c r="Y6758" s="13"/>
      <c r="Z6758" s="13"/>
      <c r="AA6758" s="13"/>
      <c r="AB6758" s="13"/>
      <c r="AC6758" s="13"/>
      <c r="AD6758" s="13"/>
      <c r="AE6758" s="13"/>
      <c r="AT6758" s="258" t="s">
        <v>200</v>
      </c>
      <c r="AU6758" s="258" t="s">
        <v>80</v>
      </c>
      <c r="AV6758" s="13" t="s">
        <v>80</v>
      </c>
      <c r="AW6758" s="13" t="s">
        <v>30</v>
      </c>
      <c r="AX6758" s="13" t="s">
        <v>73</v>
      </c>
      <c r="AY6758" s="258" t="s">
        <v>189</v>
      </c>
    </row>
    <row r="6759" s="13" customFormat="1">
      <c r="A6759" s="13"/>
      <c r="B6759" s="249"/>
      <c r="C6759" s="250"/>
      <c r="D6759" s="242" t="s">
        <v>200</v>
      </c>
      <c r="E6759" s="251" t="s">
        <v>1</v>
      </c>
      <c r="F6759" s="252" t="s">
        <v>4270</v>
      </c>
      <c r="G6759" s="250"/>
      <c r="H6759" s="251" t="s">
        <v>1</v>
      </c>
      <c r="I6759" s="253"/>
      <c r="J6759" s="250"/>
      <c r="K6759" s="250"/>
      <c r="L6759" s="254"/>
      <c r="M6759" s="255"/>
      <c r="N6759" s="256"/>
      <c r="O6759" s="256"/>
      <c r="P6759" s="256"/>
      <c r="Q6759" s="256"/>
      <c r="R6759" s="256"/>
      <c r="S6759" s="256"/>
      <c r="T6759" s="257"/>
      <c r="U6759" s="13"/>
      <c r="V6759" s="13"/>
      <c r="W6759" s="13"/>
      <c r="X6759" s="13"/>
      <c r="Y6759" s="13"/>
      <c r="Z6759" s="13"/>
      <c r="AA6759" s="13"/>
      <c r="AB6759" s="13"/>
      <c r="AC6759" s="13"/>
      <c r="AD6759" s="13"/>
      <c r="AE6759" s="13"/>
      <c r="AT6759" s="258" t="s">
        <v>200</v>
      </c>
      <c r="AU6759" s="258" t="s">
        <v>80</v>
      </c>
      <c r="AV6759" s="13" t="s">
        <v>80</v>
      </c>
      <c r="AW6759" s="13" t="s">
        <v>30</v>
      </c>
      <c r="AX6759" s="13" t="s">
        <v>73</v>
      </c>
      <c r="AY6759" s="258" t="s">
        <v>189</v>
      </c>
    </row>
    <row r="6760" s="13" customFormat="1">
      <c r="A6760" s="13"/>
      <c r="B6760" s="249"/>
      <c r="C6760" s="250"/>
      <c r="D6760" s="242" t="s">
        <v>200</v>
      </c>
      <c r="E6760" s="251" t="s">
        <v>1</v>
      </c>
      <c r="F6760" s="252" t="s">
        <v>4271</v>
      </c>
      <c r="G6760" s="250"/>
      <c r="H6760" s="251" t="s">
        <v>1</v>
      </c>
      <c r="I6760" s="253"/>
      <c r="J6760" s="250"/>
      <c r="K6760" s="250"/>
      <c r="L6760" s="254"/>
      <c r="M6760" s="255"/>
      <c r="N6760" s="256"/>
      <c r="O6760" s="256"/>
      <c r="P6760" s="256"/>
      <c r="Q6760" s="256"/>
      <c r="R6760" s="256"/>
      <c r="S6760" s="256"/>
      <c r="T6760" s="257"/>
      <c r="U6760" s="13"/>
      <c r="V6760" s="13"/>
      <c r="W6760" s="13"/>
      <c r="X6760" s="13"/>
      <c r="Y6760" s="13"/>
      <c r="Z6760" s="13"/>
      <c r="AA6760" s="13"/>
      <c r="AB6760" s="13"/>
      <c r="AC6760" s="13"/>
      <c r="AD6760" s="13"/>
      <c r="AE6760" s="13"/>
      <c r="AT6760" s="258" t="s">
        <v>200</v>
      </c>
      <c r="AU6760" s="258" t="s">
        <v>80</v>
      </c>
      <c r="AV6760" s="13" t="s">
        <v>80</v>
      </c>
      <c r="AW6760" s="13" t="s">
        <v>30</v>
      </c>
      <c r="AX6760" s="13" t="s">
        <v>73</v>
      </c>
      <c r="AY6760" s="258" t="s">
        <v>189</v>
      </c>
    </row>
    <row r="6761" s="13" customFormat="1">
      <c r="A6761" s="13"/>
      <c r="B6761" s="249"/>
      <c r="C6761" s="250"/>
      <c r="D6761" s="242" t="s">
        <v>200</v>
      </c>
      <c r="E6761" s="251" t="s">
        <v>1</v>
      </c>
      <c r="F6761" s="252" t="s">
        <v>4272</v>
      </c>
      <c r="G6761" s="250"/>
      <c r="H6761" s="251" t="s">
        <v>1</v>
      </c>
      <c r="I6761" s="253"/>
      <c r="J6761" s="250"/>
      <c r="K6761" s="250"/>
      <c r="L6761" s="254"/>
      <c r="M6761" s="255"/>
      <c r="N6761" s="256"/>
      <c r="O6761" s="256"/>
      <c r="P6761" s="256"/>
      <c r="Q6761" s="256"/>
      <c r="R6761" s="256"/>
      <c r="S6761" s="256"/>
      <c r="T6761" s="257"/>
      <c r="U6761" s="13"/>
      <c r="V6761" s="13"/>
      <c r="W6761" s="13"/>
      <c r="X6761" s="13"/>
      <c r="Y6761" s="13"/>
      <c r="Z6761" s="13"/>
      <c r="AA6761" s="13"/>
      <c r="AB6761" s="13"/>
      <c r="AC6761" s="13"/>
      <c r="AD6761" s="13"/>
      <c r="AE6761" s="13"/>
      <c r="AT6761" s="258" t="s">
        <v>200</v>
      </c>
      <c r="AU6761" s="258" t="s">
        <v>80</v>
      </c>
      <c r="AV6761" s="13" t="s">
        <v>80</v>
      </c>
      <c r="AW6761" s="13" t="s">
        <v>30</v>
      </c>
      <c r="AX6761" s="13" t="s">
        <v>73</v>
      </c>
      <c r="AY6761" s="258" t="s">
        <v>189</v>
      </c>
    </row>
    <row r="6762" s="13" customFormat="1">
      <c r="A6762" s="13"/>
      <c r="B6762" s="249"/>
      <c r="C6762" s="250"/>
      <c r="D6762" s="242" t="s">
        <v>200</v>
      </c>
      <c r="E6762" s="251" t="s">
        <v>1</v>
      </c>
      <c r="F6762" s="252" t="s">
        <v>4273</v>
      </c>
      <c r="G6762" s="250"/>
      <c r="H6762" s="251" t="s">
        <v>1</v>
      </c>
      <c r="I6762" s="253"/>
      <c r="J6762" s="250"/>
      <c r="K6762" s="250"/>
      <c r="L6762" s="254"/>
      <c r="M6762" s="255"/>
      <c r="N6762" s="256"/>
      <c r="O6762" s="256"/>
      <c r="P6762" s="256"/>
      <c r="Q6762" s="256"/>
      <c r="R6762" s="256"/>
      <c r="S6762" s="256"/>
      <c r="T6762" s="257"/>
      <c r="U6762" s="13"/>
      <c r="V6762" s="13"/>
      <c r="W6762" s="13"/>
      <c r="X6762" s="13"/>
      <c r="Y6762" s="13"/>
      <c r="Z6762" s="13"/>
      <c r="AA6762" s="13"/>
      <c r="AB6762" s="13"/>
      <c r="AC6762" s="13"/>
      <c r="AD6762" s="13"/>
      <c r="AE6762" s="13"/>
      <c r="AT6762" s="258" t="s">
        <v>200</v>
      </c>
      <c r="AU6762" s="258" t="s">
        <v>80</v>
      </c>
      <c r="AV6762" s="13" t="s">
        <v>80</v>
      </c>
      <c r="AW6762" s="13" t="s">
        <v>30</v>
      </c>
      <c r="AX6762" s="13" t="s">
        <v>73</v>
      </c>
      <c r="AY6762" s="258" t="s">
        <v>189</v>
      </c>
    </row>
    <row r="6763" s="13" customFormat="1">
      <c r="A6763" s="13"/>
      <c r="B6763" s="249"/>
      <c r="C6763" s="250"/>
      <c r="D6763" s="242" t="s">
        <v>200</v>
      </c>
      <c r="E6763" s="251" t="s">
        <v>1</v>
      </c>
      <c r="F6763" s="252" t="s">
        <v>4274</v>
      </c>
      <c r="G6763" s="250"/>
      <c r="H6763" s="251" t="s">
        <v>1</v>
      </c>
      <c r="I6763" s="253"/>
      <c r="J6763" s="250"/>
      <c r="K6763" s="250"/>
      <c r="L6763" s="254"/>
      <c r="M6763" s="255"/>
      <c r="N6763" s="256"/>
      <c r="O6763" s="256"/>
      <c r="P6763" s="256"/>
      <c r="Q6763" s="256"/>
      <c r="R6763" s="256"/>
      <c r="S6763" s="256"/>
      <c r="T6763" s="257"/>
      <c r="U6763" s="13"/>
      <c r="V6763" s="13"/>
      <c r="W6763" s="13"/>
      <c r="X6763" s="13"/>
      <c r="Y6763" s="13"/>
      <c r="Z6763" s="13"/>
      <c r="AA6763" s="13"/>
      <c r="AB6763" s="13"/>
      <c r="AC6763" s="13"/>
      <c r="AD6763" s="13"/>
      <c r="AE6763" s="13"/>
      <c r="AT6763" s="258" t="s">
        <v>200</v>
      </c>
      <c r="AU6763" s="258" t="s">
        <v>80</v>
      </c>
      <c r="AV6763" s="13" t="s">
        <v>80</v>
      </c>
      <c r="AW6763" s="13" t="s">
        <v>30</v>
      </c>
      <c r="AX6763" s="13" t="s">
        <v>73</v>
      </c>
      <c r="AY6763" s="258" t="s">
        <v>189</v>
      </c>
    </row>
    <row r="6764" s="13" customFormat="1">
      <c r="A6764" s="13"/>
      <c r="B6764" s="249"/>
      <c r="C6764" s="250"/>
      <c r="D6764" s="242" t="s">
        <v>200</v>
      </c>
      <c r="E6764" s="251" t="s">
        <v>1</v>
      </c>
      <c r="F6764" s="252" t="s">
        <v>4275</v>
      </c>
      <c r="G6764" s="250"/>
      <c r="H6764" s="251" t="s">
        <v>1</v>
      </c>
      <c r="I6764" s="253"/>
      <c r="J6764" s="250"/>
      <c r="K6764" s="250"/>
      <c r="L6764" s="254"/>
      <c r="M6764" s="255"/>
      <c r="N6764" s="256"/>
      <c r="O6764" s="256"/>
      <c r="P6764" s="256"/>
      <c r="Q6764" s="256"/>
      <c r="R6764" s="256"/>
      <c r="S6764" s="256"/>
      <c r="T6764" s="257"/>
      <c r="U6764" s="13"/>
      <c r="V6764" s="13"/>
      <c r="W6764" s="13"/>
      <c r="X6764" s="13"/>
      <c r="Y6764" s="13"/>
      <c r="Z6764" s="13"/>
      <c r="AA6764" s="13"/>
      <c r="AB6764" s="13"/>
      <c r="AC6764" s="13"/>
      <c r="AD6764" s="13"/>
      <c r="AE6764" s="13"/>
      <c r="AT6764" s="258" t="s">
        <v>200</v>
      </c>
      <c r="AU6764" s="258" t="s">
        <v>80</v>
      </c>
      <c r="AV6764" s="13" t="s">
        <v>80</v>
      </c>
      <c r="AW6764" s="13" t="s">
        <v>30</v>
      </c>
      <c r="AX6764" s="13" t="s">
        <v>73</v>
      </c>
      <c r="AY6764" s="258" t="s">
        <v>189</v>
      </c>
    </row>
    <row r="6765" s="13" customFormat="1">
      <c r="A6765" s="13"/>
      <c r="B6765" s="249"/>
      <c r="C6765" s="250"/>
      <c r="D6765" s="242" t="s">
        <v>200</v>
      </c>
      <c r="E6765" s="251" t="s">
        <v>1</v>
      </c>
      <c r="F6765" s="252" t="s">
        <v>2831</v>
      </c>
      <c r="G6765" s="250"/>
      <c r="H6765" s="251" t="s">
        <v>1</v>
      </c>
      <c r="I6765" s="253"/>
      <c r="J6765" s="250"/>
      <c r="K6765" s="250"/>
      <c r="L6765" s="254"/>
      <c r="M6765" s="255"/>
      <c r="N6765" s="256"/>
      <c r="O6765" s="256"/>
      <c r="P6765" s="256"/>
      <c r="Q6765" s="256"/>
      <c r="R6765" s="256"/>
      <c r="S6765" s="256"/>
      <c r="T6765" s="257"/>
      <c r="U6765" s="13"/>
      <c r="V6765" s="13"/>
      <c r="W6765" s="13"/>
      <c r="X6765" s="13"/>
      <c r="Y6765" s="13"/>
      <c r="Z6765" s="13"/>
      <c r="AA6765" s="13"/>
      <c r="AB6765" s="13"/>
      <c r="AC6765" s="13"/>
      <c r="AD6765" s="13"/>
      <c r="AE6765" s="13"/>
      <c r="AT6765" s="258" t="s">
        <v>200</v>
      </c>
      <c r="AU6765" s="258" t="s">
        <v>80</v>
      </c>
      <c r="AV6765" s="13" t="s">
        <v>80</v>
      </c>
      <c r="AW6765" s="13" t="s">
        <v>30</v>
      </c>
      <c r="AX6765" s="13" t="s">
        <v>73</v>
      </c>
      <c r="AY6765" s="258" t="s">
        <v>189</v>
      </c>
    </row>
    <row r="6766" s="14" customFormat="1">
      <c r="A6766" s="14"/>
      <c r="B6766" s="259"/>
      <c r="C6766" s="260"/>
      <c r="D6766" s="242" t="s">
        <v>200</v>
      </c>
      <c r="E6766" s="261" t="s">
        <v>1</v>
      </c>
      <c r="F6766" s="262" t="s">
        <v>214</v>
      </c>
      <c r="G6766" s="260"/>
      <c r="H6766" s="263">
        <v>3</v>
      </c>
      <c r="I6766" s="264"/>
      <c r="J6766" s="260"/>
      <c r="K6766" s="260"/>
      <c r="L6766" s="265"/>
      <c r="M6766" s="266"/>
      <c r="N6766" s="267"/>
      <c r="O6766" s="267"/>
      <c r="P6766" s="267"/>
      <c r="Q6766" s="267"/>
      <c r="R6766" s="267"/>
      <c r="S6766" s="267"/>
      <c r="T6766" s="268"/>
      <c r="U6766" s="14"/>
      <c r="V6766" s="14"/>
      <c r="W6766" s="14"/>
      <c r="X6766" s="14"/>
      <c r="Y6766" s="14"/>
      <c r="Z6766" s="14"/>
      <c r="AA6766" s="14"/>
      <c r="AB6766" s="14"/>
      <c r="AC6766" s="14"/>
      <c r="AD6766" s="14"/>
      <c r="AE6766" s="14"/>
      <c r="AT6766" s="269" t="s">
        <v>200</v>
      </c>
      <c r="AU6766" s="269" t="s">
        <v>80</v>
      </c>
      <c r="AV6766" s="14" t="s">
        <v>82</v>
      </c>
      <c r="AW6766" s="14" t="s">
        <v>30</v>
      </c>
      <c r="AX6766" s="14" t="s">
        <v>80</v>
      </c>
      <c r="AY6766" s="269" t="s">
        <v>189</v>
      </c>
    </row>
    <row r="6767" s="2" customFormat="1" ht="21.75" customHeight="1">
      <c r="A6767" s="39"/>
      <c r="B6767" s="40"/>
      <c r="C6767" s="228" t="s">
        <v>4276</v>
      </c>
      <c r="D6767" s="228" t="s">
        <v>191</v>
      </c>
      <c r="E6767" s="229" t="s">
        <v>4277</v>
      </c>
      <c r="F6767" s="230" t="s">
        <v>4278</v>
      </c>
      <c r="G6767" s="231" t="s">
        <v>359</v>
      </c>
      <c r="H6767" s="232">
        <v>5</v>
      </c>
      <c r="I6767" s="233"/>
      <c r="J6767" s="234">
        <f>ROUND(I6767*H6767,2)</f>
        <v>0</v>
      </c>
      <c r="K6767" s="235"/>
      <c r="L6767" s="45"/>
      <c r="M6767" s="236" t="s">
        <v>1</v>
      </c>
      <c r="N6767" s="237" t="s">
        <v>38</v>
      </c>
      <c r="O6767" s="92"/>
      <c r="P6767" s="238">
        <f>O6767*H6767</f>
        <v>0</v>
      </c>
      <c r="Q6767" s="238">
        <v>0</v>
      </c>
      <c r="R6767" s="238">
        <f>Q6767*H6767</f>
        <v>0</v>
      </c>
      <c r="S6767" s="238">
        <v>0</v>
      </c>
      <c r="T6767" s="239">
        <f>S6767*H6767</f>
        <v>0</v>
      </c>
      <c r="U6767" s="39"/>
      <c r="V6767" s="39"/>
      <c r="W6767" s="39"/>
      <c r="X6767" s="39"/>
      <c r="Y6767" s="39"/>
      <c r="Z6767" s="39"/>
      <c r="AA6767" s="39"/>
      <c r="AB6767" s="39"/>
      <c r="AC6767" s="39"/>
      <c r="AD6767" s="39"/>
      <c r="AE6767" s="39"/>
      <c r="AR6767" s="240" t="s">
        <v>4201</v>
      </c>
      <c r="AT6767" s="240" t="s">
        <v>191</v>
      </c>
      <c r="AU6767" s="240" t="s">
        <v>80</v>
      </c>
      <c r="AY6767" s="18" t="s">
        <v>189</v>
      </c>
      <c r="BE6767" s="241">
        <f>IF(N6767="základní",J6767,0)</f>
        <v>0</v>
      </c>
      <c r="BF6767" s="241">
        <f>IF(N6767="snížená",J6767,0)</f>
        <v>0</v>
      </c>
      <c r="BG6767" s="241">
        <f>IF(N6767="zákl. přenesená",J6767,0)</f>
        <v>0</v>
      </c>
      <c r="BH6767" s="241">
        <f>IF(N6767="sníž. přenesená",J6767,0)</f>
        <v>0</v>
      </c>
      <c r="BI6767" s="241">
        <f>IF(N6767="nulová",J6767,0)</f>
        <v>0</v>
      </c>
      <c r="BJ6767" s="18" t="s">
        <v>80</v>
      </c>
      <c r="BK6767" s="241">
        <f>ROUND(I6767*H6767,2)</f>
        <v>0</v>
      </c>
      <c r="BL6767" s="18" t="s">
        <v>4201</v>
      </c>
      <c r="BM6767" s="240" t="s">
        <v>4279</v>
      </c>
    </row>
    <row r="6768" s="2" customFormat="1">
      <c r="A6768" s="39"/>
      <c r="B6768" s="40"/>
      <c r="C6768" s="41"/>
      <c r="D6768" s="242" t="s">
        <v>197</v>
      </c>
      <c r="E6768" s="41"/>
      <c r="F6768" s="243" t="s">
        <v>4278</v>
      </c>
      <c r="G6768" s="41"/>
      <c r="H6768" s="41"/>
      <c r="I6768" s="244"/>
      <c r="J6768" s="41"/>
      <c r="K6768" s="41"/>
      <c r="L6768" s="45"/>
      <c r="M6768" s="245"/>
      <c r="N6768" s="246"/>
      <c r="O6768" s="92"/>
      <c r="P6768" s="92"/>
      <c r="Q6768" s="92"/>
      <c r="R6768" s="92"/>
      <c r="S6768" s="92"/>
      <c r="T6768" s="93"/>
      <c r="U6768" s="39"/>
      <c r="V6768" s="39"/>
      <c r="W6768" s="39"/>
      <c r="X6768" s="39"/>
      <c r="Y6768" s="39"/>
      <c r="Z6768" s="39"/>
      <c r="AA6768" s="39"/>
      <c r="AB6768" s="39"/>
      <c r="AC6768" s="39"/>
      <c r="AD6768" s="39"/>
      <c r="AE6768" s="39"/>
      <c r="AT6768" s="18" t="s">
        <v>197</v>
      </c>
      <c r="AU6768" s="18" t="s">
        <v>80</v>
      </c>
    </row>
    <row r="6769" s="13" customFormat="1">
      <c r="A6769" s="13"/>
      <c r="B6769" s="249"/>
      <c r="C6769" s="250"/>
      <c r="D6769" s="242" t="s">
        <v>200</v>
      </c>
      <c r="E6769" s="251" t="s">
        <v>1</v>
      </c>
      <c r="F6769" s="252" t="s">
        <v>4280</v>
      </c>
      <c r="G6769" s="250"/>
      <c r="H6769" s="251" t="s">
        <v>1</v>
      </c>
      <c r="I6769" s="253"/>
      <c r="J6769" s="250"/>
      <c r="K6769" s="250"/>
      <c r="L6769" s="254"/>
      <c r="M6769" s="255"/>
      <c r="N6769" s="256"/>
      <c r="O6769" s="256"/>
      <c r="P6769" s="256"/>
      <c r="Q6769" s="256"/>
      <c r="R6769" s="256"/>
      <c r="S6769" s="256"/>
      <c r="T6769" s="257"/>
      <c r="U6769" s="13"/>
      <c r="V6769" s="13"/>
      <c r="W6769" s="13"/>
      <c r="X6769" s="13"/>
      <c r="Y6769" s="13"/>
      <c r="Z6769" s="13"/>
      <c r="AA6769" s="13"/>
      <c r="AB6769" s="13"/>
      <c r="AC6769" s="13"/>
      <c r="AD6769" s="13"/>
      <c r="AE6769" s="13"/>
      <c r="AT6769" s="258" t="s">
        <v>200</v>
      </c>
      <c r="AU6769" s="258" t="s">
        <v>80</v>
      </c>
      <c r="AV6769" s="13" t="s">
        <v>80</v>
      </c>
      <c r="AW6769" s="13" t="s">
        <v>30</v>
      </c>
      <c r="AX6769" s="13" t="s">
        <v>73</v>
      </c>
      <c r="AY6769" s="258" t="s">
        <v>189</v>
      </c>
    </row>
    <row r="6770" s="13" customFormat="1">
      <c r="A6770" s="13"/>
      <c r="B6770" s="249"/>
      <c r="C6770" s="250"/>
      <c r="D6770" s="242" t="s">
        <v>200</v>
      </c>
      <c r="E6770" s="251" t="s">
        <v>1</v>
      </c>
      <c r="F6770" s="252" t="s">
        <v>4281</v>
      </c>
      <c r="G6770" s="250"/>
      <c r="H6770" s="251" t="s">
        <v>1</v>
      </c>
      <c r="I6770" s="253"/>
      <c r="J6770" s="250"/>
      <c r="K6770" s="250"/>
      <c r="L6770" s="254"/>
      <c r="M6770" s="255"/>
      <c r="N6770" s="256"/>
      <c r="O6770" s="256"/>
      <c r="P6770" s="256"/>
      <c r="Q6770" s="256"/>
      <c r="R6770" s="256"/>
      <c r="S6770" s="256"/>
      <c r="T6770" s="257"/>
      <c r="U6770" s="13"/>
      <c r="V6770" s="13"/>
      <c r="W6770" s="13"/>
      <c r="X6770" s="13"/>
      <c r="Y6770" s="13"/>
      <c r="Z6770" s="13"/>
      <c r="AA6770" s="13"/>
      <c r="AB6770" s="13"/>
      <c r="AC6770" s="13"/>
      <c r="AD6770" s="13"/>
      <c r="AE6770" s="13"/>
      <c r="AT6770" s="258" t="s">
        <v>200</v>
      </c>
      <c r="AU6770" s="258" t="s">
        <v>80</v>
      </c>
      <c r="AV6770" s="13" t="s">
        <v>80</v>
      </c>
      <c r="AW6770" s="13" t="s">
        <v>30</v>
      </c>
      <c r="AX6770" s="13" t="s">
        <v>73</v>
      </c>
      <c r="AY6770" s="258" t="s">
        <v>189</v>
      </c>
    </row>
    <row r="6771" s="13" customFormat="1">
      <c r="A6771" s="13"/>
      <c r="B6771" s="249"/>
      <c r="C6771" s="250"/>
      <c r="D6771" s="242" t="s">
        <v>200</v>
      </c>
      <c r="E6771" s="251" t="s">
        <v>1</v>
      </c>
      <c r="F6771" s="252" t="s">
        <v>4282</v>
      </c>
      <c r="G6771" s="250"/>
      <c r="H6771" s="251" t="s">
        <v>1</v>
      </c>
      <c r="I6771" s="253"/>
      <c r="J6771" s="250"/>
      <c r="K6771" s="250"/>
      <c r="L6771" s="254"/>
      <c r="M6771" s="255"/>
      <c r="N6771" s="256"/>
      <c r="O6771" s="256"/>
      <c r="P6771" s="256"/>
      <c r="Q6771" s="256"/>
      <c r="R6771" s="256"/>
      <c r="S6771" s="256"/>
      <c r="T6771" s="257"/>
      <c r="U6771" s="13"/>
      <c r="V6771" s="13"/>
      <c r="W6771" s="13"/>
      <c r="X6771" s="13"/>
      <c r="Y6771" s="13"/>
      <c r="Z6771" s="13"/>
      <c r="AA6771" s="13"/>
      <c r="AB6771" s="13"/>
      <c r="AC6771" s="13"/>
      <c r="AD6771" s="13"/>
      <c r="AE6771" s="13"/>
      <c r="AT6771" s="258" t="s">
        <v>200</v>
      </c>
      <c r="AU6771" s="258" t="s">
        <v>80</v>
      </c>
      <c r="AV6771" s="13" t="s">
        <v>80</v>
      </c>
      <c r="AW6771" s="13" t="s">
        <v>30</v>
      </c>
      <c r="AX6771" s="13" t="s">
        <v>73</v>
      </c>
      <c r="AY6771" s="258" t="s">
        <v>189</v>
      </c>
    </row>
    <row r="6772" s="13" customFormat="1">
      <c r="A6772" s="13"/>
      <c r="B6772" s="249"/>
      <c r="C6772" s="250"/>
      <c r="D6772" s="242" t="s">
        <v>200</v>
      </c>
      <c r="E6772" s="251" t="s">
        <v>1</v>
      </c>
      <c r="F6772" s="252" t="s">
        <v>4283</v>
      </c>
      <c r="G6772" s="250"/>
      <c r="H6772" s="251" t="s">
        <v>1</v>
      </c>
      <c r="I6772" s="253"/>
      <c r="J6772" s="250"/>
      <c r="K6772" s="250"/>
      <c r="L6772" s="254"/>
      <c r="M6772" s="255"/>
      <c r="N6772" s="256"/>
      <c r="O6772" s="256"/>
      <c r="P6772" s="256"/>
      <c r="Q6772" s="256"/>
      <c r="R6772" s="256"/>
      <c r="S6772" s="256"/>
      <c r="T6772" s="257"/>
      <c r="U6772" s="13"/>
      <c r="V6772" s="13"/>
      <c r="W6772" s="13"/>
      <c r="X6772" s="13"/>
      <c r="Y6772" s="13"/>
      <c r="Z6772" s="13"/>
      <c r="AA6772" s="13"/>
      <c r="AB6772" s="13"/>
      <c r="AC6772" s="13"/>
      <c r="AD6772" s="13"/>
      <c r="AE6772" s="13"/>
      <c r="AT6772" s="258" t="s">
        <v>200</v>
      </c>
      <c r="AU6772" s="258" t="s">
        <v>80</v>
      </c>
      <c r="AV6772" s="13" t="s">
        <v>80</v>
      </c>
      <c r="AW6772" s="13" t="s">
        <v>30</v>
      </c>
      <c r="AX6772" s="13" t="s">
        <v>73</v>
      </c>
      <c r="AY6772" s="258" t="s">
        <v>189</v>
      </c>
    </row>
    <row r="6773" s="13" customFormat="1">
      <c r="A6773" s="13"/>
      <c r="B6773" s="249"/>
      <c r="C6773" s="250"/>
      <c r="D6773" s="242" t="s">
        <v>200</v>
      </c>
      <c r="E6773" s="251" t="s">
        <v>1</v>
      </c>
      <c r="F6773" s="252" t="s">
        <v>2831</v>
      </c>
      <c r="G6773" s="250"/>
      <c r="H6773" s="251" t="s">
        <v>1</v>
      </c>
      <c r="I6773" s="253"/>
      <c r="J6773" s="250"/>
      <c r="K6773" s="250"/>
      <c r="L6773" s="254"/>
      <c r="M6773" s="255"/>
      <c r="N6773" s="256"/>
      <c r="O6773" s="256"/>
      <c r="P6773" s="256"/>
      <c r="Q6773" s="256"/>
      <c r="R6773" s="256"/>
      <c r="S6773" s="256"/>
      <c r="T6773" s="257"/>
      <c r="U6773" s="13"/>
      <c r="V6773" s="13"/>
      <c r="W6773" s="13"/>
      <c r="X6773" s="13"/>
      <c r="Y6773" s="13"/>
      <c r="Z6773" s="13"/>
      <c r="AA6773" s="13"/>
      <c r="AB6773" s="13"/>
      <c r="AC6773" s="13"/>
      <c r="AD6773" s="13"/>
      <c r="AE6773" s="13"/>
      <c r="AT6773" s="258" t="s">
        <v>200</v>
      </c>
      <c r="AU6773" s="258" t="s">
        <v>80</v>
      </c>
      <c r="AV6773" s="13" t="s">
        <v>80</v>
      </c>
      <c r="AW6773" s="13" t="s">
        <v>30</v>
      </c>
      <c r="AX6773" s="13" t="s">
        <v>73</v>
      </c>
      <c r="AY6773" s="258" t="s">
        <v>189</v>
      </c>
    </row>
    <row r="6774" s="14" customFormat="1">
      <c r="A6774" s="14"/>
      <c r="B6774" s="259"/>
      <c r="C6774" s="260"/>
      <c r="D6774" s="242" t="s">
        <v>200</v>
      </c>
      <c r="E6774" s="261" t="s">
        <v>1</v>
      </c>
      <c r="F6774" s="262" t="s">
        <v>226</v>
      </c>
      <c r="G6774" s="260"/>
      <c r="H6774" s="263">
        <v>5</v>
      </c>
      <c r="I6774" s="264"/>
      <c r="J6774" s="260"/>
      <c r="K6774" s="260"/>
      <c r="L6774" s="265"/>
      <c r="M6774" s="266"/>
      <c r="N6774" s="267"/>
      <c r="O6774" s="267"/>
      <c r="P6774" s="267"/>
      <c r="Q6774" s="267"/>
      <c r="R6774" s="267"/>
      <c r="S6774" s="267"/>
      <c r="T6774" s="268"/>
      <c r="U6774" s="14"/>
      <c r="V6774" s="14"/>
      <c r="W6774" s="14"/>
      <c r="X6774" s="14"/>
      <c r="Y6774" s="14"/>
      <c r="Z6774" s="14"/>
      <c r="AA6774" s="14"/>
      <c r="AB6774" s="14"/>
      <c r="AC6774" s="14"/>
      <c r="AD6774" s="14"/>
      <c r="AE6774" s="14"/>
      <c r="AT6774" s="269" t="s">
        <v>200</v>
      </c>
      <c r="AU6774" s="269" t="s">
        <v>80</v>
      </c>
      <c r="AV6774" s="14" t="s">
        <v>82</v>
      </c>
      <c r="AW6774" s="14" t="s">
        <v>30</v>
      </c>
      <c r="AX6774" s="14" t="s">
        <v>80</v>
      </c>
      <c r="AY6774" s="269" t="s">
        <v>189</v>
      </c>
    </row>
    <row r="6775" s="2" customFormat="1" ht="21.75" customHeight="1">
      <c r="A6775" s="39"/>
      <c r="B6775" s="40"/>
      <c r="C6775" s="228" t="s">
        <v>4284</v>
      </c>
      <c r="D6775" s="228" t="s">
        <v>191</v>
      </c>
      <c r="E6775" s="229" t="s">
        <v>4285</v>
      </c>
      <c r="F6775" s="230" t="s">
        <v>4286</v>
      </c>
      <c r="G6775" s="231" t="s">
        <v>359</v>
      </c>
      <c r="H6775" s="232">
        <v>2</v>
      </c>
      <c r="I6775" s="233"/>
      <c r="J6775" s="234">
        <f>ROUND(I6775*H6775,2)</f>
        <v>0</v>
      </c>
      <c r="K6775" s="235"/>
      <c r="L6775" s="45"/>
      <c r="M6775" s="236" t="s">
        <v>1</v>
      </c>
      <c r="N6775" s="237" t="s">
        <v>38</v>
      </c>
      <c r="O6775" s="92"/>
      <c r="P6775" s="238">
        <f>O6775*H6775</f>
        <v>0</v>
      </c>
      <c r="Q6775" s="238">
        <v>0</v>
      </c>
      <c r="R6775" s="238">
        <f>Q6775*H6775</f>
        <v>0</v>
      </c>
      <c r="S6775" s="238">
        <v>0</v>
      </c>
      <c r="T6775" s="239">
        <f>S6775*H6775</f>
        <v>0</v>
      </c>
      <c r="U6775" s="39"/>
      <c r="V6775" s="39"/>
      <c r="W6775" s="39"/>
      <c r="X6775" s="39"/>
      <c r="Y6775" s="39"/>
      <c r="Z6775" s="39"/>
      <c r="AA6775" s="39"/>
      <c r="AB6775" s="39"/>
      <c r="AC6775" s="39"/>
      <c r="AD6775" s="39"/>
      <c r="AE6775" s="39"/>
      <c r="AR6775" s="240" t="s">
        <v>4201</v>
      </c>
      <c r="AT6775" s="240" t="s">
        <v>191</v>
      </c>
      <c r="AU6775" s="240" t="s">
        <v>80</v>
      </c>
      <c r="AY6775" s="18" t="s">
        <v>189</v>
      </c>
      <c r="BE6775" s="241">
        <f>IF(N6775="základní",J6775,0)</f>
        <v>0</v>
      </c>
      <c r="BF6775" s="241">
        <f>IF(N6775="snížená",J6775,0)</f>
        <v>0</v>
      </c>
      <c r="BG6775" s="241">
        <f>IF(N6775="zákl. přenesená",J6775,0)</f>
        <v>0</v>
      </c>
      <c r="BH6775" s="241">
        <f>IF(N6775="sníž. přenesená",J6775,0)</f>
        <v>0</v>
      </c>
      <c r="BI6775" s="241">
        <f>IF(N6775="nulová",J6775,0)</f>
        <v>0</v>
      </c>
      <c r="BJ6775" s="18" t="s">
        <v>80</v>
      </c>
      <c r="BK6775" s="241">
        <f>ROUND(I6775*H6775,2)</f>
        <v>0</v>
      </c>
      <c r="BL6775" s="18" t="s">
        <v>4201</v>
      </c>
      <c r="BM6775" s="240" t="s">
        <v>4287</v>
      </c>
    </row>
    <row r="6776" s="2" customFormat="1">
      <c r="A6776" s="39"/>
      <c r="B6776" s="40"/>
      <c r="C6776" s="41"/>
      <c r="D6776" s="242" t="s">
        <v>197</v>
      </c>
      <c r="E6776" s="41"/>
      <c r="F6776" s="243" t="s">
        <v>4286</v>
      </c>
      <c r="G6776" s="41"/>
      <c r="H6776" s="41"/>
      <c r="I6776" s="244"/>
      <c r="J6776" s="41"/>
      <c r="K6776" s="41"/>
      <c r="L6776" s="45"/>
      <c r="M6776" s="245"/>
      <c r="N6776" s="246"/>
      <c r="O6776" s="92"/>
      <c r="P6776" s="92"/>
      <c r="Q6776" s="92"/>
      <c r="R6776" s="92"/>
      <c r="S6776" s="92"/>
      <c r="T6776" s="93"/>
      <c r="U6776" s="39"/>
      <c r="V6776" s="39"/>
      <c r="W6776" s="39"/>
      <c r="X6776" s="39"/>
      <c r="Y6776" s="39"/>
      <c r="Z6776" s="39"/>
      <c r="AA6776" s="39"/>
      <c r="AB6776" s="39"/>
      <c r="AC6776" s="39"/>
      <c r="AD6776" s="39"/>
      <c r="AE6776" s="39"/>
      <c r="AT6776" s="18" t="s">
        <v>197</v>
      </c>
      <c r="AU6776" s="18" t="s">
        <v>80</v>
      </c>
    </row>
    <row r="6777" s="13" customFormat="1">
      <c r="A6777" s="13"/>
      <c r="B6777" s="249"/>
      <c r="C6777" s="250"/>
      <c r="D6777" s="242" t="s">
        <v>200</v>
      </c>
      <c r="E6777" s="251" t="s">
        <v>1</v>
      </c>
      <c r="F6777" s="252" t="s">
        <v>4288</v>
      </c>
      <c r="G6777" s="250"/>
      <c r="H6777" s="251" t="s">
        <v>1</v>
      </c>
      <c r="I6777" s="253"/>
      <c r="J6777" s="250"/>
      <c r="K6777" s="250"/>
      <c r="L6777" s="254"/>
      <c r="M6777" s="255"/>
      <c r="N6777" s="256"/>
      <c r="O6777" s="256"/>
      <c r="P6777" s="256"/>
      <c r="Q6777" s="256"/>
      <c r="R6777" s="256"/>
      <c r="S6777" s="256"/>
      <c r="T6777" s="257"/>
      <c r="U6777" s="13"/>
      <c r="V6777" s="13"/>
      <c r="W6777" s="13"/>
      <c r="X6777" s="13"/>
      <c r="Y6777" s="13"/>
      <c r="Z6777" s="13"/>
      <c r="AA6777" s="13"/>
      <c r="AB6777" s="13"/>
      <c r="AC6777" s="13"/>
      <c r="AD6777" s="13"/>
      <c r="AE6777" s="13"/>
      <c r="AT6777" s="258" t="s">
        <v>200</v>
      </c>
      <c r="AU6777" s="258" t="s">
        <v>80</v>
      </c>
      <c r="AV6777" s="13" t="s">
        <v>80</v>
      </c>
      <c r="AW6777" s="13" t="s">
        <v>30</v>
      </c>
      <c r="AX6777" s="13" t="s">
        <v>73</v>
      </c>
      <c r="AY6777" s="258" t="s">
        <v>189</v>
      </c>
    </row>
    <row r="6778" s="13" customFormat="1">
      <c r="A6778" s="13"/>
      <c r="B6778" s="249"/>
      <c r="C6778" s="250"/>
      <c r="D6778" s="242" t="s">
        <v>200</v>
      </c>
      <c r="E6778" s="251" t="s">
        <v>1</v>
      </c>
      <c r="F6778" s="252" t="s">
        <v>4289</v>
      </c>
      <c r="G6778" s="250"/>
      <c r="H6778" s="251" t="s">
        <v>1</v>
      </c>
      <c r="I6778" s="253"/>
      <c r="J6778" s="250"/>
      <c r="K6778" s="250"/>
      <c r="L6778" s="254"/>
      <c r="M6778" s="255"/>
      <c r="N6778" s="256"/>
      <c r="O6778" s="256"/>
      <c r="P6778" s="256"/>
      <c r="Q6778" s="256"/>
      <c r="R6778" s="256"/>
      <c r="S6778" s="256"/>
      <c r="T6778" s="257"/>
      <c r="U6778" s="13"/>
      <c r="V6778" s="13"/>
      <c r="W6778" s="13"/>
      <c r="X6778" s="13"/>
      <c r="Y6778" s="13"/>
      <c r="Z6778" s="13"/>
      <c r="AA6778" s="13"/>
      <c r="AB6778" s="13"/>
      <c r="AC6778" s="13"/>
      <c r="AD6778" s="13"/>
      <c r="AE6778" s="13"/>
      <c r="AT6778" s="258" t="s">
        <v>200</v>
      </c>
      <c r="AU6778" s="258" t="s">
        <v>80</v>
      </c>
      <c r="AV6778" s="13" t="s">
        <v>80</v>
      </c>
      <c r="AW6778" s="13" t="s">
        <v>30</v>
      </c>
      <c r="AX6778" s="13" t="s">
        <v>73</v>
      </c>
      <c r="AY6778" s="258" t="s">
        <v>189</v>
      </c>
    </row>
    <row r="6779" s="13" customFormat="1">
      <c r="A6779" s="13"/>
      <c r="B6779" s="249"/>
      <c r="C6779" s="250"/>
      <c r="D6779" s="242" t="s">
        <v>200</v>
      </c>
      <c r="E6779" s="251" t="s">
        <v>1</v>
      </c>
      <c r="F6779" s="252" t="s">
        <v>4290</v>
      </c>
      <c r="G6779" s="250"/>
      <c r="H6779" s="251" t="s">
        <v>1</v>
      </c>
      <c r="I6779" s="253"/>
      <c r="J6779" s="250"/>
      <c r="K6779" s="250"/>
      <c r="L6779" s="254"/>
      <c r="M6779" s="255"/>
      <c r="N6779" s="256"/>
      <c r="O6779" s="256"/>
      <c r="P6779" s="256"/>
      <c r="Q6779" s="256"/>
      <c r="R6779" s="256"/>
      <c r="S6779" s="256"/>
      <c r="T6779" s="257"/>
      <c r="U6779" s="13"/>
      <c r="V6779" s="13"/>
      <c r="W6779" s="13"/>
      <c r="X6779" s="13"/>
      <c r="Y6779" s="13"/>
      <c r="Z6779" s="13"/>
      <c r="AA6779" s="13"/>
      <c r="AB6779" s="13"/>
      <c r="AC6779" s="13"/>
      <c r="AD6779" s="13"/>
      <c r="AE6779" s="13"/>
      <c r="AT6779" s="258" t="s">
        <v>200</v>
      </c>
      <c r="AU6779" s="258" t="s">
        <v>80</v>
      </c>
      <c r="AV6779" s="13" t="s">
        <v>80</v>
      </c>
      <c r="AW6779" s="13" t="s">
        <v>30</v>
      </c>
      <c r="AX6779" s="13" t="s">
        <v>73</v>
      </c>
      <c r="AY6779" s="258" t="s">
        <v>189</v>
      </c>
    </row>
    <row r="6780" s="13" customFormat="1">
      <c r="A6780" s="13"/>
      <c r="B6780" s="249"/>
      <c r="C6780" s="250"/>
      <c r="D6780" s="242" t="s">
        <v>200</v>
      </c>
      <c r="E6780" s="251" t="s">
        <v>1</v>
      </c>
      <c r="F6780" s="252" t="s">
        <v>4291</v>
      </c>
      <c r="G6780" s="250"/>
      <c r="H6780" s="251" t="s">
        <v>1</v>
      </c>
      <c r="I6780" s="253"/>
      <c r="J6780" s="250"/>
      <c r="K6780" s="250"/>
      <c r="L6780" s="254"/>
      <c r="M6780" s="255"/>
      <c r="N6780" s="256"/>
      <c r="O6780" s="256"/>
      <c r="P6780" s="256"/>
      <c r="Q6780" s="256"/>
      <c r="R6780" s="256"/>
      <c r="S6780" s="256"/>
      <c r="T6780" s="257"/>
      <c r="U6780" s="13"/>
      <c r="V6780" s="13"/>
      <c r="W6780" s="13"/>
      <c r="X6780" s="13"/>
      <c r="Y6780" s="13"/>
      <c r="Z6780" s="13"/>
      <c r="AA6780" s="13"/>
      <c r="AB6780" s="13"/>
      <c r="AC6780" s="13"/>
      <c r="AD6780" s="13"/>
      <c r="AE6780" s="13"/>
      <c r="AT6780" s="258" t="s">
        <v>200</v>
      </c>
      <c r="AU6780" s="258" t="s">
        <v>80</v>
      </c>
      <c r="AV6780" s="13" t="s">
        <v>80</v>
      </c>
      <c r="AW6780" s="13" t="s">
        <v>30</v>
      </c>
      <c r="AX6780" s="13" t="s">
        <v>73</v>
      </c>
      <c r="AY6780" s="258" t="s">
        <v>189</v>
      </c>
    </row>
    <row r="6781" s="13" customFormat="1">
      <c r="A6781" s="13"/>
      <c r="B6781" s="249"/>
      <c r="C6781" s="250"/>
      <c r="D6781" s="242" t="s">
        <v>200</v>
      </c>
      <c r="E6781" s="251" t="s">
        <v>1</v>
      </c>
      <c r="F6781" s="252" t="s">
        <v>4292</v>
      </c>
      <c r="G6781" s="250"/>
      <c r="H6781" s="251" t="s">
        <v>1</v>
      </c>
      <c r="I6781" s="253"/>
      <c r="J6781" s="250"/>
      <c r="K6781" s="250"/>
      <c r="L6781" s="254"/>
      <c r="M6781" s="255"/>
      <c r="N6781" s="256"/>
      <c r="O6781" s="256"/>
      <c r="P6781" s="256"/>
      <c r="Q6781" s="256"/>
      <c r="R6781" s="256"/>
      <c r="S6781" s="256"/>
      <c r="T6781" s="257"/>
      <c r="U6781" s="13"/>
      <c r="V6781" s="13"/>
      <c r="W6781" s="13"/>
      <c r="X6781" s="13"/>
      <c r="Y6781" s="13"/>
      <c r="Z6781" s="13"/>
      <c r="AA6781" s="13"/>
      <c r="AB6781" s="13"/>
      <c r="AC6781" s="13"/>
      <c r="AD6781" s="13"/>
      <c r="AE6781" s="13"/>
      <c r="AT6781" s="258" t="s">
        <v>200</v>
      </c>
      <c r="AU6781" s="258" t="s">
        <v>80</v>
      </c>
      <c r="AV6781" s="13" t="s">
        <v>80</v>
      </c>
      <c r="AW6781" s="13" t="s">
        <v>30</v>
      </c>
      <c r="AX6781" s="13" t="s">
        <v>73</v>
      </c>
      <c r="AY6781" s="258" t="s">
        <v>189</v>
      </c>
    </row>
    <row r="6782" s="13" customFormat="1">
      <c r="A6782" s="13"/>
      <c r="B6782" s="249"/>
      <c r="C6782" s="250"/>
      <c r="D6782" s="242" t="s">
        <v>200</v>
      </c>
      <c r="E6782" s="251" t="s">
        <v>1</v>
      </c>
      <c r="F6782" s="252" t="s">
        <v>4293</v>
      </c>
      <c r="G6782" s="250"/>
      <c r="H6782" s="251" t="s">
        <v>1</v>
      </c>
      <c r="I6782" s="253"/>
      <c r="J6782" s="250"/>
      <c r="K6782" s="250"/>
      <c r="L6782" s="254"/>
      <c r="M6782" s="255"/>
      <c r="N6782" s="256"/>
      <c r="O6782" s="256"/>
      <c r="P6782" s="256"/>
      <c r="Q6782" s="256"/>
      <c r="R6782" s="256"/>
      <c r="S6782" s="256"/>
      <c r="T6782" s="257"/>
      <c r="U6782" s="13"/>
      <c r="V6782" s="13"/>
      <c r="W6782" s="13"/>
      <c r="X6782" s="13"/>
      <c r="Y6782" s="13"/>
      <c r="Z6782" s="13"/>
      <c r="AA6782" s="13"/>
      <c r="AB6782" s="13"/>
      <c r="AC6782" s="13"/>
      <c r="AD6782" s="13"/>
      <c r="AE6782" s="13"/>
      <c r="AT6782" s="258" t="s">
        <v>200</v>
      </c>
      <c r="AU6782" s="258" t="s">
        <v>80</v>
      </c>
      <c r="AV6782" s="13" t="s">
        <v>80</v>
      </c>
      <c r="AW6782" s="13" t="s">
        <v>30</v>
      </c>
      <c r="AX6782" s="13" t="s">
        <v>73</v>
      </c>
      <c r="AY6782" s="258" t="s">
        <v>189</v>
      </c>
    </row>
    <row r="6783" s="13" customFormat="1">
      <c r="A6783" s="13"/>
      <c r="B6783" s="249"/>
      <c r="C6783" s="250"/>
      <c r="D6783" s="242" t="s">
        <v>200</v>
      </c>
      <c r="E6783" s="251" t="s">
        <v>1</v>
      </c>
      <c r="F6783" s="252" t="s">
        <v>4294</v>
      </c>
      <c r="G6783" s="250"/>
      <c r="H6783" s="251" t="s">
        <v>1</v>
      </c>
      <c r="I6783" s="253"/>
      <c r="J6783" s="250"/>
      <c r="K6783" s="250"/>
      <c r="L6783" s="254"/>
      <c r="M6783" s="255"/>
      <c r="N6783" s="256"/>
      <c r="O6783" s="256"/>
      <c r="P6783" s="256"/>
      <c r="Q6783" s="256"/>
      <c r="R6783" s="256"/>
      <c r="S6783" s="256"/>
      <c r="T6783" s="257"/>
      <c r="U6783" s="13"/>
      <c r="V6783" s="13"/>
      <c r="W6783" s="13"/>
      <c r="X6783" s="13"/>
      <c r="Y6783" s="13"/>
      <c r="Z6783" s="13"/>
      <c r="AA6783" s="13"/>
      <c r="AB6783" s="13"/>
      <c r="AC6783" s="13"/>
      <c r="AD6783" s="13"/>
      <c r="AE6783" s="13"/>
      <c r="AT6783" s="258" t="s">
        <v>200</v>
      </c>
      <c r="AU6783" s="258" t="s">
        <v>80</v>
      </c>
      <c r="AV6783" s="13" t="s">
        <v>80</v>
      </c>
      <c r="AW6783" s="13" t="s">
        <v>30</v>
      </c>
      <c r="AX6783" s="13" t="s">
        <v>73</v>
      </c>
      <c r="AY6783" s="258" t="s">
        <v>189</v>
      </c>
    </row>
    <row r="6784" s="13" customFormat="1">
      <c r="A6784" s="13"/>
      <c r="B6784" s="249"/>
      <c r="C6784" s="250"/>
      <c r="D6784" s="242" t="s">
        <v>200</v>
      </c>
      <c r="E6784" s="251" t="s">
        <v>1</v>
      </c>
      <c r="F6784" s="252" t="s">
        <v>4295</v>
      </c>
      <c r="G6784" s="250"/>
      <c r="H6784" s="251" t="s">
        <v>1</v>
      </c>
      <c r="I6784" s="253"/>
      <c r="J6784" s="250"/>
      <c r="K6784" s="250"/>
      <c r="L6784" s="254"/>
      <c r="M6784" s="255"/>
      <c r="N6784" s="256"/>
      <c r="O6784" s="256"/>
      <c r="P6784" s="256"/>
      <c r="Q6784" s="256"/>
      <c r="R6784" s="256"/>
      <c r="S6784" s="256"/>
      <c r="T6784" s="257"/>
      <c r="U6784" s="13"/>
      <c r="V6784" s="13"/>
      <c r="W6784" s="13"/>
      <c r="X6784" s="13"/>
      <c r="Y6784" s="13"/>
      <c r="Z6784" s="13"/>
      <c r="AA6784" s="13"/>
      <c r="AB6784" s="13"/>
      <c r="AC6784" s="13"/>
      <c r="AD6784" s="13"/>
      <c r="AE6784" s="13"/>
      <c r="AT6784" s="258" t="s">
        <v>200</v>
      </c>
      <c r="AU6784" s="258" t="s">
        <v>80</v>
      </c>
      <c r="AV6784" s="13" t="s">
        <v>80</v>
      </c>
      <c r="AW6784" s="13" t="s">
        <v>30</v>
      </c>
      <c r="AX6784" s="13" t="s">
        <v>73</v>
      </c>
      <c r="AY6784" s="258" t="s">
        <v>189</v>
      </c>
    </row>
    <row r="6785" s="13" customFormat="1">
      <c r="A6785" s="13"/>
      <c r="B6785" s="249"/>
      <c r="C6785" s="250"/>
      <c r="D6785" s="242" t="s">
        <v>200</v>
      </c>
      <c r="E6785" s="251" t="s">
        <v>1</v>
      </c>
      <c r="F6785" s="252" t="s">
        <v>2831</v>
      </c>
      <c r="G6785" s="250"/>
      <c r="H6785" s="251" t="s">
        <v>1</v>
      </c>
      <c r="I6785" s="253"/>
      <c r="J6785" s="250"/>
      <c r="K6785" s="250"/>
      <c r="L6785" s="254"/>
      <c r="M6785" s="255"/>
      <c r="N6785" s="256"/>
      <c r="O6785" s="256"/>
      <c r="P6785" s="256"/>
      <c r="Q6785" s="256"/>
      <c r="R6785" s="256"/>
      <c r="S6785" s="256"/>
      <c r="T6785" s="257"/>
      <c r="U6785" s="13"/>
      <c r="V6785" s="13"/>
      <c r="W6785" s="13"/>
      <c r="X6785" s="13"/>
      <c r="Y6785" s="13"/>
      <c r="Z6785" s="13"/>
      <c r="AA6785" s="13"/>
      <c r="AB6785" s="13"/>
      <c r="AC6785" s="13"/>
      <c r="AD6785" s="13"/>
      <c r="AE6785" s="13"/>
      <c r="AT6785" s="258" t="s">
        <v>200</v>
      </c>
      <c r="AU6785" s="258" t="s">
        <v>80</v>
      </c>
      <c r="AV6785" s="13" t="s">
        <v>80</v>
      </c>
      <c r="AW6785" s="13" t="s">
        <v>30</v>
      </c>
      <c r="AX6785" s="13" t="s">
        <v>73</v>
      </c>
      <c r="AY6785" s="258" t="s">
        <v>189</v>
      </c>
    </row>
    <row r="6786" s="14" customFormat="1">
      <c r="A6786" s="14"/>
      <c r="B6786" s="259"/>
      <c r="C6786" s="260"/>
      <c r="D6786" s="242" t="s">
        <v>200</v>
      </c>
      <c r="E6786" s="261" t="s">
        <v>1</v>
      </c>
      <c r="F6786" s="262" t="s">
        <v>82</v>
      </c>
      <c r="G6786" s="260"/>
      <c r="H6786" s="263">
        <v>2</v>
      </c>
      <c r="I6786" s="264"/>
      <c r="J6786" s="260"/>
      <c r="K6786" s="260"/>
      <c r="L6786" s="265"/>
      <c r="M6786" s="266"/>
      <c r="N6786" s="267"/>
      <c r="O6786" s="267"/>
      <c r="P6786" s="267"/>
      <c r="Q6786" s="267"/>
      <c r="R6786" s="267"/>
      <c r="S6786" s="267"/>
      <c r="T6786" s="268"/>
      <c r="U6786" s="14"/>
      <c r="V6786" s="14"/>
      <c r="W6786" s="14"/>
      <c r="X6786" s="14"/>
      <c r="Y6786" s="14"/>
      <c r="Z6786" s="14"/>
      <c r="AA6786" s="14"/>
      <c r="AB6786" s="14"/>
      <c r="AC6786" s="14"/>
      <c r="AD6786" s="14"/>
      <c r="AE6786" s="14"/>
      <c r="AT6786" s="269" t="s">
        <v>200</v>
      </c>
      <c r="AU6786" s="269" t="s">
        <v>80</v>
      </c>
      <c r="AV6786" s="14" t="s">
        <v>82</v>
      </c>
      <c r="AW6786" s="14" t="s">
        <v>30</v>
      </c>
      <c r="AX6786" s="14" t="s">
        <v>80</v>
      </c>
      <c r="AY6786" s="269" t="s">
        <v>189</v>
      </c>
    </row>
    <row r="6787" s="2" customFormat="1" ht="33" customHeight="1">
      <c r="A6787" s="39"/>
      <c r="B6787" s="40"/>
      <c r="C6787" s="228" t="s">
        <v>4296</v>
      </c>
      <c r="D6787" s="228" t="s">
        <v>191</v>
      </c>
      <c r="E6787" s="229" t="s">
        <v>4297</v>
      </c>
      <c r="F6787" s="230" t="s">
        <v>4298</v>
      </c>
      <c r="G6787" s="231" t="s">
        <v>1029</v>
      </c>
      <c r="H6787" s="232">
        <v>1</v>
      </c>
      <c r="I6787" s="233"/>
      <c r="J6787" s="234">
        <f>ROUND(I6787*H6787,2)</f>
        <v>0</v>
      </c>
      <c r="K6787" s="235"/>
      <c r="L6787" s="45"/>
      <c r="M6787" s="236" t="s">
        <v>1</v>
      </c>
      <c r="N6787" s="237" t="s">
        <v>38</v>
      </c>
      <c r="O6787" s="92"/>
      <c r="P6787" s="238">
        <f>O6787*H6787</f>
        <v>0</v>
      </c>
      <c r="Q6787" s="238">
        <v>0</v>
      </c>
      <c r="R6787" s="238">
        <f>Q6787*H6787</f>
        <v>0</v>
      </c>
      <c r="S6787" s="238">
        <v>0</v>
      </c>
      <c r="T6787" s="239">
        <f>S6787*H6787</f>
        <v>0</v>
      </c>
      <c r="U6787" s="39"/>
      <c r="V6787" s="39"/>
      <c r="W6787" s="39"/>
      <c r="X6787" s="39"/>
      <c r="Y6787" s="39"/>
      <c r="Z6787" s="39"/>
      <c r="AA6787" s="39"/>
      <c r="AB6787" s="39"/>
      <c r="AC6787" s="39"/>
      <c r="AD6787" s="39"/>
      <c r="AE6787" s="39"/>
      <c r="AR6787" s="240" t="s">
        <v>4201</v>
      </c>
      <c r="AT6787" s="240" t="s">
        <v>191</v>
      </c>
      <c r="AU6787" s="240" t="s">
        <v>80</v>
      </c>
      <c r="AY6787" s="18" t="s">
        <v>189</v>
      </c>
      <c r="BE6787" s="241">
        <f>IF(N6787="základní",J6787,0)</f>
        <v>0</v>
      </c>
      <c r="BF6787" s="241">
        <f>IF(N6787="snížená",J6787,0)</f>
        <v>0</v>
      </c>
      <c r="BG6787" s="241">
        <f>IF(N6787="zákl. přenesená",J6787,0)</f>
        <v>0</v>
      </c>
      <c r="BH6787" s="241">
        <f>IF(N6787="sníž. přenesená",J6787,0)</f>
        <v>0</v>
      </c>
      <c r="BI6787" s="241">
        <f>IF(N6787="nulová",J6787,0)</f>
        <v>0</v>
      </c>
      <c r="BJ6787" s="18" t="s">
        <v>80</v>
      </c>
      <c r="BK6787" s="241">
        <f>ROUND(I6787*H6787,2)</f>
        <v>0</v>
      </c>
      <c r="BL6787" s="18" t="s">
        <v>4201</v>
      </c>
      <c r="BM6787" s="240" t="s">
        <v>4299</v>
      </c>
    </row>
    <row r="6788" s="2" customFormat="1">
      <c r="A6788" s="39"/>
      <c r="B6788" s="40"/>
      <c r="C6788" s="41"/>
      <c r="D6788" s="242" t="s">
        <v>197</v>
      </c>
      <c r="E6788" s="41"/>
      <c r="F6788" s="243" t="s">
        <v>4298</v>
      </c>
      <c r="G6788" s="41"/>
      <c r="H6788" s="41"/>
      <c r="I6788" s="244"/>
      <c r="J6788" s="41"/>
      <c r="K6788" s="41"/>
      <c r="L6788" s="45"/>
      <c r="M6788" s="245"/>
      <c r="N6788" s="246"/>
      <c r="O6788" s="92"/>
      <c r="P6788" s="92"/>
      <c r="Q6788" s="92"/>
      <c r="R6788" s="92"/>
      <c r="S6788" s="92"/>
      <c r="T6788" s="93"/>
      <c r="U6788" s="39"/>
      <c r="V6788" s="39"/>
      <c r="W6788" s="39"/>
      <c r="X6788" s="39"/>
      <c r="Y6788" s="39"/>
      <c r="Z6788" s="39"/>
      <c r="AA6788" s="39"/>
      <c r="AB6788" s="39"/>
      <c r="AC6788" s="39"/>
      <c r="AD6788" s="39"/>
      <c r="AE6788" s="39"/>
      <c r="AT6788" s="18" t="s">
        <v>197</v>
      </c>
      <c r="AU6788" s="18" t="s">
        <v>80</v>
      </c>
    </row>
    <row r="6789" s="13" customFormat="1">
      <c r="A6789" s="13"/>
      <c r="B6789" s="249"/>
      <c r="C6789" s="250"/>
      <c r="D6789" s="242" t="s">
        <v>200</v>
      </c>
      <c r="E6789" s="251" t="s">
        <v>1</v>
      </c>
      <c r="F6789" s="252" t="s">
        <v>4300</v>
      </c>
      <c r="G6789" s="250"/>
      <c r="H6789" s="251" t="s">
        <v>1</v>
      </c>
      <c r="I6789" s="253"/>
      <c r="J6789" s="250"/>
      <c r="K6789" s="250"/>
      <c r="L6789" s="254"/>
      <c r="M6789" s="255"/>
      <c r="N6789" s="256"/>
      <c r="O6789" s="256"/>
      <c r="P6789" s="256"/>
      <c r="Q6789" s="256"/>
      <c r="R6789" s="256"/>
      <c r="S6789" s="256"/>
      <c r="T6789" s="257"/>
      <c r="U6789" s="13"/>
      <c r="V6789" s="13"/>
      <c r="W6789" s="13"/>
      <c r="X6789" s="13"/>
      <c r="Y6789" s="13"/>
      <c r="Z6789" s="13"/>
      <c r="AA6789" s="13"/>
      <c r="AB6789" s="13"/>
      <c r="AC6789" s="13"/>
      <c r="AD6789" s="13"/>
      <c r="AE6789" s="13"/>
      <c r="AT6789" s="258" t="s">
        <v>200</v>
      </c>
      <c r="AU6789" s="258" t="s">
        <v>80</v>
      </c>
      <c r="AV6789" s="13" t="s">
        <v>80</v>
      </c>
      <c r="AW6789" s="13" t="s">
        <v>30</v>
      </c>
      <c r="AX6789" s="13" t="s">
        <v>73</v>
      </c>
      <c r="AY6789" s="258" t="s">
        <v>189</v>
      </c>
    </row>
    <row r="6790" s="13" customFormat="1">
      <c r="A6790" s="13"/>
      <c r="B6790" s="249"/>
      <c r="C6790" s="250"/>
      <c r="D6790" s="242" t="s">
        <v>200</v>
      </c>
      <c r="E6790" s="251" t="s">
        <v>1</v>
      </c>
      <c r="F6790" s="252" t="s">
        <v>4301</v>
      </c>
      <c r="G6790" s="250"/>
      <c r="H6790" s="251" t="s">
        <v>1</v>
      </c>
      <c r="I6790" s="253"/>
      <c r="J6790" s="250"/>
      <c r="K6790" s="250"/>
      <c r="L6790" s="254"/>
      <c r="M6790" s="255"/>
      <c r="N6790" s="256"/>
      <c r="O6790" s="256"/>
      <c r="P6790" s="256"/>
      <c r="Q6790" s="256"/>
      <c r="R6790" s="256"/>
      <c r="S6790" s="256"/>
      <c r="T6790" s="257"/>
      <c r="U6790" s="13"/>
      <c r="V6790" s="13"/>
      <c r="W6790" s="13"/>
      <c r="X6790" s="13"/>
      <c r="Y6790" s="13"/>
      <c r="Z6790" s="13"/>
      <c r="AA6790" s="13"/>
      <c r="AB6790" s="13"/>
      <c r="AC6790" s="13"/>
      <c r="AD6790" s="13"/>
      <c r="AE6790" s="13"/>
      <c r="AT6790" s="258" t="s">
        <v>200</v>
      </c>
      <c r="AU6790" s="258" t="s">
        <v>80</v>
      </c>
      <c r="AV6790" s="13" t="s">
        <v>80</v>
      </c>
      <c r="AW6790" s="13" t="s">
        <v>30</v>
      </c>
      <c r="AX6790" s="13" t="s">
        <v>73</v>
      </c>
      <c r="AY6790" s="258" t="s">
        <v>189</v>
      </c>
    </row>
    <row r="6791" s="13" customFormat="1">
      <c r="A6791" s="13"/>
      <c r="B6791" s="249"/>
      <c r="C6791" s="250"/>
      <c r="D6791" s="242" t="s">
        <v>200</v>
      </c>
      <c r="E6791" s="251" t="s">
        <v>1</v>
      </c>
      <c r="F6791" s="252" t="s">
        <v>4302</v>
      </c>
      <c r="G6791" s="250"/>
      <c r="H6791" s="251" t="s">
        <v>1</v>
      </c>
      <c r="I6791" s="253"/>
      <c r="J6791" s="250"/>
      <c r="K6791" s="250"/>
      <c r="L6791" s="254"/>
      <c r="M6791" s="255"/>
      <c r="N6791" s="256"/>
      <c r="O6791" s="256"/>
      <c r="P6791" s="256"/>
      <c r="Q6791" s="256"/>
      <c r="R6791" s="256"/>
      <c r="S6791" s="256"/>
      <c r="T6791" s="257"/>
      <c r="U6791" s="13"/>
      <c r="V6791" s="13"/>
      <c r="W6791" s="13"/>
      <c r="X6791" s="13"/>
      <c r="Y6791" s="13"/>
      <c r="Z6791" s="13"/>
      <c r="AA6791" s="13"/>
      <c r="AB6791" s="13"/>
      <c r="AC6791" s="13"/>
      <c r="AD6791" s="13"/>
      <c r="AE6791" s="13"/>
      <c r="AT6791" s="258" t="s">
        <v>200</v>
      </c>
      <c r="AU6791" s="258" t="s">
        <v>80</v>
      </c>
      <c r="AV6791" s="13" t="s">
        <v>80</v>
      </c>
      <c r="AW6791" s="13" t="s">
        <v>30</v>
      </c>
      <c r="AX6791" s="13" t="s">
        <v>73</v>
      </c>
      <c r="AY6791" s="258" t="s">
        <v>189</v>
      </c>
    </row>
    <row r="6792" s="13" customFormat="1">
      <c r="A6792" s="13"/>
      <c r="B6792" s="249"/>
      <c r="C6792" s="250"/>
      <c r="D6792" s="242" t="s">
        <v>200</v>
      </c>
      <c r="E6792" s="251" t="s">
        <v>1</v>
      </c>
      <c r="F6792" s="252" t="s">
        <v>4303</v>
      </c>
      <c r="G6792" s="250"/>
      <c r="H6792" s="251" t="s">
        <v>1</v>
      </c>
      <c r="I6792" s="253"/>
      <c r="J6792" s="250"/>
      <c r="K6792" s="250"/>
      <c r="L6792" s="254"/>
      <c r="M6792" s="255"/>
      <c r="N6792" s="256"/>
      <c r="O6792" s="256"/>
      <c r="P6792" s="256"/>
      <c r="Q6792" s="256"/>
      <c r="R6792" s="256"/>
      <c r="S6792" s="256"/>
      <c r="T6792" s="257"/>
      <c r="U6792" s="13"/>
      <c r="V6792" s="13"/>
      <c r="W6792" s="13"/>
      <c r="X6792" s="13"/>
      <c r="Y6792" s="13"/>
      <c r="Z6792" s="13"/>
      <c r="AA6792" s="13"/>
      <c r="AB6792" s="13"/>
      <c r="AC6792" s="13"/>
      <c r="AD6792" s="13"/>
      <c r="AE6792" s="13"/>
      <c r="AT6792" s="258" t="s">
        <v>200</v>
      </c>
      <c r="AU6792" s="258" t="s">
        <v>80</v>
      </c>
      <c r="AV6792" s="13" t="s">
        <v>80</v>
      </c>
      <c r="AW6792" s="13" t="s">
        <v>30</v>
      </c>
      <c r="AX6792" s="13" t="s">
        <v>73</v>
      </c>
      <c r="AY6792" s="258" t="s">
        <v>189</v>
      </c>
    </row>
    <row r="6793" s="13" customFormat="1">
      <c r="A6793" s="13"/>
      <c r="B6793" s="249"/>
      <c r="C6793" s="250"/>
      <c r="D6793" s="242" t="s">
        <v>200</v>
      </c>
      <c r="E6793" s="251" t="s">
        <v>1</v>
      </c>
      <c r="F6793" s="252" t="s">
        <v>4304</v>
      </c>
      <c r="G6793" s="250"/>
      <c r="H6793" s="251" t="s">
        <v>1</v>
      </c>
      <c r="I6793" s="253"/>
      <c r="J6793" s="250"/>
      <c r="K6793" s="250"/>
      <c r="L6793" s="254"/>
      <c r="M6793" s="255"/>
      <c r="N6793" s="256"/>
      <c r="O6793" s="256"/>
      <c r="P6793" s="256"/>
      <c r="Q6793" s="256"/>
      <c r="R6793" s="256"/>
      <c r="S6793" s="256"/>
      <c r="T6793" s="257"/>
      <c r="U6793" s="13"/>
      <c r="V6793" s="13"/>
      <c r="W6793" s="13"/>
      <c r="X6793" s="13"/>
      <c r="Y6793" s="13"/>
      <c r="Z6793" s="13"/>
      <c r="AA6793" s="13"/>
      <c r="AB6793" s="13"/>
      <c r="AC6793" s="13"/>
      <c r="AD6793" s="13"/>
      <c r="AE6793" s="13"/>
      <c r="AT6793" s="258" t="s">
        <v>200</v>
      </c>
      <c r="AU6793" s="258" t="s">
        <v>80</v>
      </c>
      <c r="AV6793" s="13" t="s">
        <v>80</v>
      </c>
      <c r="AW6793" s="13" t="s">
        <v>30</v>
      </c>
      <c r="AX6793" s="13" t="s">
        <v>73</v>
      </c>
      <c r="AY6793" s="258" t="s">
        <v>189</v>
      </c>
    </row>
    <row r="6794" s="14" customFormat="1">
      <c r="A6794" s="14"/>
      <c r="B6794" s="259"/>
      <c r="C6794" s="260"/>
      <c r="D6794" s="242" t="s">
        <v>200</v>
      </c>
      <c r="E6794" s="261" t="s">
        <v>1</v>
      </c>
      <c r="F6794" s="262" t="s">
        <v>80</v>
      </c>
      <c r="G6794" s="260"/>
      <c r="H6794" s="263">
        <v>1</v>
      </c>
      <c r="I6794" s="264"/>
      <c r="J6794" s="260"/>
      <c r="K6794" s="260"/>
      <c r="L6794" s="265"/>
      <c r="M6794" s="266"/>
      <c r="N6794" s="267"/>
      <c r="O6794" s="267"/>
      <c r="P6794" s="267"/>
      <c r="Q6794" s="267"/>
      <c r="R6794" s="267"/>
      <c r="S6794" s="267"/>
      <c r="T6794" s="268"/>
      <c r="U6794" s="14"/>
      <c r="V6794" s="14"/>
      <c r="W6794" s="14"/>
      <c r="X6794" s="14"/>
      <c r="Y6794" s="14"/>
      <c r="Z6794" s="14"/>
      <c r="AA6794" s="14"/>
      <c r="AB6794" s="14"/>
      <c r="AC6794" s="14"/>
      <c r="AD6794" s="14"/>
      <c r="AE6794" s="14"/>
      <c r="AT6794" s="269" t="s">
        <v>200</v>
      </c>
      <c r="AU6794" s="269" t="s">
        <v>80</v>
      </c>
      <c r="AV6794" s="14" t="s">
        <v>82</v>
      </c>
      <c r="AW6794" s="14" t="s">
        <v>30</v>
      </c>
      <c r="AX6794" s="14" t="s">
        <v>80</v>
      </c>
      <c r="AY6794" s="269" t="s">
        <v>189</v>
      </c>
    </row>
    <row r="6795" s="2" customFormat="1" ht="33" customHeight="1">
      <c r="A6795" s="39"/>
      <c r="B6795" s="40"/>
      <c r="C6795" s="228" t="s">
        <v>4305</v>
      </c>
      <c r="D6795" s="228" t="s">
        <v>191</v>
      </c>
      <c r="E6795" s="229" t="s">
        <v>4306</v>
      </c>
      <c r="F6795" s="230" t="s">
        <v>4307</v>
      </c>
      <c r="G6795" s="231" t="s">
        <v>1029</v>
      </c>
      <c r="H6795" s="232">
        <v>1</v>
      </c>
      <c r="I6795" s="233"/>
      <c r="J6795" s="234">
        <f>ROUND(I6795*H6795,2)</f>
        <v>0</v>
      </c>
      <c r="K6795" s="235"/>
      <c r="L6795" s="45"/>
      <c r="M6795" s="236" t="s">
        <v>1</v>
      </c>
      <c r="N6795" s="237" t="s">
        <v>38</v>
      </c>
      <c r="O6795" s="92"/>
      <c r="P6795" s="238">
        <f>O6795*H6795</f>
        <v>0</v>
      </c>
      <c r="Q6795" s="238">
        <v>0</v>
      </c>
      <c r="R6795" s="238">
        <f>Q6795*H6795</f>
        <v>0</v>
      </c>
      <c r="S6795" s="238">
        <v>0</v>
      </c>
      <c r="T6795" s="239">
        <f>S6795*H6795</f>
        <v>0</v>
      </c>
      <c r="U6795" s="39"/>
      <c r="V6795" s="39"/>
      <c r="W6795" s="39"/>
      <c r="X6795" s="39"/>
      <c r="Y6795" s="39"/>
      <c r="Z6795" s="39"/>
      <c r="AA6795" s="39"/>
      <c r="AB6795" s="39"/>
      <c r="AC6795" s="39"/>
      <c r="AD6795" s="39"/>
      <c r="AE6795" s="39"/>
      <c r="AR6795" s="240" t="s">
        <v>4201</v>
      </c>
      <c r="AT6795" s="240" t="s">
        <v>191</v>
      </c>
      <c r="AU6795" s="240" t="s">
        <v>80</v>
      </c>
      <c r="AY6795" s="18" t="s">
        <v>189</v>
      </c>
      <c r="BE6795" s="241">
        <f>IF(N6795="základní",J6795,0)</f>
        <v>0</v>
      </c>
      <c r="BF6795" s="241">
        <f>IF(N6795="snížená",J6795,0)</f>
        <v>0</v>
      </c>
      <c r="BG6795" s="241">
        <f>IF(N6795="zákl. přenesená",J6795,0)</f>
        <v>0</v>
      </c>
      <c r="BH6795" s="241">
        <f>IF(N6795="sníž. přenesená",J6795,0)</f>
        <v>0</v>
      </c>
      <c r="BI6795" s="241">
        <f>IF(N6795="nulová",J6795,0)</f>
        <v>0</v>
      </c>
      <c r="BJ6795" s="18" t="s">
        <v>80</v>
      </c>
      <c r="BK6795" s="241">
        <f>ROUND(I6795*H6795,2)</f>
        <v>0</v>
      </c>
      <c r="BL6795" s="18" t="s">
        <v>4201</v>
      </c>
      <c r="BM6795" s="240" t="s">
        <v>4308</v>
      </c>
    </row>
    <row r="6796" s="2" customFormat="1">
      <c r="A6796" s="39"/>
      <c r="B6796" s="40"/>
      <c r="C6796" s="41"/>
      <c r="D6796" s="242" t="s">
        <v>197</v>
      </c>
      <c r="E6796" s="41"/>
      <c r="F6796" s="243" t="s">
        <v>4307</v>
      </c>
      <c r="G6796" s="41"/>
      <c r="H6796" s="41"/>
      <c r="I6796" s="244"/>
      <c r="J6796" s="41"/>
      <c r="K6796" s="41"/>
      <c r="L6796" s="45"/>
      <c r="M6796" s="245"/>
      <c r="N6796" s="246"/>
      <c r="O6796" s="92"/>
      <c r="P6796" s="92"/>
      <c r="Q6796" s="92"/>
      <c r="R6796" s="92"/>
      <c r="S6796" s="92"/>
      <c r="T6796" s="93"/>
      <c r="U6796" s="39"/>
      <c r="V6796" s="39"/>
      <c r="W6796" s="39"/>
      <c r="X6796" s="39"/>
      <c r="Y6796" s="39"/>
      <c r="Z6796" s="39"/>
      <c r="AA6796" s="39"/>
      <c r="AB6796" s="39"/>
      <c r="AC6796" s="39"/>
      <c r="AD6796" s="39"/>
      <c r="AE6796" s="39"/>
      <c r="AT6796" s="18" t="s">
        <v>197</v>
      </c>
      <c r="AU6796" s="18" t="s">
        <v>80</v>
      </c>
    </row>
    <row r="6797" s="13" customFormat="1">
      <c r="A6797" s="13"/>
      <c r="B6797" s="249"/>
      <c r="C6797" s="250"/>
      <c r="D6797" s="242" t="s">
        <v>200</v>
      </c>
      <c r="E6797" s="251" t="s">
        <v>1</v>
      </c>
      <c r="F6797" s="252" t="s">
        <v>4300</v>
      </c>
      <c r="G6797" s="250"/>
      <c r="H6797" s="251" t="s">
        <v>1</v>
      </c>
      <c r="I6797" s="253"/>
      <c r="J6797" s="250"/>
      <c r="K6797" s="250"/>
      <c r="L6797" s="254"/>
      <c r="M6797" s="255"/>
      <c r="N6797" s="256"/>
      <c r="O6797" s="256"/>
      <c r="P6797" s="256"/>
      <c r="Q6797" s="256"/>
      <c r="R6797" s="256"/>
      <c r="S6797" s="256"/>
      <c r="T6797" s="257"/>
      <c r="U6797" s="13"/>
      <c r="V6797" s="13"/>
      <c r="W6797" s="13"/>
      <c r="X6797" s="13"/>
      <c r="Y6797" s="13"/>
      <c r="Z6797" s="13"/>
      <c r="AA6797" s="13"/>
      <c r="AB6797" s="13"/>
      <c r="AC6797" s="13"/>
      <c r="AD6797" s="13"/>
      <c r="AE6797" s="13"/>
      <c r="AT6797" s="258" t="s">
        <v>200</v>
      </c>
      <c r="AU6797" s="258" t="s">
        <v>80</v>
      </c>
      <c r="AV6797" s="13" t="s">
        <v>80</v>
      </c>
      <c r="AW6797" s="13" t="s">
        <v>30</v>
      </c>
      <c r="AX6797" s="13" t="s">
        <v>73</v>
      </c>
      <c r="AY6797" s="258" t="s">
        <v>189</v>
      </c>
    </row>
    <row r="6798" s="13" customFormat="1">
      <c r="A6798" s="13"/>
      <c r="B6798" s="249"/>
      <c r="C6798" s="250"/>
      <c r="D6798" s="242" t="s">
        <v>200</v>
      </c>
      <c r="E6798" s="251" t="s">
        <v>1</v>
      </c>
      <c r="F6798" s="252" t="s">
        <v>4309</v>
      </c>
      <c r="G6798" s="250"/>
      <c r="H6798" s="251" t="s">
        <v>1</v>
      </c>
      <c r="I6798" s="253"/>
      <c r="J6798" s="250"/>
      <c r="K6798" s="250"/>
      <c r="L6798" s="254"/>
      <c r="M6798" s="255"/>
      <c r="N6798" s="256"/>
      <c r="O6798" s="256"/>
      <c r="P6798" s="256"/>
      <c r="Q6798" s="256"/>
      <c r="R6798" s="256"/>
      <c r="S6798" s="256"/>
      <c r="T6798" s="257"/>
      <c r="U6798" s="13"/>
      <c r="V6798" s="13"/>
      <c r="W6798" s="13"/>
      <c r="X6798" s="13"/>
      <c r="Y6798" s="13"/>
      <c r="Z6798" s="13"/>
      <c r="AA6798" s="13"/>
      <c r="AB6798" s="13"/>
      <c r="AC6798" s="13"/>
      <c r="AD6798" s="13"/>
      <c r="AE6798" s="13"/>
      <c r="AT6798" s="258" t="s">
        <v>200</v>
      </c>
      <c r="AU6798" s="258" t="s">
        <v>80</v>
      </c>
      <c r="AV6798" s="13" t="s">
        <v>80</v>
      </c>
      <c r="AW6798" s="13" t="s">
        <v>30</v>
      </c>
      <c r="AX6798" s="13" t="s">
        <v>73</v>
      </c>
      <c r="AY6798" s="258" t="s">
        <v>189</v>
      </c>
    </row>
    <row r="6799" s="13" customFormat="1">
      <c r="A6799" s="13"/>
      <c r="B6799" s="249"/>
      <c r="C6799" s="250"/>
      <c r="D6799" s="242" t="s">
        <v>200</v>
      </c>
      <c r="E6799" s="251" t="s">
        <v>1</v>
      </c>
      <c r="F6799" s="252" t="s">
        <v>4302</v>
      </c>
      <c r="G6799" s="250"/>
      <c r="H6799" s="251" t="s">
        <v>1</v>
      </c>
      <c r="I6799" s="253"/>
      <c r="J6799" s="250"/>
      <c r="K6799" s="250"/>
      <c r="L6799" s="254"/>
      <c r="M6799" s="255"/>
      <c r="N6799" s="256"/>
      <c r="O6799" s="256"/>
      <c r="P6799" s="256"/>
      <c r="Q6799" s="256"/>
      <c r="R6799" s="256"/>
      <c r="S6799" s="256"/>
      <c r="T6799" s="257"/>
      <c r="U6799" s="13"/>
      <c r="V6799" s="13"/>
      <c r="W6799" s="13"/>
      <c r="X6799" s="13"/>
      <c r="Y6799" s="13"/>
      <c r="Z6799" s="13"/>
      <c r="AA6799" s="13"/>
      <c r="AB6799" s="13"/>
      <c r="AC6799" s="13"/>
      <c r="AD6799" s="13"/>
      <c r="AE6799" s="13"/>
      <c r="AT6799" s="258" t="s">
        <v>200</v>
      </c>
      <c r="AU6799" s="258" t="s">
        <v>80</v>
      </c>
      <c r="AV6799" s="13" t="s">
        <v>80</v>
      </c>
      <c r="AW6799" s="13" t="s">
        <v>30</v>
      </c>
      <c r="AX6799" s="13" t="s">
        <v>73</v>
      </c>
      <c r="AY6799" s="258" t="s">
        <v>189</v>
      </c>
    </row>
    <row r="6800" s="13" customFormat="1">
      <c r="A6800" s="13"/>
      <c r="B6800" s="249"/>
      <c r="C6800" s="250"/>
      <c r="D6800" s="242" t="s">
        <v>200</v>
      </c>
      <c r="E6800" s="251" t="s">
        <v>1</v>
      </c>
      <c r="F6800" s="252" t="s">
        <v>4303</v>
      </c>
      <c r="G6800" s="250"/>
      <c r="H6800" s="251" t="s">
        <v>1</v>
      </c>
      <c r="I6800" s="253"/>
      <c r="J6800" s="250"/>
      <c r="K6800" s="250"/>
      <c r="L6800" s="254"/>
      <c r="M6800" s="255"/>
      <c r="N6800" s="256"/>
      <c r="O6800" s="256"/>
      <c r="P6800" s="256"/>
      <c r="Q6800" s="256"/>
      <c r="R6800" s="256"/>
      <c r="S6800" s="256"/>
      <c r="T6800" s="257"/>
      <c r="U6800" s="13"/>
      <c r="V6800" s="13"/>
      <c r="W6800" s="13"/>
      <c r="X6800" s="13"/>
      <c r="Y6800" s="13"/>
      <c r="Z6800" s="13"/>
      <c r="AA6800" s="13"/>
      <c r="AB6800" s="13"/>
      <c r="AC6800" s="13"/>
      <c r="AD6800" s="13"/>
      <c r="AE6800" s="13"/>
      <c r="AT6800" s="258" t="s">
        <v>200</v>
      </c>
      <c r="AU6800" s="258" t="s">
        <v>80</v>
      </c>
      <c r="AV6800" s="13" t="s">
        <v>80</v>
      </c>
      <c r="AW6800" s="13" t="s">
        <v>30</v>
      </c>
      <c r="AX6800" s="13" t="s">
        <v>73</v>
      </c>
      <c r="AY6800" s="258" t="s">
        <v>189</v>
      </c>
    </row>
    <row r="6801" s="13" customFormat="1">
      <c r="A6801" s="13"/>
      <c r="B6801" s="249"/>
      <c r="C6801" s="250"/>
      <c r="D6801" s="242" t="s">
        <v>200</v>
      </c>
      <c r="E6801" s="251" t="s">
        <v>1</v>
      </c>
      <c r="F6801" s="252" t="s">
        <v>4304</v>
      </c>
      <c r="G6801" s="250"/>
      <c r="H6801" s="251" t="s">
        <v>1</v>
      </c>
      <c r="I6801" s="253"/>
      <c r="J6801" s="250"/>
      <c r="K6801" s="250"/>
      <c r="L6801" s="254"/>
      <c r="M6801" s="255"/>
      <c r="N6801" s="256"/>
      <c r="O6801" s="256"/>
      <c r="P6801" s="256"/>
      <c r="Q6801" s="256"/>
      <c r="R6801" s="256"/>
      <c r="S6801" s="256"/>
      <c r="T6801" s="257"/>
      <c r="U6801" s="13"/>
      <c r="V6801" s="13"/>
      <c r="W6801" s="13"/>
      <c r="X6801" s="13"/>
      <c r="Y6801" s="13"/>
      <c r="Z6801" s="13"/>
      <c r="AA6801" s="13"/>
      <c r="AB6801" s="13"/>
      <c r="AC6801" s="13"/>
      <c r="AD6801" s="13"/>
      <c r="AE6801" s="13"/>
      <c r="AT6801" s="258" t="s">
        <v>200</v>
      </c>
      <c r="AU6801" s="258" t="s">
        <v>80</v>
      </c>
      <c r="AV6801" s="13" t="s">
        <v>80</v>
      </c>
      <c r="AW6801" s="13" t="s">
        <v>30</v>
      </c>
      <c r="AX6801" s="13" t="s">
        <v>73</v>
      </c>
      <c r="AY6801" s="258" t="s">
        <v>189</v>
      </c>
    </row>
    <row r="6802" s="14" customFormat="1">
      <c r="A6802" s="14"/>
      <c r="B6802" s="259"/>
      <c r="C6802" s="260"/>
      <c r="D6802" s="242" t="s">
        <v>200</v>
      </c>
      <c r="E6802" s="261" t="s">
        <v>1</v>
      </c>
      <c r="F6802" s="262" t="s">
        <v>80</v>
      </c>
      <c r="G6802" s="260"/>
      <c r="H6802" s="263">
        <v>1</v>
      </c>
      <c r="I6802" s="264"/>
      <c r="J6802" s="260"/>
      <c r="K6802" s="260"/>
      <c r="L6802" s="265"/>
      <c r="M6802" s="266"/>
      <c r="N6802" s="267"/>
      <c r="O6802" s="267"/>
      <c r="P6802" s="267"/>
      <c r="Q6802" s="267"/>
      <c r="R6802" s="267"/>
      <c r="S6802" s="267"/>
      <c r="T6802" s="268"/>
      <c r="U6802" s="14"/>
      <c r="V6802" s="14"/>
      <c r="W6802" s="14"/>
      <c r="X6802" s="14"/>
      <c r="Y6802" s="14"/>
      <c r="Z6802" s="14"/>
      <c r="AA6802" s="14"/>
      <c r="AB6802" s="14"/>
      <c r="AC6802" s="14"/>
      <c r="AD6802" s="14"/>
      <c r="AE6802" s="14"/>
      <c r="AT6802" s="269" t="s">
        <v>200</v>
      </c>
      <c r="AU6802" s="269" t="s">
        <v>80</v>
      </c>
      <c r="AV6802" s="14" t="s">
        <v>82</v>
      </c>
      <c r="AW6802" s="14" t="s">
        <v>30</v>
      </c>
      <c r="AX6802" s="14" t="s">
        <v>80</v>
      </c>
      <c r="AY6802" s="269" t="s">
        <v>189</v>
      </c>
    </row>
    <row r="6803" s="2" customFormat="1" ht="24.15" customHeight="1">
      <c r="A6803" s="39"/>
      <c r="B6803" s="40"/>
      <c r="C6803" s="228" t="s">
        <v>4310</v>
      </c>
      <c r="D6803" s="228" t="s">
        <v>191</v>
      </c>
      <c r="E6803" s="229" t="s">
        <v>4311</v>
      </c>
      <c r="F6803" s="230" t="s">
        <v>4312</v>
      </c>
      <c r="G6803" s="231" t="s">
        <v>1029</v>
      </c>
      <c r="H6803" s="232">
        <v>1</v>
      </c>
      <c r="I6803" s="233"/>
      <c r="J6803" s="234">
        <f>ROUND(I6803*H6803,2)</f>
        <v>0</v>
      </c>
      <c r="K6803" s="235"/>
      <c r="L6803" s="45"/>
      <c r="M6803" s="236" t="s">
        <v>1</v>
      </c>
      <c r="N6803" s="237" t="s">
        <v>38</v>
      </c>
      <c r="O6803" s="92"/>
      <c r="P6803" s="238">
        <f>O6803*H6803</f>
        <v>0</v>
      </c>
      <c r="Q6803" s="238">
        <v>0</v>
      </c>
      <c r="R6803" s="238">
        <f>Q6803*H6803</f>
        <v>0</v>
      </c>
      <c r="S6803" s="238">
        <v>0</v>
      </c>
      <c r="T6803" s="239">
        <f>S6803*H6803</f>
        <v>0</v>
      </c>
      <c r="U6803" s="39"/>
      <c r="V6803" s="39"/>
      <c r="W6803" s="39"/>
      <c r="X6803" s="39"/>
      <c r="Y6803" s="39"/>
      <c r="Z6803" s="39"/>
      <c r="AA6803" s="39"/>
      <c r="AB6803" s="39"/>
      <c r="AC6803" s="39"/>
      <c r="AD6803" s="39"/>
      <c r="AE6803" s="39"/>
      <c r="AR6803" s="240" t="s">
        <v>4201</v>
      </c>
      <c r="AT6803" s="240" t="s">
        <v>191</v>
      </c>
      <c r="AU6803" s="240" t="s">
        <v>80</v>
      </c>
      <c r="AY6803" s="18" t="s">
        <v>189</v>
      </c>
      <c r="BE6803" s="241">
        <f>IF(N6803="základní",J6803,0)</f>
        <v>0</v>
      </c>
      <c r="BF6803" s="241">
        <f>IF(N6803="snížená",J6803,0)</f>
        <v>0</v>
      </c>
      <c r="BG6803" s="241">
        <f>IF(N6803="zákl. přenesená",J6803,0)</f>
        <v>0</v>
      </c>
      <c r="BH6803" s="241">
        <f>IF(N6803="sníž. přenesená",J6803,0)</f>
        <v>0</v>
      </c>
      <c r="BI6803" s="241">
        <f>IF(N6803="nulová",J6803,0)</f>
        <v>0</v>
      </c>
      <c r="BJ6803" s="18" t="s">
        <v>80</v>
      </c>
      <c r="BK6803" s="241">
        <f>ROUND(I6803*H6803,2)</f>
        <v>0</v>
      </c>
      <c r="BL6803" s="18" t="s">
        <v>4201</v>
      </c>
      <c r="BM6803" s="240" t="s">
        <v>4313</v>
      </c>
    </row>
    <row r="6804" s="2" customFormat="1">
      <c r="A6804" s="39"/>
      <c r="B6804" s="40"/>
      <c r="C6804" s="41"/>
      <c r="D6804" s="242" t="s">
        <v>197</v>
      </c>
      <c r="E6804" s="41"/>
      <c r="F6804" s="243" t="s">
        <v>4312</v>
      </c>
      <c r="G6804" s="41"/>
      <c r="H6804" s="41"/>
      <c r="I6804" s="244"/>
      <c r="J6804" s="41"/>
      <c r="K6804" s="41"/>
      <c r="L6804" s="45"/>
      <c r="M6804" s="245"/>
      <c r="N6804" s="246"/>
      <c r="O6804" s="92"/>
      <c r="P6804" s="92"/>
      <c r="Q6804" s="92"/>
      <c r="R6804" s="92"/>
      <c r="S6804" s="92"/>
      <c r="T6804" s="93"/>
      <c r="U6804" s="39"/>
      <c r="V6804" s="39"/>
      <c r="W6804" s="39"/>
      <c r="X6804" s="39"/>
      <c r="Y6804" s="39"/>
      <c r="Z6804" s="39"/>
      <c r="AA6804" s="39"/>
      <c r="AB6804" s="39"/>
      <c r="AC6804" s="39"/>
      <c r="AD6804" s="39"/>
      <c r="AE6804" s="39"/>
      <c r="AT6804" s="18" t="s">
        <v>197</v>
      </c>
      <c r="AU6804" s="18" t="s">
        <v>80</v>
      </c>
    </row>
    <row r="6805" s="13" customFormat="1">
      <c r="A6805" s="13"/>
      <c r="B6805" s="249"/>
      <c r="C6805" s="250"/>
      <c r="D6805" s="242" t="s">
        <v>200</v>
      </c>
      <c r="E6805" s="251" t="s">
        <v>1</v>
      </c>
      <c r="F6805" s="252" t="s">
        <v>4300</v>
      </c>
      <c r="G6805" s="250"/>
      <c r="H6805" s="251" t="s">
        <v>1</v>
      </c>
      <c r="I6805" s="253"/>
      <c r="J6805" s="250"/>
      <c r="K6805" s="250"/>
      <c r="L6805" s="254"/>
      <c r="M6805" s="255"/>
      <c r="N6805" s="256"/>
      <c r="O6805" s="256"/>
      <c r="P6805" s="256"/>
      <c r="Q6805" s="256"/>
      <c r="R6805" s="256"/>
      <c r="S6805" s="256"/>
      <c r="T6805" s="257"/>
      <c r="U6805" s="13"/>
      <c r="V6805" s="13"/>
      <c r="W6805" s="13"/>
      <c r="X6805" s="13"/>
      <c r="Y6805" s="13"/>
      <c r="Z6805" s="13"/>
      <c r="AA6805" s="13"/>
      <c r="AB6805" s="13"/>
      <c r="AC6805" s="13"/>
      <c r="AD6805" s="13"/>
      <c r="AE6805" s="13"/>
      <c r="AT6805" s="258" t="s">
        <v>200</v>
      </c>
      <c r="AU6805" s="258" t="s">
        <v>80</v>
      </c>
      <c r="AV6805" s="13" t="s">
        <v>80</v>
      </c>
      <c r="AW6805" s="13" t="s">
        <v>30</v>
      </c>
      <c r="AX6805" s="13" t="s">
        <v>73</v>
      </c>
      <c r="AY6805" s="258" t="s">
        <v>189</v>
      </c>
    </row>
    <row r="6806" s="13" customFormat="1">
      <c r="A6806" s="13"/>
      <c r="B6806" s="249"/>
      <c r="C6806" s="250"/>
      <c r="D6806" s="242" t="s">
        <v>200</v>
      </c>
      <c r="E6806" s="251" t="s">
        <v>1</v>
      </c>
      <c r="F6806" s="252" t="s">
        <v>4314</v>
      </c>
      <c r="G6806" s="250"/>
      <c r="H6806" s="251" t="s">
        <v>1</v>
      </c>
      <c r="I6806" s="253"/>
      <c r="J6806" s="250"/>
      <c r="K6806" s="250"/>
      <c r="L6806" s="254"/>
      <c r="M6806" s="255"/>
      <c r="N6806" s="256"/>
      <c r="O6806" s="256"/>
      <c r="P6806" s="256"/>
      <c r="Q6806" s="256"/>
      <c r="R6806" s="256"/>
      <c r="S6806" s="256"/>
      <c r="T6806" s="257"/>
      <c r="U6806" s="13"/>
      <c r="V6806" s="13"/>
      <c r="W6806" s="13"/>
      <c r="X6806" s="13"/>
      <c r="Y6806" s="13"/>
      <c r="Z6806" s="13"/>
      <c r="AA6806" s="13"/>
      <c r="AB6806" s="13"/>
      <c r="AC6806" s="13"/>
      <c r="AD6806" s="13"/>
      <c r="AE6806" s="13"/>
      <c r="AT6806" s="258" t="s">
        <v>200</v>
      </c>
      <c r="AU6806" s="258" t="s">
        <v>80</v>
      </c>
      <c r="AV6806" s="13" t="s">
        <v>80</v>
      </c>
      <c r="AW6806" s="13" t="s">
        <v>30</v>
      </c>
      <c r="AX6806" s="13" t="s">
        <v>73</v>
      </c>
      <c r="AY6806" s="258" t="s">
        <v>189</v>
      </c>
    </row>
    <row r="6807" s="13" customFormat="1">
      <c r="A6807" s="13"/>
      <c r="B6807" s="249"/>
      <c r="C6807" s="250"/>
      <c r="D6807" s="242" t="s">
        <v>200</v>
      </c>
      <c r="E6807" s="251" t="s">
        <v>1</v>
      </c>
      <c r="F6807" s="252" t="s">
        <v>4302</v>
      </c>
      <c r="G6807" s="250"/>
      <c r="H6807" s="251" t="s">
        <v>1</v>
      </c>
      <c r="I6807" s="253"/>
      <c r="J6807" s="250"/>
      <c r="K6807" s="250"/>
      <c r="L6807" s="254"/>
      <c r="M6807" s="255"/>
      <c r="N6807" s="256"/>
      <c r="O6807" s="256"/>
      <c r="P6807" s="256"/>
      <c r="Q6807" s="256"/>
      <c r="R6807" s="256"/>
      <c r="S6807" s="256"/>
      <c r="T6807" s="257"/>
      <c r="U6807" s="13"/>
      <c r="V6807" s="13"/>
      <c r="W6807" s="13"/>
      <c r="X6807" s="13"/>
      <c r="Y6807" s="13"/>
      <c r="Z6807" s="13"/>
      <c r="AA6807" s="13"/>
      <c r="AB6807" s="13"/>
      <c r="AC6807" s="13"/>
      <c r="AD6807" s="13"/>
      <c r="AE6807" s="13"/>
      <c r="AT6807" s="258" t="s">
        <v>200</v>
      </c>
      <c r="AU6807" s="258" t="s">
        <v>80</v>
      </c>
      <c r="AV6807" s="13" t="s">
        <v>80</v>
      </c>
      <c r="AW6807" s="13" t="s">
        <v>30</v>
      </c>
      <c r="AX6807" s="13" t="s">
        <v>73</v>
      </c>
      <c r="AY6807" s="258" t="s">
        <v>189</v>
      </c>
    </row>
    <row r="6808" s="13" customFormat="1">
      <c r="A6808" s="13"/>
      <c r="B6808" s="249"/>
      <c r="C6808" s="250"/>
      <c r="D6808" s="242" t="s">
        <v>200</v>
      </c>
      <c r="E6808" s="251" t="s">
        <v>1</v>
      </c>
      <c r="F6808" s="252" t="s">
        <v>4303</v>
      </c>
      <c r="G6808" s="250"/>
      <c r="H6808" s="251" t="s">
        <v>1</v>
      </c>
      <c r="I6808" s="253"/>
      <c r="J6808" s="250"/>
      <c r="K6808" s="250"/>
      <c r="L6808" s="254"/>
      <c r="M6808" s="255"/>
      <c r="N6808" s="256"/>
      <c r="O6808" s="256"/>
      <c r="P6808" s="256"/>
      <c r="Q6808" s="256"/>
      <c r="R6808" s="256"/>
      <c r="S6808" s="256"/>
      <c r="T6808" s="257"/>
      <c r="U6808" s="13"/>
      <c r="V6808" s="13"/>
      <c r="W6808" s="13"/>
      <c r="X6808" s="13"/>
      <c r="Y6808" s="13"/>
      <c r="Z6808" s="13"/>
      <c r="AA6808" s="13"/>
      <c r="AB6808" s="13"/>
      <c r="AC6808" s="13"/>
      <c r="AD6808" s="13"/>
      <c r="AE6808" s="13"/>
      <c r="AT6808" s="258" t="s">
        <v>200</v>
      </c>
      <c r="AU6808" s="258" t="s">
        <v>80</v>
      </c>
      <c r="AV6808" s="13" t="s">
        <v>80</v>
      </c>
      <c r="AW6808" s="13" t="s">
        <v>30</v>
      </c>
      <c r="AX6808" s="13" t="s">
        <v>73</v>
      </c>
      <c r="AY6808" s="258" t="s">
        <v>189</v>
      </c>
    </row>
    <row r="6809" s="13" customFormat="1">
      <c r="A6809" s="13"/>
      <c r="B6809" s="249"/>
      <c r="C6809" s="250"/>
      <c r="D6809" s="242" t="s">
        <v>200</v>
      </c>
      <c r="E6809" s="251" t="s">
        <v>1</v>
      </c>
      <c r="F6809" s="252" t="s">
        <v>4304</v>
      </c>
      <c r="G6809" s="250"/>
      <c r="H6809" s="251" t="s">
        <v>1</v>
      </c>
      <c r="I6809" s="253"/>
      <c r="J6809" s="250"/>
      <c r="K6809" s="250"/>
      <c r="L6809" s="254"/>
      <c r="M6809" s="255"/>
      <c r="N6809" s="256"/>
      <c r="O6809" s="256"/>
      <c r="P6809" s="256"/>
      <c r="Q6809" s="256"/>
      <c r="R6809" s="256"/>
      <c r="S6809" s="256"/>
      <c r="T6809" s="257"/>
      <c r="U6809" s="13"/>
      <c r="V6809" s="13"/>
      <c r="W6809" s="13"/>
      <c r="X6809" s="13"/>
      <c r="Y6809" s="13"/>
      <c r="Z6809" s="13"/>
      <c r="AA6809" s="13"/>
      <c r="AB6809" s="13"/>
      <c r="AC6809" s="13"/>
      <c r="AD6809" s="13"/>
      <c r="AE6809" s="13"/>
      <c r="AT6809" s="258" t="s">
        <v>200</v>
      </c>
      <c r="AU6809" s="258" t="s">
        <v>80</v>
      </c>
      <c r="AV6809" s="13" t="s">
        <v>80</v>
      </c>
      <c r="AW6809" s="13" t="s">
        <v>30</v>
      </c>
      <c r="AX6809" s="13" t="s">
        <v>73</v>
      </c>
      <c r="AY6809" s="258" t="s">
        <v>189</v>
      </c>
    </row>
    <row r="6810" s="14" customFormat="1">
      <c r="A6810" s="14"/>
      <c r="B6810" s="259"/>
      <c r="C6810" s="260"/>
      <c r="D6810" s="242" t="s">
        <v>200</v>
      </c>
      <c r="E6810" s="261" t="s">
        <v>1</v>
      </c>
      <c r="F6810" s="262" t="s">
        <v>80</v>
      </c>
      <c r="G6810" s="260"/>
      <c r="H6810" s="263">
        <v>1</v>
      </c>
      <c r="I6810" s="264"/>
      <c r="J6810" s="260"/>
      <c r="K6810" s="260"/>
      <c r="L6810" s="265"/>
      <c r="M6810" s="266"/>
      <c r="N6810" s="267"/>
      <c r="O6810" s="267"/>
      <c r="P6810" s="267"/>
      <c r="Q6810" s="267"/>
      <c r="R6810" s="267"/>
      <c r="S6810" s="267"/>
      <c r="T6810" s="268"/>
      <c r="U6810" s="14"/>
      <c r="V6810" s="14"/>
      <c r="W6810" s="14"/>
      <c r="X6810" s="14"/>
      <c r="Y6810" s="14"/>
      <c r="Z6810" s="14"/>
      <c r="AA6810" s="14"/>
      <c r="AB6810" s="14"/>
      <c r="AC6810" s="14"/>
      <c r="AD6810" s="14"/>
      <c r="AE6810" s="14"/>
      <c r="AT6810" s="269" t="s">
        <v>200</v>
      </c>
      <c r="AU6810" s="269" t="s">
        <v>80</v>
      </c>
      <c r="AV6810" s="14" t="s">
        <v>82</v>
      </c>
      <c r="AW6810" s="14" t="s">
        <v>30</v>
      </c>
      <c r="AX6810" s="14" t="s">
        <v>80</v>
      </c>
      <c r="AY6810" s="269" t="s">
        <v>189</v>
      </c>
    </row>
    <row r="6811" s="2" customFormat="1" ht="16.5" customHeight="1">
      <c r="A6811" s="39"/>
      <c r="B6811" s="40"/>
      <c r="C6811" s="228" t="s">
        <v>4315</v>
      </c>
      <c r="D6811" s="228" t="s">
        <v>191</v>
      </c>
      <c r="E6811" s="229" t="s">
        <v>4316</v>
      </c>
      <c r="F6811" s="230" t="s">
        <v>4317</v>
      </c>
      <c r="G6811" s="231" t="s">
        <v>359</v>
      </c>
      <c r="H6811" s="232">
        <v>3</v>
      </c>
      <c r="I6811" s="233"/>
      <c r="J6811" s="234">
        <f>ROUND(I6811*H6811,2)</f>
        <v>0</v>
      </c>
      <c r="K6811" s="235"/>
      <c r="L6811" s="45"/>
      <c r="M6811" s="236" t="s">
        <v>1</v>
      </c>
      <c r="N6811" s="237" t="s">
        <v>38</v>
      </c>
      <c r="O6811" s="92"/>
      <c r="P6811" s="238">
        <f>O6811*H6811</f>
        <v>0</v>
      </c>
      <c r="Q6811" s="238">
        <v>0</v>
      </c>
      <c r="R6811" s="238">
        <f>Q6811*H6811</f>
        <v>0</v>
      </c>
      <c r="S6811" s="238">
        <v>0</v>
      </c>
      <c r="T6811" s="239">
        <f>S6811*H6811</f>
        <v>0</v>
      </c>
      <c r="U6811" s="39"/>
      <c r="V6811" s="39"/>
      <c r="W6811" s="39"/>
      <c r="X6811" s="39"/>
      <c r="Y6811" s="39"/>
      <c r="Z6811" s="39"/>
      <c r="AA6811" s="39"/>
      <c r="AB6811" s="39"/>
      <c r="AC6811" s="39"/>
      <c r="AD6811" s="39"/>
      <c r="AE6811" s="39"/>
      <c r="AR6811" s="240" t="s">
        <v>4201</v>
      </c>
      <c r="AT6811" s="240" t="s">
        <v>191</v>
      </c>
      <c r="AU6811" s="240" t="s">
        <v>80</v>
      </c>
      <c r="AY6811" s="18" t="s">
        <v>189</v>
      </c>
      <c r="BE6811" s="241">
        <f>IF(N6811="základní",J6811,0)</f>
        <v>0</v>
      </c>
      <c r="BF6811" s="241">
        <f>IF(N6811="snížená",J6811,0)</f>
        <v>0</v>
      </c>
      <c r="BG6811" s="241">
        <f>IF(N6811="zákl. přenesená",J6811,0)</f>
        <v>0</v>
      </c>
      <c r="BH6811" s="241">
        <f>IF(N6811="sníž. přenesená",J6811,0)</f>
        <v>0</v>
      </c>
      <c r="BI6811" s="241">
        <f>IF(N6811="nulová",J6811,0)</f>
        <v>0</v>
      </c>
      <c r="BJ6811" s="18" t="s">
        <v>80</v>
      </c>
      <c r="BK6811" s="241">
        <f>ROUND(I6811*H6811,2)</f>
        <v>0</v>
      </c>
      <c r="BL6811" s="18" t="s">
        <v>4201</v>
      </c>
      <c r="BM6811" s="240" t="s">
        <v>4318</v>
      </c>
    </row>
    <row r="6812" s="2" customFormat="1">
      <c r="A6812" s="39"/>
      <c r="B6812" s="40"/>
      <c r="C6812" s="41"/>
      <c r="D6812" s="242" t="s">
        <v>197</v>
      </c>
      <c r="E6812" s="41"/>
      <c r="F6812" s="243" t="s">
        <v>4317</v>
      </c>
      <c r="G6812" s="41"/>
      <c r="H6812" s="41"/>
      <c r="I6812" s="244"/>
      <c r="J6812" s="41"/>
      <c r="K6812" s="41"/>
      <c r="L6812" s="45"/>
      <c r="M6812" s="245"/>
      <c r="N6812" s="246"/>
      <c r="O6812" s="92"/>
      <c r="P6812" s="92"/>
      <c r="Q6812" s="92"/>
      <c r="R6812" s="92"/>
      <c r="S6812" s="92"/>
      <c r="T6812" s="93"/>
      <c r="U6812" s="39"/>
      <c r="V6812" s="39"/>
      <c r="W6812" s="39"/>
      <c r="X6812" s="39"/>
      <c r="Y6812" s="39"/>
      <c r="Z6812" s="39"/>
      <c r="AA6812" s="39"/>
      <c r="AB6812" s="39"/>
      <c r="AC6812" s="39"/>
      <c r="AD6812" s="39"/>
      <c r="AE6812" s="39"/>
      <c r="AT6812" s="18" t="s">
        <v>197</v>
      </c>
      <c r="AU6812" s="18" t="s">
        <v>80</v>
      </c>
    </row>
    <row r="6813" s="13" customFormat="1">
      <c r="A6813" s="13"/>
      <c r="B6813" s="249"/>
      <c r="C6813" s="250"/>
      <c r="D6813" s="242" t="s">
        <v>200</v>
      </c>
      <c r="E6813" s="251" t="s">
        <v>1</v>
      </c>
      <c r="F6813" s="252" t="s">
        <v>2826</v>
      </c>
      <c r="G6813" s="250"/>
      <c r="H6813" s="251" t="s">
        <v>1</v>
      </c>
      <c r="I6813" s="253"/>
      <c r="J6813" s="250"/>
      <c r="K6813" s="250"/>
      <c r="L6813" s="254"/>
      <c r="M6813" s="255"/>
      <c r="N6813" s="256"/>
      <c r="O6813" s="256"/>
      <c r="P6813" s="256"/>
      <c r="Q6813" s="256"/>
      <c r="R6813" s="256"/>
      <c r="S6813" s="256"/>
      <c r="T6813" s="257"/>
      <c r="U6813" s="13"/>
      <c r="V6813" s="13"/>
      <c r="W6813" s="13"/>
      <c r="X6813" s="13"/>
      <c r="Y6813" s="13"/>
      <c r="Z6813" s="13"/>
      <c r="AA6813" s="13"/>
      <c r="AB6813" s="13"/>
      <c r="AC6813" s="13"/>
      <c r="AD6813" s="13"/>
      <c r="AE6813" s="13"/>
      <c r="AT6813" s="258" t="s">
        <v>200</v>
      </c>
      <c r="AU6813" s="258" t="s">
        <v>80</v>
      </c>
      <c r="AV6813" s="13" t="s">
        <v>80</v>
      </c>
      <c r="AW6813" s="13" t="s">
        <v>30</v>
      </c>
      <c r="AX6813" s="13" t="s">
        <v>73</v>
      </c>
      <c r="AY6813" s="258" t="s">
        <v>189</v>
      </c>
    </row>
    <row r="6814" s="13" customFormat="1">
      <c r="A6814" s="13"/>
      <c r="B6814" s="249"/>
      <c r="C6814" s="250"/>
      <c r="D6814" s="242" t="s">
        <v>200</v>
      </c>
      <c r="E6814" s="251" t="s">
        <v>1</v>
      </c>
      <c r="F6814" s="252" t="s">
        <v>4319</v>
      </c>
      <c r="G6814" s="250"/>
      <c r="H6814" s="251" t="s">
        <v>1</v>
      </c>
      <c r="I6814" s="253"/>
      <c r="J6814" s="250"/>
      <c r="K6814" s="250"/>
      <c r="L6814" s="254"/>
      <c r="M6814" s="255"/>
      <c r="N6814" s="256"/>
      <c r="O6814" s="256"/>
      <c r="P6814" s="256"/>
      <c r="Q6814" s="256"/>
      <c r="R6814" s="256"/>
      <c r="S6814" s="256"/>
      <c r="T6814" s="257"/>
      <c r="U6814" s="13"/>
      <c r="V6814" s="13"/>
      <c r="W6814" s="13"/>
      <c r="X6814" s="13"/>
      <c r="Y6814" s="13"/>
      <c r="Z6814" s="13"/>
      <c r="AA6814" s="13"/>
      <c r="AB6814" s="13"/>
      <c r="AC6814" s="13"/>
      <c r="AD6814" s="13"/>
      <c r="AE6814" s="13"/>
      <c r="AT6814" s="258" t="s">
        <v>200</v>
      </c>
      <c r="AU6814" s="258" t="s">
        <v>80</v>
      </c>
      <c r="AV6814" s="13" t="s">
        <v>80</v>
      </c>
      <c r="AW6814" s="13" t="s">
        <v>30</v>
      </c>
      <c r="AX6814" s="13" t="s">
        <v>73</v>
      </c>
      <c r="AY6814" s="258" t="s">
        <v>189</v>
      </c>
    </row>
    <row r="6815" s="13" customFormat="1">
      <c r="A6815" s="13"/>
      <c r="B6815" s="249"/>
      <c r="C6815" s="250"/>
      <c r="D6815" s="242" t="s">
        <v>200</v>
      </c>
      <c r="E6815" s="251" t="s">
        <v>1</v>
      </c>
      <c r="F6815" s="252" t="s">
        <v>4320</v>
      </c>
      <c r="G6815" s="250"/>
      <c r="H6815" s="251" t="s">
        <v>1</v>
      </c>
      <c r="I6815" s="253"/>
      <c r="J6815" s="250"/>
      <c r="K6815" s="250"/>
      <c r="L6815" s="254"/>
      <c r="M6815" s="255"/>
      <c r="N6815" s="256"/>
      <c r="O6815" s="256"/>
      <c r="P6815" s="256"/>
      <c r="Q6815" s="256"/>
      <c r="R6815" s="256"/>
      <c r="S6815" s="256"/>
      <c r="T6815" s="257"/>
      <c r="U6815" s="13"/>
      <c r="V6815" s="13"/>
      <c r="W6815" s="13"/>
      <c r="X6815" s="13"/>
      <c r="Y6815" s="13"/>
      <c r="Z6815" s="13"/>
      <c r="AA6815" s="13"/>
      <c r="AB6815" s="13"/>
      <c r="AC6815" s="13"/>
      <c r="AD6815" s="13"/>
      <c r="AE6815" s="13"/>
      <c r="AT6815" s="258" t="s">
        <v>200</v>
      </c>
      <c r="AU6815" s="258" t="s">
        <v>80</v>
      </c>
      <c r="AV6815" s="13" t="s">
        <v>80</v>
      </c>
      <c r="AW6815" s="13" t="s">
        <v>30</v>
      </c>
      <c r="AX6815" s="13" t="s">
        <v>73</v>
      </c>
      <c r="AY6815" s="258" t="s">
        <v>189</v>
      </c>
    </row>
    <row r="6816" s="13" customFormat="1">
      <c r="A6816" s="13"/>
      <c r="B6816" s="249"/>
      <c r="C6816" s="250"/>
      <c r="D6816" s="242" t="s">
        <v>200</v>
      </c>
      <c r="E6816" s="251" t="s">
        <v>1</v>
      </c>
      <c r="F6816" s="252" t="s">
        <v>4321</v>
      </c>
      <c r="G6816" s="250"/>
      <c r="H6816" s="251" t="s">
        <v>1</v>
      </c>
      <c r="I6816" s="253"/>
      <c r="J6816" s="250"/>
      <c r="K6816" s="250"/>
      <c r="L6816" s="254"/>
      <c r="M6816" s="255"/>
      <c r="N6816" s="256"/>
      <c r="O6816" s="256"/>
      <c r="P6816" s="256"/>
      <c r="Q6816" s="256"/>
      <c r="R6816" s="256"/>
      <c r="S6816" s="256"/>
      <c r="T6816" s="257"/>
      <c r="U6816" s="13"/>
      <c r="V6816" s="13"/>
      <c r="W6816" s="13"/>
      <c r="X6816" s="13"/>
      <c r="Y6816" s="13"/>
      <c r="Z6816" s="13"/>
      <c r="AA6816" s="13"/>
      <c r="AB6816" s="13"/>
      <c r="AC6816" s="13"/>
      <c r="AD6816" s="13"/>
      <c r="AE6816" s="13"/>
      <c r="AT6816" s="258" t="s">
        <v>200</v>
      </c>
      <c r="AU6816" s="258" t="s">
        <v>80</v>
      </c>
      <c r="AV6816" s="13" t="s">
        <v>80</v>
      </c>
      <c r="AW6816" s="13" t="s">
        <v>30</v>
      </c>
      <c r="AX6816" s="13" t="s">
        <v>73</v>
      </c>
      <c r="AY6816" s="258" t="s">
        <v>189</v>
      </c>
    </row>
    <row r="6817" s="14" customFormat="1">
      <c r="A6817" s="14"/>
      <c r="B6817" s="259"/>
      <c r="C6817" s="260"/>
      <c r="D6817" s="242" t="s">
        <v>200</v>
      </c>
      <c r="E6817" s="261" t="s">
        <v>1</v>
      </c>
      <c r="F6817" s="262" t="s">
        <v>214</v>
      </c>
      <c r="G6817" s="260"/>
      <c r="H6817" s="263">
        <v>3</v>
      </c>
      <c r="I6817" s="264"/>
      <c r="J6817" s="260"/>
      <c r="K6817" s="260"/>
      <c r="L6817" s="265"/>
      <c r="M6817" s="266"/>
      <c r="N6817" s="267"/>
      <c r="O6817" s="267"/>
      <c r="P6817" s="267"/>
      <c r="Q6817" s="267"/>
      <c r="R6817" s="267"/>
      <c r="S6817" s="267"/>
      <c r="T6817" s="268"/>
      <c r="U6817" s="14"/>
      <c r="V6817" s="14"/>
      <c r="W6817" s="14"/>
      <c r="X6817" s="14"/>
      <c r="Y6817" s="14"/>
      <c r="Z6817" s="14"/>
      <c r="AA6817" s="14"/>
      <c r="AB6817" s="14"/>
      <c r="AC6817" s="14"/>
      <c r="AD6817" s="14"/>
      <c r="AE6817" s="14"/>
      <c r="AT6817" s="269" t="s">
        <v>200</v>
      </c>
      <c r="AU6817" s="269" t="s">
        <v>80</v>
      </c>
      <c r="AV6817" s="14" t="s">
        <v>82</v>
      </c>
      <c r="AW6817" s="14" t="s">
        <v>30</v>
      </c>
      <c r="AX6817" s="14" t="s">
        <v>80</v>
      </c>
      <c r="AY6817" s="269" t="s">
        <v>189</v>
      </c>
    </row>
    <row r="6818" s="2" customFormat="1" ht="16.5" customHeight="1">
      <c r="A6818" s="39"/>
      <c r="B6818" s="40"/>
      <c r="C6818" s="228" t="s">
        <v>4322</v>
      </c>
      <c r="D6818" s="228" t="s">
        <v>191</v>
      </c>
      <c r="E6818" s="229" t="s">
        <v>4323</v>
      </c>
      <c r="F6818" s="230" t="s">
        <v>4324</v>
      </c>
      <c r="G6818" s="231" t="s">
        <v>359</v>
      </c>
      <c r="H6818" s="232">
        <v>1</v>
      </c>
      <c r="I6818" s="233"/>
      <c r="J6818" s="234">
        <f>ROUND(I6818*H6818,2)</f>
        <v>0</v>
      </c>
      <c r="K6818" s="235"/>
      <c r="L6818" s="45"/>
      <c r="M6818" s="236" t="s">
        <v>1</v>
      </c>
      <c r="N6818" s="237" t="s">
        <v>38</v>
      </c>
      <c r="O6818" s="92"/>
      <c r="P6818" s="238">
        <f>O6818*H6818</f>
        <v>0</v>
      </c>
      <c r="Q6818" s="238">
        <v>0</v>
      </c>
      <c r="R6818" s="238">
        <f>Q6818*H6818</f>
        <v>0</v>
      </c>
      <c r="S6818" s="238">
        <v>0</v>
      </c>
      <c r="T6818" s="239">
        <f>S6818*H6818</f>
        <v>0</v>
      </c>
      <c r="U6818" s="39"/>
      <c r="V6818" s="39"/>
      <c r="W6818" s="39"/>
      <c r="X6818" s="39"/>
      <c r="Y6818" s="39"/>
      <c r="Z6818" s="39"/>
      <c r="AA6818" s="39"/>
      <c r="AB6818" s="39"/>
      <c r="AC6818" s="39"/>
      <c r="AD6818" s="39"/>
      <c r="AE6818" s="39"/>
      <c r="AR6818" s="240" t="s">
        <v>4201</v>
      </c>
      <c r="AT6818" s="240" t="s">
        <v>191</v>
      </c>
      <c r="AU6818" s="240" t="s">
        <v>80</v>
      </c>
      <c r="AY6818" s="18" t="s">
        <v>189</v>
      </c>
      <c r="BE6818" s="241">
        <f>IF(N6818="základní",J6818,0)</f>
        <v>0</v>
      </c>
      <c r="BF6818" s="241">
        <f>IF(N6818="snížená",J6818,0)</f>
        <v>0</v>
      </c>
      <c r="BG6818" s="241">
        <f>IF(N6818="zákl. přenesená",J6818,0)</f>
        <v>0</v>
      </c>
      <c r="BH6818" s="241">
        <f>IF(N6818="sníž. přenesená",J6818,0)</f>
        <v>0</v>
      </c>
      <c r="BI6818" s="241">
        <f>IF(N6818="nulová",J6818,0)</f>
        <v>0</v>
      </c>
      <c r="BJ6818" s="18" t="s">
        <v>80</v>
      </c>
      <c r="BK6818" s="241">
        <f>ROUND(I6818*H6818,2)</f>
        <v>0</v>
      </c>
      <c r="BL6818" s="18" t="s">
        <v>4201</v>
      </c>
      <c r="BM6818" s="240" t="s">
        <v>4325</v>
      </c>
    </row>
    <row r="6819" s="2" customFormat="1">
      <c r="A6819" s="39"/>
      <c r="B6819" s="40"/>
      <c r="C6819" s="41"/>
      <c r="D6819" s="242" t="s">
        <v>197</v>
      </c>
      <c r="E6819" s="41"/>
      <c r="F6819" s="243" t="s">
        <v>4324</v>
      </c>
      <c r="G6819" s="41"/>
      <c r="H6819" s="41"/>
      <c r="I6819" s="244"/>
      <c r="J6819" s="41"/>
      <c r="K6819" s="41"/>
      <c r="L6819" s="45"/>
      <c r="M6819" s="245"/>
      <c r="N6819" s="246"/>
      <c r="O6819" s="92"/>
      <c r="P6819" s="92"/>
      <c r="Q6819" s="92"/>
      <c r="R6819" s="92"/>
      <c r="S6819" s="92"/>
      <c r="T6819" s="93"/>
      <c r="U6819" s="39"/>
      <c r="V6819" s="39"/>
      <c r="W6819" s="39"/>
      <c r="X6819" s="39"/>
      <c r="Y6819" s="39"/>
      <c r="Z6819" s="39"/>
      <c r="AA6819" s="39"/>
      <c r="AB6819" s="39"/>
      <c r="AC6819" s="39"/>
      <c r="AD6819" s="39"/>
      <c r="AE6819" s="39"/>
      <c r="AT6819" s="18" t="s">
        <v>197</v>
      </c>
      <c r="AU6819" s="18" t="s">
        <v>80</v>
      </c>
    </row>
    <row r="6820" s="13" customFormat="1">
      <c r="A6820" s="13"/>
      <c r="B6820" s="249"/>
      <c r="C6820" s="250"/>
      <c r="D6820" s="242" t="s">
        <v>200</v>
      </c>
      <c r="E6820" s="251" t="s">
        <v>1</v>
      </c>
      <c r="F6820" s="252" t="s">
        <v>4326</v>
      </c>
      <c r="G6820" s="250"/>
      <c r="H6820" s="251" t="s">
        <v>1</v>
      </c>
      <c r="I6820" s="253"/>
      <c r="J6820" s="250"/>
      <c r="K6820" s="250"/>
      <c r="L6820" s="254"/>
      <c r="M6820" s="255"/>
      <c r="N6820" s="256"/>
      <c r="O6820" s="256"/>
      <c r="P6820" s="256"/>
      <c r="Q6820" s="256"/>
      <c r="R6820" s="256"/>
      <c r="S6820" s="256"/>
      <c r="T6820" s="257"/>
      <c r="U6820" s="13"/>
      <c r="V6820" s="13"/>
      <c r="W6820" s="13"/>
      <c r="X6820" s="13"/>
      <c r="Y6820" s="13"/>
      <c r="Z6820" s="13"/>
      <c r="AA6820" s="13"/>
      <c r="AB6820" s="13"/>
      <c r="AC6820" s="13"/>
      <c r="AD6820" s="13"/>
      <c r="AE6820" s="13"/>
      <c r="AT6820" s="258" t="s">
        <v>200</v>
      </c>
      <c r="AU6820" s="258" t="s">
        <v>80</v>
      </c>
      <c r="AV6820" s="13" t="s">
        <v>80</v>
      </c>
      <c r="AW6820" s="13" t="s">
        <v>30</v>
      </c>
      <c r="AX6820" s="13" t="s">
        <v>73</v>
      </c>
      <c r="AY6820" s="258" t="s">
        <v>189</v>
      </c>
    </row>
    <row r="6821" s="13" customFormat="1">
      <c r="A6821" s="13"/>
      <c r="B6821" s="249"/>
      <c r="C6821" s="250"/>
      <c r="D6821" s="242" t="s">
        <v>200</v>
      </c>
      <c r="E6821" s="251" t="s">
        <v>1</v>
      </c>
      <c r="F6821" s="252" t="s">
        <v>4304</v>
      </c>
      <c r="G6821" s="250"/>
      <c r="H6821" s="251" t="s">
        <v>1</v>
      </c>
      <c r="I6821" s="253"/>
      <c r="J6821" s="250"/>
      <c r="K6821" s="250"/>
      <c r="L6821" s="254"/>
      <c r="M6821" s="255"/>
      <c r="N6821" s="256"/>
      <c r="O6821" s="256"/>
      <c r="P6821" s="256"/>
      <c r="Q6821" s="256"/>
      <c r="R6821" s="256"/>
      <c r="S6821" s="256"/>
      <c r="T6821" s="257"/>
      <c r="U6821" s="13"/>
      <c r="V6821" s="13"/>
      <c r="W6821" s="13"/>
      <c r="X6821" s="13"/>
      <c r="Y6821" s="13"/>
      <c r="Z6821" s="13"/>
      <c r="AA6821" s="13"/>
      <c r="AB6821" s="13"/>
      <c r="AC6821" s="13"/>
      <c r="AD6821" s="13"/>
      <c r="AE6821" s="13"/>
      <c r="AT6821" s="258" t="s">
        <v>200</v>
      </c>
      <c r="AU6821" s="258" t="s">
        <v>80</v>
      </c>
      <c r="AV6821" s="13" t="s">
        <v>80</v>
      </c>
      <c r="AW6821" s="13" t="s">
        <v>30</v>
      </c>
      <c r="AX6821" s="13" t="s">
        <v>73</v>
      </c>
      <c r="AY6821" s="258" t="s">
        <v>189</v>
      </c>
    </row>
    <row r="6822" s="13" customFormat="1">
      <c r="A6822" s="13"/>
      <c r="B6822" s="249"/>
      <c r="C6822" s="250"/>
      <c r="D6822" s="242" t="s">
        <v>200</v>
      </c>
      <c r="E6822" s="251" t="s">
        <v>1</v>
      </c>
      <c r="F6822" s="252" t="s">
        <v>4327</v>
      </c>
      <c r="G6822" s="250"/>
      <c r="H6822" s="251" t="s">
        <v>1</v>
      </c>
      <c r="I6822" s="253"/>
      <c r="J6822" s="250"/>
      <c r="K6822" s="250"/>
      <c r="L6822" s="254"/>
      <c r="M6822" s="255"/>
      <c r="N6822" s="256"/>
      <c r="O6822" s="256"/>
      <c r="P6822" s="256"/>
      <c r="Q6822" s="256"/>
      <c r="R6822" s="256"/>
      <c r="S6822" s="256"/>
      <c r="T6822" s="257"/>
      <c r="U6822" s="13"/>
      <c r="V6822" s="13"/>
      <c r="W6822" s="13"/>
      <c r="X6822" s="13"/>
      <c r="Y6822" s="13"/>
      <c r="Z6822" s="13"/>
      <c r="AA6822" s="13"/>
      <c r="AB6822" s="13"/>
      <c r="AC6822" s="13"/>
      <c r="AD6822" s="13"/>
      <c r="AE6822" s="13"/>
      <c r="AT6822" s="258" t="s">
        <v>200</v>
      </c>
      <c r="AU6822" s="258" t="s">
        <v>80</v>
      </c>
      <c r="AV6822" s="13" t="s">
        <v>80</v>
      </c>
      <c r="AW6822" s="13" t="s">
        <v>30</v>
      </c>
      <c r="AX6822" s="13" t="s">
        <v>73</v>
      </c>
      <c r="AY6822" s="258" t="s">
        <v>189</v>
      </c>
    </row>
    <row r="6823" s="13" customFormat="1">
      <c r="A6823" s="13"/>
      <c r="B6823" s="249"/>
      <c r="C6823" s="250"/>
      <c r="D6823" s="242" t="s">
        <v>200</v>
      </c>
      <c r="E6823" s="251" t="s">
        <v>1</v>
      </c>
      <c r="F6823" s="252" t="s">
        <v>4328</v>
      </c>
      <c r="G6823" s="250"/>
      <c r="H6823" s="251" t="s">
        <v>1</v>
      </c>
      <c r="I6823" s="253"/>
      <c r="J6823" s="250"/>
      <c r="K6823" s="250"/>
      <c r="L6823" s="254"/>
      <c r="M6823" s="255"/>
      <c r="N6823" s="256"/>
      <c r="O6823" s="256"/>
      <c r="P6823" s="256"/>
      <c r="Q6823" s="256"/>
      <c r="R6823" s="256"/>
      <c r="S6823" s="256"/>
      <c r="T6823" s="257"/>
      <c r="U6823" s="13"/>
      <c r="V6823" s="13"/>
      <c r="W6823" s="13"/>
      <c r="X6823" s="13"/>
      <c r="Y6823" s="13"/>
      <c r="Z6823" s="13"/>
      <c r="AA6823" s="13"/>
      <c r="AB6823" s="13"/>
      <c r="AC6823" s="13"/>
      <c r="AD6823" s="13"/>
      <c r="AE6823" s="13"/>
      <c r="AT6823" s="258" t="s">
        <v>200</v>
      </c>
      <c r="AU6823" s="258" t="s">
        <v>80</v>
      </c>
      <c r="AV6823" s="13" t="s">
        <v>80</v>
      </c>
      <c r="AW6823" s="13" t="s">
        <v>30</v>
      </c>
      <c r="AX6823" s="13" t="s">
        <v>73</v>
      </c>
      <c r="AY6823" s="258" t="s">
        <v>189</v>
      </c>
    </row>
    <row r="6824" s="13" customFormat="1">
      <c r="A6824" s="13"/>
      <c r="B6824" s="249"/>
      <c r="C6824" s="250"/>
      <c r="D6824" s="242" t="s">
        <v>200</v>
      </c>
      <c r="E6824" s="251" t="s">
        <v>1</v>
      </c>
      <c r="F6824" s="252" t="s">
        <v>4329</v>
      </c>
      <c r="G6824" s="250"/>
      <c r="H6824" s="251" t="s">
        <v>1</v>
      </c>
      <c r="I6824" s="253"/>
      <c r="J6824" s="250"/>
      <c r="K6824" s="250"/>
      <c r="L6824" s="254"/>
      <c r="M6824" s="255"/>
      <c r="N6824" s="256"/>
      <c r="O6824" s="256"/>
      <c r="P6824" s="256"/>
      <c r="Q6824" s="256"/>
      <c r="R6824" s="256"/>
      <c r="S6824" s="256"/>
      <c r="T6824" s="257"/>
      <c r="U6824" s="13"/>
      <c r="V6824" s="13"/>
      <c r="W6824" s="13"/>
      <c r="X6824" s="13"/>
      <c r="Y6824" s="13"/>
      <c r="Z6824" s="13"/>
      <c r="AA6824" s="13"/>
      <c r="AB6824" s="13"/>
      <c r="AC6824" s="13"/>
      <c r="AD6824" s="13"/>
      <c r="AE6824" s="13"/>
      <c r="AT6824" s="258" t="s">
        <v>200</v>
      </c>
      <c r="AU6824" s="258" t="s">
        <v>80</v>
      </c>
      <c r="AV6824" s="13" t="s">
        <v>80</v>
      </c>
      <c r="AW6824" s="13" t="s">
        <v>30</v>
      </c>
      <c r="AX6824" s="13" t="s">
        <v>73</v>
      </c>
      <c r="AY6824" s="258" t="s">
        <v>189</v>
      </c>
    </row>
    <row r="6825" s="13" customFormat="1">
      <c r="A6825" s="13"/>
      <c r="B6825" s="249"/>
      <c r="C6825" s="250"/>
      <c r="D6825" s="242" t="s">
        <v>200</v>
      </c>
      <c r="E6825" s="251" t="s">
        <v>1</v>
      </c>
      <c r="F6825" s="252" t="s">
        <v>4330</v>
      </c>
      <c r="G6825" s="250"/>
      <c r="H6825" s="251" t="s">
        <v>1</v>
      </c>
      <c r="I6825" s="253"/>
      <c r="J6825" s="250"/>
      <c r="K6825" s="250"/>
      <c r="L6825" s="254"/>
      <c r="M6825" s="255"/>
      <c r="N6825" s="256"/>
      <c r="O6825" s="256"/>
      <c r="P6825" s="256"/>
      <c r="Q6825" s="256"/>
      <c r="R6825" s="256"/>
      <c r="S6825" s="256"/>
      <c r="T6825" s="257"/>
      <c r="U6825" s="13"/>
      <c r="V6825" s="13"/>
      <c r="W6825" s="13"/>
      <c r="X6825" s="13"/>
      <c r="Y6825" s="13"/>
      <c r="Z6825" s="13"/>
      <c r="AA6825" s="13"/>
      <c r="AB6825" s="13"/>
      <c r="AC6825" s="13"/>
      <c r="AD6825" s="13"/>
      <c r="AE6825" s="13"/>
      <c r="AT6825" s="258" t="s">
        <v>200</v>
      </c>
      <c r="AU6825" s="258" t="s">
        <v>80</v>
      </c>
      <c r="AV6825" s="13" t="s">
        <v>80</v>
      </c>
      <c r="AW6825" s="13" t="s">
        <v>30</v>
      </c>
      <c r="AX6825" s="13" t="s">
        <v>73</v>
      </c>
      <c r="AY6825" s="258" t="s">
        <v>189</v>
      </c>
    </row>
    <row r="6826" s="13" customFormat="1">
      <c r="A6826" s="13"/>
      <c r="B6826" s="249"/>
      <c r="C6826" s="250"/>
      <c r="D6826" s="242" t="s">
        <v>200</v>
      </c>
      <c r="E6826" s="251" t="s">
        <v>1</v>
      </c>
      <c r="F6826" s="252" t="s">
        <v>4331</v>
      </c>
      <c r="G6826" s="250"/>
      <c r="H6826" s="251" t="s">
        <v>1</v>
      </c>
      <c r="I6826" s="253"/>
      <c r="J6826" s="250"/>
      <c r="K6826" s="250"/>
      <c r="L6826" s="254"/>
      <c r="M6826" s="255"/>
      <c r="N6826" s="256"/>
      <c r="O6826" s="256"/>
      <c r="P6826" s="256"/>
      <c r="Q6826" s="256"/>
      <c r="R6826" s="256"/>
      <c r="S6826" s="256"/>
      <c r="T6826" s="257"/>
      <c r="U6826" s="13"/>
      <c r="V6826" s="13"/>
      <c r="W6826" s="13"/>
      <c r="X6826" s="13"/>
      <c r="Y6826" s="13"/>
      <c r="Z6826" s="13"/>
      <c r="AA6826" s="13"/>
      <c r="AB6826" s="13"/>
      <c r="AC6826" s="13"/>
      <c r="AD6826" s="13"/>
      <c r="AE6826" s="13"/>
      <c r="AT6826" s="258" t="s">
        <v>200</v>
      </c>
      <c r="AU6826" s="258" t="s">
        <v>80</v>
      </c>
      <c r="AV6826" s="13" t="s">
        <v>80</v>
      </c>
      <c r="AW6826" s="13" t="s">
        <v>30</v>
      </c>
      <c r="AX6826" s="13" t="s">
        <v>73</v>
      </c>
      <c r="AY6826" s="258" t="s">
        <v>189</v>
      </c>
    </row>
    <row r="6827" s="13" customFormat="1">
      <c r="A6827" s="13"/>
      <c r="B6827" s="249"/>
      <c r="C6827" s="250"/>
      <c r="D6827" s="242" t="s">
        <v>200</v>
      </c>
      <c r="E6827" s="251" t="s">
        <v>1</v>
      </c>
      <c r="F6827" s="252" t="s">
        <v>4332</v>
      </c>
      <c r="G6827" s="250"/>
      <c r="H6827" s="251" t="s">
        <v>1</v>
      </c>
      <c r="I6827" s="253"/>
      <c r="J6827" s="250"/>
      <c r="K6827" s="250"/>
      <c r="L6827" s="254"/>
      <c r="M6827" s="255"/>
      <c r="N6827" s="256"/>
      <c r="O6827" s="256"/>
      <c r="P6827" s="256"/>
      <c r="Q6827" s="256"/>
      <c r="R6827" s="256"/>
      <c r="S6827" s="256"/>
      <c r="T6827" s="257"/>
      <c r="U6827" s="13"/>
      <c r="V6827" s="13"/>
      <c r="W6827" s="13"/>
      <c r="X6827" s="13"/>
      <c r="Y6827" s="13"/>
      <c r="Z6827" s="13"/>
      <c r="AA6827" s="13"/>
      <c r="AB6827" s="13"/>
      <c r="AC6827" s="13"/>
      <c r="AD6827" s="13"/>
      <c r="AE6827" s="13"/>
      <c r="AT6827" s="258" t="s">
        <v>200</v>
      </c>
      <c r="AU6827" s="258" t="s">
        <v>80</v>
      </c>
      <c r="AV6827" s="13" t="s">
        <v>80</v>
      </c>
      <c r="AW6827" s="13" t="s">
        <v>30</v>
      </c>
      <c r="AX6827" s="13" t="s">
        <v>73</v>
      </c>
      <c r="AY6827" s="258" t="s">
        <v>189</v>
      </c>
    </row>
    <row r="6828" s="14" customFormat="1">
      <c r="A6828" s="14"/>
      <c r="B6828" s="259"/>
      <c r="C6828" s="260"/>
      <c r="D6828" s="242" t="s">
        <v>200</v>
      </c>
      <c r="E6828" s="261" t="s">
        <v>1</v>
      </c>
      <c r="F6828" s="262" t="s">
        <v>80</v>
      </c>
      <c r="G6828" s="260"/>
      <c r="H6828" s="263">
        <v>1</v>
      </c>
      <c r="I6828" s="264"/>
      <c r="J6828" s="260"/>
      <c r="K6828" s="260"/>
      <c r="L6828" s="265"/>
      <c r="M6828" s="266"/>
      <c r="N6828" s="267"/>
      <c r="O6828" s="267"/>
      <c r="P6828" s="267"/>
      <c r="Q6828" s="267"/>
      <c r="R6828" s="267"/>
      <c r="S6828" s="267"/>
      <c r="T6828" s="268"/>
      <c r="U6828" s="14"/>
      <c r="V6828" s="14"/>
      <c r="W6828" s="14"/>
      <c r="X6828" s="14"/>
      <c r="Y6828" s="14"/>
      <c r="Z6828" s="14"/>
      <c r="AA6828" s="14"/>
      <c r="AB6828" s="14"/>
      <c r="AC6828" s="14"/>
      <c r="AD6828" s="14"/>
      <c r="AE6828" s="14"/>
      <c r="AT6828" s="269" t="s">
        <v>200</v>
      </c>
      <c r="AU6828" s="269" t="s">
        <v>80</v>
      </c>
      <c r="AV6828" s="14" t="s">
        <v>82</v>
      </c>
      <c r="AW6828" s="14" t="s">
        <v>30</v>
      </c>
      <c r="AX6828" s="14" t="s">
        <v>80</v>
      </c>
      <c r="AY6828" s="269" t="s">
        <v>189</v>
      </c>
    </row>
    <row r="6829" s="2" customFormat="1" ht="21.75" customHeight="1">
      <c r="A6829" s="39"/>
      <c r="B6829" s="40"/>
      <c r="C6829" s="228" t="s">
        <v>4333</v>
      </c>
      <c r="D6829" s="228" t="s">
        <v>191</v>
      </c>
      <c r="E6829" s="229" t="s">
        <v>4334</v>
      </c>
      <c r="F6829" s="230" t="s">
        <v>4335</v>
      </c>
      <c r="G6829" s="231" t="s">
        <v>359</v>
      </c>
      <c r="H6829" s="232">
        <v>1</v>
      </c>
      <c r="I6829" s="233"/>
      <c r="J6829" s="234">
        <f>ROUND(I6829*H6829,2)</f>
        <v>0</v>
      </c>
      <c r="K6829" s="235"/>
      <c r="L6829" s="45"/>
      <c r="M6829" s="236" t="s">
        <v>1</v>
      </c>
      <c r="N6829" s="237" t="s">
        <v>38</v>
      </c>
      <c r="O6829" s="92"/>
      <c r="P6829" s="238">
        <f>O6829*H6829</f>
        <v>0</v>
      </c>
      <c r="Q6829" s="238">
        <v>0</v>
      </c>
      <c r="R6829" s="238">
        <f>Q6829*H6829</f>
        <v>0</v>
      </c>
      <c r="S6829" s="238">
        <v>0</v>
      </c>
      <c r="T6829" s="239">
        <f>S6829*H6829</f>
        <v>0</v>
      </c>
      <c r="U6829" s="39"/>
      <c r="V6829" s="39"/>
      <c r="W6829" s="39"/>
      <c r="X6829" s="39"/>
      <c r="Y6829" s="39"/>
      <c r="Z6829" s="39"/>
      <c r="AA6829" s="39"/>
      <c r="AB6829" s="39"/>
      <c r="AC6829" s="39"/>
      <c r="AD6829" s="39"/>
      <c r="AE6829" s="39"/>
      <c r="AR6829" s="240" t="s">
        <v>4201</v>
      </c>
      <c r="AT6829" s="240" t="s">
        <v>191</v>
      </c>
      <c r="AU6829" s="240" t="s">
        <v>80</v>
      </c>
      <c r="AY6829" s="18" t="s">
        <v>189</v>
      </c>
      <c r="BE6829" s="241">
        <f>IF(N6829="základní",J6829,0)</f>
        <v>0</v>
      </c>
      <c r="BF6829" s="241">
        <f>IF(N6829="snížená",J6829,0)</f>
        <v>0</v>
      </c>
      <c r="BG6829" s="241">
        <f>IF(N6829="zákl. přenesená",J6829,0)</f>
        <v>0</v>
      </c>
      <c r="BH6829" s="241">
        <f>IF(N6829="sníž. přenesená",J6829,0)</f>
        <v>0</v>
      </c>
      <c r="BI6829" s="241">
        <f>IF(N6829="nulová",J6829,0)</f>
        <v>0</v>
      </c>
      <c r="BJ6829" s="18" t="s">
        <v>80</v>
      </c>
      <c r="BK6829" s="241">
        <f>ROUND(I6829*H6829,2)</f>
        <v>0</v>
      </c>
      <c r="BL6829" s="18" t="s">
        <v>4201</v>
      </c>
      <c r="BM6829" s="240" t="s">
        <v>4336</v>
      </c>
    </row>
    <row r="6830" s="2" customFormat="1">
      <c r="A6830" s="39"/>
      <c r="B6830" s="40"/>
      <c r="C6830" s="41"/>
      <c r="D6830" s="242" t="s">
        <v>197</v>
      </c>
      <c r="E6830" s="41"/>
      <c r="F6830" s="243" t="s">
        <v>4335</v>
      </c>
      <c r="G6830" s="41"/>
      <c r="H6830" s="41"/>
      <c r="I6830" s="244"/>
      <c r="J6830" s="41"/>
      <c r="K6830" s="41"/>
      <c r="L6830" s="45"/>
      <c r="M6830" s="245"/>
      <c r="N6830" s="246"/>
      <c r="O6830" s="92"/>
      <c r="P6830" s="92"/>
      <c r="Q6830" s="92"/>
      <c r="R6830" s="92"/>
      <c r="S6830" s="92"/>
      <c r="T6830" s="93"/>
      <c r="U6830" s="39"/>
      <c r="V6830" s="39"/>
      <c r="W6830" s="39"/>
      <c r="X6830" s="39"/>
      <c r="Y6830" s="39"/>
      <c r="Z6830" s="39"/>
      <c r="AA6830" s="39"/>
      <c r="AB6830" s="39"/>
      <c r="AC6830" s="39"/>
      <c r="AD6830" s="39"/>
      <c r="AE6830" s="39"/>
      <c r="AT6830" s="18" t="s">
        <v>197</v>
      </c>
      <c r="AU6830" s="18" t="s">
        <v>80</v>
      </c>
    </row>
    <row r="6831" s="13" customFormat="1">
      <c r="A6831" s="13"/>
      <c r="B6831" s="249"/>
      <c r="C6831" s="250"/>
      <c r="D6831" s="242" t="s">
        <v>200</v>
      </c>
      <c r="E6831" s="251" t="s">
        <v>1</v>
      </c>
      <c r="F6831" s="252" t="s">
        <v>4337</v>
      </c>
      <c r="G6831" s="250"/>
      <c r="H6831" s="251" t="s">
        <v>1</v>
      </c>
      <c r="I6831" s="253"/>
      <c r="J6831" s="250"/>
      <c r="K6831" s="250"/>
      <c r="L6831" s="254"/>
      <c r="M6831" s="255"/>
      <c r="N6831" s="256"/>
      <c r="O6831" s="256"/>
      <c r="P6831" s="256"/>
      <c r="Q6831" s="256"/>
      <c r="R6831" s="256"/>
      <c r="S6831" s="256"/>
      <c r="T6831" s="257"/>
      <c r="U6831" s="13"/>
      <c r="V6831" s="13"/>
      <c r="W6831" s="13"/>
      <c r="X6831" s="13"/>
      <c r="Y6831" s="13"/>
      <c r="Z6831" s="13"/>
      <c r="AA6831" s="13"/>
      <c r="AB6831" s="13"/>
      <c r="AC6831" s="13"/>
      <c r="AD6831" s="13"/>
      <c r="AE6831" s="13"/>
      <c r="AT6831" s="258" t="s">
        <v>200</v>
      </c>
      <c r="AU6831" s="258" t="s">
        <v>80</v>
      </c>
      <c r="AV6831" s="13" t="s">
        <v>80</v>
      </c>
      <c r="AW6831" s="13" t="s">
        <v>30</v>
      </c>
      <c r="AX6831" s="13" t="s">
        <v>73</v>
      </c>
      <c r="AY6831" s="258" t="s">
        <v>189</v>
      </c>
    </row>
    <row r="6832" s="13" customFormat="1">
      <c r="A6832" s="13"/>
      <c r="B6832" s="249"/>
      <c r="C6832" s="250"/>
      <c r="D6832" s="242" t="s">
        <v>200</v>
      </c>
      <c r="E6832" s="251" t="s">
        <v>1</v>
      </c>
      <c r="F6832" s="252" t="s">
        <v>4338</v>
      </c>
      <c r="G6832" s="250"/>
      <c r="H6832" s="251" t="s">
        <v>1</v>
      </c>
      <c r="I6832" s="253"/>
      <c r="J6832" s="250"/>
      <c r="K6832" s="250"/>
      <c r="L6832" s="254"/>
      <c r="M6832" s="255"/>
      <c r="N6832" s="256"/>
      <c r="O6832" s="256"/>
      <c r="P6832" s="256"/>
      <c r="Q6832" s="256"/>
      <c r="R6832" s="256"/>
      <c r="S6832" s="256"/>
      <c r="T6832" s="257"/>
      <c r="U6832" s="13"/>
      <c r="V6832" s="13"/>
      <c r="W6832" s="13"/>
      <c r="X6832" s="13"/>
      <c r="Y6832" s="13"/>
      <c r="Z6832" s="13"/>
      <c r="AA6832" s="13"/>
      <c r="AB6832" s="13"/>
      <c r="AC6832" s="13"/>
      <c r="AD6832" s="13"/>
      <c r="AE6832" s="13"/>
      <c r="AT6832" s="258" t="s">
        <v>200</v>
      </c>
      <c r="AU6832" s="258" t="s">
        <v>80</v>
      </c>
      <c r="AV6832" s="13" t="s">
        <v>80</v>
      </c>
      <c r="AW6832" s="13" t="s">
        <v>30</v>
      </c>
      <c r="AX6832" s="13" t="s">
        <v>73</v>
      </c>
      <c r="AY6832" s="258" t="s">
        <v>189</v>
      </c>
    </row>
    <row r="6833" s="13" customFormat="1">
      <c r="A6833" s="13"/>
      <c r="B6833" s="249"/>
      <c r="C6833" s="250"/>
      <c r="D6833" s="242" t="s">
        <v>200</v>
      </c>
      <c r="E6833" s="251" t="s">
        <v>1</v>
      </c>
      <c r="F6833" s="252" t="s">
        <v>4339</v>
      </c>
      <c r="G6833" s="250"/>
      <c r="H6833" s="251" t="s">
        <v>1</v>
      </c>
      <c r="I6833" s="253"/>
      <c r="J6833" s="250"/>
      <c r="K6833" s="250"/>
      <c r="L6833" s="254"/>
      <c r="M6833" s="255"/>
      <c r="N6833" s="256"/>
      <c r="O6833" s="256"/>
      <c r="P6833" s="256"/>
      <c r="Q6833" s="256"/>
      <c r="R6833" s="256"/>
      <c r="S6833" s="256"/>
      <c r="T6833" s="257"/>
      <c r="U6833" s="13"/>
      <c r="V6833" s="13"/>
      <c r="W6833" s="13"/>
      <c r="X6833" s="13"/>
      <c r="Y6833" s="13"/>
      <c r="Z6833" s="13"/>
      <c r="AA6833" s="13"/>
      <c r="AB6833" s="13"/>
      <c r="AC6833" s="13"/>
      <c r="AD6833" s="13"/>
      <c r="AE6833" s="13"/>
      <c r="AT6833" s="258" t="s">
        <v>200</v>
      </c>
      <c r="AU6833" s="258" t="s">
        <v>80</v>
      </c>
      <c r="AV6833" s="13" t="s">
        <v>80</v>
      </c>
      <c r="AW6833" s="13" t="s">
        <v>30</v>
      </c>
      <c r="AX6833" s="13" t="s">
        <v>73</v>
      </c>
      <c r="AY6833" s="258" t="s">
        <v>189</v>
      </c>
    </row>
    <row r="6834" s="13" customFormat="1">
      <c r="A6834" s="13"/>
      <c r="B6834" s="249"/>
      <c r="C6834" s="250"/>
      <c r="D6834" s="242" t="s">
        <v>200</v>
      </c>
      <c r="E6834" s="251" t="s">
        <v>1</v>
      </c>
      <c r="F6834" s="252" t="s">
        <v>3352</v>
      </c>
      <c r="G6834" s="250"/>
      <c r="H6834" s="251" t="s">
        <v>1</v>
      </c>
      <c r="I6834" s="253"/>
      <c r="J6834" s="250"/>
      <c r="K6834" s="250"/>
      <c r="L6834" s="254"/>
      <c r="M6834" s="255"/>
      <c r="N6834" s="256"/>
      <c r="O6834" s="256"/>
      <c r="P6834" s="256"/>
      <c r="Q6834" s="256"/>
      <c r="R6834" s="256"/>
      <c r="S6834" s="256"/>
      <c r="T6834" s="257"/>
      <c r="U6834" s="13"/>
      <c r="V6834" s="13"/>
      <c r="W6834" s="13"/>
      <c r="X6834" s="13"/>
      <c r="Y6834" s="13"/>
      <c r="Z6834" s="13"/>
      <c r="AA6834" s="13"/>
      <c r="AB6834" s="13"/>
      <c r="AC6834" s="13"/>
      <c r="AD6834" s="13"/>
      <c r="AE6834" s="13"/>
      <c r="AT6834" s="258" t="s">
        <v>200</v>
      </c>
      <c r="AU6834" s="258" t="s">
        <v>80</v>
      </c>
      <c r="AV6834" s="13" t="s">
        <v>80</v>
      </c>
      <c r="AW6834" s="13" t="s">
        <v>30</v>
      </c>
      <c r="AX6834" s="13" t="s">
        <v>73</v>
      </c>
      <c r="AY6834" s="258" t="s">
        <v>189</v>
      </c>
    </row>
    <row r="6835" s="14" customFormat="1">
      <c r="A6835" s="14"/>
      <c r="B6835" s="259"/>
      <c r="C6835" s="260"/>
      <c r="D6835" s="242" t="s">
        <v>200</v>
      </c>
      <c r="E6835" s="261" t="s">
        <v>1</v>
      </c>
      <c r="F6835" s="262" t="s">
        <v>80</v>
      </c>
      <c r="G6835" s="260"/>
      <c r="H6835" s="263">
        <v>1</v>
      </c>
      <c r="I6835" s="264"/>
      <c r="J6835" s="260"/>
      <c r="K6835" s="260"/>
      <c r="L6835" s="265"/>
      <c r="M6835" s="266"/>
      <c r="N6835" s="267"/>
      <c r="O6835" s="267"/>
      <c r="P6835" s="267"/>
      <c r="Q6835" s="267"/>
      <c r="R6835" s="267"/>
      <c r="S6835" s="267"/>
      <c r="T6835" s="268"/>
      <c r="U6835" s="14"/>
      <c r="V6835" s="14"/>
      <c r="W6835" s="14"/>
      <c r="X6835" s="14"/>
      <c r="Y6835" s="14"/>
      <c r="Z6835" s="14"/>
      <c r="AA6835" s="14"/>
      <c r="AB6835" s="14"/>
      <c r="AC6835" s="14"/>
      <c r="AD6835" s="14"/>
      <c r="AE6835" s="14"/>
      <c r="AT6835" s="269" t="s">
        <v>200</v>
      </c>
      <c r="AU6835" s="269" t="s">
        <v>80</v>
      </c>
      <c r="AV6835" s="14" t="s">
        <v>82</v>
      </c>
      <c r="AW6835" s="14" t="s">
        <v>30</v>
      </c>
      <c r="AX6835" s="14" t="s">
        <v>80</v>
      </c>
      <c r="AY6835" s="269" t="s">
        <v>189</v>
      </c>
    </row>
    <row r="6836" s="2" customFormat="1" ht="24.15" customHeight="1">
      <c r="A6836" s="39"/>
      <c r="B6836" s="40"/>
      <c r="C6836" s="228" t="s">
        <v>4340</v>
      </c>
      <c r="D6836" s="228" t="s">
        <v>191</v>
      </c>
      <c r="E6836" s="229" t="s">
        <v>4341</v>
      </c>
      <c r="F6836" s="230" t="s">
        <v>4342</v>
      </c>
      <c r="G6836" s="231" t="s">
        <v>1029</v>
      </c>
      <c r="H6836" s="232">
        <v>1</v>
      </c>
      <c r="I6836" s="233"/>
      <c r="J6836" s="234">
        <f>ROUND(I6836*H6836,2)</f>
        <v>0</v>
      </c>
      <c r="K6836" s="235"/>
      <c r="L6836" s="45"/>
      <c r="M6836" s="236" t="s">
        <v>1</v>
      </c>
      <c r="N6836" s="237" t="s">
        <v>38</v>
      </c>
      <c r="O6836" s="92"/>
      <c r="P6836" s="238">
        <f>O6836*H6836</f>
        <v>0</v>
      </c>
      <c r="Q6836" s="238">
        <v>0</v>
      </c>
      <c r="R6836" s="238">
        <f>Q6836*H6836</f>
        <v>0</v>
      </c>
      <c r="S6836" s="238">
        <v>0</v>
      </c>
      <c r="T6836" s="239">
        <f>S6836*H6836</f>
        <v>0</v>
      </c>
      <c r="U6836" s="39"/>
      <c r="V6836" s="39"/>
      <c r="W6836" s="39"/>
      <c r="X6836" s="39"/>
      <c r="Y6836" s="39"/>
      <c r="Z6836" s="39"/>
      <c r="AA6836" s="39"/>
      <c r="AB6836" s="39"/>
      <c r="AC6836" s="39"/>
      <c r="AD6836" s="39"/>
      <c r="AE6836" s="39"/>
      <c r="AR6836" s="240" t="s">
        <v>4201</v>
      </c>
      <c r="AT6836" s="240" t="s">
        <v>191</v>
      </c>
      <c r="AU6836" s="240" t="s">
        <v>80</v>
      </c>
      <c r="AY6836" s="18" t="s">
        <v>189</v>
      </c>
      <c r="BE6836" s="241">
        <f>IF(N6836="základní",J6836,0)</f>
        <v>0</v>
      </c>
      <c r="BF6836" s="241">
        <f>IF(N6836="snížená",J6836,0)</f>
        <v>0</v>
      </c>
      <c r="BG6836" s="241">
        <f>IF(N6836="zákl. přenesená",J6836,0)</f>
        <v>0</v>
      </c>
      <c r="BH6836" s="241">
        <f>IF(N6836="sníž. přenesená",J6836,0)</f>
        <v>0</v>
      </c>
      <c r="BI6836" s="241">
        <f>IF(N6836="nulová",J6836,0)</f>
        <v>0</v>
      </c>
      <c r="BJ6836" s="18" t="s">
        <v>80</v>
      </c>
      <c r="BK6836" s="241">
        <f>ROUND(I6836*H6836,2)</f>
        <v>0</v>
      </c>
      <c r="BL6836" s="18" t="s">
        <v>4201</v>
      </c>
      <c r="BM6836" s="240" t="s">
        <v>4343</v>
      </c>
    </row>
    <row r="6837" s="2" customFormat="1">
      <c r="A6837" s="39"/>
      <c r="B6837" s="40"/>
      <c r="C6837" s="41"/>
      <c r="D6837" s="242" t="s">
        <v>197</v>
      </c>
      <c r="E6837" s="41"/>
      <c r="F6837" s="243" t="s">
        <v>4342</v>
      </c>
      <c r="G6837" s="41"/>
      <c r="H6837" s="41"/>
      <c r="I6837" s="244"/>
      <c r="J6837" s="41"/>
      <c r="K6837" s="41"/>
      <c r="L6837" s="45"/>
      <c r="M6837" s="245"/>
      <c r="N6837" s="246"/>
      <c r="O6837" s="92"/>
      <c r="P6837" s="92"/>
      <c r="Q6837" s="92"/>
      <c r="R6837" s="92"/>
      <c r="S6837" s="92"/>
      <c r="T6837" s="93"/>
      <c r="U6837" s="39"/>
      <c r="V6837" s="39"/>
      <c r="W6837" s="39"/>
      <c r="X6837" s="39"/>
      <c r="Y6837" s="39"/>
      <c r="Z6837" s="39"/>
      <c r="AA6837" s="39"/>
      <c r="AB6837" s="39"/>
      <c r="AC6837" s="39"/>
      <c r="AD6837" s="39"/>
      <c r="AE6837" s="39"/>
      <c r="AT6837" s="18" t="s">
        <v>197</v>
      </c>
      <c r="AU6837" s="18" t="s">
        <v>80</v>
      </c>
    </row>
    <row r="6838" s="13" customFormat="1">
      <c r="A6838" s="13"/>
      <c r="B6838" s="249"/>
      <c r="C6838" s="250"/>
      <c r="D6838" s="242" t="s">
        <v>200</v>
      </c>
      <c r="E6838" s="251" t="s">
        <v>1</v>
      </c>
      <c r="F6838" s="252" t="s">
        <v>4344</v>
      </c>
      <c r="G6838" s="250"/>
      <c r="H6838" s="251" t="s">
        <v>1</v>
      </c>
      <c r="I6838" s="253"/>
      <c r="J6838" s="250"/>
      <c r="K6838" s="250"/>
      <c r="L6838" s="254"/>
      <c r="M6838" s="255"/>
      <c r="N6838" s="256"/>
      <c r="O6838" s="256"/>
      <c r="P6838" s="256"/>
      <c r="Q6838" s="256"/>
      <c r="R6838" s="256"/>
      <c r="S6838" s="256"/>
      <c r="T6838" s="257"/>
      <c r="U6838" s="13"/>
      <c r="V6838" s="13"/>
      <c r="W6838" s="13"/>
      <c r="X6838" s="13"/>
      <c r="Y6838" s="13"/>
      <c r="Z6838" s="13"/>
      <c r="AA6838" s="13"/>
      <c r="AB6838" s="13"/>
      <c r="AC6838" s="13"/>
      <c r="AD6838" s="13"/>
      <c r="AE6838" s="13"/>
      <c r="AT6838" s="258" t="s">
        <v>200</v>
      </c>
      <c r="AU6838" s="258" t="s">
        <v>80</v>
      </c>
      <c r="AV6838" s="13" t="s">
        <v>80</v>
      </c>
      <c r="AW6838" s="13" t="s">
        <v>30</v>
      </c>
      <c r="AX6838" s="13" t="s">
        <v>73</v>
      </c>
      <c r="AY6838" s="258" t="s">
        <v>189</v>
      </c>
    </row>
    <row r="6839" s="13" customFormat="1">
      <c r="A6839" s="13"/>
      <c r="B6839" s="249"/>
      <c r="C6839" s="250"/>
      <c r="D6839" s="242" t="s">
        <v>200</v>
      </c>
      <c r="E6839" s="251" t="s">
        <v>1</v>
      </c>
      <c r="F6839" s="252" t="s">
        <v>4345</v>
      </c>
      <c r="G6839" s="250"/>
      <c r="H6839" s="251" t="s">
        <v>1</v>
      </c>
      <c r="I6839" s="253"/>
      <c r="J6839" s="250"/>
      <c r="K6839" s="250"/>
      <c r="L6839" s="254"/>
      <c r="M6839" s="255"/>
      <c r="N6839" s="256"/>
      <c r="O6839" s="256"/>
      <c r="P6839" s="256"/>
      <c r="Q6839" s="256"/>
      <c r="R6839" s="256"/>
      <c r="S6839" s="256"/>
      <c r="T6839" s="257"/>
      <c r="U6839" s="13"/>
      <c r="V6839" s="13"/>
      <c r="W6839" s="13"/>
      <c r="X6839" s="13"/>
      <c r="Y6839" s="13"/>
      <c r="Z6839" s="13"/>
      <c r="AA6839" s="13"/>
      <c r="AB6839" s="13"/>
      <c r="AC6839" s="13"/>
      <c r="AD6839" s="13"/>
      <c r="AE6839" s="13"/>
      <c r="AT6839" s="258" t="s">
        <v>200</v>
      </c>
      <c r="AU6839" s="258" t="s">
        <v>80</v>
      </c>
      <c r="AV6839" s="13" t="s">
        <v>80</v>
      </c>
      <c r="AW6839" s="13" t="s">
        <v>30</v>
      </c>
      <c r="AX6839" s="13" t="s">
        <v>73</v>
      </c>
      <c r="AY6839" s="258" t="s">
        <v>189</v>
      </c>
    </row>
    <row r="6840" s="14" customFormat="1">
      <c r="A6840" s="14"/>
      <c r="B6840" s="259"/>
      <c r="C6840" s="260"/>
      <c r="D6840" s="242" t="s">
        <v>200</v>
      </c>
      <c r="E6840" s="261" t="s">
        <v>1</v>
      </c>
      <c r="F6840" s="262" t="s">
        <v>80</v>
      </c>
      <c r="G6840" s="260"/>
      <c r="H6840" s="263">
        <v>1</v>
      </c>
      <c r="I6840" s="264"/>
      <c r="J6840" s="260"/>
      <c r="K6840" s="260"/>
      <c r="L6840" s="265"/>
      <c r="M6840" s="266"/>
      <c r="N6840" s="267"/>
      <c r="O6840" s="267"/>
      <c r="P6840" s="267"/>
      <c r="Q6840" s="267"/>
      <c r="R6840" s="267"/>
      <c r="S6840" s="267"/>
      <c r="T6840" s="268"/>
      <c r="U6840" s="14"/>
      <c r="V6840" s="14"/>
      <c r="W6840" s="14"/>
      <c r="X6840" s="14"/>
      <c r="Y6840" s="14"/>
      <c r="Z6840" s="14"/>
      <c r="AA6840" s="14"/>
      <c r="AB6840" s="14"/>
      <c r="AC6840" s="14"/>
      <c r="AD6840" s="14"/>
      <c r="AE6840" s="14"/>
      <c r="AT6840" s="269" t="s">
        <v>200</v>
      </c>
      <c r="AU6840" s="269" t="s">
        <v>80</v>
      </c>
      <c r="AV6840" s="14" t="s">
        <v>82</v>
      </c>
      <c r="AW6840" s="14" t="s">
        <v>30</v>
      </c>
      <c r="AX6840" s="14" t="s">
        <v>80</v>
      </c>
      <c r="AY6840" s="269" t="s">
        <v>189</v>
      </c>
    </row>
    <row r="6841" s="2" customFormat="1" ht="16.5" customHeight="1">
      <c r="A6841" s="39"/>
      <c r="B6841" s="40"/>
      <c r="C6841" s="228" t="s">
        <v>4346</v>
      </c>
      <c r="D6841" s="228" t="s">
        <v>191</v>
      </c>
      <c r="E6841" s="229" t="s">
        <v>4347</v>
      </c>
      <c r="F6841" s="230" t="s">
        <v>4348</v>
      </c>
      <c r="G6841" s="231" t="s">
        <v>1029</v>
      </c>
      <c r="H6841" s="232">
        <v>1</v>
      </c>
      <c r="I6841" s="233"/>
      <c r="J6841" s="234">
        <f>ROUND(I6841*H6841,2)</f>
        <v>0</v>
      </c>
      <c r="K6841" s="235"/>
      <c r="L6841" s="45"/>
      <c r="M6841" s="236" t="s">
        <v>1</v>
      </c>
      <c r="N6841" s="237" t="s">
        <v>38</v>
      </c>
      <c r="O6841" s="92"/>
      <c r="P6841" s="238">
        <f>O6841*H6841</f>
        <v>0</v>
      </c>
      <c r="Q6841" s="238">
        <v>0</v>
      </c>
      <c r="R6841" s="238">
        <f>Q6841*H6841</f>
        <v>0</v>
      </c>
      <c r="S6841" s="238">
        <v>0</v>
      </c>
      <c r="T6841" s="239">
        <f>S6841*H6841</f>
        <v>0</v>
      </c>
      <c r="U6841" s="39"/>
      <c r="V6841" s="39"/>
      <c r="W6841" s="39"/>
      <c r="X6841" s="39"/>
      <c r="Y6841" s="39"/>
      <c r="Z6841" s="39"/>
      <c r="AA6841" s="39"/>
      <c r="AB6841" s="39"/>
      <c r="AC6841" s="39"/>
      <c r="AD6841" s="39"/>
      <c r="AE6841" s="39"/>
      <c r="AR6841" s="240" t="s">
        <v>4201</v>
      </c>
      <c r="AT6841" s="240" t="s">
        <v>191</v>
      </c>
      <c r="AU6841" s="240" t="s">
        <v>80</v>
      </c>
      <c r="AY6841" s="18" t="s">
        <v>189</v>
      </c>
      <c r="BE6841" s="241">
        <f>IF(N6841="základní",J6841,0)</f>
        <v>0</v>
      </c>
      <c r="BF6841" s="241">
        <f>IF(N6841="snížená",J6841,0)</f>
        <v>0</v>
      </c>
      <c r="BG6841" s="241">
        <f>IF(N6841="zákl. přenesená",J6841,0)</f>
        <v>0</v>
      </c>
      <c r="BH6841" s="241">
        <f>IF(N6841="sníž. přenesená",J6841,0)</f>
        <v>0</v>
      </c>
      <c r="BI6841" s="241">
        <f>IF(N6841="nulová",J6841,0)</f>
        <v>0</v>
      </c>
      <c r="BJ6841" s="18" t="s">
        <v>80</v>
      </c>
      <c r="BK6841" s="241">
        <f>ROUND(I6841*H6841,2)</f>
        <v>0</v>
      </c>
      <c r="BL6841" s="18" t="s">
        <v>4201</v>
      </c>
      <c r="BM6841" s="240" t="s">
        <v>4349</v>
      </c>
    </row>
    <row r="6842" s="2" customFormat="1">
      <c r="A6842" s="39"/>
      <c r="B6842" s="40"/>
      <c r="C6842" s="41"/>
      <c r="D6842" s="242" t="s">
        <v>197</v>
      </c>
      <c r="E6842" s="41"/>
      <c r="F6842" s="243" t="s">
        <v>4348</v>
      </c>
      <c r="G6842" s="41"/>
      <c r="H6842" s="41"/>
      <c r="I6842" s="244"/>
      <c r="J6842" s="41"/>
      <c r="K6842" s="41"/>
      <c r="L6842" s="45"/>
      <c r="M6842" s="245"/>
      <c r="N6842" s="246"/>
      <c r="O6842" s="92"/>
      <c r="P6842" s="92"/>
      <c r="Q6842" s="92"/>
      <c r="R6842" s="92"/>
      <c r="S6842" s="92"/>
      <c r="T6842" s="93"/>
      <c r="U6842" s="39"/>
      <c r="V6842" s="39"/>
      <c r="W6842" s="39"/>
      <c r="X6842" s="39"/>
      <c r="Y6842" s="39"/>
      <c r="Z6842" s="39"/>
      <c r="AA6842" s="39"/>
      <c r="AB6842" s="39"/>
      <c r="AC6842" s="39"/>
      <c r="AD6842" s="39"/>
      <c r="AE6842" s="39"/>
      <c r="AT6842" s="18" t="s">
        <v>197</v>
      </c>
      <c r="AU6842" s="18" t="s">
        <v>80</v>
      </c>
    </row>
    <row r="6843" s="13" customFormat="1">
      <c r="A6843" s="13"/>
      <c r="B6843" s="249"/>
      <c r="C6843" s="250"/>
      <c r="D6843" s="242" t="s">
        <v>200</v>
      </c>
      <c r="E6843" s="251" t="s">
        <v>1</v>
      </c>
      <c r="F6843" s="252" t="s">
        <v>4350</v>
      </c>
      <c r="G6843" s="250"/>
      <c r="H6843" s="251" t="s">
        <v>1</v>
      </c>
      <c r="I6843" s="253"/>
      <c r="J6843" s="250"/>
      <c r="K6843" s="250"/>
      <c r="L6843" s="254"/>
      <c r="M6843" s="255"/>
      <c r="N6843" s="256"/>
      <c r="O6843" s="256"/>
      <c r="P6843" s="256"/>
      <c r="Q6843" s="256"/>
      <c r="R6843" s="256"/>
      <c r="S6843" s="256"/>
      <c r="T6843" s="257"/>
      <c r="U6843" s="13"/>
      <c r="V6843" s="13"/>
      <c r="W6843" s="13"/>
      <c r="X6843" s="13"/>
      <c r="Y6843" s="13"/>
      <c r="Z6843" s="13"/>
      <c r="AA6843" s="13"/>
      <c r="AB6843" s="13"/>
      <c r="AC6843" s="13"/>
      <c r="AD6843" s="13"/>
      <c r="AE6843" s="13"/>
      <c r="AT6843" s="258" t="s">
        <v>200</v>
      </c>
      <c r="AU6843" s="258" t="s">
        <v>80</v>
      </c>
      <c r="AV6843" s="13" t="s">
        <v>80</v>
      </c>
      <c r="AW6843" s="13" t="s">
        <v>30</v>
      </c>
      <c r="AX6843" s="13" t="s">
        <v>73</v>
      </c>
      <c r="AY6843" s="258" t="s">
        <v>189</v>
      </c>
    </row>
    <row r="6844" s="13" customFormat="1">
      <c r="A6844" s="13"/>
      <c r="B6844" s="249"/>
      <c r="C6844" s="250"/>
      <c r="D6844" s="242" t="s">
        <v>200</v>
      </c>
      <c r="E6844" s="251" t="s">
        <v>1</v>
      </c>
      <c r="F6844" s="252" t="s">
        <v>4351</v>
      </c>
      <c r="G6844" s="250"/>
      <c r="H6844" s="251" t="s">
        <v>1</v>
      </c>
      <c r="I6844" s="253"/>
      <c r="J6844" s="250"/>
      <c r="K6844" s="250"/>
      <c r="L6844" s="254"/>
      <c r="M6844" s="255"/>
      <c r="N6844" s="256"/>
      <c r="O6844" s="256"/>
      <c r="P6844" s="256"/>
      <c r="Q6844" s="256"/>
      <c r="R6844" s="256"/>
      <c r="S6844" s="256"/>
      <c r="T6844" s="257"/>
      <c r="U6844" s="13"/>
      <c r="V6844" s="13"/>
      <c r="W6844" s="13"/>
      <c r="X6844" s="13"/>
      <c r="Y6844" s="13"/>
      <c r="Z6844" s="13"/>
      <c r="AA6844" s="13"/>
      <c r="AB6844" s="13"/>
      <c r="AC6844" s="13"/>
      <c r="AD6844" s="13"/>
      <c r="AE6844" s="13"/>
      <c r="AT6844" s="258" t="s">
        <v>200</v>
      </c>
      <c r="AU6844" s="258" t="s">
        <v>80</v>
      </c>
      <c r="AV6844" s="13" t="s">
        <v>80</v>
      </c>
      <c r="AW6844" s="13" t="s">
        <v>30</v>
      </c>
      <c r="AX6844" s="13" t="s">
        <v>73</v>
      </c>
      <c r="AY6844" s="258" t="s">
        <v>189</v>
      </c>
    </row>
    <row r="6845" s="14" customFormat="1">
      <c r="A6845" s="14"/>
      <c r="B6845" s="259"/>
      <c r="C6845" s="260"/>
      <c r="D6845" s="242" t="s">
        <v>200</v>
      </c>
      <c r="E6845" s="261" t="s">
        <v>1</v>
      </c>
      <c r="F6845" s="262" t="s">
        <v>80</v>
      </c>
      <c r="G6845" s="260"/>
      <c r="H6845" s="263">
        <v>1</v>
      </c>
      <c r="I6845" s="264"/>
      <c r="J6845" s="260"/>
      <c r="K6845" s="260"/>
      <c r="L6845" s="265"/>
      <c r="M6845" s="266"/>
      <c r="N6845" s="267"/>
      <c r="O6845" s="267"/>
      <c r="P6845" s="267"/>
      <c r="Q6845" s="267"/>
      <c r="R6845" s="267"/>
      <c r="S6845" s="267"/>
      <c r="T6845" s="268"/>
      <c r="U6845" s="14"/>
      <c r="V6845" s="14"/>
      <c r="W6845" s="14"/>
      <c r="X6845" s="14"/>
      <c r="Y6845" s="14"/>
      <c r="Z6845" s="14"/>
      <c r="AA6845" s="14"/>
      <c r="AB6845" s="14"/>
      <c r="AC6845" s="14"/>
      <c r="AD6845" s="14"/>
      <c r="AE6845" s="14"/>
      <c r="AT6845" s="269" t="s">
        <v>200</v>
      </c>
      <c r="AU6845" s="269" t="s">
        <v>80</v>
      </c>
      <c r="AV6845" s="14" t="s">
        <v>82</v>
      </c>
      <c r="AW6845" s="14" t="s">
        <v>30</v>
      </c>
      <c r="AX6845" s="14" t="s">
        <v>80</v>
      </c>
      <c r="AY6845" s="269" t="s">
        <v>189</v>
      </c>
    </row>
    <row r="6846" s="2" customFormat="1" ht="24.15" customHeight="1">
      <c r="A6846" s="39"/>
      <c r="B6846" s="40"/>
      <c r="C6846" s="228" t="s">
        <v>4352</v>
      </c>
      <c r="D6846" s="228" t="s">
        <v>191</v>
      </c>
      <c r="E6846" s="229" t="s">
        <v>4353</v>
      </c>
      <c r="F6846" s="230" t="s">
        <v>4354</v>
      </c>
      <c r="G6846" s="231" t="s">
        <v>1029</v>
      </c>
      <c r="H6846" s="232">
        <v>1</v>
      </c>
      <c r="I6846" s="233"/>
      <c r="J6846" s="234">
        <f>ROUND(I6846*H6846,2)</f>
        <v>0</v>
      </c>
      <c r="K6846" s="235"/>
      <c r="L6846" s="45"/>
      <c r="M6846" s="236" t="s">
        <v>1</v>
      </c>
      <c r="N6846" s="237" t="s">
        <v>38</v>
      </c>
      <c r="O6846" s="92"/>
      <c r="P6846" s="238">
        <f>O6846*H6846</f>
        <v>0</v>
      </c>
      <c r="Q6846" s="238">
        <v>0</v>
      </c>
      <c r="R6846" s="238">
        <f>Q6846*H6846</f>
        <v>0</v>
      </c>
      <c r="S6846" s="238">
        <v>0</v>
      </c>
      <c r="T6846" s="239">
        <f>S6846*H6846</f>
        <v>0</v>
      </c>
      <c r="U6846" s="39"/>
      <c r="V6846" s="39"/>
      <c r="W6846" s="39"/>
      <c r="X6846" s="39"/>
      <c r="Y6846" s="39"/>
      <c r="Z6846" s="39"/>
      <c r="AA6846" s="39"/>
      <c r="AB6846" s="39"/>
      <c r="AC6846" s="39"/>
      <c r="AD6846" s="39"/>
      <c r="AE6846" s="39"/>
      <c r="AR6846" s="240" t="s">
        <v>4201</v>
      </c>
      <c r="AT6846" s="240" t="s">
        <v>191</v>
      </c>
      <c r="AU6846" s="240" t="s">
        <v>80</v>
      </c>
      <c r="AY6846" s="18" t="s">
        <v>189</v>
      </c>
      <c r="BE6846" s="241">
        <f>IF(N6846="základní",J6846,0)</f>
        <v>0</v>
      </c>
      <c r="BF6846" s="241">
        <f>IF(N6846="snížená",J6846,0)</f>
        <v>0</v>
      </c>
      <c r="BG6846" s="241">
        <f>IF(N6846="zákl. přenesená",J6846,0)</f>
        <v>0</v>
      </c>
      <c r="BH6846" s="241">
        <f>IF(N6846="sníž. přenesená",J6846,0)</f>
        <v>0</v>
      </c>
      <c r="BI6846" s="241">
        <f>IF(N6846="nulová",J6846,0)</f>
        <v>0</v>
      </c>
      <c r="BJ6846" s="18" t="s">
        <v>80</v>
      </c>
      <c r="BK6846" s="241">
        <f>ROUND(I6846*H6846,2)</f>
        <v>0</v>
      </c>
      <c r="BL6846" s="18" t="s">
        <v>4201</v>
      </c>
      <c r="BM6846" s="240" t="s">
        <v>4355</v>
      </c>
    </row>
    <row r="6847" s="2" customFormat="1">
      <c r="A6847" s="39"/>
      <c r="B6847" s="40"/>
      <c r="C6847" s="41"/>
      <c r="D6847" s="242" t="s">
        <v>197</v>
      </c>
      <c r="E6847" s="41"/>
      <c r="F6847" s="243" t="s">
        <v>4354</v>
      </c>
      <c r="G6847" s="41"/>
      <c r="H6847" s="41"/>
      <c r="I6847" s="244"/>
      <c r="J6847" s="41"/>
      <c r="K6847" s="41"/>
      <c r="L6847" s="45"/>
      <c r="M6847" s="245"/>
      <c r="N6847" s="246"/>
      <c r="O6847" s="92"/>
      <c r="P6847" s="92"/>
      <c r="Q6847" s="92"/>
      <c r="R6847" s="92"/>
      <c r="S6847" s="92"/>
      <c r="T6847" s="93"/>
      <c r="U6847" s="39"/>
      <c r="V6847" s="39"/>
      <c r="W6847" s="39"/>
      <c r="X6847" s="39"/>
      <c r="Y6847" s="39"/>
      <c r="Z6847" s="39"/>
      <c r="AA6847" s="39"/>
      <c r="AB6847" s="39"/>
      <c r="AC6847" s="39"/>
      <c r="AD6847" s="39"/>
      <c r="AE6847" s="39"/>
      <c r="AT6847" s="18" t="s">
        <v>197</v>
      </c>
      <c r="AU6847" s="18" t="s">
        <v>80</v>
      </c>
    </row>
    <row r="6848" s="13" customFormat="1">
      <c r="A6848" s="13"/>
      <c r="B6848" s="249"/>
      <c r="C6848" s="250"/>
      <c r="D6848" s="242" t="s">
        <v>200</v>
      </c>
      <c r="E6848" s="251" t="s">
        <v>1</v>
      </c>
      <c r="F6848" s="252" t="s">
        <v>4301</v>
      </c>
      <c r="G6848" s="250"/>
      <c r="H6848" s="251" t="s">
        <v>1</v>
      </c>
      <c r="I6848" s="253"/>
      <c r="J6848" s="250"/>
      <c r="K6848" s="250"/>
      <c r="L6848" s="254"/>
      <c r="M6848" s="255"/>
      <c r="N6848" s="256"/>
      <c r="O6848" s="256"/>
      <c r="P6848" s="256"/>
      <c r="Q6848" s="256"/>
      <c r="R6848" s="256"/>
      <c r="S6848" s="256"/>
      <c r="T6848" s="257"/>
      <c r="U6848" s="13"/>
      <c r="V6848" s="13"/>
      <c r="W6848" s="13"/>
      <c r="X6848" s="13"/>
      <c r="Y6848" s="13"/>
      <c r="Z6848" s="13"/>
      <c r="AA6848" s="13"/>
      <c r="AB6848" s="13"/>
      <c r="AC6848" s="13"/>
      <c r="AD6848" s="13"/>
      <c r="AE6848" s="13"/>
      <c r="AT6848" s="258" t="s">
        <v>200</v>
      </c>
      <c r="AU6848" s="258" t="s">
        <v>80</v>
      </c>
      <c r="AV6848" s="13" t="s">
        <v>80</v>
      </c>
      <c r="AW6848" s="13" t="s">
        <v>30</v>
      </c>
      <c r="AX6848" s="13" t="s">
        <v>73</v>
      </c>
      <c r="AY6848" s="258" t="s">
        <v>189</v>
      </c>
    </row>
    <row r="6849" s="13" customFormat="1">
      <c r="A6849" s="13"/>
      <c r="B6849" s="249"/>
      <c r="C6849" s="250"/>
      <c r="D6849" s="242" t="s">
        <v>200</v>
      </c>
      <c r="E6849" s="251" t="s">
        <v>1</v>
      </c>
      <c r="F6849" s="252" t="s">
        <v>4344</v>
      </c>
      <c r="G6849" s="250"/>
      <c r="H6849" s="251" t="s">
        <v>1</v>
      </c>
      <c r="I6849" s="253"/>
      <c r="J6849" s="250"/>
      <c r="K6849" s="250"/>
      <c r="L6849" s="254"/>
      <c r="M6849" s="255"/>
      <c r="N6849" s="256"/>
      <c r="O6849" s="256"/>
      <c r="P6849" s="256"/>
      <c r="Q6849" s="256"/>
      <c r="R6849" s="256"/>
      <c r="S6849" s="256"/>
      <c r="T6849" s="257"/>
      <c r="U6849" s="13"/>
      <c r="V6849" s="13"/>
      <c r="W6849" s="13"/>
      <c r="X6849" s="13"/>
      <c r="Y6849" s="13"/>
      <c r="Z6849" s="13"/>
      <c r="AA6849" s="13"/>
      <c r="AB6849" s="13"/>
      <c r="AC6849" s="13"/>
      <c r="AD6849" s="13"/>
      <c r="AE6849" s="13"/>
      <c r="AT6849" s="258" t="s">
        <v>200</v>
      </c>
      <c r="AU6849" s="258" t="s">
        <v>80</v>
      </c>
      <c r="AV6849" s="13" t="s">
        <v>80</v>
      </c>
      <c r="AW6849" s="13" t="s">
        <v>30</v>
      </c>
      <c r="AX6849" s="13" t="s">
        <v>73</v>
      </c>
      <c r="AY6849" s="258" t="s">
        <v>189</v>
      </c>
    </row>
    <row r="6850" s="13" customFormat="1">
      <c r="A6850" s="13"/>
      <c r="B6850" s="249"/>
      <c r="C6850" s="250"/>
      <c r="D6850" s="242" t="s">
        <v>200</v>
      </c>
      <c r="E6850" s="251" t="s">
        <v>1</v>
      </c>
      <c r="F6850" s="252" t="s">
        <v>4345</v>
      </c>
      <c r="G6850" s="250"/>
      <c r="H6850" s="251" t="s">
        <v>1</v>
      </c>
      <c r="I6850" s="253"/>
      <c r="J6850" s="250"/>
      <c r="K6850" s="250"/>
      <c r="L6850" s="254"/>
      <c r="M6850" s="255"/>
      <c r="N6850" s="256"/>
      <c r="O6850" s="256"/>
      <c r="P6850" s="256"/>
      <c r="Q6850" s="256"/>
      <c r="R6850" s="256"/>
      <c r="S6850" s="256"/>
      <c r="T6850" s="257"/>
      <c r="U6850" s="13"/>
      <c r="V6850" s="13"/>
      <c r="W6850" s="13"/>
      <c r="X6850" s="13"/>
      <c r="Y6850" s="13"/>
      <c r="Z6850" s="13"/>
      <c r="AA6850" s="13"/>
      <c r="AB6850" s="13"/>
      <c r="AC6850" s="13"/>
      <c r="AD6850" s="13"/>
      <c r="AE6850" s="13"/>
      <c r="AT6850" s="258" t="s">
        <v>200</v>
      </c>
      <c r="AU6850" s="258" t="s">
        <v>80</v>
      </c>
      <c r="AV6850" s="13" t="s">
        <v>80</v>
      </c>
      <c r="AW6850" s="13" t="s">
        <v>30</v>
      </c>
      <c r="AX6850" s="13" t="s">
        <v>73</v>
      </c>
      <c r="AY6850" s="258" t="s">
        <v>189</v>
      </c>
    </row>
    <row r="6851" s="14" customFormat="1">
      <c r="A6851" s="14"/>
      <c r="B6851" s="259"/>
      <c r="C6851" s="260"/>
      <c r="D6851" s="242" t="s">
        <v>200</v>
      </c>
      <c r="E6851" s="261" t="s">
        <v>1</v>
      </c>
      <c r="F6851" s="262" t="s">
        <v>80</v>
      </c>
      <c r="G6851" s="260"/>
      <c r="H6851" s="263">
        <v>1</v>
      </c>
      <c r="I6851" s="264"/>
      <c r="J6851" s="260"/>
      <c r="K6851" s="260"/>
      <c r="L6851" s="265"/>
      <c r="M6851" s="266"/>
      <c r="N6851" s="267"/>
      <c r="O6851" s="267"/>
      <c r="P6851" s="267"/>
      <c r="Q6851" s="267"/>
      <c r="R6851" s="267"/>
      <c r="S6851" s="267"/>
      <c r="T6851" s="268"/>
      <c r="U6851" s="14"/>
      <c r="V6851" s="14"/>
      <c r="W6851" s="14"/>
      <c r="X6851" s="14"/>
      <c r="Y6851" s="14"/>
      <c r="Z6851" s="14"/>
      <c r="AA6851" s="14"/>
      <c r="AB6851" s="14"/>
      <c r="AC6851" s="14"/>
      <c r="AD6851" s="14"/>
      <c r="AE6851" s="14"/>
      <c r="AT6851" s="269" t="s">
        <v>200</v>
      </c>
      <c r="AU6851" s="269" t="s">
        <v>80</v>
      </c>
      <c r="AV6851" s="14" t="s">
        <v>82</v>
      </c>
      <c r="AW6851" s="14" t="s">
        <v>30</v>
      </c>
      <c r="AX6851" s="14" t="s">
        <v>80</v>
      </c>
      <c r="AY6851" s="269" t="s">
        <v>189</v>
      </c>
    </row>
    <row r="6852" s="2" customFormat="1" ht="21.75" customHeight="1">
      <c r="A6852" s="39"/>
      <c r="B6852" s="40"/>
      <c r="C6852" s="228" t="s">
        <v>4356</v>
      </c>
      <c r="D6852" s="228" t="s">
        <v>191</v>
      </c>
      <c r="E6852" s="229" t="s">
        <v>4357</v>
      </c>
      <c r="F6852" s="230" t="s">
        <v>4358</v>
      </c>
      <c r="G6852" s="231" t="s">
        <v>1029</v>
      </c>
      <c r="H6852" s="232">
        <v>1</v>
      </c>
      <c r="I6852" s="233"/>
      <c r="J6852" s="234">
        <f>ROUND(I6852*H6852,2)</f>
        <v>0</v>
      </c>
      <c r="K6852" s="235"/>
      <c r="L6852" s="45"/>
      <c r="M6852" s="236" t="s">
        <v>1</v>
      </c>
      <c r="N6852" s="237" t="s">
        <v>38</v>
      </c>
      <c r="O6852" s="92"/>
      <c r="P6852" s="238">
        <f>O6852*H6852</f>
        <v>0</v>
      </c>
      <c r="Q6852" s="238">
        <v>0</v>
      </c>
      <c r="R6852" s="238">
        <f>Q6852*H6852</f>
        <v>0</v>
      </c>
      <c r="S6852" s="238">
        <v>0</v>
      </c>
      <c r="T6852" s="239">
        <f>S6852*H6852</f>
        <v>0</v>
      </c>
      <c r="U6852" s="39"/>
      <c r="V6852" s="39"/>
      <c r="W6852" s="39"/>
      <c r="X6852" s="39"/>
      <c r="Y6852" s="39"/>
      <c r="Z6852" s="39"/>
      <c r="AA6852" s="39"/>
      <c r="AB6852" s="39"/>
      <c r="AC6852" s="39"/>
      <c r="AD6852" s="39"/>
      <c r="AE6852" s="39"/>
      <c r="AR6852" s="240" t="s">
        <v>4201</v>
      </c>
      <c r="AT6852" s="240" t="s">
        <v>191</v>
      </c>
      <c r="AU6852" s="240" t="s">
        <v>80</v>
      </c>
      <c r="AY6852" s="18" t="s">
        <v>189</v>
      </c>
      <c r="BE6852" s="241">
        <f>IF(N6852="základní",J6852,0)</f>
        <v>0</v>
      </c>
      <c r="BF6852" s="241">
        <f>IF(N6852="snížená",J6852,0)</f>
        <v>0</v>
      </c>
      <c r="BG6852" s="241">
        <f>IF(N6852="zákl. přenesená",J6852,0)</f>
        <v>0</v>
      </c>
      <c r="BH6852" s="241">
        <f>IF(N6852="sníž. přenesená",J6852,0)</f>
        <v>0</v>
      </c>
      <c r="BI6852" s="241">
        <f>IF(N6852="nulová",J6852,0)</f>
        <v>0</v>
      </c>
      <c r="BJ6852" s="18" t="s">
        <v>80</v>
      </c>
      <c r="BK6852" s="241">
        <f>ROUND(I6852*H6852,2)</f>
        <v>0</v>
      </c>
      <c r="BL6852" s="18" t="s">
        <v>4201</v>
      </c>
      <c r="BM6852" s="240" t="s">
        <v>4359</v>
      </c>
    </row>
    <row r="6853" s="2" customFormat="1">
      <c r="A6853" s="39"/>
      <c r="B6853" s="40"/>
      <c r="C6853" s="41"/>
      <c r="D6853" s="242" t="s">
        <v>197</v>
      </c>
      <c r="E6853" s="41"/>
      <c r="F6853" s="243" t="s">
        <v>4358</v>
      </c>
      <c r="G6853" s="41"/>
      <c r="H6853" s="41"/>
      <c r="I6853" s="244"/>
      <c r="J6853" s="41"/>
      <c r="K6853" s="41"/>
      <c r="L6853" s="45"/>
      <c r="M6853" s="245"/>
      <c r="N6853" s="246"/>
      <c r="O6853" s="92"/>
      <c r="P6853" s="92"/>
      <c r="Q6853" s="92"/>
      <c r="R6853" s="92"/>
      <c r="S6853" s="92"/>
      <c r="T6853" s="93"/>
      <c r="U6853" s="39"/>
      <c r="V6853" s="39"/>
      <c r="W6853" s="39"/>
      <c r="X6853" s="39"/>
      <c r="Y6853" s="39"/>
      <c r="Z6853" s="39"/>
      <c r="AA6853" s="39"/>
      <c r="AB6853" s="39"/>
      <c r="AC6853" s="39"/>
      <c r="AD6853" s="39"/>
      <c r="AE6853" s="39"/>
      <c r="AT6853" s="18" t="s">
        <v>197</v>
      </c>
      <c r="AU6853" s="18" t="s">
        <v>80</v>
      </c>
    </row>
    <row r="6854" s="13" customFormat="1">
      <c r="A6854" s="13"/>
      <c r="B6854" s="249"/>
      <c r="C6854" s="250"/>
      <c r="D6854" s="242" t="s">
        <v>200</v>
      </c>
      <c r="E6854" s="251" t="s">
        <v>1</v>
      </c>
      <c r="F6854" s="252" t="s">
        <v>4301</v>
      </c>
      <c r="G6854" s="250"/>
      <c r="H6854" s="251" t="s">
        <v>1</v>
      </c>
      <c r="I6854" s="253"/>
      <c r="J6854" s="250"/>
      <c r="K6854" s="250"/>
      <c r="L6854" s="254"/>
      <c r="M6854" s="255"/>
      <c r="N6854" s="256"/>
      <c r="O6854" s="256"/>
      <c r="P6854" s="256"/>
      <c r="Q6854" s="256"/>
      <c r="R6854" s="256"/>
      <c r="S6854" s="256"/>
      <c r="T6854" s="257"/>
      <c r="U6854" s="13"/>
      <c r="V6854" s="13"/>
      <c r="W6854" s="13"/>
      <c r="X6854" s="13"/>
      <c r="Y6854" s="13"/>
      <c r="Z6854" s="13"/>
      <c r="AA6854" s="13"/>
      <c r="AB6854" s="13"/>
      <c r="AC6854" s="13"/>
      <c r="AD6854" s="13"/>
      <c r="AE6854" s="13"/>
      <c r="AT6854" s="258" t="s">
        <v>200</v>
      </c>
      <c r="AU6854" s="258" t="s">
        <v>80</v>
      </c>
      <c r="AV6854" s="13" t="s">
        <v>80</v>
      </c>
      <c r="AW6854" s="13" t="s">
        <v>30</v>
      </c>
      <c r="AX6854" s="13" t="s">
        <v>73</v>
      </c>
      <c r="AY6854" s="258" t="s">
        <v>189</v>
      </c>
    </row>
    <row r="6855" s="13" customFormat="1">
      <c r="A6855" s="13"/>
      <c r="B6855" s="249"/>
      <c r="C6855" s="250"/>
      <c r="D6855" s="242" t="s">
        <v>200</v>
      </c>
      <c r="E6855" s="251" t="s">
        <v>1</v>
      </c>
      <c r="F6855" s="252" t="s">
        <v>4350</v>
      </c>
      <c r="G6855" s="250"/>
      <c r="H6855" s="251" t="s">
        <v>1</v>
      </c>
      <c r="I6855" s="253"/>
      <c r="J6855" s="250"/>
      <c r="K6855" s="250"/>
      <c r="L6855" s="254"/>
      <c r="M6855" s="255"/>
      <c r="N6855" s="256"/>
      <c r="O6855" s="256"/>
      <c r="P6855" s="256"/>
      <c r="Q6855" s="256"/>
      <c r="R6855" s="256"/>
      <c r="S6855" s="256"/>
      <c r="T6855" s="257"/>
      <c r="U6855" s="13"/>
      <c r="V6855" s="13"/>
      <c r="W6855" s="13"/>
      <c r="X6855" s="13"/>
      <c r="Y6855" s="13"/>
      <c r="Z6855" s="13"/>
      <c r="AA6855" s="13"/>
      <c r="AB6855" s="13"/>
      <c r="AC6855" s="13"/>
      <c r="AD6855" s="13"/>
      <c r="AE6855" s="13"/>
      <c r="AT6855" s="258" t="s">
        <v>200</v>
      </c>
      <c r="AU6855" s="258" t="s">
        <v>80</v>
      </c>
      <c r="AV6855" s="13" t="s">
        <v>80</v>
      </c>
      <c r="AW6855" s="13" t="s">
        <v>30</v>
      </c>
      <c r="AX6855" s="13" t="s">
        <v>73</v>
      </c>
      <c r="AY6855" s="258" t="s">
        <v>189</v>
      </c>
    </row>
    <row r="6856" s="13" customFormat="1">
      <c r="A6856" s="13"/>
      <c r="B6856" s="249"/>
      <c r="C6856" s="250"/>
      <c r="D6856" s="242" t="s">
        <v>200</v>
      </c>
      <c r="E6856" s="251" t="s">
        <v>1</v>
      </c>
      <c r="F6856" s="252" t="s">
        <v>4351</v>
      </c>
      <c r="G6856" s="250"/>
      <c r="H6856" s="251" t="s">
        <v>1</v>
      </c>
      <c r="I6856" s="253"/>
      <c r="J6856" s="250"/>
      <c r="K6856" s="250"/>
      <c r="L6856" s="254"/>
      <c r="M6856" s="255"/>
      <c r="N6856" s="256"/>
      <c r="O6856" s="256"/>
      <c r="P6856" s="256"/>
      <c r="Q6856" s="256"/>
      <c r="R6856" s="256"/>
      <c r="S6856" s="256"/>
      <c r="T6856" s="257"/>
      <c r="U6856" s="13"/>
      <c r="V6856" s="13"/>
      <c r="W6856" s="13"/>
      <c r="X6856" s="13"/>
      <c r="Y6856" s="13"/>
      <c r="Z6856" s="13"/>
      <c r="AA6856" s="13"/>
      <c r="AB6856" s="13"/>
      <c r="AC6856" s="13"/>
      <c r="AD6856" s="13"/>
      <c r="AE6856" s="13"/>
      <c r="AT6856" s="258" t="s">
        <v>200</v>
      </c>
      <c r="AU6856" s="258" t="s">
        <v>80</v>
      </c>
      <c r="AV6856" s="13" t="s">
        <v>80</v>
      </c>
      <c r="AW6856" s="13" t="s">
        <v>30</v>
      </c>
      <c r="AX6856" s="13" t="s">
        <v>73</v>
      </c>
      <c r="AY6856" s="258" t="s">
        <v>189</v>
      </c>
    </row>
    <row r="6857" s="14" customFormat="1">
      <c r="A6857" s="14"/>
      <c r="B6857" s="259"/>
      <c r="C6857" s="260"/>
      <c r="D6857" s="242" t="s">
        <v>200</v>
      </c>
      <c r="E6857" s="261" t="s">
        <v>1</v>
      </c>
      <c r="F6857" s="262" t="s">
        <v>80</v>
      </c>
      <c r="G6857" s="260"/>
      <c r="H6857" s="263">
        <v>1</v>
      </c>
      <c r="I6857" s="264"/>
      <c r="J6857" s="260"/>
      <c r="K6857" s="260"/>
      <c r="L6857" s="265"/>
      <c r="M6857" s="266"/>
      <c r="N6857" s="267"/>
      <c r="O6857" s="267"/>
      <c r="P6857" s="267"/>
      <c r="Q6857" s="267"/>
      <c r="R6857" s="267"/>
      <c r="S6857" s="267"/>
      <c r="T6857" s="268"/>
      <c r="U6857" s="14"/>
      <c r="V6857" s="14"/>
      <c r="W6857" s="14"/>
      <c r="X6857" s="14"/>
      <c r="Y6857" s="14"/>
      <c r="Z6857" s="14"/>
      <c r="AA6857" s="14"/>
      <c r="AB6857" s="14"/>
      <c r="AC6857" s="14"/>
      <c r="AD6857" s="14"/>
      <c r="AE6857" s="14"/>
      <c r="AT6857" s="269" t="s">
        <v>200</v>
      </c>
      <c r="AU6857" s="269" t="s">
        <v>80</v>
      </c>
      <c r="AV6857" s="14" t="s">
        <v>82</v>
      </c>
      <c r="AW6857" s="14" t="s">
        <v>30</v>
      </c>
      <c r="AX6857" s="14" t="s">
        <v>80</v>
      </c>
      <c r="AY6857" s="269" t="s">
        <v>189</v>
      </c>
    </row>
    <row r="6858" s="2" customFormat="1" ht="24.15" customHeight="1">
      <c r="A6858" s="39"/>
      <c r="B6858" s="40"/>
      <c r="C6858" s="228" t="s">
        <v>4360</v>
      </c>
      <c r="D6858" s="228" t="s">
        <v>191</v>
      </c>
      <c r="E6858" s="229" t="s">
        <v>4361</v>
      </c>
      <c r="F6858" s="230" t="s">
        <v>4362</v>
      </c>
      <c r="G6858" s="231" t="s">
        <v>1029</v>
      </c>
      <c r="H6858" s="232">
        <v>1</v>
      </c>
      <c r="I6858" s="233"/>
      <c r="J6858" s="234">
        <f>ROUND(I6858*H6858,2)</f>
        <v>0</v>
      </c>
      <c r="K6858" s="235"/>
      <c r="L6858" s="45"/>
      <c r="M6858" s="236" t="s">
        <v>1</v>
      </c>
      <c r="N6858" s="237" t="s">
        <v>38</v>
      </c>
      <c r="O6858" s="92"/>
      <c r="P6858" s="238">
        <f>O6858*H6858</f>
        <v>0</v>
      </c>
      <c r="Q6858" s="238">
        <v>0</v>
      </c>
      <c r="R6858" s="238">
        <f>Q6858*H6858</f>
        <v>0</v>
      </c>
      <c r="S6858" s="238">
        <v>0</v>
      </c>
      <c r="T6858" s="239">
        <f>S6858*H6858</f>
        <v>0</v>
      </c>
      <c r="U6858" s="39"/>
      <c r="V6858" s="39"/>
      <c r="W6858" s="39"/>
      <c r="X6858" s="39"/>
      <c r="Y6858" s="39"/>
      <c r="Z6858" s="39"/>
      <c r="AA6858" s="39"/>
      <c r="AB6858" s="39"/>
      <c r="AC6858" s="39"/>
      <c r="AD6858" s="39"/>
      <c r="AE6858" s="39"/>
      <c r="AR6858" s="240" t="s">
        <v>4201</v>
      </c>
      <c r="AT6858" s="240" t="s">
        <v>191</v>
      </c>
      <c r="AU6858" s="240" t="s">
        <v>80</v>
      </c>
      <c r="AY6858" s="18" t="s">
        <v>189</v>
      </c>
      <c r="BE6858" s="241">
        <f>IF(N6858="základní",J6858,0)</f>
        <v>0</v>
      </c>
      <c r="BF6858" s="241">
        <f>IF(N6858="snížená",J6858,0)</f>
        <v>0</v>
      </c>
      <c r="BG6858" s="241">
        <f>IF(N6858="zákl. přenesená",J6858,0)</f>
        <v>0</v>
      </c>
      <c r="BH6858" s="241">
        <f>IF(N6858="sníž. přenesená",J6858,0)</f>
        <v>0</v>
      </c>
      <c r="BI6858" s="241">
        <f>IF(N6858="nulová",J6858,0)</f>
        <v>0</v>
      </c>
      <c r="BJ6858" s="18" t="s">
        <v>80</v>
      </c>
      <c r="BK6858" s="241">
        <f>ROUND(I6858*H6858,2)</f>
        <v>0</v>
      </c>
      <c r="BL6858" s="18" t="s">
        <v>4201</v>
      </c>
      <c r="BM6858" s="240" t="s">
        <v>4363</v>
      </c>
    </row>
    <row r="6859" s="2" customFormat="1">
      <c r="A6859" s="39"/>
      <c r="B6859" s="40"/>
      <c r="C6859" s="41"/>
      <c r="D6859" s="242" t="s">
        <v>197</v>
      </c>
      <c r="E6859" s="41"/>
      <c r="F6859" s="243" t="s">
        <v>4362</v>
      </c>
      <c r="G6859" s="41"/>
      <c r="H6859" s="41"/>
      <c r="I6859" s="244"/>
      <c r="J6859" s="41"/>
      <c r="K6859" s="41"/>
      <c r="L6859" s="45"/>
      <c r="M6859" s="245"/>
      <c r="N6859" s="246"/>
      <c r="O6859" s="92"/>
      <c r="P6859" s="92"/>
      <c r="Q6859" s="92"/>
      <c r="R6859" s="92"/>
      <c r="S6859" s="92"/>
      <c r="T6859" s="93"/>
      <c r="U6859" s="39"/>
      <c r="V6859" s="39"/>
      <c r="W6859" s="39"/>
      <c r="X6859" s="39"/>
      <c r="Y6859" s="39"/>
      <c r="Z6859" s="39"/>
      <c r="AA6859" s="39"/>
      <c r="AB6859" s="39"/>
      <c r="AC6859" s="39"/>
      <c r="AD6859" s="39"/>
      <c r="AE6859" s="39"/>
      <c r="AT6859" s="18" t="s">
        <v>197</v>
      </c>
      <c r="AU6859" s="18" t="s">
        <v>80</v>
      </c>
    </row>
    <row r="6860" s="13" customFormat="1">
      <c r="A6860" s="13"/>
      <c r="B6860" s="249"/>
      <c r="C6860" s="250"/>
      <c r="D6860" s="242" t="s">
        <v>200</v>
      </c>
      <c r="E6860" s="251" t="s">
        <v>1</v>
      </c>
      <c r="F6860" s="252" t="s">
        <v>4309</v>
      </c>
      <c r="G6860" s="250"/>
      <c r="H6860" s="251" t="s">
        <v>1</v>
      </c>
      <c r="I6860" s="253"/>
      <c r="J6860" s="250"/>
      <c r="K6860" s="250"/>
      <c r="L6860" s="254"/>
      <c r="M6860" s="255"/>
      <c r="N6860" s="256"/>
      <c r="O6860" s="256"/>
      <c r="P6860" s="256"/>
      <c r="Q6860" s="256"/>
      <c r="R6860" s="256"/>
      <c r="S6860" s="256"/>
      <c r="T6860" s="257"/>
      <c r="U6860" s="13"/>
      <c r="V6860" s="13"/>
      <c r="W6860" s="13"/>
      <c r="X6860" s="13"/>
      <c r="Y6860" s="13"/>
      <c r="Z6860" s="13"/>
      <c r="AA6860" s="13"/>
      <c r="AB6860" s="13"/>
      <c r="AC6860" s="13"/>
      <c r="AD6860" s="13"/>
      <c r="AE6860" s="13"/>
      <c r="AT6860" s="258" t="s">
        <v>200</v>
      </c>
      <c r="AU6860" s="258" t="s">
        <v>80</v>
      </c>
      <c r="AV6860" s="13" t="s">
        <v>80</v>
      </c>
      <c r="AW6860" s="13" t="s">
        <v>30</v>
      </c>
      <c r="AX6860" s="13" t="s">
        <v>73</v>
      </c>
      <c r="AY6860" s="258" t="s">
        <v>189</v>
      </c>
    </row>
    <row r="6861" s="13" customFormat="1">
      <c r="A6861" s="13"/>
      <c r="B6861" s="249"/>
      <c r="C6861" s="250"/>
      <c r="D6861" s="242" t="s">
        <v>200</v>
      </c>
      <c r="E6861" s="251" t="s">
        <v>1</v>
      </c>
      <c r="F6861" s="252" t="s">
        <v>4344</v>
      </c>
      <c r="G6861" s="250"/>
      <c r="H6861" s="251" t="s">
        <v>1</v>
      </c>
      <c r="I6861" s="253"/>
      <c r="J6861" s="250"/>
      <c r="K6861" s="250"/>
      <c r="L6861" s="254"/>
      <c r="M6861" s="255"/>
      <c r="N6861" s="256"/>
      <c r="O6861" s="256"/>
      <c r="P6861" s="256"/>
      <c r="Q6861" s="256"/>
      <c r="R6861" s="256"/>
      <c r="S6861" s="256"/>
      <c r="T6861" s="257"/>
      <c r="U6861" s="13"/>
      <c r="V6861" s="13"/>
      <c r="W6861" s="13"/>
      <c r="X6861" s="13"/>
      <c r="Y6861" s="13"/>
      <c r="Z6861" s="13"/>
      <c r="AA6861" s="13"/>
      <c r="AB6861" s="13"/>
      <c r="AC6861" s="13"/>
      <c r="AD6861" s="13"/>
      <c r="AE6861" s="13"/>
      <c r="AT6861" s="258" t="s">
        <v>200</v>
      </c>
      <c r="AU6861" s="258" t="s">
        <v>80</v>
      </c>
      <c r="AV6861" s="13" t="s">
        <v>80</v>
      </c>
      <c r="AW6861" s="13" t="s">
        <v>30</v>
      </c>
      <c r="AX6861" s="13" t="s">
        <v>73</v>
      </c>
      <c r="AY6861" s="258" t="s">
        <v>189</v>
      </c>
    </row>
    <row r="6862" s="13" customFormat="1">
      <c r="A6862" s="13"/>
      <c r="B6862" s="249"/>
      <c r="C6862" s="250"/>
      <c r="D6862" s="242" t="s">
        <v>200</v>
      </c>
      <c r="E6862" s="251" t="s">
        <v>1</v>
      </c>
      <c r="F6862" s="252" t="s">
        <v>4345</v>
      </c>
      <c r="G6862" s="250"/>
      <c r="H6862" s="251" t="s">
        <v>1</v>
      </c>
      <c r="I6862" s="253"/>
      <c r="J6862" s="250"/>
      <c r="K6862" s="250"/>
      <c r="L6862" s="254"/>
      <c r="M6862" s="255"/>
      <c r="N6862" s="256"/>
      <c r="O6862" s="256"/>
      <c r="P6862" s="256"/>
      <c r="Q6862" s="256"/>
      <c r="R6862" s="256"/>
      <c r="S6862" s="256"/>
      <c r="T6862" s="257"/>
      <c r="U6862" s="13"/>
      <c r="V6862" s="13"/>
      <c r="W6862" s="13"/>
      <c r="X6862" s="13"/>
      <c r="Y6862" s="13"/>
      <c r="Z6862" s="13"/>
      <c r="AA6862" s="13"/>
      <c r="AB6862" s="13"/>
      <c r="AC6862" s="13"/>
      <c r="AD6862" s="13"/>
      <c r="AE6862" s="13"/>
      <c r="AT6862" s="258" t="s">
        <v>200</v>
      </c>
      <c r="AU6862" s="258" t="s">
        <v>80</v>
      </c>
      <c r="AV6862" s="13" t="s">
        <v>80</v>
      </c>
      <c r="AW6862" s="13" t="s">
        <v>30</v>
      </c>
      <c r="AX6862" s="13" t="s">
        <v>73</v>
      </c>
      <c r="AY6862" s="258" t="s">
        <v>189</v>
      </c>
    </row>
    <row r="6863" s="14" customFormat="1">
      <c r="A6863" s="14"/>
      <c r="B6863" s="259"/>
      <c r="C6863" s="260"/>
      <c r="D6863" s="242" t="s">
        <v>200</v>
      </c>
      <c r="E6863" s="261" t="s">
        <v>1</v>
      </c>
      <c r="F6863" s="262" t="s">
        <v>80</v>
      </c>
      <c r="G6863" s="260"/>
      <c r="H6863" s="263">
        <v>1</v>
      </c>
      <c r="I6863" s="264"/>
      <c r="J6863" s="260"/>
      <c r="K6863" s="260"/>
      <c r="L6863" s="265"/>
      <c r="M6863" s="266"/>
      <c r="N6863" s="267"/>
      <c r="O6863" s="267"/>
      <c r="P6863" s="267"/>
      <c r="Q6863" s="267"/>
      <c r="R6863" s="267"/>
      <c r="S6863" s="267"/>
      <c r="T6863" s="268"/>
      <c r="U6863" s="14"/>
      <c r="V6863" s="14"/>
      <c r="W6863" s="14"/>
      <c r="X6863" s="14"/>
      <c r="Y6863" s="14"/>
      <c r="Z6863" s="14"/>
      <c r="AA6863" s="14"/>
      <c r="AB6863" s="14"/>
      <c r="AC6863" s="14"/>
      <c r="AD6863" s="14"/>
      <c r="AE6863" s="14"/>
      <c r="AT6863" s="269" t="s">
        <v>200</v>
      </c>
      <c r="AU6863" s="269" t="s">
        <v>80</v>
      </c>
      <c r="AV6863" s="14" t="s">
        <v>82</v>
      </c>
      <c r="AW6863" s="14" t="s">
        <v>30</v>
      </c>
      <c r="AX6863" s="14" t="s">
        <v>80</v>
      </c>
      <c r="AY6863" s="269" t="s">
        <v>189</v>
      </c>
    </row>
    <row r="6864" s="2" customFormat="1" ht="21.75" customHeight="1">
      <c r="A6864" s="39"/>
      <c r="B6864" s="40"/>
      <c r="C6864" s="228" t="s">
        <v>4364</v>
      </c>
      <c r="D6864" s="228" t="s">
        <v>191</v>
      </c>
      <c r="E6864" s="229" t="s">
        <v>4365</v>
      </c>
      <c r="F6864" s="230" t="s">
        <v>4366</v>
      </c>
      <c r="G6864" s="231" t="s">
        <v>1029</v>
      </c>
      <c r="H6864" s="232">
        <v>1</v>
      </c>
      <c r="I6864" s="233"/>
      <c r="J6864" s="234">
        <f>ROUND(I6864*H6864,2)</f>
        <v>0</v>
      </c>
      <c r="K6864" s="235"/>
      <c r="L6864" s="45"/>
      <c r="M6864" s="236" t="s">
        <v>1</v>
      </c>
      <c r="N6864" s="237" t="s">
        <v>38</v>
      </c>
      <c r="O6864" s="92"/>
      <c r="P6864" s="238">
        <f>O6864*H6864</f>
        <v>0</v>
      </c>
      <c r="Q6864" s="238">
        <v>0</v>
      </c>
      <c r="R6864" s="238">
        <f>Q6864*H6864</f>
        <v>0</v>
      </c>
      <c r="S6864" s="238">
        <v>0</v>
      </c>
      <c r="T6864" s="239">
        <f>S6864*H6864</f>
        <v>0</v>
      </c>
      <c r="U6864" s="39"/>
      <c r="V6864" s="39"/>
      <c r="W6864" s="39"/>
      <c r="X6864" s="39"/>
      <c r="Y6864" s="39"/>
      <c r="Z6864" s="39"/>
      <c r="AA6864" s="39"/>
      <c r="AB6864" s="39"/>
      <c r="AC6864" s="39"/>
      <c r="AD6864" s="39"/>
      <c r="AE6864" s="39"/>
      <c r="AR6864" s="240" t="s">
        <v>4201</v>
      </c>
      <c r="AT6864" s="240" t="s">
        <v>191</v>
      </c>
      <c r="AU6864" s="240" t="s">
        <v>80</v>
      </c>
      <c r="AY6864" s="18" t="s">
        <v>189</v>
      </c>
      <c r="BE6864" s="241">
        <f>IF(N6864="základní",J6864,0)</f>
        <v>0</v>
      </c>
      <c r="BF6864" s="241">
        <f>IF(N6864="snížená",J6864,0)</f>
        <v>0</v>
      </c>
      <c r="BG6864" s="241">
        <f>IF(N6864="zákl. přenesená",J6864,0)</f>
        <v>0</v>
      </c>
      <c r="BH6864" s="241">
        <f>IF(N6864="sníž. přenesená",J6864,0)</f>
        <v>0</v>
      </c>
      <c r="BI6864" s="241">
        <f>IF(N6864="nulová",J6864,0)</f>
        <v>0</v>
      </c>
      <c r="BJ6864" s="18" t="s">
        <v>80</v>
      </c>
      <c r="BK6864" s="241">
        <f>ROUND(I6864*H6864,2)</f>
        <v>0</v>
      </c>
      <c r="BL6864" s="18" t="s">
        <v>4201</v>
      </c>
      <c r="BM6864" s="240" t="s">
        <v>4367</v>
      </c>
    </row>
    <row r="6865" s="2" customFormat="1">
      <c r="A6865" s="39"/>
      <c r="B6865" s="40"/>
      <c r="C6865" s="41"/>
      <c r="D6865" s="242" t="s">
        <v>197</v>
      </c>
      <c r="E6865" s="41"/>
      <c r="F6865" s="243" t="s">
        <v>4366</v>
      </c>
      <c r="G6865" s="41"/>
      <c r="H6865" s="41"/>
      <c r="I6865" s="244"/>
      <c r="J6865" s="41"/>
      <c r="K6865" s="41"/>
      <c r="L6865" s="45"/>
      <c r="M6865" s="245"/>
      <c r="N6865" s="246"/>
      <c r="O6865" s="92"/>
      <c r="P6865" s="92"/>
      <c r="Q6865" s="92"/>
      <c r="R6865" s="92"/>
      <c r="S6865" s="92"/>
      <c r="T6865" s="93"/>
      <c r="U6865" s="39"/>
      <c r="V6865" s="39"/>
      <c r="W6865" s="39"/>
      <c r="X6865" s="39"/>
      <c r="Y6865" s="39"/>
      <c r="Z6865" s="39"/>
      <c r="AA6865" s="39"/>
      <c r="AB6865" s="39"/>
      <c r="AC6865" s="39"/>
      <c r="AD6865" s="39"/>
      <c r="AE6865" s="39"/>
      <c r="AT6865" s="18" t="s">
        <v>197</v>
      </c>
      <c r="AU6865" s="18" t="s">
        <v>80</v>
      </c>
    </row>
    <row r="6866" s="13" customFormat="1">
      <c r="A6866" s="13"/>
      <c r="B6866" s="249"/>
      <c r="C6866" s="250"/>
      <c r="D6866" s="242" t="s">
        <v>200</v>
      </c>
      <c r="E6866" s="251" t="s">
        <v>1</v>
      </c>
      <c r="F6866" s="252" t="s">
        <v>4309</v>
      </c>
      <c r="G6866" s="250"/>
      <c r="H6866" s="251" t="s">
        <v>1</v>
      </c>
      <c r="I6866" s="253"/>
      <c r="J6866" s="250"/>
      <c r="K6866" s="250"/>
      <c r="L6866" s="254"/>
      <c r="M6866" s="255"/>
      <c r="N6866" s="256"/>
      <c r="O6866" s="256"/>
      <c r="P6866" s="256"/>
      <c r="Q6866" s="256"/>
      <c r="R6866" s="256"/>
      <c r="S6866" s="256"/>
      <c r="T6866" s="257"/>
      <c r="U6866" s="13"/>
      <c r="V6866" s="13"/>
      <c r="W6866" s="13"/>
      <c r="X6866" s="13"/>
      <c r="Y6866" s="13"/>
      <c r="Z6866" s="13"/>
      <c r="AA6866" s="13"/>
      <c r="AB6866" s="13"/>
      <c r="AC6866" s="13"/>
      <c r="AD6866" s="13"/>
      <c r="AE6866" s="13"/>
      <c r="AT6866" s="258" t="s">
        <v>200</v>
      </c>
      <c r="AU6866" s="258" t="s">
        <v>80</v>
      </c>
      <c r="AV6866" s="13" t="s">
        <v>80</v>
      </c>
      <c r="AW6866" s="13" t="s">
        <v>30</v>
      </c>
      <c r="AX6866" s="13" t="s">
        <v>73</v>
      </c>
      <c r="AY6866" s="258" t="s">
        <v>189</v>
      </c>
    </row>
    <row r="6867" s="13" customFormat="1">
      <c r="A6867" s="13"/>
      <c r="B6867" s="249"/>
      <c r="C6867" s="250"/>
      <c r="D6867" s="242" t="s">
        <v>200</v>
      </c>
      <c r="E6867" s="251" t="s">
        <v>1</v>
      </c>
      <c r="F6867" s="252" t="s">
        <v>4350</v>
      </c>
      <c r="G6867" s="250"/>
      <c r="H6867" s="251" t="s">
        <v>1</v>
      </c>
      <c r="I6867" s="253"/>
      <c r="J6867" s="250"/>
      <c r="K6867" s="250"/>
      <c r="L6867" s="254"/>
      <c r="M6867" s="255"/>
      <c r="N6867" s="256"/>
      <c r="O6867" s="256"/>
      <c r="P6867" s="256"/>
      <c r="Q6867" s="256"/>
      <c r="R6867" s="256"/>
      <c r="S6867" s="256"/>
      <c r="T6867" s="257"/>
      <c r="U6867" s="13"/>
      <c r="V6867" s="13"/>
      <c r="W6867" s="13"/>
      <c r="X6867" s="13"/>
      <c r="Y6867" s="13"/>
      <c r="Z6867" s="13"/>
      <c r="AA6867" s="13"/>
      <c r="AB6867" s="13"/>
      <c r="AC6867" s="13"/>
      <c r="AD6867" s="13"/>
      <c r="AE6867" s="13"/>
      <c r="AT6867" s="258" t="s">
        <v>200</v>
      </c>
      <c r="AU6867" s="258" t="s">
        <v>80</v>
      </c>
      <c r="AV6867" s="13" t="s">
        <v>80</v>
      </c>
      <c r="AW6867" s="13" t="s">
        <v>30</v>
      </c>
      <c r="AX6867" s="13" t="s">
        <v>73</v>
      </c>
      <c r="AY6867" s="258" t="s">
        <v>189</v>
      </c>
    </row>
    <row r="6868" s="13" customFormat="1">
      <c r="A6868" s="13"/>
      <c r="B6868" s="249"/>
      <c r="C6868" s="250"/>
      <c r="D6868" s="242" t="s">
        <v>200</v>
      </c>
      <c r="E6868" s="251" t="s">
        <v>1</v>
      </c>
      <c r="F6868" s="252" t="s">
        <v>4351</v>
      </c>
      <c r="G6868" s="250"/>
      <c r="H6868" s="251" t="s">
        <v>1</v>
      </c>
      <c r="I6868" s="253"/>
      <c r="J6868" s="250"/>
      <c r="K6868" s="250"/>
      <c r="L6868" s="254"/>
      <c r="M6868" s="255"/>
      <c r="N6868" s="256"/>
      <c r="O6868" s="256"/>
      <c r="P6868" s="256"/>
      <c r="Q6868" s="256"/>
      <c r="R6868" s="256"/>
      <c r="S6868" s="256"/>
      <c r="T6868" s="257"/>
      <c r="U6868" s="13"/>
      <c r="V6868" s="13"/>
      <c r="W6868" s="13"/>
      <c r="X6868" s="13"/>
      <c r="Y6868" s="13"/>
      <c r="Z6868" s="13"/>
      <c r="AA6868" s="13"/>
      <c r="AB6868" s="13"/>
      <c r="AC6868" s="13"/>
      <c r="AD6868" s="13"/>
      <c r="AE6868" s="13"/>
      <c r="AT6868" s="258" t="s">
        <v>200</v>
      </c>
      <c r="AU6868" s="258" t="s">
        <v>80</v>
      </c>
      <c r="AV6868" s="13" t="s">
        <v>80</v>
      </c>
      <c r="AW6868" s="13" t="s">
        <v>30</v>
      </c>
      <c r="AX6868" s="13" t="s">
        <v>73</v>
      </c>
      <c r="AY6868" s="258" t="s">
        <v>189</v>
      </c>
    </row>
    <row r="6869" s="14" customFormat="1">
      <c r="A6869" s="14"/>
      <c r="B6869" s="259"/>
      <c r="C6869" s="260"/>
      <c r="D6869" s="242" t="s">
        <v>200</v>
      </c>
      <c r="E6869" s="261" t="s">
        <v>1</v>
      </c>
      <c r="F6869" s="262" t="s">
        <v>80</v>
      </c>
      <c r="G6869" s="260"/>
      <c r="H6869" s="263">
        <v>1</v>
      </c>
      <c r="I6869" s="264"/>
      <c r="J6869" s="260"/>
      <c r="K6869" s="260"/>
      <c r="L6869" s="265"/>
      <c r="M6869" s="266"/>
      <c r="N6869" s="267"/>
      <c r="O6869" s="267"/>
      <c r="P6869" s="267"/>
      <c r="Q6869" s="267"/>
      <c r="R6869" s="267"/>
      <c r="S6869" s="267"/>
      <c r="T6869" s="268"/>
      <c r="U6869" s="14"/>
      <c r="V6869" s="14"/>
      <c r="W6869" s="14"/>
      <c r="X6869" s="14"/>
      <c r="Y6869" s="14"/>
      <c r="Z6869" s="14"/>
      <c r="AA6869" s="14"/>
      <c r="AB6869" s="14"/>
      <c r="AC6869" s="14"/>
      <c r="AD6869" s="14"/>
      <c r="AE6869" s="14"/>
      <c r="AT6869" s="269" t="s">
        <v>200</v>
      </c>
      <c r="AU6869" s="269" t="s">
        <v>80</v>
      </c>
      <c r="AV6869" s="14" t="s">
        <v>82</v>
      </c>
      <c r="AW6869" s="14" t="s">
        <v>30</v>
      </c>
      <c r="AX6869" s="14" t="s">
        <v>80</v>
      </c>
      <c r="AY6869" s="269" t="s">
        <v>189</v>
      </c>
    </row>
    <row r="6870" s="2" customFormat="1" ht="16.5" customHeight="1">
      <c r="A6870" s="39"/>
      <c r="B6870" s="40"/>
      <c r="C6870" s="228" t="s">
        <v>4368</v>
      </c>
      <c r="D6870" s="228" t="s">
        <v>191</v>
      </c>
      <c r="E6870" s="229" t="s">
        <v>4369</v>
      </c>
      <c r="F6870" s="230" t="s">
        <v>4370</v>
      </c>
      <c r="G6870" s="231" t="s">
        <v>359</v>
      </c>
      <c r="H6870" s="232">
        <v>3</v>
      </c>
      <c r="I6870" s="233"/>
      <c r="J6870" s="234">
        <f>ROUND(I6870*H6870,2)</f>
        <v>0</v>
      </c>
      <c r="K6870" s="235"/>
      <c r="L6870" s="45"/>
      <c r="M6870" s="236" t="s">
        <v>1</v>
      </c>
      <c r="N6870" s="237" t="s">
        <v>38</v>
      </c>
      <c r="O6870" s="92"/>
      <c r="P6870" s="238">
        <f>O6870*H6870</f>
        <v>0</v>
      </c>
      <c r="Q6870" s="238">
        <v>0</v>
      </c>
      <c r="R6870" s="238">
        <f>Q6870*H6870</f>
        <v>0</v>
      </c>
      <c r="S6870" s="238">
        <v>0</v>
      </c>
      <c r="T6870" s="239">
        <f>S6870*H6870</f>
        <v>0</v>
      </c>
      <c r="U6870" s="39"/>
      <c r="V6870" s="39"/>
      <c r="W6870" s="39"/>
      <c r="X6870" s="39"/>
      <c r="Y6870" s="39"/>
      <c r="Z6870" s="39"/>
      <c r="AA6870" s="39"/>
      <c r="AB6870" s="39"/>
      <c r="AC6870" s="39"/>
      <c r="AD6870" s="39"/>
      <c r="AE6870" s="39"/>
      <c r="AR6870" s="240" t="s">
        <v>4201</v>
      </c>
      <c r="AT6870" s="240" t="s">
        <v>191</v>
      </c>
      <c r="AU6870" s="240" t="s">
        <v>80</v>
      </c>
      <c r="AY6870" s="18" t="s">
        <v>189</v>
      </c>
      <c r="BE6870" s="241">
        <f>IF(N6870="základní",J6870,0)</f>
        <v>0</v>
      </c>
      <c r="BF6870" s="241">
        <f>IF(N6870="snížená",J6870,0)</f>
        <v>0</v>
      </c>
      <c r="BG6870" s="241">
        <f>IF(N6870="zákl. přenesená",J6870,0)</f>
        <v>0</v>
      </c>
      <c r="BH6870" s="241">
        <f>IF(N6870="sníž. přenesená",J6870,0)</f>
        <v>0</v>
      </c>
      <c r="BI6870" s="241">
        <f>IF(N6870="nulová",J6870,0)</f>
        <v>0</v>
      </c>
      <c r="BJ6870" s="18" t="s">
        <v>80</v>
      </c>
      <c r="BK6870" s="241">
        <f>ROUND(I6870*H6870,2)</f>
        <v>0</v>
      </c>
      <c r="BL6870" s="18" t="s">
        <v>4201</v>
      </c>
      <c r="BM6870" s="240" t="s">
        <v>4371</v>
      </c>
    </row>
    <row r="6871" s="2" customFormat="1">
      <c r="A6871" s="39"/>
      <c r="B6871" s="40"/>
      <c r="C6871" s="41"/>
      <c r="D6871" s="242" t="s">
        <v>197</v>
      </c>
      <c r="E6871" s="41"/>
      <c r="F6871" s="243" t="s">
        <v>4370</v>
      </c>
      <c r="G6871" s="41"/>
      <c r="H6871" s="41"/>
      <c r="I6871" s="244"/>
      <c r="J6871" s="41"/>
      <c r="K6871" s="41"/>
      <c r="L6871" s="45"/>
      <c r="M6871" s="245"/>
      <c r="N6871" s="246"/>
      <c r="O6871" s="92"/>
      <c r="P6871" s="92"/>
      <c r="Q6871" s="92"/>
      <c r="R6871" s="92"/>
      <c r="S6871" s="92"/>
      <c r="T6871" s="93"/>
      <c r="U6871" s="39"/>
      <c r="V6871" s="39"/>
      <c r="W6871" s="39"/>
      <c r="X6871" s="39"/>
      <c r="Y6871" s="39"/>
      <c r="Z6871" s="39"/>
      <c r="AA6871" s="39"/>
      <c r="AB6871" s="39"/>
      <c r="AC6871" s="39"/>
      <c r="AD6871" s="39"/>
      <c r="AE6871" s="39"/>
      <c r="AT6871" s="18" t="s">
        <v>197</v>
      </c>
      <c r="AU6871" s="18" t="s">
        <v>80</v>
      </c>
    </row>
    <row r="6872" s="13" customFormat="1">
      <c r="A6872" s="13"/>
      <c r="B6872" s="249"/>
      <c r="C6872" s="250"/>
      <c r="D6872" s="242" t="s">
        <v>200</v>
      </c>
      <c r="E6872" s="251" t="s">
        <v>1</v>
      </c>
      <c r="F6872" s="252" t="s">
        <v>4372</v>
      </c>
      <c r="G6872" s="250"/>
      <c r="H6872" s="251" t="s">
        <v>1</v>
      </c>
      <c r="I6872" s="253"/>
      <c r="J6872" s="250"/>
      <c r="K6872" s="250"/>
      <c r="L6872" s="254"/>
      <c r="M6872" s="255"/>
      <c r="N6872" s="256"/>
      <c r="O6872" s="256"/>
      <c r="P6872" s="256"/>
      <c r="Q6872" s="256"/>
      <c r="R6872" s="256"/>
      <c r="S6872" s="256"/>
      <c r="T6872" s="257"/>
      <c r="U6872" s="13"/>
      <c r="V6872" s="13"/>
      <c r="W6872" s="13"/>
      <c r="X6872" s="13"/>
      <c r="Y6872" s="13"/>
      <c r="Z6872" s="13"/>
      <c r="AA6872" s="13"/>
      <c r="AB6872" s="13"/>
      <c r="AC6872" s="13"/>
      <c r="AD6872" s="13"/>
      <c r="AE6872" s="13"/>
      <c r="AT6872" s="258" t="s">
        <v>200</v>
      </c>
      <c r="AU6872" s="258" t="s">
        <v>80</v>
      </c>
      <c r="AV6872" s="13" t="s">
        <v>80</v>
      </c>
      <c r="AW6872" s="13" t="s">
        <v>30</v>
      </c>
      <c r="AX6872" s="13" t="s">
        <v>73</v>
      </c>
      <c r="AY6872" s="258" t="s">
        <v>189</v>
      </c>
    </row>
    <row r="6873" s="13" customFormat="1">
      <c r="A6873" s="13"/>
      <c r="B6873" s="249"/>
      <c r="C6873" s="250"/>
      <c r="D6873" s="242" t="s">
        <v>200</v>
      </c>
      <c r="E6873" s="251" t="s">
        <v>1</v>
      </c>
      <c r="F6873" s="252" t="s">
        <v>4373</v>
      </c>
      <c r="G6873" s="250"/>
      <c r="H6873" s="251" t="s">
        <v>1</v>
      </c>
      <c r="I6873" s="253"/>
      <c r="J6873" s="250"/>
      <c r="K6873" s="250"/>
      <c r="L6873" s="254"/>
      <c r="M6873" s="255"/>
      <c r="N6873" s="256"/>
      <c r="O6873" s="256"/>
      <c r="P6873" s="256"/>
      <c r="Q6873" s="256"/>
      <c r="R6873" s="256"/>
      <c r="S6873" s="256"/>
      <c r="T6873" s="257"/>
      <c r="U6873" s="13"/>
      <c r="V6873" s="13"/>
      <c r="W6873" s="13"/>
      <c r="X6873" s="13"/>
      <c r="Y6873" s="13"/>
      <c r="Z6873" s="13"/>
      <c r="AA6873" s="13"/>
      <c r="AB6873" s="13"/>
      <c r="AC6873" s="13"/>
      <c r="AD6873" s="13"/>
      <c r="AE6873" s="13"/>
      <c r="AT6873" s="258" t="s">
        <v>200</v>
      </c>
      <c r="AU6873" s="258" t="s">
        <v>80</v>
      </c>
      <c r="AV6873" s="13" t="s">
        <v>80</v>
      </c>
      <c r="AW6873" s="13" t="s">
        <v>30</v>
      </c>
      <c r="AX6873" s="13" t="s">
        <v>73</v>
      </c>
      <c r="AY6873" s="258" t="s">
        <v>189</v>
      </c>
    </row>
    <row r="6874" s="13" customFormat="1">
      <c r="A6874" s="13"/>
      <c r="B6874" s="249"/>
      <c r="C6874" s="250"/>
      <c r="D6874" s="242" t="s">
        <v>200</v>
      </c>
      <c r="E6874" s="251" t="s">
        <v>1</v>
      </c>
      <c r="F6874" s="252" t="s">
        <v>4374</v>
      </c>
      <c r="G6874" s="250"/>
      <c r="H6874" s="251" t="s">
        <v>1</v>
      </c>
      <c r="I6874" s="253"/>
      <c r="J6874" s="250"/>
      <c r="K6874" s="250"/>
      <c r="L6874" s="254"/>
      <c r="M6874" s="255"/>
      <c r="N6874" s="256"/>
      <c r="O6874" s="256"/>
      <c r="P6874" s="256"/>
      <c r="Q6874" s="256"/>
      <c r="R6874" s="256"/>
      <c r="S6874" s="256"/>
      <c r="T6874" s="257"/>
      <c r="U6874" s="13"/>
      <c r="V6874" s="13"/>
      <c r="W6874" s="13"/>
      <c r="X6874" s="13"/>
      <c r="Y6874" s="13"/>
      <c r="Z6874" s="13"/>
      <c r="AA6874" s="13"/>
      <c r="AB6874" s="13"/>
      <c r="AC6874" s="13"/>
      <c r="AD6874" s="13"/>
      <c r="AE6874" s="13"/>
      <c r="AT6874" s="258" t="s">
        <v>200</v>
      </c>
      <c r="AU6874" s="258" t="s">
        <v>80</v>
      </c>
      <c r="AV6874" s="13" t="s">
        <v>80</v>
      </c>
      <c r="AW6874" s="13" t="s">
        <v>30</v>
      </c>
      <c r="AX6874" s="13" t="s">
        <v>73</v>
      </c>
      <c r="AY6874" s="258" t="s">
        <v>189</v>
      </c>
    </row>
    <row r="6875" s="13" customFormat="1">
      <c r="A6875" s="13"/>
      <c r="B6875" s="249"/>
      <c r="C6875" s="250"/>
      <c r="D6875" s="242" t="s">
        <v>200</v>
      </c>
      <c r="E6875" s="251" t="s">
        <v>1</v>
      </c>
      <c r="F6875" s="252" t="s">
        <v>4375</v>
      </c>
      <c r="G6875" s="250"/>
      <c r="H6875" s="251" t="s">
        <v>1</v>
      </c>
      <c r="I6875" s="253"/>
      <c r="J6875" s="250"/>
      <c r="K6875" s="250"/>
      <c r="L6875" s="254"/>
      <c r="M6875" s="255"/>
      <c r="N6875" s="256"/>
      <c r="O6875" s="256"/>
      <c r="P6875" s="256"/>
      <c r="Q6875" s="256"/>
      <c r="R6875" s="256"/>
      <c r="S6875" s="256"/>
      <c r="T6875" s="257"/>
      <c r="U6875" s="13"/>
      <c r="V6875" s="13"/>
      <c r="W6875" s="13"/>
      <c r="X6875" s="13"/>
      <c r="Y6875" s="13"/>
      <c r="Z6875" s="13"/>
      <c r="AA6875" s="13"/>
      <c r="AB6875" s="13"/>
      <c r="AC6875" s="13"/>
      <c r="AD6875" s="13"/>
      <c r="AE6875" s="13"/>
      <c r="AT6875" s="258" t="s">
        <v>200</v>
      </c>
      <c r="AU6875" s="258" t="s">
        <v>80</v>
      </c>
      <c r="AV6875" s="13" t="s">
        <v>80</v>
      </c>
      <c r="AW6875" s="13" t="s">
        <v>30</v>
      </c>
      <c r="AX6875" s="13" t="s">
        <v>73</v>
      </c>
      <c r="AY6875" s="258" t="s">
        <v>189</v>
      </c>
    </row>
    <row r="6876" s="13" customFormat="1">
      <c r="A6876" s="13"/>
      <c r="B6876" s="249"/>
      <c r="C6876" s="250"/>
      <c r="D6876" s="242" t="s">
        <v>200</v>
      </c>
      <c r="E6876" s="251" t="s">
        <v>1</v>
      </c>
      <c r="F6876" s="252" t="s">
        <v>4376</v>
      </c>
      <c r="G6876" s="250"/>
      <c r="H6876" s="251" t="s">
        <v>1</v>
      </c>
      <c r="I6876" s="253"/>
      <c r="J6876" s="250"/>
      <c r="K6876" s="250"/>
      <c r="L6876" s="254"/>
      <c r="M6876" s="255"/>
      <c r="N6876" s="256"/>
      <c r="O6876" s="256"/>
      <c r="P6876" s="256"/>
      <c r="Q6876" s="256"/>
      <c r="R6876" s="256"/>
      <c r="S6876" s="256"/>
      <c r="T6876" s="257"/>
      <c r="U6876" s="13"/>
      <c r="V6876" s="13"/>
      <c r="W6876" s="13"/>
      <c r="X6876" s="13"/>
      <c r="Y6876" s="13"/>
      <c r="Z6876" s="13"/>
      <c r="AA6876" s="13"/>
      <c r="AB6876" s="13"/>
      <c r="AC6876" s="13"/>
      <c r="AD6876" s="13"/>
      <c r="AE6876" s="13"/>
      <c r="AT6876" s="258" t="s">
        <v>200</v>
      </c>
      <c r="AU6876" s="258" t="s">
        <v>80</v>
      </c>
      <c r="AV6876" s="13" t="s">
        <v>80</v>
      </c>
      <c r="AW6876" s="13" t="s">
        <v>30</v>
      </c>
      <c r="AX6876" s="13" t="s">
        <v>73</v>
      </c>
      <c r="AY6876" s="258" t="s">
        <v>189</v>
      </c>
    </row>
    <row r="6877" s="13" customFormat="1">
      <c r="A6877" s="13"/>
      <c r="B6877" s="249"/>
      <c r="C6877" s="250"/>
      <c r="D6877" s="242" t="s">
        <v>200</v>
      </c>
      <c r="E6877" s="251" t="s">
        <v>1</v>
      </c>
      <c r="F6877" s="252" t="s">
        <v>4377</v>
      </c>
      <c r="G6877" s="250"/>
      <c r="H6877" s="251" t="s">
        <v>1</v>
      </c>
      <c r="I6877" s="253"/>
      <c r="J6877" s="250"/>
      <c r="K6877" s="250"/>
      <c r="L6877" s="254"/>
      <c r="M6877" s="255"/>
      <c r="N6877" s="256"/>
      <c r="O6877" s="256"/>
      <c r="P6877" s="256"/>
      <c r="Q6877" s="256"/>
      <c r="R6877" s="256"/>
      <c r="S6877" s="256"/>
      <c r="T6877" s="257"/>
      <c r="U6877" s="13"/>
      <c r="V6877" s="13"/>
      <c r="W6877" s="13"/>
      <c r="X6877" s="13"/>
      <c r="Y6877" s="13"/>
      <c r="Z6877" s="13"/>
      <c r="AA6877" s="13"/>
      <c r="AB6877" s="13"/>
      <c r="AC6877" s="13"/>
      <c r="AD6877" s="13"/>
      <c r="AE6877" s="13"/>
      <c r="AT6877" s="258" t="s">
        <v>200</v>
      </c>
      <c r="AU6877" s="258" t="s">
        <v>80</v>
      </c>
      <c r="AV6877" s="13" t="s">
        <v>80</v>
      </c>
      <c r="AW6877" s="13" t="s">
        <v>30</v>
      </c>
      <c r="AX6877" s="13" t="s">
        <v>73</v>
      </c>
      <c r="AY6877" s="258" t="s">
        <v>189</v>
      </c>
    </row>
    <row r="6878" s="13" customFormat="1">
      <c r="A6878" s="13"/>
      <c r="B6878" s="249"/>
      <c r="C6878" s="250"/>
      <c r="D6878" s="242" t="s">
        <v>200</v>
      </c>
      <c r="E6878" s="251" t="s">
        <v>1</v>
      </c>
      <c r="F6878" s="252" t="s">
        <v>4378</v>
      </c>
      <c r="G6878" s="250"/>
      <c r="H6878" s="251" t="s">
        <v>1</v>
      </c>
      <c r="I6878" s="253"/>
      <c r="J6878" s="250"/>
      <c r="K6878" s="250"/>
      <c r="L6878" s="254"/>
      <c r="M6878" s="255"/>
      <c r="N6878" s="256"/>
      <c r="O6878" s="256"/>
      <c r="P6878" s="256"/>
      <c r="Q6878" s="256"/>
      <c r="R6878" s="256"/>
      <c r="S6878" s="256"/>
      <c r="T6878" s="257"/>
      <c r="U6878" s="13"/>
      <c r="V6878" s="13"/>
      <c r="W6878" s="13"/>
      <c r="X6878" s="13"/>
      <c r="Y6878" s="13"/>
      <c r="Z6878" s="13"/>
      <c r="AA6878" s="13"/>
      <c r="AB6878" s="13"/>
      <c r="AC6878" s="13"/>
      <c r="AD6878" s="13"/>
      <c r="AE6878" s="13"/>
      <c r="AT6878" s="258" t="s">
        <v>200</v>
      </c>
      <c r="AU6878" s="258" t="s">
        <v>80</v>
      </c>
      <c r="AV6878" s="13" t="s">
        <v>80</v>
      </c>
      <c r="AW6878" s="13" t="s">
        <v>30</v>
      </c>
      <c r="AX6878" s="13" t="s">
        <v>73</v>
      </c>
      <c r="AY6878" s="258" t="s">
        <v>189</v>
      </c>
    </row>
    <row r="6879" s="13" customFormat="1">
      <c r="A6879" s="13"/>
      <c r="B6879" s="249"/>
      <c r="C6879" s="250"/>
      <c r="D6879" s="242" t="s">
        <v>200</v>
      </c>
      <c r="E6879" s="251" t="s">
        <v>1</v>
      </c>
      <c r="F6879" s="252" t="s">
        <v>4379</v>
      </c>
      <c r="G6879" s="250"/>
      <c r="H6879" s="251" t="s">
        <v>1</v>
      </c>
      <c r="I6879" s="253"/>
      <c r="J6879" s="250"/>
      <c r="K6879" s="250"/>
      <c r="L6879" s="254"/>
      <c r="M6879" s="255"/>
      <c r="N6879" s="256"/>
      <c r="O6879" s="256"/>
      <c r="P6879" s="256"/>
      <c r="Q6879" s="256"/>
      <c r="R6879" s="256"/>
      <c r="S6879" s="256"/>
      <c r="T6879" s="257"/>
      <c r="U6879" s="13"/>
      <c r="V6879" s="13"/>
      <c r="W6879" s="13"/>
      <c r="X6879" s="13"/>
      <c r="Y6879" s="13"/>
      <c r="Z6879" s="13"/>
      <c r="AA6879" s="13"/>
      <c r="AB6879" s="13"/>
      <c r="AC6879" s="13"/>
      <c r="AD6879" s="13"/>
      <c r="AE6879" s="13"/>
      <c r="AT6879" s="258" t="s">
        <v>200</v>
      </c>
      <c r="AU6879" s="258" t="s">
        <v>80</v>
      </c>
      <c r="AV6879" s="13" t="s">
        <v>80</v>
      </c>
      <c r="AW6879" s="13" t="s">
        <v>30</v>
      </c>
      <c r="AX6879" s="13" t="s">
        <v>73</v>
      </c>
      <c r="AY6879" s="258" t="s">
        <v>189</v>
      </c>
    </row>
    <row r="6880" s="13" customFormat="1">
      <c r="A6880" s="13"/>
      <c r="B6880" s="249"/>
      <c r="C6880" s="250"/>
      <c r="D6880" s="242" t="s">
        <v>200</v>
      </c>
      <c r="E6880" s="251" t="s">
        <v>1</v>
      </c>
      <c r="F6880" s="252" t="s">
        <v>4380</v>
      </c>
      <c r="G6880" s="250"/>
      <c r="H6880" s="251" t="s">
        <v>1</v>
      </c>
      <c r="I6880" s="253"/>
      <c r="J6880" s="250"/>
      <c r="K6880" s="250"/>
      <c r="L6880" s="254"/>
      <c r="M6880" s="255"/>
      <c r="N6880" s="256"/>
      <c r="O6880" s="256"/>
      <c r="P6880" s="256"/>
      <c r="Q6880" s="256"/>
      <c r="R6880" s="256"/>
      <c r="S6880" s="256"/>
      <c r="T6880" s="257"/>
      <c r="U6880" s="13"/>
      <c r="V6880" s="13"/>
      <c r="W6880" s="13"/>
      <c r="X6880" s="13"/>
      <c r="Y6880" s="13"/>
      <c r="Z6880" s="13"/>
      <c r="AA6880" s="13"/>
      <c r="AB6880" s="13"/>
      <c r="AC6880" s="13"/>
      <c r="AD6880" s="13"/>
      <c r="AE6880" s="13"/>
      <c r="AT6880" s="258" t="s">
        <v>200</v>
      </c>
      <c r="AU6880" s="258" t="s">
        <v>80</v>
      </c>
      <c r="AV6880" s="13" t="s">
        <v>80</v>
      </c>
      <c r="AW6880" s="13" t="s">
        <v>30</v>
      </c>
      <c r="AX6880" s="13" t="s">
        <v>73</v>
      </c>
      <c r="AY6880" s="258" t="s">
        <v>189</v>
      </c>
    </row>
    <row r="6881" s="13" customFormat="1">
      <c r="A6881" s="13"/>
      <c r="B6881" s="249"/>
      <c r="C6881" s="250"/>
      <c r="D6881" s="242" t="s">
        <v>200</v>
      </c>
      <c r="E6881" s="251" t="s">
        <v>1</v>
      </c>
      <c r="F6881" s="252" t="s">
        <v>4381</v>
      </c>
      <c r="G6881" s="250"/>
      <c r="H6881" s="251" t="s">
        <v>1</v>
      </c>
      <c r="I6881" s="253"/>
      <c r="J6881" s="250"/>
      <c r="K6881" s="250"/>
      <c r="L6881" s="254"/>
      <c r="M6881" s="255"/>
      <c r="N6881" s="256"/>
      <c r="O6881" s="256"/>
      <c r="P6881" s="256"/>
      <c r="Q6881" s="256"/>
      <c r="R6881" s="256"/>
      <c r="S6881" s="256"/>
      <c r="T6881" s="257"/>
      <c r="U6881" s="13"/>
      <c r="V6881" s="13"/>
      <c r="W6881" s="13"/>
      <c r="X6881" s="13"/>
      <c r="Y6881" s="13"/>
      <c r="Z6881" s="13"/>
      <c r="AA6881" s="13"/>
      <c r="AB6881" s="13"/>
      <c r="AC6881" s="13"/>
      <c r="AD6881" s="13"/>
      <c r="AE6881" s="13"/>
      <c r="AT6881" s="258" t="s">
        <v>200</v>
      </c>
      <c r="AU6881" s="258" t="s">
        <v>80</v>
      </c>
      <c r="AV6881" s="13" t="s">
        <v>80</v>
      </c>
      <c r="AW6881" s="13" t="s">
        <v>30</v>
      </c>
      <c r="AX6881" s="13" t="s">
        <v>73</v>
      </c>
      <c r="AY6881" s="258" t="s">
        <v>189</v>
      </c>
    </row>
    <row r="6882" s="13" customFormat="1">
      <c r="A6882" s="13"/>
      <c r="B6882" s="249"/>
      <c r="C6882" s="250"/>
      <c r="D6882" s="242" t="s">
        <v>200</v>
      </c>
      <c r="E6882" s="251" t="s">
        <v>1</v>
      </c>
      <c r="F6882" s="252" t="s">
        <v>4382</v>
      </c>
      <c r="G6882" s="250"/>
      <c r="H6882" s="251" t="s">
        <v>1</v>
      </c>
      <c r="I6882" s="253"/>
      <c r="J6882" s="250"/>
      <c r="K6882" s="250"/>
      <c r="L6882" s="254"/>
      <c r="M6882" s="255"/>
      <c r="N6882" s="256"/>
      <c r="O6882" s="256"/>
      <c r="P6882" s="256"/>
      <c r="Q6882" s="256"/>
      <c r="R6882" s="256"/>
      <c r="S6882" s="256"/>
      <c r="T6882" s="257"/>
      <c r="U6882" s="13"/>
      <c r="V6882" s="13"/>
      <c r="W6882" s="13"/>
      <c r="X6882" s="13"/>
      <c r="Y6882" s="13"/>
      <c r="Z6882" s="13"/>
      <c r="AA6882" s="13"/>
      <c r="AB6882" s="13"/>
      <c r="AC6882" s="13"/>
      <c r="AD6882" s="13"/>
      <c r="AE6882" s="13"/>
      <c r="AT6882" s="258" t="s">
        <v>200</v>
      </c>
      <c r="AU6882" s="258" t="s">
        <v>80</v>
      </c>
      <c r="AV6882" s="13" t="s">
        <v>80</v>
      </c>
      <c r="AW6882" s="13" t="s">
        <v>30</v>
      </c>
      <c r="AX6882" s="13" t="s">
        <v>73</v>
      </c>
      <c r="AY6882" s="258" t="s">
        <v>189</v>
      </c>
    </row>
    <row r="6883" s="14" customFormat="1">
      <c r="A6883" s="14"/>
      <c r="B6883" s="259"/>
      <c r="C6883" s="260"/>
      <c r="D6883" s="242" t="s">
        <v>200</v>
      </c>
      <c r="E6883" s="261" t="s">
        <v>1</v>
      </c>
      <c r="F6883" s="262" t="s">
        <v>214</v>
      </c>
      <c r="G6883" s="260"/>
      <c r="H6883" s="263">
        <v>3</v>
      </c>
      <c r="I6883" s="264"/>
      <c r="J6883" s="260"/>
      <c r="K6883" s="260"/>
      <c r="L6883" s="265"/>
      <c r="M6883" s="266"/>
      <c r="N6883" s="267"/>
      <c r="O6883" s="267"/>
      <c r="P6883" s="267"/>
      <c r="Q6883" s="267"/>
      <c r="R6883" s="267"/>
      <c r="S6883" s="267"/>
      <c r="T6883" s="268"/>
      <c r="U6883" s="14"/>
      <c r="V6883" s="14"/>
      <c r="W6883" s="14"/>
      <c r="X6883" s="14"/>
      <c r="Y6883" s="14"/>
      <c r="Z6883" s="14"/>
      <c r="AA6883" s="14"/>
      <c r="AB6883" s="14"/>
      <c r="AC6883" s="14"/>
      <c r="AD6883" s="14"/>
      <c r="AE6883" s="14"/>
      <c r="AT6883" s="269" t="s">
        <v>200</v>
      </c>
      <c r="AU6883" s="269" t="s">
        <v>80</v>
      </c>
      <c r="AV6883" s="14" t="s">
        <v>82</v>
      </c>
      <c r="AW6883" s="14" t="s">
        <v>30</v>
      </c>
      <c r="AX6883" s="14" t="s">
        <v>80</v>
      </c>
      <c r="AY6883" s="269" t="s">
        <v>189</v>
      </c>
    </row>
    <row r="6884" s="2" customFormat="1" ht="16.5" customHeight="1">
      <c r="A6884" s="39"/>
      <c r="B6884" s="40"/>
      <c r="C6884" s="228" t="s">
        <v>4383</v>
      </c>
      <c r="D6884" s="228" t="s">
        <v>191</v>
      </c>
      <c r="E6884" s="229" t="s">
        <v>4384</v>
      </c>
      <c r="F6884" s="230" t="s">
        <v>4385</v>
      </c>
      <c r="G6884" s="231" t="s">
        <v>359</v>
      </c>
      <c r="H6884" s="232">
        <v>1</v>
      </c>
      <c r="I6884" s="233"/>
      <c r="J6884" s="234">
        <f>ROUND(I6884*H6884,2)</f>
        <v>0</v>
      </c>
      <c r="K6884" s="235"/>
      <c r="L6884" s="45"/>
      <c r="M6884" s="236" t="s">
        <v>1</v>
      </c>
      <c r="N6884" s="237" t="s">
        <v>38</v>
      </c>
      <c r="O6884" s="92"/>
      <c r="P6884" s="238">
        <f>O6884*H6884</f>
        <v>0</v>
      </c>
      <c r="Q6884" s="238">
        <v>0</v>
      </c>
      <c r="R6884" s="238">
        <f>Q6884*H6884</f>
        <v>0</v>
      </c>
      <c r="S6884" s="238">
        <v>0</v>
      </c>
      <c r="T6884" s="239">
        <f>S6884*H6884</f>
        <v>0</v>
      </c>
      <c r="U6884" s="39"/>
      <c r="V6884" s="39"/>
      <c r="W6884" s="39"/>
      <c r="X6884" s="39"/>
      <c r="Y6884" s="39"/>
      <c r="Z6884" s="39"/>
      <c r="AA6884" s="39"/>
      <c r="AB6884" s="39"/>
      <c r="AC6884" s="39"/>
      <c r="AD6884" s="39"/>
      <c r="AE6884" s="39"/>
      <c r="AR6884" s="240" t="s">
        <v>4201</v>
      </c>
      <c r="AT6884" s="240" t="s">
        <v>191</v>
      </c>
      <c r="AU6884" s="240" t="s">
        <v>80</v>
      </c>
      <c r="AY6884" s="18" t="s">
        <v>189</v>
      </c>
      <c r="BE6884" s="241">
        <f>IF(N6884="základní",J6884,0)</f>
        <v>0</v>
      </c>
      <c r="BF6884" s="241">
        <f>IF(N6884="snížená",J6884,0)</f>
        <v>0</v>
      </c>
      <c r="BG6884" s="241">
        <f>IF(N6884="zákl. přenesená",J6884,0)</f>
        <v>0</v>
      </c>
      <c r="BH6884" s="241">
        <f>IF(N6884="sníž. přenesená",J6884,0)</f>
        <v>0</v>
      </c>
      <c r="BI6884" s="241">
        <f>IF(N6884="nulová",J6884,0)</f>
        <v>0</v>
      </c>
      <c r="BJ6884" s="18" t="s">
        <v>80</v>
      </c>
      <c r="BK6884" s="241">
        <f>ROUND(I6884*H6884,2)</f>
        <v>0</v>
      </c>
      <c r="BL6884" s="18" t="s">
        <v>4201</v>
      </c>
      <c r="BM6884" s="240" t="s">
        <v>4386</v>
      </c>
    </row>
    <row r="6885" s="2" customFormat="1">
      <c r="A6885" s="39"/>
      <c r="B6885" s="40"/>
      <c r="C6885" s="41"/>
      <c r="D6885" s="242" t="s">
        <v>197</v>
      </c>
      <c r="E6885" s="41"/>
      <c r="F6885" s="243" t="s">
        <v>4385</v>
      </c>
      <c r="G6885" s="41"/>
      <c r="H6885" s="41"/>
      <c r="I6885" s="244"/>
      <c r="J6885" s="41"/>
      <c r="K6885" s="41"/>
      <c r="L6885" s="45"/>
      <c r="M6885" s="245"/>
      <c r="N6885" s="246"/>
      <c r="O6885" s="92"/>
      <c r="P6885" s="92"/>
      <c r="Q6885" s="92"/>
      <c r="R6885" s="92"/>
      <c r="S6885" s="92"/>
      <c r="T6885" s="93"/>
      <c r="U6885" s="39"/>
      <c r="V6885" s="39"/>
      <c r="W6885" s="39"/>
      <c r="X6885" s="39"/>
      <c r="Y6885" s="39"/>
      <c r="Z6885" s="39"/>
      <c r="AA6885" s="39"/>
      <c r="AB6885" s="39"/>
      <c r="AC6885" s="39"/>
      <c r="AD6885" s="39"/>
      <c r="AE6885" s="39"/>
      <c r="AT6885" s="18" t="s">
        <v>197</v>
      </c>
      <c r="AU6885" s="18" t="s">
        <v>80</v>
      </c>
    </row>
    <row r="6886" s="13" customFormat="1">
      <c r="A6886" s="13"/>
      <c r="B6886" s="249"/>
      <c r="C6886" s="250"/>
      <c r="D6886" s="242" t="s">
        <v>200</v>
      </c>
      <c r="E6886" s="251" t="s">
        <v>1</v>
      </c>
      <c r="F6886" s="252" t="s">
        <v>4387</v>
      </c>
      <c r="G6886" s="250"/>
      <c r="H6886" s="251" t="s">
        <v>1</v>
      </c>
      <c r="I6886" s="253"/>
      <c r="J6886" s="250"/>
      <c r="K6886" s="250"/>
      <c r="L6886" s="254"/>
      <c r="M6886" s="255"/>
      <c r="N6886" s="256"/>
      <c r="O6886" s="256"/>
      <c r="P6886" s="256"/>
      <c r="Q6886" s="256"/>
      <c r="R6886" s="256"/>
      <c r="S6886" s="256"/>
      <c r="T6886" s="257"/>
      <c r="U6886" s="13"/>
      <c r="V6886" s="13"/>
      <c r="W6886" s="13"/>
      <c r="X6886" s="13"/>
      <c r="Y6886" s="13"/>
      <c r="Z6886" s="13"/>
      <c r="AA6886" s="13"/>
      <c r="AB6886" s="13"/>
      <c r="AC6886" s="13"/>
      <c r="AD6886" s="13"/>
      <c r="AE6886" s="13"/>
      <c r="AT6886" s="258" t="s">
        <v>200</v>
      </c>
      <c r="AU6886" s="258" t="s">
        <v>80</v>
      </c>
      <c r="AV6886" s="13" t="s">
        <v>80</v>
      </c>
      <c r="AW6886" s="13" t="s">
        <v>30</v>
      </c>
      <c r="AX6886" s="13" t="s">
        <v>73</v>
      </c>
      <c r="AY6886" s="258" t="s">
        <v>189</v>
      </c>
    </row>
    <row r="6887" s="13" customFormat="1">
      <c r="A6887" s="13"/>
      <c r="B6887" s="249"/>
      <c r="C6887" s="250"/>
      <c r="D6887" s="242" t="s">
        <v>200</v>
      </c>
      <c r="E6887" s="251" t="s">
        <v>1</v>
      </c>
      <c r="F6887" s="252" t="s">
        <v>4388</v>
      </c>
      <c r="G6887" s="250"/>
      <c r="H6887" s="251" t="s">
        <v>1</v>
      </c>
      <c r="I6887" s="253"/>
      <c r="J6887" s="250"/>
      <c r="K6887" s="250"/>
      <c r="L6887" s="254"/>
      <c r="M6887" s="255"/>
      <c r="N6887" s="256"/>
      <c r="O6887" s="256"/>
      <c r="P6887" s="256"/>
      <c r="Q6887" s="256"/>
      <c r="R6887" s="256"/>
      <c r="S6887" s="256"/>
      <c r="T6887" s="257"/>
      <c r="U6887" s="13"/>
      <c r="V6887" s="13"/>
      <c r="W6887" s="13"/>
      <c r="X6887" s="13"/>
      <c r="Y6887" s="13"/>
      <c r="Z6887" s="13"/>
      <c r="AA6887" s="13"/>
      <c r="AB6887" s="13"/>
      <c r="AC6887" s="13"/>
      <c r="AD6887" s="13"/>
      <c r="AE6887" s="13"/>
      <c r="AT6887" s="258" t="s">
        <v>200</v>
      </c>
      <c r="AU6887" s="258" t="s">
        <v>80</v>
      </c>
      <c r="AV6887" s="13" t="s">
        <v>80</v>
      </c>
      <c r="AW6887" s="13" t="s">
        <v>30</v>
      </c>
      <c r="AX6887" s="13" t="s">
        <v>73</v>
      </c>
      <c r="AY6887" s="258" t="s">
        <v>189</v>
      </c>
    </row>
    <row r="6888" s="13" customFormat="1">
      <c r="A6888" s="13"/>
      <c r="B6888" s="249"/>
      <c r="C6888" s="250"/>
      <c r="D6888" s="242" t="s">
        <v>200</v>
      </c>
      <c r="E6888" s="251" t="s">
        <v>1</v>
      </c>
      <c r="F6888" s="252" t="s">
        <v>4389</v>
      </c>
      <c r="G6888" s="250"/>
      <c r="H6888" s="251" t="s">
        <v>1</v>
      </c>
      <c r="I6888" s="253"/>
      <c r="J6888" s="250"/>
      <c r="K6888" s="250"/>
      <c r="L6888" s="254"/>
      <c r="M6888" s="255"/>
      <c r="N6888" s="256"/>
      <c r="O6888" s="256"/>
      <c r="P6888" s="256"/>
      <c r="Q6888" s="256"/>
      <c r="R6888" s="256"/>
      <c r="S6888" s="256"/>
      <c r="T6888" s="257"/>
      <c r="U6888" s="13"/>
      <c r="V6888" s="13"/>
      <c r="W6888" s="13"/>
      <c r="X6888" s="13"/>
      <c r="Y6888" s="13"/>
      <c r="Z6888" s="13"/>
      <c r="AA6888" s="13"/>
      <c r="AB6888" s="13"/>
      <c r="AC6888" s="13"/>
      <c r="AD6888" s="13"/>
      <c r="AE6888" s="13"/>
      <c r="AT6888" s="258" t="s">
        <v>200</v>
      </c>
      <c r="AU6888" s="258" t="s">
        <v>80</v>
      </c>
      <c r="AV6888" s="13" t="s">
        <v>80</v>
      </c>
      <c r="AW6888" s="13" t="s">
        <v>30</v>
      </c>
      <c r="AX6888" s="13" t="s">
        <v>73</v>
      </c>
      <c r="AY6888" s="258" t="s">
        <v>189</v>
      </c>
    </row>
    <row r="6889" s="13" customFormat="1">
      <c r="A6889" s="13"/>
      <c r="B6889" s="249"/>
      <c r="C6889" s="250"/>
      <c r="D6889" s="242" t="s">
        <v>200</v>
      </c>
      <c r="E6889" s="251" t="s">
        <v>1</v>
      </c>
      <c r="F6889" s="252" t="s">
        <v>4390</v>
      </c>
      <c r="G6889" s="250"/>
      <c r="H6889" s="251" t="s">
        <v>1</v>
      </c>
      <c r="I6889" s="253"/>
      <c r="J6889" s="250"/>
      <c r="K6889" s="250"/>
      <c r="L6889" s="254"/>
      <c r="M6889" s="255"/>
      <c r="N6889" s="256"/>
      <c r="O6889" s="256"/>
      <c r="P6889" s="256"/>
      <c r="Q6889" s="256"/>
      <c r="R6889" s="256"/>
      <c r="S6889" s="256"/>
      <c r="T6889" s="257"/>
      <c r="U6889" s="13"/>
      <c r="V6889" s="13"/>
      <c r="W6889" s="13"/>
      <c r="X6889" s="13"/>
      <c r="Y6889" s="13"/>
      <c r="Z6889" s="13"/>
      <c r="AA6889" s="13"/>
      <c r="AB6889" s="13"/>
      <c r="AC6889" s="13"/>
      <c r="AD6889" s="13"/>
      <c r="AE6889" s="13"/>
      <c r="AT6889" s="258" t="s">
        <v>200</v>
      </c>
      <c r="AU6889" s="258" t="s">
        <v>80</v>
      </c>
      <c r="AV6889" s="13" t="s">
        <v>80</v>
      </c>
      <c r="AW6889" s="13" t="s">
        <v>30</v>
      </c>
      <c r="AX6889" s="13" t="s">
        <v>73</v>
      </c>
      <c r="AY6889" s="258" t="s">
        <v>189</v>
      </c>
    </row>
    <row r="6890" s="13" customFormat="1">
      <c r="A6890" s="13"/>
      <c r="B6890" s="249"/>
      <c r="C6890" s="250"/>
      <c r="D6890" s="242" t="s">
        <v>200</v>
      </c>
      <c r="E6890" s="251" t="s">
        <v>1</v>
      </c>
      <c r="F6890" s="252" t="s">
        <v>4391</v>
      </c>
      <c r="G6890" s="250"/>
      <c r="H6890" s="251" t="s">
        <v>1</v>
      </c>
      <c r="I6890" s="253"/>
      <c r="J6890" s="250"/>
      <c r="K6890" s="250"/>
      <c r="L6890" s="254"/>
      <c r="M6890" s="255"/>
      <c r="N6890" s="256"/>
      <c r="O6890" s="256"/>
      <c r="P6890" s="256"/>
      <c r="Q6890" s="256"/>
      <c r="R6890" s="256"/>
      <c r="S6890" s="256"/>
      <c r="T6890" s="257"/>
      <c r="U6890" s="13"/>
      <c r="V6890" s="13"/>
      <c r="W6890" s="13"/>
      <c r="X6890" s="13"/>
      <c r="Y6890" s="13"/>
      <c r="Z6890" s="13"/>
      <c r="AA6890" s="13"/>
      <c r="AB6890" s="13"/>
      <c r="AC6890" s="13"/>
      <c r="AD6890" s="13"/>
      <c r="AE6890" s="13"/>
      <c r="AT6890" s="258" t="s">
        <v>200</v>
      </c>
      <c r="AU6890" s="258" t="s">
        <v>80</v>
      </c>
      <c r="AV6890" s="13" t="s">
        <v>80</v>
      </c>
      <c r="AW6890" s="13" t="s">
        <v>30</v>
      </c>
      <c r="AX6890" s="13" t="s">
        <v>73</v>
      </c>
      <c r="AY6890" s="258" t="s">
        <v>189</v>
      </c>
    </row>
    <row r="6891" s="13" customFormat="1">
      <c r="A6891" s="13"/>
      <c r="B6891" s="249"/>
      <c r="C6891" s="250"/>
      <c r="D6891" s="242" t="s">
        <v>200</v>
      </c>
      <c r="E6891" s="251" t="s">
        <v>1</v>
      </c>
      <c r="F6891" s="252" t="s">
        <v>4392</v>
      </c>
      <c r="G6891" s="250"/>
      <c r="H6891" s="251" t="s">
        <v>1</v>
      </c>
      <c r="I6891" s="253"/>
      <c r="J6891" s="250"/>
      <c r="K6891" s="250"/>
      <c r="L6891" s="254"/>
      <c r="M6891" s="255"/>
      <c r="N6891" s="256"/>
      <c r="O6891" s="256"/>
      <c r="P6891" s="256"/>
      <c r="Q6891" s="256"/>
      <c r="R6891" s="256"/>
      <c r="S6891" s="256"/>
      <c r="T6891" s="257"/>
      <c r="U6891" s="13"/>
      <c r="V6891" s="13"/>
      <c r="W6891" s="13"/>
      <c r="X6891" s="13"/>
      <c r="Y6891" s="13"/>
      <c r="Z6891" s="13"/>
      <c r="AA6891" s="13"/>
      <c r="AB6891" s="13"/>
      <c r="AC6891" s="13"/>
      <c r="AD6891" s="13"/>
      <c r="AE6891" s="13"/>
      <c r="AT6891" s="258" t="s">
        <v>200</v>
      </c>
      <c r="AU6891" s="258" t="s">
        <v>80</v>
      </c>
      <c r="AV6891" s="13" t="s">
        <v>80</v>
      </c>
      <c r="AW6891" s="13" t="s">
        <v>30</v>
      </c>
      <c r="AX6891" s="13" t="s">
        <v>73</v>
      </c>
      <c r="AY6891" s="258" t="s">
        <v>189</v>
      </c>
    </row>
    <row r="6892" s="13" customFormat="1">
      <c r="A6892" s="13"/>
      <c r="B6892" s="249"/>
      <c r="C6892" s="250"/>
      <c r="D6892" s="242" t="s">
        <v>200</v>
      </c>
      <c r="E6892" s="251" t="s">
        <v>1</v>
      </c>
      <c r="F6892" s="252" t="s">
        <v>4393</v>
      </c>
      <c r="G6892" s="250"/>
      <c r="H6892" s="251" t="s">
        <v>1</v>
      </c>
      <c r="I6892" s="253"/>
      <c r="J6892" s="250"/>
      <c r="K6892" s="250"/>
      <c r="L6892" s="254"/>
      <c r="M6892" s="255"/>
      <c r="N6892" s="256"/>
      <c r="O6892" s="256"/>
      <c r="P6892" s="256"/>
      <c r="Q6892" s="256"/>
      <c r="R6892" s="256"/>
      <c r="S6892" s="256"/>
      <c r="T6892" s="257"/>
      <c r="U6892" s="13"/>
      <c r="V6892" s="13"/>
      <c r="W6892" s="13"/>
      <c r="X6892" s="13"/>
      <c r="Y6892" s="13"/>
      <c r="Z6892" s="13"/>
      <c r="AA6892" s="13"/>
      <c r="AB6892" s="13"/>
      <c r="AC6892" s="13"/>
      <c r="AD6892" s="13"/>
      <c r="AE6892" s="13"/>
      <c r="AT6892" s="258" t="s">
        <v>200</v>
      </c>
      <c r="AU6892" s="258" t="s">
        <v>80</v>
      </c>
      <c r="AV6892" s="13" t="s">
        <v>80</v>
      </c>
      <c r="AW6892" s="13" t="s">
        <v>30</v>
      </c>
      <c r="AX6892" s="13" t="s">
        <v>73</v>
      </c>
      <c r="AY6892" s="258" t="s">
        <v>189</v>
      </c>
    </row>
    <row r="6893" s="13" customFormat="1">
      <c r="A6893" s="13"/>
      <c r="B6893" s="249"/>
      <c r="C6893" s="250"/>
      <c r="D6893" s="242" t="s">
        <v>200</v>
      </c>
      <c r="E6893" s="251" t="s">
        <v>1</v>
      </c>
      <c r="F6893" s="252" t="s">
        <v>4394</v>
      </c>
      <c r="G6893" s="250"/>
      <c r="H6893" s="251" t="s">
        <v>1</v>
      </c>
      <c r="I6893" s="253"/>
      <c r="J6893" s="250"/>
      <c r="K6893" s="250"/>
      <c r="L6893" s="254"/>
      <c r="M6893" s="255"/>
      <c r="N6893" s="256"/>
      <c r="O6893" s="256"/>
      <c r="P6893" s="256"/>
      <c r="Q6893" s="256"/>
      <c r="R6893" s="256"/>
      <c r="S6893" s="256"/>
      <c r="T6893" s="257"/>
      <c r="U6893" s="13"/>
      <c r="V6893" s="13"/>
      <c r="W6893" s="13"/>
      <c r="X6893" s="13"/>
      <c r="Y6893" s="13"/>
      <c r="Z6893" s="13"/>
      <c r="AA6893" s="13"/>
      <c r="AB6893" s="13"/>
      <c r="AC6893" s="13"/>
      <c r="AD6893" s="13"/>
      <c r="AE6893" s="13"/>
      <c r="AT6893" s="258" t="s">
        <v>200</v>
      </c>
      <c r="AU6893" s="258" t="s">
        <v>80</v>
      </c>
      <c r="AV6893" s="13" t="s">
        <v>80</v>
      </c>
      <c r="AW6893" s="13" t="s">
        <v>30</v>
      </c>
      <c r="AX6893" s="13" t="s">
        <v>73</v>
      </c>
      <c r="AY6893" s="258" t="s">
        <v>189</v>
      </c>
    </row>
    <row r="6894" s="13" customFormat="1">
      <c r="A6894" s="13"/>
      <c r="B6894" s="249"/>
      <c r="C6894" s="250"/>
      <c r="D6894" s="242" t="s">
        <v>200</v>
      </c>
      <c r="E6894" s="251" t="s">
        <v>1</v>
      </c>
      <c r="F6894" s="252" t="s">
        <v>4395</v>
      </c>
      <c r="G6894" s="250"/>
      <c r="H6894" s="251" t="s">
        <v>1</v>
      </c>
      <c r="I6894" s="253"/>
      <c r="J6894" s="250"/>
      <c r="K6894" s="250"/>
      <c r="L6894" s="254"/>
      <c r="M6894" s="255"/>
      <c r="N6894" s="256"/>
      <c r="O6894" s="256"/>
      <c r="P6894" s="256"/>
      <c r="Q6894" s="256"/>
      <c r="R6894" s="256"/>
      <c r="S6894" s="256"/>
      <c r="T6894" s="257"/>
      <c r="U6894" s="13"/>
      <c r="V6894" s="13"/>
      <c r="W6894" s="13"/>
      <c r="X6894" s="13"/>
      <c r="Y6894" s="13"/>
      <c r="Z6894" s="13"/>
      <c r="AA6894" s="13"/>
      <c r="AB6894" s="13"/>
      <c r="AC6894" s="13"/>
      <c r="AD6894" s="13"/>
      <c r="AE6894" s="13"/>
      <c r="AT6894" s="258" t="s">
        <v>200</v>
      </c>
      <c r="AU6894" s="258" t="s">
        <v>80</v>
      </c>
      <c r="AV6894" s="13" t="s">
        <v>80</v>
      </c>
      <c r="AW6894" s="13" t="s">
        <v>30</v>
      </c>
      <c r="AX6894" s="13" t="s">
        <v>73</v>
      </c>
      <c r="AY6894" s="258" t="s">
        <v>189</v>
      </c>
    </row>
    <row r="6895" s="13" customFormat="1">
      <c r="A6895" s="13"/>
      <c r="B6895" s="249"/>
      <c r="C6895" s="250"/>
      <c r="D6895" s="242" t="s">
        <v>200</v>
      </c>
      <c r="E6895" s="251" t="s">
        <v>1</v>
      </c>
      <c r="F6895" s="252" t="s">
        <v>3352</v>
      </c>
      <c r="G6895" s="250"/>
      <c r="H6895" s="251" t="s">
        <v>1</v>
      </c>
      <c r="I6895" s="253"/>
      <c r="J6895" s="250"/>
      <c r="K6895" s="250"/>
      <c r="L6895" s="254"/>
      <c r="M6895" s="255"/>
      <c r="N6895" s="256"/>
      <c r="O6895" s="256"/>
      <c r="P6895" s="256"/>
      <c r="Q6895" s="256"/>
      <c r="R6895" s="256"/>
      <c r="S6895" s="256"/>
      <c r="T6895" s="257"/>
      <c r="U6895" s="13"/>
      <c r="V6895" s="13"/>
      <c r="W6895" s="13"/>
      <c r="X6895" s="13"/>
      <c r="Y6895" s="13"/>
      <c r="Z6895" s="13"/>
      <c r="AA6895" s="13"/>
      <c r="AB6895" s="13"/>
      <c r="AC6895" s="13"/>
      <c r="AD6895" s="13"/>
      <c r="AE6895" s="13"/>
      <c r="AT6895" s="258" t="s">
        <v>200</v>
      </c>
      <c r="AU6895" s="258" t="s">
        <v>80</v>
      </c>
      <c r="AV6895" s="13" t="s">
        <v>80</v>
      </c>
      <c r="AW6895" s="13" t="s">
        <v>30</v>
      </c>
      <c r="AX6895" s="13" t="s">
        <v>73</v>
      </c>
      <c r="AY6895" s="258" t="s">
        <v>189</v>
      </c>
    </row>
    <row r="6896" s="14" customFormat="1">
      <c r="A6896" s="14"/>
      <c r="B6896" s="259"/>
      <c r="C6896" s="260"/>
      <c r="D6896" s="242" t="s">
        <v>200</v>
      </c>
      <c r="E6896" s="261" t="s">
        <v>1</v>
      </c>
      <c r="F6896" s="262" t="s">
        <v>80</v>
      </c>
      <c r="G6896" s="260"/>
      <c r="H6896" s="263">
        <v>1</v>
      </c>
      <c r="I6896" s="264"/>
      <c r="J6896" s="260"/>
      <c r="K6896" s="260"/>
      <c r="L6896" s="265"/>
      <c r="M6896" s="266"/>
      <c r="N6896" s="267"/>
      <c r="O6896" s="267"/>
      <c r="P6896" s="267"/>
      <c r="Q6896" s="267"/>
      <c r="R6896" s="267"/>
      <c r="S6896" s="267"/>
      <c r="T6896" s="268"/>
      <c r="U6896" s="14"/>
      <c r="V6896" s="14"/>
      <c r="W6896" s="14"/>
      <c r="X6896" s="14"/>
      <c r="Y6896" s="14"/>
      <c r="Z6896" s="14"/>
      <c r="AA6896" s="14"/>
      <c r="AB6896" s="14"/>
      <c r="AC6896" s="14"/>
      <c r="AD6896" s="14"/>
      <c r="AE6896" s="14"/>
      <c r="AT6896" s="269" t="s">
        <v>200</v>
      </c>
      <c r="AU6896" s="269" t="s">
        <v>80</v>
      </c>
      <c r="AV6896" s="14" t="s">
        <v>82</v>
      </c>
      <c r="AW6896" s="14" t="s">
        <v>30</v>
      </c>
      <c r="AX6896" s="14" t="s">
        <v>80</v>
      </c>
      <c r="AY6896" s="269" t="s">
        <v>189</v>
      </c>
    </row>
    <row r="6897" s="2" customFormat="1" ht="16.5" customHeight="1">
      <c r="A6897" s="39"/>
      <c r="B6897" s="40"/>
      <c r="C6897" s="228" t="s">
        <v>4396</v>
      </c>
      <c r="D6897" s="228" t="s">
        <v>191</v>
      </c>
      <c r="E6897" s="229" t="s">
        <v>4397</v>
      </c>
      <c r="F6897" s="230" t="s">
        <v>4398</v>
      </c>
      <c r="G6897" s="231" t="s">
        <v>359</v>
      </c>
      <c r="H6897" s="232">
        <v>4</v>
      </c>
      <c r="I6897" s="233"/>
      <c r="J6897" s="234">
        <f>ROUND(I6897*H6897,2)</f>
        <v>0</v>
      </c>
      <c r="K6897" s="235"/>
      <c r="L6897" s="45"/>
      <c r="M6897" s="236" t="s">
        <v>1</v>
      </c>
      <c r="N6897" s="237" t="s">
        <v>38</v>
      </c>
      <c r="O6897" s="92"/>
      <c r="P6897" s="238">
        <f>O6897*H6897</f>
        <v>0</v>
      </c>
      <c r="Q6897" s="238">
        <v>0</v>
      </c>
      <c r="R6897" s="238">
        <f>Q6897*H6897</f>
        <v>0</v>
      </c>
      <c r="S6897" s="238">
        <v>0</v>
      </c>
      <c r="T6897" s="239">
        <f>S6897*H6897</f>
        <v>0</v>
      </c>
      <c r="U6897" s="39"/>
      <c r="V6897" s="39"/>
      <c r="W6897" s="39"/>
      <c r="X6897" s="39"/>
      <c r="Y6897" s="39"/>
      <c r="Z6897" s="39"/>
      <c r="AA6897" s="39"/>
      <c r="AB6897" s="39"/>
      <c r="AC6897" s="39"/>
      <c r="AD6897" s="39"/>
      <c r="AE6897" s="39"/>
      <c r="AR6897" s="240" t="s">
        <v>4201</v>
      </c>
      <c r="AT6897" s="240" t="s">
        <v>191</v>
      </c>
      <c r="AU6897" s="240" t="s">
        <v>80</v>
      </c>
      <c r="AY6897" s="18" t="s">
        <v>189</v>
      </c>
      <c r="BE6897" s="241">
        <f>IF(N6897="základní",J6897,0)</f>
        <v>0</v>
      </c>
      <c r="BF6897" s="241">
        <f>IF(N6897="snížená",J6897,0)</f>
        <v>0</v>
      </c>
      <c r="BG6897" s="241">
        <f>IF(N6897="zákl. přenesená",J6897,0)</f>
        <v>0</v>
      </c>
      <c r="BH6897" s="241">
        <f>IF(N6897="sníž. přenesená",J6897,0)</f>
        <v>0</v>
      </c>
      <c r="BI6897" s="241">
        <f>IF(N6897="nulová",J6897,0)</f>
        <v>0</v>
      </c>
      <c r="BJ6897" s="18" t="s">
        <v>80</v>
      </c>
      <c r="BK6897" s="241">
        <f>ROUND(I6897*H6897,2)</f>
        <v>0</v>
      </c>
      <c r="BL6897" s="18" t="s">
        <v>4201</v>
      </c>
      <c r="BM6897" s="240" t="s">
        <v>4399</v>
      </c>
    </row>
    <row r="6898" s="2" customFormat="1">
      <c r="A6898" s="39"/>
      <c r="B6898" s="40"/>
      <c r="C6898" s="41"/>
      <c r="D6898" s="242" t="s">
        <v>197</v>
      </c>
      <c r="E6898" s="41"/>
      <c r="F6898" s="243" t="s">
        <v>4398</v>
      </c>
      <c r="G6898" s="41"/>
      <c r="H6898" s="41"/>
      <c r="I6898" s="244"/>
      <c r="J6898" s="41"/>
      <c r="K6898" s="41"/>
      <c r="L6898" s="45"/>
      <c r="M6898" s="245"/>
      <c r="N6898" s="246"/>
      <c r="O6898" s="92"/>
      <c r="P6898" s="92"/>
      <c r="Q6898" s="92"/>
      <c r="R6898" s="92"/>
      <c r="S6898" s="92"/>
      <c r="T6898" s="93"/>
      <c r="U6898" s="39"/>
      <c r="V6898" s="39"/>
      <c r="W6898" s="39"/>
      <c r="X6898" s="39"/>
      <c r="Y6898" s="39"/>
      <c r="Z6898" s="39"/>
      <c r="AA6898" s="39"/>
      <c r="AB6898" s="39"/>
      <c r="AC6898" s="39"/>
      <c r="AD6898" s="39"/>
      <c r="AE6898" s="39"/>
      <c r="AT6898" s="18" t="s">
        <v>197</v>
      </c>
      <c r="AU6898" s="18" t="s">
        <v>80</v>
      </c>
    </row>
    <row r="6899" s="13" customFormat="1">
      <c r="A6899" s="13"/>
      <c r="B6899" s="249"/>
      <c r="C6899" s="250"/>
      <c r="D6899" s="242" t="s">
        <v>200</v>
      </c>
      <c r="E6899" s="251" t="s">
        <v>1</v>
      </c>
      <c r="F6899" s="252" t="s">
        <v>4400</v>
      </c>
      <c r="G6899" s="250"/>
      <c r="H6899" s="251" t="s">
        <v>1</v>
      </c>
      <c r="I6899" s="253"/>
      <c r="J6899" s="250"/>
      <c r="K6899" s="250"/>
      <c r="L6899" s="254"/>
      <c r="M6899" s="255"/>
      <c r="N6899" s="256"/>
      <c r="O6899" s="256"/>
      <c r="P6899" s="256"/>
      <c r="Q6899" s="256"/>
      <c r="R6899" s="256"/>
      <c r="S6899" s="256"/>
      <c r="T6899" s="257"/>
      <c r="U6899" s="13"/>
      <c r="V6899" s="13"/>
      <c r="W6899" s="13"/>
      <c r="X6899" s="13"/>
      <c r="Y6899" s="13"/>
      <c r="Z6899" s="13"/>
      <c r="AA6899" s="13"/>
      <c r="AB6899" s="13"/>
      <c r="AC6899" s="13"/>
      <c r="AD6899" s="13"/>
      <c r="AE6899" s="13"/>
      <c r="AT6899" s="258" t="s">
        <v>200</v>
      </c>
      <c r="AU6899" s="258" t="s">
        <v>80</v>
      </c>
      <c r="AV6899" s="13" t="s">
        <v>80</v>
      </c>
      <c r="AW6899" s="13" t="s">
        <v>30</v>
      </c>
      <c r="AX6899" s="13" t="s">
        <v>73</v>
      </c>
      <c r="AY6899" s="258" t="s">
        <v>189</v>
      </c>
    </row>
    <row r="6900" s="13" customFormat="1">
      <c r="A6900" s="13"/>
      <c r="B6900" s="249"/>
      <c r="C6900" s="250"/>
      <c r="D6900" s="242" t="s">
        <v>200</v>
      </c>
      <c r="E6900" s="251" t="s">
        <v>1</v>
      </c>
      <c r="F6900" s="252" t="s">
        <v>4401</v>
      </c>
      <c r="G6900" s="250"/>
      <c r="H6900" s="251" t="s">
        <v>1</v>
      </c>
      <c r="I6900" s="253"/>
      <c r="J6900" s="250"/>
      <c r="K6900" s="250"/>
      <c r="L6900" s="254"/>
      <c r="M6900" s="255"/>
      <c r="N6900" s="256"/>
      <c r="O6900" s="256"/>
      <c r="P6900" s="256"/>
      <c r="Q6900" s="256"/>
      <c r="R6900" s="256"/>
      <c r="S6900" s="256"/>
      <c r="T6900" s="257"/>
      <c r="U6900" s="13"/>
      <c r="V6900" s="13"/>
      <c r="W6900" s="13"/>
      <c r="X6900" s="13"/>
      <c r="Y6900" s="13"/>
      <c r="Z6900" s="13"/>
      <c r="AA6900" s="13"/>
      <c r="AB6900" s="13"/>
      <c r="AC6900" s="13"/>
      <c r="AD6900" s="13"/>
      <c r="AE6900" s="13"/>
      <c r="AT6900" s="258" t="s">
        <v>200</v>
      </c>
      <c r="AU6900" s="258" t="s">
        <v>80</v>
      </c>
      <c r="AV6900" s="13" t="s">
        <v>80</v>
      </c>
      <c r="AW6900" s="13" t="s">
        <v>30</v>
      </c>
      <c r="AX6900" s="13" t="s">
        <v>73</v>
      </c>
      <c r="AY6900" s="258" t="s">
        <v>189</v>
      </c>
    </row>
    <row r="6901" s="13" customFormat="1">
      <c r="A6901" s="13"/>
      <c r="B6901" s="249"/>
      <c r="C6901" s="250"/>
      <c r="D6901" s="242" t="s">
        <v>200</v>
      </c>
      <c r="E6901" s="251" t="s">
        <v>1</v>
      </c>
      <c r="F6901" s="252" t="s">
        <v>4402</v>
      </c>
      <c r="G6901" s="250"/>
      <c r="H6901" s="251" t="s">
        <v>1</v>
      </c>
      <c r="I6901" s="253"/>
      <c r="J6901" s="250"/>
      <c r="K6901" s="250"/>
      <c r="L6901" s="254"/>
      <c r="M6901" s="255"/>
      <c r="N6901" s="256"/>
      <c r="O6901" s="256"/>
      <c r="P6901" s="256"/>
      <c r="Q6901" s="256"/>
      <c r="R6901" s="256"/>
      <c r="S6901" s="256"/>
      <c r="T6901" s="257"/>
      <c r="U6901" s="13"/>
      <c r="V6901" s="13"/>
      <c r="W6901" s="13"/>
      <c r="X6901" s="13"/>
      <c r="Y6901" s="13"/>
      <c r="Z6901" s="13"/>
      <c r="AA6901" s="13"/>
      <c r="AB6901" s="13"/>
      <c r="AC6901" s="13"/>
      <c r="AD6901" s="13"/>
      <c r="AE6901" s="13"/>
      <c r="AT6901" s="258" t="s">
        <v>200</v>
      </c>
      <c r="AU6901" s="258" t="s">
        <v>80</v>
      </c>
      <c r="AV6901" s="13" t="s">
        <v>80</v>
      </c>
      <c r="AW6901" s="13" t="s">
        <v>30</v>
      </c>
      <c r="AX6901" s="13" t="s">
        <v>73</v>
      </c>
      <c r="AY6901" s="258" t="s">
        <v>189</v>
      </c>
    </row>
    <row r="6902" s="13" customFormat="1">
      <c r="A6902" s="13"/>
      <c r="B6902" s="249"/>
      <c r="C6902" s="250"/>
      <c r="D6902" s="242" t="s">
        <v>200</v>
      </c>
      <c r="E6902" s="251" t="s">
        <v>1</v>
      </c>
      <c r="F6902" s="252" t="s">
        <v>4403</v>
      </c>
      <c r="G6902" s="250"/>
      <c r="H6902" s="251" t="s">
        <v>1</v>
      </c>
      <c r="I6902" s="253"/>
      <c r="J6902" s="250"/>
      <c r="K6902" s="250"/>
      <c r="L6902" s="254"/>
      <c r="M6902" s="255"/>
      <c r="N6902" s="256"/>
      <c r="O6902" s="256"/>
      <c r="P6902" s="256"/>
      <c r="Q6902" s="256"/>
      <c r="R6902" s="256"/>
      <c r="S6902" s="256"/>
      <c r="T6902" s="257"/>
      <c r="U6902" s="13"/>
      <c r="V6902" s="13"/>
      <c r="W6902" s="13"/>
      <c r="X6902" s="13"/>
      <c r="Y6902" s="13"/>
      <c r="Z6902" s="13"/>
      <c r="AA6902" s="13"/>
      <c r="AB6902" s="13"/>
      <c r="AC6902" s="13"/>
      <c r="AD6902" s="13"/>
      <c r="AE6902" s="13"/>
      <c r="AT6902" s="258" t="s">
        <v>200</v>
      </c>
      <c r="AU6902" s="258" t="s">
        <v>80</v>
      </c>
      <c r="AV6902" s="13" t="s">
        <v>80</v>
      </c>
      <c r="AW6902" s="13" t="s">
        <v>30</v>
      </c>
      <c r="AX6902" s="13" t="s">
        <v>73</v>
      </c>
      <c r="AY6902" s="258" t="s">
        <v>189</v>
      </c>
    </row>
    <row r="6903" s="13" customFormat="1">
      <c r="A6903" s="13"/>
      <c r="B6903" s="249"/>
      <c r="C6903" s="250"/>
      <c r="D6903" s="242" t="s">
        <v>200</v>
      </c>
      <c r="E6903" s="251" t="s">
        <v>1</v>
      </c>
      <c r="F6903" s="252" t="s">
        <v>4404</v>
      </c>
      <c r="G6903" s="250"/>
      <c r="H6903" s="251" t="s">
        <v>1</v>
      </c>
      <c r="I6903" s="253"/>
      <c r="J6903" s="250"/>
      <c r="K6903" s="250"/>
      <c r="L6903" s="254"/>
      <c r="M6903" s="255"/>
      <c r="N6903" s="256"/>
      <c r="O6903" s="256"/>
      <c r="P6903" s="256"/>
      <c r="Q6903" s="256"/>
      <c r="R6903" s="256"/>
      <c r="S6903" s="256"/>
      <c r="T6903" s="257"/>
      <c r="U6903" s="13"/>
      <c r="V6903" s="13"/>
      <c r="W6903" s="13"/>
      <c r="X6903" s="13"/>
      <c r="Y6903" s="13"/>
      <c r="Z6903" s="13"/>
      <c r="AA6903" s="13"/>
      <c r="AB6903" s="13"/>
      <c r="AC6903" s="13"/>
      <c r="AD6903" s="13"/>
      <c r="AE6903" s="13"/>
      <c r="AT6903" s="258" t="s">
        <v>200</v>
      </c>
      <c r="AU6903" s="258" t="s">
        <v>80</v>
      </c>
      <c r="AV6903" s="13" t="s">
        <v>80</v>
      </c>
      <c r="AW6903" s="13" t="s">
        <v>30</v>
      </c>
      <c r="AX6903" s="13" t="s">
        <v>73</v>
      </c>
      <c r="AY6903" s="258" t="s">
        <v>189</v>
      </c>
    </row>
    <row r="6904" s="13" customFormat="1">
      <c r="A6904" s="13"/>
      <c r="B6904" s="249"/>
      <c r="C6904" s="250"/>
      <c r="D6904" s="242" t="s">
        <v>200</v>
      </c>
      <c r="E6904" s="251" t="s">
        <v>1</v>
      </c>
      <c r="F6904" s="252" t="s">
        <v>4405</v>
      </c>
      <c r="G6904" s="250"/>
      <c r="H6904" s="251" t="s">
        <v>1</v>
      </c>
      <c r="I6904" s="253"/>
      <c r="J6904" s="250"/>
      <c r="K6904" s="250"/>
      <c r="L6904" s="254"/>
      <c r="M6904" s="255"/>
      <c r="N6904" s="256"/>
      <c r="O6904" s="256"/>
      <c r="P6904" s="256"/>
      <c r="Q6904" s="256"/>
      <c r="R6904" s="256"/>
      <c r="S6904" s="256"/>
      <c r="T6904" s="257"/>
      <c r="U6904" s="13"/>
      <c r="V6904" s="13"/>
      <c r="W6904" s="13"/>
      <c r="X6904" s="13"/>
      <c r="Y6904" s="13"/>
      <c r="Z6904" s="13"/>
      <c r="AA6904" s="13"/>
      <c r="AB6904" s="13"/>
      <c r="AC6904" s="13"/>
      <c r="AD6904" s="13"/>
      <c r="AE6904" s="13"/>
      <c r="AT6904" s="258" t="s">
        <v>200</v>
      </c>
      <c r="AU6904" s="258" t="s">
        <v>80</v>
      </c>
      <c r="AV6904" s="13" t="s">
        <v>80</v>
      </c>
      <c r="AW6904" s="13" t="s">
        <v>30</v>
      </c>
      <c r="AX6904" s="13" t="s">
        <v>73</v>
      </c>
      <c r="AY6904" s="258" t="s">
        <v>189</v>
      </c>
    </row>
    <row r="6905" s="13" customFormat="1">
      <c r="A6905" s="13"/>
      <c r="B6905" s="249"/>
      <c r="C6905" s="250"/>
      <c r="D6905" s="242" t="s">
        <v>200</v>
      </c>
      <c r="E6905" s="251" t="s">
        <v>1</v>
      </c>
      <c r="F6905" s="252" t="s">
        <v>4406</v>
      </c>
      <c r="G6905" s="250"/>
      <c r="H6905" s="251" t="s">
        <v>1</v>
      </c>
      <c r="I6905" s="253"/>
      <c r="J6905" s="250"/>
      <c r="K6905" s="250"/>
      <c r="L6905" s="254"/>
      <c r="M6905" s="255"/>
      <c r="N6905" s="256"/>
      <c r="O6905" s="256"/>
      <c r="P6905" s="256"/>
      <c r="Q6905" s="256"/>
      <c r="R6905" s="256"/>
      <c r="S6905" s="256"/>
      <c r="T6905" s="257"/>
      <c r="U6905" s="13"/>
      <c r="V6905" s="13"/>
      <c r="W6905" s="13"/>
      <c r="X6905" s="13"/>
      <c r="Y6905" s="13"/>
      <c r="Z6905" s="13"/>
      <c r="AA6905" s="13"/>
      <c r="AB6905" s="13"/>
      <c r="AC6905" s="13"/>
      <c r="AD6905" s="13"/>
      <c r="AE6905" s="13"/>
      <c r="AT6905" s="258" t="s">
        <v>200</v>
      </c>
      <c r="AU6905" s="258" t="s">
        <v>80</v>
      </c>
      <c r="AV6905" s="13" t="s">
        <v>80</v>
      </c>
      <c r="AW6905" s="13" t="s">
        <v>30</v>
      </c>
      <c r="AX6905" s="13" t="s">
        <v>73</v>
      </c>
      <c r="AY6905" s="258" t="s">
        <v>189</v>
      </c>
    </row>
    <row r="6906" s="13" customFormat="1">
      <c r="A6906" s="13"/>
      <c r="B6906" s="249"/>
      <c r="C6906" s="250"/>
      <c r="D6906" s="242" t="s">
        <v>200</v>
      </c>
      <c r="E6906" s="251" t="s">
        <v>1</v>
      </c>
      <c r="F6906" s="252" t="s">
        <v>4407</v>
      </c>
      <c r="G6906" s="250"/>
      <c r="H6906" s="251" t="s">
        <v>1</v>
      </c>
      <c r="I6906" s="253"/>
      <c r="J6906" s="250"/>
      <c r="K6906" s="250"/>
      <c r="L6906" s="254"/>
      <c r="M6906" s="255"/>
      <c r="N6906" s="256"/>
      <c r="O6906" s="256"/>
      <c r="P6906" s="256"/>
      <c r="Q6906" s="256"/>
      <c r="R6906" s="256"/>
      <c r="S6906" s="256"/>
      <c r="T6906" s="257"/>
      <c r="U6906" s="13"/>
      <c r="V6906" s="13"/>
      <c r="W6906" s="13"/>
      <c r="X6906" s="13"/>
      <c r="Y6906" s="13"/>
      <c r="Z6906" s="13"/>
      <c r="AA6906" s="13"/>
      <c r="AB6906" s="13"/>
      <c r="AC6906" s="13"/>
      <c r="AD6906" s="13"/>
      <c r="AE6906" s="13"/>
      <c r="AT6906" s="258" t="s">
        <v>200</v>
      </c>
      <c r="AU6906" s="258" t="s">
        <v>80</v>
      </c>
      <c r="AV6906" s="13" t="s">
        <v>80</v>
      </c>
      <c r="AW6906" s="13" t="s">
        <v>30</v>
      </c>
      <c r="AX6906" s="13" t="s">
        <v>73</v>
      </c>
      <c r="AY6906" s="258" t="s">
        <v>189</v>
      </c>
    </row>
    <row r="6907" s="13" customFormat="1">
      <c r="A6907" s="13"/>
      <c r="B6907" s="249"/>
      <c r="C6907" s="250"/>
      <c r="D6907" s="242" t="s">
        <v>200</v>
      </c>
      <c r="E6907" s="251" t="s">
        <v>1</v>
      </c>
      <c r="F6907" s="252" t="s">
        <v>4408</v>
      </c>
      <c r="G6907" s="250"/>
      <c r="H6907" s="251" t="s">
        <v>1</v>
      </c>
      <c r="I6907" s="253"/>
      <c r="J6907" s="250"/>
      <c r="K6907" s="250"/>
      <c r="L6907" s="254"/>
      <c r="M6907" s="255"/>
      <c r="N6907" s="256"/>
      <c r="O6907" s="256"/>
      <c r="P6907" s="256"/>
      <c r="Q6907" s="256"/>
      <c r="R6907" s="256"/>
      <c r="S6907" s="256"/>
      <c r="T6907" s="257"/>
      <c r="U6907" s="13"/>
      <c r="V6907" s="13"/>
      <c r="W6907" s="13"/>
      <c r="X6907" s="13"/>
      <c r="Y6907" s="13"/>
      <c r="Z6907" s="13"/>
      <c r="AA6907" s="13"/>
      <c r="AB6907" s="13"/>
      <c r="AC6907" s="13"/>
      <c r="AD6907" s="13"/>
      <c r="AE6907" s="13"/>
      <c r="AT6907" s="258" t="s">
        <v>200</v>
      </c>
      <c r="AU6907" s="258" t="s">
        <v>80</v>
      </c>
      <c r="AV6907" s="13" t="s">
        <v>80</v>
      </c>
      <c r="AW6907" s="13" t="s">
        <v>30</v>
      </c>
      <c r="AX6907" s="13" t="s">
        <v>73</v>
      </c>
      <c r="AY6907" s="258" t="s">
        <v>189</v>
      </c>
    </row>
    <row r="6908" s="13" customFormat="1">
      <c r="A6908" s="13"/>
      <c r="B6908" s="249"/>
      <c r="C6908" s="250"/>
      <c r="D6908" s="242" t="s">
        <v>200</v>
      </c>
      <c r="E6908" s="251" t="s">
        <v>1</v>
      </c>
      <c r="F6908" s="252" t="s">
        <v>4409</v>
      </c>
      <c r="G6908" s="250"/>
      <c r="H6908" s="251" t="s">
        <v>1</v>
      </c>
      <c r="I6908" s="253"/>
      <c r="J6908" s="250"/>
      <c r="K6908" s="250"/>
      <c r="L6908" s="254"/>
      <c r="M6908" s="255"/>
      <c r="N6908" s="256"/>
      <c r="O6908" s="256"/>
      <c r="P6908" s="256"/>
      <c r="Q6908" s="256"/>
      <c r="R6908" s="256"/>
      <c r="S6908" s="256"/>
      <c r="T6908" s="257"/>
      <c r="U6908" s="13"/>
      <c r="V6908" s="13"/>
      <c r="W6908" s="13"/>
      <c r="X6908" s="13"/>
      <c r="Y6908" s="13"/>
      <c r="Z6908" s="13"/>
      <c r="AA6908" s="13"/>
      <c r="AB6908" s="13"/>
      <c r="AC6908" s="13"/>
      <c r="AD6908" s="13"/>
      <c r="AE6908" s="13"/>
      <c r="AT6908" s="258" t="s">
        <v>200</v>
      </c>
      <c r="AU6908" s="258" t="s">
        <v>80</v>
      </c>
      <c r="AV6908" s="13" t="s">
        <v>80</v>
      </c>
      <c r="AW6908" s="13" t="s">
        <v>30</v>
      </c>
      <c r="AX6908" s="13" t="s">
        <v>73</v>
      </c>
      <c r="AY6908" s="258" t="s">
        <v>189</v>
      </c>
    </row>
    <row r="6909" s="13" customFormat="1">
      <c r="A6909" s="13"/>
      <c r="B6909" s="249"/>
      <c r="C6909" s="250"/>
      <c r="D6909" s="242" t="s">
        <v>200</v>
      </c>
      <c r="E6909" s="251" t="s">
        <v>1</v>
      </c>
      <c r="F6909" s="252" t="s">
        <v>4410</v>
      </c>
      <c r="G6909" s="250"/>
      <c r="H6909" s="251" t="s">
        <v>1</v>
      </c>
      <c r="I6909" s="253"/>
      <c r="J6909" s="250"/>
      <c r="K6909" s="250"/>
      <c r="L6909" s="254"/>
      <c r="M6909" s="255"/>
      <c r="N6909" s="256"/>
      <c r="O6909" s="256"/>
      <c r="P6909" s="256"/>
      <c r="Q6909" s="256"/>
      <c r="R6909" s="256"/>
      <c r="S6909" s="256"/>
      <c r="T6909" s="257"/>
      <c r="U6909" s="13"/>
      <c r="V6909" s="13"/>
      <c r="W6909" s="13"/>
      <c r="X6909" s="13"/>
      <c r="Y6909" s="13"/>
      <c r="Z6909" s="13"/>
      <c r="AA6909" s="13"/>
      <c r="AB6909" s="13"/>
      <c r="AC6909" s="13"/>
      <c r="AD6909" s="13"/>
      <c r="AE6909" s="13"/>
      <c r="AT6909" s="258" t="s">
        <v>200</v>
      </c>
      <c r="AU6909" s="258" t="s">
        <v>80</v>
      </c>
      <c r="AV6909" s="13" t="s">
        <v>80</v>
      </c>
      <c r="AW6909" s="13" t="s">
        <v>30</v>
      </c>
      <c r="AX6909" s="13" t="s">
        <v>73</v>
      </c>
      <c r="AY6909" s="258" t="s">
        <v>189</v>
      </c>
    </row>
    <row r="6910" s="13" customFormat="1">
      <c r="A6910" s="13"/>
      <c r="B6910" s="249"/>
      <c r="C6910" s="250"/>
      <c r="D6910" s="242" t="s">
        <v>200</v>
      </c>
      <c r="E6910" s="251" t="s">
        <v>1</v>
      </c>
      <c r="F6910" s="252" t="s">
        <v>4411</v>
      </c>
      <c r="G6910" s="250"/>
      <c r="H6910" s="251" t="s">
        <v>1</v>
      </c>
      <c r="I6910" s="253"/>
      <c r="J6910" s="250"/>
      <c r="K6910" s="250"/>
      <c r="L6910" s="254"/>
      <c r="M6910" s="255"/>
      <c r="N6910" s="256"/>
      <c r="O6910" s="256"/>
      <c r="P6910" s="256"/>
      <c r="Q6910" s="256"/>
      <c r="R6910" s="256"/>
      <c r="S6910" s="256"/>
      <c r="T6910" s="257"/>
      <c r="U6910" s="13"/>
      <c r="V6910" s="13"/>
      <c r="W6910" s="13"/>
      <c r="X6910" s="13"/>
      <c r="Y6910" s="13"/>
      <c r="Z6910" s="13"/>
      <c r="AA6910" s="13"/>
      <c r="AB6910" s="13"/>
      <c r="AC6910" s="13"/>
      <c r="AD6910" s="13"/>
      <c r="AE6910" s="13"/>
      <c r="AT6910" s="258" t="s">
        <v>200</v>
      </c>
      <c r="AU6910" s="258" t="s">
        <v>80</v>
      </c>
      <c r="AV6910" s="13" t="s">
        <v>80</v>
      </c>
      <c r="AW6910" s="13" t="s">
        <v>30</v>
      </c>
      <c r="AX6910" s="13" t="s">
        <v>73</v>
      </c>
      <c r="AY6910" s="258" t="s">
        <v>189</v>
      </c>
    </row>
    <row r="6911" s="14" customFormat="1">
      <c r="A6911" s="14"/>
      <c r="B6911" s="259"/>
      <c r="C6911" s="260"/>
      <c r="D6911" s="242" t="s">
        <v>200</v>
      </c>
      <c r="E6911" s="261" t="s">
        <v>1</v>
      </c>
      <c r="F6911" s="262" t="s">
        <v>195</v>
      </c>
      <c r="G6911" s="260"/>
      <c r="H6911" s="263">
        <v>4</v>
      </c>
      <c r="I6911" s="264"/>
      <c r="J6911" s="260"/>
      <c r="K6911" s="260"/>
      <c r="L6911" s="265"/>
      <c r="M6911" s="266"/>
      <c r="N6911" s="267"/>
      <c r="O6911" s="267"/>
      <c r="P6911" s="267"/>
      <c r="Q6911" s="267"/>
      <c r="R6911" s="267"/>
      <c r="S6911" s="267"/>
      <c r="T6911" s="268"/>
      <c r="U6911" s="14"/>
      <c r="V6911" s="14"/>
      <c r="W6911" s="14"/>
      <c r="X6911" s="14"/>
      <c r="Y6911" s="14"/>
      <c r="Z6911" s="14"/>
      <c r="AA6911" s="14"/>
      <c r="AB6911" s="14"/>
      <c r="AC6911" s="14"/>
      <c r="AD6911" s="14"/>
      <c r="AE6911" s="14"/>
      <c r="AT6911" s="269" t="s">
        <v>200</v>
      </c>
      <c r="AU6911" s="269" t="s">
        <v>80</v>
      </c>
      <c r="AV6911" s="14" t="s">
        <v>82</v>
      </c>
      <c r="AW6911" s="14" t="s">
        <v>30</v>
      </c>
      <c r="AX6911" s="14" t="s">
        <v>80</v>
      </c>
      <c r="AY6911" s="269" t="s">
        <v>189</v>
      </c>
    </row>
    <row r="6912" s="2" customFormat="1" ht="16.5" customHeight="1">
      <c r="A6912" s="39"/>
      <c r="B6912" s="40"/>
      <c r="C6912" s="228" t="s">
        <v>4412</v>
      </c>
      <c r="D6912" s="228" t="s">
        <v>191</v>
      </c>
      <c r="E6912" s="229" t="s">
        <v>4413</v>
      </c>
      <c r="F6912" s="230" t="s">
        <v>4414</v>
      </c>
      <c r="G6912" s="231" t="s">
        <v>359</v>
      </c>
      <c r="H6912" s="232">
        <v>1</v>
      </c>
      <c r="I6912" s="233"/>
      <c r="J6912" s="234">
        <f>ROUND(I6912*H6912,2)</f>
        <v>0</v>
      </c>
      <c r="K6912" s="235"/>
      <c r="L6912" s="45"/>
      <c r="M6912" s="236" t="s">
        <v>1</v>
      </c>
      <c r="N6912" s="237" t="s">
        <v>38</v>
      </c>
      <c r="O6912" s="92"/>
      <c r="P6912" s="238">
        <f>O6912*H6912</f>
        <v>0</v>
      </c>
      <c r="Q6912" s="238">
        <v>0</v>
      </c>
      <c r="R6912" s="238">
        <f>Q6912*H6912</f>
        <v>0</v>
      </c>
      <c r="S6912" s="238">
        <v>0</v>
      </c>
      <c r="T6912" s="239">
        <f>S6912*H6912</f>
        <v>0</v>
      </c>
      <c r="U6912" s="39"/>
      <c r="V6912" s="39"/>
      <c r="W6912" s="39"/>
      <c r="X6912" s="39"/>
      <c r="Y6912" s="39"/>
      <c r="Z6912" s="39"/>
      <c r="AA6912" s="39"/>
      <c r="AB6912" s="39"/>
      <c r="AC6912" s="39"/>
      <c r="AD6912" s="39"/>
      <c r="AE6912" s="39"/>
      <c r="AR6912" s="240" t="s">
        <v>4201</v>
      </c>
      <c r="AT6912" s="240" t="s">
        <v>191</v>
      </c>
      <c r="AU6912" s="240" t="s">
        <v>80</v>
      </c>
      <c r="AY6912" s="18" t="s">
        <v>189</v>
      </c>
      <c r="BE6912" s="241">
        <f>IF(N6912="základní",J6912,0)</f>
        <v>0</v>
      </c>
      <c r="BF6912" s="241">
        <f>IF(N6912="snížená",J6912,0)</f>
        <v>0</v>
      </c>
      <c r="BG6912" s="241">
        <f>IF(N6912="zákl. přenesená",J6912,0)</f>
        <v>0</v>
      </c>
      <c r="BH6912" s="241">
        <f>IF(N6912="sníž. přenesená",J6912,0)</f>
        <v>0</v>
      </c>
      <c r="BI6912" s="241">
        <f>IF(N6912="nulová",J6912,0)</f>
        <v>0</v>
      </c>
      <c r="BJ6912" s="18" t="s">
        <v>80</v>
      </c>
      <c r="BK6912" s="241">
        <f>ROUND(I6912*H6912,2)</f>
        <v>0</v>
      </c>
      <c r="BL6912" s="18" t="s">
        <v>4201</v>
      </c>
      <c r="BM6912" s="240" t="s">
        <v>4415</v>
      </c>
    </row>
    <row r="6913" s="2" customFormat="1">
      <c r="A6913" s="39"/>
      <c r="B6913" s="40"/>
      <c r="C6913" s="41"/>
      <c r="D6913" s="242" t="s">
        <v>197</v>
      </c>
      <c r="E6913" s="41"/>
      <c r="F6913" s="243" t="s">
        <v>4414</v>
      </c>
      <c r="G6913" s="41"/>
      <c r="H6913" s="41"/>
      <c r="I6913" s="244"/>
      <c r="J6913" s="41"/>
      <c r="K6913" s="41"/>
      <c r="L6913" s="45"/>
      <c r="M6913" s="245"/>
      <c r="N6913" s="246"/>
      <c r="O6913" s="92"/>
      <c r="P6913" s="92"/>
      <c r="Q6913" s="92"/>
      <c r="R6913" s="92"/>
      <c r="S6913" s="92"/>
      <c r="T6913" s="93"/>
      <c r="U6913" s="39"/>
      <c r="V6913" s="39"/>
      <c r="W6913" s="39"/>
      <c r="X6913" s="39"/>
      <c r="Y6913" s="39"/>
      <c r="Z6913" s="39"/>
      <c r="AA6913" s="39"/>
      <c r="AB6913" s="39"/>
      <c r="AC6913" s="39"/>
      <c r="AD6913" s="39"/>
      <c r="AE6913" s="39"/>
      <c r="AT6913" s="18" t="s">
        <v>197</v>
      </c>
      <c r="AU6913" s="18" t="s">
        <v>80</v>
      </c>
    </row>
    <row r="6914" s="13" customFormat="1">
      <c r="A6914" s="13"/>
      <c r="B6914" s="249"/>
      <c r="C6914" s="250"/>
      <c r="D6914" s="242" t="s">
        <v>200</v>
      </c>
      <c r="E6914" s="251" t="s">
        <v>1</v>
      </c>
      <c r="F6914" s="252" t="s">
        <v>4416</v>
      </c>
      <c r="G6914" s="250"/>
      <c r="H6914" s="251" t="s">
        <v>1</v>
      </c>
      <c r="I6914" s="253"/>
      <c r="J6914" s="250"/>
      <c r="K6914" s="250"/>
      <c r="L6914" s="254"/>
      <c r="M6914" s="255"/>
      <c r="N6914" s="256"/>
      <c r="O6914" s="256"/>
      <c r="P6914" s="256"/>
      <c r="Q6914" s="256"/>
      <c r="R6914" s="256"/>
      <c r="S6914" s="256"/>
      <c r="T6914" s="257"/>
      <c r="U6914" s="13"/>
      <c r="V6914" s="13"/>
      <c r="W6914" s="13"/>
      <c r="X6914" s="13"/>
      <c r="Y6914" s="13"/>
      <c r="Z6914" s="13"/>
      <c r="AA6914" s="13"/>
      <c r="AB6914" s="13"/>
      <c r="AC6914" s="13"/>
      <c r="AD6914" s="13"/>
      <c r="AE6914" s="13"/>
      <c r="AT6914" s="258" t="s">
        <v>200</v>
      </c>
      <c r="AU6914" s="258" t="s">
        <v>80</v>
      </c>
      <c r="AV6914" s="13" t="s">
        <v>80</v>
      </c>
      <c r="AW6914" s="13" t="s">
        <v>30</v>
      </c>
      <c r="AX6914" s="13" t="s">
        <v>73</v>
      </c>
      <c r="AY6914" s="258" t="s">
        <v>189</v>
      </c>
    </row>
    <row r="6915" s="13" customFormat="1">
      <c r="A6915" s="13"/>
      <c r="B6915" s="249"/>
      <c r="C6915" s="250"/>
      <c r="D6915" s="242" t="s">
        <v>200</v>
      </c>
      <c r="E6915" s="251" t="s">
        <v>1</v>
      </c>
      <c r="F6915" s="252" t="s">
        <v>3352</v>
      </c>
      <c r="G6915" s="250"/>
      <c r="H6915" s="251" t="s">
        <v>1</v>
      </c>
      <c r="I6915" s="253"/>
      <c r="J6915" s="250"/>
      <c r="K6915" s="250"/>
      <c r="L6915" s="254"/>
      <c r="M6915" s="255"/>
      <c r="N6915" s="256"/>
      <c r="O6915" s="256"/>
      <c r="P6915" s="256"/>
      <c r="Q6915" s="256"/>
      <c r="R6915" s="256"/>
      <c r="S6915" s="256"/>
      <c r="T6915" s="257"/>
      <c r="U6915" s="13"/>
      <c r="V6915" s="13"/>
      <c r="W6915" s="13"/>
      <c r="X6915" s="13"/>
      <c r="Y6915" s="13"/>
      <c r="Z6915" s="13"/>
      <c r="AA6915" s="13"/>
      <c r="AB6915" s="13"/>
      <c r="AC6915" s="13"/>
      <c r="AD6915" s="13"/>
      <c r="AE6915" s="13"/>
      <c r="AT6915" s="258" t="s">
        <v>200</v>
      </c>
      <c r="AU6915" s="258" t="s">
        <v>80</v>
      </c>
      <c r="AV6915" s="13" t="s">
        <v>80</v>
      </c>
      <c r="AW6915" s="13" t="s">
        <v>30</v>
      </c>
      <c r="AX6915" s="13" t="s">
        <v>73</v>
      </c>
      <c r="AY6915" s="258" t="s">
        <v>189</v>
      </c>
    </row>
    <row r="6916" s="14" customFormat="1">
      <c r="A6916" s="14"/>
      <c r="B6916" s="259"/>
      <c r="C6916" s="260"/>
      <c r="D6916" s="242" t="s">
        <v>200</v>
      </c>
      <c r="E6916" s="261" t="s">
        <v>1</v>
      </c>
      <c r="F6916" s="262" t="s">
        <v>80</v>
      </c>
      <c r="G6916" s="260"/>
      <c r="H6916" s="263">
        <v>1</v>
      </c>
      <c r="I6916" s="264"/>
      <c r="J6916" s="260"/>
      <c r="K6916" s="260"/>
      <c r="L6916" s="265"/>
      <c r="M6916" s="266"/>
      <c r="N6916" s="267"/>
      <c r="O6916" s="267"/>
      <c r="P6916" s="267"/>
      <c r="Q6916" s="267"/>
      <c r="R6916" s="267"/>
      <c r="S6916" s="267"/>
      <c r="T6916" s="268"/>
      <c r="U6916" s="14"/>
      <c r="V6916" s="14"/>
      <c r="W6916" s="14"/>
      <c r="X6916" s="14"/>
      <c r="Y6916" s="14"/>
      <c r="Z6916" s="14"/>
      <c r="AA6916" s="14"/>
      <c r="AB6916" s="14"/>
      <c r="AC6916" s="14"/>
      <c r="AD6916" s="14"/>
      <c r="AE6916" s="14"/>
      <c r="AT6916" s="269" t="s">
        <v>200</v>
      </c>
      <c r="AU6916" s="269" t="s">
        <v>80</v>
      </c>
      <c r="AV6916" s="14" t="s">
        <v>82</v>
      </c>
      <c r="AW6916" s="14" t="s">
        <v>30</v>
      </c>
      <c r="AX6916" s="14" t="s">
        <v>80</v>
      </c>
      <c r="AY6916" s="269" t="s">
        <v>189</v>
      </c>
    </row>
    <row r="6917" s="2" customFormat="1" ht="24.15" customHeight="1">
      <c r="A6917" s="39"/>
      <c r="B6917" s="40"/>
      <c r="C6917" s="228" t="s">
        <v>4417</v>
      </c>
      <c r="D6917" s="228" t="s">
        <v>191</v>
      </c>
      <c r="E6917" s="229" t="s">
        <v>4418</v>
      </c>
      <c r="F6917" s="230" t="s">
        <v>4419</v>
      </c>
      <c r="G6917" s="231" t="s">
        <v>359</v>
      </c>
      <c r="H6917" s="232">
        <v>5</v>
      </c>
      <c r="I6917" s="233"/>
      <c r="J6917" s="234">
        <f>ROUND(I6917*H6917,2)</f>
        <v>0</v>
      </c>
      <c r="K6917" s="235"/>
      <c r="L6917" s="45"/>
      <c r="M6917" s="236" t="s">
        <v>1</v>
      </c>
      <c r="N6917" s="237" t="s">
        <v>38</v>
      </c>
      <c r="O6917" s="92"/>
      <c r="P6917" s="238">
        <f>O6917*H6917</f>
        <v>0</v>
      </c>
      <c r="Q6917" s="238">
        <v>0</v>
      </c>
      <c r="R6917" s="238">
        <f>Q6917*H6917</f>
        <v>0</v>
      </c>
      <c r="S6917" s="238">
        <v>0</v>
      </c>
      <c r="T6917" s="239">
        <f>S6917*H6917</f>
        <v>0</v>
      </c>
      <c r="U6917" s="39"/>
      <c r="V6917" s="39"/>
      <c r="W6917" s="39"/>
      <c r="X6917" s="39"/>
      <c r="Y6917" s="39"/>
      <c r="Z6917" s="39"/>
      <c r="AA6917" s="39"/>
      <c r="AB6917" s="39"/>
      <c r="AC6917" s="39"/>
      <c r="AD6917" s="39"/>
      <c r="AE6917" s="39"/>
      <c r="AR6917" s="240" t="s">
        <v>4201</v>
      </c>
      <c r="AT6917" s="240" t="s">
        <v>191</v>
      </c>
      <c r="AU6917" s="240" t="s">
        <v>80</v>
      </c>
      <c r="AY6917" s="18" t="s">
        <v>189</v>
      </c>
      <c r="BE6917" s="241">
        <f>IF(N6917="základní",J6917,0)</f>
        <v>0</v>
      </c>
      <c r="BF6917" s="241">
        <f>IF(N6917="snížená",J6917,0)</f>
        <v>0</v>
      </c>
      <c r="BG6917" s="241">
        <f>IF(N6917="zákl. přenesená",J6917,0)</f>
        <v>0</v>
      </c>
      <c r="BH6917" s="241">
        <f>IF(N6917="sníž. přenesená",J6917,0)</f>
        <v>0</v>
      </c>
      <c r="BI6917" s="241">
        <f>IF(N6917="nulová",J6917,0)</f>
        <v>0</v>
      </c>
      <c r="BJ6917" s="18" t="s">
        <v>80</v>
      </c>
      <c r="BK6917" s="241">
        <f>ROUND(I6917*H6917,2)</f>
        <v>0</v>
      </c>
      <c r="BL6917" s="18" t="s">
        <v>4201</v>
      </c>
      <c r="BM6917" s="240" t="s">
        <v>4420</v>
      </c>
    </row>
    <row r="6918" s="2" customFormat="1">
      <c r="A6918" s="39"/>
      <c r="B6918" s="40"/>
      <c r="C6918" s="41"/>
      <c r="D6918" s="242" t="s">
        <v>197</v>
      </c>
      <c r="E6918" s="41"/>
      <c r="F6918" s="243" t="s">
        <v>4419</v>
      </c>
      <c r="G6918" s="41"/>
      <c r="H6918" s="41"/>
      <c r="I6918" s="244"/>
      <c r="J6918" s="41"/>
      <c r="K6918" s="41"/>
      <c r="L6918" s="45"/>
      <c r="M6918" s="245"/>
      <c r="N6918" s="246"/>
      <c r="O6918" s="92"/>
      <c r="P6918" s="92"/>
      <c r="Q6918" s="92"/>
      <c r="R6918" s="92"/>
      <c r="S6918" s="92"/>
      <c r="T6918" s="93"/>
      <c r="U6918" s="39"/>
      <c r="V6918" s="39"/>
      <c r="W6918" s="39"/>
      <c r="X6918" s="39"/>
      <c r="Y6918" s="39"/>
      <c r="Z6918" s="39"/>
      <c r="AA6918" s="39"/>
      <c r="AB6918" s="39"/>
      <c r="AC6918" s="39"/>
      <c r="AD6918" s="39"/>
      <c r="AE6918" s="39"/>
      <c r="AT6918" s="18" t="s">
        <v>197</v>
      </c>
      <c r="AU6918" s="18" t="s">
        <v>80</v>
      </c>
    </row>
    <row r="6919" s="13" customFormat="1">
      <c r="A6919" s="13"/>
      <c r="B6919" s="249"/>
      <c r="C6919" s="250"/>
      <c r="D6919" s="242" t="s">
        <v>200</v>
      </c>
      <c r="E6919" s="251" t="s">
        <v>1</v>
      </c>
      <c r="F6919" s="252" t="s">
        <v>4421</v>
      </c>
      <c r="G6919" s="250"/>
      <c r="H6919" s="251" t="s">
        <v>1</v>
      </c>
      <c r="I6919" s="253"/>
      <c r="J6919" s="250"/>
      <c r="K6919" s="250"/>
      <c r="L6919" s="254"/>
      <c r="M6919" s="255"/>
      <c r="N6919" s="256"/>
      <c r="O6919" s="256"/>
      <c r="P6919" s="256"/>
      <c r="Q6919" s="256"/>
      <c r="R6919" s="256"/>
      <c r="S6919" s="256"/>
      <c r="T6919" s="257"/>
      <c r="U6919" s="13"/>
      <c r="V6919" s="13"/>
      <c r="W6919" s="13"/>
      <c r="X6919" s="13"/>
      <c r="Y6919" s="13"/>
      <c r="Z6919" s="13"/>
      <c r="AA6919" s="13"/>
      <c r="AB6919" s="13"/>
      <c r="AC6919" s="13"/>
      <c r="AD6919" s="13"/>
      <c r="AE6919" s="13"/>
      <c r="AT6919" s="258" t="s">
        <v>200</v>
      </c>
      <c r="AU6919" s="258" t="s">
        <v>80</v>
      </c>
      <c r="AV6919" s="13" t="s">
        <v>80</v>
      </c>
      <c r="AW6919" s="13" t="s">
        <v>30</v>
      </c>
      <c r="AX6919" s="13" t="s">
        <v>73</v>
      </c>
      <c r="AY6919" s="258" t="s">
        <v>189</v>
      </c>
    </row>
    <row r="6920" s="13" customFormat="1">
      <c r="A6920" s="13"/>
      <c r="B6920" s="249"/>
      <c r="C6920" s="250"/>
      <c r="D6920" s="242" t="s">
        <v>200</v>
      </c>
      <c r="E6920" s="251" t="s">
        <v>1</v>
      </c>
      <c r="F6920" s="252" t="s">
        <v>4422</v>
      </c>
      <c r="G6920" s="250"/>
      <c r="H6920" s="251" t="s">
        <v>1</v>
      </c>
      <c r="I6920" s="253"/>
      <c r="J6920" s="250"/>
      <c r="K6920" s="250"/>
      <c r="L6920" s="254"/>
      <c r="M6920" s="255"/>
      <c r="N6920" s="256"/>
      <c r="O6920" s="256"/>
      <c r="P6920" s="256"/>
      <c r="Q6920" s="256"/>
      <c r="R6920" s="256"/>
      <c r="S6920" s="256"/>
      <c r="T6920" s="257"/>
      <c r="U6920" s="13"/>
      <c r="V6920" s="13"/>
      <c r="W6920" s="13"/>
      <c r="X6920" s="13"/>
      <c r="Y6920" s="13"/>
      <c r="Z6920" s="13"/>
      <c r="AA6920" s="13"/>
      <c r="AB6920" s="13"/>
      <c r="AC6920" s="13"/>
      <c r="AD6920" s="13"/>
      <c r="AE6920" s="13"/>
      <c r="AT6920" s="258" t="s">
        <v>200</v>
      </c>
      <c r="AU6920" s="258" t="s">
        <v>80</v>
      </c>
      <c r="AV6920" s="13" t="s">
        <v>80</v>
      </c>
      <c r="AW6920" s="13" t="s">
        <v>30</v>
      </c>
      <c r="AX6920" s="13" t="s">
        <v>73</v>
      </c>
      <c r="AY6920" s="258" t="s">
        <v>189</v>
      </c>
    </row>
    <row r="6921" s="14" customFormat="1">
      <c r="A6921" s="14"/>
      <c r="B6921" s="259"/>
      <c r="C6921" s="260"/>
      <c r="D6921" s="242" t="s">
        <v>200</v>
      </c>
      <c r="E6921" s="261" t="s">
        <v>1</v>
      </c>
      <c r="F6921" s="262" t="s">
        <v>226</v>
      </c>
      <c r="G6921" s="260"/>
      <c r="H6921" s="263">
        <v>5</v>
      </c>
      <c r="I6921" s="264"/>
      <c r="J6921" s="260"/>
      <c r="K6921" s="260"/>
      <c r="L6921" s="265"/>
      <c r="M6921" s="266"/>
      <c r="N6921" s="267"/>
      <c r="O6921" s="267"/>
      <c r="P6921" s="267"/>
      <c r="Q6921" s="267"/>
      <c r="R6921" s="267"/>
      <c r="S6921" s="267"/>
      <c r="T6921" s="268"/>
      <c r="U6921" s="14"/>
      <c r="V6921" s="14"/>
      <c r="W6921" s="14"/>
      <c r="X6921" s="14"/>
      <c r="Y6921" s="14"/>
      <c r="Z6921" s="14"/>
      <c r="AA6921" s="14"/>
      <c r="AB6921" s="14"/>
      <c r="AC6921" s="14"/>
      <c r="AD6921" s="14"/>
      <c r="AE6921" s="14"/>
      <c r="AT6921" s="269" t="s">
        <v>200</v>
      </c>
      <c r="AU6921" s="269" t="s">
        <v>80</v>
      </c>
      <c r="AV6921" s="14" t="s">
        <v>82</v>
      </c>
      <c r="AW6921" s="14" t="s">
        <v>30</v>
      </c>
      <c r="AX6921" s="14" t="s">
        <v>80</v>
      </c>
      <c r="AY6921" s="269" t="s">
        <v>189</v>
      </c>
    </row>
    <row r="6922" s="2" customFormat="1" ht="24.15" customHeight="1">
      <c r="A6922" s="39"/>
      <c r="B6922" s="40"/>
      <c r="C6922" s="228" t="s">
        <v>4423</v>
      </c>
      <c r="D6922" s="228" t="s">
        <v>191</v>
      </c>
      <c r="E6922" s="229" t="s">
        <v>4424</v>
      </c>
      <c r="F6922" s="230" t="s">
        <v>4425</v>
      </c>
      <c r="G6922" s="231" t="s">
        <v>1029</v>
      </c>
      <c r="H6922" s="232">
        <v>1</v>
      </c>
      <c r="I6922" s="233"/>
      <c r="J6922" s="234">
        <f>ROUND(I6922*H6922,2)</f>
        <v>0</v>
      </c>
      <c r="K6922" s="235"/>
      <c r="L6922" s="45"/>
      <c r="M6922" s="236" t="s">
        <v>1</v>
      </c>
      <c r="N6922" s="237" t="s">
        <v>38</v>
      </c>
      <c r="O6922" s="92"/>
      <c r="P6922" s="238">
        <f>O6922*H6922</f>
        <v>0</v>
      </c>
      <c r="Q6922" s="238">
        <v>0</v>
      </c>
      <c r="R6922" s="238">
        <f>Q6922*H6922</f>
        <v>0</v>
      </c>
      <c r="S6922" s="238">
        <v>0</v>
      </c>
      <c r="T6922" s="239">
        <f>S6922*H6922</f>
        <v>0</v>
      </c>
      <c r="U6922" s="39"/>
      <c r="V6922" s="39"/>
      <c r="W6922" s="39"/>
      <c r="X6922" s="39"/>
      <c r="Y6922" s="39"/>
      <c r="Z6922" s="39"/>
      <c r="AA6922" s="39"/>
      <c r="AB6922" s="39"/>
      <c r="AC6922" s="39"/>
      <c r="AD6922" s="39"/>
      <c r="AE6922" s="39"/>
      <c r="AR6922" s="240" t="s">
        <v>4201</v>
      </c>
      <c r="AT6922" s="240" t="s">
        <v>191</v>
      </c>
      <c r="AU6922" s="240" t="s">
        <v>80</v>
      </c>
      <c r="AY6922" s="18" t="s">
        <v>189</v>
      </c>
      <c r="BE6922" s="241">
        <f>IF(N6922="základní",J6922,0)</f>
        <v>0</v>
      </c>
      <c r="BF6922" s="241">
        <f>IF(N6922="snížená",J6922,0)</f>
        <v>0</v>
      </c>
      <c r="BG6922" s="241">
        <f>IF(N6922="zákl. přenesená",J6922,0)</f>
        <v>0</v>
      </c>
      <c r="BH6922" s="241">
        <f>IF(N6922="sníž. přenesená",J6922,0)</f>
        <v>0</v>
      </c>
      <c r="BI6922" s="241">
        <f>IF(N6922="nulová",J6922,0)</f>
        <v>0</v>
      </c>
      <c r="BJ6922" s="18" t="s">
        <v>80</v>
      </c>
      <c r="BK6922" s="241">
        <f>ROUND(I6922*H6922,2)</f>
        <v>0</v>
      </c>
      <c r="BL6922" s="18" t="s">
        <v>4201</v>
      </c>
      <c r="BM6922" s="240" t="s">
        <v>4426</v>
      </c>
    </row>
    <row r="6923" s="2" customFormat="1">
      <c r="A6923" s="39"/>
      <c r="B6923" s="40"/>
      <c r="C6923" s="41"/>
      <c r="D6923" s="242" t="s">
        <v>197</v>
      </c>
      <c r="E6923" s="41"/>
      <c r="F6923" s="243" t="s">
        <v>4425</v>
      </c>
      <c r="G6923" s="41"/>
      <c r="H6923" s="41"/>
      <c r="I6923" s="244"/>
      <c r="J6923" s="41"/>
      <c r="K6923" s="41"/>
      <c r="L6923" s="45"/>
      <c r="M6923" s="245"/>
      <c r="N6923" s="246"/>
      <c r="O6923" s="92"/>
      <c r="P6923" s="92"/>
      <c r="Q6923" s="92"/>
      <c r="R6923" s="92"/>
      <c r="S6923" s="92"/>
      <c r="T6923" s="93"/>
      <c r="U6923" s="39"/>
      <c r="V6923" s="39"/>
      <c r="W6923" s="39"/>
      <c r="X6923" s="39"/>
      <c r="Y6923" s="39"/>
      <c r="Z6923" s="39"/>
      <c r="AA6923" s="39"/>
      <c r="AB6923" s="39"/>
      <c r="AC6923" s="39"/>
      <c r="AD6923" s="39"/>
      <c r="AE6923" s="39"/>
      <c r="AT6923" s="18" t="s">
        <v>197</v>
      </c>
      <c r="AU6923" s="18" t="s">
        <v>80</v>
      </c>
    </row>
    <row r="6924" s="13" customFormat="1">
      <c r="A6924" s="13"/>
      <c r="B6924" s="249"/>
      <c r="C6924" s="250"/>
      <c r="D6924" s="242" t="s">
        <v>200</v>
      </c>
      <c r="E6924" s="251" t="s">
        <v>1</v>
      </c>
      <c r="F6924" s="252" t="s">
        <v>4427</v>
      </c>
      <c r="G6924" s="250"/>
      <c r="H6924" s="251" t="s">
        <v>1</v>
      </c>
      <c r="I6924" s="253"/>
      <c r="J6924" s="250"/>
      <c r="K6924" s="250"/>
      <c r="L6924" s="254"/>
      <c r="M6924" s="255"/>
      <c r="N6924" s="256"/>
      <c r="O6924" s="256"/>
      <c r="P6924" s="256"/>
      <c r="Q6924" s="256"/>
      <c r="R6924" s="256"/>
      <c r="S6924" s="256"/>
      <c r="T6924" s="257"/>
      <c r="U6924" s="13"/>
      <c r="V6924" s="13"/>
      <c r="W6924" s="13"/>
      <c r="X6924" s="13"/>
      <c r="Y6924" s="13"/>
      <c r="Z6924" s="13"/>
      <c r="AA6924" s="13"/>
      <c r="AB6924" s="13"/>
      <c r="AC6924" s="13"/>
      <c r="AD6924" s="13"/>
      <c r="AE6924" s="13"/>
      <c r="AT6924" s="258" t="s">
        <v>200</v>
      </c>
      <c r="AU6924" s="258" t="s">
        <v>80</v>
      </c>
      <c r="AV6924" s="13" t="s">
        <v>80</v>
      </c>
      <c r="AW6924" s="13" t="s">
        <v>30</v>
      </c>
      <c r="AX6924" s="13" t="s">
        <v>73</v>
      </c>
      <c r="AY6924" s="258" t="s">
        <v>189</v>
      </c>
    </row>
    <row r="6925" s="13" customFormat="1">
      <c r="A6925" s="13"/>
      <c r="B6925" s="249"/>
      <c r="C6925" s="250"/>
      <c r="D6925" s="242" t="s">
        <v>200</v>
      </c>
      <c r="E6925" s="251" t="s">
        <v>1</v>
      </c>
      <c r="F6925" s="252" t="s">
        <v>4428</v>
      </c>
      <c r="G6925" s="250"/>
      <c r="H6925" s="251" t="s">
        <v>1</v>
      </c>
      <c r="I6925" s="253"/>
      <c r="J6925" s="250"/>
      <c r="K6925" s="250"/>
      <c r="L6925" s="254"/>
      <c r="M6925" s="255"/>
      <c r="N6925" s="256"/>
      <c r="O6925" s="256"/>
      <c r="P6925" s="256"/>
      <c r="Q6925" s="256"/>
      <c r="R6925" s="256"/>
      <c r="S6925" s="256"/>
      <c r="T6925" s="257"/>
      <c r="U6925" s="13"/>
      <c r="V6925" s="13"/>
      <c r="W6925" s="13"/>
      <c r="X6925" s="13"/>
      <c r="Y6925" s="13"/>
      <c r="Z6925" s="13"/>
      <c r="AA6925" s="13"/>
      <c r="AB6925" s="13"/>
      <c r="AC6925" s="13"/>
      <c r="AD6925" s="13"/>
      <c r="AE6925" s="13"/>
      <c r="AT6925" s="258" t="s">
        <v>200</v>
      </c>
      <c r="AU6925" s="258" t="s">
        <v>80</v>
      </c>
      <c r="AV6925" s="13" t="s">
        <v>80</v>
      </c>
      <c r="AW6925" s="13" t="s">
        <v>30</v>
      </c>
      <c r="AX6925" s="13" t="s">
        <v>73</v>
      </c>
      <c r="AY6925" s="258" t="s">
        <v>189</v>
      </c>
    </row>
    <row r="6926" s="13" customFormat="1">
      <c r="A6926" s="13"/>
      <c r="B6926" s="249"/>
      <c r="C6926" s="250"/>
      <c r="D6926" s="242" t="s">
        <v>200</v>
      </c>
      <c r="E6926" s="251" t="s">
        <v>1</v>
      </c>
      <c r="F6926" s="252" t="s">
        <v>3352</v>
      </c>
      <c r="G6926" s="250"/>
      <c r="H6926" s="251" t="s">
        <v>1</v>
      </c>
      <c r="I6926" s="253"/>
      <c r="J6926" s="250"/>
      <c r="K6926" s="250"/>
      <c r="L6926" s="254"/>
      <c r="M6926" s="255"/>
      <c r="N6926" s="256"/>
      <c r="O6926" s="256"/>
      <c r="P6926" s="256"/>
      <c r="Q6926" s="256"/>
      <c r="R6926" s="256"/>
      <c r="S6926" s="256"/>
      <c r="T6926" s="257"/>
      <c r="U6926" s="13"/>
      <c r="V6926" s="13"/>
      <c r="W6926" s="13"/>
      <c r="X6926" s="13"/>
      <c r="Y6926" s="13"/>
      <c r="Z6926" s="13"/>
      <c r="AA6926" s="13"/>
      <c r="AB6926" s="13"/>
      <c r="AC6926" s="13"/>
      <c r="AD6926" s="13"/>
      <c r="AE6926" s="13"/>
      <c r="AT6926" s="258" t="s">
        <v>200</v>
      </c>
      <c r="AU6926" s="258" t="s">
        <v>80</v>
      </c>
      <c r="AV6926" s="13" t="s">
        <v>80</v>
      </c>
      <c r="AW6926" s="13" t="s">
        <v>30</v>
      </c>
      <c r="AX6926" s="13" t="s">
        <v>73</v>
      </c>
      <c r="AY6926" s="258" t="s">
        <v>189</v>
      </c>
    </row>
    <row r="6927" s="14" customFormat="1">
      <c r="A6927" s="14"/>
      <c r="B6927" s="259"/>
      <c r="C6927" s="260"/>
      <c r="D6927" s="242" t="s">
        <v>200</v>
      </c>
      <c r="E6927" s="261" t="s">
        <v>1</v>
      </c>
      <c r="F6927" s="262" t="s">
        <v>80</v>
      </c>
      <c r="G6927" s="260"/>
      <c r="H6927" s="263">
        <v>1</v>
      </c>
      <c r="I6927" s="264"/>
      <c r="J6927" s="260"/>
      <c r="K6927" s="260"/>
      <c r="L6927" s="265"/>
      <c r="M6927" s="266"/>
      <c r="N6927" s="267"/>
      <c r="O6927" s="267"/>
      <c r="P6927" s="267"/>
      <c r="Q6927" s="267"/>
      <c r="R6927" s="267"/>
      <c r="S6927" s="267"/>
      <c r="T6927" s="268"/>
      <c r="U6927" s="14"/>
      <c r="V6927" s="14"/>
      <c r="W6927" s="14"/>
      <c r="X6927" s="14"/>
      <c r="Y6927" s="14"/>
      <c r="Z6927" s="14"/>
      <c r="AA6927" s="14"/>
      <c r="AB6927" s="14"/>
      <c r="AC6927" s="14"/>
      <c r="AD6927" s="14"/>
      <c r="AE6927" s="14"/>
      <c r="AT6927" s="269" t="s">
        <v>200</v>
      </c>
      <c r="AU6927" s="269" t="s">
        <v>80</v>
      </c>
      <c r="AV6927" s="14" t="s">
        <v>82</v>
      </c>
      <c r="AW6927" s="14" t="s">
        <v>30</v>
      </c>
      <c r="AX6927" s="14" t="s">
        <v>80</v>
      </c>
      <c r="AY6927" s="269" t="s">
        <v>189</v>
      </c>
    </row>
    <row r="6928" s="2" customFormat="1" ht="16.5" customHeight="1">
      <c r="A6928" s="39"/>
      <c r="B6928" s="40"/>
      <c r="C6928" s="228" t="s">
        <v>4429</v>
      </c>
      <c r="D6928" s="228" t="s">
        <v>191</v>
      </c>
      <c r="E6928" s="229" t="s">
        <v>4430</v>
      </c>
      <c r="F6928" s="230" t="s">
        <v>4431</v>
      </c>
      <c r="G6928" s="231" t="s">
        <v>359</v>
      </c>
      <c r="H6928" s="232">
        <v>1</v>
      </c>
      <c r="I6928" s="233"/>
      <c r="J6928" s="234">
        <f>ROUND(I6928*H6928,2)</f>
        <v>0</v>
      </c>
      <c r="K6928" s="235"/>
      <c r="L6928" s="45"/>
      <c r="M6928" s="236" t="s">
        <v>1</v>
      </c>
      <c r="N6928" s="237" t="s">
        <v>38</v>
      </c>
      <c r="O6928" s="92"/>
      <c r="P6928" s="238">
        <f>O6928*H6928</f>
        <v>0</v>
      </c>
      <c r="Q6928" s="238">
        <v>0</v>
      </c>
      <c r="R6928" s="238">
        <f>Q6928*H6928</f>
        <v>0</v>
      </c>
      <c r="S6928" s="238">
        <v>0</v>
      </c>
      <c r="T6928" s="239">
        <f>S6928*H6928</f>
        <v>0</v>
      </c>
      <c r="U6928" s="39"/>
      <c r="V6928" s="39"/>
      <c r="W6928" s="39"/>
      <c r="X6928" s="39"/>
      <c r="Y6928" s="39"/>
      <c r="Z6928" s="39"/>
      <c r="AA6928" s="39"/>
      <c r="AB6928" s="39"/>
      <c r="AC6928" s="39"/>
      <c r="AD6928" s="39"/>
      <c r="AE6928" s="39"/>
      <c r="AR6928" s="240" t="s">
        <v>4201</v>
      </c>
      <c r="AT6928" s="240" t="s">
        <v>191</v>
      </c>
      <c r="AU6928" s="240" t="s">
        <v>80</v>
      </c>
      <c r="AY6928" s="18" t="s">
        <v>189</v>
      </c>
      <c r="BE6928" s="241">
        <f>IF(N6928="základní",J6928,0)</f>
        <v>0</v>
      </c>
      <c r="BF6928" s="241">
        <f>IF(N6928="snížená",J6928,0)</f>
        <v>0</v>
      </c>
      <c r="BG6928" s="241">
        <f>IF(N6928="zákl. přenesená",J6928,0)</f>
        <v>0</v>
      </c>
      <c r="BH6928" s="241">
        <f>IF(N6928="sníž. přenesená",J6928,0)</f>
        <v>0</v>
      </c>
      <c r="BI6928" s="241">
        <f>IF(N6928="nulová",J6928,0)</f>
        <v>0</v>
      </c>
      <c r="BJ6928" s="18" t="s">
        <v>80</v>
      </c>
      <c r="BK6928" s="241">
        <f>ROUND(I6928*H6928,2)</f>
        <v>0</v>
      </c>
      <c r="BL6928" s="18" t="s">
        <v>4201</v>
      </c>
      <c r="BM6928" s="240" t="s">
        <v>4432</v>
      </c>
    </row>
    <row r="6929" s="2" customFormat="1">
      <c r="A6929" s="39"/>
      <c r="B6929" s="40"/>
      <c r="C6929" s="41"/>
      <c r="D6929" s="242" t="s">
        <v>197</v>
      </c>
      <c r="E6929" s="41"/>
      <c r="F6929" s="243" t="s">
        <v>4431</v>
      </c>
      <c r="G6929" s="41"/>
      <c r="H6929" s="41"/>
      <c r="I6929" s="244"/>
      <c r="J6929" s="41"/>
      <c r="K6929" s="41"/>
      <c r="L6929" s="45"/>
      <c r="M6929" s="245"/>
      <c r="N6929" s="246"/>
      <c r="O6929" s="92"/>
      <c r="P6929" s="92"/>
      <c r="Q6929" s="92"/>
      <c r="R6929" s="92"/>
      <c r="S6929" s="92"/>
      <c r="T6929" s="93"/>
      <c r="U6929" s="39"/>
      <c r="V6929" s="39"/>
      <c r="W6929" s="39"/>
      <c r="X6929" s="39"/>
      <c r="Y6929" s="39"/>
      <c r="Z6929" s="39"/>
      <c r="AA6929" s="39"/>
      <c r="AB6929" s="39"/>
      <c r="AC6929" s="39"/>
      <c r="AD6929" s="39"/>
      <c r="AE6929" s="39"/>
      <c r="AT6929" s="18" t="s">
        <v>197</v>
      </c>
      <c r="AU6929" s="18" t="s">
        <v>80</v>
      </c>
    </row>
    <row r="6930" s="13" customFormat="1">
      <c r="A6930" s="13"/>
      <c r="B6930" s="249"/>
      <c r="C6930" s="250"/>
      <c r="D6930" s="242" t="s">
        <v>200</v>
      </c>
      <c r="E6930" s="251" t="s">
        <v>1</v>
      </c>
      <c r="F6930" s="252" t="s">
        <v>4433</v>
      </c>
      <c r="G6930" s="250"/>
      <c r="H6930" s="251" t="s">
        <v>1</v>
      </c>
      <c r="I6930" s="253"/>
      <c r="J6930" s="250"/>
      <c r="K6930" s="250"/>
      <c r="L6930" s="254"/>
      <c r="M6930" s="255"/>
      <c r="N6930" s="256"/>
      <c r="O6930" s="256"/>
      <c r="P6930" s="256"/>
      <c r="Q6930" s="256"/>
      <c r="R6930" s="256"/>
      <c r="S6930" s="256"/>
      <c r="T6930" s="257"/>
      <c r="U6930" s="13"/>
      <c r="V6930" s="13"/>
      <c r="W6930" s="13"/>
      <c r="X6930" s="13"/>
      <c r="Y6930" s="13"/>
      <c r="Z6930" s="13"/>
      <c r="AA6930" s="13"/>
      <c r="AB6930" s="13"/>
      <c r="AC6930" s="13"/>
      <c r="AD6930" s="13"/>
      <c r="AE6930" s="13"/>
      <c r="AT6930" s="258" t="s">
        <v>200</v>
      </c>
      <c r="AU6930" s="258" t="s">
        <v>80</v>
      </c>
      <c r="AV6930" s="13" t="s">
        <v>80</v>
      </c>
      <c r="AW6930" s="13" t="s">
        <v>30</v>
      </c>
      <c r="AX6930" s="13" t="s">
        <v>73</v>
      </c>
      <c r="AY6930" s="258" t="s">
        <v>189</v>
      </c>
    </row>
    <row r="6931" s="13" customFormat="1">
      <c r="A6931" s="13"/>
      <c r="B6931" s="249"/>
      <c r="C6931" s="250"/>
      <c r="D6931" s="242" t="s">
        <v>200</v>
      </c>
      <c r="E6931" s="251" t="s">
        <v>1</v>
      </c>
      <c r="F6931" s="252" t="s">
        <v>4339</v>
      </c>
      <c r="G6931" s="250"/>
      <c r="H6931" s="251" t="s">
        <v>1</v>
      </c>
      <c r="I6931" s="253"/>
      <c r="J6931" s="250"/>
      <c r="K6931" s="250"/>
      <c r="L6931" s="254"/>
      <c r="M6931" s="255"/>
      <c r="N6931" s="256"/>
      <c r="O6931" s="256"/>
      <c r="P6931" s="256"/>
      <c r="Q6931" s="256"/>
      <c r="R6931" s="256"/>
      <c r="S6931" s="256"/>
      <c r="T6931" s="257"/>
      <c r="U6931" s="13"/>
      <c r="V6931" s="13"/>
      <c r="W6931" s="13"/>
      <c r="X6931" s="13"/>
      <c r="Y6931" s="13"/>
      <c r="Z6931" s="13"/>
      <c r="AA6931" s="13"/>
      <c r="AB6931" s="13"/>
      <c r="AC6931" s="13"/>
      <c r="AD6931" s="13"/>
      <c r="AE6931" s="13"/>
      <c r="AT6931" s="258" t="s">
        <v>200</v>
      </c>
      <c r="AU6931" s="258" t="s">
        <v>80</v>
      </c>
      <c r="AV6931" s="13" t="s">
        <v>80</v>
      </c>
      <c r="AW6931" s="13" t="s">
        <v>30</v>
      </c>
      <c r="AX6931" s="13" t="s">
        <v>73</v>
      </c>
      <c r="AY6931" s="258" t="s">
        <v>189</v>
      </c>
    </row>
    <row r="6932" s="13" customFormat="1">
      <c r="A6932" s="13"/>
      <c r="B6932" s="249"/>
      <c r="C6932" s="250"/>
      <c r="D6932" s="242" t="s">
        <v>200</v>
      </c>
      <c r="E6932" s="251" t="s">
        <v>1</v>
      </c>
      <c r="F6932" s="252" t="s">
        <v>3352</v>
      </c>
      <c r="G6932" s="250"/>
      <c r="H6932" s="251" t="s">
        <v>1</v>
      </c>
      <c r="I6932" s="253"/>
      <c r="J6932" s="250"/>
      <c r="K6932" s="250"/>
      <c r="L6932" s="254"/>
      <c r="M6932" s="255"/>
      <c r="N6932" s="256"/>
      <c r="O6932" s="256"/>
      <c r="P6932" s="256"/>
      <c r="Q6932" s="256"/>
      <c r="R6932" s="256"/>
      <c r="S6932" s="256"/>
      <c r="T6932" s="257"/>
      <c r="U6932" s="13"/>
      <c r="V6932" s="13"/>
      <c r="W6932" s="13"/>
      <c r="X6932" s="13"/>
      <c r="Y6932" s="13"/>
      <c r="Z6932" s="13"/>
      <c r="AA6932" s="13"/>
      <c r="AB6932" s="13"/>
      <c r="AC6932" s="13"/>
      <c r="AD6932" s="13"/>
      <c r="AE6932" s="13"/>
      <c r="AT6932" s="258" t="s">
        <v>200</v>
      </c>
      <c r="AU6932" s="258" t="s">
        <v>80</v>
      </c>
      <c r="AV6932" s="13" t="s">
        <v>80</v>
      </c>
      <c r="AW6932" s="13" t="s">
        <v>30</v>
      </c>
      <c r="AX6932" s="13" t="s">
        <v>73</v>
      </c>
      <c r="AY6932" s="258" t="s">
        <v>189</v>
      </c>
    </row>
    <row r="6933" s="13" customFormat="1">
      <c r="A6933" s="13"/>
      <c r="B6933" s="249"/>
      <c r="C6933" s="250"/>
      <c r="D6933" s="242" t="s">
        <v>200</v>
      </c>
      <c r="E6933" s="251" t="s">
        <v>1</v>
      </c>
      <c r="F6933" s="252" t="s">
        <v>4434</v>
      </c>
      <c r="G6933" s="250"/>
      <c r="H6933" s="251" t="s">
        <v>1</v>
      </c>
      <c r="I6933" s="253"/>
      <c r="J6933" s="250"/>
      <c r="K6933" s="250"/>
      <c r="L6933" s="254"/>
      <c r="M6933" s="255"/>
      <c r="N6933" s="256"/>
      <c r="O6933" s="256"/>
      <c r="P6933" s="256"/>
      <c r="Q6933" s="256"/>
      <c r="R6933" s="256"/>
      <c r="S6933" s="256"/>
      <c r="T6933" s="257"/>
      <c r="U6933" s="13"/>
      <c r="V6933" s="13"/>
      <c r="W6933" s="13"/>
      <c r="X6933" s="13"/>
      <c r="Y6933" s="13"/>
      <c r="Z6933" s="13"/>
      <c r="AA6933" s="13"/>
      <c r="AB6933" s="13"/>
      <c r="AC6933" s="13"/>
      <c r="AD6933" s="13"/>
      <c r="AE6933" s="13"/>
      <c r="AT6933" s="258" t="s">
        <v>200</v>
      </c>
      <c r="AU6933" s="258" t="s">
        <v>80</v>
      </c>
      <c r="AV6933" s="13" t="s">
        <v>80</v>
      </c>
      <c r="AW6933" s="13" t="s">
        <v>30</v>
      </c>
      <c r="AX6933" s="13" t="s">
        <v>73</v>
      </c>
      <c r="AY6933" s="258" t="s">
        <v>189</v>
      </c>
    </row>
    <row r="6934" s="13" customFormat="1">
      <c r="A6934" s="13"/>
      <c r="B6934" s="249"/>
      <c r="C6934" s="250"/>
      <c r="D6934" s="242" t="s">
        <v>200</v>
      </c>
      <c r="E6934" s="251" t="s">
        <v>1</v>
      </c>
      <c r="F6934" s="252" t="s">
        <v>4435</v>
      </c>
      <c r="G6934" s="250"/>
      <c r="H6934" s="251" t="s">
        <v>1</v>
      </c>
      <c r="I6934" s="253"/>
      <c r="J6934" s="250"/>
      <c r="K6934" s="250"/>
      <c r="L6934" s="254"/>
      <c r="M6934" s="255"/>
      <c r="N6934" s="256"/>
      <c r="O6934" s="256"/>
      <c r="P6934" s="256"/>
      <c r="Q6934" s="256"/>
      <c r="R6934" s="256"/>
      <c r="S6934" s="256"/>
      <c r="T6934" s="257"/>
      <c r="U6934" s="13"/>
      <c r="V6934" s="13"/>
      <c r="W6934" s="13"/>
      <c r="X6934" s="13"/>
      <c r="Y6934" s="13"/>
      <c r="Z6934" s="13"/>
      <c r="AA6934" s="13"/>
      <c r="AB6934" s="13"/>
      <c r="AC6934" s="13"/>
      <c r="AD6934" s="13"/>
      <c r="AE6934" s="13"/>
      <c r="AT6934" s="258" t="s">
        <v>200</v>
      </c>
      <c r="AU6934" s="258" t="s">
        <v>80</v>
      </c>
      <c r="AV6934" s="13" t="s">
        <v>80</v>
      </c>
      <c r="AW6934" s="13" t="s">
        <v>30</v>
      </c>
      <c r="AX6934" s="13" t="s">
        <v>73</v>
      </c>
      <c r="AY6934" s="258" t="s">
        <v>189</v>
      </c>
    </row>
    <row r="6935" s="14" customFormat="1">
      <c r="A6935" s="14"/>
      <c r="B6935" s="259"/>
      <c r="C6935" s="260"/>
      <c r="D6935" s="242" t="s">
        <v>200</v>
      </c>
      <c r="E6935" s="261" t="s">
        <v>1</v>
      </c>
      <c r="F6935" s="262" t="s">
        <v>80</v>
      </c>
      <c r="G6935" s="260"/>
      <c r="H6935" s="263">
        <v>1</v>
      </c>
      <c r="I6935" s="264"/>
      <c r="J6935" s="260"/>
      <c r="K6935" s="260"/>
      <c r="L6935" s="265"/>
      <c r="M6935" s="266"/>
      <c r="N6935" s="267"/>
      <c r="O6935" s="267"/>
      <c r="P6935" s="267"/>
      <c r="Q6935" s="267"/>
      <c r="R6935" s="267"/>
      <c r="S6935" s="267"/>
      <c r="T6935" s="268"/>
      <c r="U6935" s="14"/>
      <c r="V6935" s="14"/>
      <c r="W6935" s="14"/>
      <c r="X6935" s="14"/>
      <c r="Y6935" s="14"/>
      <c r="Z6935" s="14"/>
      <c r="AA6935" s="14"/>
      <c r="AB6935" s="14"/>
      <c r="AC6935" s="14"/>
      <c r="AD6935" s="14"/>
      <c r="AE6935" s="14"/>
      <c r="AT6935" s="269" t="s">
        <v>200</v>
      </c>
      <c r="AU6935" s="269" t="s">
        <v>80</v>
      </c>
      <c r="AV6935" s="14" t="s">
        <v>82</v>
      </c>
      <c r="AW6935" s="14" t="s">
        <v>30</v>
      </c>
      <c r="AX6935" s="14" t="s">
        <v>80</v>
      </c>
      <c r="AY6935" s="269" t="s">
        <v>189</v>
      </c>
    </row>
    <row r="6936" s="2" customFormat="1" ht="16.5" customHeight="1">
      <c r="A6936" s="39"/>
      <c r="B6936" s="40"/>
      <c r="C6936" s="228" t="s">
        <v>4436</v>
      </c>
      <c r="D6936" s="228" t="s">
        <v>191</v>
      </c>
      <c r="E6936" s="229" t="s">
        <v>4437</v>
      </c>
      <c r="F6936" s="230" t="s">
        <v>4438</v>
      </c>
      <c r="G6936" s="231" t="s">
        <v>359</v>
      </c>
      <c r="H6936" s="232">
        <v>90</v>
      </c>
      <c r="I6936" s="233"/>
      <c r="J6936" s="234">
        <f>ROUND(I6936*H6936,2)</f>
        <v>0</v>
      </c>
      <c r="K6936" s="235"/>
      <c r="L6936" s="45"/>
      <c r="M6936" s="236" t="s">
        <v>1</v>
      </c>
      <c r="N6936" s="237" t="s">
        <v>38</v>
      </c>
      <c r="O6936" s="92"/>
      <c r="P6936" s="238">
        <f>O6936*H6936</f>
        <v>0</v>
      </c>
      <c r="Q6936" s="238">
        <v>0</v>
      </c>
      <c r="R6936" s="238">
        <f>Q6936*H6936</f>
        <v>0</v>
      </c>
      <c r="S6936" s="238">
        <v>0</v>
      </c>
      <c r="T6936" s="239">
        <f>S6936*H6936</f>
        <v>0</v>
      </c>
      <c r="U6936" s="39"/>
      <c r="V6936" s="39"/>
      <c r="W6936" s="39"/>
      <c r="X6936" s="39"/>
      <c r="Y6936" s="39"/>
      <c r="Z6936" s="39"/>
      <c r="AA6936" s="39"/>
      <c r="AB6936" s="39"/>
      <c r="AC6936" s="39"/>
      <c r="AD6936" s="39"/>
      <c r="AE6936" s="39"/>
      <c r="AR6936" s="240" t="s">
        <v>4201</v>
      </c>
      <c r="AT6936" s="240" t="s">
        <v>191</v>
      </c>
      <c r="AU6936" s="240" t="s">
        <v>80</v>
      </c>
      <c r="AY6936" s="18" t="s">
        <v>189</v>
      </c>
      <c r="BE6936" s="241">
        <f>IF(N6936="základní",J6936,0)</f>
        <v>0</v>
      </c>
      <c r="BF6936" s="241">
        <f>IF(N6936="snížená",J6936,0)</f>
        <v>0</v>
      </c>
      <c r="BG6936" s="241">
        <f>IF(N6936="zákl. přenesená",J6936,0)</f>
        <v>0</v>
      </c>
      <c r="BH6936" s="241">
        <f>IF(N6936="sníž. přenesená",J6936,0)</f>
        <v>0</v>
      </c>
      <c r="BI6936" s="241">
        <f>IF(N6936="nulová",J6936,0)</f>
        <v>0</v>
      </c>
      <c r="BJ6936" s="18" t="s">
        <v>80</v>
      </c>
      <c r="BK6936" s="241">
        <f>ROUND(I6936*H6936,2)</f>
        <v>0</v>
      </c>
      <c r="BL6936" s="18" t="s">
        <v>4201</v>
      </c>
      <c r="BM6936" s="240" t="s">
        <v>4439</v>
      </c>
    </row>
    <row r="6937" s="2" customFormat="1">
      <c r="A6937" s="39"/>
      <c r="B6937" s="40"/>
      <c r="C6937" s="41"/>
      <c r="D6937" s="242" t="s">
        <v>197</v>
      </c>
      <c r="E6937" s="41"/>
      <c r="F6937" s="243" t="s">
        <v>4438</v>
      </c>
      <c r="G6937" s="41"/>
      <c r="H6937" s="41"/>
      <c r="I6937" s="244"/>
      <c r="J6937" s="41"/>
      <c r="K6937" s="41"/>
      <c r="L6937" s="45"/>
      <c r="M6937" s="245"/>
      <c r="N6937" s="246"/>
      <c r="O6937" s="92"/>
      <c r="P6937" s="92"/>
      <c r="Q6937" s="92"/>
      <c r="R6937" s="92"/>
      <c r="S6937" s="92"/>
      <c r="T6937" s="93"/>
      <c r="U6937" s="39"/>
      <c r="V6937" s="39"/>
      <c r="W6937" s="39"/>
      <c r="X6937" s="39"/>
      <c r="Y6937" s="39"/>
      <c r="Z6937" s="39"/>
      <c r="AA6937" s="39"/>
      <c r="AB6937" s="39"/>
      <c r="AC6937" s="39"/>
      <c r="AD6937" s="39"/>
      <c r="AE6937" s="39"/>
      <c r="AT6937" s="18" t="s">
        <v>197</v>
      </c>
      <c r="AU6937" s="18" t="s">
        <v>80</v>
      </c>
    </row>
    <row r="6938" s="13" customFormat="1">
      <c r="A6938" s="13"/>
      <c r="B6938" s="249"/>
      <c r="C6938" s="250"/>
      <c r="D6938" s="242" t="s">
        <v>200</v>
      </c>
      <c r="E6938" s="251" t="s">
        <v>1</v>
      </c>
      <c r="F6938" s="252" t="s">
        <v>4440</v>
      </c>
      <c r="G6938" s="250"/>
      <c r="H6938" s="251" t="s">
        <v>1</v>
      </c>
      <c r="I6938" s="253"/>
      <c r="J6938" s="250"/>
      <c r="K6938" s="250"/>
      <c r="L6938" s="254"/>
      <c r="M6938" s="255"/>
      <c r="N6938" s="256"/>
      <c r="O6938" s="256"/>
      <c r="P6938" s="256"/>
      <c r="Q6938" s="256"/>
      <c r="R6938" s="256"/>
      <c r="S6938" s="256"/>
      <c r="T6938" s="257"/>
      <c r="U6938" s="13"/>
      <c r="V6938" s="13"/>
      <c r="W6938" s="13"/>
      <c r="X6938" s="13"/>
      <c r="Y6938" s="13"/>
      <c r="Z6938" s="13"/>
      <c r="AA6938" s="13"/>
      <c r="AB6938" s="13"/>
      <c r="AC6938" s="13"/>
      <c r="AD6938" s="13"/>
      <c r="AE6938" s="13"/>
      <c r="AT6938" s="258" t="s">
        <v>200</v>
      </c>
      <c r="AU6938" s="258" t="s">
        <v>80</v>
      </c>
      <c r="AV6938" s="13" t="s">
        <v>80</v>
      </c>
      <c r="AW6938" s="13" t="s">
        <v>30</v>
      </c>
      <c r="AX6938" s="13" t="s">
        <v>73</v>
      </c>
      <c r="AY6938" s="258" t="s">
        <v>189</v>
      </c>
    </row>
    <row r="6939" s="13" customFormat="1">
      <c r="A6939" s="13"/>
      <c r="B6939" s="249"/>
      <c r="C6939" s="250"/>
      <c r="D6939" s="242" t="s">
        <v>200</v>
      </c>
      <c r="E6939" s="251" t="s">
        <v>1</v>
      </c>
      <c r="F6939" s="252" t="s">
        <v>3352</v>
      </c>
      <c r="G6939" s="250"/>
      <c r="H6939" s="251" t="s">
        <v>1</v>
      </c>
      <c r="I6939" s="253"/>
      <c r="J6939" s="250"/>
      <c r="K6939" s="250"/>
      <c r="L6939" s="254"/>
      <c r="M6939" s="255"/>
      <c r="N6939" s="256"/>
      <c r="O6939" s="256"/>
      <c r="P6939" s="256"/>
      <c r="Q6939" s="256"/>
      <c r="R6939" s="256"/>
      <c r="S6939" s="256"/>
      <c r="T6939" s="257"/>
      <c r="U6939" s="13"/>
      <c r="V6939" s="13"/>
      <c r="W6939" s="13"/>
      <c r="X6939" s="13"/>
      <c r="Y6939" s="13"/>
      <c r="Z6939" s="13"/>
      <c r="AA6939" s="13"/>
      <c r="AB6939" s="13"/>
      <c r="AC6939" s="13"/>
      <c r="AD6939" s="13"/>
      <c r="AE6939" s="13"/>
      <c r="AT6939" s="258" t="s">
        <v>200</v>
      </c>
      <c r="AU6939" s="258" t="s">
        <v>80</v>
      </c>
      <c r="AV6939" s="13" t="s">
        <v>80</v>
      </c>
      <c r="AW6939" s="13" t="s">
        <v>30</v>
      </c>
      <c r="AX6939" s="13" t="s">
        <v>73</v>
      </c>
      <c r="AY6939" s="258" t="s">
        <v>189</v>
      </c>
    </row>
    <row r="6940" s="14" customFormat="1">
      <c r="A6940" s="14"/>
      <c r="B6940" s="259"/>
      <c r="C6940" s="260"/>
      <c r="D6940" s="242" t="s">
        <v>200</v>
      </c>
      <c r="E6940" s="261" t="s">
        <v>1</v>
      </c>
      <c r="F6940" s="262" t="s">
        <v>1076</v>
      </c>
      <c r="G6940" s="260"/>
      <c r="H6940" s="263">
        <v>90</v>
      </c>
      <c r="I6940" s="264"/>
      <c r="J6940" s="260"/>
      <c r="K6940" s="260"/>
      <c r="L6940" s="265"/>
      <c r="M6940" s="266"/>
      <c r="N6940" s="267"/>
      <c r="O6940" s="267"/>
      <c r="P6940" s="267"/>
      <c r="Q6940" s="267"/>
      <c r="R6940" s="267"/>
      <c r="S6940" s="267"/>
      <c r="T6940" s="268"/>
      <c r="U6940" s="14"/>
      <c r="V6940" s="14"/>
      <c r="W6940" s="14"/>
      <c r="X6940" s="14"/>
      <c r="Y6940" s="14"/>
      <c r="Z6940" s="14"/>
      <c r="AA6940" s="14"/>
      <c r="AB6940" s="14"/>
      <c r="AC6940" s="14"/>
      <c r="AD6940" s="14"/>
      <c r="AE6940" s="14"/>
      <c r="AT6940" s="269" t="s">
        <v>200</v>
      </c>
      <c r="AU6940" s="269" t="s">
        <v>80</v>
      </c>
      <c r="AV6940" s="14" t="s">
        <v>82</v>
      </c>
      <c r="AW6940" s="14" t="s">
        <v>30</v>
      </c>
      <c r="AX6940" s="14" t="s">
        <v>80</v>
      </c>
      <c r="AY6940" s="269" t="s">
        <v>189</v>
      </c>
    </row>
    <row r="6941" s="2" customFormat="1" ht="21.75" customHeight="1">
      <c r="A6941" s="39"/>
      <c r="B6941" s="40"/>
      <c r="C6941" s="228" t="s">
        <v>4441</v>
      </c>
      <c r="D6941" s="228" t="s">
        <v>191</v>
      </c>
      <c r="E6941" s="229" t="s">
        <v>4442</v>
      </c>
      <c r="F6941" s="230" t="s">
        <v>4443</v>
      </c>
      <c r="G6941" s="231" t="s">
        <v>359</v>
      </c>
      <c r="H6941" s="232">
        <v>30</v>
      </c>
      <c r="I6941" s="233"/>
      <c r="J6941" s="234">
        <f>ROUND(I6941*H6941,2)</f>
        <v>0</v>
      </c>
      <c r="K6941" s="235"/>
      <c r="L6941" s="45"/>
      <c r="M6941" s="236" t="s">
        <v>1</v>
      </c>
      <c r="N6941" s="237" t="s">
        <v>38</v>
      </c>
      <c r="O6941" s="92"/>
      <c r="P6941" s="238">
        <f>O6941*H6941</f>
        <v>0</v>
      </c>
      <c r="Q6941" s="238">
        <v>0</v>
      </c>
      <c r="R6941" s="238">
        <f>Q6941*H6941</f>
        <v>0</v>
      </c>
      <c r="S6941" s="238">
        <v>0</v>
      </c>
      <c r="T6941" s="239">
        <f>S6941*H6941</f>
        <v>0</v>
      </c>
      <c r="U6941" s="39"/>
      <c r="V6941" s="39"/>
      <c r="W6941" s="39"/>
      <c r="X6941" s="39"/>
      <c r="Y6941" s="39"/>
      <c r="Z6941" s="39"/>
      <c r="AA6941" s="39"/>
      <c r="AB6941" s="39"/>
      <c r="AC6941" s="39"/>
      <c r="AD6941" s="39"/>
      <c r="AE6941" s="39"/>
      <c r="AR6941" s="240" t="s">
        <v>4201</v>
      </c>
      <c r="AT6941" s="240" t="s">
        <v>191</v>
      </c>
      <c r="AU6941" s="240" t="s">
        <v>80</v>
      </c>
      <c r="AY6941" s="18" t="s">
        <v>189</v>
      </c>
      <c r="BE6941" s="241">
        <f>IF(N6941="základní",J6941,0)</f>
        <v>0</v>
      </c>
      <c r="BF6941" s="241">
        <f>IF(N6941="snížená",J6941,0)</f>
        <v>0</v>
      </c>
      <c r="BG6941" s="241">
        <f>IF(N6941="zákl. přenesená",J6941,0)</f>
        <v>0</v>
      </c>
      <c r="BH6941" s="241">
        <f>IF(N6941="sníž. přenesená",J6941,0)</f>
        <v>0</v>
      </c>
      <c r="BI6941" s="241">
        <f>IF(N6941="nulová",J6941,0)</f>
        <v>0</v>
      </c>
      <c r="BJ6941" s="18" t="s">
        <v>80</v>
      </c>
      <c r="BK6941" s="241">
        <f>ROUND(I6941*H6941,2)</f>
        <v>0</v>
      </c>
      <c r="BL6941" s="18" t="s">
        <v>4201</v>
      </c>
      <c r="BM6941" s="240" t="s">
        <v>4444</v>
      </c>
    </row>
    <row r="6942" s="2" customFormat="1">
      <c r="A6942" s="39"/>
      <c r="B6942" s="40"/>
      <c r="C6942" s="41"/>
      <c r="D6942" s="242" t="s">
        <v>197</v>
      </c>
      <c r="E6942" s="41"/>
      <c r="F6942" s="243" t="s">
        <v>4443</v>
      </c>
      <c r="G6942" s="41"/>
      <c r="H6942" s="41"/>
      <c r="I6942" s="244"/>
      <c r="J6942" s="41"/>
      <c r="K6942" s="41"/>
      <c r="L6942" s="45"/>
      <c r="M6942" s="245"/>
      <c r="N6942" s="246"/>
      <c r="O6942" s="92"/>
      <c r="P6942" s="92"/>
      <c r="Q6942" s="92"/>
      <c r="R6942" s="92"/>
      <c r="S6942" s="92"/>
      <c r="T6942" s="93"/>
      <c r="U6942" s="39"/>
      <c r="V6942" s="39"/>
      <c r="W6942" s="39"/>
      <c r="X6942" s="39"/>
      <c r="Y6942" s="39"/>
      <c r="Z6942" s="39"/>
      <c r="AA6942" s="39"/>
      <c r="AB6942" s="39"/>
      <c r="AC6942" s="39"/>
      <c r="AD6942" s="39"/>
      <c r="AE6942" s="39"/>
      <c r="AT6942" s="18" t="s">
        <v>197</v>
      </c>
      <c r="AU6942" s="18" t="s">
        <v>80</v>
      </c>
    </row>
    <row r="6943" s="13" customFormat="1">
      <c r="A6943" s="13"/>
      <c r="B6943" s="249"/>
      <c r="C6943" s="250"/>
      <c r="D6943" s="242" t="s">
        <v>200</v>
      </c>
      <c r="E6943" s="251" t="s">
        <v>1</v>
      </c>
      <c r="F6943" s="252" t="s">
        <v>4445</v>
      </c>
      <c r="G6943" s="250"/>
      <c r="H6943" s="251" t="s">
        <v>1</v>
      </c>
      <c r="I6943" s="253"/>
      <c r="J6943" s="250"/>
      <c r="K6943" s="250"/>
      <c r="L6943" s="254"/>
      <c r="M6943" s="255"/>
      <c r="N6943" s="256"/>
      <c r="O6943" s="256"/>
      <c r="P6943" s="256"/>
      <c r="Q6943" s="256"/>
      <c r="R6943" s="256"/>
      <c r="S6943" s="256"/>
      <c r="T6943" s="257"/>
      <c r="U6943" s="13"/>
      <c r="V6943" s="13"/>
      <c r="W6943" s="13"/>
      <c r="X6943" s="13"/>
      <c r="Y6943" s="13"/>
      <c r="Z6943" s="13"/>
      <c r="AA6943" s="13"/>
      <c r="AB6943" s="13"/>
      <c r="AC6943" s="13"/>
      <c r="AD6943" s="13"/>
      <c r="AE6943" s="13"/>
      <c r="AT6943" s="258" t="s">
        <v>200</v>
      </c>
      <c r="AU6943" s="258" t="s">
        <v>80</v>
      </c>
      <c r="AV6943" s="13" t="s">
        <v>80</v>
      </c>
      <c r="AW6943" s="13" t="s">
        <v>30</v>
      </c>
      <c r="AX6943" s="13" t="s">
        <v>73</v>
      </c>
      <c r="AY6943" s="258" t="s">
        <v>189</v>
      </c>
    </row>
    <row r="6944" s="13" customFormat="1">
      <c r="A6944" s="13"/>
      <c r="B6944" s="249"/>
      <c r="C6944" s="250"/>
      <c r="D6944" s="242" t="s">
        <v>200</v>
      </c>
      <c r="E6944" s="251" t="s">
        <v>1</v>
      </c>
      <c r="F6944" s="252" t="s">
        <v>3452</v>
      </c>
      <c r="G6944" s="250"/>
      <c r="H6944" s="251" t="s">
        <v>1</v>
      </c>
      <c r="I6944" s="253"/>
      <c r="J6944" s="250"/>
      <c r="K6944" s="250"/>
      <c r="L6944" s="254"/>
      <c r="M6944" s="255"/>
      <c r="N6944" s="256"/>
      <c r="O6944" s="256"/>
      <c r="P6944" s="256"/>
      <c r="Q6944" s="256"/>
      <c r="R6944" s="256"/>
      <c r="S6944" s="256"/>
      <c r="T6944" s="257"/>
      <c r="U6944" s="13"/>
      <c r="V6944" s="13"/>
      <c r="W6944" s="13"/>
      <c r="X6944" s="13"/>
      <c r="Y6944" s="13"/>
      <c r="Z6944" s="13"/>
      <c r="AA6944" s="13"/>
      <c r="AB6944" s="13"/>
      <c r="AC6944" s="13"/>
      <c r="AD6944" s="13"/>
      <c r="AE6944" s="13"/>
      <c r="AT6944" s="258" t="s">
        <v>200</v>
      </c>
      <c r="AU6944" s="258" t="s">
        <v>80</v>
      </c>
      <c r="AV6944" s="13" t="s">
        <v>80</v>
      </c>
      <c r="AW6944" s="13" t="s">
        <v>30</v>
      </c>
      <c r="AX6944" s="13" t="s">
        <v>73</v>
      </c>
      <c r="AY6944" s="258" t="s">
        <v>189</v>
      </c>
    </row>
    <row r="6945" s="13" customFormat="1">
      <c r="A6945" s="13"/>
      <c r="B6945" s="249"/>
      <c r="C6945" s="250"/>
      <c r="D6945" s="242" t="s">
        <v>200</v>
      </c>
      <c r="E6945" s="251" t="s">
        <v>1</v>
      </c>
      <c r="F6945" s="252" t="s">
        <v>3352</v>
      </c>
      <c r="G6945" s="250"/>
      <c r="H6945" s="251" t="s">
        <v>1</v>
      </c>
      <c r="I6945" s="253"/>
      <c r="J6945" s="250"/>
      <c r="K6945" s="250"/>
      <c r="L6945" s="254"/>
      <c r="M6945" s="255"/>
      <c r="N6945" s="256"/>
      <c r="O6945" s="256"/>
      <c r="P6945" s="256"/>
      <c r="Q6945" s="256"/>
      <c r="R6945" s="256"/>
      <c r="S6945" s="256"/>
      <c r="T6945" s="257"/>
      <c r="U6945" s="13"/>
      <c r="V6945" s="13"/>
      <c r="W6945" s="13"/>
      <c r="X6945" s="13"/>
      <c r="Y6945" s="13"/>
      <c r="Z6945" s="13"/>
      <c r="AA6945" s="13"/>
      <c r="AB6945" s="13"/>
      <c r="AC6945" s="13"/>
      <c r="AD6945" s="13"/>
      <c r="AE6945" s="13"/>
      <c r="AT6945" s="258" t="s">
        <v>200</v>
      </c>
      <c r="AU6945" s="258" t="s">
        <v>80</v>
      </c>
      <c r="AV6945" s="13" t="s">
        <v>80</v>
      </c>
      <c r="AW6945" s="13" t="s">
        <v>30</v>
      </c>
      <c r="AX6945" s="13" t="s">
        <v>73</v>
      </c>
      <c r="AY6945" s="258" t="s">
        <v>189</v>
      </c>
    </row>
    <row r="6946" s="14" customFormat="1">
      <c r="A6946" s="14"/>
      <c r="B6946" s="259"/>
      <c r="C6946" s="260"/>
      <c r="D6946" s="242" t="s">
        <v>200</v>
      </c>
      <c r="E6946" s="261" t="s">
        <v>1</v>
      </c>
      <c r="F6946" s="262" t="s">
        <v>441</v>
      </c>
      <c r="G6946" s="260"/>
      <c r="H6946" s="263">
        <v>30</v>
      </c>
      <c r="I6946" s="264"/>
      <c r="J6946" s="260"/>
      <c r="K6946" s="260"/>
      <c r="L6946" s="265"/>
      <c r="M6946" s="266"/>
      <c r="N6946" s="267"/>
      <c r="O6946" s="267"/>
      <c r="P6946" s="267"/>
      <c r="Q6946" s="267"/>
      <c r="R6946" s="267"/>
      <c r="S6946" s="267"/>
      <c r="T6946" s="268"/>
      <c r="U6946" s="14"/>
      <c r="V6946" s="14"/>
      <c r="W6946" s="14"/>
      <c r="X6946" s="14"/>
      <c r="Y6946" s="14"/>
      <c r="Z6946" s="14"/>
      <c r="AA6946" s="14"/>
      <c r="AB6946" s="14"/>
      <c r="AC6946" s="14"/>
      <c r="AD6946" s="14"/>
      <c r="AE6946" s="14"/>
      <c r="AT6946" s="269" t="s">
        <v>200</v>
      </c>
      <c r="AU6946" s="269" t="s">
        <v>80</v>
      </c>
      <c r="AV6946" s="14" t="s">
        <v>82</v>
      </c>
      <c r="AW6946" s="14" t="s">
        <v>30</v>
      </c>
      <c r="AX6946" s="14" t="s">
        <v>80</v>
      </c>
      <c r="AY6946" s="269" t="s">
        <v>189</v>
      </c>
    </row>
    <row r="6947" s="2" customFormat="1" ht="16.5" customHeight="1">
      <c r="A6947" s="39"/>
      <c r="B6947" s="40"/>
      <c r="C6947" s="228" t="s">
        <v>4446</v>
      </c>
      <c r="D6947" s="228" t="s">
        <v>191</v>
      </c>
      <c r="E6947" s="229" t="s">
        <v>4447</v>
      </c>
      <c r="F6947" s="230" t="s">
        <v>4448</v>
      </c>
      <c r="G6947" s="231" t="s">
        <v>359</v>
      </c>
      <c r="H6947" s="232">
        <v>1</v>
      </c>
      <c r="I6947" s="233"/>
      <c r="J6947" s="234">
        <f>ROUND(I6947*H6947,2)</f>
        <v>0</v>
      </c>
      <c r="K6947" s="235"/>
      <c r="L6947" s="45"/>
      <c r="M6947" s="236" t="s">
        <v>1</v>
      </c>
      <c r="N6947" s="237" t="s">
        <v>38</v>
      </c>
      <c r="O6947" s="92"/>
      <c r="P6947" s="238">
        <f>O6947*H6947</f>
        <v>0</v>
      </c>
      <c r="Q6947" s="238">
        <v>0</v>
      </c>
      <c r="R6947" s="238">
        <f>Q6947*H6947</f>
        <v>0</v>
      </c>
      <c r="S6947" s="238">
        <v>0</v>
      </c>
      <c r="T6947" s="239">
        <f>S6947*H6947</f>
        <v>0</v>
      </c>
      <c r="U6947" s="39"/>
      <c r="V6947" s="39"/>
      <c r="W6947" s="39"/>
      <c r="X6947" s="39"/>
      <c r="Y6947" s="39"/>
      <c r="Z6947" s="39"/>
      <c r="AA6947" s="39"/>
      <c r="AB6947" s="39"/>
      <c r="AC6947" s="39"/>
      <c r="AD6947" s="39"/>
      <c r="AE6947" s="39"/>
      <c r="AR6947" s="240" t="s">
        <v>4201</v>
      </c>
      <c r="AT6947" s="240" t="s">
        <v>191</v>
      </c>
      <c r="AU6947" s="240" t="s">
        <v>80</v>
      </c>
      <c r="AY6947" s="18" t="s">
        <v>189</v>
      </c>
      <c r="BE6947" s="241">
        <f>IF(N6947="základní",J6947,0)</f>
        <v>0</v>
      </c>
      <c r="BF6947" s="241">
        <f>IF(N6947="snížená",J6947,0)</f>
        <v>0</v>
      </c>
      <c r="BG6947" s="241">
        <f>IF(N6947="zákl. přenesená",J6947,0)</f>
        <v>0</v>
      </c>
      <c r="BH6947" s="241">
        <f>IF(N6947="sníž. přenesená",J6947,0)</f>
        <v>0</v>
      </c>
      <c r="BI6947" s="241">
        <f>IF(N6947="nulová",J6947,0)</f>
        <v>0</v>
      </c>
      <c r="BJ6947" s="18" t="s">
        <v>80</v>
      </c>
      <c r="BK6947" s="241">
        <f>ROUND(I6947*H6947,2)</f>
        <v>0</v>
      </c>
      <c r="BL6947" s="18" t="s">
        <v>4201</v>
      </c>
      <c r="BM6947" s="240" t="s">
        <v>4449</v>
      </c>
    </row>
    <row r="6948" s="2" customFormat="1">
      <c r="A6948" s="39"/>
      <c r="B6948" s="40"/>
      <c r="C6948" s="41"/>
      <c r="D6948" s="242" t="s">
        <v>197</v>
      </c>
      <c r="E6948" s="41"/>
      <c r="F6948" s="243" t="s">
        <v>4448</v>
      </c>
      <c r="G6948" s="41"/>
      <c r="H6948" s="41"/>
      <c r="I6948" s="244"/>
      <c r="J6948" s="41"/>
      <c r="K6948" s="41"/>
      <c r="L6948" s="45"/>
      <c r="M6948" s="245"/>
      <c r="N6948" s="246"/>
      <c r="O6948" s="92"/>
      <c r="P6948" s="92"/>
      <c r="Q6948" s="92"/>
      <c r="R6948" s="92"/>
      <c r="S6948" s="92"/>
      <c r="T6948" s="93"/>
      <c r="U6948" s="39"/>
      <c r="V6948" s="39"/>
      <c r="W6948" s="39"/>
      <c r="X6948" s="39"/>
      <c r="Y6948" s="39"/>
      <c r="Z6948" s="39"/>
      <c r="AA6948" s="39"/>
      <c r="AB6948" s="39"/>
      <c r="AC6948" s="39"/>
      <c r="AD6948" s="39"/>
      <c r="AE6948" s="39"/>
      <c r="AT6948" s="18" t="s">
        <v>197</v>
      </c>
      <c r="AU6948" s="18" t="s">
        <v>80</v>
      </c>
    </row>
    <row r="6949" s="13" customFormat="1">
      <c r="A6949" s="13"/>
      <c r="B6949" s="249"/>
      <c r="C6949" s="250"/>
      <c r="D6949" s="242" t="s">
        <v>200</v>
      </c>
      <c r="E6949" s="251" t="s">
        <v>1</v>
      </c>
      <c r="F6949" s="252" t="s">
        <v>4450</v>
      </c>
      <c r="G6949" s="250"/>
      <c r="H6949" s="251" t="s">
        <v>1</v>
      </c>
      <c r="I6949" s="253"/>
      <c r="J6949" s="250"/>
      <c r="K6949" s="250"/>
      <c r="L6949" s="254"/>
      <c r="M6949" s="255"/>
      <c r="N6949" s="256"/>
      <c r="O6949" s="256"/>
      <c r="P6949" s="256"/>
      <c r="Q6949" s="256"/>
      <c r="R6949" s="256"/>
      <c r="S6949" s="256"/>
      <c r="T6949" s="257"/>
      <c r="U6949" s="13"/>
      <c r="V6949" s="13"/>
      <c r="W6949" s="13"/>
      <c r="X6949" s="13"/>
      <c r="Y6949" s="13"/>
      <c r="Z6949" s="13"/>
      <c r="AA6949" s="13"/>
      <c r="AB6949" s="13"/>
      <c r="AC6949" s="13"/>
      <c r="AD6949" s="13"/>
      <c r="AE6949" s="13"/>
      <c r="AT6949" s="258" t="s">
        <v>200</v>
      </c>
      <c r="AU6949" s="258" t="s">
        <v>80</v>
      </c>
      <c r="AV6949" s="13" t="s">
        <v>80</v>
      </c>
      <c r="AW6949" s="13" t="s">
        <v>30</v>
      </c>
      <c r="AX6949" s="13" t="s">
        <v>73</v>
      </c>
      <c r="AY6949" s="258" t="s">
        <v>189</v>
      </c>
    </row>
    <row r="6950" s="13" customFormat="1">
      <c r="A6950" s="13"/>
      <c r="B6950" s="249"/>
      <c r="C6950" s="250"/>
      <c r="D6950" s="242" t="s">
        <v>200</v>
      </c>
      <c r="E6950" s="251" t="s">
        <v>1</v>
      </c>
      <c r="F6950" s="252" t="s">
        <v>4451</v>
      </c>
      <c r="G6950" s="250"/>
      <c r="H6950" s="251" t="s">
        <v>1</v>
      </c>
      <c r="I6950" s="253"/>
      <c r="J6950" s="250"/>
      <c r="K6950" s="250"/>
      <c r="L6950" s="254"/>
      <c r="M6950" s="255"/>
      <c r="N6950" s="256"/>
      <c r="O6950" s="256"/>
      <c r="P6950" s="256"/>
      <c r="Q6950" s="256"/>
      <c r="R6950" s="256"/>
      <c r="S6950" s="256"/>
      <c r="T6950" s="257"/>
      <c r="U6950" s="13"/>
      <c r="V6950" s="13"/>
      <c r="W6950" s="13"/>
      <c r="X6950" s="13"/>
      <c r="Y6950" s="13"/>
      <c r="Z6950" s="13"/>
      <c r="AA6950" s="13"/>
      <c r="AB6950" s="13"/>
      <c r="AC6950" s="13"/>
      <c r="AD6950" s="13"/>
      <c r="AE6950" s="13"/>
      <c r="AT6950" s="258" t="s">
        <v>200</v>
      </c>
      <c r="AU6950" s="258" t="s">
        <v>80</v>
      </c>
      <c r="AV6950" s="13" t="s">
        <v>80</v>
      </c>
      <c r="AW6950" s="13" t="s">
        <v>30</v>
      </c>
      <c r="AX6950" s="13" t="s">
        <v>73</v>
      </c>
      <c r="AY6950" s="258" t="s">
        <v>189</v>
      </c>
    </row>
    <row r="6951" s="13" customFormat="1">
      <c r="A6951" s="13"/>
      <c r="B6951" s="249"/>
      <c r="C6951" s="250"/>
      <c r="D6951" s="242" t="s">
        <v>200</v>
      </c>
      <c r="E6951" s="251" t="s">
        <v>1</v>
      </c>
      <c r="F6951" s="252" t="s">
        <v>4452</v>
      </c>
      <c r="G6951" s="250"/>
      <c r="H6951" s="251" t="s">
        <v>1</v>
      </c>
      <c r="I6951" s="253"/>
      <c r="J6951" s="250"/>
      <c r="K6951" s="250"/>
      <c r="L6951" s="254"/>
      <c r="M6951" s="255"/>
      <c r="N6951" s="256"/>
      <c r="O6951" s="256"/>
      <c r="P6951" s="256"/>
      <c r="Q6951" s="256"/>
      <c r="R6951" s="256"/>
      <c r="S6951" s="256"/>
      <c r="T6951" s="257"/>
      <c r="U6951" s="13"/>
      <c r="V6951" s="13"/>
      <c r="W6951" s="13"/>
      <c r="X6951" s="13"/>
      <c r="Y6951" s="13"/>
      <c r="Z6951" s="13"/>
      <c r="AA6951" s="13"/>
      <c r="AB6951" s="13"/>
      <c r="AC6951" s="13"/>
      <c r="AD6951" s="13"/>
      <c r="AE6951" s="13"/>
      <c r="AT6951" s="258" t="s">
        <v>200</v>
      </c>
      <c r="AU6951" s="258" t="s">
        <v>80</v>
      </c>
      <c r="AV6951" s="13" t="s">
        <v>80</v>
      </c>
      <c r="AW6951" s="13" t="s">
        <v>30</v>
      </c>
      <c r="AX6951" s="13" t="s">
        <v>73</v>
      </c>
      <c r="AY6951" s="258" t="s">
        <v>189</v>
      </c>
    </row>
    <row r="6952" s="13" customFormat="1">
      <c r="A6952" s="13"/>
      <c r="B6952" s="249"/>
      <c r="C6952" s="250"/>
      <c r="D6952" s="242" t="s">
        <v>200</v>
      </c>
      <c r="E6952" s="251" t="s">
        <v>1</v>
      </c>
      <c r="F6952" s="252" t="s">
        <v>4453</v>
      </c>
      <c r="G6952" s="250"/>
      <c r="H6952" s="251" t="s">
        <v>1</v>
      </c>
      <c r="I6952" s="253"/>
      <c r="J6952" s="250"/>
      <c r="K6952" s="250"/>
      <c r="L6952" s="254"/>
      <c r="M6952" s="255"/>
      <c r="N6952" s="256"/>
      <c r="O6952" s="256"/>
      <c r="P6952" s="256"/>
      <c r="Q6952" s="256"/>
      <c r="R6952" s="256"/>
      <c r="S6952" s="256"/>
      <c r="T6952" s="257"/>
      <c r="U6952" s="13"/>
      <c r="V6952" s="13"/>
      <c r="W6952" s="13"/>
      <c r="X6952" s="13"/>
      <c r="Y6952" s="13"/>
      <c r="Z6952" s="13"/>
      <c r="AA6952" s="13"/>
      <c r="AB6952" s="13"/>
      <c r="AC6952" s="13"/>
      <c r="AD6952" s="13"/>
      <c r="AE6952" s="13"/>
      <c r="AT6952" s="258" t="s">
        <v>200</v>
      </c>
      <c r="AU6952" s="258" t="s">
        <v>80</v>
      </c>
      <c r="AV6952" s="13" t="s">
        <v>80</v>
      </c>
      <c r="AW6952" s="13" t="s">
        <v>30</v>
      </c>
      <c r="AX6952" s="13" t="s">
        <v>73</v>
      </c>
      <c r="AY6952" s="258" t="s">
        <v>189</v>
      </c>
    </row>
    <row r="6953" s="13" customFormat="1">
      <c r="A6953" s="13"/>
      <c r="B6953" s="249"/>
      <c r="C6953" s="250"/>
      <c r="D6953" s="242" t="s">
        <v>200</v>
      </c>
      <c r="E6953" s="251" t="s">
        <v>1</v>
      </c>
      <c r="F6953" s="252" t="s">
        <v>4454</v>
      </c>
      <c r="G6953" s="250"/>
      <c r="H6953" s="251" t="s">
        <v>1</v>
      </c>
      <c r="I6953" s="253"/>
      <c r="J6953" s="250"/>
      <c r="K6953" s="250"/>
      <c r="L6953" s="254"/>
      <c r="M6953" s="255"/>
      <c r="N6953" s="256"/>
      <c r="O6953" s="256"/>
      <c r="P6953" s="256"/>
      <c r="Q6953" s="256"/>
      <c r="R6953" s="256"/>
      <c r="S6953" s="256"/>
      <c r="T6953" s="257"/>
      <c r="U6953" s="13"/>
      <c r="V6953" s="13"/>
      <c r="W6953" s="13"/>
      <c r="X6953" s="13"/>
      <c r="Y6953" s="13"/>
      <c r="Z6953" s="13"/>
      <c r="AA6953" s="13"/>
      <c r="AB6953" s="13"/>
      <c r="AC6953" s="13"/>
      <c r="AD6953" s="13"/>
      <c r="AE6953" s="13"/>
      <c r="AT6953" s="258" t="s">
        <v>200</v>
      </c>
      <c r="AU6953" s="258" t="s">
        <v>80</v>
      </c>
      <c r="AV6953" s="13" t="s">
        <v>80</v>
      </c>
      <c r="AW6953" s="13" t="s">
        <v>30</v>
      </c>
      <c r="AX6953" s="13" t="s">
        <v>73</v>
      </c>
      <c r="AY6953" s="258" t="s">
        <v>189</v>
      </c>
    </row>
    <row r="6954" s="13" customFormat="1">
      <c r="A6954" s="13"/>
      <c r="B6954" s="249"/>
      <c r="C6954" s="250"/>
      <c r="D6954" s="242" t="s">
        <v>200</v>
      </c>
      <c r="E6954" s="251" t="s">
        <v>1</v>
      </c>
      <c r="F6954" s="252" t="s">
        <v>4455</v>
      </c>
      <c r="G6954" s="250"/>
      <c r="H6954" s="251" t="s">
        <v>1</v>
      </c>
      <c r="I6954" s="253"/>
      <c r="J6954" s="250"/>
      <c r="K6954" s="250"/>
      <c r="L6954" s="254"/>
      <c r="M6954" s="255"/>
      <c r="N6954" s="256"/>
      <c r="O6954" s="256"/>
      <c r="P6954" s="256"/>
      <c r="Q6954" s="256"/>
      <c r="R6954" s="256"/>
      <c r="S6954" s="256"/>
      <c r="T6954" s="257"/>
      <c r="U6954" s="13"/>
      <c r="V6954" s="13"/>
      <c r="W6954" s="13"/>
      <c r="X6954" s="13"/>
      <c r="Y6954" s="13"/>
      <c r="Z6954" s="13"/>
      <c r="AA6954" s="13"/>
      <c r="AB6954" s="13"/>
      <c r="AC6954" s="13"/>
      <c r="AD6954" s="13"/>
      <c r="AE6954" s="13"/>
      <c r="AT6954" s="258" t="s">
        <v>200</v>
      </c>
      <c r="AU6954" s="258" t="s">
        <v>80</v>
      </c>
      <c r="AV6954" s="13" t="s">
        <v>80</v>
      </c>
      <c r="AW6954" s="13" t="s">
        <v>30</v>
      </c>
      <c r="AX6954" s="13" t="s">
        <v>73</v>
      </c>
      <c r="AY6954" s="258" t="s">
        <v>189</v>
      </c>
    </row>
    <row r="6955" s="13" customFormat="1">
      <c r="A6955" s="13"/>
      <c r="B6955" s="249"/>
      <c r="C6955" s="250"/>
      <c r="D6955" s="242" t="s">
        <v>200</v>
      </c>
      <c r="E6955" s="251" t="s">
        <v>1</v>
      </c>
      <c r="F6955" s="252" t="s">
        <v>4456</v>
      </c>
      <c r="G6955" s="250"/>
      <c r="H6955" s="251" t="s">
        <v>1</v>
      </c>
      <c r="I6955" s="253"/>
      <c r="J6955" s="250"/>
      <c r="K6955" s="250"/>
      <c r="L6955" s="254"/>
      <c r="M6955" s="255"/>
      <c r="N6955" s="256"/>
      <c r="O6955" s="256"/>
      <c r="P6955" s="256"/>
      <c r="Q6955" s="256"/>
      <c r="R6955" s="256"/>
      <c r="S6955" s="256"/>
      <c r="T6955" s="257"/>
      <c r="U6955" s="13"/>
      <c r="V6955" s="13"/>
      <c r="W6955" s="13"/>
      <c r="X6955" s="13"/>
      <c r="Y6955" s="13"/>
      <c r="Z6955" s="13"/>
      <c r="AA6955" s="13"/>
      <c r="AB6955" s="13"/>
      <c r="AC6955" s="13"/>
      <c r="AD6955" s="13"/>
      <c r="AE6955" s="13"/>
      <c r="AT6955" s="258" t="s">
        <v>200</v>
      </c>
      <c r="AU6955" s="258" t="s">
        <v>80</v>
      </c>
      <c r="AV6955" s="13" t="s">
        <v>80</v>
      </c>
      <c r="AW6955" s="13" t="s">
        <v>30</v>
      </c>
      <c r="AX6955" s="13" t="s">
        <v>73</v>
      </c>
      <c r="AY6955" s="258" t="s">
        <v>189</v>
      </c>
    </row>
    <row r="6956" s="13" customFormat="1">
      <c r="A6956" s="13"/>
      <c r="B6956" s="249"/>
      <c r="C6956" s="250"/>
      <c r="D6956" s="242" t="s">
        <v>200</v>
      </c>
      <c r="E6956" s="251" t="s">
        <v>1</v>
      </c>
      <c r="F6956" s="252" t="s">
        <v>4457</v>
      </c>
      <c r="G6956" s="250"/>
      <c r="H6956" s="251" t="s">
        <v>1</v>
      </c>
      <c r="I6956" s="253"/>
      <c r="J6956" s="250"/>
      <c r="K6956" s="250"/>
      <c r="L6956" s="254"/>
      <c r="M6956" s="255"/>
      <c r="N6956" s="256"/>
      <c r="O6956" s="256"/>
      <c r="P6956" s="256"/>
      <c r="Q6956" s="256"/>
      <c r="R6956" s="256"/>
      <c r="S6956" s="256"/>
      <c r="T6956" s="257"/>
      <c r="U6956" s="13"/>
      <c r="V6956" s="13"/>
      <c r="W6956" s="13"/>
      <c r="X6956" s="13"/>
      <c r="Y6956" s="13"/>
      <c r="Z6956" s="13"/>
      <c r="AA6956" s="13"/>
      <c r="AB6956" s="13"/>
      <c r="AC6956" s="13"/>
      <c r="AD6956" s="13"/>
      <c r="AE6956" s="13"/>
      <c r="AT6956" s="258" t="s">
        <v>200</v>
      </c>
      <c r="AU6956" s="258" t="s">
        <v>80</v>
      </c>
      <c r="AV6956" s="13" t="s">
        <v>80</v>
      </c>
      <c r="AW6956" s="13" t="s">
        <v>30</v>
      </c>
      <c r="AX6956" s="13" t="s">
        <v>73</v>
      </c>
      <c r="AY6956" s="258" t="s">
        <v>189</v>
      </c>
    </row>
    <row r="6957" s="13" customFormat="1">
      <c r="A6957" s="13"/>
      <c r="B6957" s="249"/>
      <c r="C6957" s="250"/>
      <c r="D6957" s="242" t="s">
        <v>200</v>
      </c>
      <c r="E6957" s="251" t="s">
        <v>1</v>
      </c>
      <c r="F6957" s="252" t="s">
        <v>4458</v>
      </c>
      <c r="G6957" s="250"/>
      <c r="H6957" s="251" t="s">
        <v>1</v>
      </c>
      <c r="I6957" s="253"/>
      <c r="J6957" s="250"/>
      <c r="K6957" s="250"/>
      <c r="L6957" s="254"/>
      <c r="M6957" s="255"/>
      <c r="N6957" s="256"/>
      <c r="O6957" s="256"/>
      <c r="P6957" s="256"/>
      <c r="Q6957" s="256"/>
      <c r="R6957" s="256"/>
      <c r="S6957" s="256"/>
      <c r="T6957" s="257"/>
      <c r="U6957" s="13"/>
      <c r="V6957" s="13"/>
      <c r="W6957" s="13"/>
      <c r="X6957" s="13"/>
      <c r="Y6957" s="13"/>
      <c r="Z6957" s="13"/>
      <c r="AA6957" s="13"/>
      <c r="AB6957" s="13"/>
      <c r="AC6957" s="13"/>
      <c r="AD6957" s="13"/>
      <c r="AE6957" s="13"/>
      <c r="AT6957" s="258" t="s">
        <v>200</v>
      </c>
      <c r="AU6957" s="258" t="s">
        <v>80</v>
      </c>
      <c r="AV6957" s="13" t="s">
        <v>80</v>
      </c>
      <c r="AW6957" s="13" t="s">
        <v>30</v>
      </c>
      <c r="AX6957" s="13" t="s">
        <v>73</v>
      </c>
      <c r="AY6957" s="258" t="s">
        <v>189</v>
      </c>
    </row>
    <row r="6958" s="13" customFormat="1">
      <c r="A6958" s="13"/>
      <c r="B6958" s="249"/>
      <c r="C6958" s="250"/>
      <c r="D6958" s="242" t="s">
        <v>200</v>
      </c>
      <c r="E6958" s="251" t="s">
        <v>1</v>
      </c>
      <c r="F6958" s="252" t="s">
        <v>4459</v>
      </c>
      <c r="G6958" s="250"/>
      <c r="H6958" s="251" t="s">
        <v>1</v>
      </c>
      <c r="I6958" s="253"/>
      <c r="J6958" s="250"/>
      <c r="K6958" s="250"/>
      <c r="L6958" s="254"/>
      <c r="M6958" s="255"/>
      <c r="N6958" s="256"/>
      <c r="O6958" s="256"/>
      <c r="P6958" s="256"/>
      <c r="Q6958" s="256"/>
      <c r="R6958" s="256"/>
      <c r="S6958" s="256"/>
      <c r="T6958" s="257"/>
      <c r="U6958" s="13"/>
      <c r="V6958" s="13"/>
      <c r="W6958" s="13"/>
      <c r="X6958" s="13"/>
      <c r="Y6958" s="13"/>
      <c r="Z6958" s="13"/>
      <c r="AA6958" s="13"/>
      <c r="AB6958" s="13"/>
      <c r="AC6958" s="13"/>
      <c r="AD6958" s="13"/>
      <c r="AE6958" s="13"/>
      <c r="AT6958" s="258" t="s">
        <v>200</v>
      </c>
      <c r="AU6958" s="258" t="s">
        <v>80</v>
      </c>
      <c r="AV6958" s="13" t="s">
        <v>80</v>
      </c>
      <c r="AW6958" s="13" t="s">
        <v>30</v>
      </c>
      <c r="AX6958" s="13" t="s">
        <v>73</v>
      </c>
      <c r="AY6958" s="258" t="s">
        <v>189</v>
      </c>
    </row>
    <row r="6959" s="13" customFormat="1">
      <c r="A6959" s="13"/>
      <c r="B6959" s="249"/>
      <c r="C6959" s="250"/>
      <c r="D6959" s="242" t="s">
        <v>200</v>
      </c>
      <c r="E6959" s="251" t="s">
        <v>1</v>
      </c>
      <c r="F6959" s="252" t="s">
        <v>4460</v>
      </c>
      <c r="G6959" s="250"/>
      <c r="H6959" s="251" t="s">
        <v>1</v>
      </c>
      <c r="I6959" s="253"/>
      <c r="J6959" s="250"/>
      <c r="K6959" s="250"/>
      <c r="L6959" s="254"/>
      <c r="M6959" s="255"/>
      <c r="N6959" s="256"/>
      <c r="O6959" s="256"/>
      <c r="P6959" s="256"/>
      <c r="Q6959" s="256"/>
      <c r="R6959" s="256"/>
      <c r="S6959" s="256"/>
      <c r="T6959" s="257"/>
      <c r="U6959" s="13"/>
      <c r="V6959" s="13"/>
      <c r="W6959" s="13"/>
      <c r="X6959" s="13"/>
      <c r="Y6959" s="13"/>
      <c r="Z6959" s="13"/>
      <c r="AA6959" s="13"/>
      <c r="AB6959" s="13"/>
      <c r="AC6959" s="13"/>
      <c r="AD6959" s="13"/>
      <c r="AE6959" s="13"/>
      <c r="AT6959" s="258" t="s">
        <v>200</v>
      </c>
      <c r="AU6959" s="258" t="s">
        <v>80</v>
      </c>
      <c r="AV6959" s="13" t="s">
        <v>80</v>
      </c>
      <c r="AW6959" s="13" t="s">
        <v>30</v>
      </c>
      <c r="AX6959" s="13" t="s">
        <v>73</v>
      </c>
      <c r="AY6959" s="258" t="s">
        <v>189</v>
      </c>
    </row>
    <row r="6960" s="13" customFormat="1">
      <c r="A6960" s="13"/>
      <c r="B6960" s="249"/>
      <c r="C6960" s="250"/>
      <c r="D6960" s="242" t="s">
        <v>200</v>
      </c>
      <c r="E6960" s="251" t="s">
        <v>1</v>
      </c>
      <c r="F6960" s="252" t="s">
        <v>4461</v>
      </c>
      <c r="G6960" s="250"/>
      <c r="H6960" s="251" t="s">
        <v>1</v>
      </c>
      <c r="I6960" s="253"/>
      <c r="J6960" s="250"/>
      <c r="K6960" s="250"/>
      <c r="L6960" s="254"/>
      <c r="M6960" s="255"/>
      <c r="N6960" s="256"/>
      <c r="O6960" s="256"/>
      <c r="P6960" s="256"/>
      <c r="Q6960" s="256"/>
      <c r="R6960" s="256"/>
      <c r="S6960" s="256"/>
      <c r="T6960" s="257"/>
      <c r="U6960" s="13"/>
      <c r="V6960" s="13"/>
      <c r="W6960" s="13"/>
      <c r="X6960" s="13"/>
      <c r="Y6960" s="13"/>
      <c r="Z6960" s="13"/>
      <c r="AA6960" s="13"/>
      <c r="AB6960" s="13"/>
      <c r="AC6960" s="13"/>
      <c r="AD6960" s="13"/>
      <c r="AE6960" s="13"/>
      <c r="AT6960" s="258" t="s">
        <v>200</v>
      </c>
      <c r="AU6960" s="258" t="s">
        <v>80</v>
      </c>
      <c r="AV6960" s="13" t="s">
        <v>80</v>
      </c>
      <c r="AW6960" s="13" t="s">
        <v>30</v>
      </c>
      <c r="AX6960" s="13" t="s">
        <v>73</v>
      </c>
      <c r="AY6960" s="258" t="s">
        <v>189</v>
      </c>
    </row>
    <row r="6961" s="13" customFormat="1">
      <c r="A6961" s="13"/>
      <c r="B6961" s="249"/>
      <c r="C6961" s="250"/>
      <c r="D6961" s="242" t="s">
        <v>200</v>
      </c>
      <c r="E6961" s="251" t="s">
        <v>1</v>
      </c>
      <c r="F6961" s="252" t="s">
        <v>2831</v>
      </c>
      <c r="G6961" s="250"/>
      <c r="H6961" s="251" t="s">
        <v>1</v>
      </c>
      <c r="I6961" s="253"/>
      <c r="J6961" s="250"/>
      <c r="K6961" s="250"/>
      <c r="L6961" s="254"/>
      <c r="M6961" s="255"/>
      <c r="N6961" s="256"/>
      <c r="O6961" s="256"/>
      <c r="P6961" s="256"/>
      <c r="Q6961" s="256"/>
      <c r="R6961" s="256"/>
      <c r="S6961" s="256"/>
      <c r="T6961" s="257"/>
      <c r="U6961" s="13"/>
      <c r="V6961" s="13"/>
      <c r="W6961" s="13"/>
      <c r="X6961" s="13"/>
      <c r="Y6961" s="13"/>
      <c r="Z6961" s="13"/>
      <c r="AA6961" s="13"/>
      <c r="AB6961" s="13"/>
      <c r="AC6961" s="13"/>
      <c r="AD6961" s="13"/>
      <c r="AE6961" s="13"/>
      <c r="AT6961" s="258" t="s">
        <v>200</v>
      </c>
      <c r="AU6961" s="258" t="s">
        <v>80</v>
      </c>
      <c r="AV6961" s="13" t="s">
        <v>80</v>
      </c>
      <c r="AW6961" s="13" t="s">
        <v>30</v>
      </c>
      <c r="AX6961" s="13" t="s">
        <v>73</v>
      </c>
      <c r="AY6961" s="258" t="s">
        <v>189</v>
      </c>
    </row>
    <row r="6962" s="14" customFormat="1">
      <c r="A6962" s="14"/>
      <c r="B6962" s="259"/>
      <c r="C6962" s="260"/>
      <c r="D6962" s="242" t="s">
        <v>200</v>
      </c>
      <c r="E6962" s="261" t="s">
        <v>1</v>
      </c>
      <c r="F6962" s="262" t="s">
        <v>80</v>
      </c>
      <c r="G6962" s="260"/>
      <c r="H6962" s="263">
        <v>1</v>
      </c>
      <c r="I6962" s="264"/>
      <c r="J6962" s="260"/>
      <c r="K6962" s="260"/>
      <c r="L6962" s="265"/>
      <c r="M6962" s="266"/>
      <c r="N6962" s="267"/>
      <c r="O6962" s="267"/>
      <c r="P6962" s="267"/>
      <c r="Q6962" s="267"/>
      <c r="R6962" s="267"/>
      <c r="S6962" s="267"/>
      <c r="T6962" s="268"/>
      <c r="U6962" s="14"/>
      <c r="V6962" s="14"/>
      <c r="W6962" s="14"/>
      <c r="X6962" s="14"/>
      <c r="Y6962" s="14"/>
      <c r="Z6962" s="14"/>
      <c r="AA6962" s="14"/>
      <c r="AB6962" s="14"/>
      <c r="AC6962" s="14"/>
      <c r="AD6962" s="14"/>
      <c r="AE6962" s="14"/>
      <c r="AT6962" s="269" t="s">
        <v>200</v>
      </c>
      <c r="AU6962" s="269" t="s">
        <v>80</v>
      </c>
      <c r="AV6962" s="14" t="s">
        <v>82</v>
      </c>
      <c r="AW6962" s="14" t="s">
        <v>30</v>
      </c>
      <c r="AX6962" s="14" t="s">
        <v>80</v>
      </c>
      <c r="AY6962" s="269" t="s">
        <v>189</v>
      </c>
    </row>
    <row r="6963" s="2" customFormat="1" ht="24.15" customHeight="1">
      <c r="A6963" s="39"/>
      <c r="B6963" s="40"/>
      <c r="C6963" s="228" t="s">
        <v>4462</v>
      </c>
      <c r="D6963" s="228" t="s">
        <v>191</v>
      </c>
      <c r="E6963" s="229" t="s">
        <v>4463</v>
      </c>
      <c r="F6963" s="230" t="s">
        <v>4464</v>
      </c>
      <c r="G6963" s="231" t="s">
        <v>1029</v>
      </c>
      <c r="H6963" s="232">
        <v>1</v>
      </c>
      <c r="I6963" s="233"/>
      <c r="J6963" s="234">
        <f>ROUND(I6963*H6963,2)</f>
        <v>0</v>
      </c>
      <c r="K6963" s="235"/>
      <c r="L6963" s="45"/>
      <c r="M6963" s="236" t="s">
        <v>1</v>
      </c>
      <c r="N6963" s="237" t="s">
        <v>38</v>
      </c>
      <c r="O6963" s="92"/>
      <c r="P6963" s="238">
        <f>O6963*H6963</f>
        <v>0</v>
      </c>
      <c r="Q6963" s="238">
        <v>0</v>
      </c>
      <c r="R6963" s="238">
        <f>Q6963*H6963</f>
        <v>0</v>
      </c>
      <c r="S6963" s="238">
        <v>0</v>
      </c>
      <c r="T6963" s="239">
        <f>S6963*H6963</f>
        <v>0</v>
      </c>
      <c r="U6963" s="39"/>
      <c r="V6963" s="39"/>
      <c r="W6963" s="39"/>
      <c r="X6963" s="39"/>
      <c r="Y6963" s="39"/>
      <c r="Z6963" s="39"/>
      <c r="AA6963" s="39"/>
      <c r="AB6963" s="39"/>
      <c r="AC6963" s="39"/>
      <c r="AD6963" s="39"/>
      <c r="AE6963" s="39"/>
      <c r="AR6963" s="240" t="s">
        <v>4201</v>
      </c>
      <c r="AT6963" s="240" t="s">
        <v>191</v>
      </c>
      <c r="AU6963" s="240" t="s">
        <v>80</v>
      </c>
      <c r="AY6963" s="18" t="s">
        <v>189</v>
      </c>
      <c r="BE6963" s="241">
        <f>IF(N6963="základní",J6963,0)</f>
        <v>0</v>
      </c>
      <c r="BF6963" s="241">
        <f>IF(N6963="snížená",J6963,0)</f>
        <v>0</v>
      </c>
      <c r="BG6963" s="241">
        <f>IF(N6963="zákl. přenesená",J6963,0)</f>
        <v>0</v>
      </c>
      <c r="BH6963" s="241">
        <f>IF(N6963="sníž. přenesená",J6963,0)</f>
        <v>0</v>
      </c>
      <c r="BI6963" s="241">
        <f>IF(N6963="nulová",J6963,0)</f>
        <v>0</v>
      </c>
      <c r="BJ6963" s="18" t="s">
        <v>80</v>
      </c>
      <c r="BK6963" s="241">
        <f>ROUND(I6963*H6963,2)</f>
        <v>0</v>
      </c>
      <c r="BL6963" s="18" t="s">
        <v>4201</v>
      </c>
      <c r="BM6963" s="240" t="s">
        <v>4465</v>
      </c>
    </row>
    <row r="6964" s="2" customFormat="1">
      <c r="A6964" s="39"/>
      <c r="B6964" s="40"/>
      <c r="C6964" s="41"/>
      <c r="D6964" s="242" t="s">
        <v>197</v>
      </c>
      <c r="E6964" s="41"/>
      <c r="F6964" s="243" t="s">
        <v>4464</v>
      </c>
      <c r="G6964" s="41"/>
      <c r="H6964" s="41"/>
      <c r="I6964" s="244"/>
      <c r="J6964" s="41"/>
      <c r="K6964" s="41"/>
      <c r="L6964" s="45"/>
      <c r="M6964" s="245"/>
      <c r="N6964" s="246"/>
      <c r="O6964" s="92"/>
      <c r="P6964" s="92"/>
      <c r="Q6964" s="92"/>
      <c r="R6964" s="92"/>
      <c r="S6964" s="92"/>
      <c r="T6964" s="93"/>
      <c r="U6964" s="39"/>
      <c r="V6964" s="39"/>
      <c r="W6964" s="39"/>
      <c r="X6964" s="39"/>
      <c r="Y6964" s="39"/>
      <c r="Z6964" s="39"/>
      <c r="AA6964" s="39"/>
      <c r="AB6964" s="39"/>
      <c r="AC6964" s="39"/>
      <c r="AD6964" s="39"/>
      <c r="AE6964" s="39"/>
      <c r="AT6964" s="18" t="s">
        <v>197</v>
      </c>
      <c r="AU6964" s="18" t="s">
        <v>80</v>
      </c>
    </row>
    <row r="6965" s="13" customFormat="1">
      <c r="A6965" s="13"/>
      <c r="B6965" s="249"/>
      <c r="C6965" s="250"/>
      <c r="D6965" s="242" t="s">
        <v>200</v>
      </c>
      <c r="E6965" s="251" t="s">
        <v>1</v>
      </c>
      <c r="F6965" s="252" t="s">
        <v>4466</v>
      </c>
      <c r="G6965" s="250"/>
      <c r="H6965" s="251" t="s">
        <v>1</v>
      </c>
      <c r="I6965" s="253"/>
      <c r="J6965" s="250"/>
      <c r="K6965" s="250"/>
      <c r="L6965" s="254"/>
      <c r="M6965" s="255"/>
      <c r="N6965" s="256"/>
      <c r="O6965" s="256"/>
      <c r="P6965" s="256"/>
      <c r="Q6965" s="256"/>
      <c r="R6965" s="256"/>
      <c r="S6965" s="256"/>
      <c r="T6965" s="257"/>
      <c r="U6965" s="13"/>
      <c r="V6965" s="13"/>
      <c r="W6965" s="13"/>
      <c r="X6965" s="13"/>
      <c r="Y6965" s="13"/>
      <c r="Z6965" s="13"/>
      <c r="AA6965" s="13"/>
      <c r="AB6965" s="13"/>
      <c r="AC6965" s="13"/>
      <c r="AD6965" s="13"/>
      <c r="AE6965" s="13"/>
      <c r="AT6965" s="258" t="s">
        <v>200</v>
      </c>
      <c r="AU6965" s="258" t="s">
        <v>80</v>
      </c>
      <c r="AV6965" s="13" t="s">
        <v>80</v>
      </c>
      <c r="AW6965" s="13" t="s">
        <v>30</v>
      </c>
      <c r="AX6965" s="13" t="s">
        <v>73</v>
      </c>
      <c r="AY6965" s="258" t="s">
        <v>189</v>
      </c>
    </row>
    <row r="6966" s="13" customFormat="1">
      <c r="A6966" s="13"/>
      <c r="B6966" s="249"/>
      <c r="C6966" s="250"/>
      <c r="D6966" s="242" t="s">
        <v>200</v>
      </c>
      <c r="E6966" s="251" t="s">
        <v>1</v>
      </c>
      <c r="F6966" s="252" t="s">
        <v>4467</v>
      </c>
      <c r="G6966" s="250"/>
      <c r="H6966" s="251" t="s">
        <v>1</v>
      </c>
      <c r="I6966" s="253"/>
      <c r="J6966" s="250"/>
      <c r="K6966" s="250"/>
      <c r="L6966" s="254"/>
      <c r="M6966" s="255"/>
      <c r="N6966" s="256"/>
      <c r="O6966" s="256"/>
      <c r="P6966" s="256"/>
      <c r="Q6966" s="256"/>
      <c r="R6966" s="256"/>
      <c r="S6966" s="256"/>
      <c r="T6966" s="257"/>
      <c r="U6966" s="13"/>
      <c r="V6966" s="13"/>
      <c r="W6966" s="13"/>
      <c r="X6966" s="13"/>
      <c r="Y6966" s="13"/>
      <c r="Z6966" s="13"/>
      <c r="AA6966" s="13"/>
      <c r="AB6966" s="13"/>
      <c r="AC6966" s="13"/>
      <c r="AD6966" s="13"/>
      <c r="AE6966" s="13"/>
      <c r="AT6966" s="258" t="s">
        <v>200</v>
      </c>
      <c r="AU6966" s="258" t="s">
        <v>80</v>
      </c>
      <c r="AV6966" s="13" t="s">
        <v>80</v>
      </c>
      <c r="AW6966" s="13" t="s">
        <v>30</v>
      </c>
      <c r="AX6966" s="13" t="s">
        <v>73</v>
      </c>
      <c r="AY6966" s="258" t="s">
        <v>189</v>
      </c>
    </row>
    <row r="6967" s="13" customFormat="1">
      <c r="A6967" s="13"/>
      <c r="B6967" s="249"/>
      <c r="C6967" s="250"/>
      <c r="D6967" s="242" t="s">
        <v>200</v>
      </c>
      <c r="E6967" s="251" t="s">
        <v>1</v>
      </c>
      <c r="F6967" s="252" t="s">
        <v>4468</v>
      </c>
      <c r="G6967" s="250"/>
      <c r="H6967" s="251" t="s">
        <v>1</v>
      </c>
      <c r="I6967" s="253"/>
      <c r="J6967" s="250"/>
      <c r="K6967" s="250"/>
      <c r="L6967" s="254"/>
      <c r="M6967" s="255"/>
      <c r="N6967" s="256"/>
      <c r="O6967" s="256"/>
      <c r="P6967" s="256"/>
      <c r="Q6967" s="256"/>
      <c r="R6967" s="256"/>
      <c r="S6967" s="256"/>
      <c r="T6967" s="257"/>
      <c r="U6967" s="13"/>
      <c r="V6967" s="13"/>
      <c r="W6967" s="13"/>
      <c r="X6967" s="13"/>
      <c r="Y6967" s="13"/>
      <c r="Z6967" s="13"/>
      <c r="AA6967" s="13"/>
      <c r="AB6967" s="13"/>
      <c r="AC6967" s="13"/>
      <c r="AD6967" s="13"/>
      <c r="AE6967" s="13"/>
      <c r="AT6967" s="258" t="s">
        <v>200</v>
      </c>
      <c r="AU6967" s="258" t="s">
        <v>80</v>
      </c>
      <c r="AV6967" s="13" t="s">
        <v>80</v>
      </c>
      <c r="AW6967" s="13" t="s">
        <v>30</v>
      </c>
      <c r="AX6967" s="13" t="s">
        <v>73</v>
      </c>
      <c r="AY6967" s="258" t="s">
        <v>189</v>
      </c>
    </row>
    <row r="6968" s="13" customFormat="1">
      <c r="A6968" s="13"/>
      <c r="B6968" s="249"/>
      <c r="C6968" s="250"/>
      <c r="D6968" s="242" t="s">
        <v>200</v>
      </c>
      <c r="E6968" s="251" t="s">
        <v>1</v>
      </c>
      <c r="F6968" s="252" t="s">
        <v>4469</v>
      </c>
      <c r="G6968" s="250"/>
      <c r="H6968" s="251" t="s">
        <v>1</v>
      </c>
      <c r="I6968" s="253"/>
      <c r="J6968" s="250"/>
      <c r="K6968" s="250"/>
      <c r="L6968" s="254"/>
      <c r="M6968" s="255"/>
      <c r="N6968" s="256"/>
      <c r="O6968" s="256"/>
      <c r="P6968" s="256"/>
      <c r="Q6968" s="256"/>
      <c r="R6968" s="256"/>
      <c r="S6968" s="256"/>
      <c r="T6968" s="257"/>
      <c r="U6968" s="13"/>
      <c r="V6968" s="13"/>
      <c r="W6968" s="13"/>
      <c r="X6968" s="13"/>
      <c r="Y6968" s="13"/>
      <c r="Z6968" s="13"/>
      <c r="AA6968" s="13"/>
      <c r="AB6968" s="13"/>
      <c r="AC6968" s="13"/>
      <c r="AD6968" s="13"/>
      <c r="AE6968" s="13"/>
      <c r="AT6968" s="258" t="s">
        <v>200</v>
      </c>
      <c r="AU6968" s="258" t="s">
        <v>80</v>
      </c>
      <c r="AV6968" s="13" t="s">
        <v>80</v>
      </c>
      <c r="AW6968" s="13" t="s">
        <v>30</v>
      </c>
      <c r="AX6968" s="13" t="s">
        <v>73</v>
      </c>
      <c r="AY6968" s="258" t="s">
        <v>189</v>
      </c>
    </row>
    <row r="6969" s="13" customFormat="1">
      <c r="A6969" s="13"/>
      <c r="B6969" s="249"/>
      <c r="C6969" s="250"/>
      <c r="D6969" s="242" t="s">
        <v>200</v>
      </c>
      <c r="E6969" s="251" t="s">
        <v>1</v>
      </c>
      <c r="F6969" s="252" t="s">
        <v>4470</v>
      </c>
      <c r="G6969" s="250"/>
      <c r="H6969" s="251" t="s">
        <v>1</v>
      </c>
      <c r="I6969" s="253"/>
      <c r="J6969" s="250"/>
      <c r="K6969" s="250"/>
      <c r="L6969" s="254"/>
      <c r="M6969" s="255"/>
      <c r="N6969" s="256"/>
      <c r="O6969" s="256"/>
      <c r="P6969" s="256"/>
      <c r="Q6969" s="256"/>
      <c r="R6969" s="256"/>
      <c r="S6969" s="256"/>
      <c r="T6969" s="257"/>
      <c r="U6969" s="13"/>
      <c r="V6969" s="13"/>
      <c r="W6969" s="13"/>
      <c r="X6969" s="13"/>
      <c r="Y6969" s="13"/>
      <c r="Z6969" s="13"/>
      <c r="AA6969" s="13"/>
      <c r="AB6969" s="13"/>
      <c r="AC6969" s="13"/>
      <c r="AD6969" s="13"/>
      <c r="AE6969" s="13"/>
      <c r="AT6969" s="258" t="s">
        <v>200</v>
      </c>
      <c r="AU6969" s="258" t="s">
        <v>80</v>
      </c>
      <c r="AV6969" s="13" t="s">
        <v>80</v>
      </c>
      <c r="AW6969" s="13" t="s">
        <v>30</v>
      </c>
      <c r="AX6969" s="13" t="s">
        <v>73</v>
      </c>
      <c r="AY6969" s="258" t="s">
        <v>189</v>
      </c>
    </row>
    <row r="6970" s="14" customFormat="1">
      <c r="A6970" s="14"/>
      <c r="B6970" s="259"/>
      <c r="C6970" s="260"/>
      <c r="D6970" s="242" t="s">
        <v>200</v>
      </c>
      <c r="E6970" s="261" t="s">
        <v>1</v>
      </c>
      <c r="F6970" s="262" t="s">
        <v>80</v>
      </c>
      <c r="G6970" s="260"/>
      <c r="H6970" s="263">
        <v>1</v>
      </c>
      <c r="I6970" s="264"/>
      <c r="J6970" s="260"/>
      <c r="K6970" s="260"/>
      <c r="L6970" s="265"/>
      <c r="M6970" s="266"/>
      <c r="N6970" s="267"/>
      <c r="O6970" s="267"/>
      <c r="P6970" s="267"/>
      <c r="Q6970" s="267"/>
      <c r="R6970" s="267"/>
      <c r="S6970" s="267"/>
      <c r="T6970" s="268"/>
      <c r="U6970" s="14"/>
      <c r="V6970" s="14"/>
      <c r="W6970" s="14"/>
      <c r="X6970" s="14"/>
      <c r="Y6970" s="14"/>
      <c r="Z6970" s="14"/>
      <c r="AA6970" s="14"/>
      <c r="AB6970" s="14"/>
      <c r="AC6970" s="14"/>
      <c r="AD6970" s="14"/>
      <c r="AE6970" s="14"/>
      <c r="AT6970" s="269" t="s">
        <v>200</v>
      </c>
      <c r="AU6970" s="269" t="s">
        <v>80</v>
      </c>
      <c r="AV6970" s="14" t="s">
        <v>82</v>
      </c>
      <c r="AW6970" s="14" t="s">
        <v>30</v>
      </c>
      <c r="AX6970" s="14" t="s">
        <v>80</v>
      </c>
      <c r="AY6970" s="269" t="s">
        <v>189</v>
      </c>
    </row>
    <row r="6971" s="2" customFormat="1" ht="24.15" customHeight="1">
      <c r="A6971" s="39"/>
      <c r="B6971" s="40"/>
      <c r="C6971" s="228" t="s">
        <v>4471</v>
      </c>
      <c r="D6971" s="228" t="s">
        <v>191</v>
      </c>
      <c r="E6971" s="229" t="s">
        <v>4472</v>
      </c>
      <c r="F6971" s="230" t="s">
        <v>4473</v>
      </c>
      <c r="G6971" s="231" t="s">
        <v>1029</v>
      </c>
      <c r="H6971" s="232">
        <v>1</v>
      </c>
      <c r="I6971" s="233"/>
      <c r="J6971" s="234">
        <f>ROUND(I6971*H6971,2)</f>
        <v>0</v>
      </c>
      <c r="K6971" s="235"/>
      <c r="L6971" s="45"/>
      <c r="M6971" s="236" t="s">
        <v>1</v>
      </c>
      <c r="N6971" s="237" t="s">
        <v>38</v>
      </c>
      <c r="O6971" s="92"/>
      <c r="P6971" s="238">
        <f>O6971*H6971</f>
        <v>0</v>
      </c>
      <c r="Q6971" s="238">
        <v>0</v>
      </c>
      <c r="R6971" s="238">
        <f>Q6971*H6971</f>
        <v>0</v>
      </c>
      <c r="S6971" s="238">
        <v>0</v>
      </c>
      <c r="T6971" s="239">
        <f>S6971*H6971</f>
        <v>0</v>
      </c>
      <c r="U6971" s="39"/>
      <c r="V6971" s="39"/>
      <c r="W6971" s="39"/>
      <c r="X6971" s="39"/>
      <c r="Y6971" s="39"/>
      <c r="Z6971" s="39"/>
      <c r="AA6971" s="39"/>
      <c r="AB6971" s="39"/>
      <c r="AC6971" s="39"/>
      <c r="AD6971" s="39"/>
      <c r="AE6971" s="39"/>
      <c r="AR6971" s="240" t="s">
        <v>4201</v>
      </c>
      <c r="AT6971" s="240" t="s">
        <v>191</v>
      </c>
      <c r="AU6971" s="240" t="s">
        <v>80</v>
      </c>
      <c r="AY6971" s="18" t="s">
        <v>189</v>
      </c>
      <c r="BE6971" s="241">
        <f>IF(N6971="základní",J6971,0)</f>
        <v>0</v>
      </c>
      <c r="BF6971" s="241">
        <f>IF(N6971="snížená",J6971,0)</f>
        <v>0</v>
      </c>
      <c r="BG6971" s="241">
        <f>IF(N6971="zákl. přenesená",J6971,0)</f>
        <v>0</v>
      </c>
      <c r="BH6971" s="241">
        <f>IF(N6971="sníž. přenesená",J6971,0)</f>
        <v>0</v>
      </c>
      <c r="BI6971" s="241">
        <f>IF(N6971="nulová",J6971,0)</f>
        <v>0</v>
      </c>
      <c r="BJ6971" s="18" t="s">
        <v>80</v>
      </c>
      <c r="BK6971" s="241">
        <f>ROUND(I6971*H6971,2)</f>
        <v>0</v>
      </c>
      <c r="BL6971" s="18" t="s">
        <v>4201</v>
      </c>
      <c r="BM6971" s="240" t="s">
        <v>4474</v>
      </c>
    </row>
    <row r="6972" s="2" customFormat="1">
      <c r="A6972" s="39"/>
      <c r="B6972" s="40"/>
      <c r="C6972" s="41"/>
      <c r="D6972" s="242" t="s">
        <v>197</v>
      </c>
      <c r="E6972" s="41"/>
      <c r="F6972" s="243" t="s">
        <v>4473</v>
      </c>
      <c r="G6972" s="41"/>
      <c r="H6972" s="41"/>
      <c r="I6972" s="244"/>
      <c r="J6972" s="41"/>
      <c r="K6972" s="41"/>
      <c r="L6972" s="45"/>
      <c r="M6972" s="245"/>
      <c r="N6972" s="246"/>
      <c r="O6972" s="92"/>
      <c r="P6972" s="92"/>
      <c r="Q6972" s="92"/>
      <c r="R6972" s="92"/>
      <c r="S6972" s="92"/>
      <c r="T6972" s="93"/>
      <c r="U6972" s="39"/>
      <c r="V6972" s="39"/>
      <c r="W6972" s="39"/>
      <c r="X6972" s="39"/>
      <c r="Y6972" s="39"/>
      <c r="Z6972" s="39"/>
      <c r="AA6972" s="39"/>
      <c r="AB6972" s="39"/>
      <c r="AC6972" s="39"/>
      <c r="AD6972" s="39"/>
      <c r="AE6972" s="39"/>
      <c r="AT6972" s="18" t="s">
        <v>197</v>
      </c>
      <c r="AU6972" s="18" t="s">
        <v>80</v>
      </c>
    </row>
    <row r="6973" s="13" customFormat="1">
      <c r="A6973" s="13"/>
      <c r="B6973" s="249"/>
      <c r="C6973" s="250"/>
      <c r="D6973" s="242" t="s">
        <v>200</v>
      </c>
      <c r="E6973" s="251" t="s">
        <v>1</v>
      </c>
      <c r="F6973" s="252" t="s">
        <v>4475</v>
      </c>
      <c r="G6973" s="250"/>
      <c r="H6973" s="251" t="s">
        <v>1</v>
      </c>
      <c r="I6973" s="253"/>
      <c r="J6973" s="250"/>
      <c r="K6973" s="250"/>
      <c r="L6973" s="254"/>
      <c r="M6973" s="255"/>
      <c r="N6973" s="256"/>
      <c r="O6973" s="256"/>
      <c r="P6973" s="256"/>
      <c r="Q6973" s="256"/>
      <c r="R6973" s="256"/>
      <c r="S6973" s="256"/>
      <c r="T6973" s="257"/>
      <c r="U6973" s="13"/>
      <c r="V6973" s="13"/>
      <c r="W6973" s="13"/>
      <c r="X6973" s="13"/>
      <c r="Y6973" s="13"/>
      <c r="Z6973" s="13"/>
      <c r="AA6973" s="13"/>
      <c r="AB6973" s="13"/>
      <c r="AC6973" s="13"/>
      <c r="AD6973" s="13"/>
      <c r="AE6973" s="13"/>
      <c r="AT6973" s="258" t="s">
        <v>200</v>
      </c>
      <c r="AU6973" s="258" t="s">
        <v>80</v>
      </c>
      <c r="AV6973" s="13" t="s">
        <v>80</v>
      </c>
      <c r="AW6973" s="13" t="s">
        <v>30</v>
      </c>
      <c r="AX6973" s="13" t="s">
        <v>73</v>
      </c>
      <c r="AY6973" s="258" t="s">
        <v>189</v>
      </c>
    </row>
    <row r="6974" s="13" customFormat="1">
      <c r="A6974" s="13"/>
      <c r="B6974" s="249"/>
      <c r="C6974" s="250"/>
      <c r="D6974" s="242" t="s">
        <v>200</v>
      </c>
      <c r="E6974" s="251" t="s">
        <v>1</v>
      </c>
      <c r="F6974" s="252" t="s">
        <v>4476</v>
      </c>
      <c r="G6974" s="250"/>
      <c r="H6974" s="251" t="s">
        <v>1</v>
      </c>
      <c r="I6974" s="253"/>
      <c r="J6974" s="250"/>
      <c r="K6974" s="250"/>
      <c r="L6974" s="254"/>
      <c r="M6974" s="255"/>
      <c r="N6974" s="256"/>
      <c r="O6974" s="256"/>
      <c r="P6974" s="256"/>
      <c r="Q6974" s="256"/>
      <c r="R6974" s="256"/>
      <c r="S6974" s="256"/>
      <c r="T6974" s="257"/>
      <c r="U6974" s="13"/>
      <c r="V6974" s="13"/>
      <c r="W6974" s="13"/>
      <c r="X6974" s="13"/>
      <c r="Y6974" s="13"/>
      <c r="Z6974" s="13"/>
      <c r="AA6974" s="13"/>
      <c r="AB6974" s="13"/>
      <c r="AC6974" s="13"/>
      <c r="AD6974" s="13"/>
      <c r="AE6974" s="13"/>
      <c r="AT6974" s="258" t="s">
        <v>200</v>
      </c>
      <c r="AU6974" s="258" t="s">
        <v>80</v>
      </c>
      <c r="AV6974" s="13" t="s">
        <v>80</v>
      </c>
      <c r="AW6974" s="13" t="s">
        <v>30</v>
      </c>
      <c r="AX6974" s="13" t="s">
        <v>73</v>
      </c>
      <c r="AY6974" s="258" t="s">
        <v>189</v>
      </c>
    </row>
    <row r="6975" s="14" customFormat="1">
      <c r="A6975" s="14"/>
      <c r="B6975" s="259"/>
      <c r="C6975" s="260"/>
      <c r="D6975" s="242" t="s">
        <v>200</v>
      </c>
      <c r="E6975" s="261" t="s">
        <v>1</v>
      </c>
      <c r="F6975" s="262" t="s">
        <v>80</v>
      </c>
      <c r="G6975" s="260"/>
      <c r="H6975" s="263">
        <v>1</v>
      </c>
      <c r="I6975" s="264"/>
      <c r="J6975" s="260"/>
      <c r="K6975" s="260"/>
      <c r="L6975" s="265"/>
      <c r="M6975" s="266"/>
      <c r="N6975" s="267"/>
      <c r="O6975" s="267"/>
      <c r="P6975" s="267"/>
      <c r="Q6975" s="267"/>
      <c r="R6975" s="267"/>
      <c r="S6975" s="267"/>
      <c r="T6975" s="268"/>
      <c r="U6975" s="14"/>
      <c r="V6975" s="14"/>
      <c r="W6975" s="14"/>
      <c r="X6975" s="14"/>
      <c r="Y6975" s="14"/>
      <c r="Z6975" s="14"/>
      <c r="AA6975" s="14"/>
      <c r="AB6975" s="14"/>
      <c r="AC6975" s="14"/>
      <c r="AD6975" s="14"/>
      <c r="AE6975" s="14"/>
      <c r="AT6975" s="269" t="s">
        <v>200</v>
      </c>
      <c r="AU6975" s="269" t="s">
        <v>80</v>
      </c>
      <c r="AV6975" s="14" t="s">
        <v>82</v>
      </c>
      <c r="AW6975" s="14" t="s">
        <v>30</v>
      </c>
      <c r="AX6975" s="14" t="s">
        <v>80</v>
      </c>
      <c r="AY6975" s="269" t="s">
        <v>189</v>
      </c>
    </row>
    <row r="6976" s="2" customFormat="1" ht="24.15" customHeight="1">
      <c r="A6976" s="39"/>
      <c r="B6976" s="40"/>
      <c r="C6976" s="228" t="s">
        <v>4477</v>
      </c>
      <c r="D6976" s="228" t="s">
        <v>191</v>
      </c>
      <c r="E6976" s="229" t="s">
        <v>4478</v>
      </c>
      <c r="F6976" s="230" t="s">
        <v>4479</v>
      </c>
      <c r="G6976" s="231" t="s">
        <v>1029</v>
      </c>
      <c r="H6976" s="232">
        <v>1</v>
      </c>
      <c r="I6976" s="233"/>
      <c r="J6976" s="234">
        <f>ROUND(I6976*H6976,2)</f>
        <v>0</v>
      </c>
      <c r="K6976" s="235"/>
      <c r="L6976" s="45"/>
      <c r="M6976" s="236" t="s">
        <v>1</v>
      </c>
      <c r="N6976" s="237" t="s">
        <v>38</v>
      </c>
      <c r="O6976" s="92"/>
      <c r="P6976" s="238">
        <f>O6976*H6976</f>
        <v>0</v>
      </c>
      <c r="Q6976" s="238">
        <v>0</v>
      </c>
      <c r="R6976" s="238">
        <f>Q6976*H6976</f>
        <v>0</v>
      </c>
      <c r="S6976" s="238">
        <v>0</v>
      </c>
      <c r="T6976" s="239">
        <f>S6976*H6976</f>
        <v>0</v>
      </c>
      <c r="U6976" s="39"/>
      <c r="V6976" s="39"/>
      <c r="W6976" s="39"/>
      <c r="X6976" s="39"/>
      <c r="Y6976" s="39"/>
      <c r="Z6976" s="39"/>
      <c r="AA6976" s="39"/>
      <c r="AB6976" s="39"/>
      <c r="AC6976" s="39"/>
      <c r="AD6976" s="39"/>
      <c r="AE6976" s="39"/>
      <c r="AR6976" s="240" t="s">
        <v>4201</v>
      </c>
      <c r="AT6976" s="240" t="s">
        <v>191</v>
      </c>
      <c r="AU6976" s="240" t="s">
        <v>80</v>
      </c>
      <c r="AY6976" s="18" t="s">
        <v>189</v>
      </c>
      <c r="BE6976" s="241">
        <f>IF(N6976="základní",J6976,0)</f>
        <v>0</v>
      </c>
      <c r="BF6976" s="241">
        <f>IF(N6976="snížená",J6976,0)</f>
        <v>0</v>
      </c>
      <c r="BG6976" s="241">
        <f>IF(N6976="zákl. přenesená",J6976,0)</f>
        <v>0</v>
      </c>
      <c r="BH6976" s="241">
        <f>IF(N6976="sníž. přenesená",J6976,0)</f>
        <v>0</v>
      </c>
      <c r="BI6976" s="241">
        <f>IF(N6976="nulová",J6976,0)</f>
        <v>0</v>
      </c>
      <c r="BJ6976" s="18" t="s">
        <v>80</v>
      </c>
      <c r="BK6976" s="241">
        <f>ROUND(I6976*H6976,2)</f>
        <v>0</v>
      </c>
      <c r="BL6976" s="18" t="s">
        <v>4201</v>
      </c>
      <c r="BM6976" s="240" t="s">
        <v>4480</v>
      </c>
    </row>
    <row r="6977" s="2" customFormat="1">
      <c r="A6977" s="39"/>
      <c r="B6977" s="40"/>
      <c r="C6977" s="41"/>
      <c r="D6977" s="242" t="s">
        <v>197</v>
      </c>
      <c r="E6977" s="41"/>
      <c r="F6977" s="243" t="s">
        <v>4479</v>
      </c>
      <c r="G6977" s="41"/>
      <c r="H6977" s="41"/>
      <c r="I6977" s="244"/>
      <c r="J6977" s="41"/>
      <c r="K6977" s="41"/>
      <c r="L6977" s="45"/>
      <c r="M6977" s="245"/>
      <c r="N6977" s="246"/>
      <c r="O6977" s="92"/>
      <c r="P6977" s="92"/>
      <c r="Q6977" s="92"/>
      <c r="R6977" s="92"/>
      <c r="S6977" s="92"/>
      <c r="T6977" s="93"/>
      <c r="U6977" s="39"/>
      <c r="V6977" s="39"/>
      <c r="W6977" s="39"/>
      <c r="X6977" s="39"/>
      <c r="Y6977" s="39"/>
      <c r="Z6977" s="39"/>
      <c r="AA6977" s="39"/>
      <c r="AB6977" s="39"/>
      <c r="AC6977" s="39"/>
      <c r="AD6977" s="39"/>
      <c r="AE6977" s="39"/>
      <c r="AT6977" s="18" t="s">
        <v>197</v>
      </c>
      <c r="AU6977" s="18" t="s">
        <v>80</v>
      </c>
    </row>
    <row r="6978" s="13" customFormat="1">
      <c r="A6978" s="13"/>
      <c r="B6978" s="249"/>
      <c r="C6978" s="250"/>
      <c r="D6978" s="242" t="s">
        <v>200</v>
      </c>
      <c r="E6978" s="251" t="s">
        <v>1</v>
      </c>
      <c r="F6978" s="252" t="s">
        <v>4481</v>
      </c>
      <c r="G6978" s="250"/>
      <c r="H6978" s="251" t="s">
        <v>1</v>
      </c>
      <c r="I6978" s="253"/>
      <c r="J6978" s="250"/>
      <c r="K6978" s="250"/>
      <c r="L6978" s="254"/>
      <c r="M6978" s="255"/>
      <c r="N6978" s="256"/>
      <c r="O6978" s="256"/>
      <c r="P6978" s="256"/>
      <c r="Q6978" s="256"/>
      <c r="R6978" s="256"/>
      <c r="S6978" s="256"/>
      <c r="T6978" s="257"/>
      <c r="U6978" s="13"/>
      <c r="V6978" s="13"/>
      <c r="W6978" s="13"/>
      <c r="X6978" s="13"/>
      <c r="Y6978" s="13"/>
      <c r="Z6978" s="13"/>
      <c r="AA6978" s="13"/>
      <c r="AB6978" s="13"/>
      <c r="AC6978" s="13"/>
      <c r="AD6978" s="13"/>
      <c r="AE6978" s="13"/>
      <c r="AT6978" s="258" t="s">
        <v>200</v>
      </c>
      <c r="AU6978" s="258" t="s">
        <v>80</v>
      </c>
      <c r="AV6978" s="13" t="s">
        <v>80</v>
      </c>
      <c r="AW6978" s="13" t="s">
        <v>30</v>
      </c>
      <c r="AX6978" s="13" t="s">
        <v>73</v>
      </c>
      <c r="AY6978" s="258" t="s">
        <v>189</v>
      </c>
    </row>
    <row r="6979" s="13" customFormat="1">
      <c r="A6979" s="13"/>
      <c r="B6979" s="249"/>
      <c r="C6979" s="250"/>
      <c r="D6979" s="242" t="s">
        <v>200</v>
      </c>
      <c r="E6979" s="251" t="s">
        <v>1</v>
      </c>
      <c r="F6979" s="252" t="s">
        <v>4482</v>
      </c>
      <c r="G6979" s="250"/>
      <c r="H6979" s="251" t="s">
        <v>1</v>
      </c>
      <c r="I6979" s="253"/>
      <c r="J6979" s="250"/>
      <c r="K6979" s="250"/>
      <c r="L6979" s="254"/>
      <c r="M6979" s="255"/>
      <c r="N6979" s="256"/>
      <c r="O6979" s="256"/>
      <c r="P6979" s="256"/>
      <c r="Q6979" s="256"/>
      <c r="R6979" s="256"/>
      <c r="S6979" s="256"/>
      <c r="T6979" s="257"/>
      <c r="U6979" s="13"/>
      <c r="V6979" s="13"/>
      <c r="W6979" s="13"/>
      <c r="X6979" s="13"/>
      <c r="Y6979" s="13"/>
      <c r="Z6979" s="13"/>
      <c r="AA6979" s="13"/>
      <c r="AB6979" s="13"/>
      <c r="AC6979" s="13"/>
      <c r="AD6979" s="13"/>
      <c r="AE6979" s="13"/>
      <c r="AT6979" s="258" t="s">
        <v>200</v>
      </c>
      <c r="AU6979" s="258" t="s">
        <v>80</v>
      </c>
      <c r="AV6979" s="13" t="s">
        <v>80</v>
      </c>
      <c r="AW6979" s="13" t="s">
        <v>30</v>
      </c>
      <c r="AX6979" s="13" t="s">
        <v>73</v>
      </c>
      <c r="AY6979" s="258" t="s">
        <v>189</v>
      </c>
    </row>
    <row r="6980" s="14" customFormat="1">
      <c r="A6980" s="14"/>
      <c r="B6980" s="259"/>
      <c r="C6980" s="260"/>
      <c r="D6980" s="242" t="s">
        <v>200</v>
      </c>
      <c r="E6980" s="261" t="s">
        <v>1</v>
      </c>
      <c r="F6980" s="262" t="s">
        <v>80</v>
      </c>
      <c r="G6980" s="260"/>
      <c r="H6980" s="263">
        <v>1</v>
      </c>
      <c r="I6980" s="264"/>
      <c r="J6980" s="260"/>
      <c r="K6980" s="260"/>
      <c r="L6980" s="265"/>
      <c r="M6980" s="266"/>
      <c r="N6980" s="267"/>
      <c r="O6980" s="267"/>
      <c r="P6980" s="267"/>
      <c r="Q6980" s="267"/>
      <c r="R6980" s="267"/>
      <c r="S6980" s="267"/>
      <c r="T6980" s="268"/>
      <c r="U6980" s="14"/>
      <c r="V6980" s="14"/>
      <c r="W6980" s="14"/>
      <c r="X6980" s="14"/>
      <c r="Y6980" s="14"/>
      <c r="Z6980" s="14"/>
      <c r="AA6980" s="14"/>
      <c r="AB6980" s="14"/>
      <c r="AC6980" s="14"/>
      <c r="AD6980" s="14"/>
      <c r="AE6980" s="14"/>
      <c r="AT6980" s="269" t="s">
        <v>200</v>
      </c>
      <c r="AU6980" s="269" t="s">
        <v>80</v>
      </c>
      <c r="AV6980" s="14" t="s">
        <v>82</v>
      </c>
      <c r="AW6980" s="14" t="s">
        <v>30</v>
      </c>
      <c r="AX6980" s="14" t="s">
        <v>80</v>
      </c>
      <c r="AY6980" s="269" t="s">
        <v>189</v>
      </c>
    </row>
    <row r="6981" s="2" customFormat="1" ht="24.15" customHeight="1">
      <c r="A6981" s="39"/>
      <c r="B6981" s="40"/>
      <c r="C6981" s="228" t="s">
        <v>4483</v>
      </c>
      <c r="D6981" s="228" t="s">
        <v>191</v>
      </c>
      <c r="E6981" s="229" t="s">
        <v>4484</v>
      </c>
      <c r="F6981" s="230" t="s">
        <v>4485</v>
      </c>
      <c r="G6981" s="231" t="s">
        <v>1029</v>
      </c>
      <c r="H6981" s="232">
        <v>1</v>
      </c>
      <c r="I6981" s="233"/>
      <c r="J6981" s="234">
        <f>ROUND(I6981*H6981,2)</f>
        <v>0</v>
      </c>
      <c r="K6981" s="235"/>
      <c r="L6981" s="45"/>
      <c r="M6981" s="236" t="s">
        <v>1</v>
      </c>
      <c r="N6981" s="237" t="s">
        <v>38</v>
      </c>
      <c r="O6981" s="92"/>
      <c r="P6981" s="238">
        <f>O6981*H6981</f>
        <v>0</v>
      </c>
      <c r="Q6981" s="238">
        <v>0</v>
      </c>
      <c r="R6981" s="238">
        <f>Q6981*H6981</f>
        <v>0</v>
      </c>
      <c r="S6981" s="238">
        <v>0</v>
      </c>
      <c r="T6981" s="239">
        <f>S6981*H6981</f>
        <v>0</v>
      </c>
      <c r="U6981" s="39"/>
      <c r="V6981" s="39"/>
      <c r="W6981" s="39"/>
      <c r="X6981" s="39"/>
      <c r="Y6981" s="39"/>
      <c r="Z6981" s="39"/>
      <c r="AA6981" s="39"/>
      <c r="AB6981" s="39"/>
      <c r="AC6981" s="39"/>
      <c r="AD6981" s="39"/>
      <c r="AE6981" s="39"/>
      <c r="AR6981" s="240" t="s">
        <v>4201</v>
      </c>
      <c r="AT6981" s="240" t="s">
        <v>191</v>
      </c>
      <c r="AU6981" s="240" t="s">
        <v>80</v>
      </c>
      <c r="AY6981" s="18" t="s">
        <v>189</v>
      </c>
      <c r="BE6981" s="241">
        <f>IF(N6981="základní",J6981,0)</f>
        <v>0</v>
      </c>
      <c r="BF6981" s="241">
        <f>IF(N6981="snížená",J6981,0)</f>
        <v>0</v>
      </c>
      <c r="BG6981" s="241">
        <f>IF(N6981="zákl. přenesená",J6981,0)</f>
        <v>0</v>
      </c>
      <c r="BH6981" s="241">
        <f>IF(N6981="sníž. přenesená",J6981,0)</f>
        <v>0</v>
      </c>
      <c r="BI6981" s="241">
        <f>IF(N6981="nulová",J6981,0)</f>
        <v>0</v>
      </c>
      <c r="BJ6981" s="18" t="s">
        <v>80</v>
      </c>
      <c r="BK6981" s="241">
        <f>ROUND(I6981*H6981,2)</f>
        <v>0</v>
      </c>
      <c r="BL6981" s="18" t="s">
        <v>4201</v>
      </c>
      <c r="BM6981" s="240" t="s">
        <v>4486</v>
      </c>
    </row>
    <row r="6982" s="2" customFormat="1">
      <c r="A6982" s="39"/>
      <c r="B6982" s="40"/>
      <c r="C6982" s="41"/>
      <c r="D6982" s="242" t="s">
        <v>197</v>
      </c>
      <c r="E6982" s="41"/>
      <c r="F6982" s="243" t="s">
        <v>4485</v>
      </c>
      <c r="G6982" s="41"/>
      <c r="H6982" s="41"/>
      <c r="I6982" s="244"/>
      <c r="J6982" s="41"/>
      <c r="K6982" s="41"/>
      <c r="L6982" s="45"/>
      <c r="M6982" s="245"/>
      <c r="N6982" s="246"/>
      <c r="O6982" s="92"/>
      <c r="P6982" s="92"/>
      <c r="Q6982" s="92"/>
      <c r="R6982" s="92"/>
      <c r="S6982" s="92"/>
      <c r="T6982" s="93"/>
      <c r="U6982" s="39"/>
      <c r="V6982" s="39"/>
      <c r="W6982" s="39"/>
      <c r="X6982" s="39"/>
      <c r="Y6982" s="39"/>
      <c r="Z6982" s="39"/>
      <c r="AA6982" s="39"/>
      <c r="AB6982" s="39"/>
      <c r="AC6982" s="39"/>
      <c r="AD6982" s="39"/>
      <c r="AE6982" s="39"/>
      <c r="AT6982" s="18" t="s">
        <v>197</v>
      </c>
      <c r="AU6982" s="18" t="s">
        <v>80</v>
      </c>
    </row>
    <row r="6983" s="13" customFormat="1">
      <c r="A6983" s="13"/>
      <c r="B6983" s="249"/>
      <c r="C6983" s="250"/>
      <c r="D6983" s="242" t="s">
        <v>200</v>
      </c>
      <c r="E6983" s="251" t="s">
        <v>1</v>
      </c>
      <c r="F6983" s="252" t="s">
        <v>4487</v>
      </c>
      <c r="G6983" s="250"/>
      <c r="H6983" s="251" t="s">
        <v>1</v>
      </c>
      <c r="I6983" s="253"/>
      <c r="J6983" s="250"/>
      <c r="K6983" s="250"/>
      <c r="L6983" s="254"/>
      <c r="M6983" s="255"/>
      <c r="N6983" s="256"/>
      <c r="O6983" s="256"/>
      <c r="P6983" s="256"/>
      <c r="Q6983" s="256"/>
      <c r="R6983" s="256"/>
      <c r="S6983" s="256"/>
      <c r="T6983" s="257"/>
      <c r="U6983" s="13"/>
      <c r="V6983" s="13"/>
      <c r="W6983" s="13"/>
      <c r="X6983" s="13"/>
      <c r="Y6983" s="13"/>
      <c r="Z6983" s="13"/>
      <c r="AA6983" s="13"/>
      <c r="AB6983" s="13"/>
      <c r="AC6983" s="13"/>
      <c r="AD6983" s="13"/>
      <c r="AE6983" s="13"/>
      <c r="AT6983" s="258" t="s">
        <v>200</v>
      </c>
      <c r="AU6983" s="258" t="s">
        <v>80</v>
      </c>
      <c r="AV6983" s="13" t="s">
        <v>80</v>
      </c>
      <c r="AW6983" s="13" t="s">
        <v>30</v>
      </c>
      <c r="AX6983" s="13" t="s">
        <v>73</v>
      </c>
      <c r="AY6983" s="258" t="s">
        <v>189</v>
      </c>
    </row>
    <row r="6984" s="13" customFormat="1">
      <c r="A6984" s="13"/>
      <c r="B6984" s="249"/>
      <c r="C6984" s="250"/>
      <c r="D6984" s="242" t="s">
        <v>200</v>
      </c>
      <c r="E6984" s="251" t="s">
        <v>1</v>
      </c>
      <c r="F6984" s="252" t="s">
        <v>4488</v>
      </c>
      <c r="G6984" s="250"/>
      <c r="H6984" s="251" t="s">
        <v>1</v>
      </c>
      <c r="I6984" s="253"/>
      <c r="J6984" s="250"/>
      <c r="K6984" s="250"/>
      <c r="L6984" s="254"/>
      <c r="M6984" s="255"/>
      <c r="N6984" s="256"/>
      <c r="O6984" s="256"/>
      <c r="P6984" s="256"/>
      <c r="Q6984" s="256"/>
      <c r="R6984" s="256"/>
      <c r="S6984" s="256"/>
      <c r="T6984" s="257"/>
      <c r="U6984" s="13"/>
      <c r="V6984" s="13"/>
      <c r="W6984" s="13"/>
      <c r="X6984" s="13"/>
      <c r="Y6984" s="13"/>
      <c r="Z6984" s="13"/>
      <c r="AA6984" s="13"/>
      <c r="AB6984" s="13"/>
      <c r="AC6984" s="13"/>
      <c r="AD6984" s="13"/>
      <c r="AE6984" s="13"/>
      <c r="AT6984" s="258" t="s">
        <v>200</v>
      </c>
      <c r="AU6984" s="258" t="s">
        <v>80</v>
      </c>
      <c r="AV6984" s="13" t="s">
        <v>80</v>
      </c>
      <c r="AW6984" s="13" t="s">
        <v>30</v>
      </c>
      <c r="AX6984" s="13" t="s">
        <v>73</v>
      </c>
      <c r="AY6984" s="258" t="s">
        <v>189</v>
      </c>
    </row>
    <row r="6985" s="14" customFormat="1">
      <c r="A6985" s="14"/>
      <c r="B6985" s="259"/>
      <c r="C6985" s="260"/>
      <c r="D6985" s="242" t="s">
        <v>200</v>
      </c>
      <c r="E6985" s="261" t="s">
        <v>1</v>
      </c>
      <c r="F6985" s="262" t="s">
        <v>80</v>
      </c>
      <c r="G6985" s="260"/>
      <c r="H6985" s="263">
        <v>1</v>
      </c>
      <c r="I6985" s="264"/>
      <c r="J6985" s="260"/>
      <c r="K6985" s="260"/>
      <c r="L6985" s="265"/>
      <c r="M6985" s="266"/>
      <c r="N6985" s="267"/>
      <c r="O6985" s="267"/>
      <c r="P6985" s="267"/>
      <c r="Q6985" s="267"/>
      <c r="R6985" s="267"/>
      <c r="S6985" s="267"/>
      <c r="T6985" s="268"/>
      <c r="U6985" s="14"/>
      <c r="V6985" s="14"/>
      <c r="W6985" s="14"/>
      <c r="X6985" s="14"/>
      <c r="Y6985" s="14"/>
      <c r="Z6985" s="14"/>
      <c r="AA6985" s="14"/>
      <c r="AB6985" s="14"/>
      <c r="AC6985" s="14"/>
      <c r="AD6985" s="14"/>
      <c r="AE6985" s="14"/>
      <c r="AT6985" s="269" t="s">
        <v>200</v>
      </c>
      <c r="AU6985" s="269" t="s">
        <v>80</v>
      </c>
      <c r="AV6985" s="14" t="s">
        <v>82</v>
      </c>
      <c r="AW6985" s="14" t="s">
        <v>30</v>
      </c>
      <c r="AX6985" s="14" t="s">
        <v>80</v>
      </c>
      <c r="AY6985" s="269" t="s">
        <v>189</v>
      </c>
    </row>
    <row r="6986" s="2" customFormat="1" ht="16.5" customHeight="1">
      <c r="A6986" s="39"/>
      <c r="B6986" s="40"/>
      <c r="C6986" s="228" t="s">
        <v>4489</v>
      </c>
      <c r="D6986" s="228" t="s">
        <v>191</v>
      </c>
      <c r="E6986" s="229" t="s">
        <v>4490</v>
      </c>
      <c r="F6986" s="230" t="s">
        <v>4491</v>
      </c>
      <c r="G6986" s="231" t="s">
        <v>359</v>
      </c>
      <c r="H6986" s="232">
        <v>7</v>
      </c>
      <c r="I6986" s="233"/>
      <c r="J6986" s="234">
        <f>ROUND(I6986*H6986,2)</f>
        <v>0</v>
      </c>
      <c r="K6986" s="235"/>
      <c r="L6986" s="45"/>
      <c r="M6986" s="236" t="s">
        <v>1</v>
      </c>
      <c r="N6986" s="237" t="s">
        <v>38</v>
      </c>
      <c r="O6986" s="92"/>
      <c r="P6986" s="238">
        <f>O6986*H6986</f>
        <v>0</v>
      </c>
      <c r="Q6986" s="238">
        <v>0</v>
      </c>
      <c r="R6986" s="238">
        <f>Q6986*H6986</f>
        <v>0</v>
      </c>
      <c r="S6986" s="238">
        <v>0</v>
      </c>
      <c r="T6986" s="239">
        <f>S6986*H6986</f>
        <v>0</v>
      </c>
      <c r="U6986" s="39"/>
      <c r="V6986" s="39"/>
      <c r="W6986" s="39"/>
      <c r="X6986" s="39"/>
      <c r="Y6986" s="39"/>
      <c r="Z6986" s="39"/>
      <c r="AA6986" s="39"/>
      <c r="AB6986" s="39"/>
      <c r="AC6986" s="39"/>
      <c r="AD6986" s="39"/>
      <c r="AE6986" s="39"/>
      <c r="AR6986" s="240" t="s">
        <v>4201</v>
      </c>
      <c r="AT6986" s="240" t="s">
        <v>191</v>
      </c>
      <c r="AU6986" s="240" t="s">
        <v>80</v>
      </c>
      <c r="AY6986" s="18" t="s">
        <v>189</v>
      </c>
      <c r="BE6986" s="241">
        <f>IF(N6986="základní",J6986,0)</f>
        <v>0</v>
      </c>
      <c r="BF6986" s="241">
        <f>IF(N6986="snížená",J6986,0)</f>
        <v>0</v>
      </c>
      <c r="BG6986" s="241">
        <f>IF(N6986="zákl. přenesená",J6986,0)</f>
        <v>0</v>
      </c>
      <c r="BH6986" s="241">
        <f>IF(N6986="sníž. přenesená",J6986,0)</f>
        <v>0</v>
      </c>
      <c r="BI6986" s="241">
        <f>IF(N6986="nulová",J6986,0)</f>
        <v>0</v>
      </c>
      <c r="BJ6986" s="18" t="s">
        <v>80</v>
      </c>
      <c r="BK6986" s="241">
        <f>ROUND(I6986*H6986,2)</f>
        <v>0</v>
      </c>
      <c r="BL6986" s="18" t="s">
        <v>4201</v>
      </c>
      <c r="BM6986" s="240" t="s">
        <v>4492</v>
      </c>
    </row>
    <row r="6987" s="2" customFormat="1">
      <c r="A6987" s="39"/>
      <c r="B6987" s="40"/>
      <c r="C6987" s="41"/>
      <c r="D6987" s="242" t="s">
        <v>197</v>
      </c>
      <c r="E6987" s="41"/>
      <c r="F6987" s="243" t="s">
        <v>4491</v>
      </c>
      <c r="G6987" s="41"/>
      <c r="H6987" s="41"/>
      <c r="I6987" s="244"/>
      <c r="J6987" s="41"/>
      <c r="K6987" s="41"/>
      <c r="L6987" s="45"/>
      <c r="M6987" s="245"/>
      <c r="N6987" s="246"/>
      <c r="O6987" s="92"/>
      <c r="P6987" s="92"/>
      <c r="Q6987" s="92"/>
      <c r="R6987" s="92"/>
      <c r="S6987" s="92"/>
      <c r="T6987" s="93"/>
      <c r="U6987" s="39"/>
      <c r="V6987" s="39"/>
      <c r="W6987" s="39"/>
      <c r="X6987" s="39"/>
      <c r="Y6987" s="39"/>
      <c r="Z6987" s="39"/>
      <c r="AA6987" s="39"/>
      <c r="AB6987" s="39"/>
      <c r="AC6987" s="39"/>
      <c r="AD6987" s="39"/>
      <c r="AE6987" s="39"/>
      <c r="AT6987" s="18" t="s">
        <v>197</v>
      </c>
      <c r="AU6987" s="18" t="s">
        <v>80</v>
      </c>
    </row>
    <row r="6988" s="13" customFormat="1">
      <c r="A6988" s="13"/>
      <c r="B6988" s="249"/>
      <c r="C6988" s="250"/>
      <c r="D6988" s="242" t="s">
        <v>200</v>
      </c>
      <c r="E6988" s="251" t="s">
        <v>1</v>
      </c>
      <c r="F6988" s="252" t="s">
        <v>4493</v>
      </c>
      <c r="G6988" s="250"/>
      <c r="H6988" s="251" t="s">
        <v>1</v>
      </c>
      <c r="I6988" s="253"/>
      <c r="J6988" s="250"/>
      <c r="K6988" s="250"/>
      <c r="L6988" s="254"/>
      <c r="M6988" s="255"/>
      <c r="N6988" s="256"/>
      <c r="O6988" s="256"/>
      <c r="P6988" s="256"/>
      <c r="Q6988" s="256"/>
      <c r="R6988" s="256"/>
      <c r="S6988" s="256"/>
      <c r="T6988" s="257"/>
      <c r="U6988" s="13"/>
      <c r="V6988" s="13"/>
      <c r="W6988" s="13"/>
      <c r="X6988" s="13"/>
      <c r="Y6988" s="13"/>
      <c r="Z6988" s="13"/>
      <c r="AA6988" s="13"/>
      <c r="AB6988" s="13"/>
      <c r="AC6988" s="13"/>
      <c r="AD6988" s="13"/>
      <c r="AE6988" s="13"/>
      <c r="AT6988" s="258" t="s">
        <v>200</v>
      </c>
      <c r="AU6988" s="258" t="s">
        <v>80</v>
      </c>
      <c r="AV6988" s="13" t="s">
        <v>80</v>
      </c>
      <c r="AW6988" s="13" t="s">
        <v>30</v>
      </c>
      <c r="AX6988" s="13" t="s">
        <v>73</v>
      </c>
      <c r="AY6988" s="258" t="s">
        <v>189</v>
      </c>
    </row>
    <row r="6989" s="14" customFormat="1">
      <c r="A6989" s="14"/>
      <c r="B6989" s="259"/>
      <c r="C6989" s="260"/>
      <c r="D6989" s="242" t="s">
        <v>200</v>
      </c>
      <c r="E6989" s="261" t="s">
        <v>1</v>
      </c>
      <c r="F6989" s="262" t="s">
        <v>241</v>
      </c>
      <c r="G6989" s="260"/>
      <c r="H6989" s="263">
        <v>7</v>
      </c>
      <c r="I6989" s="264"/>
      <c r="J6989" s="260"/>
      <c r="K6989" s="260"/>
      <c r="L6989" s="265"/>
      <c r="M6989" s="266"/>
      <c r="N6989" s="267"/>
      <c r="O6989" s="267"/>
      <c r="P6989" s="267"/>
      <c r="Q6989" s="267"/>
      <c r="R6989" s="267"/>
      <c r="S6989" s="267"/>
      <c r="T6989" s="268"/>
      <c r="U6989" s="14"/>
      <c r="V6989" s="14"/>
      <c r="W6989" s="14"/>
      <c r="X6989" s="14"/>
      <c r="Y6989" s="14"/>
      <c r="Z6989" s="14"/>
      <c r="AA6989" s="14"/>
      <c r="AB6989" s="14"/>
      <c r="AC6989" s="14"/>
      <c r="AD6989" s="14"/>
      <c r="AE6989" s="14"/>
      <c r="AT6989" s="269" t="s">
        <v>200</v>
      </c>
      <c r="AU6989" s="269" t="s">
        <v>80</v>
      </c>
      <c r="AV6989" s="14" t="s">
        <v>82</v>
      </c>
      <c r="AW6989" s="14" t="s">
        <v>30</v>
      </c>
      <c r="AX6989" s="14" t="s">
        <v>80</v>
      </c>
      <c r="AY6989" s="269" t="s">
        <v>189</v>
      </c>
    </row>
    <row r="6990" s="2" customFormat="1" ht="16.5" customHeight="1">
      <c r="A6990" s="39"/>
      <c r="B6990" s="40"/>
      <c r="C6990" s="228" t="s">
        <v>4494</v>
      </c>
      <c r="D6990" s="228" t="s">
        <v>191</v>
      </c>
      <c r="E6990" s="229" t="s">
        <v>4495</v>
      </c>
      <c r="F6990" s="230" t="s">
        <v>4496</v>
      </c>
      <c r="G6990" s="231" t="s">
        <v>359</v>
      </c>
      <c r="H6990" s="232">
        <v>1</v>
      </c>
      <c r="I6990" s="233"/>
      <c r="J6990" s="234">
        <f>ROUND(I6990*H6990,2)</f>
        <v>0</v>
      </c>
      <c r="K6990" s="235"/>
      <c r="L6990" s="45"/>
      <c r="M6990" s="236" t="s">
        <v>1</v>
      </c>
      <c r="N6990" s="237" t="s">
        <v>38</v>
      </c>
      <c r="O6990" s="92"/>
      <c r="P6990" s="238">
        <f>O6990*H6990</f>
        <v>0</v>
      </c>
      <c r="Q6990" s="238">
        <v>0</v>
      </c>
      <c r="R6990" s="238">
        <f>Q6990*H6990</f>
        <v>0</v>
      </c>
      <c r="S6990" s="238">
        <v>0</v>
      </c>
      <c r="T6990" s="239">
        <f>S6990*H6990</f>
        <v>0</v>
      </c>
      <c r="U6990" s="39"/>
      <c r="V6990" s="39"/>
      <c r="W6990" s="39"/>
      <c r="X6990" s="39"/>
      <c r="Y6990" s="39"/>
      <c r="Z6990" s="39"/>
      <c r="AA6990" s="39"/>
      <c r="AB6990" s="39"/>
      <c r="AC6990" s="39"/>
      <c r="AD6990" s="39"/>
      <c r="AE6990" s="39"/>
      <c r="AR6990" s="240" t="s">
        <v>4201</v>
      </c>
      <c r="AT6990" s="240" t="s">
        <v>191</v>
      </c>
      <c r="AU6990" s="240" t="s">
        <v>80</v>
      </c>
      <c r="AY6990" s="18" t="s">
        <v>189</v>
      </c>
      <c r="BE6990" s="241">
        <f>IF(N6990="základní",J6990,0)</f>
        <v>0</v>
      </c>
      <c r="BF6990" s="241">
        <f>IF(N6990="snížená",J6990,0)</f>
        <v>0</v>
      </c>
      <c r="BG6990" s="241">
        <f>IF(N6990="zákl. přenesená",J6990,0)</f>
        <v>0</v>
      </c>
      <c r="BH6990" s="241">
        <f>IF(N6990="sníž. přenesená",J6990,0)</f>
        <v>0</v>
      </c>
      <c r="BI6990" s="241">
        <f>IF(N6990="nulová",J6990,0)</f>
        <v>0</v>
      </c>
      <c r="BJ6990" s="18" t="s">
        <v>80</v>
      </c>
      <c r="BK6990" s="241">
        <f>ROUND(I6990*H6990,2)</f>
        <v>0</v>
      </c>
      <c r="BL6990" s="18" t="s">
        <v>4201</v>
      </c>
      <c r="BM6990" s="240" t="s">
        <v>4497</v>
      </c>
    </row>
    <row r="6991" s="2" customFormat="1">
      <c r="A6991" s="39"/>
      <c r="B6991" s="40"/>
      <c r="C6991" s="41"/>
      <c r="D6991" s="242" t="s">
        <v>197</v>
      </c>
      <c r="E6991" s="41"/>
      <c r="F6991" s="243" t="s">
        <v>4496</v>
      </c>
      <c r="G6991" s="41"/>
      <c r="H6991" s="41"/>
      <c r="I6991" s="244"/>
      <c r="J6991" s="41"/>
      <c r="K6991" s="41"/>
      <c r="L6991" s="45"/>
      <c r="M6991" s="245"/>
      <c r="N6991" s="246"/>
      <c r="O6991" s="92"/>
      <c r="P6991" s="92"/>
      <c r="Q6991" s="92"/>
      <c r="R6991" s="92"/>
      <c r="S6991" s="92"/>
      <c r="T6991" s="93"/>
      <c r="U6991" s="39"/>
      <c r="V6991" s="39"/>
      <c r="W6991" s="39"/>
      <c r="X6991" s="39"/>
      <c r="Y6991" s="39"/>
      <c r="Z6991" s="39"/>
      <c r="AA6991" s="39"/>
      <c r="AB6991" s="39"/>
      <c r="AC6991" s="39"/>
      <c r="AD6991" s="39"/>
      <c r="AE6991" s="39"/>
      <c r="AT6991" s="18" t="s">
        <v>197</v>
      </c>
      <c r="AU6991" s="18" t="s">
        <v>80</v>
      </c>
    </row>
    <row r="6992" s="13" customFormat="1">
      <c r="A6992" s="13"/>
      <c r="B6992" s="249"/>
      <c r="C6992" s="250"/>
      <c r="D6992" s="242" t="s">
        <v>200</v>
      </c>
      <c r="E6992" s="251" t="s">
        <v>1</v>
      </c>
      <c r="F6992" s="252" t="s">
        <v>4498</v>
      </c>
      <c r="G6992" s="250"/>
      <c r="H6992" s="251" t="s">
        <v>1</v>
      </c>
      <c r="I6992" s="253"/>
      <c r="J6992" s="250"/>
      <c r="K6992" s="250"/>
      <c r="L6992" s="254"/>
      <c r="M6992" s="255"/>
      <c r="N6992" s="256"/>
      <c r="O6992" s="256"/>
      <c r="P6992" s="256"/>
      <c r="Q6992" s="256"/>
      <c r="R6992" s="256"/>
      <c r="S6992" s="256"/>
      <c r="T6992" s="257"/>
      <c r="U6992" s="13"/>
      <c r="V6992" s="13"/>
      <c r="W6992" s="13"/>
      <c r="X6992" s="13"/>
      <c r="Y6992" s="13"/>
      <c r="Z6992" s="13"/>
      <c r="AA6992" s="13"/>
      <c r="AB6992" s="13"/>
      <c r="AC6992" s="13"/>
      <c r="AD6992" s="13"/>
      <c r="AE6992" s="13"/>
      <c r="AT6992" s="258" t="s">
        <v>200</v>
      </c>
      <c r="AU6992" s="258" t="s">
        <v>80</v>
      </c>
      <c r="AV6992" s="13" t="s">
        <v>80</v>
      </c>
      <c r="AW6992" s="13" t="s">
        <v>30</v>
      </c>
      <c r="AX6992" s="13" t="s">
        <v>73</v>
      </c>
      <c r="AY6992" s="258" t="s">
        <v>189</v>
      </c>
    </row>
    <row r="6993" s="13" customFormat="1">
      <c r="A6993" s="13"/>
      <c r="B6993" s="249"/>
      <c r="C6993" s="250"/>
      <c r="D6993" s="242" t="s">
        <v>200</v>
      </c>
      <c r="E6993" s="251" t="s">
        <v>1</v>
      </c>
      <c r="F6993" s="252" t="s">
        <v>4499</v>
      </c>
      <c r="G6993" s="250"/>
      <c r="H6993" s="251" t="s">
        <v>1</v>
      </c>
      <c r="I6993" s="253"/>
      <c r="J6993" s="250"/>
      <c r="K6993" s="250"/>
      <c r="L6993" s="254"/>
      <c r="M6993" s="255"/>
      <c r="N6993" s="256"/>
      <c r="O6993" s="256"/>
      <c r="P6993" s="256"/>
      <c r="Q6993" s="256"/>
      <c r="R6993" s="256"/>
      <c r="S6993" s="256"/>
      <c r="T6993" s="257"/>
      <c r="U6993" s="13"/>
      <c r="V6993" s="13"/>
      <c r="W6993" s="13"/>
      <c r="X6993" s="13"/>
      <c r="Y6993" s="13"/>
      <c r="Z6993" s="13"/>
      <c r="AA6993" s="13"/>
      <c r="AB6993" s="13"/>
      <c r="AC6993" s="13"/>
      <c r="AD6993" s="13"/>
      <c r="AE6993" s="13"/>
      <c r="AT6993" s="258" t="s">
        <v>200</v>
      </c>
      <c r="AU6993" s="258" t="s">
        <v>80</v>
      </c>
      <c r="AV6993" s="13" t="s">
        <v>80</v>
      </c>
      <c r="AW6993" s="13" t="s">
        <v>30</v>
      </c>
      <c r="AX6993" s="13" t="s">
        <v>73</v>
      </c>
      <c r="AY6993" s="258" t="s">
        <v>189</v>
      </c>
    </row>
    <row r="6994" s="13" customFormat="1">
      <c r="A6994" s="13"/>
      <c r="B6994" s="249"/>
      <c r="C6994" s="250"/>
      <c r="D6994" s="242" t="s">
        <v>200</v>
      </c>
      <c r="E6994" s="251" t="s">
        <v>1</v>
      </c>
      <c r="F6994" s="252" t="s">
        <v>4500</v>
      </c>
      <c r="G6994" s="250"/>
      <c r="H6994" s="251" t="s">
        <v>1</v>
      </c>
      <c r="I6994" s="253"/>
      <c r="J6994" s="250"/>
      <c r="K6994" s="250"/>
      <c r="L6994" s="254"/>
      <c r="M6994" s="255"/>
      <c r="N6994" s="256"/>
      <c r="O6994" s="256"/>
      <c r="P6994" s="256"/>
      <c r="Q6994" s="256"/>
      <c r="R6994" s="256"/>
      <c r="S6994" s="256"/>
      <c r="T6994" s="257"/>
      <c r="U6994" s="13"/>
      <c r="V6994" s="13"/>
      <c r="W6994" s="13"/>
      <c r="X6994" s="13"/>
      <c r="Y6994" s="13"/>
      <c r="Z6994" s="13"/>
      <c r="AA6994" s="13"/>
      <c r="AB6994" s="13"/>
      <c r="AC6994" s="13"/>
      <c r="AD6994" s="13"/>
      <c r="AE6994" s="13"/>
      <c r="AT6994" s="258" t="s">
        <v>200</v>
      </c>
      <c r="AU6994" s="258" t="s">
        <v>80</v>
      </c>
      <c r="AV6994" s="13" t="s">
        <v>80</v>
      </c>
      <c r="AW6994" s="13" t="s">
        <v>30</v>
      </c>
      <c r="AX6994" s="13" t="s">
        <v>73</v>
      </c>
      <c r="AY6994" s="258" t="s">
        <v>189</v>
      </c>
    </row>
    <row r="6995" s="14" customFormat="1">
      <c r="A6995" s="14"/>
      <c r="B6995" s="259"/>
      <c r="C6995" s="260"/>
      <c r="D6995" s="242" t="s">
        <v>200</v>
      </c>
      <c r="E6995" s="261" t="s">
        <v>1</v>
      </c>
      <c r="F6995" s="262" t="s">
        <v>80</v>
      </c>
      <c r="G6995" s="260"/>
      <c r="H6995" s="263">
        <v>1</v>
      </c>
      <c r="I6995" s="264"/>
      <c r="J6995" s="260"/>
      <c r="K6995" s="260"/>
      <c r="L6995" s="265"/>
      <c r="M6995" s="266"/>
      <c r="N6995" s="267"/>
      <c r="O6995" s="267"/>
      <c r="P6995" s="267"/>
      <c r="Q6995" s="267"/>
      <c r="R6995" s="267"/>
      <c r="S6995" s="267"/>
      <c r="T6995" s="268"/>
      <c r="U6995" s="14"/>
      <c r="V6995" s="14"/>
      <c r="W6995" s="14"/>
      <c r="X6995" s="14"/>
      <c r="Y6995" s="14"/>
      <c r="Z6995" s="14"/>
      <c r="AA6995" s="14"/>
      <c r="AB6995" s="14"/>
      <c r="AC6995" s="14"/>
      <c r="AD6995" s="14"/>
      <c r="AE6995" s="14"/>
      <c r="AT6995" s="269" t="s">
        <v>200</v>
      </c>
      <c r="AU6995" s="269" t="s">
        <v>80</v>
      </c>
      <c r="AV6995" s="14" t="s">
        <v>82</v>
      </c>
      <c r="AW6995" s="14" t="s">
        <v>30</v>
      </c>
      <c r="AX6995" s="14" t="s">
        <v>80</v>
      </c>
      <c r="AY6995" s="269" t="s">
        <v>189</v>
      </c>
    </row>
    <row r="6996" s="2" customFormat="1" ht="24.15" customHeight="1">
      <c r="A6996" s="39"/>
      <c r="B6996" s="40"/>
      <c r="C6996" s="228" t="s">
        <v>4501</v>
      </c>
      <c r="D6996" s="228" t="s">
        <v>191</v>
      </c>
      <c r="E6996" s="229" t="s">
        <v>4502</v>
      </c>
      <c r="F6996" s="230" t="s">
        <v>4503</v>
      </c>
      <c r="G6996" s="231" t="s">
        <v>466</v>
      </c>
      <c r="H6996" s="232">
        <v>30</v>
      </c>
      <c r="I6996" s="233"/>
      <c r="J6996" s="234">
        <f>ROUND(I6996*H6996,2)</f>
        <v>0</v>
      </c>
      <c r="K6996" s="235"/>
      <c r="L6996" s="45"/>
      <c r="M6996" s="236" t="s">
        <v>1</v>
      </c>
      <c r="N6996" s="237" t="s">
        <v>38</v>
      </c>
      <c r="O6996" s="92"/>
      <c r="P6996" s="238">
        <f>O6996*H6996</f>
        <v>0</v>
      </c>
      <c r="Q6996" s="238">
        <v>0</v>
      </c>
      <c r="R6996" s="238">
        <f>Q6996*H6996</f>
        <v>0</v>
      </c>
      <c r="S6996" s="238">
        <v>0</v>
      </c>
      <c r="T6996" s="239">
        <f>S6996*H6996</f>
        <v>0</v>
      </c>
      <c r="U6996" s="39"/>
      <c r="V6996" s="39"/>
      <c r="W6996" s="39"/>
      <c r="X6996" s="39"/>
      <c r="Y6996" s="39"/>
      <c r="Z6996" s="39"/>
      <c r="AA6996" s="39"/>
      <c r="AB6996" s="39"/>
      <c r="AC6996" s="39"/>
      <c r="AD6996" s="39"/>
      <c r="AE6996" s="39"/>
      <c r="AR6996" s="240" t="s">
        <v>4201</v>
      </c>
      <c r="AT6996" s="240" t="s">
        <v>191</v>
      </c>
      <c r="AU6996" s="240" t="s">
        <v>80</v>
      </c>
      <c r="AY6996" s="18" t="s">
        <v>189</v>
      </c>
      <c r="BE6996" s="241">
        <f>IF(N6996="základní",J6996,0)</f>
        <v>0</v>
      </c>
      <c r="BF6996" s="241">
        <f>IF(N6996="snížená",J6996,0)</f>
        <v>0</v>
      </c>
      <c r="BG6996" s="241">
        <f>IF(N6996="zákl. přenesená",J6996,0)</f>
        <v>0</v>
      </c>
      <c r="BH6996" s="241">
        <f>IF(N6996="sníž. přenesená",J6996,0)</f>
        <v>0</v>
      </c>
      <c r="BI6996" s="241">
        <f>IF(N6996="nulová",J6996,0)</f>
        <v>0</v>
      </c>
      <c r="BJ6996" s="18" t="s">
        <v>80</v>
      </c>
      <c r="BK6996" s="241">
        <f>ROUND(I6996*H6996,2)</f>
        <v>0</v>
      </c>
      <c r="BL6996" s="18" t="s">
        <v>4201</v>
      </c>
      <c r="BM6996" s="240" t="s">
        <v>4504</v>
      </c>
    </row>
    <row r="6997" s="2" customFormat="1">
      <c r="A6997" s="39"/>
      <c r="B6997" s="40"/>
      <c r="C6997" s="41"/>
      <c r="D6997" s="242" t="s">
        <v>197</v>
      </c>
      <c r="E6997" s="41"/>
      <c r="F6997" s="243" t="s">
        <v>4503</v>
      </c>
      <c r="G6997" s="41"/>
      <c r="H6997" s="41"/>
      <c r="I6997" s="244"/>
      <c r="J6997" s="41"/>
      <c r="K6997" s="41"/>
      <c r="L6997" s="45"/>
      <c r="M6997" s="245"/>
      <c r="N6997" s="246"/>
      <c r="O6997" s="92"/>
      <c r="P6997" s="92"/>
      <c r="Q6997" s="92"/>
      <c r="R6997" s="92"/>
      <c r="S6997" s="92"/>
      <c r="T6997" s="93"/>
      <c r="U6997" s="39"/>
      <c r="V6997" s="39"/>
      <c r="W6997" s="39"/>
      <c r="X6997" s="39"/>
      <c r="Y6997" s="39"/>
      <c r="Z6997" s="39"/>
      <c r="AA6997" s="39"/>
      <c r="AB6997" s="39"/>
      <c r="AC6997" s="39"/>
      <c r="AD6997" s="39"/>
      <c r="AE6997" s="39"/>
      <c r="AT6997" s="18" t="s">
        <v>197</v>
      </c>
      <c r="AU6997" s="18" t="s">
        <v>80</v>
      </c>
    </row>
    <row r="6998" s="13" customFormat="1">
      <c r="A6998" s="13"/>
      <c r="B6998" s="249"/>
      <c r="C6998" s="250"/>
      <c r="D6998" s="242" t="s">
        <v>200</v>
      </c>
      <c r="E6998" s="251" t="s">
        <v>1</v>
      </c>
      <c r="F6998" s="252" t="s">
        <v>4505</v>
      </c>
      <c r="G6998" s="250"/>
      <c r="H6998" s="251" t="s">
        <v>1</v>
      </c>
      <c r="I6998" s="253"/>
      <c r="J6998" s="250"/>
      <c r="K6998" s="250"/>
      <c r="L6998" s="254"/>
      <c r="M6998" s="255"/>
      <c r="N6998" s="256"/>
      <c r="O6998" s="256"/>
      <c r="P6998" s="256"/>
      <c r="Q6998" s="256"/>
      <c r="R6998" s="256"/>
      <c r="S6998" s="256"/>
      <c r="T6998" s="257"/>
      <c r="U6998" s="13"/>
      <c r="V6998" s="13"/>
      <c r="W6998" s="13"/>
      <c r="X6998" s="13"/>
      <c r="Y6998" s="13"/>
      <c r="Z6998" s="13"/>
      <c r="AA6998" s="13"/>
      <c r="AB6998" s="13"/>
      <c r="AC6998" s="13"/>
      <c r="AD6998" s="13"/>
      <c r="AE6998" s="13"/>
      <c r="AT6998" s="258" t="s">
        <v>200</v>
      </c>
      <c r="AU6998" s="258" t="s">
        <v>80</v>
      </c>
      <c r="AV6998" s="13" t="s">
        <v>80</v>
      </c>
      <c r="AW6998" s="13" t="s">
        <v>30</v>
      </c>
      <c r="AX6998" s="13" t="s">
        <v>73</v>
      </c>
      <c r="AY6998" s="258" t="s">
        <v>189</v>
      </c>
    </row>
    <row r="6999" s="13" customFormat="1">
      <c r="A6999" s="13"/>
      <c r="B6999" s="249"/>
      <c r="C6999" s="250"/>
      <c r="D6999" s="242" t="s">
        <v>200</v>
      </c>
      <c r="E6999" s="251" t="s">
        <v>1</v>
      </c>
      <c r="F6999" s="252" t="s">
        <v>4506</v>
      </c>
      <c r="G6999" s="250"/>
      <c r="H6999" s="251" t="s">
        <v>1</v>
      </c>
      <c r="I6999" s="253"/>
      <c r="J6999" s="250"/>
      <c r="K6999" s="250"/>
      <c r="L6999" s="254"/>
      <c r="M6999" s="255"/>
      <c r="N6999" s="256"/>
      <c r="O6999" s="256"/>
      <c r="P6999" s="256"/>
      <c r="Q6999" s="256"/>
      <c r="R6999" s="256"/>
      <c r="S6999" s="256"/>
      <c r="T6999" s="257"/>
      <c r="U6999" s="13"/>
      <c r="V6999" s="13"/>
      <c r="W6999" s="13"/>
      <c r="X6999" s="13"/>
      <c r="Y6999" s="13"/>
      <c r="Z6999" s="13"/>
      <c r="AA6999" s="13"/>
      <c r="AB6999" s="13"/>
      <c r="AC6999" s="13"/>
      <c r="AD6999" s="13"/>
      <c r="AE6999" s="13"/>
      <c r="AT6999" s="258" t="s">
        <v>200</v>
      </c>
      <c r="AU6999" s="258" t="s">
        <v>80</v>
      </c>
      <c r="AV6999" s="13" t="s">
        <v>80</v>
      </c>
      <c r="AW6999" s="13" t="s">
        <v>30</v>
      </c>
      <c r="AX6999" s="13" t="s">
        <v>73</v>
      </c>
      <c r="AY6999" s="258" t="s">
        <v>189</v>
      </c>
    </row>
    <row r="7000" s="13" customFormat="1">
      <c r="A7000" s="13"/>
      <c r="B7000" s="249"/>
      <c r="C7000" s="250"/>
      <c r="D7000" s="242" t="s">
        <v>200</v>
      </c>
      <c r="E7000" s="251" t="s">
        <v>1</v>
      </c>
      <c r="F7000" s="252" t="s">
        <v>4507</v>
      </c>
      <c r="G7000" s="250"/>
      <c r="H7000" s="251" t="s">
        <v>1</v>
      </c>
      <c r="I7000" s="253"/>
      <c r="J7000" s="250"/>
      <c r="K7000" s="250"/>
      <c r="L7000" s="254"/>
      <c r="M7000" s="255"/>
      <c r="N7000" s="256"/>
      <c r="O7000" s="256"/>
      <c r="P7000" s="256"/>
      <c r="Q7000" s="256"/>
      <c r="R7000" s="256"/>
      <c r="S7000" s="256"/>
      <c r="T7000" s="257"/>
      <c r="U7000" s="13"/>
      <c r="V7000" s="13"/>
      <c r="W7000" s="13"/>
      <c r="X7000" s="13"/>
      <c r="Y7000" s="13"/>
      <c r="Z7000" s="13"/>
      <c r="AA7000" s="13"/>
      <c r="AB7000" s="13"/>
      <c r="AC7000" s="13"/>
      <c r="AD7000" s="13"/>
      <c r="AE7000" s="13"/>
      <c r="AT7000" s="258" t="s">
        <v>200</v>
      </c>
      <c r="AU7000" s="258" t="s">
        <v>80</v>
      </c>
      <c r="AV7000" s="13" t="s">
        <v>80</v>
      </c>
      <c r="AW7000" s="13" t="s">
        <v>30</v>
      </c>
      <c r="AX7000" s="13" t="s">
        <v>73</v>
      </c>
      <c r="AY7000" s="258" t="s">
        <v>189</v>
      </c>
    </row>
    <row r="7001" s="13" customFormat="1">
      <c r="A7001" s="13"/>
      <c r="B7001" s="249"/>
      <c r="C7001" s="250"/>
      <c r="D7001" s="242" t="s">
        <v>200</v>
      </c>
      <c r="E7001" s="251" t="s">
        <v>1</v>
      </c>
      <c r="F7001" s="252" t="s">
        <v>4508</v>
      </c>
      <c r="G7001" s="250"/>
      <c r="H7001" s="251" t="s">
        <v>1</v>
      </c>
      <c r="I7001" s="253"/>
      <c r="J7001" s="250"/>
      <c r="K7001" s="250"/>
      <c r="L7001" s="254"/>
      <c r="M7001" s="255"/>
      <c r="N7001" s="256"/>
      <c r="O7001" s="256"/>
      <c r="P7001" s="256"/>
      <c r="Q7001" s="256"/>
      <c r="R7001" s="256"/>
      <c r="S7001" s="256"/>
      <c r="T7001" s="257"/>
      <c r="U7001" s="13"/>
      <c r="V7001" s="13"/>
      <c r="W7001" s="13"/>
      <c r="X7001" s="13"/>
      <c r="Y7001" s="13"/>
      <c r="Z7001" s="13"/>
      <c r="AA7001" s="13"/>
      <c r="AB7001" s="13"/>
      <c r="AC7001" s="13"/>
      <c r="AD7001" s="13"/>
      <c r="AE7001" s="13"/>
      <c r="AT7001" s="258" t="s">
        <v>200</v>
      </c>
      <c r="AU7001" s="258" t="s">
        <v>80</v>
      </c>
      <c r="AV7001" s="13" t="s">
        <v>80</v>
      </c>
      <c r="AW7001" s="13" t="s">
        <v>30</v>
      </c>
      <c r="AX7001" s="13" t="s">
        <v>73</v>
      </c>
      <c r="AY7001" s="258" t="s">
        <v>189</v>
      </c>
    </row>
    <row r="7002" s="14" customFormat="1">
      <c r="A7002" s="14"/>
      <c r="B7002" s="259"/>
      <c r="C7002" s="260"/>
      <c r="D7002" s="242" t="s">
        <v>200</v>
      </c>
      <c r="E7002" s="261" t="s">
        <v>1</v>
      </c>
      <c r="F7002" s="262" t="s">
        <v>441</v>
      </c>
      <c r="G7002" s="260"/>
      <c r="H7002" s="263">
        <v>30</v>
      </c>
      <c r="I7002" s="264"/>
      <c r="J7002" s="260"/>
      <c r="K7002" s="260"/>
      <c r="L7002" s="265"/>
      <c r="M7002" s="266"/>
      <c r="N7002" s="267"/>
      <c r="O7002" s="267"/>
      <c r="P7002" s="267"/>
      <c r="Q7002" s="267"/>
      <c r="R7002" s="267"/>
      <c r="S7002" s="267"/>
      <c r="T7002" s="268"/>
      <c r="U7002" s="14"/>
      <c r="V7002" s="14"/>
      <c r="W7002" s="14"/>
      <c r="X7002" s="14"/>
      <c r="Y7002" s="14"/>
      <c r="Z7002" s="14"/>
      <c r="AA7002" s="14"/>
      <c r="AB7002" s="14"/>
      <c r="AC7002" s="14"/>
      <c r="AD7002" s="14"/>
      <c r="AE7002" s="14"/>
      <c r="AT7002" s="269" t="s">
        <v>200</v>
      </c>
      <c r="AU7002" s="269" t="s">
        <v>80</v>
      </c>
      <c r="AV7002" s="14" t="s">
        <v>82</v>
      </c>
      <c r="AW7002" s="14" t="s">
        <v>30</v>
      </c>
      <c r="AX7002" s="14" t="s">
        <v>80</v>
      </c>
      <c r="AY7002" s="269" t="s">
        <v>189</v>
      </c>
    </row>
    <row r="7003" s="2" customFormat="1" ht="16.5" customHeight="1">
      <c r="A7003" s="39"/>
      <c r="B7003" s="40"/>
      <c r="C7003" s="228" t="s">
        <v>4509</v>
      </c>
      <c r="D7003" s="228" t="s">
        <v>191</v>
      </c>
      <c r="E7003" s="229" t="s">
        <v>4510</v>
      </c>
      <c r="F7003" s="230" t="s">
        <v>4511</v>
      </c>
      <c r="G7003" s="231" t="s">
        <v>359</v>
      </c>
      <c r="H7003" s="232">
        <v>1</v>
      </c>
      <c r="I7003" s="233"/>
      <c r="J7003" s="234">
        <f>ROUND(I7003*H7003,2)</f>
        <v>0</v>
      </c>
      <c r="K7003" s="235"/>
      <c r="L7003" s="45"/>
      <c r="M7003" s="236" t="s">
        <v>1</v>
      </c>
      <c r="N7003" s="237" t="s">
        <v>38</v>
      </c>
      <c r="O7003" s="92"/>
      <c r="P7003" s="238">
        <f>O7003*H7003</f>
        <v>0</v>
      </c>
      <c r="Q7003" s="238">
        <v>0</v>
      </c>
      <c r="R7003" s="238">
        <f>Q7003*H7003</f>
        <v>0</v>
      </c>
      <c r="S7003" s="238">
        <v>0</v>
      </c>
      <c r="T7003" s="239">
        <f>S7003*H7003</f>
        <v>0</v>
      </c>
      <c r="U7003" s="39"/>
      <c r="V7003" s="39"/>
      <c r="W7003" s="39"/>
      <c r="X7003" s="39"/>
      <c r="Y7003" s="39"/>
      <c r="Z7003" s="39"/>
      <c r="AA7003" s="39"/>
      <c r="AB7003" s="39"/>
      <c r="AC7003" s="39"/>
      <c r="AD7003" s="39"/>
      <c r="AE7003" s="39"/>
      <c r="AR7003" s="240" t="s">
        <v>4201</v>
      </c>
      <c r="AT7003" s="240" t="s">
        <v>191</v>
      </c>
      <c r="AU7003" s="240" t="s">
        <v>80</v>
      </c>
      <c r="AY7003" s="18" t="s">
        <v>189</v>
      </c>
      <c r="BE7003" s="241">
        <f>IF(N7003="základní",J7003,0)</f>
        <v>0</v>
      </c>
      <c r="BF7003" s="241">
        <f>IF(N7003="snížená",J7003,0)</f>
        <v>0</v>
      </c>
      <c r="BG7003" s="241">
        <f>IF(N7003="zákl. přenesená",J7003,0)</f>
        <v>0</v>
      </c>
      <c r="BH7003" s="241">
        <f>IF(N7003="sníž. přenesená",J7003,0)</f>
        <v>0</v>
      </c>
      <c r="BI7003" s="241">
        <f>IF(N7003="nulová",J7003,0)</f>
        <v>0</v>
      </c>
      <c r="BJ7003" s="18" t="s">
        <v>80</v>
      </c>
      <c r="BK7003" s="241">
        <f>ROUND(I7003*H7003,2)</f>
        <v>0</v>
      </c>
      <c r="BL7003" s="18" t="s">
        <v>4201</v>
      </c>
      <c r="BM7003" s="240" t="s">
        <v>4512</v>
      </c>
    </row>
    <row r="7004" s="2" customFormat="1">
      <c r="A7004" s="39"/>
      <c r="B7004" s="40"/>
      <c r="C7004" s="41"/>
      <c r="D7004" s="242" t="s">
        <v>197</v>
      </c>
      <c r="E7004" s="41"/>
      <c r="F7004" s="243" t="s">
        <v>4511</v>
      </c>
      <c r="G7004" s="41"/>
      <c r="H7004" s="41"/>
      <c r="I7004" s="244"/>
      <c r="J7004" s="41"/>
      <c r="K7004" s="41"/>
      <c r="L7004" s="45"/>
      <c r="M7004" s="245"/>
      <c r="N7004" s="246"/>
      <c r="O7004" s="92"/>
      <c r="P7004" s="92"/>
      <c r="Q7004" s="92"/>
      <c r="R7004" s="92"/>
      <c r="S7004" s="92"/>
      <c r="T7004" s="93"/>
      <c r="U7004" s="39"/>
      <c r="V7004" s="39"/>
      <c r="W7004" s="39"/>
      <c r="X7004" s="39"/>
      <c r="Y7004" s="39"/>
      <c r="Z7004" s="39"/>
      <c r="AA7004" s="39"/>
      <c r="AB7004" s="39"/>
      <c r="AC7004" s="39"/>
      <c r="AD7004" s="39"/>
      <c r="AE7004" s="39"/>
      <c r="AT7004" s="18" t="s">
        <v>197</v>
      </c>
      <c r="AU7004" s="18" t="s">
        <v>80</v>
      </c>
    </row>
    <row r="7005" s="13" customFormat="1">
      <c r="A7005" s="13"/>
      <c r="B7005" s="249"/>
      <c r="C7005" s="250"/>
      <c r="D7005" s="242" t="s">
        <v>200</v>
      </c>
      <c r="E7005" s="251" t="s">
        <v>1</v>
      </c>
      <c r="F7005" s="252" t="s">
        <v>4513</v>
      </c>
      <c r="G7005" s="250"/>
      <c r="H7005" s="251" t="s">
        <v>1</v>
      </c>
      <c r="I7005" s="253"/>
      <c r="J7005" s="250"/>
      <c r="K7005" s="250"/>
      <c r="L7005" s="254"/>
      <c r="M7005" s="255"/>
      <c r="N7005" s="256"/>
      <c r="O7005" s="256"/>
      <c r="P7005" s="256"/>
      <c r="Q7005" s="256"/>
      <c r="R7005" s="256"/>
      <c r="S7005" s="256"/>
      <c r="T7005" s="257"/>
      <c r="U7005" s="13"/>
      <c r="V7005" s="13"/>
      <c r="W7005" s="13"/>
      <c r="X7005" s="13"/>
      <c r="Y7005" s="13"/>
      <c r="Z7005" s="13"/>
      <c r="AA7005" s="13"/>
      <c r="AB7005" s="13"/>
      <c r="AC7005" s="13"/>
      <c r="AD7005" s="13"/>
      <c r="AE7005" s="13"/>
      <c r="AT7005" s="258" t="s">
        <v>200</v>
      </c>
      <c r="AU7005" s="258" t="s">
        <v>80</v>
      </c>
      <c r="AV7005" s="13" t="s">
        <v>80</v>
      </c>
      <c r="AW7005" s="13" t="s">
        <v>30</v>
      </c>
      <c r="AX7005" s="13" t="s">
        <v>73</v>
      </c>
      <c r="AY7005" s="258" t="s">
        <v>189</v>
      </c>
    </row>
    <row r="7006" s="13" customFormat="1">
      <c r="A7006" s="13"/>
      <c r="B7006" s="249"/>
      <c r="C7006" s="250"/>
      <c r="D7006" s="242" t="s">
        <v>200</v>
      </c>
      <c r="E7006" s="251" t="s">
        <v>1</v>
      </c>
      <c r="F7006" s="252" t="s">
        <v>4514</v>
      </c>
      <c r="G7006" s="250"/>
      <c r="H7006" s="251" t="s">
        <v>1</v>
      </c>
      <c r="I7006" s="253"/>
      <c r="J7006" s="250"/>
      <c r="K7006" s="250"/>
      <c r="L7006" s="254"/>
      <c r="M7006" s="255"/>
      <c r="N7006" s="256"/>
      <c r="O7006" s="256"/>
      <c r="P7006" s="256"/>
      <c r="Q7006" s="256"/>
      <c r="R7006" s="256"/>
      <c r="S7006" s="256"/>
      <c r="T7006" s="257"/>
      <c r="U7006" s="13"/>
      <c r="V7006" s="13"/>
      <c r="W7006" s="13"/>
      <c r="X7006" s="13"/>
      <c r="Y7006" s="13"/>
      <c r="Z7006" s="13"/>
      <c r="AA7006" s="13"/>
      <c r="AB7006" s="13"/>
      <c r="AC7006" s="13"/>
      <c r="AD7006" s="13"/>
      <c r="AE7006" s="13"/>
      <c r="AT7006" s="258" t="s">
        <v>200</v>
      </c>
      <c r="AU7006" s="258" t="s">
        <v>80</v>
      </c>
      <c r="AV7006" s="13" t="s">
        <v>80</v>
      </c>
      <c r="AW7006" s="13" t="s">
        <v>30</v>
      </c>
      <c r="AX7006" s="13" t="s">
        <v>73</v>
      </c>
      <c r="AY7006" s="258" t="s">
        <v>189</v>
      </c>
    </row>
    <row r="7007" s="14" customFormat="1">
      <c r="A7007" s="14"/>
      <c r="B7007" s="259"/>
      <c r="C7007" s="260"/>
      <c r="D7007" s="242" t="s">
        <v>200</v>
      </c>
      <c r="E7007" s="261" t="s">
        <v>1</v>
      </c>
      <c r="F7007" s="262" t="s">
        <v>80</v>
      </c>
      <c r="G7007" s="260"/>
      <c r="H7007" s="263">
        <v>1</v>
      </c>
      <c r="I7007" s="264"/>
      <c r="J7007" s="260"/>
      <c r="K7007" s="260"/>
      <c r="L7007" s="265"/>
      <c r="M7007" s="266"/>
      <c r="N7007" s="267"/>
      <c r="O7007" s="267"/>
      <c r="P7007" s="267"/>
      <c r="Q7007" s="267"/>
      <c r="R7007" s="267"/>
      <c r="S7007" s="267"/>
      <c r="T7007" s="268"/>
      <c r="U7007" s="14"/>
      <c r="V7007" s="14"/>
      <c r="W7007" s="14"/>
      <c r="X7007" s="14"/>
      <c r="Y7007" s="14"/>
      <c r="Z7007" s="14"/>
      <c r="AA7007" s="14"/>
      <c r="AB7007" s="14"/>
      <c r="AC7007" s="14"/>
      <c r="AD7007" s="14"/>
      <c r="AE7007" s="14"/>
      <c r="AT7007" s="269" t="s">
        <v>200</v>
      </c>
      <c r="AU7007" s="269" t="s">
        <v>80</v>
      </c>
      <c r="AV7007" s="14" t="s">
        <v>82</v>
      </c>
      <c r="AW7007" s="14" t="s">
        <v>30</v>
      </c>
      <c r="AX7007" s="14" t="s">
        <v>80</v>
      </c>
      <c r="AY7007" s="269" t="s">
        <v>189</v>
      </c>
    </row>
    <row r="7008" s="2" customFormat="1" ht="21.75" customHeight="1">
      <c r="A7008" s="39"/>
      <c r="B7008" s="40"/>
      <c r="C7008" s="228" t="s">
        <v>4515</v>
      </c>
      <c r="D7008" s="228" t="s">
        <v>191</v>
      </c>
      <c r="E7008" s="229" t="s">
        <v>4516</v>
      </c>
      <c r="F7008" s="230" t="s">
        <v>4517</v>
      </c>
      <c r="G7008" s="231" t="s">
        <v>359</v>
      </c>
      <c r="H7008" s="232">
        <v>1</v>
      </c>
      <c r="I7008" s="233"/>
      <c r="J7008" s="234">
        <f>ROUND(I7008*H7008,2)</f>
        <v>0</v>
      </c>
      <c r="K7008" s="235"/>
      <c r="L7008" s="45"/>
      <c r="M7008" s="236" t="s">
        <v>1</v>
      </c>
      <c r="N7008" s="237" t="s">
        <v>38</v>
      </c>
      <c r="O7008" s="92"/>
      <c r="P7008" s="238">
        <f>O7008*H7008</f>
        <v>0</v>
      </c>
      <c r="Q7008" s="238">
        <v>0</v>
      </c>
      <c r="R7008" s="238">
        <f>Q7008*H7008</f>
        <v>0</v>
      </c>
      <c r="S7008" s="238">
        <v>0</v>
      </c>
      <c r="T7008" s="239">
        <f>S7008*H7008</f>
        <v>0</v>
      </c>
      <c r="U7008" s="39"/>
      <c r="V7008" s="39"/>
      <c r="W7008" s="39"/>
      <c r="X7008" s="39"/>
      <c r="Y7008" s="39"/>
      <c r="Z7008" s="39"/>
      <c r="AA7008" s="39"/>
      <c r="AB7008" s="39"/>
      <c r="AC7008" s="39"/>
      <c r="AD7008" s="39"/>
      <c r="AE7008" s="39"/>
      <c r="AR7008" s="240" t="s">
        <v>4201</v>
      </c>
      <c r="AT7008" s="240" t="s">
        <v>191</v>
      </c>
      <c r="AU7008" s="240" t="s">
        <v>80</v>
      </c>
      <c r="AY7008" s="18" t="s">
        <v>189</v>
      </c>
      <c r="BE7008" s="241">
        <f>IF(N7008="základní",J7008,0)</f>
        <v>0</v>
      </c>
      <c r="BF7008" s="241">
        <f>IF(N7008="snížená",J7008,0)</f>
        <v>0</v>
      </c>
      <c r="BG7008" s="241">
        <f>IF(N7008="zákl. přenesená",J7008,0)</f>
        <v>0</v>
      </c>
      <c r="BH7008" s="241">
        <f>IF(N7008="sníž. přenesená",J7008,0)</f>
        <v>0</v>
      </c>
      <c r="BI7008" s="241">
        <f>IF(N7008="nulová",J7008,0)</f>
        <v>0</v>
      </c>
      <c r="BJ7008" s="18" t="s">
        <v>80</v>
      </c>
      <c r="BK7008" s="241">
        <f>ROUND(I7008*H7008,2)</f>
        <v>0</v>
      </c>
      <c r="BL7008" s="18" t="s">
        <v>4201</v>
      </c>
      <c r="BM7008" s="240" t="s">
        <v>4518</v>
      </c>
    </row>
    <row r="7009" s="2" customFormat="1">
      <c r="A7009" s="39"/>
      <c r="B7009" s="40"/>
      <c r="C7009" s="41"/>
      <c r="D7009" s="242" t="s">
        <v>197</v>
      </c>
      <c r="E7009" s="41"/>
      <c r="F7009" s="243" t="s">
        <v>4517</v>
      </c>
      <c r="G7009" s="41"/>
      <c r="H7009" s="41"/>
      <c r="I7009" s="244"/>
      <c r="J7009" s="41"/>
      <c r="K7009" s="41"/>
      <c r="L7009" s="45"/>
      <c r="M7009" s="245"/>
      <c r="N7009" s="246"/>
      <c r="O7009" s="92"/>
      <c r="P7009" s="92"/>
      <c r="Q7009" s="92"/>
      <c r="R7009" s="92"/>
      <c r="S7009" s="92"/>
      <c r="T7009" s="93"/>
      <c r="U7009" s="39"/>
      <c r="V7009" s="39"/>
      <c r="W7009" s="39"/>
      <c r="X7009" s="39"/>
      <c r="Y7009" s="39"/>
      <c r="Z7009" s="39"/>
      <c r="AA7009" s="39"/>
      <c r="AB7009" s="39"/>
      <c r="AC7009" s="39"/>
      <c r="AD7009" s="39"/>
      <c r="AE7009" s="39"/>
      <c r="AT7009" s="18" t="s">
        <v>197</v>
      </c>
      <c r="AU7009" s="18" t="s">
        <v>80</v>
      </c>
    </row>
    <row r="7010" s="13" customFormat="1">
      <c r="A7010" s="13"/>
      <c r="B7010" s="249"/>
      <c r="C7010" s="250"/>
      <c r="D7010" s="242" t="s">
        <v>200</v>
      </c>
      <c r="E7010" s="251" t="s">
        <v>1</v>
      </c>
      <c r="F7010" s="252" t="s">
        <v>4519</v>
      </c>
      <c r="G7010" s="250"/>
      <c r="H7010" s="251" t="s">
        <v>1</v>
      </c>
      <c r="I7010" s="253"/>
      <c r="J7010" s="250"/>
      <c r="K7010" s="250"/>
      <c r="L7010" s="254"/>
      <c r="M7010" s="255"/>
      <c r="N7010" s="256"/>
      <c r="O7010" s="256"/>
      <c r="P7010" s="256"/>
      <c r="Q7010" s="256"/>
      <c r="R7010" s="256"/>
      <c r="S7010" s="256"/>
      <c r="T7010" s="257"/>
      <c r="U7010" s="13"/>
      <c r="V7010" s="13"/>
      <c r="W7010" s="13"/>
      <c r="X7010" s="13"/>
      <c r="Y7010" s="13"/>
      <c r="Z7010" s="13"/>
      <c r="AA7010" s="13"/>
      <c r="AB7010" s="13"/>
      <c r="AC7010" s="13"/>
      <c r="AD7010" s="13"/>
      <c r="AE7010" s="13"/>
      <c r="AT7010" s="258" t="s">
        <v>200</v>
      </c>
      <c r="AU7010" s="258" t="s">
        <v>80</v>
      </c>
      <c r="AV7010" s="13" t="s">
        <v>80</v>
      </c>
      <c r="AW7010" s="13" t="s">
        <v>30</v>
      </c>
      <c r="AX7010" s="13" t="s">
        <v>73</v>
      </c>
      <c r="AY7010" s="258" t="s">
        <v>189</v>
      </c>
    </row>
    <row r="7011" s="13" customFormat="1">
      <c r="A7011" s="13"/>
      <c r="B7011" s="249"/>
      <c r="C7011" s="250"/>
      <c r="D7011" s="242" t="s">
        <v>200</v>
      </c>
      <c r="E7011" s="251" t="s">
        <v>1</v>
      </c>
      <c r="F7011" s="252" t="s">
        <v>4520</v>
      </c>
      <c r="G7011" s="250"/>
      <c r="H7011" s="251" t="s">
        <v>1</v>
      </c>
      <c r="I7011" s="253"/>
      <c r="J7011" s="250"/>
      <c r="K7011" s="250"/>
      <c r="L7011" s="254"/>
      <c r="M7011" s="255"/>
      <c r="N7011" s="256"/>
      <c r="O7011" s="256"/>
      <c r="P7011" s="256"/>
      <c r="Q7011" s="256"/>
      <c r="R7011" s="256"/>
      <c r="S7011" s="256"/>
      <c r="T7011" s="257"/>
      <c r="U7011" s="13"/>
      <c r="V7011" s="13"/>
      <c r="W7011" s="13"/>
      <c r="X7011" s="13"/>
      <c r="Y7011" s="13"/>
      <c r="Z7011" s="13"/>
      <c r="AA7011" s="13"/>
      <c r="AB7011" s="13"/>
      <c r="AC7011" s="13"/>
      <c r="AD7011" s="13"/>
      <c r="AE7011" s="13"/>
      <c r="AT7011" s="258" t="s">
        <v>200</v>
      </c>
      <c r="AU7011" s="258" t="s">
        <v>80</v>
      </c>
      <c r="AV7011" s="13" t="s">
        <v>80</v>
      </c>
      <c r="AW7011" s="13" t="s">
        <v>30</v>
      </c>
      <c r="AX7011" s="13" t="s">
        <v>73</v>
      </c>
      <c r="AY7011" s="258" t="s">
        <v>189</v>
      </c>
    </row>
    <row r="7012" s="13" customFormat="1">
      <c r="A7012" s="13"/>
      <c r="B7012" s="249"/>
      <c r="C7012" s="250"/>
      <c r="D7012" s="242" t="s">
        <v>200</v>
      </c>
      <c r="E7012" s="251" t="s">
        <v>1</v>
      </c>
      <c r="F7012" s="252" t="s">
        <v>4270</v>
      </c>
      <c r="G7012" s="250"/>
      <c r="H7012" s="251" t="s">
        <v>1</v>
      </c>
      <c r="I7012" s="253"/>
      <c r="J7012" s="250"/>
      <c r="K7012" s="250"/>
      <c r="L7012" s="254"/>
      <c r="M7012" s="255"/>
      <c r="N7012" s="256"/>
      <c r="O7012" s="256"/>
      <c r="P7012" s="256"/>
      <c r="Q7012" s="256"/>
      <c r="R7012" s="256"/>
      <c r="S7012" s="256"/>
      <c r="T7012" s="257"/>
      <c r="U7012" s="13"/>
      <c r="V7012" s="13"/>
      <c r="W7012" s="13"/>
      <c r="X7012" s="13"/>
      <c r="Y7012" s="13"/>
      <c r="Z7012" s="13"/>
      <c r="AA7012" s="13"/>
      <c r="AB7012" s="13"/>
      <c r="AC7012" s="13"/>
      <c r="AD7012" s="13"/>
      <c r="AE7012" s="13"/>
      <c r="AT7012" s="258" t="s">
        <v>200</v>
      </c>
      <c r="AU7012" s="258" t="s">
        <v>80</v>
      </c>
      <c r="AV7012" s="13" t="s">
        <v>80</v>
      </c>
      <c r="AW7012" s="13" t="s">
        <v>30</v>
      </c>
      <c r="AX7012" s="13" t="s">
        <v>73</v>
      </c>
      <c r="AY7012" s="258" t="s">
        <v>189</v>
      </c>
    </row>
    <row r="7013" s="13" customFormat="1">
      <c r="A7013" s="13"/>
      <c r="B7013" s="249"/>
      <c r="C7013" s="250"/>
      <c r="D7013" s="242" t="s">
        <v>200</v>
      </c>
      <c r="E7013" s="251" t="s">
        <v>1</v>
      </c>
      <c r="F7013" s="252" t="s">
        <v>4521</v>
      </c>
      <c r="G7013" s="250"/>
      <c r="H7013" s="251" t="s">
        <v>1</v>
      </c>
      <c r="I7013" s="253"/>
      <c r="J7013" s="250"/>
      <c r="K7013" s="250"/>
      <c r="L7013" s="254"/>
      <c r="M7013" s="255"/>
      <c r="N7013" s="256"/>
      <c r="O7013" s="256"/>
      <c r="P7013" s="256"/>
      <c r="Q7013" s="256"/>
      <c r="R7013" s="256"/>
      <c r="S7013" s="256"/>
      <c r="T7013" s="257"/>
      <c r="U7013" s="13"/>
      <c r="V7013" s="13"/>
      <c r="W7013" s="13"/>
      <c r="X7013" s="13"/>
      <c r="Y7013" s="13"/>
      <c r="Z7013" s="13"/>
      <c r="AA7013" s="13"/>
      <c r="AB7013" s="13"/>
      <c r="AC7013" s="13"/>
      <c r="AD7013" s="13"/>
      <c r="AE7013" s="13"/>
      <c r="AT7013" s="258" t="s">
        <v>200</v>
      </c>
      <c r="AU7013" s="258" t="s">
        <v>80</v>
      </c>
      <c r="AV7013" s="13" t="s">
        <v>80</v>
      </c>
      <c r="AW7013" s="13" t="s">
        <v>30</v>
      </c>
      <c r="AX7013" s="13" t="s">
        <v>73</v>
      </c>
      <c r="AY7013" s="258" t="s">
        <v>189</v>
      </c>
    </row>
    <row r="7014" s="13" customFormat="1">
      <c r="A7014" s="13"/>
      <c r="B7014" s="249"/>
      <c r="C7014" s="250"/>
      <c r="D7014" s="242" t="s">
        <v>200</v>
      </c>
      <c r="E7014" s="251" t="s">
        <v>1</v>
      </c>
      <c r="F7014" s="252" t="s">
        <v>4272</v>
      </c>
      <c r="G7014" s="250"/>
      <c r="H7014" s="251" t="s">
        <v>1</v>
      </c>
      <c r="I7014" s="253"/>
      <c r="J7014" s="250"/>
      <c r="K7014" s="250"/>
      <c r="L7014" s="254"/>
      <c r="M7014" s="255"/>
      <c r="N7014" s="256"/>
      <c r="O7014" s="256"/>
      <c r="P7014" s="256"/>
      <c r="Q7014" s="256"/>
      <c r="R7014" s="256"/>
      <c r="S7014" s="256"/>
      <c r="T7014" s="257"/>
      <c r="U7014" s="13"/>
      <c r="V7014" s="13"/>
      <c r="W7014" s="13"/>
      <c r="X7014" s="13"/>
      <c r="Y7014" s="13"/>
      <c r="Z7014" s="13"/>
      <c r="AA7014" s="13"/>
      <c r="AB7014" s="13"/>
      <c r="AC7014" s="13"/>
      <c r="AD7014" s="13"/>
      <c r="AE7014" s="13"/>
      <c r="AT7014" s="258" t="s">
        <v>200</v>
      </c>
      <c r="AU7014" s="258" t="s">
        <v>80</v>
      </c>
      <c r="AV7014" s="13" t="s">
        <v>80</v>
      </c>
      <c r="AW7014" s="13" t="s">
        <v>30</v>
      </c>
      <c r="AX7014" s="13" t="s">
        <v>73</v>
      </c>
      <c r="AY7014" s="258" t="s">
        <v>189</v>
      </c>
    </row>
    <row r="7015" s="13" customFormat="1">
      <c r="A7015" s="13"/>
      <c r="B7015" s="249"/>
      <c r="C7015" s="250"/>
      <c r="D7015" s="242" t="s">
        <v>200</v>
      </c>
      <c r="E7015" s="251" t="s">
        <v>1</v>
      </c>
      <c r="F7015" s="252" t="s">
        <v>4273</v>
      </c>
      <c r="G7015" s="250"/>
      <c r="H7015" s="251" t="s">
        <v>1</v>
      </c>
      <c r="I7015" s="253"/>
      <c r="J7015" s="250"/>
      <c r="K7015" s="250"/>
      <c r="L7015" s="254"/>
      <c r="M7015" s="255"/>
      <c r="N7015" s="256"/>
      <c r="O7015" s="256"/>
      <c r="P7015" s="256"/>
      <c r="Q7015" s="256"/>
      <c r="R7015" s="256"/>
      <c r="S7015" s="256"/>
      <c r="T7015" s="257"/>
      <c r="U7015" s="13"/>
      <c r="V7015" s="13"/>
      <c r="W7015" s="13"/>
      <c r="X7015" s="13"/>
      <c r="Y7015" s="13"/>
      <c r="Z7015" s="13"/>
      <c r="AA7015" s="13"/>
      <c r="AB7015" s="13"/>
      <c r="AC7015" s="13"/>
      <c r="AD7015" s="13"/>
      <c r="AE7015" s="13"/>
      <c r="AT7015" s="258" t="s">
        <v>200</v>
      </c>
      <c r="AU7015" s="258" t="s">
        <v>80</v>
      </c>
      <c r="AV7015" s="13" t="s">
        <v>80</v>
      </c>
      <c r="AW7015" s="13" t="s">
        <v>30</v>
      </c>
      <c r="AX7015" s="13" t="s">
        <v>73</v>
      </c>
      <c r="AY7015" s="258" t="s">
        <v>189</v>
      </c>
    </row>
    <row r="7016" s="13" customFormat="1">
      <c r="A7016" s="13"/>
      <c r="B7016" s="249"/>
      <c r="C7016" s="250"/>
      <c r="D7016" s="242" t="s">
        <v>200</v>
      </c>
      <c r="E7016" s="251" t="s">
        <v>1</v>
      </c>
      <c r="F7016" s="252" t="s">
        <v>4522</v>
      </c>
      <c r="G7016" s="250"/>
      <c r="H7016" s="251" t="s">
        <v>1</v>
      </c>
      <c r="I7016" s="253"/>
      <c r="J7016" s="250"/>
      <c r="K7016" s="250"/>
      <c r="L7016" s="254"/>
      <c r="M7016" s="255"/>
      <c r="N7016" s="256"/>
      <c r="O7016" s="256"/>
      <c r="P7016" s="256"/>
      <c r="Q7016" s="256"/>
      <c r="R7016" s="256"/>
      <c r="S7016" s="256"/>
      <c r="T7016" s="257"/>
      <c r="U7016" s="13"/>
      <c r="V7016" s="13"/>
      <c r="W7016" s="13"/>
      <c r="X7016" s="13"/>
      <c r="Y7016" s="13"/>
      <c r="Z7016" s="13"/>
      <c r="AA7016" s="13"/>
      <c r="AB7016" s="13"/>
      <c r="AC7016" s="13"/>
      <c r="AD7016" s="13"/>
      <c r="AE7016" s="13"/>
      <c r="AT7016" s="258" t="s">
        <v>200</v>
      </c>
      <c r="AU7016" s="258" t="s">
        <v>80</v>
      </c>
      <c r="AV7016" s="13" t="s">
        <v>80</v>
      </c>
      <c r="AW7016" s="13" t="s">
        <v>30</v>
      </c>
      <c r="AX7016" s="13" t="s">
        <v>73</v>
      </c>
      <c r="AY7016" s="258" t="s">
        <v>189</v>
      </c>
    </row>
    <row r="7017" s="13" customFormat="1">
      <c r="A7017" s="13"/>
      <c r="B7017" s="249"/>
      <c r="C7017" s="250"/>
      <c r="D7017" s="242" t="s">
        <v>200</v>
      </c>
      <c r="E7017" s="251" t="s">
        <v>1</v>
      </c>
      <c r="F7017" s="252" t="s">
        <v>2831</v>
      </c>
      <c r="G7017" s="250"/>
      <c r="H7017" s="251" t="s">
        <v>1</v>
      </c>
      <c r="I7017" s="253"/>
      <c r="J7017" s="250"/>
      <c r="K7017" s="250"/>
      <c r="L7017" s="254"/>
      <c r="M7017" s="255"/>
      <c r="N7017" s="256"/>
      <c r="O7017" s="256"/>
      <c r="P7017" s="256"/>
      <c r="Q7017" s="256"/>
      <c r="R7017" s="256"/>
      <c r="S7017" s="256"/>
      <c r="T7017" s="257"/>
      <c r="U7017" s="13"/>
      <c r="V7017" s="13"/>
      <c r="W7017" s="13"/>
      <c r="X7017" s="13"/>
      <c r="Y7017" s="13"/>
      <c r="Z7017" s="13"/>
      <c r="AA7017" s="13"/>
      <c r="AB7017" s="13"/>
      <c r="AC7017" s="13"/>
      <c r="AD7017" s="13"/>
      <c r="AE7017" s="13"/>
      <c r="AT7017" s="258" t="s">
        <v>200</v>
      </c>
      <c r="AU7017" s="258" t="s">
        <v>80</v>
      </c>
      <c r="AV7017" s="13" t="s">
        <v>80</v>
      </c>
      <c r="AW7017" s="13" t="s">
        <v>30</v>
      </c>
      <c r="AX7017" s="13" t="s">
        <v>73</v>
      </c>
      <c r="AY7017" s="258" t="s">
        <v>189</v>
      </c>
    </row>
    <row r="7018" s="13" customFormat="1">
      <c r="A7018" s="13"/>
      <c r="B7018" s="249"/>
      <c r="C7018" s="250"/>
      <c r="D7018" s="242" t="s">
        <v>200</v>
      </c>
      <c r="E7018" s="251" t="s">
        <v>1</v>
      </c>
      <c r="F7018" s="252" t="s">
        <v>4523</v>
      </c>
      <c r="G7018" s="250"/>
      <c r="H7018" s="251" t="s">
        <v>1</v>
      </c>
      <c r="I7018" s="253"/>
      <c r="J7018" s="250"/>
      <c r="K7018" s="250"/>
      <c r="L7018" s="254"/>
      <c r="M7018" s="255"/>
      <c r="N7018" s="256"/>
      <c r="O7018" s="256"/>
      <c r="P7018" s="256"/>
      <c r="Q7018" s="256"/>
      <c r="R7018" s="256"/>
      <c r="S7018" s="256"/>
      <c r="T7018" s="257"/>
      <c r="U7018" s="13"/>
      <c r="V7018" s="13"/>
      <c r="W7018" s="13"/>
      <c r="X7018" s="13"/>
      <c r="Y7018" s="13"/>
      <c r="Z7018" s="13"/>
      <c r="AA7018" s="13"/>
      <c r="AB7018" s="13"/>
      <c r="AC7018" s="13"/>
      <c r="AD7018" s="13"/>
      <c r="AE7018" s="13"/>
      <c r="AT7018" s="258" t="s">
        <v>200</v>
      </c>
      <c r="AU7018" s="258" t="s">
        <v>80</v>
      </c>
      <c r="AV7018" s="13" t="s">
        <v>80</v>
      </c>
      <c r="AW7018" s="13" t="s">
        <v>30</v>
      </c>
      <c r="AX7018" s="13" t="s">
        <v>73</v>
      </c>
      <c r="AY7018" s="258" t="s">
        <v>189</v>
      </c>
    </row>
    <row r="7019" s="14" customFormat="1">
      <c r="A7019" s="14"/>
      <c r="B7019" s="259"/>
      <c r="C7019" s="260"/>
      <c r="D7019" s="242" t="s">
        <v>200</v>
      </c>
      <c r="E7019" s="261" t="s">
        <v>1</v>
      </c>
      <c r="F7019" s="262" t="s">
        <v>80</v>
      </c>
      <c r="G7019" s="260"/>
      <c r="H7019" s="263">
        <v>1</v>
      </c>
      <c r="I7019" s="264"/>
      <c r="J7019" s="260"/>
      <c r="K7019" s="260"/>
      <c r="L7019" s="265"/>
      <c r="M7019" s="266"/>
      <c r="N7019" s="267"/>
      <c r="O7019" s="267"/>
      <c r="P7019" s="267"/>
      <c r="Q7019" s="267"/>
      <c r="R7019" s="267"/>
      <c r="S7019" s="267"/>
      <c r="T7019" s="268"/>
      <c r="U7019" s="14"/>
      <c r="V7019" s="14"/>
      <c r="W7019" s="14"/>
      <c r="X7019" s="14"/>
      <c r="Y7019" s="14"/>
      <c r="Z7019" s="14"/>
      <c r="AA7019" s="14"/>
      <c r="AB7019" s="14"/>
      <c r="AC7019" s="14"/>
      <c r="AD7019" s="14"/>
      <c r="AE7019" s="14"/>
      <c r="AT7019" s="269" t="s">
        <v>200</v>
      </c>
      <c r="AU7019" s="269" t="s">
        <v>80</v>
      </c>
      <c r="AV7019" s="14" t="s">
        <v>82</v>
      </c>
      <c r="AW7019" s="14" t="s">
        <v>30</v>
      </c>
      <c r="AX7019" s="14" t="s">
        <v>80</v>
      </c>
      <c r="AY7019" s="269" t="s">
        <v>189</v>
      </c>
    </row>
    <row r="7020" s="2" customFormat="1" ht="21.75" customHeight="1">
      <c r="A7020" s="39"/>
      <c r="B7020" s="40"/>
      <c r="C7020" s="228" t="s">
        <v>4524</v>
      </c>
      <c r="D7020" s="228" t="s">
        <v>191</v>
      </c>
      <c r="E7020" s="229" t="s">
        <v>4525</v>
      </c>
      <c r="F7020" s="230" t="s">
        <v>4526</v>
      </c>
      <c r="G7020" s="231" t="s">
        <v>359</v>
      </c>
      <c r="H7020" s="232">
        <v>1</v>
      </c>
      <c r="I7020" s="233"/>
      <c r="J7020" s="234">
        <f>ROUND(I7020*H7020,2)</f>
        <v>0</v>
      </c>
      <c r="K7020" s="235"/>
      <c r="L7020" s="45"/>
      <c r="M7020" s="236" t="s">
        <v>1</v>
      </c>
      <c r="N7020" s="237" t="s">
        <v>38</v>
      </c>
      <c r="O7020" s="92"/>
      <c r="P7020" s="238">
        <f>O7020*H7020</f>
        <v>0</v>
      </c>
      <c r="Q7020" s="238">
        <v>0</v>
      </c>
      <c r="R7020" s="238">
        <f>Q7020*H7020</f>
        <v>0</v>
      </c>
      <c r="S7020" s="238">
        <v>0</v>
      </c>
      <c r="T7020" s="239">
        <f>S7020*H7020</f>
        <v>0</v>
      </c>
      <c r="U7020" s="39"/>
      <c r="V7020" s="39"/>
      <c r="W7020" s="39"/>
      <c r="X7020" s="39"/>
      <c r="Y7020" s="39"/>
      <c r="Z7020" s="39"/>
      <c r="AA7020" s="39"/>
      <c r="AB7020" s="39"/>
      <c r="AC7020" s="39"/>
      <c r="AD7020" s="39"/>
      <c r="AE7020" s="39"/>
      <c r="AR7020" s="240" t="s">
        <v>4201</v>
      </c>
      <c r="AT7020" s="240" t="s">
        <v>191</v>
      </c>
      <c r="AU7020" s="240" t="s">
        <v>80</v>
      </c>
      <c r="AY7020" s="18" t="s">
        <v>189</v>
      </c>
      <c r="BE7020" s="241">
        <f>IF(N7020="základní",J7020,0)</f>
        <v>0</v>
      </c>
      <c r="BF7020" s="241">
        <f>IF(N7020="snížená",J7020,0)</f>
        <v>0</v>
      </c>
      <c r="BG7020" s="241">
        <f>IF(N7020="zákl. přenesená",J7020,0)</f>
        <v>0</v>
      </c>
      <c r="BH7020" s="241">
        <f>IF(N7020="sníž. přenesená",J7020,0)</f>
        <v>0</v>
      </c>
      <c r="BI7020" s="241">
        <f>IF(N7020="nulová",J7020,0)</f>
        <v>0</v>
      </c>
      <c r="BJ7020" s="18" t="s">
        <v>80</v>
      </c>
      <c r="BK7020" s="241">
        <f>ROUND(I7020*H7020,2)</f>
        <v>0</v>
      </c>
      <c r="BL7020" s="18" t="s">
        <v>4201</v>
      </c>
      <c r="BM7020" s="240" t="s">
        <v>4527</v>
      </c>
    </row>
    <row r="7021" s="2" customFormat="1">
      <c r="A7021" s="39"/>
      <c r="B7021" s="40"/>
      <c r="C7021" s="41"/>
      <c r="D7021" s="242" t="s">
        <v>197</v>
      </c>
      <c r="E7021" s="41"/>
      <c r="F7021" s="243" t="s">
        <v>4526</v>
      </c>
      <c r="G7021" s="41"/>
      <c r="H7021" s="41"/>
      <c r="I7021" s="244"/>
      <c r="J7021" s="41"/>
      <c r="K7021" s="41"/>
      <c r="L7021" s="45"/>
      <c r="M7021" s="245"/>
      <c r="N7021" s="246"/>
      <c r="O7021" s="92"/>
      <c r="P7021" s="92"/>
      <c r="Q7021" s="92"/>
      <c r="R7021" s="92"/>
      <c r="S7021" s="92"/>
      <c r="T7021" s="93"/>
      <c r="U7021" s="39"/>
      <c r="V7021" s="39"/>
      <c r="W7021" s="39"/>
      <c r="X7021" s="39"/>
      <c r="Y7021" s="39"/>
      <c r="Z7021" s="39"/>
      <c r="AA7021" s="39"/>
      <c r="AB7021" s="39"/>
      <c r="AC7021" s="39"/>
      <c r="AD7021" s="39"/>
      <c r="AE7021" s="39"/>
      <c r="AT7021" s="18" t="s">
        <v>197</v>
      </c>
      <c r="AU7021" s="18" t="s">
        <v>80</v>
      </c>
    </row>
    <row r="7022" s="13" customFormat="1">
      <c r="A7022" s="13"/>
      <c r="B7022" s="249"/>
      <c r="C7022" s="250"/>
      <c r="D7022" s="242" t="s">
        <v>200</v>
      </c>
      <c r="E7022" s="251" t="s">
        <v>1</v>
      </c>
      <c r="F7022" s="252" t="s">
        <v>4528</v>
      </c>
      <c r="G7022" s="250"/>
      <c r="H7022" s="251" t="s">
        <v>1</v>
      </c>
      <c r="I7022" s="253"/>
      <c r="J7022" s="250"/>
      <c r="K7022" s="250"/>
      <c r="L7022" s="254"/>
      <c r="M7022" s="255"/>
      <c r="N7022" s="256"/>
      <c r="O7022" s="256"/>
      <c r="P7022" s="256"/>
      <c r="Q7022" s="256"/>
      <c r="R7022" s="256"/>
      <c r="S7022" s="256"/>
      <c r="T7022" s="257"/>
      <c r="U7022" s="13"/>
      <c r="V7022" s="13"/>
      <c r="W7022" s="13"/>
      <c r="X7022" s="13"/>
      <c r="Y7022" s="13"/>
      <c r="Z7022" s="13"/>
      <c r="AA7022" s="13"/>
      <c r="AB7022" s="13"/>
      <c r="AC7022" s="13"/>
      <c r="AD7022" s="13"/>
      <c r="AE7022" s="13"/>
      <c r="AT7022" s="258" t="s">
        <v>200</v>
      </c>
      <c r="AU7022" s="258" t="s">
        <v>80</v>
      </c>
      <c r="AV7022" s="13" t="s">
        <v>80</v>
      </c>
      <c r="AW7022" s="13" t="s">
        <v>30</v>
      </c>
      <c r="AX7022" s="13" t="s">
        <v>73</v>
      </c>
      <c r="AY7022" s="258" t="s">
        <v>189</v>
      </c>
    </row>
    <row r="7023" s="13" customFormat="1">
      <c r="A7023" s="13"/>
      <c r="B7023" s="249"/>
      <c r="C7023" s="250"/>
      <c r="D7023" s="242" t="s">
        <v>200</v>
      </c>
      <c r="E7023" s="251" t="s">
        <v>1</v>
      </c>
      <c r="F7023" s="252" t="s">
        <v>4529</v>
      </c>
      <c r="G7023" s="250"/>
      <c r="H7023" s="251" t="s">
        <v>1</v>
      </c>
      <c r="I7023" s="253"/>
      <c r="J7023" s="250"/>
      <c r="K7023" s="250"/>
      <c r="L7023" s="254"/>
      <c r="M7023" s="255"/>
      <c r="N7023" s="256"/>
      <c r="O7023" s="256"/>
      <c r="P7023" s="256"/>
      <c r="Q7023" s="256"/>
      <c r="R7023" s="256"/>
      <c r="S7023" s="256"/>
      <c r="T7023" s="257"/>
      <c r="U7023" s="13"/>
      <c r="V7023" s="13"/>
      <c r="W7023" s="13"/>
      <c r="X7023" s="13"/>
      <c r="Y7023" s="13"/>
      <c r="Z7023" s="13"/>
      <c r="AA7023" s="13"/>
      <c r="AB7023" s="13"/>
      <c r="AC7023" s="13"/>
      <c r="AD7023" s="13"/>
      <c r="AE7023" s="13"/>
      <c r="AT7023" s="258" t="s">
        <v>200</v>
      </c>
      <c r="AU7023" s="258" t="s">
        <v>80</v>
      </c>
      <c r="AV7023" s="13" t="s">
        <v>80</v>
      </c>
      <c r="AW7023" s="13" t="s">
        <v>30</v>
      </c>
      <c r="AX7023" s="13" t="s">
        <v>73</v>
      </c>
      <c r="AY7023" s="258" t="s">
        <v>189</v>
      </c>
    </row>
    <row r="7024" s="13" customFormat="1">
      <c r="A7024" s="13"/>
      <c r="B7024" s="249"/>
      <c r="C7024" s="250"/>
      <c r="D7024" s="242" t="s">
        <v>200</v>
      </c>
      <c r="E7024" s="251" t="s">
        <v>1</v>
      </c>
      <c r="F7024" s="252" t="s">
        <v>4520</v>
      </c>
      <c r="G7024" s="250"/>
      <c r="H7024" s="251" t="s">
        <v>1</v>
      </c>
      <c r="I7024" s="253"/>
      <c r="J7024" s="250"/>
      <c r="K7024" s="250"/>
      <c r="L7024" s="254"/>
      <c r="M7024" s="255"/>
      <c r="N7024" s="256"/>
      <c r="O7024" s="256"/>
      <c r="P7024" s="256"/>
      <c r="Q7024" s="256"/>
      <c r="R7024" s="256"/>
      <c r="S7024" s="256"/>
      <c r="T7024" s="257"/>
      <c r="U7024" s="13"/>
      <c r="V7024" s="13"/>
      <c r="W7024" s="13"/>
      <c r="X7024" s="13"/>
      <c r="Y7024" s="13"/>
      <c r="Z7024" s="13"/>
      <c r="AA7024" s="13"/>
      <c r="AB7024" s="13"/>
      <c r="AC7024" s="13"/>
      <c r="AD7024" s="13"/>
      <c r="AE7024" s="13"/>
      <c r="AT7024" s="258" t="s">
        <v>200</v>
      </c>
      <c r="AU7024" s="258" t="s">
        <v>80</v>
      </c>
      <c r="AV7024" s="13" t="s">
        <v>80</v>
      </c>
      <c r="AW7024" s="13" t="s">
        <v>30</v>
      </c>
      <c r="AX7024" s="13" t="s">
        <v>73</v>
      </c>
      <c r="AY7024" s="258" t="s">
        <v>189</v>
      </c>
    </row>
    <row r="7025" s="13" customFormat="1">
      <c r="A7025" s="13"/>
      <c r="B7025" s="249"/>
      <c r="C7025" s="250"/>
      <c r="D7025" s="242" t="s">
        <v>200</v>
      </c>
      <c r="E7025" s="251" t="s">
        <v>1</v>
      </c>
      <c r="F7025" s="252" t="s">
        <v>4530</v>
      </c>
      <c r="G7025" s="250"/>
      <c r="H7025" s="251" t="s">
        <v>1</v>
      </c>
      <c r="I7025" s="253"/>
      <c r="J7025" s="250"/>
      <c r="K7025" s="250"/>
      <c r="L7025" s="254"/>
      <c r="M7025" s="255"/>
      <c r="N7025" s="256"/>
      <c r="O7025" s="256"/>
      <c r="P7025" s="256"/>
      <c r="Q7025" s="256"/>
      <c r="R7025" s="256"/>
      <c r="S7025" s="256"/>
      <c r="T7025" s="257"/>
      <c r="U7025" s="13"/>
      <c r="V7025" s="13"/>
      <c r="W7025" s="13"/>
      <c r="X7025" s="13"/>
      <c r="Y7025" s="13"/>
      <c r="Z7025" s="13"/>
      <c r="AA7025" s="13"/>
      <c r="AB7025" s="13"/>
      <c r="AC7025" s="13"/>
      <c r="AD7025" s="13"/>
      <c r="AE7025" s="13"/>
      <c r="AT7025" s="258" t="s">
        <v>200</v>
      </c>
      <c r="AU7025" s="258" t="s">
        <v>80</v>
      </c>
      <c r="AV7025" s="13" t="s">
        <v>80</v>
      </c>
      <c r="AW7025" s="13" t="s">
        <v>30</v>
      </c>
      <c r="AX7025" s="13" t="s">
        <v>73</v>
      </c>
      <c r="AY7025" s="258" t="s">
        <v>189</v>
      </c>
    </row>
    <row r="7026" s="13" customFormat="1">
      <c r="A7026" s="13"/>
      <c r="B7026" s="249"/>
      <c r="C7026" s="250"/>
      <c r="D7026" s="242" t="s">
        <v>200</v>
      </c>
      <c r="E7026" s="251" t="s">
        <v>1</v>
      </c>
      <c r="F7026" s="252" t="s">
        <v>4272</v>
      </c>
      <c r="G7026" s="250"/>
      <c r="H7026" s="251" t="s">
        <v>1</v>
      </c>
      <c r="I7026" s="253"/>
      <c r="J7026" s="250"/>
      <c r="K7026" s="250"/>
      <c r="L7026" s="254"/>
      <c r="M7026" s="255"/>
      <c r="N7026" s="256"/>
      <c r="O7026" s="256"/>
      <c r="P7026" s="256"/>
      <c r="Q7026" s="256"/>
      <c r="R7026" s="256"/>
      <c r="S7026" s="256"/>
      <c r="T7026" s="257"/>
      <c r="U7026" s="13"/>
      <c r="V7026" s="13"/>
      <c r="W7026" s="13"/>
      <c r="X7026" s="13"/>
      <c r="Y7026" s="13"/>
      <c r="Z7026" s="13"/>
      <c r="AA7026" s="13"/>
      <c r="AB7026" s="13"/>
      <c r="AC7026" s="13"/>
      <c r="AD7026" s="13"/>
      <c r="AE7026" s="13"/>
      <c r="AT7026" s="258" t="s">
        <v>200</v>
      </c>
      <c r="AU7026" s="258" t="s">
        <v>80</v>
      </c>
      <c r="AV7026" s="13" t="s">
        <v>80</v>
      </c>
      <c r="AW7026" s="13" t="s">
        <v>30</v>
      </c>
      <c r="AX7026" s="13" t="s">
        <v>73</v>
      </c>
      <c r="AY7026" s="258" t="s">
        <v>189</v>
      </c>
    </row>
    <row r="7027" s="13" customFormat="1">
      <c r="A7027" s="13"/>
      <c r="B7027" s="249"/>
      <c r="C7027" s="250"/>
      <c r="D7027" s="242" t="s">
        <v>200</v>
      </c>
      <c r="E7027" s="251" t="s">
        <v>1</v>
      </c>
      <c r="F7027" s="252" t="s">
        <v>4273</v>
      </c>
      <c r="G7027" s="250"/>
      <c r="H7027" s="251" t="s">
        <v>1</v>
      </c>
      <c r="I7027" s="253"/>
      <c r="J7027" s="250"/>
      <c r="K7027" s="250"/>
      <c r="L7027" s="254"/>
      <c r="M7027" s="255"/>
      <c r="N7027" s="256"/>
      <c r="O7027" s="256"/>
      <c r="P7027" s="256"/>
      <c r="Q7027" s="256"/>
      <c r="R7027" s="256"/>
      <c r="S7027" s="256"/>
      <c r="T7027" s="257"/>
      <c r="U7027" s="13"/>
      <c r="V7027" s="13"/>
      <c r="W7027" s="13"/>
      <c r="X7027" s="13"/>
      <c r="Y7027" s="13"/>
      <c r="Z7027" s="13"/>
      <c r="AA7027" s="13"/>
      <c r="AB7027" s="13"/>
      <c r="AC7027" s="13"/>
      <c r="AD7027" s="13"/>
      <c r="AE7027" s="13"/>
      <c r="AT7027" s="258" t="s">
        <v>200</v>
      </c>
      <c r="AU7027" s="258" t="s">
        <v>80</v>
      </c>
      <c r="AV7027" s="13" t="s">
        <v>80</v>
      </c>
      <c r="AW7027" s="13" t="s">
        <v>30</v>
      </c>
      <c r="AX7027" s="13" t="s">
        <v>73</v>
      </c>
      <c r="AY7027" s="258" t="s">
        <v>189</v>
      </c>
    </row>
    <row r="7028" s="13" customFormat="1">
      <c r="A7028" s="13"/>
      <c r="B7028" s="249"/>
      <c r="C7028" s="250"/>
      <c r="D7028" s="242" t="s">
        <v>200</v>
      </c>
      <c r="E7028" s="251" t="s">
        <v>1</v>
      </c>
      <c r="F7028" s="252" t="s">
        <v>4522</v>
      </c>
      <c r="G7028" s="250"/>
      <c r="H7028" s="251" t="s">
        <v>1</v>
      </c>
      <c r="I7028" s="253"/>
      <c r="J7028" s="250"/>
      <c r="K7028" s="250"/>
      <c r="L7028" s="254"/>
      <c r="M7028" s="255"/>
      <c r="N7028" s="256"/>
      <c r="O7028" s="256"/>
      <c r="P7028" s="256"/>
      <c r="Q7028" s="256"/>
      <c r="R7028" s="256"/>
      <c r="S7028" s="256"/>
      <c r="T7028" s="257"/>
      <c r="U7028" s="13"/>
      <c r="V7028" s="13"/>
      <c r="W7028" s="13"/>
      <c r="X7028" s="13"/>
      <c r="Y7028" s="13"/>
      <c r="Z7028" s="13"/>
      <c r="AA7028" s="13"/>
      <c r="AB7028" s="13"/>
      <c r="AC7028" s="13"/>
      <c r="AD7028" s="13"/>
      <c r="AE7028" s="13"/>
      <c r="AT7028" s="258" t="s">
        <v>200</v>
      </c>
      <c r="AU7028" s="258" t="s">
        <v>80</v>
      </c>
      <c r="AV7028" s="13" t="s">
        <v>80</v>
      </c>
      <c r="AW7028" s="13" t="s">
        <v>30</v>
      </c>
      <c r="AX7028" s="13" t="s">
        <v>73</v>
      </c>
      <c r="AY7028" s="258" t="s">
        <v>189</v>
      </c>
    </row>
    <row r="7029" s="13" customFormat="1">
      <c r="A7029" s="13"/>
      <c r="B7029" s="249"/>
      <c r="C7029" s="250"/>
      <c r="D7029" s="242" t="s">
        <v>200</v>
      </c>
      <c r="E7029" s="251" t="s">
        <v>1</v>
      </c>
      <c r="F7029" s="252" t="s">
        <v>4531</v>
      </c>
      <c r="G7029" s="250"/>
      <c r="H7029" s="251" t="s">
        <v>1</v>
      </c>
      <c r="I7029" s="253"/>
      <c r="J7029" s="250"/>
      <c r="K7029" s="250"/>
      <c r="L7029" s="254"/>
      <c r="M7029" s="255"/>
      <c r="N7029" s="256"/>
      <c r="O7029" s="256"/>
      <c r="P7029" s="256"/>
      <c r="Q7029" s="256"/>
      <c r="R7029" s="256"/>
      <c r="S7029" s="256"/>
      <c r="T7029" s="257"/>
      <c r="U7029" s="13"/>
      <c r="V7029" s="13"/>
      <c r="W7029" s="13"/>
      <c r="X7029" s="13"/>
      <c r="Y7029" s="13"/>
      <c r="Z7029" s="13"/>
      <c r="AA7029" s="13"/>
      <c r="AB7029" s="13"/>
      <c r="AC7029" s="13"/>
      <c r="AD7029" s="13"/>
      <c r="AE7029" s="13"/>
      <c r="AT7029" s="258" t="s">
        <v>200</v>
      </c>
      <c r="AU7029" s="258" t="s">
        <v>80</v>
      </c>
      <c r="AV7029" s="13" t="s">
        <v>80</v>
      </c>
      <c r="AW7029" s="13" t="s">
        <v>30</v>
      </c>
      <c r="AX7029" s="13" t="s">
        <v>73</v>
      </c>
      <c r="AY7029" s="258" t="s">
        <v>189</v>
      </c>
    </row>
    <row r="7030" s="14" customFormat="1">
      <c r="A7030" s="14"/>
      <c r="B7030" s="259"/>
      <c r="C7030" s="260"/>
      <c r="D7030" s="242" t="s">
        <v>200</v>
      </c>
      <c r="E7030" s="261" t="s">
        <v>1</v>
      </c>
      <c r="F7030" s="262" t="s">
        <v>80</v>
      </c>
      <c r="G7030" s="260"/>
      <c r="H7030" s="263">
        <v>1</v>
      </c>
      <c r="I7030" s="264"/>
      <c r="J7030" s="260"/>
      <c r="K7030" s="260"/>
      <c r="L7030" s="265"/>
      <c r="M7030" s="266"/>
      <c r="N7030" s="267"/>
      <c r="O7030" s="267"/>
      <c r="P7030" s="267"/>
      <c r="Q7030" s="267"/>
      <c r="R7030" s="267"/>
      <c r="S7030" s="267"/>
      <c r="T7030" s="268"/>
      <c r="U7030" s="14"/>
      <c r="V7030" s="14"/>
      <c r="W7030" s="14"/>
      <c r="X7030" s="14"/>
      <c r="Y7030" s="14"/>
      <c r="Z7030" s="14"/>
      <c r="AA7030" s="14"/>
      <c r="AB7030" s="14"/>
      <c r="AC7030" s="14"/>
      <c r="AD7030" s="14"/>
      <c r="AE7030" s="14"/>
      <c r="AT7030" s="269" t="s">
        <v>200</v>
      </c>
      <c r="AU7030" s="269" t="s">
        <v>80</v>
      </c>
      <c r="AV7030" s="14" t="s">
        <v>82</v>
      </c>
      <c r="AW7030" s="14" t="s">
        <v>30</v>
      </c>
      <c r="AX7030" s="14" t="s">
        <v>80</v>
      </c>
      <c r="AY7030" s="269" t="s">
        <v>189</v>
      </c>
    </row>
    <row r="7031" s="2" customFormat="1" ht="16.5" customHeight="1">
      <c r="A7031" s="39"/>
      <c r="B7031" s="40"/>
      <c r="C7031" s="228" t="s">
        <v>4532</v>
      </c>
      <c r="D7031" s="228" t="s">
        <v>191</v>
      </c>
      <c r="E7031" s="229" t="s">
        <v>4533</v>
      </c>
      <c r="F7031" s="230" t="s">
        <v>4534</v>
      </c>
      <c r="G7031" s="231" t="s">
        <v>359</v>
      </c>
      <c r="H7031" s="232">
        <v>1</v>
      </c>
      <c r="I7031" s="233"/>
      <c r="J7031" s="234">
        <f>ROUND(I7031*H7031,2)</f>
        <v>0</v>
      </c>
      <c r="K7031" s="235"/>
      <c r="L7031" s="45"/>
      <c r="M7031" s="236" t="s">
        <v>1</v>
      </c>
      <c r="N7031" s="237" t="s">
        <v>38</v>
      </c>
      <c r="O7031" s="92"/>
      <c r="P7031" s="238">
        <f>O7031*H7031</f>
        <v>0</v>
      </c>
      <c r="Q7031" s="238">
        <v>0</v>
      </c>
      <c r="R7031" s="238">
        <f>Q7031*H7031</f>
        <v>0</v>
      </c>
      <c r="S7031" s="238">
        <v>0</v>
      </c>
      <c r="T7031" s="239">
        <f>S7031*H7031</f>
        <v>0</v>
      </c>
      <c r="U7031" s="39"/>
      <c r="V7031" s="39"/>
      <c r="W7031" s="39"/>
      <c r="X7031" s="39"/>
      <c r="Y7031" s="39"/>
      <c r="Z7031" s="39"/>
      <c r="AA7031" s="39"/>
      <c r="AB7031" s="39"/>
      <c r="AC7031" s="39"/>
      <c r="AD7031" s="39"/>
      <c r="AE7031" s="39"/>
      <c r="AR7031" s="240" t="s">
        <v>4201</v>
      </c>
      <c r="AT7031" s="240" t="s">
        <v>191</v>
      </c>
      <c r="AU7031" s="240" t="s">
        <v>80</v>
      </c>
      <c r="AY7031" s="18" t="s">
        <v>189</v>
      </c>
      <c r="BE7031" s="241">
        <f>IF(N7031="základní",J7031,0)</f>
        <v>0</v>
      </c>
      <c r="BF7031" s="241">
        <f>IF(N7031="snížená",J7031,0)</f>
        <v>0</v>
      </c>
      <c r="BG7031" s="241">
        <f>IF(N7031="zákl. přenesená",J7031,0)</f>
        <v>0</v>
      </c>
      <c r="BH7031" s="241">
        <f>IF(N7031="sníž. přenesená",J7031,0)</f>
        <v>0</v>
      </c>
      <c r="BI7031" s="241">
        <f>IF(N7031="nulová",J7031,0)</f>
        <v>0</v>
      </c>
      <c r="BJ7031" s="18" t="s">
        <v>80</v>
      </c>
      <c r="BK7031" s="241">
        <f>ROUND(I7031*H7031,2)</f>
        <v>0</v>
      </c>
      <c r="BL7031" s="18" t="s">
        <v>4201</v>
      </c>
      <c r="BM7031" s="240" t="s">
        <v>4535</v>
      </c>
    </row>
    <row r="7032" s="2" customFormat="1">
      <c r="A7032" s="39"/>
      <c r="B7032" s="40"/>
      <c r="C7032" s="41"/>
      <c r="D7032" s="242" t="s">
        <v>197</v>
      </c>
      <c r="E7032" s="41"/>
      <c r="F7032" s="243" t="s">
        <v>4534</v>
      </c>
      <c r="G7032" s="41"/>
      <c r="H7032" s="41"/>
      <c r="I7032" s="244"/>
      <c r="J7032" s="41"/>
      <c r="K7032" s="41"/>
      <c r="L7032" s="45"/>
      <c r="M7032" s="245"/>
      <c r="N7032" s="246"/>
      <c r="O7032" s="92"/>
      <c r="P7032" s="92"/>
      <c r="Q7032" s="92"/>
      <c r="R7032" s="92"/>
      <c r="S7032" s="92"/>
      <c r="T7032" s="93"/>
      <c r="U7032" s="39"/>
      <c r="V7032" s="39"/>
      <c r="W7032" s="39"/>
      <c r="X7032" s="39"/>
      <c r="Y7032" s="39"/>
      <c r="Z7032" s="39"/>
      <c r="AA7032" s="39"/>
      <c r="AB7032" s="39"/>
      <c r="AC7032" s="39"/>
      <c r="AD7032" s="39"/>
      <c r="AE7032" s="39"/>
      <c r="AT7032" s="18" t="s">
        <v>197</v>
      </c>
      <c r="AU7032" s="18" t="s">
        <v>80</v>
      </c>
    </row>
    <row r="7033" s="13" customFormat="1">
      <c r="A7033" s="13"/>
      <c r="B7033" s="249"/>
      <c r="C7033" s="250"/>
      <c r="D7033" s="242" t="s">
        <v>200</v>
      </c>
      <c r="E7033" s="251" t="s">
        <v>1</v>
      </c>
      <c r="F7033" s="252" t="s">
        <v>4536</v>
      </c>
      <c r="G7033" s="250"/>
      <c r="H7033" s="251" t="s">
        <v>1</v>
      </c>
      <c r="I7033" s="253"/>
      <c r="J7033" s="250"/>
      <c r="K7033" s="250"/>
      <c r="L7033" s="254"/>
      <c r="M7033" s="255"/>
      <c r="N7033" s="256"/>
      <c r="O7033" s="256"/>
      <c r="P7033" s="256"/>
      <c r="Q7033" s="256"/>
      <c r="R7033" s="256"/>
      <c r="S7033" s="256"/>
      <c r="T7033" s="257"/>
      <c r="U7033" s="13"/>
      <c r="V7033" s="13"/>
      <c r="W7033" s="13"/>
      <c r="X7033" s="13"/>
      <c r="Y7033" s="13"/>
      <c r="Z7033" s="13"/>
      <c r="AA7033" s="13"/>
      <c r="AB7033" s="13"/>
      <c r="AC7033" s="13"/>
      <c r="AD7033" s="13"/>
      <c r="AE7033" s="13"/>
      <c r="AT7033" s="258" t="s">
        <v>200</v>
      </c>
      <c r="AU7033" s="258" t="s">
        <v>80</v>
      </c>
      <c r="AV7033" s="13" t="s">
        <v>80</v>
      </c>
      <c r="AW7033" s="13" t="s">
        <v>30</v>
      </c>
      <c r="AX7033" s="13" t="s">
        <v>73</v>
      </c>
      <c r="AY7033" s="258" t="s">
        <v>189</v>
      </c>
    </row>
    <row r="7034" s="13" customFormat="1">
      <c r="A7034" s="13"/>
      <c r="B7034" s="249"/>
      <c r="C7034" s="250"/>
      <c r="D7034" s="242" t="s">
        <v>200</v>
      </c>
      <c r="E7034" s="251" t="s">
        <v>1</v>
      </c>
      <c r="F7034" s="252" t="s">
        <v>4537</v>
      </c>
      <c r="G7034" s="250"/>
      <c r="H7034" s="251" t="s">
        <v>1</v>
      </c>
      <c r="I7034" s="253"/>
      <c r="J7034" s="250"/>
      <c r="K7034" s="250"/>
      <c r="L7034" s="254"/>
      <c r="M7034" s="255"/>
      <c r="N7034" s="256"/>
      <c r="O7034" s="256"/>
      <c r="P7034" s="256"/>
      <c r="Q7034" s="256"/>
      <c r="R7034" s="256"/>
      <c r="S7034" s="256"/>
      <c r="T7034" s="257"/>
      <c r="U7034" s="13"/>
      <c r="V7034" s="13"/>
      <c r="W7034" s="13"/>
      <c r="X7034" s="13"/>
      <c r="Y7034" s="13"/>
      <c r="Z7034" s="13"/>
      <c r="AA7034" s="13"/>
      <c r="AB7034" s="13"/>
      <c r="AC7034" s="13"/>
      <c r="AD7034" s="13"/>
      <c r="AE7034" s="13"/>
      <c r="AT7034" s="258" t="s">
        <v>200</v>
      </c>
      <c r="AU7034" s="258" t="s">
        <v>80</v>
      </c>
      <c r="AV7034" s="13" t="s">
        <v>80</v>
      </c>
      <c r="AW7034" s="13" t="s">
        <v>30</v>
      </c>
      <c r="AX7034" s="13" t="s">
        <v>73</v>
      </c>
      <c r="AY7034" s="258" t="s">
        <v>189</v>
      </c>
    </row>
    <row r="7035" s="13" customFormat="1">
      <c r="A7035" s="13"/>
      <c r="B7035" s="249"/>
      <c r="C7035" s="250"/>
      <c r="D7035" s="242" t="s">
        <v>200</v>
      </c>
      <c r="E7035" s="251" t="s">
        <v>1</v>
      </c>
      <c r="F7035" s="252" t="s">
        <v>4538</v>
      </c>
      <c r="G7035" s="250"/>
      <c r="H7035" s="251" t="s">
        <v>1</v>
      </c>
      <c r="I7035" s="253"/>
      <c r="J7035" s="250"/>
      <c r="K7035" s="250"/>
      <c r="L7035" s="254"/>
      <c r="M7035" s="255"/>
      <c r="N7035" s="256"/>
      <c r="O7035" s="256"/>
      <c r="P7035" s="256"/>
      <c r="Q7035" s="256"/>
      <c r="R7035" s="256"/>
      <c r="S7035" s="256"/>
      <c r="T7035" s="257"/>
      <c r="U7035" s="13"/>
      <c r="V7035" s="13"/>
      <c r="W7035" s="13"/>
      <c r="X7035" s="13"/>
      <c r="Y7035" s="13"/>
      <c r="Z7035" s="13"/>
      <c r="AA7035" s="13"/>
      <c r="AB7035" s="13"/>
      <c r="AC7035" s="13"/>
      <c r="AD7035" s="13"/>
      <c r="AE7035" s="13"/>
      <c r="AT7035" s="258" t="s">
        <v>200</v>
      </c>
      <c r="AU7035" s="258" t="s">
        <v>80</v>
      </c>
      <c r="AV7035" s="13" t="s">
        <v>80</v>
      </c>
      <c r="AW7035" s="13" t="s">
        <v>30</v>
      </c>
      <c r="AX7035" s="13" t="s">
        <v>73</v>
      </c>
      <c r="AY7035" s="258" t="s">
        <v>189</v>
      </c>
    </row>
    <row r="7036" s="13" customFormat="1">
      <c r="A7036" s="13"/>
      <c r="B7036" s="249"/>
      <c r="C7036" s="250"/>
      <c r="D7036" s="242" t="s">
        <v>200</v>
      </c>
      <c r="E7036" s="251" t="s">
        <v>1</v>
      </c>
      <c r="F7036" s="252" t="s">
        <v>3352</v>
      </c>
      <c r="G7036" s="250"/>
      <c r="H7036" s="251" t="s">
        <v>1</v>
      </c>
      <c r="I7036" s="253"/>
      <c r="J7036" s="250"/>
      <c r="K7036" s="250"/>
      <c r="L7036" s="254"/>
      <c r="M7036" s="255"/>
      <c r="N7036" s="256"/>
      <c r="O7036" s="256"/>
      <c r="P7036" s="256"/>
      <c r="Q7036" s="256"/>
      <c r="R7036" s="256"/>
      <c r="S7036" s="256"/>
      <c r="T7036" s="257"/>
      <c r="U7036" s="13"/>
      <c r="V7036" s="13"/>
      <c r="W7036" s="13"/>
      <c r="X7036" s="13"/>
      <c r="Y7036" s="13"/>
      <c r="Z7036" s="13"/>
      <c r="AA7036" s="13"/>
      <c r="AB7036" s="13"/>
      <c r="AC7036" s="13"/>
      <c r="AD7036" s="13"/>
      <c r="AE7036" s="13"/>
      <c r="AT7036" s="258" t="s">
        <v>200</v>
      </c>
      <c r="AU7036" s="258" t="s">
        <v>80</v>
      </c>
      <c r="AV7036" s="13" t="s">
        <v>80</v>
      </c>
      <c r="AW7036" s="13" t="s">
        <v>30</v>
      </c>
      <c r="AX7036" s="13" t="s">
        <v>73</v>
      </c>
      <c r="AY7036" s="258" t="s">
        <v>189</v>
      </c>
    </row>
    <row r="7037" s="14" customFormat="1">
      <c r="A7037" s="14"/>
      <c r="B7037" s="259"/>
      <c r="C7037" s="260"/>
      <c r="D7037" s="242" t="s">
        <v>200</v>
      </c>
      <c r="E7037" s="261" t="s">
        <v>1</v>
      </c>
      <c r="F7037" s="262" t="s">
        <v>80</v>
      </c>
      <c r="G7037" s="260"/>
      <c r="H7037" s="263">
        <v>1</v>
      </c>
      <c r="I7037" s="264"/>
      <c r="J7037" s="260"/>
      <c r="K7037" s="260"/>
      <c r="L7037" s="265"/>
      <c r="M7037" s="266"/>
      <c r="N7037" s="267"/>
      <c r="O7037" s="267"/>
      <c r="P7037" s="267"/>
      <c r="Q7037" s="267"/>
      <c r="R7037" s="267"/>
      <c r="S7037" s="267"/>
      <c r="T7037" s="268"/>
      <c r="U7037" s="14"/>
      <c r="V7037" s="14"/>
      <c r="W7037" s="14"/>
      <c r="X7037" s="14"/>
      <c r="Y7037" s="14"/>
      <c r="Z7037" s="14"/>
      <c r="AA7037" s="14"/>
      <c r="AB7037" s="14"/>
      <c r="AC7037" s="14"/>
      <c r="AD7037" s="14"/>
      <c r="AE7037" s="14"/>
      <c r="AT7037" s="269" t="s">
        <v>200</v>
      </c>
      <c r="AU7037" s="269" t="s">
        <v>80</v>
      </c>
      <c r="AV7037" s="14" t="s">
        <v>82</v>
      </c>
      <c r="AW7037" s="14" t="s">
        <v>30</v>
      </c>
      <c r="AX7037" s="14" t="s">
        <v>80</v>
      </c>
      <c r="AY7037" s="269" t="s">
        <v>189</v>
      </c>
    </row>
    <row r="7038" s="2" customFormat="1" ht="16.5" customHeight="1">
      <c r="A7038" s="39"/>
      <c r="B7038" s="40"/>
      <c r="C7038" s="228" t="s">
        <v>4539</v>
      </c>
      <c r="D7038" s="228" t="s">
        <v>191</v>
      </c>
      <c r="E7038" s="229" t="s">
        <v>4540</v>
      </c>
      <c r="F7038" s="230" t="s">
        <v>4541</v>
      </c>
      <c r="G7038" s="231" t="s">
        <v>359</v>
      </c>
      <c r="H7038" s="232">
        <v>10</v>
      </c>
      <c r="I7038" s="233"/>
      <c r="J7038" s="234">
        <f>ROUND(I7038*H7038,2)</f>
        <v>0</v>
      </c>
      <c r="K7038" s="235"/>
      <c r="L7038" s="45"/>
      <c r="M7038" s="236" t="s">
        <v>1</v>
      </c>
      <c r="N7038" s="237" t="s">
        <v>38</v>
      </c>
      <c r="O7038" s="92"/>
      <c r="P7038" s="238">
        <f>O7038*H7038</f>
        <v>0</v>
      </c>
      <c r="Q7038" s="238">
        <v>0</v>
      </c>
      <c r="R7038" s="238">
        <f>Q7038*H7038</f>
        <v>0</v>
      </c>
      <c r="S7038" s="238">
        <v>0</v>
      </c>
      <c r="T7038" s="239">
        <f>S7038*H7038</f>
        <v>0</v>
      </c>
      <c r="U7038" s="39"/>
      <c r="V7038" s="39"/>
      <c r="W7038" s="39"/>
      <c r="X7038" s="39"/>
      <c r="Y7038" s="39"/>
      <c r="Z7038" s="39"/>
      <c r="AA7038" s="39"/>
      <c r="AB7038" s="39"/>
      <c r="AC7038" s="39"/>
      <c r="AD7038" s="39"/>
      <c r="AE7038" s="39"/>
      <c r="AR7038" s="240" t="s">
        <v>4201</v>
      </c>
      <c r="AT7038" s="240" t="s">
        <v>191</v>
      </c>
      <c r="AU7038" s="240" t="s">
        <v>80</v>
      </c>
      <c r="AY7038" s="18" t="s">
        <v>189</v>
      </c>
      <c r="BE7038" s="241">
        <f>IF(N7038="základní",J7038,0)</f>
        <v>0</v>
      </c>
      <c r="BF7038" s="241">
        <f>IF(N7038="snížená",J7038,0)</f>
        <v>0</v>
      </c>
      <c r="BG7038" s="241">
        <f>IF(N7038="zákl. přenesená",J7038,0)</f>
        <v>0</v>
      </c>
      <c r="BH7038" s="241">
        <f>IF(N7038="sníž. přenesená",J7038,0)</f>
        <v>0</v>
      </c>
      <c r="BI7038" s="241">
        <f>IF(N7038="nulová",J7038,0)</f>
        <v>0</v>
      </c>
      <c r="BJ7038" s="18" t="s">
        <v>80</v>
      </c>
      <c r="BK7038" s="241">
        <f>ROUND(I7038*H7038,2)</f>
        <v>0</v>
      </c>
      <c r="BL7038" s="18" t="s">
        <v>4201</v>
      </c>
      <c r="BM7038" s="240" t="s">
        <v>4542</v>
      </c>
    </row>
    <row r="7039" s="2" customFormat="1">
      <c r="A7039" s="39"/>
      <c r="B7039" s="40"/>
      <c r="C7039" s="41"/>
      <c r="D7039" s="242" t="s">
        <v>197</v>
      </c>
      <c r="E7039" s="41"/>
      <c r="F7039" s="243" t="s">
        <v>4541</v>
      </c>
      <c r="G7039" s="41"/>
      <c r="H7039" s="41"/>
      <c r="I7039" s="244"/>
      <c r="J7039" s="41"/>
      <c r="K7039" s="41"/>
      <c r="L7039" s="45"/>
      <c r="M7039" s="245"/>
      <c r="N7039" s="246"/>
      <c r="O7039" s="92"/>
      <c r="P7039" s="92"/>
      <c r="Q7039" s="92"/>
      <c r="R7039" s="92"/>
      <c r="S7039" s="92"/>
      <c r="T7039" s="93"/>
      <c r="U7039" s="39"/>
      <c r="V7039" s="39"/>
      <c r="W7039" s="39"/>
      <c r="X7039" s="39"/>
      <c r="Y7039" s="39"/>
      <c r="Z7039" s="39"/>
      <c r="AA7039" s="39"/>
      <c r="AB7039" s="39"/>
      <c r="AC7039" s="39"/>
      <c r="AD7039" s="39"/>
      <c r="AE7039" s="39"/>
      <c r="AT7039" s="18" t="s">
        <v>197</v>
      </c>
      <c r="AU7039" s="18" t="s">
        <v>80</v>
      </c>
    </row>
    <row r="7040" s="13" customFormat="1">
      <c r="A7040" s="13"/>
      <c r="B7040" s="249"/>
      <c r="C7040" s="250"/>
      <c r="D7040" s="242" t="s">
        <v>200</v>
      </c>
      <c r="E7040" s="251" t="s">
        <v>1</v>
      </c>
      <c r="F7040" s="252" t="s">
        <v>4543</v>
      </c>
      <c r="G7040" s="250"/>
      <c r="H7040" s="251" t="s">
        <v>1</v>
      </c>
      <c r="I7040" s="253"/>
      <c r="J7040" s="250"/>
      <c r="K7040" s="250"/>
      <c r="L7040" s="254"/>
      <c r="M7040" s="255"/>
      <c r="N7040" s="256"/>
      <c r="O7040" s="256"/>
      <c r="P7040" s="256"/>
      <c r="Q7040" s="256"/>
      <c r="R7040" s="256"/>
      <c r="S7040" s="256"/>
      <c r="T7040" s="257"/>
      <c r="U7040" s="13"/>
      <c r="V7040" s="13"/>
      <c r="W7040" s="13"/>
      <c r="X7040" s="13"/>
      <c r="Y7040" s="13"/>
      <c r="Z7040" s="13"/>
      <c r="AA7040" s="13"/>
      <c r="AB7040" s="13"/>
      <c r="AC7040" s="13"/>
      <c r="AD7040" s="13"/>
      <c r="AE7040" s="13"/>
      <c r="AT7040" s="258" t="s">
        <v>200</v>
      </c>
      <c r="AU7040" s="258" t="s">
        <v>80</v>
      </c>
      <c r="AV7040" s="13" t="s">
        <v>80</v>
      </c>
      <c r="AW7040" s="13" t="s">
        <v>30</v>
      </c>
      <c r="AX7040" s="13" t="s">
        <v>73</v>
      </c>
      <c r="AY7040" s="258" t="s">
        <v>189</v>
      </c>
    </row>
    <row r="7041" s="13" customFormat="1">
      <c r="A7041" s="13"/>
      <c r="B7041" s="249"/>
      <c r="C7041" s="250"/>
      <c r="D7041" s="242" t="s">
        <v>200</v>
      </c>
      <c r="E7041" s="251" t="s">
        <v>1</v>
      </c>
      <c r="F7041" s="252" t="s">
        <v>4544</v>
      </c>
      <c r="G7041" s="250"/>
      <c r="H7041" s="251" t="s">
        <v>1</v>
      </c>
      <c r="I7041" s="253"/>
      <c r="J7041" s="250"/>
      <c r="K7041" s="250"/>
      <c r="L7041" s="254"/>
      <c r="M7041" s="255"/>
      <c r="N7041" s="256"/>
      <c r="O7041" s="256"/>
      <c r="P7041" s="256"/>
      <c r="Q7041" s="256"/>
      <c r="R7041" s="256"/>
      <c r="S7041" s="256"/>
      <c r="T7041" s="257"/>
      <c r="U7041" s="13"/>
      <c r="V7041" s="13"/>
      <c r="W7041" s="13"/>
      <c r="X7041" s="13"/>
      <c r="Y7041" s="13"/>
      <c r="Z7041" s="13"/>
      <c r="AA7041" s="13"/>
      <c r="AB7041" s="13"/>
      <c r="AC7041" s="13"/>
      <c r="AD7041" s="13"/>
      <c r="AE7041" s="13"/>
      <c r="AT7041" s="258" t="s">
        <v>200</v>
      </c>
      <c r="AU7041" s="258" t="s">
        <v>80</v>
      </c>
      <c r="AV7041" s="13" t="s">
        <v>80</v>
      </c>
      <c r="AW7041" s="13" t="s">
        <v>30</v>
      </c>
      <c r="AX7041" s="13" t="s">
        <v>73</v>
      </c>
      <c r="AY7041" s="258" t="s">
        <v>189</v>
      </c>
    </row>
    <row r="7042" s="13" customFormat="1">
      <c r="A7042" s="13"/>
      <c r="B7042" s="249"/>
      <c r="C7042" s="250"/>
      <c r="D7042" s="242" t="s">
        <v>200</v>
      </c>
      <c r="E7042" s="251" t="s">
        <v>1</v>
      </c>
      <c r="F7042" s="252" t="s">
        <v>4545</v>
      </c>
      <c r="G7042" s="250"/>
      <c r="H7042" s="251" t="s">
        <v>1</v>
      </c>
      <c r="I7042" s="253"/>
      <c r="J7042" s="250"/>
      <c r="K7042" s="250"/>
      <c r="L7042" s="254"/>
      <c r="M7042" s="255"/>
      <c r="N7042" s="256"/>
      <c r="O7042" s="256"/>
      <c r="P7042" s="256"/>
      <c r="Q7042" s="256"/>
      <c r="R7042" s="256"/>
      <c r="S7042" s="256"/>
      <c r="T7042" s="257"/>
      <c r="U7042" s="13"/>
      <c r="V7042" s="13"/>
      <c r="W7042" s="13"/>
      <c r="X7042" s="13"/>
      <c r="Y7042" s="13"/>
      <c r="Z7042" s="13"/>
      <c r="AA7042" s="13"/>
      <c r="AB7042" s="13"/>
      <c r="AC7042" s="13"/>
      <c r="AD7042" s="13"/>
      <c r="AE7042" s="13"/>
      <c r="AT7042" s="258" t="s">
        <v>200</v>
      </c>
      <c r="AU7042" s="258" t="s">
        <v>80</v>
      </c>
      <c r="AV7042" s="13" t="s">
        <v>80</v>
      </c>
      <c r="AW7042" s="13" t="s">
        <v>30</v>
      </c>
      <c r="AX7042" s="13" t="s">
        <v>73</v>
      </c>
      <c r="AY7042" s="258" t="s">
        <v>189</v>
      </c>
    </row>
    <row r="7043" s="13" customFormat="1">
      <c r="A7043" s="13"/>
      <c r="B7043" s="249"/>
      <c r="C7043" s="250"/>
      <c r="D7043" s="242" t="s">
        <v>200</v>
      </c>
      <c r="E7043" s="251" t="s">
        <v>1</v>
      </c>
      <c r="F7043" s="252" t="s">
        <v>4546</v>
      </c>
      <c r="G7043" s="250"/>
      <c r="H7043" s="251" t="s">
        <v>1</v>
      </c>
      <c r="I7043" s="253"/>
      <c r="J7043" s="250"/>
      <c r="K7043" s="250"/>
      <c r="L7043" s="254"/>
      <c r="M7043" s="255"/>
      <c r="N7043" s="256"/>
      <c r="O7043" s="256"/>
      <c r="P7043" s="256"/>
      <c r="Q7043" s="256"/>
      <c r="R7043" s="256"/>
      <c r="S7043" s="256"/>
      <c r="T7043" s="257"/>
      <c r="U7043" s="13"/>
      <c r="V7043" s="13"/>
      <c r="W7043" s="13"/>
      <c r="X7043" s="13"/>
      <c r="Y7043" s="13"/>
      <c r="Z7043" s="13"/>
      <c r="AA7043" s="13"/>
      <c r="AB7043" s="13"/>
      <c r="AC7043" s="13"/>
      <c r="AD7043" s="13"/>
      <c r="AE7043" s="13"/>
      <c r="AT7043" s="258" t="s">
        <v>200</v>
      </c>
      <c r="AU7043" s="258" t="s">
        <v>80</v>
      </c>
      <c r="AV7043" s="13" t="s">
        <v>80</v>
      </c>
      <c r="AW7043" s="13" t="s">
        <v>30</v>
      </c>
      <c r="AX7043" s="13" t="s">
        <v>73</v>
      </c>
      <c r="AY7043" s="258" t="s">
        <v>189</v>
      </c>
    </row>
    <row r="7044" s="13" customFormat="1">
      <c r="A7044" s="13"/>
      <c r="B7044" s="249"/>
      <c r="C7044" s="250"/>
      <c r="D7044" s="242" t="s">
        <v>200</v>
      </c>
      <c r="E7044" s="251" t="s">
        <v>1</v>
      </c>
      <c r="F7044" s="252" t="s">
        <v>4547</v>
      </c>
      <c r="G7044" s="250"/>
      <c r="H7044" s="251" t="s">
        <v>1</v>
      </c>
      <c r="I7044" s="253"/>
      <c r="J7044" s="250"/>
      <c r="K7044" s="250"/>
      <c r="L7044" s="254"/>
      <c r="M7044" s="255"/>
      <c r="N7044" s="256"/>
      <c r="O7044" s="256"/>
      <c r="P7044" s="256"/>
      <c r="Q7044" s="256"/>
      <c r="R7044" s="256"/>
      <c r="S7044" s="256"/>
      <c r="T7044" s="257"/>
      <c r="U7044" s="13"/>
      <c r="V7044" s="13"/>
      <c r="W7044" s="13"/>
      <c r="X7044" s="13"/>
      <c r="Y7044" s="13"/>
      <c r="Z7044" s="13"/>
      <c r="AA7044" s="13"/>
      <c r="AB7044" s="13"/>
      <c r="AC7044" s="13"/>
      <c r="AD7044" s="13"/>
      <c r="AE7044" s="13"/>
      <c r="AT7044" s="258" t="s">
        <v>200</v>
      </c>
      <c r="AU7044" s="258" t="s">
        <v>80</v>
      </c>
      <c r="AV7044" s="13" t="s">
        <v>80</v>
      </c>
      <c r="AW7044" s="13" t="s">
        <v>30</v>
      </c>
      <c r="AX7044" s="13" t="s">
        <v>73</v>
      </c>
      <c r="AY7044" s="258" t="s">
        <v>189</v>
      </c>
    </row>
    <row r="7045" s="13" customFormat="1">
      <c r="A7045" s="13"/>
      <c r="B7045" s="249"/>
      <c r="C7045" s="250"/>
      <c r="D7045" s="242" t="s">
        <v>200</v>
      </c>
      <c r="E7045" s="251" t="s">
        <v>1</v>
      </c>
      <c r="F7045" s="252" t="s">
        <v>4548</v>
      </c>
      <c r="G7045" s="250"/>
      <c r="H7045" s="251" t="s">
        <v>1</v>
      </c>
      <c r="I7045" s="253"/>
      <c r="J7045" s="250"/>
      <c r="K7045" s="250"/>
      <c r="L7045" s="254"/>
      <c r="M7045" s="255"/>
      <c r="N7045" s="256"/>
      <c r="O7045" s="256"/>
      <c r="P7045" s="256"/>
      <c r="Q7045" s="256"/>
      <c r="R7045" s="256"/>
      <c r="S7045" s="256"/>
      <c r="T7045" s="257"/>
      <c r="U7045" s="13"/>
      <c r="V7045" s="13"/>
      <c r="W7045" s="13"/>
      <c r="X7045" s="13"/>
      <c r="Y7045" s="13"/>
      <c r="Z7045" s="13"/>
      <c r="AA7045" s="13"/>
      <c r="AB7045" s="13"/>
      <c r="AC7045" s="13"/>
      <c r="AD7045" s="13"/>
      <c r="AE7045" s="13"/>
      <c r="AT7045" s="258" t="s">
        <v>200</v>
      </c>
      <c r="AU7045" s="258" t="s">
        <v>80</v>
      </c>
      <c r="AV7045" s="13" t="s">
        <v>80</v>
      </c>
      <c r="AW7045" s="13" t="s">
        <v>30</v>
      </c>
      <c r="AX7045" s="13" t="s">
        <v>73</v>
      </c>
      <c r="AY7045" s="258" t="s">
        <v>189</v>
      </c>
    </row>
    <row r="7046" s="14" customFormat="1">
      <c r="A7046" s="14"/>
      <c r="B7046" s="259"/>
      <c r="C7046" s="260"/>
      <c r="D7046" s="242" t="s">
        <v>200</v>
      </c>
      <c r="E7046" s="261" t="s">
        <v>1</v>
      </c>
      <c r="F7046" s="262" t="s">
        <v>261</v>
      </c>
      <c r="G7046" s="260"/>
      <c r="H7046" s="263">
        <v>10</v>
      </c>
      <c r="I7046" s="264"/>
      <c r="J7046" s="260"/>
      <c r="K7046" s="260"/>
      <c r="L7046" s="265"/>
      <c r="M7046" s="266"/>
      <c r="N7046" s="267"/>
      <c r="O7046" s="267"/>
      <c r="P7046" s="267"/>
      <c r="Q7046" s="267"/>
      <c r="R7046" s="267"/>
      <c r="S7046" s="267"/>
      <c r="T7046" s="268"/>
      <c r="U7046" s="14"/>
      <c r="V7046" s="14"/>
      <c r="W7046" s="14"/>
      <c r="X7046" s="14"/>
      <c r="Y7046" s="14"/>
      <c r="Z7046" s="14"/>
      <c r="AA7046" s="14"/>
      <c r="AB7046" s="14"/>
      <c r="AC7046" s="14"/>
      <c r="AD7046" s="14"/>
      <c r="AE7046" s="14"/>
      <c r="AT7046" s="269" t="s">
        <v>200</v>
      </c>
      <c r="AU7046" s="269" t="s">
        <v>80</v>
      </c>
      <c r="AV7046" s="14" t="s">
        <v>82</v>
      </c>
      <c r="AW7046" s="14" t="s">
        <v>30</v>
      </c>
      <c r="AX7046" s="14" t="s">
        <v>80</v>
      </c>
      <c r="AY7046" s="269" t="s">
        <v>189</v>
      </c>
    </row>
    <row r="7047" s="2" customFormat="1" ht="16.5" customHeight="1">
      <c r="A7047" s="39"/>
      <c r="B7047" s="40"/>
      <c r="C7047" s="228" t="s">
        <v>4549</v>
      </c>
      <c r="D7047" s="228" t="s">
        <v>191</v>
      </c>
      <c r="E7047" s="229" t="s">
        <v>4550</v>
      </c>
      <c r="F7047" s="230" t="s">
        <v>4551</v>
      </c>
      <c r="G7047" s="231" t="s">
        <v>359</v>
      </c>
      <c r="H7047" s="232">
        <v>20</v>
      </c>
      <c r="I7047" s="233"/>
      <c r="J7047" s="234">
        <f>ROUND(I7047*H7047,2)</f>
        <v>0</v>
      </c>
      <c r="K7047" s="235"/>
      <c r="L7047" s="45"/>
      <c r="M7047" s="236" t="s">
        <v>1</v>
      </c>
      <c r="N7047" s="237" t="s">
        <v>38</v>
      </c>
      <c r="O7047" s="92"/>
      <c r="P7047" s="238">
        <f>O7047*H7047</f>
        <v>0</v>
      </c>
      <c r="Q7047" s="238">
        <v>0</v>
      </c>
      <c r="R7047" s="238">
        <f>Q7047*H7047</f>
        <v>0</v>
      </c>
      <c r="S7047" s="238">
        <v>0</v>
      </c>
      <c r="T7047" s="239">
        <f>S7047*H7047</f>
        <v>0</v>
      </c>
      <c r="U7047" s="39"/>
      <c r="V7047" s="39"/>
      <c r="W7047" s="39"/>
      <c r="X7047" s="39"/>
      <c r="Y7047" s="39"/>
      <c r="Z7047" s="39"/>
      <c r="AA7047" s="39"/>
      <c r="AB7047" s="39"/>
      <c r="AC7047" s="39"/>
      <c r="AD7047" s="39"/>
      <c r="AE7047" s="39"/>
      <c r="AR7047" s="240" t="s">
        <v>4201</v>
      </c>
      <c r="AT7047" s="240" t="s">
        <v>191</v>
      </c>
      <c r="AU7047" s="240" t="s">
        <v>80</v>
      </c>
      <c r="AY7047" s="18" t="s">
        <v>189</v>
      </c>
      <c r="BE7047" s="241">
        <f>IF(N7047="základní",J7047,0)</f>
        <v>0</v>
      </c>
      <c r="BF7047" s="241">
        <f>IF(N7047="snížená",J7047,0)</f>
        <v>0</v>
      </c>
      <c r="BG7047" s="241">
        <f>IF(N7047="zákl. přenesená",J7047,0)</f>
        <v>0</v>
      </c>
      <c r="BH7047" s="241">
        <f>IF(N7047="sníž. přenesená",J7047,0)</f>
        <v>0</v>
      </c>
      <c r="BI7047" s="241">
        <f>IF(N7047="nulová",J7047,0)</f>
        <v>0</v>
      </c>
      <c r="BJ7047" s="18" t="s">
        <v>80</v>
      </c>
      <c r="BK7047" s="241">
        <f>ROUND(I7047*H7047,2)</f>
        <v>0</v>
      </c>
      <c r="BL7047" s="18" t="s">
        <v>4201</v>
      </c>
      <c r="BM7047" s="240" t="s">
        <v>4552</v>
      </c>
    </row>
    <row r="7048" s="2" customFormat="1">
      <c r="A7048" s="39"/>
      <c r="B7048" s="40"/>
      <c r="C7048" s="41"/>
      <c r="D7048" s="242" t="s">
        <v>197</v>
      </c>
      <c r="E7048" s="41"/>
      <c r="F7048" s="243" t="s">
        <v>4551</v>
      </c>
      <c r="G7048" s="41"/>
      <c r="H7048" s="41"/>
      <c r="I7048" s="244"/>
      <c r="J7048" s="41"/>
      <c r="K7048" s="41"/>
      <c r="L7048" s="45"/>
      <c r="M7048" s="245"/>
      <c r="N7048" s="246"/>
      <c r="O7048" s="92"/>
      <c r="P7048" s="92"/>
      <c r="Q7048" s="92"/>
      <c r="R7048" s="92"/>
      <c r="S7048" s="92"/>
      <c r="T7048" s="93"/>
      <c r="U7048" s="39"/>
      <c r="V7048" s="39"/>
      <c r="W7048" s="39"/>
      <c r="X7048" s="39"/>
      <c r="Y7048" s="39"/>
      <c r="Z7048" s="39"/>
      <c r="AA7048" s="39"/>
      <c r="AB7048" s="39"/>
      <c r="AC7048" s="39"/>
      <c r="AD7048" s="39"/>
      <c r="AE7048" s="39"/>
      <c r="AT7048" s="18" t="s">
        <v>197</v>
      </c>
      <c r="AU7048" s="18" t="s">
        <v>80</v>
      </c>
    </row>
    <row r="7049" s="13" customFormat="1">
      <c r="A7049" s="13"/>
      <c r="B7049" s="249"/>
      <c r="C7049" s="250"/>
      <c r="D7049" s="242" t="s">
        <v>200</v>
      </c>
      <c r="E7049" s="251" t="s">
        <v>1</v>
      </c>
      <c r="F7049" s="252" t="s">
        <v>4553</v>
      </c>
      <c r="G7049" s="250"/>
      <c r="H7049" s="251" t="s">
        <v>1</v>
      </c>
      <c r="I7049" s="253"/>
      <c r="J7049" s="250"/>
      <c r="K7049" s="250"/>
      <c r="L7049" s="254"/>
      <c r="M7049" s="255"/>
      <c r="N7049" s="256"/>
      <c r="O7049" s="256"/>
      <c r="P7049" s="256"/>
      <c r="Q7049" s="256"/>
      <c r="R7049" s="256"/>
      <c r="S7049" s="256"/>
      <c r="T7049" s="257"/>
      <c r="U7049" s="13"/>
      <c r="V7049" s="13"/>
      <c r="W7049" s="13"/>
      <c r="X7049" s="13"/>
      <c r="Y7049" s="13"/>
      <c r="Z7049" s="13"/>
      <c r="AA7049" s="13"/>
      <c r="AB7049" s="13"/>
      <c r="AC7049" s="13"/>
      <c r="AD7049" s="13"/>
      <c r="AE7049" s="13"/>
      <c r="AT7049" s="258" t="s">
        <v>200</v>
      </c>
      <c r="AU7049" s="258" t="s">
        <v>80</v>
      </c>
      <c r="AV7049" s="13" t="s">
        <v>80</v>
      </c>
      <c r="AW7049" s="13" t="s">
        <v>30</v>
      </c>
      <c r="AX7049" s="13" t="s">
        <v>73</v>
      </c>
      <c r="AY7049" s="258" t="s">
        <v>189</v>
      </c>
    </row>
    <row r="7050" s="13" customFormat="1">
      <c r="A7050" s="13"/>
      <c r="B7050" s="249"/>
      <c r="C7050" s="250"/>
      <c r="D7050" s="242" t="s">
        <v>200</v>
      </c>
      <c r="E7050" s="251" t="s">
        <v>1</v>
      </c>
      <c r="F7050" s="252" t="s">
        <v>4554</v>
      </c>
      <c r="G7050" s="250"/>
      <c r="H7050" s="251" t="s">
        <v>1</v>
      </c>
      <c r="I7050" s="253"/>
      <c r="J7050" s="250"/>
      <c r="K7050" s="250"/>
      <c r="L7050" s="254"/>
      <c r="M7050" s="255"/>
      <c r="N7050" s="256"/>
      <c r="O7050" s="256"/>
      <c r="P7050" s="256"/>
      <c r="Q7050" s="256"/>
      <c r="R7050" s="256"/>
      <c r="S7050" s="256"/>
      <c r="T7050" s="257"/>
      <c r="U7050" s="13"/>
      <c r="V7050" s="13"/>
      <c r="W7050" s="13"/>
      <c r="X7050" s="13"/>
      <c r="Y7050" s="13"/>
      <c r="Z7050" s="13"/>
      <c r="AA7050" s="13"/>
      <c r="AB7050" s="13"/>
      <c r="AC7050" s="13"/>
      <c r="AD7050" s="13"/>
      <c r="AE7050" s="13"/>
      <c r="AT7050" s="258" t="s">
        <v>200</v>
      </c>
      <c r="AU7050" s="258" t="s">
        <v>80</v>
      </c>
      <c r="AV7050" s="13" t="s">
        <v>80</v>
      </c>
      <c r="AW7050" s="13" t="s">
        <v>30</v>
      </c>
      <c r="AX7050" s="13" t="s">
        <v>73</v>
      </c>
      <c r="AY7050" s="258" t="s">
        <v>189</v>
      </c>
    </row>
    <row r="7051" s="13" customFormat="1">
      <c r="A7051" s="13"/>
      <c r="B7051" s="249"/>
      <c r="C7051" s="250"/>
      <c r="D7051" s="242" t="s">
        <v>200</v>
      </c>
      <c r="E7051" s="251" t="s">
        <v>1</v>
      </c>
      <c r="F7051" s="252" t="s">
        <v>4555</v>
      </c>
      <c r="G7051" s="250"/>
      <c r="H7051" s="251" t="s">
        <v>1</v>
      </c>
      <c r="I7051" s="253"/>
      <c r="J7051" s="250"/>
      <c r="K7051" s="250"/>
      <c r="L7051" s="254"/>
      <c r="M7051" s="255"/>
      <c r="N7051" s="256"/>
      <c r="O7051" s="256"/>
      <c r="P7051" s="256"/>
      <c r="Q7051" s="256"/>
      <c r="R7051" s="256"/>
      <c r="S7051" s="256"/>
      <c r="T7051" s="257"/>
      <c r="U7051" s="13"/>
      <c r="V7051" s="13"/>
      <c r="W7051" s="13"/>
      <c r="X7051" s="13"/>
      <c r="Y7051" s="13"/>
      <c r="Z7051" s="13"/>
      <c r="AA7051" s="13"/>
      <c r="AB7051" s="13"/>
      <c r="AC7051" s="13"/>
      <c r="AD7051" s="13"/>
      <c r="AE7051" s="13"/>
      <c r="AT7051" s="258" t="s">
        <v>200</v>
      </c>
      <c r="AU7051" s="258" t="s">
        <v>80</v>
      </c>
      <c r="AV7051" s="13" t="s">
        <v>80</v>
      </c>
      <c r="AW7051" s="13" t="s">
        <v>30</v>
      </c>
      <c r="AX7051" s="13" t="s">
        <v>73</v>
      </c>
      <c r="AY7051" s="258" t="s">
        <v>189</v>
      </c>
    </row>
    <row r="7052" s="14" customFormat="1">
      <c r="A7052" s="14"/>
      <c r="B7052" s="259"/>
      <c r="C7052" s="260"/>
      <c r="D7052" s="242" t="s">
        <v>200</v>
      </c>
      <c r="E7052" s="261" t="s">
        <v>1</v>
      </c>
      <c r="F7052" s="262" t="s">
        <v>333</v>
      </c>
      <c r="G7052" s="260"/>
      <c r="H7052" s="263">
        <v>20</v>
      </c>
      <c r="I7052" s="264"/>
      <c r="J7052" s="260"/>
      <c r="K7052" s="260"/>
      <c r="L7052" s="265"/>
      <c r="M7052" s="266"/>
      <c r="N7052" s="267"/>
      <c r="O7052" s="267"/>
      <c r="P7052" s="267"/>
      <c r="Q7052" s="267"/>
      <c r="R7052" s="267"/>
      <c r="S7052" s="267"/>
      <c r="T7052" s="268"/>
      <c r="U7052" s="14"/>
      <c r="V7052" s="14"/>
      <c r="W7052" s="14"/>
      <c r="X7052" s="14"/>
      <c r="Y7052" s="14"/>
      <c r="Z7052" s="14"/>
      <c r="AA7052" s="14"/>
      <c r="AB7052" s="14"/>
      <c r="AC7052" s="14"/>
      <c r="AD7052" s="14"/>
      <c r="AE7052" s="14"/>
      <c r="AT7052" s="269" t="s">
        <v>200</v>
      </c>
      <c r="AU7052" s="269" t="s">
        <v>80</v>
      </c>
      <c r="AV7052" s="14" t="s">
        <v>82</v>
      </c>
      <c r="AW7052" s="14" t="s">
        <v>30</v>
      </c>
      <c r="AX7052" s="14" t="s">
        <v>80</v>
      </c>
      <c r="AY7052" s="269" t="s">
        <v>189</v>
      </c>
    </row>
    <row r="7053" s="2" customFormat="1" ht="16.5" customHeight="1">
      <c r="A7053" s="39"/>
      <c r="B7053" s="40"/>
      <c r="C7053" s="228" t="s">
        <v>4556</v>
      </c>
      <c r="D7053" s="228" t="s">
        <v>191</v>
      </c>
      <c r="E7053" s="229" t="s">
        <v>4557</v>
      </c>
      <c r="F7053" s="230" t="s">
        <v>4558</v>
      </c>
      <c r="G7053" s="231" t="s">
        <v>359</v>
      </c>
      <c r="H7053" s="232">
        <v>2</v>
      </c>
      <c r="I7053" s="233"/>
      <c r="J7053" s="234">
        <f>ROUND(I7053*H7053,2)</f>
        <v>0</v>
      </c>
      <c r="K7053" s="235"/>
      <c r="L7053" s="45"/>
      <c r="M7053" s="236" t="s">
        <v>1</v>
      </c>
      <c r="N7053" s="237" t="s">
        <v>38</v>
      </c>
      <c r="O7053" s="92"/>
      <c r="P7053" s="238">
        <f>O7053*H7053</f>
        <v>0</v>
      </c>
      <c r="Q7053" s="238">
        <v>0</v>
      </c>
      <c r="R7053" s="238">
        <f>Q7053*H7053</f>
        <v>0</v>
      </c>
      <c r="S7053" s="238">
        <v>0</v>
      </c>
      <c r="T7053" s="239">
        <f>S7053*H7053</f>
        <v>0</v>
      </c>
      <c r="U7053" s="39"/>
      <c r="V7053" s="39"/>
      <c r="W7053" s="39"/>
      <c r="X7053" s="39"/>
      <c r="Y7053" s="39"/>
      <c r="Z7053" s="39"/>
      <c r="AA7053" s="39"/>
      <c r="AB7053" s="39"/>
      <c r="AC7053" s="39"/>
      <c r="AD7053" s="39"/>
      <c r="AE7053" s="39"/>
      <c r="AR7053" s="240" t="s">
        <v>4201</v>
      </c>
      <c r="AT7053" s="240" t="s">
        <v>191</v>
      </c>
      <c r="AU7053" s="240" t="s">
        <v>80</v>
      </c>
      <c r="AY7053" s="18" t="s">
        <v>189</v>
      </c>
      <c r="BE7053" s="241">
        <f>IF(N7053="základní",J7053,0)</f>
        <v>0</v>
      </c>
      <c r="BF7053" s="241">
        <f>IF(N7053="snížená",J7053,0)</f>
        <v>0</v>
      </c>
      <c r="BG7053" s="241">
        <f>IF(N7053="zákl. přenesená",J7053,0)</f>
        <v>0</v>
      </c>
      <c r="BH7053" s="241">
        <f>IF(N7053="sníž. přenesená",J7053,0)</f>
        <v>0</v>
      </c>
      <c r="BI7053" s="241">
        <f>IF(N7053="nulová",J7053,0)</f>
        <v>0</v>
      </c>
      <c r="BJ7053" s="18" t="s">
        <v>80</v>
      </c>
      <c r="BK7053" s="241">
        <f>ROUND(I7053*H7053,2)</f>
        <v>0</v>
      </c>
      <c r="BL7053" s="18" t="s">
        <v>4201</v>
      </c>
      <c r="BM7053" s="240" t="s">
        <v>4559</v>
      </c>
    </row>
    <row r="7054" s="2" customFormat="1">
      <c r="A7054" s="39"/>
      <c r="B7054" s="40"/>
      <c r="C7054" s="41"/>
      <c r="D7054" s="242" t="s">
        <v>197</v>
      </c>
      <c r="E7054" s="41"/>
      <c r="F7054" s="243" t="s">
        <v>4558</v>
      </c>
      <c r="G7054" s="41"/>
      <c r="H7054" s="41"/>
      <c r="I7054" s="244"/>
      <c r="J7054" s="41"/>
      <c r="K7054" s="41"/>
      <c r="L7054" s="45"/>
      <c r="M7054" s="245"/>
      <c r="N7054" s="246"/>
      <c r="O7054" s="92"/>
      <c r="P7054" s="92"/>
      <c r="Q7054" s="92"/>
      <c r="R7054" s="92"/>
      <c r="S7054" s="92"/>
      <c r="T7054" s="93"/>
      <c r="U7054" s="39"/>
      <c r="V7054" s="39"/>
      <c r="W7054" s="39"/>
      <c r="X7054" s="39"/>
      <c r="Y7054" s="39"/>
      <c r="Z7054" s="39"/>
      <c r="AA7054" s="39"/>
      <c r="AB7054" s="39"/>
      <c r="AC7054" s="39"/>
      <c r="AD7054" s="39"/>
      <c r="AE7054" s="39"/>
      <c r="AT7054" s="18" t="s">
        <v>197</v>
      </c>
      <c r="AU7054" s="18" t="s">
        <v>80</v>
      </c>
    </row>
    <row r="7055" s="13" customFormat="1">
      <c r="A7055" s="13"/>
      <c r="B7055" s="249"/>
      <c r="C7055" s="250"/>
      <c r="D7055" s="242" t="s">
        <v>200</v>
      </c>
      <c r="E7055" s="251" t="s">
        <v>1</v>
      </c>
      <c r="F7055" s="252" t="s">
        <v>4560</v>
      </c>
      <c r="G7055" s="250"/>
      <c r="H7055" s="251" t="s">
        <v>1</v>
      </c>
      <c r="I7055" s="253"/>
      <c r="J7055" s="250"/>
      <c r="K7055" s="250"/>
      <c r="L7055" s="254"/>
      <c r="M7055" s="255"/>
      <c r="N7055" s="256"/>
      <c r="O7055" s="256"/>
      <c r="P7055" s="256"/>
      <c r="Q7055" s="256"/>
      <c r="R7055" s="256"/>
      <c r="S7055" s="256"/>
      <c r="T7055" s="257"/>
      <c r="U7055" s="13"/>
      <c r="V7055" s="13"/>
      <c r="W7055" s="13"/>
      <c r="X7055" s="13"/>
      <c r="Y7055" s="13"/>
      <c r="Z7055" s="13"/>
      <c r="AA7055" s="13"/>
      <c r="AB7055" s="13"/>
      <c r="AC7055" s="13"/>
      <c r="AD7055" s="13"/>
      <c r="AE7055" s="13"/>
      <c r="AT7055" s="258" t="s">
        <v>200</v>
      </c>
      <c r="AU7055" s="258" t="s">
        <v>80</v>
      </c>
      <c r="AV7055" s="13" t="s">
        <v>80</v>
      </c>
      <c r="AW7055" s="13" t="s">
        <v>30</v>
      </c>
      <c r="AX7055" s="13" t="s">
        <v>73</v>
      </c>
      <c r="AY7055" s="258" t="s">
        <v>189</v>
      </c>
    </row>
    <row r="7056" s="13" customFormat="1">
      <c r="A7056" s="13"/>
      <c r="B7056" s="249"/>
      <c r="C7056" s="250"/>
      <c r="D7056" s="242" t="s">
        <v>200</v>
      </c>
      <c r="E7056" s="251" t="s">
        <v>1</v>
      </c>
      <c r="F7056" s="252" t="s">
        <v>4561</v>
      </c>
      <c r="G7056" s="250"/>
      <c r="H7056" s="251" t="s">
        <v>1</v>
      </c>
      <c r="I7056" s="253"/>
      <c r="J7056" s="250"/>
      <c r="K7056" s="250"/>
      <c r="L7056" s="254"/>
      <c r="M7056" s="255"/>
      <c r="N7056" s="256"/>
      <c r="O7056" s="256"/>
      <c r="P7056" s="256"/>
      <c r="Q7056" s="256"/>
      <c r="R7056" s="256"/>
      <c r="S7056" s="256"/>
      <c r="T7056" s="257"/>
      <c r="U7056" s="13"/>
      <c r="V7056" s="13"/>
      <c r="W7056" s="13"/>
      <c r="X7056" s="13"/>
      <c r="Y7056" s="13"/>
      <c r="Z7056" s="13"/>
      <c r="AA7056" s="13"/>
      <c r="AB7056" s="13"/>
      <c r="AC7056" s="13"/>
      <c r="AD7056" s="13"/>
      <c r="AE7056" s="13"/>
      <c r="AT7056" s="258" t="s">
        <v>200</v>
      </c>
      <c r="AU7056" s="258" t="s">
        <v>80</v>
      </c>
      <c r="AV7056" s="13" t="s">
        <v>80</v>
      </c>
      <c r="AW7056" s="13" t="s">
        <v>30</v>
      </c>
      <c r="AX7056" s="13" t="s">
        <v>73</v>
      </c>
      <c r="AY7056" s="258" t="s">
        <v>189</v>
      </c>
    </row>
    <row r="7057" s="13" customFormat="1">
      <c r="A7057" s="13"/>
      <c r="B7057" s="249"/>
      <c r="C7057" s="250"/>
      <c r="D7057" s="242" t="s">
        <v>200</v>
      </c>
      <c r="E7057" s="251" t="s">
        <v>1</v>
      </c>
      <c r="F7057" s="252" t="s">
        <v>4562</v>
      </c>
      <c r="G7057" s="250"/>
      <c r="H7057" s="251" t="s">
        <v>1</v>
      </c>
      <c r="I7057" s="253"/>
      <c r="J7057" s="250"/>
      <c r="K7057" s="250"/>
      <c r="L7057" s="254"/>
      <c r="M7057" s="255"/>
      <c r="N7057" s="256"/>
      <c r="O7057" s="256"/>
      <c r="P7057" s="256"/>
      <c r="Q7057" s="256"/>
      <c r="R7057" s="256"/>
      <c r="S7057" s="256"/>
      <c r="T7057" s="257"/>
      <c r="U7057" s="13"/>
      <c r="V7057" s="13"/>
      <c r="W7057" s="13"/>
      <c r="X7057" s="13"/>
      <c r="Y7057" s="13"/>
      <c r="Z7057" s="13"/>
      <c r="AA7057" s="13"/>
      <c r="AB7057" s="13"/>
      <c r="AC7057" s="13"/>
      <c r="AD7057" s="13"/>
      <c r="AE7057" s="13"/>
      <c r="AT7057" s="258" t="s">
        <v>200</v>
      </c>
      <c r="AU7057" s="258" t="s">
        <v>80</v>
      </c>
      <c r="AV7057" s="13" t="s">
        <v>80</v>
      </c>
      <c r="AW7057" s="13" t="s">
        <v>30</v>
      </c>
      <c r="AX7057" s="13" t="s">
        <v>73</v>
      </c>
      <c r="AY7057" s="258" t="s">
        <v>189</v>
      </c>
    </row>
    <row r="7058" s="13" customFormat="1">
      <c r="A7058" s="13"/>
      <c r="B7058" s="249"/>
      <c r="C7058" s="250"/>
      <c r="D7058" s="242" t="s">
        <v>200</v>
      </c>
      <c r="E7058" s="251" t="s">
        <v>1</v>
      </c>
      <c r="F7058" s="252" t="s">
        <v>4563</v>
      </c>
      <c r="G7058" s="250"/>
      <c r="H7058" s="251" t="s">
        <v>1</v>
      </c>
      <c r="I7058" s="253"/>
      <c r="J7058" s="250"/>
      <c r="K7058" s="250"/>
      <c r="L7058" s="254"/>
      <c r="M7058" s="255"/>
      <c r="N7058" s="256"/>
      <c r="O7058" s="256"/>
      <c r="P7058" s="256"/>
      <c r="Q7058" s="256"/>
      <c r="R7058" s="256"/>
      <c r="S7058" s="256"/>
      <c r="T7058" s="257"/>
      <c r="U7058" s="13"/>
      <c r="V7058" s="13"/>
      <c r="W7058" s="13"/>
      <c r="X7058" s="13"/>
      <c r="Y7058" s="13"/>
      <c r="Z7058" s="13"/>
      <c r="AA7058" s="13"/>
      <c r="AB7058" s="13"/>
      <c r="AC7058" s="13"/>
      <c r="AD7058" s="13"/>
      <c r="AE7058" s="13"/>
      <c r="AT7058" s="258" t="s">
        <v>200</v>
      </c>
      <c r="AU7058" s="258" t="s">
        <v>80</v>
      </c>
      <c r="AV7058" s="13" t="s">
        <v>80</v>
      </c>
      <c r="AW7058" s="13" t="s">
        <v>30</v>
      </c>
      <c r="AX7058" s="13" t="s">
        <v>73</v>
      </c>
      <c r="AY7058" s="258" t="s">
        <v>189</v>
      </c>
    </row>
    <row r="7059" s="14" customFormat="1">
      <c r="A7059" s="14"/>
      <c r="B7059" s="259"/>
      <c r="C7059" s="260"/>
      <c r="D7059" s="242" t="s">
        <v>200</v>
      </c>
      <c r="E7059" s="261" t="s">
        <v>1</v>
      </c>
      <c r="F7059" s="262" t="s">
        <v>82</v>
      </c>
      <c r="G7059" s="260"/>
      <c r="H7059" s="263">
        <v>2</v>
      </c>
      <c r="I7059" s="264"/>
      <c r="J7059" s="260"/>
      <c r="K7059" s="260"/>
      <c r="L7059" s="265"/>
      <c r="M7059" s="305"/>
      <c r="N7059" s="306"/>
      <c r="O7059" s="306"/>
      <c r="P7059" s="306"/>
      <c r="Q7059" s="306"/>
      <c r="R7059" s="306"/>
      <c r="S7059" s="306"/>
      <c r="T7059" s="307"/>
      <c r="U7059" s="14"/>
      <c r="V7059" s="14"/>
      <c r="W7059" s="14"/>
      <c r="X7059" s="14"/>
      <c r="Y7059" s="14"/>
      <c r="Z7059" s="14"/>
      <c r="AA7059" s="14"/>
      <c r="AB7059" s="14"/>
      <c r="AC7059" s="14"/>
      <c r="AD7059" s="14"/>
      <c r="AE7059" s="14"/>
      <c r="AT7059" s="269" t="s">
        <v>200</v>
      </c>
      <c r="AU7059" s="269" t="s">
        <v>80</v>
      </c>
      <c r="AV7059" s="14" t="s">
        <v>82</v>
      </c>
      <c r="AW7059" s="14" t="s">
        <v>30</v>
      </c>
      <c r="AX7059" s="14" t="s">
        <v>80</v>
      </c>
      <c r="AY7059" s="269" t="s">
        <v>189</v>
      </c>
    </row>
    <row r="7060" s="2" customFormat="1" ht="6.96" customHeight="1">
      <c r="A7060" s="39"/>
      <c r="B7060" s="67"/>
      <c r="C7060" s="68"/>
      <c r="D7060" s="68"/>
      <c r="E7060" s="68"/>
      <c r="F7060" s="68"/>
      <c r="G7060" s="68"/>
      <c r="H7060" s="68"/>
      <c r="I7060" s="68"/>
      <c r="J7060" s="68"/>
      <c r="K7060" s="68"/>
      <c r="L7060" s="45"/>
      <c r="M7060" s="39"/>
      <c r="O7060" s="39"/>
      <c r="P7060" s="39"/>
      <c r="Q7060" s="39"/>
      <c r="R7060" s="39"/>
      <c r="S7060" s="39"/>
      <c r="T7060" s="39"/>
      <c r="U7060" s="39"/>
      <c r="V7060" s="39"/>
      <c r="W7060" s="39"/>
      <c r="X7060" s="39"/>
      <c r="Y7060" s="39"/>
      <c r="Z7060" s="39"/>
      <c r="AA7060" s="39"/>
      <c r="AB7060" s="39"/>
      <c r="AC7060" s="39"/>
      <c r="AD7060" s="39"/>
      <c r="AE7060" s="39"/>
    </row>
  </sheetData>
  <sheetProtection sheet="1" autoFilter="0" formatColumns="0" formatRows="0" objects="1" scenarios="1" spinCount="100000" saltValue="MLrMjDdKNdvnPMEuMtwN2CEpA4sCBMg+mTkYos5DkeEZkoQCKuyRzm4BKv4oUyptfmEddJcLj+ozrC12X9menw==" hashValue="OHT/ZGDTfC4O2Kkzbj66CXe2k+7uWnFg5CsCsxjhPE6fnTCToOxk0gZmeqdPK8h4UTEU+49A2OCoCO0HEdIsCQ==" algorithmName="SHA-512" password="CC35"/>
  <autoFilter ref="C154:K7059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43:H143"/>
    <mergeCell ref="E145:H145"/>
    <mergeCell ref="E147:H147"/>
    <mergeCell ref="L2:V2"/>
  </mergeCells>
  <hyperlinks>
    <hyperlink ref="F160" r:id="rId1" display="https://podminky.urs.cz/item/CS_URS_2021_02/132251103"/>
    <hyperlink ref="F170" r:id="rId2" display="https://podminky.urs.cz/item/CS_URS_2021_02/132251251"/>
    <hyperlink ref="F175" r:id="rId3" display="https://podminky.urs.cz/item/CS_URS_2021_02/139751101"/>
    <hyperlink ref="F182" r:id="rId4" display="https://podminky.urs.cz/item/CS_URS_2021_02/162211311"/>
    <hyperlink ref="F189" r:id="rId5" display="https://podminky.urs.cz/item/CS_URS_2021_02/162211319"/>
    <hyperlink ref="F192" r:id="rId6" display="https://podminky.urs.cz/item/CS_URS_2021_02/162651112"/>
    <hyperlink ref="F200" r:id="rId7" display="https://podminky.urs.cz/item/CS_URS_2021_02/162751119"/>
    <hyperlink ref="F204" r:id="rId8" display="https://podminky.urs.cz/item/CS_URS_2021_02/167111101"/>
    <hyperlink ref="F212" r:id="rId9" display="https://podminky.urs.cz/item/CS_URS_2021_02/171201231"/>
    <hyperlink ref="F221" r:id="rId10" display="https://podminky.urs.cz/item/CS_URS_2021_02/171251201"/>
    <hyperlink ref="F229" r:id="rId11" display="https://podminky.urs.cz/item/CS_URS_2021_02/174151101"/>
    <hyperlink ref="F238" r:id="rId12" display="https://podminky.urs.cz/item/CS_URS_2021_02/174151102"/>
    <hyperlink ref="F265" r:id="rId13" display="https://podminky.urs.cz/item/CS_URS_2021_02/211971110"/>
    <hyperlink ref="F275" r:id="rId14" display="https://podminky.urs.cz/item/CS_URS_2021_02/274313511"/>
    <hyperlink ref="F281" r:id="rId15" display="https://podminky.urs.cz/item/CS_URS_2021_02/274313711"/>
    <hyperlink ref="F287" r:id="rId16" display="https://podminky.urs.cz/item/CS_URS_2021_02/274361821"/>
    <hyperlink ref="F295" r:id="rId17" display="https://podminky.urs.cz/item/CS_URS_2021_02/310238211"/>
    <hyperlink ref="F303" r:id="rId18" display="https://podminky.urs.cz/item/CS_URS_2021_02/310239211"/>
    <hyperlink ref="F320" r:id="rId19" display="https://podminky.urs.cz/item/CS_URS_2021_02/311238650"/>
    <hyperlink ref="F332" r:id="rId20" display="https://podminky.urs.cz/item/CS_URS_2021_02/317168012"/>
    <hyperlink ref="F338" r:id="rId21" display="https://podminky.urs.cz/item/CS_URS_2021_02/317168053"/>
    <hyperlink ref="F345" r:id="rId22" display="https://podminky.urs.cz/item/CS_URS_2021_02/317168055"/>
    <hyperlink ref="F377" r:id="rId23" display="https://podminky.urs.cz/item/CS_URS_2021_02/317234410"/>
    <hyperlink ref="F404" r:id="rId24" display="https://podminky.urs.cz/item/CS_URS_2021_02/317944321"/>
    <hyperlink ref="F421" r:id="rId25" display="https://podminky.urs.cz/item/CS_URS_2021_02/317944323"/>
    <hyperlink ref="F456" r:id="rId26" display="https://podminky.urs.cz/item/CS_URS_2021_02/317998114"/>
    <hyperlink ref="F462" r:id="rId27" display="https://podminky.urs.cz/item/CS_URS_2021_02/317998131"/>
    <hyperlink ref="F470" r:id="rId28" display="https://podminky.urs.cz/item/CS_URS_2021_02/317998135"/>
    <hyperlink ref="F478" r:id="rId29" display="https://podminky.urs.cz/item/CS_URS_2021_02/319202211"/>
    <hyperlink ref="F490" r:id="rId30" display="https://podminky.urs.cz/item/CS_URS_2021_02/319202212"/>
    <hyperlink ref="F506" r:id="rId31" display="https://podminky.urs.cz/item/CS_URS_2021_02/319202213"/>
    <hyperlink ref="F516" r:id="rId32" display="https://podminky.urs.cz/item/CS_URS_2021_02/319202214"/>
    <hyperlink ref="F534" r:id="rId33" display="https://podminky.urs.cz/item/CS_URS_2021_02/319202215"/>
    <hyperlink ref="F548" r:id="rId34" display="https://podminky.urs.cz/item/CS_URS_2021_02/340231015"/>
    <hyperlink ref="F559" r:id="rId35" display="https://podminky.urs.cz/item/CS_URS_2021_02/342244111"/>
    <hyperlink ref="F570" r:id="rId36" display="https://podminky.urs.cz/item/CS_URS_2021_02/342291121"/>
    <hyperlink ref="F590" r:id="rId37" display="https://podminky.urs.cz/item/CS_URS_2021_02/346244381"/>
    <hyperlink ref="F613" r:id="rId38" display="https://podminky.urs.cz/item/CS_URS_2021_02/349231811"/>
    <hyperlink ref="F708" r:id="rId39" display="https://podminky.urs.cz/item/CS_URS_2021_02/413232211"/>
    <hyperlink ref="F720" r:id="rId40" display="https://podminky.urs.cz/item/CS_URS_2021_02/413232221"/>
    <hyperlink ref="F771" r:id="rId41" display="https://podminky.urs.cz/item/CS_URS_2021_02/417321212"/>
    <hyperlink ref="F777" r:id="rId42" display="https://podminky.urs.cz/item/CS_URS_2021_02/417321414"/>
    <hyperlink ref="F785" r:id="rId43" display="https://podminky.urs.cz/item/CS_URS_2021_02/417351115"/>
    <hyperlink ref="F795" r:id="rId44" display="https://podminky.urs.cz/item/CS_URS_2021_02/417351116"/>
    <hyperlink ref="F798" r:id="rId45" display="https://podminky.urs.cz/item/CS_URS_2021_02/417361821"/>
    <hyperlink ref="F813" r:id="rId46" display="https://podminky.urs.cz/item/CS_URS_2021_02/434351141"/>
    <hyperlink ref="F824" r:id="rId47" display="https://podminky.urs.cz/item/CS_URS_2021_02/434351142"/>
    <hyperlink ref="F879" r:id="rId48" display="https://podminky.urs.cz/item/CS_URS_2021_02/612131101"/>
    <hyperlink ref="F1501" r:id="rId49" display="https://podminky.urs.cz/item/CS_URS_2021_01/622531021"/>
    <hyperlink ref="F1512" r:id="rId50" display="https://podminky.urs.cz/item/CS_URS_2021_02/615142012"/>
    <hyperlink ref="F1557" r:id="rId51" display="https://podminky.urs.cz/item/CS_URS_2021_02/622143003"/>
    <hyperlink ref="F1579" r:id="rId52" display="https://podminky.urs.cz/item/CS_URS_2021_02/622143005"/>
    <hyperlink ref="F1592" r:id="rId53" display="https://podminky.urs.cz/item/CS_URS_2021_02/629991011"/>
    <hyperlink ref="F1613" r:id="rId54" display="https://podminky.urs.cz/item/CS_URS_2021_02/631311114"/>
    <hyperlink ref="F1625" r:id="rId55" display="https://podminky.urs.cz/item/CS_URS_2021_02/631319011"/>
    <hyperlink ref="F1628" r:id="rId56" display="https://podminky.urs.cz/item/CS_URS_2021_02/631362021"/>
    <hyperlink ref="F1642" r:id="rId57" display="https://podminky.urs.cz/item/CS_URS_2021_02/631312131"/>
    <hyperlink ref="F1649" r:id="rId58" display="https://podminky.urs.cz/item/CS_URS_2021_02/631311123"/>
    <hyperlink ref="F1660" r:id="rId59" display="https://podminky.urs.cz/item/CS_URS_2021_02/631319012"/>
    <hyperlink ref="F1663" r:id="rId60" display="https://podminky.urs.cz/item/CS_URS_2021_02/631319173"/>
    <hyperlink ref="F1666" r:id="rId61" display="https://podminky.urs.cz/item/CS_URS_2021_02/631362021"/>
    <hyperlink ref="F1678" r:id="rId62" display="https://podminky.urs.cz/item/CS_URS_2021_02/631319196"/>
    <hyperlink ref="F1705" r:id="rId63" display="https://podminky.urs.cz/item/CS_URS_2021_02/632452441"/>
    <hyperlink ref="F1718" r:id="rId64" display="https://podminky.urs.cz/item/CS_URS_2021_02/632481213"/>
    <hyperlink ref="F1726" r:id="rId65" display="https://podminky.urs.cz/item/CS_URS_2021_02/632481215"/>
    <hyperlink ref="F1738" r:id="rId66" display="https://podminky.urs.cz/item/CS_URS_2021_02/634112113"/>
    <hyperlink ref="F1774" r:id="rId67" display="https://podminky.urs.cz/item/CS_URS_2021_02/634112117"/>
    <hyperlink ref="F1782" r:id="rId68" display="https://podminky.urs.cz/item/CS_URS_2021_02/635111132"/>
    <hyperlink ref="F1805" r:id="rId69" display="https://podminky.urs.cz/item/CS_URS_2021_02/635211121"/>
    <hyperlink ref="F1816" r:id="rId70" display="https://podminky.urs.cz/item/CS_URS_2021_02/642942111"/>
    <hyperlink ref="F1856" r:id="rId71" display="https://podminky.urs.cz/item/CS_URS_2021_02/642945111"/>
    <hyperlink ref="F1879" r:id="rId72" display="https://podminky.urs.cz/item/CS_URS_2021_01/894215111"/>
    <hyperlink ref="F1884" r:id="rId73" display="https://podminky.urs.cz/item/CS_URS_2021_02/899101211"/>
    <hyperlink ref="F1901" r:id="rId74" display="https://podminky.urs.cz/item/CS_URS_2021_02/941211112"/>
    <hyperlink ref="F1922" r:id="rId75" display="https://podminky.urs.cz/item/CS_URS_2021_02/941211211"/>
    <hyperlink ref="F1926" r:id="rId76" display="https://podminky.urs.cz/item/CS_URS_2021_02/941211812"/>
    <hyperlink ref="F1929" r:id="rId77" display="https://podminky.urs.cz/item/CS_URS_2021_02/944511111"/>
    <hyperlink ref="F1932" r:id="rId78" display="https://podminky.urs.cz/item/CS_URS_2021_02/944511211"/>
    <hyperlink ref="F1936" r:id="rId79" display="https://podminky.urs.cz/item/CS_URS_2021_02/944511811"/>
    <hyperlink ref="F1939" r:id="rId80" display="https://podminky.urs.cz/item/CS_URS_2021_02/944711112"/>
    <hyperlink ref="F1944" r:id="rId81" display="https://podminky.urs.cz/item/CS_URS_2021_02/944711212"/>
    <hyperlink ref="F1948" r:id="rId82" display="https://podminky.urs.cz/item/CS_URS_2021_02/944711812"/>
    <hyperlink ref="F1951" r:id="rId83" display="https://podminky.urs.cz/item/CS_URS_2021_02/949111112"/>
    <hyperlink ref="F1962" r:id="rId84" display="https://podminky.urs.cz/item/CS_URS_2021_02/949111212"/>
    <hyperlink ref="F1966" r:id="rId85" display="https://podminky.urs.cz/item/CS_URS_2021_02/949121812"/>
    <hyperlink ref="F1969" r:id="rId86" display="https://podminky.urs.cz/item/CS_URS_2021_02/952901111"/>
    <hyperlink ref="F1979" r:id="rId87" display="https://podminky.urs.cz/item/CS_URS_2021_02/952905131"/>
    <hyperlink ref="F1987" r:id="rId88" display="https://podminky.urs.cz/item/CS_URS_2021_02/952905191"/>
    <hyperlink ref="F1991" r:id="rId89" display="https://podminky.urs.cz/item/CS_URS_2021_02/952905195"/>
    <hyperlink ref="F1994" r:id="rId90" display="https://podminky.urs.cz/item/CS_URS_2021_02/952905212"/>
    <hyperlink ref="F2002" r:id="rId91" display="https://podminky.urs.cz/item/CS_URS_2021_02/961044111"/>
    <hyperlink ref="F2015" r:id="rId92" display="https://podminky.urs.cz/item/CS_URS_2021_02/962023390"/>
    <hyperlink ref="F2024" r:id="rId93" display="https://podminky.urs.cz/item/CS_URS_2021_02/962023391"/>
    <hyperlink ref="F2081" r:id="rId94" display="https://podminky.urs.cz/item/CS_URS_2021_02/962032641"/>
    <hyperlink ref="F2088" r:id="rId95" display="https://podminky.urs.cz/item/CS_URS_2021_02/962081131"/>
    <hyperlink ref="F2118" r:id="rId96" display="https://podminky.urs.cz/item/CS_URS_2021_02/964061341"/>
    <hyperlink ref="F2141" r:id="rId97" display="https://podminky.urs.cz/item/CS_URS_2021_02/964073221"/>
    <hyperlink ref="F2151" r:id="rId98" display="https://podminky.urs.cz/item/CS_URS_2021_02/965042141"/>
    <hyperlink ref="F2159" r:id="rId99" display="https://podminky.urs.cz/item/CS_URS_2021_02/965042241"/>
    <hyperlink ref="F2169" r:id="rId100" display="https://podminky.urs.cz/item/CS_URS_2021_02/965046111"/>
    <hyperlink ref="F2188" r:id="rId101" display="https://podminky.urs.cz/item/CS_URS_2021_02/965046119"/>
    <hyperlink ref="F2192" r:id="rId102" display="https://podminky.urs.cz/item/CS_URS_2021_02/965081353"/>
    <hyperlink ref="F2206" r:id="rId103" display="https://podminky.urs.cz/item/CS_URS_2021_02/965082923"/>
    <hyperlink ref="F2217" r:id="rId104" display="https://podminky.urs.cz/item/CS_URS_2021_02/965082941"/>
    <hyperlink ref="F2227" r:id="rId105" display="https://podminky.urs.cz/item/CS_URS_2021_02/965083112"/>
    <hyperlink ref="F2238" r:id="rId106" display="https://podminky.urs.cz/item/CS_URS_2021_02/965083131"/>
    <hyperlink ref="F2247" r:id="rId107" display="https://podminky.urs.cz/item/CS_URS_2021_02/966031313"/>
    <hyperlink ref="F2277" r:id="rId108" display="https://podminky.urs.cz/item/CS_URS_2021_02/968062245"/>
    <hyperlink ref="F2297" r:id="rId109" display="https://podminky.urs.cz/item/CS_URS_2021_02/968062246"/>
    <hyperlink ref="F2311" r:id="rId110" display="https://podminky.urs.cz/item/CS_URS_2021_02/968062455"/>
    <hyperlink ref="F2359" r:id="rId111" display="https://podminky.urs.cz/item/CS_URS_2021_02/968062456"/>
    <hyperlink ref="F2373" r:id="rId112" display="https://podminky.urs.cz/item/CS_URS_2021_02/971033631"/>
    <hyperlink ref="F2381" r:id="rId113" display="https://podminky.urs.cz/item/CS_URS_2021_02/971033651"/>
    <hyperlink ref="F2389" r:id="rId114" display="https://podminky.urs.cz/item/CS_URS_2021_02/973022441"/>
    <hyperlink ref="F2397" r:id="rId115" display="https://podminky.urs.cz/item/CS_URS_2021_02/973031151"/>
    <hyperlink ref="F2412" r:id="rId116" display="https://podminky.urs.cz/item/CS_URS_2021_02/974031666"/>
    <hyperlink ref="F2448" r:id="rId117" display="https://podminky.urs.cz/item/CS_URS_2021_02/976071111"/>
    <hyperlink ref="F2463" r:id="rId118" display="https://podminky.urs.cz/item/CS_URS_2021_02/977151124"/>
    <hyperlink ref="F2473" r:id="rId119" display="https://podminky.urs.cz/item/CS_URS_2021_02/977151125"/>
    <hyperlink ref="F2480" r:id="rId120" display="https://podminky.urs.cz/item/CS_URS_2021_02/978019391"/>
    <hyperlink ref="F2507" r:id="rId121" display="https://podminky.urs.cz/item/CS_URS_2021_02/978021291"/>
    <hyperlink ref="F2515" r:id="rId122" display="https://podminky.urs.cz/item/CS_URS_2021_02/978012191"/>
    <hyperlink ref="F2529" r:id="rId123" display="https://podminky.urs.cz/item/CS_URS_2021_02/978021191"/>
    <hyperlink ref="F2741" r:id="rId124" display="https://podminky.urs.cz/item/CS_URS_2021_02/978023411"/>
    <hyperlink ref="F2948" r:id="rId125" display="https://podminky.urs.cz/item/CS_URS_2021_02/978023471"/>
    <hyperlink ref="F2955" r:id="rId126" display="https://podminky.urs.cz/item/CS_URS_2021_02/978059541"/>
    <hyperlink ref="F2991" r:id="rId127" display="https://podminky.urs.cz/item/CS_URS_2021_02/985131111"/>
    <hyperlink ref="F3057" r:id="rId128" display="https://podminky.urs.cz/item/CS_URS_2021_02/985131221"/>
    <hyperlink ref="F3070" r:id="rId129" display="https://podminky.urs.cz/item/CS_URS_2021_02/985131411"/>
    <hyperlink ref="F3112" r:id="rId130" display="https://podminky.urs.cz/item/CS_URS_2021_02/985132111"/>
    <hyperlink ref="F3118" r:id="rId131" display="https://podminky.urs.cz/item/CS_URS_2021_02/985132411"/>
    <hyperlink ref="F3124" r:id="rId132" display="https://podminky.urs.cz/item/CS_URS_2021_02/985221101"/>
    <hyperlink ref="F3152" r:id="rId133" display="https://podminky.urs.cz/item/CS_URS_2021_02/997013152"/>
    <hyperlink ref="F3155" r:id="rId134" display="https://podminky.urs.cz/item/CS_URS_2021_02/997013501"/>
    <hyperlink ref="F3158" r:id="rId135" display="https://podminky.urs.cz/item/CS_URS_2021_02/997013509"/>
    <hyperlink ref="F3162" r:id="rId136" display="https://podminky.urs.cz/item/CS_URS_2021_02/997013601"/>
    <hyperlink ref="F3167" r:id="rId137" display="https://podminky.urs.cz/item/CS_URS_2021_02/997013602"/>
    <hyperlink ref="F3172" r:id="rId138" display="https://podminky.urs.cz/item/CS_URS_2021_02/997013603"/>
    <hyperlink ref="F3176" r:id="rId139" display="https://podminky.urs.cz/item/CS_URS_2021_02/997013631"/>
    <hyperlink ref="F3180" r:id="rId140" display="https://podminky.urs.cz/item/CS_URS_2021_02/997013804"/>
    <hyperlink ref="F3184" r:id="rId141" display="https://podminky.urs.cz/item/CS_URS_2021_02/997013811"/>
    <hyperlink ref="F3188" r:id="rId142" display="https://podminky.urs.cz/item/CS_URS_2021_02/997013814"/>
    <hyperlink ref="F3193" r:id="rId143" display="https://podminky.urs.cz/item/CS_URS_2021_02/997006004"/>
    <hyperlink ref="F3198" r:id="rId144" display="https://podminky.urs.cz/item/CS_URS_2021_02/997013821"/>
    <hyperlink ref="F3202" r:id="rId145" display="https://podminky.urs.cz/item/CS_URS_2021_02/998018002"/>
    <hyperlink ref="F3207" r:id="rId146" display="https://podminky.urs.cz/item/CS_URS_2021_02/711111002"/>
    <hyperlink ref="F3227" r:id="rId147" display="https://podminky.urs.cz/item/CS_URS_2021_02/711112002"/>
    <hyperlink ref="F3284" r:id="rId148" display="https://podminky.urs.cz/item/CS_URS_2021_02/711141559"/>
    <hyperlink ref="F3307" r:id="rId149" display="https://podminky.urs.cz/item/CS_URS_2021_02/711142559"/>
    <hyperlink ref="F3366" r:id="rId150" display="https://podminky.urs.cz/item/CS_URS_2021_02/711161115"/>
    <hyperlink ref="F3712" r:id="rId151" display="https://podminky.urs.cz/item/CS_URS_2021_02/998711101"/>
    <hyperlink ref="F3716" r:id="rId152" display="https://podminky.urs.cz/item/CS_URS_2021_01/712400832"/>
    <hyperlink ref="F3722" r:id="rId153" display="https://podminky.urs.cz/item/CS_URS_2021_01/712400834"/>
    <hyperlink ref="F3726" r:id="rId154" display="https://podminky.urs.cz/item/CS_URS_2021_02/998712202"/>
    <hyperlink ref="F3730" r:id="rId155" display="https://podminky.urs.cz/item/CS_URS_2021_02/713121111"/>
    <hyperlink ref="F3745" r:id="rId156" display="https://podminky.urs.cz/item/CS_URS_2021_02/713121112"/>
    <hyperlink ref="F3787" r:id="rId157" display="https://podminky.urs.cz/item/CS_URS_2021_02/713121121"/>
    <hyperlink ref="F3815" r:id="rId158" display="https://podminky.urs.cz/item/CS_URS_2021_02/713121131"/>
    <hyperlink ref="F3833" r:id="rId159" display="https://podminky.urs.cz/item/CS_URS_2021_02/713131121"/>
    <hyperlink ref="F3842" r:id="rId160" display="https://podminky.urs.cz/item/CS_URS_2021_02/713131141"/>
    <hyperlink ref="F3868" r:id="rId161" display="https://podminky.urs.cz/item/CS_URS_2021_02/713131141"/>
    <hyperlink ref="F3890" r:id="rId162" display="https://podminky.urs.cz/item/CS_URS_2021_02/998713201"/>
    <hyperlink ref="F3894" r:id="rId163" display="https://podminky.urs.cz/item/CS_URS_2021_02/714110801"/>
    <hyperlink ref="F3904" r:id="rId164" display="https://podminky.urs.cz/item/CS_URS_2021_02/998714201"/>
    <hyperlink ref="F3913" r:id="rId165" display="https://podminky.urs.cz/item/CS_URS_2021_02/998751201"/>
    <hyperlink ref="F3917" r:id="rId166" display="https://podminky.urs.cz/item/CS_URS_2021_02/761611111"/>
    <hyperlink ref="F3925" r:id="rId167" display="https://podminky.urs.cz/item/CS_URS_2021_02/998761101"/>
    <hyperlink ref="F3931" r:id="rId168" display="https://podminky.urs.cz/item/CS_URS_2021_02/762081510"/>
    <hyperlink ref="F3982" r:id="rId169" display="https://podminky.urs.cz/item/CS_URS_2021_02/762083121"/>
    <hyperlink ref="F4007" r:id="rId170" display="https://podminky.urs.cz/item/CS_URS_2021_02/762331811"/>
    <hyperlink ref="F4016" r:id="rId171" display="https://podminky.urs.cz/item/CS_URS_2021_02/762331812"/>
    <hyperlink ref="F4025" r:id="rId172" display="https://podminky.urs.cz/item/CS_URS_2021_02/762331813"/>
    <hyperlink ref="F4038" r:id="rId173" display="https://podminky.urs.cz/item/CS_URS_2021_02/762331814"/>
    <hyperlink ref="F4044" r:id="rId174" display="https://podminky.urs.cz/item/CS_URS_2021_02/762332142"/>
    <hyperlink ref="F4082" r:id="rId175" display="https://podminky.urs.cz/item/CS_URS_2021_02/762332143"/>
    <hyperlink ref="F4135" r:id="rId176" display="https://podminky.urs.cz/item/CS_URS_2021_02/762341210"/>
    <hyperlink ref="F4154" r:id="rId177" display="https://podminky.urs.cz/item/CS_URS_2021_02/762341250"/>
    <hyperlink ref="F4171" r:id="rId178" display="https://podminky.urs.cz/item/CS_URS_2021_02/762341821"/>
    <hyperlink ref="F4187" r:id="rId179" display="https://podminky.urs.cz/item/CS_URS_2021_02/762342214"/>
    <hyperlink ref="F4217" r:id="rId180" display="https://podminky.urs.cz/item/CS_URS_2021_02/762342441"/>
    <hyperlink ref="F4238" r:id="rId181" display="https://podminky.urs.cz/item/CS_URS_2021_02/762395000"/>
    <hyperlink ref="F4241" r:id="rId182" display="https://podminky.urs.cz/item/CS_URS_2021_02/762511276"/>
    <hyperlink ref="F4250" r:id="rId183" display="https://podminky.urs.cz/item/CS_URS_2021_02/762711840"/>
    <hyperlink ref="F4263" r:id="rId184" display="https://podminky.urs.cz/item/CS_URS_2021_02/762810026"/>
    <hyperlink ref="F4271" r:id="rId185" display="https://podminky.urs.cz/item/CS_URS_2021_02/762811811"/>
    <hyperlink ref="F4296" r:id="rId186" display="https://podminky.urs.cz/item/CS_URS_2021_02/762811510"/>
    <hyperlink ref="F4326" r:id="rId187" display="https://podminky.urs.cz/item/CS_URS_2021_02/762821950"/>
    <hyperlink ref="F4338" r:id="rId188" display="https://podminky.urs.cz/item/CS_URS_2021_02/762822830"/>
    <hyperlink ref="F4346" r:id="rId189" display="https://podminky.urs.cz/item/CS_URS_2021_02/762822922"/>
    <hyperlink ref="F4358" r:id="rId190" display="https://podminky.urs.cz/item/CS_URS_2021_02/762895000"/>
    <hyperlink ref="F4366" r:id="rId191" display="https://podminky.urs.cz/item/CS_URS_2021_02/998762102"/>
    <hyperlink ref="F4385" r:id="rId192" display="https://podminky.urs.cz/item/CS_URS_2021_02/763131431"/>
    <hyperlink ref="F4404" r:id="rId193" display="https://podminky.urs.cz/item/CS_URS_2021_02/763131721"/>
    <hyperlink ref="F4415" r:id="rId194" display="https://podminky.urs.cz/item/CS_URS_2021_02/763131751"/>
    <hyperlink ref="F4436" r:id="rId195" display="https://podminky.urs.cz/item/CS_URS_2021_02/763135101.R01"/>
    <hyperlink ref="F4447" r:id="rId196" display="https://podminky.urs.cz/item/CS_URS_2021_02/763153411"/>
    <hyperlink ref="F4455" r:id="rId197" display="https://podminky.urs.cz/item/CS_URS_2021_02/998763401"/>
    <hyperlink ref="F4459" r:id="rId198" display="https://podminky.urs.cz/item/CS_URS_2021_02/764001851"/>
    <hyperlink ref="F4463" r:id="rId199" display="https://podminky.urs.cz/item/CS_URS_2021_02/764001891"/>
    <hyperlink ref="F4467" r:id="rId200" display="https://podminky.urs.cz/item/CS_URS_2021_02/764002801"/>
    <hyperlink ref="F4480" r:id="rId201" display="https://podminky.urs.cz/item/CS_URS_2021_02/764002812"/>
    <hyperlink ref="F4490" r:id="rId202" display="https://podminky.urs.cz/item/CS_URS_2021_02/764002851"/>
    <hyperlink ref="F4515" r:id="rId203" display="https://podminky.urs.cz/item/CS_URS_2021_02/764002861"/>
    <hyperlink ref="F4525" r:id="rId204" display="https://podminky.urs.cz/item/CS_URS_2021_02/764004801"/>
    <hyperlink ref="F4535" r:id="rId205" display="https://podminky.urs.cz/item/CS_URS_2021_02/764004861"/>
    <hyperlink ref="F4543" r:id="rId206" display="https://podminky.urs.cz/item/CS_URS_2021_01/764141430.R01"/>
    <hyperlink ref="F4565" r:id="rId207" display="https://podminky.urs.cz/item/CS_URS_2021_02/764221408"/>
    <hyperlink ref="F4575" r:id="rId208" display="https://podminky.urs.cz/item/CS_URS_2021_02/764241467"/>
    <hyperlink ref="F4587" r:id="rId209" display="https://podminky.urs.cz/item/CS_URS_2021_02/764242407"/>
    <hyperlink ref="F4606" r:id="rId210" display="https://podminky.urs.cz/item/CS_URS_2021_02/764242437"/>
    <hyperlink ref="F4652" r:id="rId211" display="https://podminky.urs.cz/item/CS_URS_2021_02/764246444"/>
    <hyperlink ref="F4668" r:id="rId212" display="https://podminky.urs.cz/item/CS_URS_2021_02/764246445"/>
    <hyperlink ref="F4680" r:id="rId213" display="https://podminky.urs.cz/item/CS_URS_2021_02/764246447"/>
    <hyperlink ref="F4694" r:id="rId214" display="https://podminky.urs.cz/item/CS_URS_2021_02/764248427"/>
    <hyperlink ref="F4705" r:id="rId215" display="https://podminky.urs.cz/item/CS_URS_2021_02/764341407"/>
    <hyperlink ref="F4728" r:id="rId216" display="https://podminky.urs.cz/item/CS_URS_2021_02/764541405"/>
    <hyperlink ref="F4770" r:id="rId217" display="https://podminky.urs.cz/item/CS_URS_2021_02/764548424"/>
    <hyperlink ref="F4789" r:id="rId218" display="https://podminky.urs.cz/item/CS_URS_2021_02/764548425"/>
    <hyperlink ref="F4807" r:id="rId219" display="https://podminky.urs.cz/item/CS_URS_2021_02/998764102"/>
    <hyperlink ref="F4842" r:id="rId220" display="https://podminky.urs.cz/item/CS_URS_2021_02/765131281"/>
    <hyperlink ref="F4845" r:id="rId221" display="https://podminky.urs.cz/item/CS_URS_2021_02/765131803"/>
    <hyperlink ref="F4859" r:id="rId222" display="https://podminky.urs.cz/item/CS_URS_2021_02/765131843"/>
    <hyperlink ref="F4862" r:id="rId223" display="https://podminky.urs.cz/item/CS_URS_2021_02/765191001"/>
    <hyperlink ref="F4873" r:id="rId224" display="https://podminky.urs.cz/item/CS_URS_2021_02/765191013"/>
    <hyperlink ref="F4891" r:id="rId225" display="https://podminky.urs.cz/item/CS_URS_2021_02/765191901"/>
    <hyperlink ref="F4900" r:id="rId226" display="https://podminky.urs.cz/item/CS_URS_2021_02/765191911"/>
    <hyperlink ref="F4911" r:id="rId227" display="https://podminky.urs.cz/item/CS_URS_2021_02/765192811"/>
    <hyperlink ref="F4919" r:id="rId228" display="https://podminky.urs.cz/item/CS_URS_2021_02/998765102"/>
    <hyperlink ref="F4930" r:id="rId229" display="https://podminky.urs.cz/item/CS_URS_2021_02/766441811"/>
    <hyperlink ref="F4938" r:id="rId230" display="https://podminky.urs.cz/item/CS_URS_2021_02/766441812"/>
    <hyperlink ref="F4946" r:id="rId231" display="https://podminky.urs.cz/item/CS_URS_2021_02/766441821"/>
    <hyperlink ref="F5106" r:id="rId232" display="https://podminky.urs.cz/item/CS_URS_2021_02/766694121"/>
    <hyperlink ref="F5122" r:id="rId233" display="https://podminky.urs.cz/item/CS_URS_2021_02/766694122"/>
    <hyperlink ref="F5146" r:id="rId234" display="https://podminky.urs.cz/item/CS_URS_2021_02/766694123"/>
    <hyperlink ref="F5166" r:id="rId235" display="https://podminky.urs.cz/item/CS_URS_2021_02/998766201"/>
    <hyperlink ref="F5232" r:id="rId236" display="https://podminky.urs.cz/item/CS_URS_2021_02/766211200"/>
    <hyperlink ref="F5418" r:id="rId237" display="https://podminky.urs.cz/item/CS_URS_2021_02/767161813"/>
    <hyperlink ref="F5423" r:id="rId238" display="https://podminky.urs.cz/item/CS_URS_2021_02/767415821"/>
    <hyperlink ref="F5430" r:id="rId239" display="https://podminky.urs.cz/item/CS_URS_2021_02/767415822"/>
    <hyperlink ref="F5438" r:id="rId240" display="https://podminky.urs.cz/item/CS_URS_2021_02/767661811"/>
    <hyperlink ref="F5448" r:id="rId241" display="https://podminky.urs.cz/item/CS_URS_2021_02/767851104"/>
    <hyperlink ref="F5464" r:id="rId242" display="https://podminky.urs.cz/item/CS_URS_2021_02/998767202"/>
    <hyperlink ref="F5468" r:id="rId243" display="https://podminky.urs.cz/item/CS_URS_2021_02/771111011"/>
    <hyperlink ref="F5483" r:id="rId244" display="https://podminky.urs.cz/item/CS_URS_2021_02/771121011"/>
    <hyperlink ref="F5486" r:id="rId245" display="https://podminky.urs.cz/item/CS_URS_2021_02/771274124"/>
    <hyperlink ref="F5497" r:id="rId246" display="https://podminky.urs.cz/item/CS_URS_2021_02/771274242"/>
    <hyperlink ref="F5513" r:id="rId247" display="https://podminky.urs.cz/item/CS_URS_2021_02/771471810"/>
    <hyperlink ref="F5550" r:id="rId248" display="https://podminky.urs.cz/item/CS_URS_2021_02/771474112"/>
    <hyperlink ref="F5562" r:id="rId249" display="https://podminky.urs.cz/item/CS_URS_2021_02/771474132"/>
    <hyperlink ref="F5573" r:id="rId250" display="https://podminky.urs.cz/item/CS_URS_2021_02/771571810"/>
    <hyperlink ref="F5613" r:id="rId251" display="https://podminky.urs.cz/item/CS_URS_2021_02/771574263"/>
    <hyperlink ref="F5635" r:id="rId252" display="https://podminky.urs.cz/item/CS_URS_2021_02/771577111"/>
    <hyperlink ref="F5647" r:id="rId253" display="https://podminky.urs.cz/item/CS_URS_2021_02/771577114"/>
    <hyperlink ref="F5650" r:id="rId254" display="https://podminky.urs.cz/item/CS_URS_2021_02/771577115"/>
    <hyperlink ref="F5653" r:id="rId255" display="https://podminky.urs.cz/item/CS_URS_2021_02/771592011"/>
    <hyperlink ref="F5656" r:id="rId256" display="https://podminky.urs.cz/item/CS_URS_2021_02/998771101"/>
    <hyperlink ref="F5660" r:id="rId257" display="https://podminky.urs.cz/item/CS_URS_2021_02/776111111"/>
    <hyperlink ref="F5668" r:id="rId258" display="https://podminky.urs.cz/item/CS_URS_2021_02/776111311"/>
    <hyperlink ref="F5671" r:id="rId259" display="https://podminky.urs.cz/item/CS_URS_2021_02/776121111"/>
    <hyperlink ref="F5674" r:id="rId260" display="https://podminky.urs.cz/item/CS_URS_2021_02/776141111"/>
    <hyperlink ref="F5682" r:id="rId261" display="https://podminky.urs.cz/item/CS_URS_2021_02/776201812"/>
    <hyperlink ref="F5693" r:id="rId262" display="https://podminky.urs.cz/item/CS_URS_2021_02/776221211"/>
    <hyperlink ref="F5704" r:id="rId263" display="https://podminky.urs.cz/item/CS_URS_2021_02/776411112"/>
    <hyperlink ref="F5728" r:id="rId264" display="https://podminky.urs.cz/item/CS_URS_2021_02/776991121"/>
    <hyperlink ref="F5731" r:id="rId265" display="https://podminky.urs.cz/item/CS_URS_2021_02/998776101"/>
    <hyperlink ref="F5735" r:id="rId266" display="https://podminky.urs.cz/item/CS_URS_2021_02/777111111"/>
    <hyperlink ref="F5738" r:id="rId267" display="https://podminky.urs.cz/item/CS_URS_2021_02/776141112"/>
    <hyperlink ref="F5746" r:id="rId268" display="https://podminky.urs.cz/item/CS_URS_2021_02/777111123"/>
    <hyperlink ref="F5749" r:id="rId269" display="https://podminky.urs.cz/item/CS_URS_2021_02/777131101"/>
    <hyperlink ref="F5752" r:id="rId270" display="https://podminky.urs.cz/item/CS_URS_2021_02/777131201"/>
    <hyperlink ref="F5767" r:id="rId271" display="https://podminky.urs.cz/item/CS_URS_2021_02/998777101"/>
    <hyperlink ref="F5771" r:id="rId272" display="https://podminky.urs.cz/item/CS_URS_2021_02/781111011"/>
    <hyperlink ref="F5835" r:id="rId273" display="https://podminky.urs.cz/item/CS_URS_2021_02/781131241"/>
    <hyperlink ref="F5843" r:id="rId274" display="https://podminky.urs.cz/item/CS_URS_2021_02/781131242"/>
    <hyperlink ref="F5849" r:id="rId275" display="https://podminky.urs.cz/item/CS_URS_2021_02/781131261"/>
    <hyperlink ref="F5859" r:id="rId276" display="https://podminky.urs.cz/item/CS_URS_2021_02/781131264"/>
    <hyperlink ref="F5871" r:id="rId277" display="https://podminky.urs.cz/item/CS_URS_2021_02/781121011"/>
    <hyperlink ref="F5874" r:id="rId278" display="https://podminky.urs.cz/item/CS_URS_2021_02/781474226"/>
    <hyperlink ref="F5893" r:id="rId279" display="https://podminky.urs.cz/item/CS_URS_2021_02/781477111"/>
    <hyperlink ref="F5896" r:id="rId280" display="https://podminky.urs.cz/item/CS_URS_2021_02/781477114"/>
    <hyperlink ref="F5899" r:id="rId281" display="https://podminky.urs.cz/item/CS_URS_2021_02/781477115"/>
    <hyperlink ref="F5902" r:id="rId282" display="https://podminky.urs.cz/item/CS_URS_2021_02/781494111"/>
    <hyperlink ref="F5911" r:id="rId283" display="https://podminky.urs.cz/item/CS_URS_2021_02/781494511"/>
    <hyperlink ref="F5921" r:id="rId284" display="https://podminky.urs.cz/item/CS_URS_2021_02/781495211"/>
    <hyperlink ref="F5924" r:id="rId285" display="https://podminky.urs.cz/item/CS_URS_2021_02/781571141"/>
    <hyperlink ref="F5960" r:id="rId286" display="https://podminky.urs.cz/item/CS_URS_2021_02/781771113"/>
    <hyperlink ref="F5973" r:id="rId287" display="https://podminky.urs.cz/item/CS_URS_2021_02/998781101"/>
    <hyperlink ref="F5977" r:id="rId288" display="https://podminky.urs.cz/item/CS_URS_2021_02/783201401"/>
    <hyperlink ref="F6054" r:id="rId289" display="https://podminky.urs.cz/item/CS_URS_2021_02/783213121"/>
    <hyperlink ref="F6057" r:id="rId290" display="https://podminky.urs.cz/item/CS_URS_2021_02/783218111"/>
    <hyperlink ref="F6067" r:id="rId291" display="https://podminky.urs.cz/item/CS_URS_2021_02/783301303"/>
    <hyperlink ref="F6115" r:id="rId292" display="https://podminky.urs.cz/item/CS_URS_2021_02/783301401"/>
    <hyperlink ref="F6118" r:id="rId293" display="https://podminky.urs.cz/item/CS_URS_2021_02/783306809"/>
    <hyperlink ref="F6127" r:id="rId294" display="https://podminky.urs.cz/item/CS_URS_2021_02/783317105"/>
    <hyperlink ref="F6156" r:id="rId295" display="https://podminky.urs.cz/item/CS_URS_2021_02/783314201"/>
    <hyperlink ref="F6199" r:id="rId296" display="https://podminky.urs.cz/item/CS_URS_2021_02/783315101"/>
    <hyperlink ref="F6202" r:id="rId297" display="https://podminky.urs.cz/item/CS_URS_2021_02/783317101"/>
    <hyperlink ref="F6359" r:id="rId298" display="https://podminky.urs.cz/item/CS_URS_2021_02/783823135"/>
    <hyperlink ref="F6404" r:id="rId299" display="https://podminky.urs.cz/item/CS_URS_2021_02/783827425"/>
    <hyperlink ref="F6449" r:id="rId300" display="https://podminky.urs.cz/item/CS_URS_2021_02/783897611"/>
    <hyperlink ref="F6454" r:id="rId301" display="https://podminky.urs.cz/item/CS_URS_2021_02/784111001"/>
    <hyperlink ref="F6457" r:id="rId302" display="https://podminky.urs.cz/item/CS_URS_2021_02/784171111"/>
    <hyperlink ref="F6477" r:id="rId303" display="https://podminky.urs.cz/item/CS_URS_2021_02/784181131"/>
    <hyperlink ref="F6480" r:id="rId304" display="https://podminky.urs.cz/item/CS_URS_2021_02/784331001"/>
    <hyperlink ref="F6641" r:id="rId305" display="https://podminky.urs.cz/item/CS_URS_2021_02/787600801"/>
    <hyperlink ref="F6649" r:id="rId306" display="https://podminky.urs.cz/item/CS_URS_2021_02/787600802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307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90</v>
      </c>
    </row>
    <row r="3" s="1" customFormat="1" ht="6.96" customHeight="1">
      <c r="B3" s="147"/>
      <c r="C3" s="148"/>
      <c r="D3" s="148"/>
      <c r="E3" s="148"/>
      <c r="F3" s="148"/>
      <c r="G3" s="148"/>
      <c r="H3" s="148"/>
      <c r="I3" s="148"/>
      <c r="J3" s="148"/>
      <c r="K3" s="148"/>
      <c r="L3" s="21"/>
      <c r="AT3" s="18" t="s">
        <v>82</v>
      </c>
    </row>
    <row r="4" s="1" customFormat="1" ht="24.96" customHeight="1">
      <c r="B4" s="21"/>
      <c r="D4" s="149" t="s">
        <v>122</v>
      </c>
      <c r="L4" s="21"/>
      <c r="M4" s="150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51" t="s">
        <v>16</v>
      </c>
      <c r="L6" s="21"/>
    </row>
    <row r="7" s="1" customFormat="1" ht="16.5" customHeight="1">
      <c r="B7" s="21"/>
      <c r="E7" s="152" t="str">
        <f>'Rekapitulace stavby'!K6</f>
        <v>Nové Město pod Smrkem</v>
      </c>
      <c r="F7" s="151"/>
      <c r="G7" s="151"/>
      <c r="H7" s="151"/>
      <c r="L7" s="21"/>
    </row>
    <row r="8" s="1" customFormat="1" ht="12" customHeight="1">
      <c r="B8" s="21"/>
      <c r="D8" s="151" t="s">
        <v>123</v>
      </c>
      <c r="L8" s="21"/>
    </row>
    <row r="9" s="2" customFormat="1" ht="16.5" customHeight="1">
      <c r="A9" s="39"/>
      <c r="B9" s="45"/>
      <c r="C9" s="39"/>
      <c r="D9" s="39"/>
      <c r="E9" s="152" t="s">
        <v>124</v>
      </c>
      <c r="F9" s="39"/>
      <c r="G9" s="39"/>
      <c r="H9" s="39"/>
      <c r="I9" s="39"/>
      <c r="J9" s="39"/>
      <c r="K9" s="39"/>
      <c r="L9" s="64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 ht="12" customHeight="1">
      <c r="A10" s="39"/>
      <c r="B10" s="45"/>
      <c r="C10" s="39"/>
      <c r="D10" s="151" t="s">
        <v>125</v>
      </c>
      <c r="E10" s="39"/>
      <c r="F10" s="39"/>
      <c r="G10" s="39"/>
      <c r="H10" s="39"/>
      <c r="I10" s="39"/>
      <c r="J10" s="39"/>
      <c r="K10" s="39"/>
      <c r="L10" s="64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6.5" customHeight="1">
      <c r="A11" s="39"/>
      <c r="B11" s="45"/>
      <c r="C11" s="39"/>
      <c r="D11" s="39"/>
      <c r="E11" s="153" t="s">
        <v>4564</v>
      </c>
      <c r="F11" s="39"/>
      <c r="G11" s="39"/>
      <c r="H11" s="39"/>
      <c r="I11" s="39"/>
      <c r="J11" s="39"/>
      <c r="K11" s="39"/>
      <c r="L11" s="64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>
      <c r="A12" s="39"/>
      <c r="B12" s="45"/>
      <c r="C12" s="39"/>
      <c r="D12" s="39"/>
      <c r="E12" s="39"/>
      <c r="F12" s="39"/>
      <c r="G12" s="39"/>
      <c r="H12" s="39"/>
      <c r="I12" s="39"/>
      <c r="J12" s="39"/>
      <c r="K12" s="39"/>
      <c r="L12" s="64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2" customHeight="1">
      <c r="A13" s="39"/>
      <c r="B13" s="45"/>
      <c r="C13" s="39"/>
      <c r="D13" s="151" t="s">
        <v>18</v>
      </c>
      <c r="E13" s="39"/>
      <c r="F13" s="142" t="s">
        <v>1</v>
      </c>
      <c r="G13" s="39"/>
      <c r="H13" s="39"/>
      <c r="I13" s="151" t="s">
        <v>19</v>
      </c>
      <c r="J13" s="142" t="s">
        <v>1</v>
      </c>
      <c r="K13" s="39"/>
      <c r="L13" s="64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51" t="s">
        <v>20</v>
      </c>
      <c r="E14" s="39"/>
      <c r="F14" s="142" t="s">
        <v>127</v>
      </c>
      <c r="G14" s="39"/>
      <c r="H14" s="39"/>
      <c r="I14" s="151" t="s">
        <v>22</v>
      </c>
      <c r="J14" s="154" t="str">
        <f>'Rekapitulace stavby'!AN8</f>
        <v>8. 11. 2021</v>
      </c>
      <c r="K14" s="39"/>
      <c r="L14" s="64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0.8" customHeight="1">
      <c r="A15" s="39"/>
      <c r="B15" s="45"/>
      <c r="C15" s="39"/>
      <c r="D15" s="39"/>
      <c r="E15" s="39"/>
      <c r="F15" s="39"/>
      <c r="G15" s="39"/>
      <c r="H15" s="39"/>
      <c r="I15" s="39"/>
      <c r="J15" s="39"/>
      <c r="K15" s="39"/>
      <c r="L15" s="64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51" t="s">
        <v>24</v>
      </c>
      <c r="E16" s="39"/>
      <c r="F16" s="39"/>
      <c r="G16" s="39"/>
      <c r="H16" s="39"/>
      <c r="I16" s="151" t="s">
        <v>25</v>
      </c>
      <c r="J16" s="142" t="s">
        <v>128</v>
      </c>
      <c r="K16" s="39"/>
      <c r="L16" s="64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8" customHeight="1">
      <c r="A17" s="39"/>
      <c r="B17" s="45"/>
      <c r="C17" s="39"/>
      <c r="D17" s="39"/>
      <c r="E17" s="142" t="s">
        <v>129</v>
      </c>
      <c r="F17" s="39"/>
      <c r="G17" s="39"/>
      <c r="H17" s="39"/>
      <c r="I17" s="151" t="s">
        <v>26</v>
      </c>
      <c r="J17" s="142" t="s">
        <v>130</v>
      </c>
      <c r="K17" s="39"/>
      <c r="L17" s="64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6.96" customHeight="1">
      <c r="A18" s="39"/>
      <c r="B18" s="45"/>
      <c r="C18" s="39"/>
      <c r="D18" s="39"/>
      <c r="E18" s="39"/>
      <c r="F18" s="39"/>
      <c r="G18" s="39"/>
      <c r="H18" s="39"/>
      <c r="I18" s="39"/>
      <c r="J18" s="39"/>
      <c r="K18" s="39"/>
      <c r="L18" s="64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2" customHeight="1">
      <c r="A19" s="39"/>
      <c r="B19" s="45"/>
      <c r="C19" s="39"/>
      <c r="D19" s="151" t="s">
        <v>27</v>
      </c>
      <c r="E19" s="39"/>
      <c r="F19" s="39"/>
      <c r="G19" s="39"/>
      <c r="H19" s="39"/>
      <c r="I19" s="151" t="s">
        <v>25</v>
      </c>
      <c r="J19" s="34" t="str">
        <f>'Rekapitulace stavby'!AN13</f>
        <v>Vyplň údaj</v>
      </c>
      <c r="K19" s="39"/>
      <c r="L19" s="64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8" customHeight="1">
      <c r="A20" s="39"/>
      <c r="B20" s="45"/>
      <c r="C20" s="39"/>
      <c r="D20" s="39"/>
      <c r="E20" s="34" t="str">
        <f>'Rekapitulace stavby'!E14</f>
        <v>Vyplň údaj</v>
      </c>
      <c r="F20" s="142"/>
      <c r="G20" s="142"/>
      <c r="H20" s="142"/>
      <c r="I20" s="151" t="s">
        <v>26</v>
      </c>
      <c r="J20" s="34" t="str">
        <f>'Rekapitulace stavby'!AN14</f>
        <v>Vyplň údaj</v>
      </c>
      <c r="K20" s="39"/>
      <c r="L20" s="64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6.96" customHeight="1">
      <c r="A21" s="39"/>
      <c r="B21" s="45"/>
      <c r="C21" s="39"/>
      <c r="D21" s="39"/>
      <c r="E21" s="39"/>
      <c r="F21" s="39"/>
      <c r="G21" s="39"/>
      <c r="H21" s="39"/>
      <c r="I21" s="39"/>
      <c r="J21" s="39"/>
      <c r="K21" s="39"/>
      <c r="L21" s="64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2" customHeight="1">
      <c r="A22" s="39"/>
      <c r="B22" s="45"/>
      <c r="C22" s="39"/>
      <c r="D22" s="151" t="s">
        <v>29</v>
      </c>
      <c r="E22" s="39"/>
      <c r="F22" s="39"/>
      <c r="G22" s="39"/>
      <c r="H22" s="39"/>
      <c r="I22" s="151" t="s">
        <v>25</v>
      </c>
      <c r="J22" s="142" t="s">
        <v>131</v>
      </c>
      <c r="K22" s="39"/>
      <c r="L22" s="64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8" customHeight="1">
      <c r="A23" s="39"/>
      <c r="B23" s="45"/>
      <c r="C23" s="39"/>
      <c r="D23" s="39"/>
      <c r="E23" s="142" t="s">
        <v>132</v>
      </c>
      <c r="F23" s="39"/>
      <c r="G23" s="39"/>
      <c r="H23" s="39"/>
      <c r="I23" s="151" t="s">
        <v>26</v>
      </c>
      <c r="J23" s="142" t="s">
        <v>133</v>
      </c>
      <c r="K23" s="39"/>
      <c r="L23" s="64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6.96" customHeight="1">
      <c r="A24" s="39"/>
      <c r="B24" s="45"/>
      <c r="C24" s="39"/>
      <c r="D24" s="39"/>
      <c r="E24" s="39"/>
      <c r="F24" s="39"/>
      <c r="G24" s="39"/>
      <c r="H24" s="39"/>
      <c r="I24" s="39"/>
      <c r="J24" s="39"/>
      <c r="K24" s="39"/>
      <c r="L24" s="64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2" customHeight="1">
      <c r="A25" s="39"/>
      <c r="B25" s="45"/>
      <c r="C25" s="39"/>
      <c r="D25" s="151" t="s">
        <v>31</v>
      </c>
      <c r="E25" s="39"/>
      <c r="F25" s="39"/>
      <c r="G25" s="39"/>
      <c r="H25" s="39"/>
      <c r="I25" s="151" t="s">
        <v>25</v>
      </c>
      <c r="J25" s="142" t="s">
        <v>1</v>
      </c>
      <c r="K25" s="39"/>
      <c r="L25" s="64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8" customHeight="1">
      <c r="A26" s="39"/>
      <c r="B26" s="45"/>
      <c r="C26" s="39"/>
      <c r="D26" s="39"/>
      <c r="E26" s="142" t="s">
        <v>21</v>
      </c>
      <c r="F26" s="39"/>
      <c r="G26" s="39"/>
      <c r="H26" s="39"/>
      <c r="I26" s="151" t="s">
        <v>26</v>
      </c>
      <c r="J26" s="142" t="s">
        <v>1</v>
      </c>
      <c r="K26" s="39"/>
      <c r="L26" s="64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6.96" customHeight="1">
      <c r="A27" s="39"/>
      <c r="B27" s="45"/>
      <c r="C27" s="39"/>
      <c r="D27" s="39"/>
      <c r="E27" s="39"/>
      <c r="F27" s="39"/>
      <c r="G27" s="39"/>
      <c r="H27" s="39"/>
      <c r="I27" s="39"/>
      <c r="J27" s="39"/>
      <c r="K27" s="39"/>
      <c r="L27" s="64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2" customHeight="1">
      <c r="A28" s="39"/>
      <c r="B28" s="45"/>
      <c r="C28" s="39"/>
      <c r="D28" s="151" t="s">
        <v>32</v>
      </c>
      <c r="E28" s="39"/>
      <c r="F28" s="39"/>
      <c r="G28" s="39"/>
      <c r="H28" s="39"/>
      <c r="I28" s="39"/>
      <c r="J28" s="39"/>
      <c r="K28" s="39"/>
      <c r="L28" s="64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8" customFormat="1" ht="16.5" customHeight="1">
      <c r="A29" s="155"/>
      <c r="B29" s="156"/>
      <c r="C29" s="155"/>
      <c r="D29" s="155"/>
      <c r="E29" s="157" t="s">
        <v>1</v>
      </c>
      <c r="F29" s="157"/>
      <c r="G29" s="157"/>
      <c r="H29" s="157"/>
      <c r="I29" s="155"/>
      <c r="J29" s="155"/>
      <c r="K29" s="155"/>
      <c r="L29" s="158"/>
      <c r="S29" s="155"/>
      <c r="T29" s="155"/>
      <c r="U29" s="155"/>
      <c r="V29" s="155"/>
      <c r="W29" s="155"/>
      <c r="X29" s="155"/>
      <c r="Y29" s="155"/>
      <c r="Z29" s="155"/>
      <c r="AA29" s="155"/>
      <c r="AB29" s="155"/>
      <c r="AC29" s="155"/>
      <c r="AD29" s="155"/>
      <c r="AE29" s="155"/>
    </row>
    <row r="30" s="2" customFormat="1" ht="6.96" customHeight="1">
      <c r="A30" s="39"/>
      <c r="B30" s="45"/>
      <c r="C30" s="39"/>
      <c r="D30" s="39"/>
      <c r="E30" s="39"/>
      <c r="F30" s="39"/>
      <c r="G30" s="39"/>
      <c r="H30" s="39"/>
      <c r="I30" s="39"/>
      <c r="J30" s="39"/>
      <c r="K30" s="39"/>
      <c r="L30" s="64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9"/>
      <c r="E31" s="159"/>
      <c r="F31" s="159"/>
      <c r="G31" s="159"/>
      <c r="H31" s="159"/>
      <c r="I31" s="159"/>
      <c r="J31" s="159"/>
      <c r="K31" s="159"/>
      <c r="L31" s="64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25.44" customHeight="1">
      <c r="A32" s="39"/>
      <c r="B32" s="45"/>
      <c r="C32" s="39"/>
      <c r="D32" s="160" t="s">
        <v>33</v>
      </c>
      <c r="E32" s="39"/>
      <c r="F32" s="39"/>
      <c r="G32" s="39"/>
      <c r="H32" s="39"/>
      <c r="I32" s="39"/>
      <c r="J32" s="161">
        <f>ROUND(J129, 2)</f>
        <v>0</v>
      </c>
      <c r="K32" s="39"/>
      <c r="L32" s="64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6.96" customHeight="1">
      <c r="A33" s="39"/>
      <c r="B33" s="45"/>
      <c r="C33" s="39"/>
      <c r="D33" s="159"/>
      <c r="E33" s="159"/>
      <c r="F33" s="159"/>
      <c r="G33" s="159"/>
      <c r="H33" s="159"/>
      <c r="I33" s="159"/>
      <c r="J33" s="159"/>
      <c r="K33" s="159"/>
      <c r="L33" s="64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39"/>
      <c r="F34" s="162" t="s">
        <v>35</v>
      </c>
      <c r="G34" s="39"/>
      <c r="H34" s="39"/>
      <c r="I34" s="162" t="s">
        <v>34</v>
      </c>
      <c r="J34" s="162" t="s">
        <v>36</v>
      </c>
      <c r="K34" s="39"/>
      <c r="L34" s="64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14.4" customHeight="1">
      <c r="A35" s="39"/>
      <c r="B35" s="45"/>
      <c r="C35" s="39"/>
      <c r="D35" s="163" t="s">
        <v>37</v>
      </c>
      <c r="E35" s="151" t="s">
        <v>38</v>
      </c>
      <c r="F35" s="164">
        <f>ROUND((SUM(BE129:BE551)),  2)</f>
        <v>0</v>
      </c>
      <c r="G35" s="39"/>
      <c r="H35" s="39"/>
      <c r="I35" s="165">
        <v>0.20999999999999999</v>
      </c>
      <c r="J35" s="164">
        <f>ROUND(((SUM(BE129:BE551))*I35),  2)</f>
        <v>0</v>
      </c>
      <c r="K35" s="39"/>
      <c r="L35" s="64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151" t="s">
        <v>39</v>
      </c>
      <c r="F36" s="164">
        <f>ROUND((SUM(BF129:BF551)),  2)</f>
        <v>0</v>
      </c>
      <c r="G36" s="39"/>
      <c r="H36" s="39"/>
      <c r="I36" s="165">
        <v>0.14999999999999999</v>
      </c>
      <c r="J36" s="164">
        <f>ROUND(((SUM(BF129:BF551))*I36),  2)</f>
        <v>0</v>
      </c>
      <c r="K36" s="39"/>
      <c r="L36" s="64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51" t="s">
        <v>40</v>
      </c>
      <c r="F37" s="164">
        <f>ROUND((SUM(BG129:BG551)),  2)</f>
        <v>0</v>
      </c>
      <c r="G37" s="39"/>
      <c r="H37" s="39"/>
      <c r="I37" s="165">
        <v>0.20999999999999999</v>
      </c>
      <c r="J37" s="164">
        <f>0</f>
        <v>0</v>
      </c>
      <c r="K37" s="39"/>
      <c r="L37" s="64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hidden="1" s="2" customFormat="1" ht="14.4" customHeight="1">
      <c r="A38" s="39"/>
      <c r="B38" s="45"/>
      <c r="C38" s="39"/>
      <c r="D38" s="39"/>
      <c r="E38" s="151" t="s">
        <v>41</v>
      </c>
      <c r="F38" s="164">
        <f>ROUND((SUM(BH129:BH551)),  2)</f>
        <v>0</v>
      </c>
      <c r="G38" s="39"/>
      <c r="H38" s="39"/>
      <c r="I38" s="165">
        <v>0.14999999999999999</v>
      </c>
      <c r="J38" s="164">
        <f>0</f>
        <v>0</v>
      </c>
      <c r="K38" s="39"/>
      <c r="L38" s="64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51" t="s">
        <v>42</v>
      </c>
      <c r="F39" s="164">
        <f>ROUND((SUM(BI129:BI551)),  2)</f>
        <v>0</v>
      </c>
      <c r="G39" s="39"/>
      <c r="H39" s="39"/>
      <c r="I39" s="165">
        <v>0</v>
      </c>
      <c r="J39" s="164">
        <f>0</f>
        <v>0</v>
      </c>
      <c r="K39" s="39"/>
      <c r="L39" s="64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6.96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64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2" customFormat="1" ht="25.44" customHeight="1">
      <c r="A41" s="39"/>
      <c r="B41" s="45"/>
      <c r="C41" s="166"/>
      <c r="D41" s="167" t="s">
        <v>43</v>
      </c>
      <c r="E41" s="168"/>
      <c r="F41" s="168"/>
      <c r="G41" s="169" t="s">
        <v>44</v>
      </c>
      <c r="H41" s="170" t="s">
        <v>45</v>
      </c>
      <c r="I41" s="168"/>
      <c r="J41" s="171">
        <f>SUM(J32:J39)</f>
        <v>0</v>
      </c>
      <c r="K41" s="172"/>
      <c r="L41" s="64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14.4" customHeight="1">
      <c r="A42" s="39"/>
      <c r="B42" s="45"/>
      <c r="C42" s="39"/>
      <c r="D42" s="39"/>
      <c r="E42" s="39"/>
      <c r="F42" s="39"/>
      <c r="G42" s="39"/>
      <c r="H42" s="39"/>
      <c r="I42" s="39"/>
      <c r="J42" s="39"/>
      <c r="K42" s="39"/>
      <c r="L42" s="64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64"/>
      <c r="D50" s="173" t="s">
        <v>46</v>
      </c>
      <c r="E50" s="174"/>
      <c r="F50" s="174"/>
      <c r="G50" s="173" t="s">
        <v>47</v>
      </c>
      <c r="H50" s="174"/>
      <c r="I50" s="174"/>
      <c r="J50" s="174"/>
      <c r="K50" s="174"/>
      <c r="L50" s="64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75" t="s">
        <v>48</v>
      </c>
      <c r="E61" s="176"/>
      <c r="F61" s="177" t="s">
        <v>49</v>
      </c>
      <c r="G61" s="175" t="s">
        <v>48</v>
      </c>
      <c r="H61" s="176"/>
      <c r="I61" s="176"/>
      <c r="J61" s="178" t="s">
        <v>49</v>
      </c>
      <c r="K61" s="176"/>
      <c r="L61" s="64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73" t="s">
        <v>50</v>
      </c>
      <c r="E65" s="179"/>
      <c r="F65" s="179"/>
      <c r="G65" s="173" t="s">
        <v>51</v>
      </c>
      <c r="H65" s="179"/>
      <c r="I65" s="179"/>
      <c r="J65" s="179"/>
      <c r="K65" s="179"/>
      <c r="L65" s="64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75" t="s">
        <v>48</v>
      </c>
      <c r="E76" s="176"/>
      <c r="F76" s="177" t="s">
        <v>49</v>
      </c>
      <c r="G76" s="175" t="s">
        <v>48</v>
      </c>
      <c r="H76" s="176"/>
      <c r="I76" s="176"/>
      <c r="J76" s="178" t="s">
        <v>49</v>
      </c>
      <c r="K76" s="176"/>
      <c r="L76" s="64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80"/>
      <c r="C77" s="181"/>
      <c r="D77" s="181"/>
      <c r="E77" s="181"/>
      <c r="F77" s="181"/>
      <c r="G77" s="181"/>
      <c r="H77" s="181"/>
      <c r="I77" s="181"/>
      <c r="J77" s="181"/>
      <c r="K77" s="181"/>
      <c r="L77" s="64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s="2" customFormat="1" ht="6.96" customHeight="1">
      <c r="A81" s="39"/>
      <c r="B81" s="182"/>
      <c r="C81" s="183"/>
      <c r="D81" s="183"/>
      <c r="E81" s="183"/>
      <c r="F81" s="183"/>
      <c r="G81" s="183"/>
      <c r="H81" s="183"/>
      <c r="I81" s="183"/>
      <c r="J81" s="183"/>
      <c r="K81" s="183"/>
      <c r="L81" s="64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24.96" customHeight="1">
      <c r="A82" s="39"/>
      <c r="B82" s="40"/>
      <c r="C82" s="24" t="s">
        <v>134</v>
      </c>
      <c r="D82" s="41"/>
      <c r="E82" s="41"/>
      <c r="F82" s="41"/>
      <c r="G82" s="41"/>
      <c r="H82" s="41"/>
      <c r="I82" s="41"/>
      <c r="J82" s="41"/>
      <c r="K82" s="41"/>
      <c r="L82" s="64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64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2" customHeight="1">
      <c r="A84" s="39"/>
      <c r="B84" s="40"/>
      <c r="C84" s="33" t="s">
        <v>16</v>
      </c>
      <c r="D84" s="41"/>
      <c r="E84" s="41"/>
      <c r="F84" s="41"/>
      <c r="G84" s="41"/>
      <c r="H84" s="41"/>
      <c r="I84" s="41"/>
      <c r="J84" s="41"/>
      <c r="K84" s="41"/>
      <c r="L84" s="64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6.5" customHeight="1">
      <c r="A85" s="39"/>
      <c r="B85" s="40"/>
      <c r="C85" s="41"/>
      <c r="D85" s="41"/>
      <c r="E85" s="184" t="str">
        <f>E7</f>
        <v>Nové Město pod Smrkem</v>
      </c>
      <c r="F85" s="33"/>
      <c r="G85" s="33"/>
      <c r="H85" s="33"/>
      <c r="I85" s="41"/>
      <c r="J85" s="41"/>
      <c r="K85" s="41"/>
      <c r="L85" s="64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1" customFormat="1" ht="12" customHeight="1">
      <c r="B86" s="22"/>
      <c r="C86" s="33" t="s">
        <v>123</v>
      </c>
      <c r="D86" s="23"/>
      <c r="E86" s="23"/>
      <c r="F86" s="23"/>
      <c r="G86" s="23"/>
      <c r="H86" s="23"/>
      <c r="I86" s="23"/>
      <c r="J86" s="23"/>
      <c r="K86" s="23"/>
      <c r="L86" s="21"/>
    </row>
    <row r="87" s="2" customFormat="1" ht="16.5" customHeight="1">
      <c r="A87" s="39"/>
      <c r="B87" s="40"/>
      <c r="C87" s="41"/>
      <c r="D87" s="41"/>
      <c r="E87" s="184" t="s">
        <v>124</v>
      </c>
      <c r="F87" s="41"/>
      <c r="G87" s="41"/>
      <c r="H87" s="41"/>
      <c r="I87" s="41"/>
      <c r="J87" s="41"/>
      <c r="K87" s="41"/>
      <c r="L87" s="64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12" customHeight="1">
      <c r="A88" s="39"/>
      <c r="B88" s="40"/>
      <c r="C88" s="33" t="s">
        <v>125</v>
      </c>
      <c r="D88" s="41"/>
      <c r="E88" s="41"/>
      <c r="F88" s="41"/>
      <c r="G88" s="41"/>
      <c r="H88" s="41"/>
      <c r="I88" s="41"/>
      <c r="J88" s="41"/>
      <c r="K88" s="41"/>
      <c r="L88" s="64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6.5" customHeight="1">
      <c r="A89" s="39"/>
      <c r="B89" s="40"/>
      <c r="C89" s="41"/>
      <c r="D89" s="41"/>
      <c r="E89" s="77" t="str">
        <f>E11</f>
        <v>SO 10_3_1 - Zdravotně technické instalace</v>
      </c>
      <c r="F89" s="41"/>
      <c r="G89" s="41"/>
      <c r="H89" s="41"/>
      <c r="I89" s="41"/>
      <c r="J89" s="41"/>
      <c r="K89" s="41"/>
      <c r="L89" s="64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64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12" customHeight="1">
      <c r="A91" s="39"/>
      <c r="B91" s="40"/>
      <c r="C91" s="33" t="s">
        <v>20</v>
      </c>
      <c r="D91" s="41"/>
      <c r="E91" s="41"/>
      <c r="F91" s="28" t="str">
        <f>F14</f>
        <v>č.p. 1690, 1691/5, 1691/1, 1691/9</v>
      </c>
      <c r="G91" s="41"/>
      <c r="H91" s="41"/>
      <c r="I91" s="33" t="s">
        <v>22</v>
      </c>
      <c r="J91" s="80" t="str">
        <f>IF(J14="","",J14)</f>
        <v>8. 11. 2021</v>
      </c>
      <c r="K91" s="41"/>
      <c r="L91" s="64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6.96" customHeight="1">
      <c r="A92" s="39"/>
      <c r="B92" s="40"/>
      <c r="C92" s="41"/>
      <c r="D92" s="41"/>
      <c r="E92" s="41"/>
      <c r="F92" s="41"/>
      <c r="G92" s="41"/>
      <c r="H92" s="41"/>
      <c r="I92" s="41"/>
      <c r="J92" s="41"/>
      <c r="K92" s="41"/>
      <c r="L92" s="64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2" customFormat="1" ht="40.05" customHeight="1">
      <c r="A93" s="39"/>
      <c r="B93" s="40"/>
      <c r="C93" s="33" t="s">
        <v>24</v>
      </c>
      <c r="D93" s="41"/>
      <c r="E93" s="41"/>
      <c r="F93" s="28" t="str">
        <f>E17</f>
        <v>Správa železnic, so, Dlážděná 1003/7, Praha</v>
      </c>
      <c r="G93" s="41"/>
      <c r="H93" s="41"/>
      <c r="I93" s="33" t="s">
        <v>29</v>
      </c>
      <c r="J93" s="37" t="str">
        <f>E23</f>
        <v>PRODIN a.s., K Vápence 2745, Pardubice</v>
      </c>
      <c r="K93" s="41"/>
      <c r="L93" s="64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="2" customFormat="1" ht="15.15" customHeight="1">
      <c r="A94" s="39"/>
      <c r="B94" s="40"/>
      <c r="C94" s="33" t="s">
        <v>27</v>
      </c>
      <c r="D94" s="41"/>
      <c r="E94" s="41"/>
      <c r="F94" s="28" t="str">
        <f>IF(E20="","",E20)</f>
        <v>Vyplň údaj</v>
      </c>
      <c r="G94" s="41"/>
      <c r="H94" s="41"/>
      <c r="I94" s="33" t="s">
        <v>31</v>
      </c>
      <c r="J94" s="37" t="str">
        <f>E26</f>
        <v xml:space="preserve"> </v>
      </c>
      <c r="K94" s="41"/>
      <c r="L94" s="64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64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s="2" customFormat="1" ht="29.28" customHeight="1">
      <c r="A96" s="39"/>
      <c r="B96" s="40"/>
      <c r="C96" s="185" t="s">
        <v>135</v>
      </c>
      <c r="D96" s="186"/>
      <c r="E96" s="186"/>
      <c r="F96" s="186"/>
      <c r="G96" s="186"/>
      <c r="H96" s="186"/>
      <c r="I96" s="186"/>
      <c r="J96" s="187" t="s">
        <v>136</v>
      </c>
      <c r="K96" s="186"/>
      <c r="L96" s="64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</row>
    <row r="97" s="2" customFormat="1" ht="10.32" customHeight="1">
      <c r="A97" s="39"/>
      <c r="B97" s="40"/>
      <c r="C97" s="41"/>
      <c r="D97" s="41"/>
      <c r="E97" s="41"/>
      <c r="F97" s="41"/>
      <c r="G97" s="41"/>
      <c r="H97" s="41"/>
      <c r="I97" s="41"/>
      <c r="J97" s="41"/>
      <c r="K97" s="41"/>
      <c r="L97" s="64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</row>
    <row r="98" s="2" customFormat="1" ht="22.8" customHeight="1">
      <c r="A98" s="39"/>
      <c r="B98" s="40"/>
      <c r="C98" s="188" t="s">
        <v>137</v>
      </c>
      <c r="D98" s="41"/>
      <c r="E98" s="41"/>
      <c r="F98" s="41"/>
      <c r="G98" s="41"/>
      <c r="H98" s="41"/>
      <c r="I98" s="41"/>
      <c r="J98" s="111">
        <f>J129</f>
        <v>0</v>
      </c>
      <c r="K98" s="41"/>
      <c r="L98" s="64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U98" s="18" t="s">
        <v>138</v>
      </c>
    </row>
    <row r="99" s="9" customFormat="1" ht="24.96" customHeight="1">
      <c r="A99" s="9"/>
      <c r="B99" s="189"/>
      <c r="C99" s="190"/>
      <c r="D99" s="191" t="s">
        <v>4565</v>
      </c>
      <c r="E99" s="192"/>
      <c r="F99" s="192"/>
      <c r="G99" s="192"/>
      <c r="H99" s="192"/>
      <c r="I99" s="192"/>
      <c r="J99" s="193">
        <f>J130</f>
        <v>0</v>
      </c>
      <c r="K99" s="190"/>
      <c r="L99" s="194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95"/>
      <c r="C100" s="134"/>
      <c r="D100" s="196" t="s">
        <v>4566</v>
      </c>
      <c r="E100" s="197"/>
      <c r="F100" s="197"/>
      <c r="G100" s="197"/>
      <c r="H100" s="197"/>
      <c r="I100" s="197"/>
      <c r="J100" s="198">
        <f>J131</f>
        <v>0</v>
      </c>
      <c r="K100" s="134"/>
      <c r="L100" s="199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5"/>
      <c r="C101" s="134"/>
      <c r="D101" s="196" t="s">
        <v>4567</v>
      </c>
      <c r="E101" s="197"/>
      <c r="F101" s="197"/>
      <c r="G101" s="197"/>
      <c r="H101" s="197"/>
      <c r="I101" s="197"/>
      <c r="J101" s="198">
        <f>J257</f>
        <v>0</v>
      </c>
      <c r="K101" s="134"/>
      <c r="L101" s="199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95"/>
      <c r="C102" s="134"/>
      <c r="D102" s="196" t="s">
        <v>4568</v>
      </c>
      <c r="E102" s="197"/>
      <c r="F102" s="197"/>
      <c r="G102" s="197"/>
      <c r="H102" s="197"/>
      <c r="I102" s="197"/>
      <c r="J102" s="198">
        <f>J431</f>
        <v>0</v>
      </c>
      <c r="K102" s="134"/>
      <c r="L102" s="199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95"/>
      <c r="C103" s="134"/>
      <c r="D103" s="196" t="s">
        <v>4569</v>
      </c>
      <c r="E103" s="197"/>
      <c r="F103" s="197"/>
      <c r="G103" s="197"/>
      <c r="H103" s="197"/>
      <c r="I103" s="197"/>
      <c r="J103" s="198">
        <f>J443</f>
        <v>0</v>
      </c>
      <c r="K103" s="134"/>
      <c r="L103" s="199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95"/>
      <c r="C104" s="134"/>
      <c r="D104" s="196" t="s">
        <v>4570</v>
      </c>
      <c r="E104" s="197"/>
      <c r="F104" s="197"/>
      <c r="G104" s="197"/>
      <c r="H104" s="197"/>
      <c r="I104" s="197"/>
      <c r="J104" s="198">
        <f>J518</f>
        <v>0</v>
      </c>
      <c r="K104" s="134"/>
      <c r="L104" s="199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95"/>
      <c r="C105" s="134"/>
      <c r="D105" s="196" t="s">
        <v>4571</v>
      </c>
      <c r="E105" s="197"/>
      <c r="F105" s="197"/>
      <c r="G105" s="197"/>
      <c r="H105" s="197"/>
      <c r="I105" s="197"/>
      <c r="J105" s="198">
        <f>J527</f>
        <v>0</v>
      </c>
      <c r="K105" s="134"/>
      <c r="L105" s="199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9" customFormat="1" ht="24.96" customHeight="1">
      <c r="A106" s="9"/>
      <c r="B106" s="189"/>
      <c r="C106" s="190"/>
      <c r="D106" s="191" t="s">
        <v>4572</v>
      </c>
      <c r="E106" s="192"/>
      <c r="F106" s="192"/>
      <c r="G106" s="192"/>
      <c r="H106" s="192"/>
      <c r="I106" s="192"/>
      <c r="J106" s="193">
        <f>J538</f>
        <v>0</v>
      </c>
      <c r="K106" s="190"/>
      <c r="L106" s="194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</row>
    <row r="107" s="10" customFormat="1" ht="19.92" customHeight="1">
      <c r="A107" s="10"/>
      <c r="B107" s="195"/>
      <c r="C107" s="134"/>
      <c r="D107" s="196" t="s">
        <v>4573</v>
      </c>
      <c r="E107" s="197"/>
      <c r="F107" s="197"/>
      <c r="G107" s="197"/>
      <c r="H107" s="197"/>
      <c r="I107" s="197"/>
      <c r="J107" s="198">
        <f>J539</f>
        <v>0</v>
      </c>
      <c r="K107" s="134"/>
      <c r="L107" s="199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2" customFormat="1" ht="21.84" customHeight="1">
      <c r="A108" s="39"/>
      <c r="B108" s="40"/>
      <c r="C108" s="41"/>
      <c r="D108" s="41"/>
      <c r="E108" s="41"/>
      <c r="F108" s="41"/>
      <c r="G108" s="41"/>
      <c r="H108" s="41"/>
      <c r="I108" s="41"/>
      <c r="J108" s="41"/>
      <c r="K108" s="41"/>
      <c r="L108" s="64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</row>
    <row r="109" s="2" customFormat="1" ht="6.96" customHeight="1">
      <c r="A109" s="39"/>
      <c r="B109" s="67"/>
      <c r="C109" s="68"/>
      <c r="D109" s="68"/>
      <c r="E109" s="68"/>
      <c r="F109" s="68"/>
      <c r="G109" s="68"/>
      <c r="H109" s="68"/>
      <c r="I109" s="68"/>
      <c r="J109" s="68"/>
      <c r="K109" s="68"/>
      <c r="L109" s="64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</row>
    <row r="113" s="2" customFormat="1" ht="6.96" customHeight="1">
      <c r="A113" s="39"/>
      <c r="B113" s="69"/>
      <c r="C113" s="70"/>
      <c r="D113" s="70"/>
      <c r="E113" s="70"/>
      <c r="F113" s="70"/>
      <c r="G113" s="70"/>
      <c r="H113" s="70"/>
      <c r="I113" s="70"/>
      <c r="J113" s="70"/>
      <c r="K113" s="70"/>
      <c r="L113" s="64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</row>
    <row r="114" s="2" customFormat="1" ht="24.96" customHeight="1">
      <c r="A114" s="39"/>
      <c r="B114" s="40"/>
      <c r="C114" s="24" t="s">
        <v>174</v>
      </c>
      <c r="D114" s="41"/>
      <c r="E114" s="41"/>
      <c r="F114" s="41"/>
      <c r="G114" s="41"/>
      <c r="H114" s="41"/>
      <c r="I114" s="41"/>
      <c r="J114" s="41"/>
      <c r="K114" s="41"/>
      <c r="L114" s="64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</row>
    <row r="115" s="2" customFormat="1" ht="6.96" customHeight="1">
      <c r="A115" s="39"/>
      <c r="B115" s="40"/>
      <c r="C115" s="41"/>
      <c r="D115" s="41"/>
      <c r="E115" s="41"/>
      <c r="F115" s="41"/>
      <c r="G115" s="41"/>
      <c r="H115" s="41"/>
      <c r="I115" s="41"/>
      <c r="J115" s="41"/>
      <c r="K115" s="41"/>
      <c r="L115" s="64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</row>
    <row r="116" s="2" customFormat="1" ht="12" customHeight="1">
      <c r="A116" s="39"/>
      <c r="B116" s="40"/>
      <c r="C116" s="33" t="s">
        <v>16</v>
      </c>
      <c r="D116" s="41"/>
      <c r="E116" s="41"/>
      <c r="F116" s="41"/>
      <c r="G116" s="41"/>
      <c r="H116" s="41"/>
      <c r="I116" s="41"/>
      <c r="J116" s="41"/>
      <c r="K116" s="41"/>
      <c r="L116" s="64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</row>
    <row r="117" s="2" customFormat="1" ht="16.5" customHeight="1">
      <c r="A117" s="39"/>
      <c r="B117" s="40"/>
      <c r="C117" s="41"/>
      <c r="D117" s="41"/>
      <c r="E117" s="184" t="str">
        <f>E7</f>
        <v>Nové Město pod Smrkem</v>
      </c>
      <c r="F117" s="33"/>
      <c r="G117" s="33"/>
      <c r="H117" s="33"/>
      <c r="I117" s="41"/>
      <c r="J117" s="41"/>
      <c r="K117" s="41"/>
      <c r="L117" s="64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</row>
    <row r="118" s="1" customFormat="1" ht="12" customHeight="1">
      <c r="B118" s="22"/>
      <c r="C118" s="33" t="s">
        <v>123</v>
      </c>
      <c r="D118" s="23"/>
      <c r="E118" s="23"/>
      <c r="F118" s="23"/>
      <c r="G118" s="23"/>
      <c r="H118" s="23"/>
      <c r="I118" s="23"/>
      <c r="J118" s="23"/>
      <c r="K118" s="23"/>
      <c r="L118" s="21"/>
    </row>
    <row r="119" s="2" customFormat="1" ht="16.5" customHeight="1">
      <c r="A119" s="39"/>
      <c r="B119" s="40"/>
      <c r="C119" s="41"/>
      <c r="D119" s="41"/>
      <c r="E119" s="184" t="s">
        <v>124</v>
      </c>
      <c r="F119" s="41"/>
      <c r="G119" s="41"/>
      <c r="H119" s="41"/>
      <c r="I119" s="41"/>
      <c r="J119" s="41"/>
      <c r="K119" s="41"/>
      <c r="L119" s="64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</row>
    <row r="120" s="2" customFormat="1" ht="12" customHeight="1">
      <c r="A120" s="39"/>
      <c r="B120" s="40"/>
      <c r="C120" s="33" t="s">
        <v>125</v>
      </c>
      <c r="D120" s="41"/>
      <c r="E120" s="41"/>
      <c r="F120" s="41"/>
      <c r="G120" s="41"/>
      <c r="H120" s="41"/>
      <c r="I120" s="41"/>
      <c r="J120" s="41"/>
      <c r="K120" s="41"/>
      <c r="L120" s="64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</row>
    <row r="121" s="2" customFormat="1" ht="16.5" customHeight="1">
      <c r="A121" s="39"/>
      <c r="B121" s="40"/>
      <c r="C121" s="41"/>
      <c r="D121" s="41"/>
      <c r="E121" s="77" t="str">
        <f>E11</f>
        <v>SO 10_3_1 - Zdravotně technické instalace</v>
      </c>
      <c r="F121" s="41"/>
      <c r="G121" s="41"/>
      <c r="H121" s="41"/>
      <c r="I121" s="41"/>
      <c r="J121" s="41"/>
      <c r="K121" s="41"/>
      <c r="L121" s="64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</row>
    <row r="122" s="2" customFormat="1" ht="6.96" customHeight="1">
      <c r="A122" s="39"/>
      <c r="B122" s="40"/>
      <c r="C122" s="41"/>
      <c r="D122" s="41"/>
      <c r="E122" s="41"/>
      <c r="F122" s="41"/>
      <c r="G122" s="41"/>
      <c r="H122" s="41"/>
      <c r="I122" s="41"/>
      <c r="J122" s="41"/>
      <c r="K122" s="41"/>
      <c r="L122" s="64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</row>
    <row r="123" s="2" customFormat="1" ht="12" customHeight="1">
      <c r="A123" s="39"/>
      <c r="B123" s="40"/>
      <c r="C123" s="33" t="s">
        <v>20</v>
      </c>
      <c r="D123" s="41"/>
      <c r="E123" s="41"/>
      <c r="F123" s="28" t="str">
        <f>F14</f>
        <v>č.p. 1690, 1691/5, 1691/1, 1691/9</v>
      </c>
      <c r="G123" s="41"/>
      <c r="H123" s="41"/>
      <c r="I123" s="33" t="s">
        <v>22</v>
      </c>
      <c r="J123" s="80" t="str">
        <f>IF(J14="","",J14)</f>
        <v>8. 11. 2021</v>
      </c>
      <c r="K123" s="41"/>
      <c r="L123" s="64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</row>
    <row r="124" s="2" customFormat="1" ht="6.96" customHeight="1">
      <c r="A124" s="39"/>
      <c r="B124" s="40"/>
      <c r="C124" s="41"/>
      <c r="D124" s="41"/>
      <c r="E124" s="41"/>
      <c r="F124" s="41"/>
      <c r="G124" s="41"/>
      <c r="H124" s="41"/>
      <c r="I124" s="41"/>
      <c r="J124" s="41"/>
      <c r="K124" s="41"/>
      <c r="L124" s="64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</row>
    <row r="125" s="2" customFormat="1" ht="40.05" customHeight="1">
      <c r="A125" s="39"/>
      <c r="B125" s="40"/>
      <c r="C125" s="33" t="s">
        <v>24</v>
      </c>
      <c r="D125" s="41"/>
      <c r="E125" s="41"/>
      <c r="F125" s="28" t="str">
        <f>E17</f>
        <v>Správa železnic, so, Dlážděná 1003/7, Praha</v>
      </c>
      <c r="G125" s="41"/>
      <c r="H125" s="41"/>
      <c r="I125" s="33" t="s">
        <v>29</v>
      </c>
      <c r="J125" s="37" t="str">
        <f>E23</f>
        <v>PRODIN a.s., K Vápence 2745, Pardubice</v>
      </c>
      <c r="K125" s="41"/>
      <c r="L125" s="64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</row>
    <row r="126" s="2" customFormat="1" ht="15.15" customHeight="1">
      <c r="A126" s="39"/>
      <c r="B126" s="40"/>
      <c r="C126" s="33" t="s">
        <v>27</v>
      </c>
      <c r="D126" s="41"/>
      <c r="E126" s="41"/>
      <c r="F126" s="28" t="str">
        <f>IF(E20="","",E20)</f>
        <v>Vyplň údaj</v>
      </c>
      <c r="G126" s="41"/>
      <c r="H126" s="41"/>
      <c r="I126" s="33" t="s">
        <v>31</v>
      </c>
      <c r="J126" s="37" t="str">
        <f>E26</f>
        <v xml:space="preserve"> </v>
      </c>
      <c r="K126" s="41"/>
      <c r="L126" s="64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</row>
    <row r="127" s="2" customFormat="1" ht="10.32" customHeight="1">
      <c r="A127" s="39"/>
      <c r="B127" s="40"/>
      <c r="C127" s="41"/>
      <c r="D127" s="41"/>
      <c r="E127" s="41"/>
      <c r="F127" s="41"/>
      <c r="G127" s="41"/>
      <c r="H127" s="41"/>
      <c r="I127" s="41"/>
      <c r="J127" s="41"/>
      <c r="K127" s="41"/>
      <c r="L127" s="64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</row>
    <row r="128" s="11" customFormat="1" ht="29.28" customHeight="1">
      <c r="A128" s="200"/>
      <c r="B128" s="201"/>
      <c r="C128" s="202" t="s">
        <v>175</v>
      </c>
      <c r="D128" s="203" t="s">
        <v>58</v>
      </c>
      <c r="E128" s="203" t="s">
        <v>54</v>
      </c>
      <c r="F128" s="203" t="s">
        <v>55</v>
      </c>
      <c r="G128" s="203" t="s">
        <v>176</v>
      </c>
      <c r="H128" s="203" t="s">
        <v>177</v>
      </c>
      <c r="I128" s="203" t="s">
        <v>178</v>
      </c>
      <c r="J128" s="204" t="s">
        <v>136</v>
      </c>
      <c r="K128" s="205" t="s">
        <v>179</v>
      </c>
      <c r="L128" s="206"/>
      <c r="M128" s="101" t="s">
        <v>1</v>
      </c>
      <c r="N128" s="102" t="s">
        <v>37</v>
      </c>
      <c r="O128" s="102" t="s">
        <v>180</v>
      </c>
      <c r="P128" s="102" t="s">
        <v>181</v>
      </c>
      <c r="Q128" s="102" t="s">
        <v>182</v>
      </c>
      <c r="R128" s="102" t="s">
        <v>183</v>
      </c>
      <c r="S128" s="102" t="s">
        <v>184</v>
      </c>
      <c r="T128" s="103" t="s">
        <v>185</v>
      </c>
      <c r="U128" s="200"/>
      <c r="V128" s="200"/>
      <c r="W128" s="200"/>
      <c r="X128" s="200"/>
      <c r="Y128" s="200"/>
      <c r="Z128" s="200"/>
      <c r="AA128" s="200"/>
      <c r="AB128" s="200"/>
      <c r="AC128" s="200"/>
      <c r="AD128" s="200"/>
      <c r="AE128" s="200"/>
    </row>
    <row r="129" s="2" customFormat="1" ht="22.8" customHeight="1">
      <c r="A129" s="39"/>
      <c r="B129" s="40"/>
      <c r="C129" s="108" t="s">
        <v>186</v>
      </c>
      <c r="D129" s="41"/>
      <c r="E129" s="41"/>
      <c r="F129" s="41"/>
      <c r="G129" s="41"/>
      <c r="H129" s="41"/>
      <c r="I129" s="41"/>
      <c r="J129" s="207">
        <f>BK129</f>
        <v>0</v>
      </c>
      <c r="K129" s="41"/>
      <c r="L129" s="45"/>
      <c r="M129" s="104"/>
      <c r="N129" s="208"/>
      <c r="O129" s="105"/>
      <c r="P129" s="209">
        <f>P130+P538</f>
        <v>0</v>
      </c>
      <c r="Q129" s="105"/>
      <c r="R129" s="209">
        <f>R130+R538</f>
        <v>0.38010292669999995</v>
      </c>
      <c r="S129" s="105"/>
      <c r="T129" s="210">
        <f>T130+T538</f>
        <v>0</v>
      </c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T129" s="18" t="s">
        <v>72</v>
      </c>
      <c r="AU129" s="18" t="s">
        <v>138</v>
      </c>
      <c r="BK129" s="211">
        <f>BK130+BK538</f>
        <v>0</v>
      </c>
    </row>
    <row r="130" s="12" customFormat="1" ht="25.92" customHeight="1">
      <c r="A130" s="12"/>
      <c r="B130" s="212"/>
      <c r="C130" s="213"/>
      <c r="D130" s="214" t="s">
        <v>72</v>
      </c>
      <c r="E130" s="215" t="s">
        <v>1990</v>
      </c>
      <c r="F130" s="215" t="s">
        <v>1990</v>
      </c>
      <c r="G130" s="213"/>
      <c r="H130" s="213"/>
      <c r="I130" s="216"/>
      <c r="J130" s="217">
        <f>BK130</f>
        <v>0</v>
      </c>
      <c r="K130" s="213"/>
      <c r="L130" s="218"/>
      <c r="M130" s="219"/>
      <c r="N130" s="220"/>
      <c r="O130" s="220"/>
      <c r="P130" s="221">
        <f>P131+P257+P431+P443+P518+P527</f>
        <v>0</v>
      </c>
      <c r="Q130" s="220"/>
      <c r="R130" s="221">
        <f>R131+R257+R431+R443+R518+R527</f>
        <v>0.38010292669999995</v>
      </c>
      <c r="S130" s="220"/>
      <c r="T130" s="222">
        <f>T131+T257+T431+T443+T518+T527</f>
        <v>0</v>
      </c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R130" s="223" t="s">
        <v>82</v>
      </c>
      <c r="AT130" s="224" t="s">
        <v>72</v>
      </c>
      <c r="AU130" s="224" t="s">
        <v>73</v>
      </c>
      <c r="AY130" s="223" t="s">
        <v>189</v>
      </c>
      <c r="BK130" s="225">
        <f>BK131+BK257+BK431+BK443+BK518+BK527</f>
        <v>0</v>
      </c>
    </row>
    <row r="131" s="12" customFormat="1" ht="22.8" customHeight="1">
      <c r="A131" s="12"/>
      <c r="B131" s="212"/>
      <c r="C131" s="213"/>
      <c r="D131" s="214" t="s">
        <v>72</v>
      </c>
      <c r="E131" s="226" t="s">
        <v>4574</v>
      </c>
      <c r="F131" s="226" t="s">
        <v>4575</v>
      </c>
      <c r="G131" s="213"/>
      <c r="H131" s="213"/>
      <c r="I131" s="216"/>
      <c r="J131" s="227">
        <f>BK131</f>
        <v>0</v>
      </c>
      <c r="K131" s="213"/>
      <c r="L131" s="218"/>
      <c r="M131" s="219"/>
      <c r="N131" s="220"/>
      <c r="O131" s="220"/>
      <c r="P131" s="221">
        <f>SUM(P132:P256)</f>
        <v>0</v>
      </c>
      <c r="Q131" s="220"/>
      <c r="R131" s="221">
        <f>SUM(R132:R256)</f>
        <v>0.22165394999999999</v>
      </c>
      <c r="S131" s="220"/>
      <c r="T131" s="222">
        <f>SUM(T132:T256)</f>
        <v>0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223" t="s">
        <v>82</v>
      </c>
      <c r="AT131" s="224" t="s">
        <v>72</v>
      </c>
      <c r="AU131" s="224" t="s">
        <v>80</v>
      </c>
      <c r="AY131" s="223" t="s">
        <v>189</v>
      </c>
      <c r="BK131" s="225">
        <f>SUM(BK132:BK256)</f>
        <v>0</v>
      </c>
    </row>
    <row r="132" s="2" customFormat="1" ht="21.75" customHeight="1">
      <c r="A132" s="39"/>
      <c r="B132" s="40"/>
      <c r="C132" s="228" t="s">
        <v>80</v>
      </c>
      <c r="D132" s="228" t="s">
        <v>191</v>
      </c>
      <c r="E132" s="229" t="s">
        <v>4576</v>
      </c>
      <c r="F132" s="230" t="s">
        <v>4577</v>
      </c>
      <c r="G132" s="231" t="s">
        <v>466</v>
      </c>
      <c r="H132" s="232">
        <v>14</v>
      </c>
      <c r="I132" s="233"/>
      <c r="J132" s="234">
        <f>ROUND(I132*H132,2)</f>
        <v>0</v>
      </c>
      <c r="K132" s="235"/>
      <c r="L132" s="45"/>
      <c r="M132" s="236" t="s">
        <v>1</v>
      </c>
      <c r="N132" s="237" t="s">
        <v>38</v>
      </c>
      <c r="O132" s="92"/>
      <c r="P132" s="238">
        <f>O132*H132</f>
        <v>0</v>
      </c>
      <c r="Q132" s="238">
        <v>0.0014215499999999999</v>
      </c>
      <c r="R132" s="238">
        <f>Q132*H132</f>
        <v>0.019901699999999998</v>
      </c>
      <c r="S132" s="238">
        <v>0</v>
      </c>
      <c r="T132" s="239">
        <f>S132*H132</f>
        <v>0</v>
      </c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R132" s="240" t="s">
        <v>306</v>
      </c>
      <c r="AT132" s="240" t="s">
        <v>191</v>
      </c>
      <c r="AU132" s="240" t="s">
        <v>82</v>
      </c>
      <c r="AY132" s="18" t="s">
        <v>189</v>
      </c>
      <c r="BE132" s="241">
        <f>IF(N132="základní",J132,0)</f>
        <v>0</v>
      </c>
      <c r="BF132" s="241">
        <f>IF(N132="snížená",J132,0)</f>
        <v>0</v>
      </c>
      <c r="BG132" s="241">
        <f>IF(N132="zákl. přenesená",J132,0)</f>
        <v>0</v>
      </c>
      <c r="BH132" s="241">
        <f>IF(N132="sníž. přenesená",J132,0)</f>
        <v>0</v>
      </c>
      <c r="BI132" s="241">
        <f>IF(N132="nulová",J132,0)</f>
        <v>0</v>
      </c>
      <c r="BJ132" s="18" t="s">
        <v>80</v>
      </c>
      <c r="BK132" s="241">
        <f>ROUND(I132*H132,2)</f>
        <v>0</v>
      </c>
      <c r="BL132" s="18" t="s">
        <v>306</v>
      </c>
      <c r="BM132" s="240" t="s">
        <v>4578</v>
      </c>
    </row>
    <row r="133" s="2" customFormat="1">
      <c r="A133" s="39"/>
      <c r="B133" s="40"/>
      <c r="C133" s="41"/>
      <c r="D133" s="242" t="s">
        <v>197</v>
      </c>
      <c r="E133" s="41"/>
      <c r="F133" s="243" t="s">
        <v>4577</v>
      </c>
      <c r="G133" s="41"/>
      <c r="H133" s="41"/>
      <c r="I133" s="244"/>
      <c r="J133" s="41"/>
      <c r="K133" s="41"/>
      <c r="L133" s="45"/>
      <c r="M133" s="245"/>
      <c r="N133" s="246"/>
      <c r="O133" s="92"/>
      <c r="P133" s="92"/>
      <c r="Q133" s="92"/>
      <c r="R133" s="92"/>
      <c r="S133" s="92"/>
      <c r="T133" s="93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T133" s="18" t="s">
        <v>197</v>
      </c>
      <c r="AU133" s="18" t="s">
        <v>82</v>
      </c>
    </row>
    <row r="134" s="2" customFormat="1">
      <c r="A134" s="39"/>
      <c r="B134" s="40"/>
      <c r="C134" s="41"/>
      <c r="D134" s="247" t="s">
        <v>198</v>
      </c>
      <c r="E134" s="41"/>
      <c r="F134" s="248" t="s">
        <v>4579</v>
      </c>
      <c r="G134" s="41"/>
      <c r="H134" s="41"/>
      <c r="I134" s="244"/>
      <c r="J134" s="41"/>
      <c r="K134" s="41"/>
      <c r="L134" s="45"/>
      <c r="M134" s="245"/>
      <c r="N134" s="246"/>
      <c r="O134" s="92"/>
      <c r="P134" s="92"/>
      <c r="Q134" s="92"/>
      <c r="R134" s="92"/>
      <c r="S134" s="92"/>
      <c r="T134" s="93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T134" s="18" t="s">
        <v>198</v>
      </c>
      <c r="AU134" s="18" t="s">
        <v>82</v>
      </c>
    </row>
    <row r="135" s="13" customFormat="1">
      <c r="A135" s="13"/>
      <c r="B135" s="249"/>
      <c r="C135" s="250"/>
      <c r="D135" s="242" t="s">
        <v>200</v>
      </c>
      <c r="E135" s="251" t="s">
        <v>1</v>
      </c>
      <c r="F135" s="252" t="s">
        <v>4580</v>
      </c>
      <c r="G135" s="250"/>
      <c r="H135" s="251" t="s">
        <v>1</v>
      </c>
      <c r="I135" s="253"/>
      <c r="J135" s="250"/>
      <c r="K135" s="250"/>
      <c r="L135" s="254"/>
      <c r="M135" s="255"/>
      <c r="N135" s="256"/>
      <c r="O135" s="256"/>
      <c r="P135" s="256"/>
      <c r="Q135" s="256"/>
      <c r="R135" s="256"/>
      <c r="S135" s="256"/>
      <c r="T135" s="257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258" t="s">
        <v>200</v>
      </c>
      <c r="AU135" s="258" t="s">
        <v>82</v>
      </c>
      <c r="AV135" s="13" t="s">
        <v>80</v>
      </c>
      <c r="AW135" s="13" t="s">
        <v>30</v>
      </c>
      <c r="AX135" s="13" t="s">
        <v>73</v>
      </c>
      <c r="AY135" s="258" t="s">
        <v>189</v>
      </c>
    </row>
    <row r="136" s="14" customFormat="1">
      <c r="A136" s="14"/>
      <c r="B136" s="259"/>
      <c r="C136" s="260"/>
      <c r="D136" s="242" t="s">
        <v>200</v>
      </c>
      <c r="E136" s="261" t="s">
        <v>1</v>
      </c>
      <c r="F136" s="262" t="s">
        <v>4581</v>
      </c>
      <c r="G136" s="260"/>
      <c r="H136" s="263">
        <v>12.630000000000001</v>
      </c>
      <c r="I136" s="264"/>
      <c r="J136" s="260"/>
      <c r="K136" s="260"/>
      <c r="L136" s="265"/>
      <c r="M136" s="266"/>
      <c r="N136" s="267"/>
      <c r="O136" s="267"/>
      <c r="P136" s="267"/>
      <c r="Q136" s="267"/>
      <c r="R136" s="267"/>
      <c r="S136" s="267"/>
      <c r="T136" s="268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T136" s="269" t="s">
        <v>200</v>
      </c>
      <c r="AU136" s="269" t="s">
        <v>82</v>
      </c>
      <c r="AV136" s="14" t="s">
        <v>82</v>
      </c>
      <c r="AW136" s="14" t="s">
        <v>30</v>
      </c>
      <c r="AX136" s="14" t="s">
        <v>73</v>
      </c>
      <c r="AY136" s="269" t="s">
        <v>189</v>
      </c>
    </row>
    <row r="137" s="14" customFormat="1">
      <c r="A137" s="14"/>
      <c r="B137" s="259"/>
      <c r="C137" s="260"/>
      <c r="D137" s="242" t="s">
        <v>200</v>
      </c>
      <c r="E137" s="261" t="s">
        <v>1</v>
      </c>
      <c r="F137" s="262" t="s">
        <v>4582</v>
      </c>
      <c r="G137" s="260"/>
      <c r="H137" s="263">
        <v>1.3700000000000001</v>
      </c>
      <c r="I137" s="264"/>
      <c r="J137" s="260"/>
      <c r="K137" s="260"/>
      <c r="L137" s="265"/>
      <c r="M137" s="266"/>
      <c r="N137" s="267"/>
      <c r="O137" s="267"/>
      <c r="P137" s="267"/>
      <c r="Q137" s="267"/>
      <c r="R137" s="267"/>
      <c r="S137" s="267"/>
      <c r="T137" s="268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T137" s="269" t="s">
        <v>200</v>
      </c>
      <c r="AU137" s="269" t="s">
        <v>82</v>
      </c>
      <c r="AV137" s="14" t="s">
        <v>82</v>
      </c>
      <c r="AW137" s="14" t="s">
        <v>30</v>
      </c>
      <c r="AX137" s="14" t="s">
        <v>73</v>
      </c>
      <c r="AY137" s="269" t="s">
        <v>189</v>
      </c>
    </row>
    <row r="138" s="15" customFormat="1">
      <c r="A138" s="15"/>
      <c r="B138" s="270"/>
      <c r="C138" s="271"/>
      <c r="D138" s="242" t="s">
        <v>200</v>
      </c>
      <c r="E138" s="272" t="s">
        <v>1</v>
      </c>
      <c r="F138" s="273" t="s">
        <v>207</v>
      </c>
      <c r="G138" s="271"/>
      <c r="H138" s="274">
        <v>14</v>
      </c>
      <c r="I138" s="275"/>
      <c r="J138" s="271"/>
      <c r="K138" s="271"/>
      <c r="L138" s="276"/>
      <c r="M138" s="277"/>
      <c r="N138" s="278"/>
      <c r="O138" s="278"/>
      <c r="P138" s="278"/>
      <c r="Q138" s="278"/>
      <c r="R138" s="278"/>
      <c r="S138" s="278"/>
      <c r="T138" s="279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T138" s="280" t="s">
        <v>200</v>
      </c>
      <c r="AU138" s="280" t="s">
        <v>82</v>
      </c>
      <c r="AV138" s="15" t="s">
        <v>195</v>
      </c>
      <c r="AW138" s="15" t="s">
        <v>30</v>
      </c>
      <c r="AX138" s="15" t="s">
        <v>80</v>
      </c>
      <c r="AY138" s="280" t="s">
        <v>189</v>
      </c>
    </row>
    <row r="139" s="2" customFormat="1" ht="21.75" customHeight="1">
      <c r="A139" s="39"/>
      <c r="B139" s="40"/>
      <c r="C139" s="228" t="s">
        <v>82</v>
      </c>
      <c r="D139" s="228" t="s">
        <v>191</v>
      </c>
      <c r="E139" s="229" t="s">
        <v>4583</v>
      </c>
      <c r="F139" s="230" t="s">
        <v>4584</v>
      </c>
      <c r="G139" s="231" t="s">
        <v>466</v>
      </c>
      <c r="H139" s="232">
        <v>16</v>
      </c>
      <c r="I139" s="233"/>
      <c r="J139" s="234">
        <f>ROUND(I139*H139,2)</f>
        <v>0</v>
      </c>
      <c r="K139" s="235"/>
      <c r="L139" s="45"/>
      <c r="M139" s="236" t="s">
        <v>1</v>
      </c>
      <c r="N139" s="237" t="s">
        <v>38</v>
      </c>
      <c r="O139" s="92"/>
      <c r="P139" s="238">
        <f>O139*H139</f>
        <v>0</v>
      </c>
      <c r="Q139" s="238">
        <v>0.007443</v>
      </c>
      <c r="R139" s="238">
        <f>Q139*H139</f>
        <v>0.119088</v>
      </c>
      <c r="S139" s="238">
        <v>0</v>
      </c>
      <c r="T139" s="239">
        <f>S139*H139</f>
        <v>0</v>
      </c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R139" s="240" t="s">
        <v>306</v>
      </c>
      <c r="AT139" s="240" t="s">
        <v>191</v>
      </c>
      <c r="AU139" s="240" t="s">
        <v>82</v>
      </c>
      <c r="AY139" s="18" t="s">
        <v>189</v>
      </c>
      <c r="BE139" s="241">
        <f>IF(N139="základní",J139,0)</f>
        <v>0</v>
      </c>
      <c r="BF139" s="241">
        <f>IF(N139="snížená",J139,0)</f>
        <v>0</v>
      </c>
      <c r="BG139" s="241">
        <f>IF(N139="zákl. přenesená",J139,0)</f>
        <v>0</v>
      </c>
      <c r="BH139" s="241">
        <f>IF(N139="sníž. přenesená",J139,0)</f>
        <v>0</v>
      </c>
      <c r="BI139" s="241">
        <f>IF(N139="nulová",J139,0)</f>
        <v>0</v>
      </c>
      <c r="BJ139" s="18" t="s">
        <v>80</v>
      </c>
      <c r="BK139" s="241">
        <f>ROUND(I139*H139,2)</f>
        <v>0</v>
      </c>
      <c r="BL139" s="18" t="s">
        <v>306</v>
      </c>
      <c r="BM139" s="240" t="s">
        <v>4585</v>
      </c>
    </row>
    <row r="140" s="2" customFormat="1">
      <c r="A140" s="39"/>
      <c r="B140" s="40"/>
      <c r="C140" s="41"/>
      <c r="D140" s="242" t="s">
        <v>197</v>
      </c>
      <c r="E140" s="41"/>
      <c r="F140" s="243" t="s">
        <v>4584</v>
      </c>
      <c r="G140" s="41"/>
      <c r="H140" s="41"/>
      <c r="I140" s="244"/>
      <c r="J140" s="41"/>
      <c r="K140" s="41"/>
      <c r="L140" s="45"/>
      <c r="M140" s="245"/>
      <c r="N140" s="246"/>
      <c r="O140" s="92"/>
      <c r="P140" s="92"/>
      <c r="Q140" s="92"/>
      <c r="R140" s="92"/>
      <c r="S140" s="92"/>
      <c r="T140" s="93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T140" s="18" t="s">
        <v>197</v>
      </c>
      <c r="AU140" s="18" t="s">
        <v>82</v>
      </c>
    </row>
    <row r="141" s="2" customFormat="1">
      <c r="A141" s="39"/>
      <c r="B141" s="40"/>
      <c r="C141" s="41"/>
      <c r="D141" s="247" t="s">
        <v>198</v>
      </c>
      <c r="E141" s="41"/>
      <c r="F141" s="248" t="s">
        <v>4586</v>
      </c>
      <c r="G141" s="41"/>
      <c r="H141" s="41"/>
      <c r="I141" s="244"/>
      <c r="J141" s="41"/>
      <c r="K141" s="41"/>
      <c r="L141" s="45"/>
      <c r="M141" s="245"/>
      <c r="N141" s="246"/>
      <c r="O141" s="92"/>
      <c r="P141" s="92"/>
      <c r="Q141" s="92"/>
      <c r="R141" s="92"/>
      <c r="S141" s="92"/>
      <c r="T141" s="93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T141" s="18" t="s">
        <v>198</v>
      </c>
      <c r="AU141" s="18" t="s">
        <v>82</v>
      </c>
    </row>
    <row r="142" s="13" customFormat="1">
      <c r="A142" s="13"/>
      <c r="B142" s="249"/>
      <c r="C142" s="250"/>
      <c r="D142" s="242" t="s">
        <v>200</v>
      </c>
      <c r="E142" s="251" t="s">
        <v>1</v>
      </c>
      <c r="F142" s="252" t="s">
        <v>4580</v>
      </c>
      <c r="G142" s="250"/>
      <c r="H142" s="251" t="s">
        <v>1</v>
      </c>
      <c r="I142" s="253"/>
      <c r="J142" s="250"/>
      <c r="K142" s="250"/>
      <c r="L142" s="254"/>
      <c r="M142" s="255"/>
      <c r="N142" s="256"/>
      <c r="O142" s="256"/>
      <c r="P142" s="256"/>
      <c r="Q142" s="256"/>
      <c r="R142" s="256"/>
      <c r="S142" s="256"/>
      <c r="T142" s="257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T142" s="258" t="s">
        <v>200</v>
      </c>
      <c r="AU142" s="258" t="s">
        <v>82</v>
      </c>
      <c r="AV142" s="13" t="s">
        <v>80</v>
      </c>
      <c r="AW142" s="13" t="s">
        <v>30</v>
      </c>
      <c r="AX142" s="13" t="s">
        <v>73</v>
      </c>
      <c r="AY142" s="258" t="s">
        <v>189</v>
      </c>
    </row>
    <row r="143" s="14" customFormat="1">
      <c r="A143" s="14"/>
      <c r="B143" s="259"/>
      <c r="C143" s="260"/>
      <c r="D143" s="242" t="s">
        <v>200</v>
      </c>
      <c r="E143" s="261" t="s">
        <v>1</v>
      </c>
      <c r="F143" s="262" t="s">
        <v>4587</v>
      </c>
      <c r="G143" s="260"/>
      <c r="H143" s="263">
        <v>14.050000000000001</v>
      </c>
      <c r="I143" s="264"/>
      <c r="J143" s="260"/>
      <c r="K143" s="260"/>
      <c r="L143" s="265"/>
      <c r="M143" s="266"/>
      <c r="N143" s="267"/>
      <c r="O143" s="267"/>
      <c r="P143" s="267"/>
      <c r="Q143" s="267"/>
      <c r="R143" s="267"/>
      <c r="S143" s="267"/>
      <c r="T143" s="268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T143" s="269" t="s">
        <v>200</v>
      </c>
      <c r="AU143" s="269" t="s">
        <v>82</v>
      </c>
      <c r="AV143" s="14" t="s">
        <v>82</v>
      </c>
      <c r="AW143" s="14" t="s">
        <v>30</v>
      </c>
      <c r="AX143" s="14" t="s">
        <v>73</v>
      </c>
      <c r="AY143" s="269" t="s">
        <v>189</v>
      </c>
    </row>
    <row r="144" s="14" customFormat="1">
      <c r="A144" s="14"/>
      <c r="B144" s="259"/>
      <c r="C144" s="260"/>
      <c r="D144" s="242" t="s">
        <v>200</v>
      </c>
      <c r="E144" s="261" t="s">
        <v>1</v>
      </c>
      <c r="F144" s="262" t="s">
        <v>4588</v>
      </c>
      <c r="G144" s="260"/>
      <c r="H144" s="263">
        <v>1.95</v>
      </c>
      <c r="I144" s="264"/>
      <c r="J144" s="260"/>
      <c r="K144" s="260"/>
      <c r="L144" s="265"/>
      <c r="M144" s="266"/>
      <c r="N144" s="267"/>
      <c r="O144" s="267"/>
      <c r="P144" s="267"/>
      <c r="Q144" s="267"/>
      <c r="R144" s="267"/>
      <c r="S144" s="267"/>
      <c r="T144" s="268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T144" s="269" t="s">
        <v>200</v>
      </c>
      <c r="AU144" s="269" t="s">
        <v>82</v>
      </c>
      <c r="AV144" s="14" t="s">
        <v>82</v>
      </c>
      <c r="AW144" s="14" t="s">
        <v>30</v>
      </c>
      <c r="AX144" s="14" t="s">
        <v>73</v>
      </c>
      <c r="AY144" s="269" t="s">
        <v>189</v>
      </c>
    </row>
    <row r="145" s="15" customFormat="1">
      <c r="A145" s="15"/>
      <c r="B145" s="270"/>
      <c r="C145" s="271"/>
      <c r="D145" s="242" t="s">
        <v>200</v>
      </c>
      <c r="E145" s="272" t="s">
        <v>1</v>
      </c>
      <c r="F145" s="273" t="s">
        <v>207</v>
      </c>
      <c r="G145" s="271"/>
      <c r="H145" s="274">
        <v>16</v>
      </c>
      <c r="I145" s="275"/>
      <c r="J145" s="271"/>
      <c r="K145" s="271"/>
      <c r="L145" s="276"/>
      <c r="M145" s="277"/>
      <c r="N145" s="278"/>
      <c r="O145" s="278"/>
      <c r="P145" s="278"/>
      <c r="Q145" s="278"/>
      <c r="R145" s="278"/>
      <c r="S145" s="278"/>
      <c r="T145" s="279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T145" s="280" t="s">
        <v>200</v>
      </c>
      <c r="AU145" s="280" t="s">
        <v>82</v>
      </c>
      <c r="AV145" s="15" t="s">
        <v>195</v>
      </c>
      <c r="AW145" s="15" t="s">
        <v>30</v>
      </c>
      <c r="AX145" s="15" t="s">
        <v>80</v>
      </c>
      <c r="AY145" s="280" t="s">
        <v>189</v>
      </c>
    </row>
    <row r="146" s="2" customFormat="1" ht="21.75" customHeight="1">
      <c r="A146" s="39"/>
      <c r="B146" s="40"/>
      <c r="C146" s="228" t="s">
        <v>214</v>
      </c>
      <c r="D146" s="228" t="s">
        <v>191</v>
      </c>
      <c r="E146" s="229" t="s">
        <v>4589</v>
      </c>
      <c r="F146" s="230" t="s">
        <v>4590</v>
      </c>
      <c r="G146" s="231" t="s">
        <v>466</v>
      </c>
      <c r="H146" s="232">
        <v>2</v>
      </c>
      <c r="I146" s="233"/>
      <c r="J146" s="234">
        <f>ROUND(I146*H146,2)</f>
        <v>0</v>
      </c>
      <c r="K146" s="235"/>
      <c r="L146" s="45"/>
      <c r="M146" s="236" t="s">
        <v>1</v>
      </c>
      <c r="N146" s="237" t="s">
        <v>38</v>
      </c>
      <c r="O146" s="92"/>
      <c r="P146" s="238">
        <f>O146*H146</f>
        <v>0</v>
      </c>
      <c r="Q146" s="238">
        <v>0.01232225</v>
      </c>
      <c r="R146" s="238">
        <f>Q146*H146</f>
        <v>0.0246445</v>
      </c>
      <c r="S146" s="238">
        <v>0</v>
      </c>
      <c r="T146" s="239">
        <f>S146*H146</f>
        <v>0</v>
      </c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R146" s="240" t="s">
        <v>306</v>
      </c>
      <c r="AT146" s="240" t="s">
        <v>191</v>
      </c>
      <c r="AU146" s="240" t="s">
        <v>82</v>
      </c>
      <c r="AY146" s="18" t="s">
        <v>189</v>
      </c>
      <c r="BE146" s="241">
        <f>IF(N146="základní",J146,0)</f>
        <v>0</v>
      </c>
      <c r="BF146" s="241">
        <f>IF(N146="snížená",J146,0)</f>
        <v>0</v>
      </c>
      <c r="BG146" s="241">
        <f>IF(N146="zákl. přenesená",J146,0)</f>
        <v>0</v>
      </c>
      <c r="BH146" s="241">
        <f>IF(N146="sníž. přenesená",J146,0)</f>
        <v>0</v>
      </c>
      <c r="BI146" s="241">
        <f>IF(N146="nulová",J146,0)</f>
        <v>0</v>
      </c>
      <c r="BJ146" s="18" t="s">
        <v>80</v>
      </c>
      <c r="BK146" s="241">
        <f>ROUND(I146*H146,2)</f>
        <v>0</v>
      </c>
      <c r="BL146" s="18" t="s">
        <v>306</v>
      </c>
      <c r="BM146" s="240" t="s">
        <v>4591</v>
      </c>
    </row>
    <row r="147" s="2" customFormat="1">
      <c r="A147" s="39"/>
      <c r="B147" s="40"/>
      <c r="C147" s="41"/>
      <c r="D147" s="242" t="s">
        <v>197</v>
      </c>
      <c r="E147" s="41"/>
      <c r="F147" s="243" t="s">
        <v>4590</v>
      </c>
      <c r="G147" s="41"/>
      <c r="H147" s="41"/>
      <c r="I147" s="244"/>
      <c r="J147" s="41"/>
      <c r="K147" s="41"/>
      <c r="L147" s="45"/>
      <c r="M147" s="245"/>
      <c r="N147" s="246"/>
      <c r="O147" s="92"/>
      <c r="P147" s="92"/>
      <c r="Q147" s="92"/>
      <c r="R147" s="92"/>
      <c r="S147" s="92"/>
      <c r="T147" s="93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T147" s="18" t="s">
        <v>197</v>
      </c>
      <c r="AU147" s="18" t="s">
        <v>82</v>
      </c>
    </row>
    <row r="148" s="2" customFormat="1">
      <c r="A148" s="39"/>
      <c r="B148" s="40"/>
      <c r="C148" s="41"/>
      <c r="D148" s="247" t="s">
        <v>198</v>
      </c>
      <c r="E148" s="41"/>
      <c r="F148" s="248" t="s">
        <v>4592</v>
      </c>
      <c r="G148" s="41"/>
      <c r="H148" s="41"/>
      <c r="I148" s="244"/>
      <c r="J148" s="41"/>
      <c r="K148" s="41"/>
      <c r="L148" s="45"/>
      <c r="M148" s="245"/>
      <c r="N148" s="246"/>
      <c r="O148" s="92"/>
      <c r="P148" s="92"/>
      <c r="Q148" s="92"/>
      <c r="R148" s="92"/>
      <c r="S148" s="92"/>
      <c r="T148" s="93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T148" s="18" t="s">
        <v>198</v>
      </c>
      <c r="AU148" s="18" t="s">
        <v>82</v>
      </c>
    </row>
    <row r="149" s="13" customFormat="1">
      <c r="A149" s="13"/>
      <c r="B149" s="249"/>
      <c r="C149" s="250"/>
      <c r="D149" s="242" t="s">
        <v>200</v>
      </c>
      <c r="E149" s="251" t="s">
        <v>1</v>
      </c>
      <c r="F149" s="252" t="s">
        <v>4580</v>
      </c>
      <c r="G149" s="250"/>
      <c r="H149" s="251" t="s">
        <v>1</v>
      </c>
      <c r="I149" s="253"/>
      <c r="J149" s="250"/>
      <c r="K149" s="250"/>
      <c r="L149" s="254"/>
      <c r="M149" s="255"/>
      <c r="N149" s="256"/>
      <c r="O149" s="256"/>
      <c r="P149" s="256"/>
      <c r="Q149" s="256"/>
      <c r="R149" s="256"/>
      <c r="S149" s="256"/>
      <c r="T149" s="257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58" t="s">
        <v>200</v>
      </c>
      <c r="AU149" s="258" t="s">
        <v>82</v>
      </c>
      <c r="AV149" s="13" t="s">
        <v>80</v>
      </c>
      <c r="AW149" s="13" t="s">
        <v>30</v>
      </c>
      <c r="AX149" s="13" t="s">
        <v>73</v>
      </c>
      <c r="AY149" s="258" t="s">
        <v>189</v>
      </c>
    </row>
    <row r="150" s="14" customFormat="1">
      <c r="A150" s="14"/>
      <c r="B150" s="259"/>
      <c r="C150" s="260"/>
      <c r="D150" s="242" t="s">
        <v>200</v>
      </c>
      <c r="E150" s="261" t="s">
        <v>1</v>
      </c>
      <c r="F150" s="262" t="s">
        <v>4593</v>
      </c>
      <c r="G150" s="260"/>
      <c r="H150" s="263">
        <v>1.0900000000000001</v>
      </c>
      <c r="I150" s="264"/>
      <c r="J150" s="260"/>
      <c r="K150" s="260"/>
      <c r="L150" s="265"/>
      <c r="M150" s="266"/>
      <c r="N150" s="267"/>
      <c r="O150" s="267"/>
      <c r="P150" s="267"/>
      <c r="Q150" s="267"/>
      <c r="R150" s="267"/>
      <c r="S150" s="267"/>
      <c r="T150" s="268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T150" s="269" t="s">
        <v>200</v>
      </c>
      <c r="AU150" s="269" t="s">
        <v>82</v>
      </c>
      <c r="AV150" s="14" t="s">
        <v>82</v>
      </c>
      <c r="AW150" s="14" t="s">
        <v>30</v>
      </c>
      <c r="AX150" s="14" t="s">
        <v>73</v>
      </c>
      <c r="AY150" s="269" t="s">
        <v>189</v>
      </c>
    </row>
    <row r="151" s="14" customFormat="1">
      <c r="A151" s="14"/>
      <c r="B151" s="259"/>
      <c r="C151" s="260"/>
      <c r="D151" s="242" t="s">
        <v>200</v>
      </c>
      <c r="E151" s="261" t="s">
        <v>1</v>
      </c>
      <c r="F151" s="262" t="s">
        <v>4594</v>
      </c>
      <c r="G151" s="260"/>
      <c r="H151" s="263">
        <v>0.91000000000000003</v>
      </c>
      <c r="I151" s="264"/>
      <c r="J151" s="260"/>
      <c r="K151" s="260"/>
      <c r="L151" s="265"/>
      <c r="M151" s="266"/>
      <c r="N151" s="267"/>
      <c r="O151" s="267"/>
      <c r="P151" s="267"/>
      <c r="Q151" s="267"/>
      <c r="R151" s="267"/>
      <c r="S151" s="267"/>
      <c r="T151" s="268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T151" s="269" t="s">
        <v>200</v>
      </c>
      <c r="AU151" s="269" t="s">
        <v>82</v>
      </c>
      <c r="AV151" s="14" t="s">
        <v>82</v>
      </c>
      <c r="AW151" s="14" t="s">
        <v>30</v>
      </c>
      <c r="AX151" s="14" t="s">
        <v>73</v>
      </c>
      <c r="AY151" s="269" t="s">
        <v>189</v>
      </c>
    </row>
    <row r="152" s="15" customFormat="1">
      <c r="A152" s="15"/>
      <c r="B152" s="270"/>
      <c r="C152" s="271"/>
      <c r="D152" s="242" t="s">
        <v>200</v>
      </c>
      <c r="E152" s="272" t="s">
        <v>1</v>
      </c>
      <c r="F152" s="273" t="s">
        <v>207</v>
      </c>
      <c r="G152" s="271"/>
      <c r="H152" s="274">
        <v>2</v>
      </c>
      <c r="I152" s="275"/>
      <c r="J152" s="271"/>
      <c r="K152" s="271"/>
      <c r="L152" s="276"/>
      <c r="M152" s="277"/>
      <c r="N152" s="278"/>
      <c r="O152" s="278"/>
      <c r="P152" s="278"/>
      <c r="Q152" s="278"/>
      <c r="R152" s="278"/>
      <c r="S152" s="278"/>
      <c r="T152" s="279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T152" s="280" t="s">
        <v>200</v>
      </c>
      <c r="AU152" s="280" t="s">
        <v>82</v>
      </c>
      <c r="AV152" s="15" t="s">
        <v>195</v>
      </c>
      <c r="AW152" s="15" t="s">
        <v>30</v>
      </c>
      <c r="AX152" s="15" t="s">
        <v>80</v>
      </c>
      <c r="AY152" s="280" t="s">
        <v>189</v>
      </c>
    </row>
    <row r="153" s="2" customFormat="1" ht="16.5" customHeight="1">
      <c r="A153" s="39"/>
      <c r="B153" s="40"/>
      <c r="C153" s="228" t="s">
        <v>195</v>
      </c>
      <c r="D153" s="228" t="s">
        <v>191</v>
      </c>
      <c r="E153" s="229" t="s">
        <v>4595</v>
      </c>
      <c r="F153" s="230" t="s">
        <v>4596</v>
      </c>
      <c r="G153" s="231" t="s">
        <v>466</v>
      </c>
      <c r="H153" s="232">
        <v>18</v>
      </c>
      <c r="I153" s="233"/>
      <c r="J153" s="234">
        <f>ROUND(I153*H153,2)</f>
        <v>0</v>
      </c>
      <c r="K153" s="235"/>
      <c r="L153" s="45"/>
      <c r="M153" s="236" t="s">
        <v>1</v>
      </c>
      <c r="N153" s="237" t="s">
        <v>38</v>
      </c>
      <c r="O153" s="92"/>
      <c r="P153" s="238">
        <f>O153*H153</f>
        <v>0</v>
      </c>
      <c r="Q153" s="238">
        <v>0.00041189999999999998</v>
      </c>
      <c r="R153" s="238">
        <f>Q153*H153</f>
        <v>0.0074141999999999993</v>
      </c>
      <c r="S153" s="238">
        <v>0</v>
      </c>
      <c r="T153" s="239">
        <f>S153*H153</f>
        <v>0</v>
      </c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R153" s="240" t="s">
        <v>306</v>
      </c>
      <c r="AT153" s="240" t="s">
        <v>191</v>
      </c>
      <c r="AU153" s="240" t="s">
        <v>82</v>
      </c>
      <c r="AY153" s="18" t="s">
        <v>189</v>
      </c>
      <c r="BE153" s="241">
        <f>IF(N153="základní",J153,0)</f>
        <v>0</v>
      </c>
      <c r="BF153" s="241">
        <f>IF(N153="snížená",J153,0)</f>
        <v>0</v>
      </c>
      <c r="BG153" s="241">
        <f>IF(N153="zákl. přenesená",J153,0)</f>
        <v>0</v>
      </c>
      <c r="BH153" s="241">
        <f>IF(N153="sníž. přenesená",J153,0)</f>
        <v>0</v>
      </c>
      <c r="BI153" s="241">
        <f>IF(N153="nulová",J153,0)</f>
        <v>0</v>
      </c>
      <c r="BJ153" s="18" t="s">
        <v>80</v>
      </c>
      <c r="BK153" s="241">
        <f>ROUND(I153*H153,2)</f>
        <v>0</v>
      </c>
      <c r="BL153" s="18" t="s">
        <v>306</v>
      </c>
      <c r="BM153" s="240" t="s">
        <v>4597</v>
      </c>
    </row>
    <row r="154" s="2" customFormat="1">
      <c r="A154" s="39"/>
      <c r="B154" s="40"/>
      <c r="C154" s="41"/>
      <c r="D154" s="242" t="s">
        <v>197</v>
      </c>
      <c r="E154" s="41"/>
      <c r="F154" s="243" t="s">
        <v>4596</v>
      </c>
      <c r="G154" s="41"/>
      <c r="H154" s="41"/>
      <c r="I154" s="244"/>
      <c r="J154" s="41"/>
      <c r="K154" s="41"/>
      <c r="L154" s="45"/>
      <c r="M154" s="245"/>
      <c r="N154" s="246"/>
      <c r="O154" s="92"/>
      <c r="P154" s="92"/>
      <c r="Q154" s="92"/>
      <c r="R154" s="92"/>
      <c r="S154" s="92"/>
      <c r="T154" s="93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T154" s="18" t="s">
        <v>197</v>
      </c>
      <c r="AU154" s="18" t="s">
        <v>82</v>
      </c>
    </row>
    <row r="155" s="2" customFormat="1">
      <c r="A155" s="39"/>
      <c r="B155" s="40"/>
      <c r="C155" s="41"/>
      <c r="D155" s="247" t="s">
        <v>198</v>
      </c>
      <c r="E155" s="41"/>
      <c r="F155" s="248" t="s">
        <v>4598</v>
      </c>
      <c r="G155" s="41"/>
      <c r="H155" s="41"/>
      <c r="I155" s="244"/>
      <c r="J155" s="41"/>
      <c r="K155" s="41"/>
      <c r="L155" s="45"/>
      <c r="M155" s="245"/>
      <c r="N155" s="246"/>
      <c r="O155" s="92"/>
      <c r="P155" s="92"/>
      <c r="Q155" s="92"/>
      <c r="R155" s="92"/>
      <c r="S155" s="92"/>
      <c r="T155" s="93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T155" s="18" t="s">
        <v>198</v>
      </c>
      <c r="AU155" s="18" t="s">
        <v>82</v>
      </c>
    </row>
    <row r="156" s="13" customFormat="1">
      <c r="A156" s="13"/>
      <c r="B156" s="249"/>
      <c r="C156" s="250"/>
      <c r="D156" s="242" t="s">
        <v>200</v>
      </c>
      <c r="E156" s="251" t="s">
        <v>1</v>
      </c>
      <c r="F156" s="252" t="s">
        <v>4580</v>
      </c>
      <c r="G156" s="250"/>
      <c r="H156" s="251" t="s">
        <v>1</v>
      </c>
      <c r="I156" s="253"/>
      <c r="J156" s="250"/>
      <c r="K156" s="250"/>
      <c r="L156" s="254"/>
      <c r="M156" s="255"/>
      <c r="N156" s="256"/>
      <c r="O156" s="256"/>
      <c r="P156" s="256"/>
      <c r="Q156" s="256"/>
      <c r="R156" s="256"/>
      <c r="S156" s="256"/>
      <c r="T156" s="257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58" t="s">
        <v>200</v>
      </c>
      <c r="AU156" s="258" t="s">
        <v>82</v>
      </c>
      <c r="AV156" s="13" t="s">
        <v>80</v>
      </c>
      <c r="AW156" s="13" t="s">
        <v>30</v>
      </c>
      <c r="AX156" s="13" t="s">
        <v>73</v>
      </c>
      <c r="AY156" s="258" t="s">
        <v>189</v>
      </c>
    </row>
    <row r="157" s="14" customFormat="1">
      <c r="A157" s="14"/>
      <c r="B157" s="259"/>
      <c r="C157" s="260"/>
      <c r="D157" s="242" t="s">
        <v>200</v>
      </c>
      <c r="E157" s="261" t="s">
        <v>1</v>
      </c>
      <c r="F157" s="262" t="s">
        <v>4599</v>
      </c>
      <c r="G157" s="260"/>
      <c r="H157" s="263">
        <v>16.5</v>
      </c>
      <c r="I157" s="264"/>
      <c r="J157" s="260"/>
      <c r="K157" s="260"/>
      <c r="L157" s="265"/>
      <c r="M157" s="266"/>
      <c r="N157" s="267"/>
      <c r="O157" s="267"/>
      <c r="P157" s="267"/>
      <c r="Q157" s="267"/>
      <c r="R157" s="267"/>
      <c r="S157" s="267"/>
      <c r="T157" s="268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T157" s="269" t="s">
        <v>200</v>
      </c>
      <c r="AU157" s="269" t="s">
        <v>82</v>
      </c>
      <c r="AV157" s="14" t="s">
        <v>82</v>
      </c>
      <c r="AW157" s="14" t="s">
        <v>30</v>
      </c>
      <c r="AX157" s="14" t="s">
        <v>73</v>
      </c>
      <c r="AY157" s="269" t="s">
        <v>189</v>
      </c>
    </row>
    <row r="158" s="14" customFormat="1">
      <c r="A158" s="14"/>
      <c r="B158" s="259"/>
      <c r="C158" s="260"/>
      <c r="D158" s="242" t="s">
        <v>200</v>
      </c>
      <c r="E158" s="261" t="s">
        <v>1</v>
      </c>
      <c r="F158" s="262" t="s">
        <v>4600</v>
      </c>
      <c r="G158" s="260"/>
      <c r="H158" s="263">
        <v>1.5</v>
      </c>
      <c r="I158" s="264"/>
      <c r="J158" s="260"/>
      <c r="K158" s="260"/>
      <c r="L158" s="265"/>
      <c r="M158" s="266"/>
      <c r="N158" s="267"/>
      <c r="O158" s="267"/>
      <c r="P158" s="267"/>
      <c r="Q158" s="267"/>
      <c r="R158" s="267"/>
      <c r="S158" s="267"/>
      <c r="T158" s="268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T158" s="269" t="s">
        <v>200</v>
      </c>
      <c r="AU158" s="269" t="s">
        <v>82</v>
      </c>
      <c r="AV158" s="14" t="s">
        <v>82</v>
      </c>
      <c r="AW158" s="14" t="s">
        <v>30</v>
      </c>
      <c r="AX158" s="14" t="s">
        <v>73</v>
      </c>
      <c r="AY158" s="269" t="s">
        <v>189</v>
      </c>
    </row>
    <row r="159" s="15" customFormat="1">
      <c r="A159" s="15"/>
      <c r="B159" s="270"/>
      <c r="C159" s="271"/>
      <c r="D159" s="242" t="s">
        <v>200</v>
      </c>
      <c r="E159" s="272" t="s">
        <v>1</v>
      </c>
      <c r="F159" s="273" t="s">
        <v>207</v>
      </c>
      <c r="G159" s="271"/>
      <c r="H159" s="274">
        <v>18</v>
      </c>
      <c r="I159" s="275"/>
      <c r="J159" s="271"/>
      <c r="K159" s="271"/>
      <c r="L159" s="276"/>
      <c r="M159" s="277"/>
      <c r="N159" s="278"/>
      <c r="O159" s="278"/>
      <c r="P159" s="278"/>
      <c r="Q159" s="278"/>
      <c r="R159" s="278"/>
      <c r="S159" s="278"/>
      <c r="T159" s="279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T159" s="280" t="s">
        <v>200</v>
      </c>
      <c r="AU159" s="280" t="s">
        <v>82</v>
      </c>
      <c r="AV159" s="15" t="s">
        <v>195</v>
      </c>
      <c r="AW159" s="15" t="s">
        <v>30</v>
      </c>
      <c r="AX159" s="15" t="s">
        <v>80</v>
      </c>
      <c r="AY159" s="280" t="s">
        <v>189</v>
      </c>
    </row>
    <row r="160" s="2" customFormat="1" ht="16.5" customHeight="1">
      <c r="A160" s="39"/>
      <c r="B160" s="40"/>
      <c r="C160" s="228" t="s">
        <v>226</v>
      </c>
      <c r="D160" s="228" t="s">
        <v>191</v>
      </c>
      <c r="E160" s="229" t="s">
        <v>4601</v>
      </c>
      <c r="F160" s="230" t="s">
        <v>4602</v>
      </c>
      <c r="G160" s="231" t="s">
        <v>466</v>
      </c>
      <c r="H160" s="232">
        <v>7</v>
      </c>
      <c r="I160" s="233"/>
      <c r="J160" s="234">
        <f>ROUND(I160*H160,2)</f>
        <v>0</v>
      </c>
      <c r="K160" s="235"/>
      <c r="L160" s="45"/>
      <c r="M160" s="236" t="s">
        <v>1</v>
      </c>
      <c r="N160" s="237" t="s">
        <v>38</v>
      </c>
      <c r="O160" s="92"/>
      <c r="P160" s="238">
        <f>O160*H160</f>
        <v>0</v>
      </c>
      <c r="Q160" s="238">
        <v>0.00047649999999999998</v>
      </c>
      <c r="R160" s="238">
        <f>Q160*H160</f>
        <v>0.0033354999999999999</v>
      </c>
      <c r="S160" s="238">
        <v>0</v>
      </c>
      <c r="T160" s="239">
        <f>S160*H160</f>
        <v>0</v>
      </c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R160" s="240" t="s">
        <v>306</v>
      </c>
      <c r="AT160" s="240" t="s">
        <v>191</v>
      </c>
      <c r="AU160" s="240" t="s">
        <v>82</v>
      </c>
      <c r="AY160" s="18" t="s">
        <v>189</v>
      </c>
      <c r="BE160" s="241">
        <f>IF(N160="základní",J160,0)</f>
        <v>0</v>
      </c>
      <c r="BF160" s="241">
        <f>IF(N160="snížená",J160,0)</f>
        <v>0</v>
      </c>
      <c r="BG160" s="241">
        <f>IF(N160="zákl. přenesená",J160,0)</f>
        <v>0</v>
      </c>
      <c r="BH160" s="241">
        <f>IF(N160="sníž. přenesená",J160,0)</f>
        <v>0</v>
      </c>
      <c r="BI160" s="241">
        <f>IF(N160="nulová",J160,0)</f>
        <v>0</v>
      </c>
      <c r="BJ160" s="18" t="s">
        <v>80</v>
      </c>
      <c r="BK160" s="241">
        <f>ROUND(I160*H160,2)</f>
        <v>0</v>
      </c>
      <c r="BL160" s="18" t="s">
        <v>306</v>
      </c>
      <c r="BM160" s="240" t="s">
        <v>4603</v>
      </c>
    </row>
    <row r="161" s="2" customFormat="1">
      <c r="A161" s="39"/>
      <c r="B161" s="40"/>
      <c r="C161" s="41"/>
      <c r="D161" s="242" t="s">
        <v>197</v>
      </c>
      <c r="E161" s="41"/>
      <c r="F161" s="243" t="s">
        <v>4602</v>
      </c>
      <c r="G161" s="41"/>
      <c r="H161" s="41"/>
      <c r="I161" s="244"/>
      <c r="J161" s="41"/>
      <c r="K161" s="41"/>
      <c r="L161" s="45"/>
      <c r="M161" s="245"/>
      <c r="N161" s="246"/>
      <c r="O161" s="92"/>
      <c r="P161" s="92"/>
      <c r="Q161" s="92"/>
      <c r="R161" s="92"/>
      <c r="S161" s="92"/>
      <c r="T161" s="93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T161" s="18" t="s">
        <v>197</v>
      </c>
      <c r="AU161" s="18" t="s">
        <v>82</v>
      </c>
    </row>
    <row r="162" s="2" customFormat="1">
      <c r="A162" s="39"/>
      <c r="B162" s="40"/>
      <c r="C162" s="41"/>
      <c r="D162" s="247" t="s">
        <v>198</v>
      </c>
      <c r="E162" s="41"/>
      <c r="F162" s="248" t="s">
        <v>4604</v>
      </c>
      <c r="G162" s="41"/>
      <c r="H162" s="41"/>
      <c r="I162" s="244"/>
      <c r="J162" s="41"/>
      <c r="K162" s="41"/>
      <c r="L162" s="45"/>
      <c r="M162" s="245"/>
      <c r="N162" s="246"/>
      <c r="O162" s="92"/>
      <c r="P162" s="92"/>
      <c r="Q162" s="92"/>
      <c r="R162" s="92"/>
      <c r="S162" s="92"/>
      <c r="T162" s="93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T162" s="18" t="s">
        <v>198</v>
      </c>
      <c r="AU162" s="18" t="s">
        <v>82</v>
      </c>
    </row>
    <row r="163" s="13" customFormat="1">
      <c r="A163" s="13"/>
      <c r="B163" s="249"/>
      <c r="C163" s="250"/>
      <c r="D163" s="242" t="s">
        <v>200</v>
      </c>
      <c r="E163" s="251" t="s">
        <v>1</v>
      </c>
      <c r="F163" s="252" t="s">
        <v>4580</v>
      </c>
      <c r="G163" s="250"/>
      <c r="H163" s="251" t="s">
        <v>1</v>
      </c>
      <c r="I163" s="253"/>
      <c r="J163" s="250"/>
      <c r="K163" s="250"/>
      <c r="L163" s="254"/>
      <c r="M163" s="255"/>
      <c r="N163" s="256"/>
      <c r="O163" s="256"/>
      <c r="P163" s="256"/>
      <c r="Q163" s="256"/>
      <c r="R163" s="256"/>
      <c r="S163" s="256"/>
      <c r="T163" s="257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258" t="s">
        <v>200</v>
      </c>
      <c r="AU163" s="258" t="s">
        <v>82</v>
      </c>
      <c r="AV163" s="13" t="s">
        <v>80</v>
      </c>
      <c r="AW163" s="13" t="s">
        <v>30</v>
      </c>
      <c r="AX163" s="13" t="s">
        <v>73</v>
      </c>
      <c r="AY163" s="258" t="s">
        <v>189</v>
      </c>
    </row>
    <row r="164" s="14" customFormat="1">
      <c r="A164" s="14"/>
      <c r="B164" s="259"/>
      <c r="C164" s="260"/>
      <c r="D164" s="242" t="s">
        <v>200</v>
      </c>
      <c r="E164" s="261" t="s">
        <v>1</v>
      </c>
      <c r="F164" s="262" t="s">
        <v>4605</v>
      </c>
      <c r="G164" s="260"/>
      <c r="H164" s="263">
        <v>6.3099999999999996</v>
      </c>
      <c r="I164" s="264"/>
      <c r="J164" s="260"/>
      <c r="K164" s="260"/>
      <c r="L164" s="265"/>
      <c r="M164" s="266"/>
      <c r="N164" s="267"/>
      <c r="O164" s="267"/>
      <c r="P164" s="267"/>
      <c r="Q164" s="267"/>
      <c r="R164" s="267"/>
      <c r="S164" s="267"/>
      <c r="T164" s="268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T164" s="269" t="s">
        <v>200</v>
      </c>
      <c r="AU164" s="269" t="s">
        <v>82</v>
      </c>
      <c r="AV164" s="14" t="s">
        <v>82</v>
      </c>
      <c r="AW164" s="14" t="s">
        <v>30</v>
      </c>
      <c r="AX164" s="14" t="s">
        <v>73</v>
      </c>
      <c r="AY164" s="269" t="s">
        <v>189</v>
      </c>
    </row>
    <row r="165" s="14" customFormat="1">
      <c r="A165" s="14"/>
      <c r="B165" s="259"/>
      <c r="C165" s="260"/>
      <c r="D165" s="242" t="s">
        <v>200</v>
      </c>
      <c r="E165" s="261" t="s">
        <v>1</v>
      </c>
      <c r="F165" s="262" t="s">
        <v>4606</v>
      </c>
      <c r="G165" s="260"/>
      <c r="H165" s="263">
        <v>0.68999999999999995</v>
      </c>
      <c r="I165" s="264"/>
      <c r="J165" s="260"/>
      <c r="K165" s="260"/>
      <c r="L165" s="265"/>
      <c r="M165" s="266"/>
      <c r="N165" s="267"/>
      <c r="O165" s="267"/>
      <c r="P165" s="267"/>
      <c r="Q165" s="267"/>
      <c r="R165" s="267"/>
      <c r="S165" s="267"/>
      <c r="T165" s="268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T165" s="269" t="s">
        <v>200</v>
      </c>
      <c r="AU165" s="269" t="s">
        <v>82</v>
      </c>
      <c r="AV165" s="14" t="s">
        <v>82</v>
      </c>
      <c r="AW165" s="14" t="s">
        <v>30</v>
      </c>
      <c r="AX165" s="14" t="s">
        <v>73</v>
      </c>
      <c r="AY165" s="269" t="s">
        <v>189</v>
      </c>
    </row>
    <row r="166" s="15" customFormat="1">
      <c r="A166" s="15"/>
      <c r="B166" s="270"/>
      <c r="C166" s="271"/>
      <c r="D166" s="242" t="s">
        <v>200</v>
      </c>
      <c r="E166" s="272" t="s">
        <v>1</v>
      </c>
      <c r="F166" s="273" t="s">
        <v>207</v>
      </c>
      <c r="G166" s="271"/>
      <c r="H166" s="274">
        <v>7</v>
      </c>
      <c r="I166" s="275"/>
      <c r="J166" s="271"/>
      <c r="K166" s="271"/>
      <c r="L166" s="276"/>
      <c r="M166" s="277"/>
      <c r="N166" s="278"/>
      <c r="O166" s="278"/>
      <c r="P166" s="278"/>
      <c r="Q166" s="278"/>
      <c r="R166" s="278"/>
      <c r="S166" s="278"/>
      <c r="T166" s="279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T166" s="280" t="s">
        <v>200</v>
      </c>
      <c r="AU166" s="280" t="s">
        <v>82</v>
      </c>
      <c r="AV166" s="15" t="s">
        <v>195</v>
      </c>
      <c r="AW166" s="15" t="s">
        <v>30</v>
      </c>
      <c r="AX166" s="15" t="s">
        <v>80</v>
      </c>
      <c r="AY166" s="280" t="s">
        <v>189</v>
      </c>
    </row>
    <row r="167" s="2" customFormat="1" ht="16.5" customHeight="1">
      <c r="A167" s="39"/>
      <c r="B167" s="40"/>
      <c r="C167" s="228" t="s">
        <v>231</v>
      </c>
      <c r="D167" s="228" t="s">
        <v>191</v>
      </c>
      <c r="E167" s="229" t="s">
        <v>4607</v>
      </c>
      <c r="F167" s="230" t="s">
        <v>4608</v>
      </c>
      <c r="G167" s="231" t="s">
        <v>466</v>
      </c>
      <c r="H167" s="232">
        <v>1</v>
      </c>
      <c r="I167" s="233"/>
      <c r="J167" s="234">
        <f>ROUND(I167*H167,2)</f>
        <v>0</v>
      </c>
      <c r="K167" s="235"/>
      <c r="L167" s="45"/>
      <c r="M167" s="236" t="s">
        <v>1</v>
      </c>
      <c r="N167" s="237" t="s">
        <v>38</v>
      </c>
      <c r="O167" s="92"/>
      <c r="P167" s="238">
        <f>O167*H167</f>
        <v>0</v>
      </c>
      <c r="Q167" s="238">
        <v>0.0022361999999999998</v>
      </c>
      <c r="R167" s="238">
        <f>Q167*H167</f>
        <v>0.0022361999999999998</v>
      </c>
      <c r="S167" s="238">
        <v>0</v>
      </c>
      <c r="T167" s="239">
        <f>S167*H167</f>
        <v>0</v>
      </c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R167" s="240" t="s">
        <v>306</v>
      </c>
      <c r="AT167" s="240" t="s">
        <v>191</v>
      </c>
      <c r="AU167" s="240" t="s">
        <v>82</v>
      </c>
      <c r="AY167" s="18" t="s">
        <v>189</v>
      </c>
      <c r="BE167" s="241">
        <f>IF(N167="základní",J167,0)</f>
        <v>0</v>
      </c>
      <c r="BF167" s="241">
        <f>IF(N167="snížená",J167,0)</f>
        <v>0</v>
      </c>
      <c r="BG167" s="241">
        <f>IF(N167="zákl. přenesená",J167,0)</f>
        <v>0</v>
      </c>
      <c r="BH167" s="241">
        <f>IF(N167="sníž. přenesená",J167,0)</f>
        <v>0</v>
      </c>
      <c r="BI167" s="241">
        <f>IF(N167="nulová",J167,0)</f>
        <v>0</v>
      </c>
      <c r="BJ167" s="18" t="s">
        <v>80</v>
      </c>
      <c r="BK167" s="241">
        <f>ROUND(I167*H167,2)</f>
        <v>0</v>
      </c>
      <c r="BL167" s="18" t="s">
        <v>306</v>
      </c>
      <c r="BM167" s="240" t="s">
        <v>4609</v>
      </c>
    </row>
    <row r="168" s="2" customFormat="1">
      <c r="A168" s="39"/>
      <c r="B168" s="40"/>
      <c r="C168" s="41"/>
      <c r="D168" s="242" t="s">
        <v>197</v>
      </c>
      <c r="E168" s="41"/>
      <c r="F168" s="243" t="s">
        <v>4608</v>
      </c>
      <c r="G168" s="41"/>
      <c r="H168" s="41"/>
      <c r="I168" s="244"/>
      <c r="J168" s="41"/>
      <c r="K168" s="41"/>
      <c r="L168" s="45"/>
      <c r="M168" s="245"/>
      <c r="N168" s="246"/>
      <c r="O168" s="92"/>
      <c r="P168" s="92"/>
      <c r="Q168" s="92"/>
      <c r="R168" s="92"/>
      <c r="S168" s="92"/>
      <c r="T168" s="93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T168" s="18" t="s">
        <v>197</v>
      </c>
      <c r="AU168" s="18" t="s">
        <v>82</v>
      </c>
    </row>
    <row r="169" s="2" customFormat="1">
      <c r="A169" s="39"/>
      <c r="B169" s="40"/>
      <c r="C169" s="41"/>
      <c r="D169" s="247" t="s">
        <v>198</v>
      </c>
      <c r="E169" s="41"/>
      <c r="F169" s="248" t="s">
        <v>4610</v>
      </c>
      <c r="G169" s="41"/>
      <c r="H169" s="41"/>
      <c r="I169" s="244"/>
      <c r="J169" s="41"/>
      <c r="K169" s="41"/>
      <c r="L169" s="45"/>
      <c r="M169" s="245"/>
      <c r="N169" s="246"/>
      <c r="O169" s="92"/>
      <c r="P169" s="92"/>
      <c r="Q169" s="92"/>
      <c r="R169" s="92"/>
      <c r="S169" s="92"/>
      <c r="T169" s="93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T169" s="18" t="s">
        <v>198</v>
      </c>
      <c r="AU169" s="18" t="s">
        <v>82</v>
      </c>
    </row>
    <row r="170" s="13" customFormat="1">
      <c r="A170" s="13"/>
      <c r="B170" s="249"/>
      <c r="C170" s="250"/>
      <c r="D170" s="242" t="s">
        <v>200</v>
      </c>
      <c r="E170" s="251" t="s">
        <v>1</v>
      </c>
      <c r="F170" s="252" t="s">
        <v>4580</v>
      </c>
      <c r="G170" s="250"/>
      <c r="H170" s="251" t="s">
        <v>1</v>
      </c>
      <c r="I170" s="253"/>
      <c r="J170" s="250"/>
      <c r="K170" s="250"/>
      <c r="L170" s="254"/>
      <c r="M170" s="255"/>
      <c r="N170" s="256"/>
      <c r="O170" s="256"/>
      <c r="P170" s="256"/>
      <c r="Q170" s="256"/>
      <c r="R170" s="256"/>
      <c r="S170" s="256"/>
      <c r="T170" s="257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T170" s="258" t="s">
        <v>200</v>
      </c>
      <c r="AU170" s="258" t="s">
        <v>82</v>
      </c>
      <c r="AV170" s="13" t="s">
        <v>80</v>
      </c>
      <c r="AW170" s="13" t="s">
        <v>30</v>
      </c>
      <c r="AX170" s="13" t="s">
        <v>73</v>
      </c>
      <c r="AY170" s="258" t="s">
        <v>189</v>
      </c>
    </row>
    <row r="171" s="14" customFormat="1">
      <c r="A171" s="14"/>
      <c r="B171" s="259"/>
      <c r="C171" s="260"/>
      <c r="D171" s="242" t="s">
        <v>200</v>
      </c>
      <c r="E171" s="261" t="s">
        <v>1</v>
      </c>
      <c r="F171" s="262" t="s">
        <v>4611</v>
      </c>
      <c r="G171" s="260"/>
      <c r="H171" s="263">
        <v>0.5</v>
      </c>
      <c r="I171" s="264"/>
      <c r="J171" s="260"/>
      <c r="K171" s="260"/>
      <c r="L171" s="265"/>
      <c r="M171" s="266"/>
      <c r="N171" s="267"/>
      <c r="O171" s="267"/>
      <c r="P171" s="267"/>
      <c r="Q171" s="267"/>
      <c r="R171" s="267"/>
      <c r="S171" s="267"/>
      <c r="T171" s="268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T171" s="269" t="s">
        <v>200</v>
      </c>
      <c r="AU171" s="269" t="s">
        <v>82</v>
      </c>
      <c r="AV171" s="14" t="s">
        <v>82</v>
      </c>
      <c r="AW171" s="14" t="s">
        <v>30</v>
      </c>
      <c r="AX171" s="14" t="s">
        <v>73</v>
      </c>
      <c r="AY171" s="269" t="s">
        <v>189</v>
      </c>
    </row>
    <row r="172" s="14" customFormat="1">
      <c r="A172" s="14"/>
      <c r="B172" s="259"/>
      <c r="C172" s="260"/>
      <c r="D172" s="242" t="s">
        <v>200</v>
      </c>
      <c r="E172" s="261" t="s">
        <v>1</v>
      </c>
      <c r="F172" s="262" t="s">
        <v>4612</v>
      </c>
      <c r="G172" s="260"/>
      <c r="H172" s="263">
        <v>0.5</v>
      </c>
      <c r="I172" s="264"/>
      <c r="J172" s="260"/>
      <c r="K172" s="260"/>
      <c r="L172" s="265"/>
      <c r="M172" s="266"/>
      <c r="N172" s="267"/>
      <c r="O172" s="267"/>
      <c r="P172" s="267"/>
      <c r="Q172" s="267"/>
      <c r="R172" s="267"/>
      <c r="S172" s="267"/>
      <c r="T172" s="268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T172" s="269" t="s">
        <v>200</v>
      </c>
      <c r="AU172" s="269" t="s">
        <v>82</v>
      </c>
      <c r="AV172" s="14" t="s">
        <v>82</v>
      </c>
      <c r="AW172" s="14" t="s">
        <v>30</v>
      </c>
      <c r="AX172" s="14" t="s">
        <v>73</v>
      </c>
      <c r="AY172" s="269" t="s">
        <v>189</v>
      </c>
    </row>
    <row r="173" s="15" customFormat="1">
      <c r="A173" s="15"/>
      <c r="B173" s="270"/>
      <c r="C173" s="271"/>
      <c r="D173" s="242" t="s">
        <v>200</v>
      </c>
      <c r="E173" s="272" t="s">
        <v>1</v>
      </c>
      <c r="F173" s="273" t="s">
        <v>207</v>
      </c>
      <c r="G173" s="271"/>
      <c r="H173" s="274">
        <v>1</v>
      </c>
      <c r="I173" s="275"/>
      <c r="J173" s="271"/>
      <c r="K173" s="271"/>
      <c r="L173" s="276"/>
      <c r="M173" s="277"/>
      <c r="N173" s="278"/>
      <c r="O173" s="278"/>
      <c r="P173" s="278"/>
      <c r="Q173" s="278"/>
      <c r="R173" s="278"/>
      <c r="S173" s="278"/>
      <c r="T173" s="279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T173" s="280" t="s">
        <v>200</v>
      </c>
      <c r="AU173" s="280" t="s">
        <v>82</v>
      </c>
      <c r="AV173" s="15" t="s">
        <v>195</v>
      </c>
      <c r="AW173" s="15" t="s">
        <v>30</v>
      </c>
      <c r="AX173" s="15" t="s">
        <v>80</v>
      </c>
      <c r="AY173" s="280" t="s">
        <v>189</v>
      </c>
    </row>
    <row r="174" s="2" customFormat="1" ht="24.15" customHeight="1">
      <c r="A174" s="39"/>
      <c r="B174" s="40"/>
      <c r="C174" s="228" t="s">
        <v>241</v>
      </c>
      <c r="D174" s="228" t="s">
        <v>191</v>
      </c>
      <c r="E174" s="229" t="s">
        <v>4613</v>
      </c>
      <c r="F174" s="230" t="s">
        <v>4614</v>
      </c>
      <c r="G174" s="231" t="s">
        <v>466</v>
      </c>
      <c r="H174" s="232">
        <v>13</v>
      </c>
      <c r="I174" s="233"/>
      <c r="J174" s="234">
        <f>ROUND(I174*H174,2)</f>
        <v>0</v>
      </c>
      <c r="K174" s="235"/>
      <c r="L174" s="45"/>
      <c r="M174" s="236" t="s">
        <v>1</v>
      </c>
      <c r="N174" s="237" t="s">
        <v>38</v>
      </c>
      <c r="O174" s="92"/>
      <c r="P174" s="238">
        <f>O174*H174</f>
        <v>0</v>
      </c>
      <c r="Q174" s="238">
        <v>0.00092875</v>
      </c>
      <c r="R174" s="238">
        <f>Q174*H174</f>
        <v>0.012073749999999999</v>
      </c>
      <c r="S174" s="238">
        <v>0</v>
      </c>
      <c r="T174" s="239">
        <f>S174*H174</f>
        <v>0</v>
      </c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R174" s="240" t="s">
        <v>306</v>
      </c>
      <c r="AT174" s="240" t="s">
        <v>191</v>
      </c>
      <c r="AU174" s="240" t="s">
        <v>82</v>
      </c>
      <c r="AY174" s="18" t="s">
        <v>189</v>
      </c>
      <c r="BE174" s="241">
        <f>IF(N174="základní",J174,0)</f>
        <v>0</v>
      </c>
      <c r="BF174" s="241">
        <f>IF(N174="snížená",J174,0)</f>
        <v>0</v>
      </c>
      <c r="BG174" s="241">
        <f>IF(N174="zákl. přenesená",J174,0)</f>
        <v>0</v>
      </c>
      <c r="BH174" s="241">
        <f>IF(N174="sníž. přenesená",J174,0)</f>
        <v>0</v>
      </c>
      <c r="BI174" s="241">
        <f>IF(N174="nulová",J174,0)</f>
        <v>0</v>
      </c>
      <c r="BJ174" s="18" t="s">
        <v>80</v>
      </c>
      <c r="BK174" s="241">
        <f>ROUND(I174*H174,2)</f>
        <v>0</v>
      </c>
      <c r="BL174" s="18" t="s">
        <v>306</v>
      </c>
      <c r="BM174" s="240" t="s">
        <v>4615</v>
      </c>
    </row>
    <row r="175" s="2" customFormat="1">
      <c r="A175" s="39"/>
      <c r="B175" s="40"/>
      <c r="C175" s="41"/>
      <c r="D175" s="242" t="s">
        <v>197</v>
      </c>
      <c r="E175" s="41"/>
      <c r="F175" s="243" t="s">
        <v>4614</v>
      </c>
      <c r="G175" s="41"/>
      <c r="H175" s="41"/>
      <c r="I175" s="244"/>
      <c r="J175" s="41"/>
      <c r="K175" s="41"/>
      <c r="L175" s="45"/>
      <c r="M175" s="245"/>
      <c r="N175" s="246"/>
      <c r="O175" s="92"/>
      <c r="P175" s="92"/>
      <c r="Q175" s="92"/>
      <c r="R175" s="92"/>
      <c r="S175" s="92"/>
      <c r="T175" s="93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T175" s="18" t="s">
        <v>197</v>
      </c>
      <c r="AU175" s="18" t="s">
        <v>82</v>
      </c>
    </row>
    <row r="176" s="2" customFormat="1">
      <c r="A176" s="39"/>
      <c r="B176" s="40"/>
      <c r="C176" s="41"/>
      <c r="D176" s="247" t="s">
        <v>198</v>
      </c>
      <c r="E176" s="41"/>
      <c r="F176" s="248" t="s">
        <v>4616</v>
      </c>
      <c r="G176" s="41"/>
      <c r="H176" s="41"/>
      <c r="I176" s="244"/>
      <c r="J176" s="41"/>
      <c r="K176" s="41"/>
      <c r="L176" s="45"/>
      <c r="M176" s="245"/>
      <c r="N176" s="246"/>
      <c r="O176" s="92"/>
      <c r="P176" s="92"/>
      <c r="Q176" s="92"/>
      <c r="R176" s="92"/>
      <c r="S176" s="92"/>
      <c r="T176" s="93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T176" s="18" t="s">
        <v>198</v>
      </c>
      <c r="AU176" s="18" t="s">
        <v>82</v>
      </c>
    </row>
    <row r="177" s="13" customFormat="1">
      <c r="A177" s="13"/>
      <c r="B177" s="249"/>
      <c r="C177" s="250"/>
      <c r="D177" s="242" t="s">
        <v>200</v>
      </c>
      <c r="E177" s="251" t="s">
        <v>1</v>
      </c>
      <c r="F177" s="252" t="s">
        <v>4580</v>
      </c>
      <c r="G177" s="250"/>
      <c r="H177" s="251" t="s">
        <v>1</v>
      </c>
      <c r="I177" s="253"/>
      <c r="J177" s="250"/>
      <c r="K177" s="250"/>
      <c r="L177" s="254"/>
      <c r="M177" s="255"/>
      <c r="N177" s="256"/>
      <c r="O177" s="256"/>
      <c r="P177" s="256"/>
      <c r="Q177" s="256"/>
      <c r="R177" s="256"/>
      <c r="S177" s="256"/>
      <c r="T177" s="257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58" t="s">
        <v>200</v>
      </c>
      <c r="AU177" s="258" t="s">
        <v>82</v>
      </c>
      <c r="AV177" s="13" t="s">
        <v>80</v>
      </c>
      <c r="AW177" s="13" t="s">
        <v>30</v>
      </c>
      <c r="AX177" s="13" t="s">
        <v>73</v>
      </c>
      <c r="AY177" s="258" t="s">
        <v>189</v>
      </c>
    </row>
    <row r="178" s="14" customFormat="1">
      <c r="A178" s="14"/>
      <c r="B178" s="259"/>
      <c r="C178" s="260"/>
      <c r="D178" s="242" t="s">
        <v>200</v>
      </c>
      <c r="E178" s="261" t="s">
        <v>1</v>
      </c>
      <c r="F178" s="262" t="s">
        <v>4617</v>
      </c>
      <c r="G178" s="260"/>
      <c r="H178" s="263">
        <v>12</v>
      </c>
      <c r="I178" s="264"/>
      <c r="J178" s="260"/>
      <c r="K178" s="260"/>
      <c r="L178" s="265"/>
      <c r="M178" s="266"/>
      <c r="N178" s="267"/>
      <c r="O178" s="267"/>
      <c r="P178" s="267"/>
      <c r="Q178" s="267"/>
      <c r="R178" s="267"/>
      <c r="S178" s="267"/>
      <c r="T178" s="268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T178" s="269" t="s">
        <v>200</v>
      </c>
      <c r="AU178" s="269" t="s">
        <v>82</v>
      </c>
      <c r="AV178" s="14" t="s">
        <v>82</v>
      </c>
      <c r="AW178" s="14" t="s">
        <v>30</v>
      </c>
      <c r="AX178" s="14" t="s">
        <v>73</v>
      </c>
      <c r="AY178" s="269" t="s">
        <v>189</v>
      </c>
    </row>
    <row r="179" s="14" customFormat="1">
      <c r="A179" s="14"/>
      <c r="B179" s="259"/>
      <c r="C179" s="260"/>
      <c r="D179" s="242" t="s">
        <v>200</v>
      </c>
      <c r="E179" s="261" t="s">
        <v>1</v>
      </c>
      <c r="F179" s="262" t="s">
        <v>4618</v>
      </c>
      <c r="G179" s="260"/>
      <c r="H179" s="263">
        <v>1</v>
      </c>
      <c r="I179" s="264"/>
      <c r="J179" s="260"/>
      <c r="K179" s="260"/>
      <c r="L179" s="265"/>
      <c r="M179" s="266"/>
      <c r="N179" s="267"/>
      <c r="O179" s="267"/>
      <c r="P179" s="267"/>
      <c r="Q179" s="267"/>
      <c r="R179" s="267"/>
      <c r="S179" s="267"/>
      <c r="T179" s="268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T179" s="269" t="s">
        <v>200</v>
      </c>
      <c r="AU179" s="269" t="s">
        <v>82</v>
      </c>
      <c r="AV179" s="14" t="s">
        <v>82</v>
      </c>
      <c r="AW179" s="14" t="s">
        <v>30</v>
      </c>
      <c r="AX179" s="14" t="s">
        <v>73</v>
      </c>
      <c r="AY179" s="269" t="s">
        <v>189</v>
      </c>
    </row>
    <row r="180" s="15" customFormat="1">
      <c r="A180" s="15"/>
      <c r="B180" s="270"/>
      <c r="C180" s="271"/>
      <c r="D180" s="242" t="s">
        <v>200</v>
      </c>
      <c r="E180" s="272" t="s">
        <v>1</v>
      </c>
      <c r="F180" s="273" t="s">
        <v>207</v>
      </c>
      <c r="G180" s="271"/>
      <c r="H180" s="274">
        <v>13</v>
      </c>
      <c r="I180" s="275"/>
      <c r="J180" s="271"/>
      <c r="K180" s="271"/>
      <c r="L180" s="276"/>
      <c r="M180" s="277"/>
      <c r="N180" s="278"/>
      <c r="O180" s="278"/>
      <c r="P180" s="278"/>
      <c r="Q180" s="278"/>
      <c r="R180" s="278"/>
      <c r="S180" s="278"/>
      <c r="T180" s="279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T180" s="280" t="s">
        <v>200</v>
      </c>
      <c r="AU180" s="280" t="s">
        <v>82</v>
      </c>
      <c r="AV180" s="15" t="s">
        <v>195</v>
      </c>
      <c r="AW180" s="15" t="s">
        <v>30</v>
      </c>
      <c r="AX180" s="15" t="s">
        <v>80</v>
      </c>
      <c r="AY180" s="280" t="s">
        <v>189</v>
      </c>
    </row>
    <row r="181" s="2" customFormat="1" ht="24.15" customHeight="1">
      <c r="A181" s="39"/>
      <c r="B181" s="40"/>
      <c r="C181" s="228" t="s">
        <v>247</v>
      </c>
      <c r="D181" s="228" t="s">
        <v>191</v>
      </c>
      <c r="E181" s="229" t="s">
        <v>4619</v>
      </c>
      <c r="F181" s="230" t="s">
        <v>4620</v>
      </c>
      <c r="G181" s="231" t="s">
        <v>466</v>
      </c>
      <c r="H181" s="232">
        <v>18</v>
      </c>
      <c r="I181" s="233"/>
      <c r="J181" s="234">
        <f>ROUND(I181*H181,2)</f>
        <v>0</v>
      </c>
      <c r="K181" s="235"/>
      <c r="L181" s="45"/>
      <c r="M181" s="236" t="s">
        <v>1</v>
      </c>
      <c r="N181" s="237" t="s">
        <v>38</v>
      </c>
      <c r="O181" s="92"/>
      <c r="P181" s="238">
        <f>O181*H181</f>
        <v>0</v>
      </c>
      <c r="Q181" s="238">
        <v>0.00177195</v>
      </c>
      <c r="R181" s="238">
        <f>Q181*H181</f>
        <v>0.031895100000000003</v>
      </c>
      <c r="S181" s="238">
        <v>0</v>
      </c>
      <c r="T181" s="239">
        <f>S181*H181</f>
        <v>0</v>
      </c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R181" s="240" t="s">
        <v>306</v>
      </c>
      <c r="AT181" s="240" t="s">
        <v>191</v>
      </c>
      <c r="AU181" s="240" t="s">
        <v>82</v>
      </c>
      <c r="AY181" s="18" t="s">
        <v>189</v>
      </c>
      <c r="BE181" s="241">
        <f>IF(N181="základní",J181,0)</f>
        <v>0</v>
      </c>
      <c r="BF181" s="241">
        <f>IF(N181="snížená",J181,0)</f>
        <v>0</v>
      </c>
      <c r="BG181" s="241">
        <f>IF(N181="zákl. přenesená",J181,0)</f>
        <v>0</v>
      </c>
      <c r="BH181" s="241">
        <f>IF(N181="sníž. přenesená",J181,0)</f>
        <v>0</v>
      </c>
      <c r="BI181" s="241">
        <f>IF(N181="nulová",J181,0)</f>
        <v>0</v>
      </c>
      <c r="BJ181" s="18" t="s">
        <v>80</v>
      </c>
      <c r="BK181" s="241">
        <f>ROUND(I181*H181,2)</f>
        <v>0</v>
      </c>
      <c r="BL181" s="18" t="s">
        <v>306</v>
      </c>
      <c r="BM181" s="240" t="s">
        <v>4621</v>
      </c>
    </row>
    <row r="182" s="2" customFormat="1">
      <c r="A182" s="39"/>
      <c r="B182" s="40"/>
      <c r="C182" s="41"/>
      <c r="D182" s="242" t="s">
        <v>197</v>
      </c>
      <c r="E182" s="41"/>
      <c r="F182" s="243" t="s">
        <v>4620</v>
      </c>
      <c r="G182" s="41"/>
      <c r="H182" s="41"/>
      <c r="I182" s="244"/>
      <c r="J182" s="41"/>
      <c r="K182" s="41"/>
      <c r="L182" s="45"/>
      <c r="M182" s="245"/>
      <c r="N182" s="246"/>
      <c r="O182" s="92"/>
      <c r="P182" s="92"/>
      <c r="Q182" s="92"/>
      <c r="R182" s="92"/>
      <c r="S182" s="92"/>
      <c r="T182" s="93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T182" s="18" t="s">
        <v>197</v>
      </c>
      <c r="AU182" s="18" t="s">
        <v>82</v>
      </c>
    </row>
    <row r="183" s="2" customFormat="1">
      <c r="A183" s="39"/>
      <c r="B183" s="40"/>
      <c r="C183" s="41"/>
      <c r="D183" s="247" t="s">
        <v>198</v>
      </c>
      <c r="E183" s="41"/>
      <c r="F183" s="248" t="s">
        <v>4622</v>
      </c>
      <c r="G183" s="41"/>
      <c r="H183" s="41"/>
      <c r="I183" s="244"/>
      <c r="J183" s="41"/>
      <c r="K183" s="41"/>
      <c r="L183" s="45"/>
      <c r="M183" s="245"/>
      <c r="N183" s="246"/>
      <c r="O183" s="92"/>
      <c r="P183" s="92"/>
      <c r="Q183" s="92"/>
      <c r="R183" s="92"/>
      <c r="S183" s="92"/>
      <c r="T183" s="93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T183" s="18" t="s">
        <v>198</v>
      </c>
      <c r="AU183" s="18" t="s">
        <v>82</v>
      </c>
    </row>
    <row r="184" s="13" customFormat="1">
      <c r="A184" s="13"/>
      <c r="B184" s="249"/>
      <c r="C184" s="250"/>
      <c r="D184" s="242" t="s">
        <v>200</v>
      </c>
      <c r="E184" s="251" t="s">
        <v>1</v>
      </c>
      <c r="F184" s="252" t="s">
        <v>4580</v>
      </c>
      <c r="G184" s="250"/>
      <c r="H184" s="251" t="s">
        <v>1</v>
      </c>
      <c r="I184" s="253"/>
      <c r="J184" s="250"/>
      <c r="K184" s="250"/>
      <c r="L184" s="254"/>
      <c r="M184" s="255"/>
      <c r="N184" s="256"/>
      <c r="O184" s="256"/>
      <c r="P184" s="256"/>
      <c r="Q184" s="256"/>
      <c r="R184" s="256"/>
      <c r="S184" s="256"/>
      <c r="T184" s="257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58" t="s">
        <v>200</v>
      </c>
      <c r="AU184" s="258" t="s">
        <v>82</v>
      </c>
      <c r="AV184" s="13" t="s">
        <v>80</v>
      </c>
      <c r="AW184" s="13" t="s">
        <v>30</v>
      </c>
      <c r="AX184" s="13" t="s">
        <v>73</v>
      </c>
      <c r="AY184" s="258" t="s">
        <v>189</v>
      </c>
    </row>
    <row r="185" s="14" customFormat="1">
      <c r="A185" s="14"/>
      <c r="B185" s="259"/>
      <c r="C185" s="260"/>
      <c r="D185" s="242" t="s">
        <v>200</v>
      </c>
      <c r="E185" s="261" t="s">
        <v>1</v>
      </c>
      <c r="F185" s="262" t="s">
        <v>4623</v>
      </c>
      <c r="G185" s="260"/>
      <c r="H185" s="263">
        <v>16.5</v>
      </c>
      <c r="I185" s="264"/>
      <c r="J185" s="260"/>
      <c r="K185" s="260"/>
      <c r="L185" s="265"/>
      <c r="M185" s="266"/>
      <c r="N185" s="267"/>
      <c r="O185" s="267"/>
      <c r="P185" s="267"/>
      <c r="Q185" s="267"/>
      <c r="R185" s="267"/>
      <c r="S185" s="267"/>
      <c r="T185" s="268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T185" s="269" t="s">
        <v>200</v>
      </c>
      <c r="AU185" s="269" t="s">
        <v>82</v>
      </c>
      <c r="AV185" s="14" t="s">
        <v>82</v>
      </c>
      <c r="AW185" s="14" t="s">
        <v>30</v>
      </c>
      <c r="AX185" s="14" t="s">
        <v>73</v>
      </c>
      <c r="AY185" s="269" t="s">
        <v>189</v>
      </c>
    </row>
    <row r="186" s="14" customFormat="1">
      <c r="A186" s="14"/>
      <c r="B186" s="259"/>
      <c r="C186" s="260"/>
      <c r="D186" s="242" t="s">
        <v>200</v>
      </c>
      <c r="E186" s="261" t="s">
        <v>1</v>
      </c>
      <c r="F186" s="262" t="s">
        <v>4600</v>
      </c>
      <c r="G186" s="260"/>
      <c r="H186" s="263">
        <v>1.5</v>
      </c>
      <c r="I186" s="264"/>
      <c r="J186" s="260"/>
      <c r="K186" s="260"/>
      <c r="L186" s="265"/>
      <c r="M186" s="266"/>
      <c r="N186" s="267"/>
      <c r="O186" s="267"/>
      <c r="P186" s="267"/>
      <c r="Q186" s="267"/>
      <c r="R186" s="267"/>
      <c r="S186" s="267"/>
      <c r="T186" s="268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T186" s="269" t="s">
        <v>200</v>
      </c>
      <c r="AU186" s="269" t="s">
        <v>82</v>
      </c>
      <c r="AV186" s="14" t="s">
        <v>82</v>
      </c>
      <c r="AW186" s="14" t="s">
        <v>30</v>
      </c>
      <c r="AX186" s="14" t="s">
        <v>73</v>
      </c>
      <c r="AY186" s="269" t="s">
        <v>189</v>
      </c>
    </row>
    <row r="187" s="15" customFormat="1">
      <c r="A187" s="15"/>
      <c r="B187" s="270"/>
      <c r="C187" s="271"/>
      <c r="D187" s="242" t="s">
        <v>200</v>
      </c>
      <c r="E187" s="272" t="s">
        <v>1</v>
      </c>
      <c r="F187" s="273" t="s">
        <v>207</v>
      </c>
      <c r="G187" s="271"/>
      <c r="H187" s="274">
        <v>18</v>
      </c>
      <c r="I187" s="275"/>
      <c r="J187" s="271"/>
      <c r="K187" s="271"/>
      <c r="L187" s="276"/>
      <c r="M187" s="277"/>
      <c r="N187" s="278"/>
      <c r="O187" s="278"/>
      <c r="P187" s="278"/>
      <c r="Q187" s="278"/>
      <c r="R187" s="278"/>
      <c r="S187" s="278"/>
      <c r="T187" s="279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T187" s="280" t="s">
        <v>200</v>
      </c>
      <c r="AU187" s="280" t="s">
        <v>82</v>
      </c>
      <c r="AV187" s="15" t="s">
        <v>195</v>
      </c>
      <c r="AW187" s="15" t="s">
        <v>30</v>
      </c>
      <c r="AX187" s="15" t="s">
        <v>80</v>
      </c>
      <c r="AY187" s="280" t="s">
        <v>189</v>
      </c>
    </row>
    <row r="188" s="2" customFormat="1" ht="21.75" customHeight="1">
      <c r="A188" s="39"/>
      <c r="B188" s="40"/>
      <c r="C188" s="228" t="s">
        <v>253</v>
      </c>
      <c r="D188" s="228" t="s">
        <v>191</v>
      </c>
      <c r="E188" s="229" t="s">
        <v>4624</v>
      </c>
      <c r="F188" s="230" t="s">
        <v>4625</v>
      </c>
      <c r="G188" s="231" t="s">
        <v>359</v>
      </c>
      <c r="H188" s="232">
        <v>10</v>
      </c>
      <c r="I188" s="233"/>
      <c r="J188" s="234">
        <f>ROUND(I188*H188,2)</f>
        <v>0</v>
      </c>
      <c r="K188" s="235"/>
      <c r="L188" s="45"/>
      <c r="M188" s="236" t="s">
        <v>1</v>
      </c>
      <c r="N188" s="237" t="s">
        <v>38</v>
      </c>
      <c r="O188" s="92"/>
      <c r="P188" s="238">
        <f>O188*H188</f>
        <v>0</v>
      </c>
      <c r="Q188" s="238">
        <v>4.0000000000000003E-05</v>
      </c>
      <c r="R188" s="238">
        <f>Q188*H188</f>
        <v>0.00040000000000000002</v>
      </c>
      <c r="S188" s="238">
        <v>0</v>
      </c>
      <c r="T188" s="239">
        <f>S188*H188</f>
        <v>0</v>
      </c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R188" s="240" t="s">
        <v>306</v>
      </c>
      <c r="AT188" s="240" t="s">
        <v>191</v>
      </c>
      <c r="AU188" s="240" t="s">
        <v>82</v>
      </c>
      <c r="AY188" s="18" t="s">
        <v>189</v>
      </c>
      <c r="BE188" s="241">
        <f>IF(N188="základní",J188,0)</f>
        <v>0</v>
      </c>
      <c r="BF188" s="241">
        <f>IF(N188="snížená",J188,0)</f>
        <v>0</v>
      </c>
      <c r="BG188" s="241">
        <f>IF(N188="zákl. přenesená",J188,0)</f>
        <v>0</v>
      </c>
      <c r="BH188" s="241">
        <f>IF(N188="sníž. přenesená",J188,0)</f>
        <v>0</v>
      </c>
      <c r="BI188" s="241">
        <f>IF(N188="nulová",J188,0)</f>
        <v>0</v>
      </c>
      <c r="BJ188" s="18" t="s">
        <v>80</v>
      </c>
      <c r="BK188" s="241">
        <f>ROUND(I188*H188,2)</f>
        <v>0</v>
      </c>
      <c r="BL188" s="18" t="s">
        <v>306</v>
      </c>
      <c r="BM188" s="240" t="s">
        <v>4626</v>
      </c>
    </row>
    <row r="189" s="2" customFormat="1">
      <c r="A189" s="39"/>
      <c r="B189" s="40"/>
      <c r="C189" s="41"/>
      <c r="D189" s="242" t="s">
        <v>197</v>
      </c>
      <c r="E189" s="41"/>
      <c r="F189" s="243" t="s">
        <v>4625</v>
      </c>
      <c r="G189" s="41"/>
      <c r="H189" s="41"/>
      <c r="I189" s="244"/>
      <c r="J189" s="41"/>
      <c r="K189" s="41"/>
      <c r="L189" s="45"/>
      <c r="M189" s="245"/>
      <c r="N189" s="246"/>
      <c r="O189" s="92"/>
      <c r="P189" s="92"/>
      <c r="Q189" s="92"/>
      <c r="R189" s="92"/>
      <c r="S189" s="92"/>
      <c r="T189" s="93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T189" s="18" t="s">
        <v>197</v>
      </c>
      <c r="AU189" s="18" t="s">
        <v>82</v>
      </c>
    </row>
    <row r="190" s="2" customFormat="1">
      <c r="A190" s="39"/>
      <c r="B190" s="40"/>
      <c r="C190" s="41"/>
      <c r="D190" s="247" t="s">
        <v>198</v>
      </c>
      <c r="E190" s="41"/>
      <c r="F190" s="248" t="s">
        <v>4627</v>
      </c>
      <c r="G190" s="41"/>
      <c r="H190" s="41"/>
      <c r="I190" s="244"/>
      <c r="J190" s="41"/>
      <c r="K190" s="41"/>
      <c r="L190" s="45"/>
      <c r="M190" s="245"/>
      <c r="N190" s="246"/>
      <c r="O190" s="92"/>
      <c r="P190" s="92"/>
      <c r="Q190" s="92"/>
      <c r="R190" s="92"/>
      <c r="S190" s="92"/>
      <c r="T190" s="93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T190" s="18" t="s">
        <v>198</v>
      </c>
      <c r="AU190" s="18" t="s">
        <v>82</v>
      </c>
    </row>
    <row r="191" s="14" customFormat="1">
      <c r="A191" s="14"/>
      <c r="B191" s="259"/>
      <c r="C191" s="260"/>
      <c r="D191" s="242" t="s">
        <v>200</v>
      </c>
      <c r="E191" s="261" t="s">
        <v>1</v>
      </c>
      <c r="F191" s="262" t="s">
        <v>4628</v>
      </c>
      <c r="G191" s="260"/>
      <c r="H191" s="263">
        <v>10</v>
      </c>
      <c r="I191" s="264"/>
      <c r="J191" s="260"/>
      <c r="K191" s="260"/>
      <c r="L191" s="265"/>
      <c r="M191" s="266"/>
      <c r="N191" s="267"/>
      <c r="O191" s="267"/>
      <c r="P191" s="267"/>
      <c r="Q191" s="267"/>
      <c r="R191" s="267"/>
      <c r="S191" s="267"/>
      <c r="T191" s="268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T191" s="269" t="s">
        <v>200</v>
      </c>
      <c r="AU191" s="269" t="s">
        <v>82</v>
      </c>
      <c r="AV191" s="14" t="s">
        <v>82</v>
      </c>
      <c r="AW191" s="14" t="s">
        <v>30</v>
      </c>
      <c r="AX191" s="14" t="s">
        <v>73</v>
      </c>
      <c r="AY191" s="269" t="s">
        <v>189</v>
      </c>
    </row>
    <row r="192" s="15" customFormat="1">
      <c r="A192" s="15"/>
      <c r="B192" s="270"/>
      <c r="C192" s="271"/>
      <c r="D192" s="242" t="s">
        <v>200</v>
      </c>
      <c r="E192" s="272" t="s">
        <v>1</v>
      </c>
      <c r="F192" s="273" t="s">
        <v>207</v>
      </c>
      <c r="G192" s="271"/>
      <c r="H192" s="274">
        <v>10</v>
      </c>
      <c r="I192" s="275"/>
      <c r="J192" s="271"/>
      <c r="K192" s="271"/>
      <c r="L192" s="276"/>
      <c r="M192" s="277"/>
      <c r="N192" s="278"/>
      <c r="O192" s="278"/>
      <c r="P192" s="278"/>
      <c r="Q192" s="278"/>
      <c r="R192" s="278"/>
      <c r="S192" s="278"/>
      <c r="T192" s="279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T192" s="280" t="s">
        <v>200</v>
      </c>
      <c r="AU192" s="280" t="s">
        <v>82</v>
      </c>
      <c r="AV192" s="15" t="s">
        <v>195</v>
      </c>
      <c r="AW192" s="15" t="s">
        <v>30</v>
      </c>
      <c r="AX192" s="15" t="s">
        <v>80</v>
      </c>
      <c r="AY192" s="280" t="s">
        <v>189</v>
      </c>
    </row>
    <row r="193" s="2" customFormat="1" ht="16.5" customHeight="1">
      <c r="A193" s="39"/>
      <c r="B193" s="40"/>
      <c r="C193" s="228" t="s">
        <v>261</v>
      </c>
      <c r="D193" s="228" t="s">
        <v>191</v>
      </c>
      <c r="E193" s="229" t="s">
        <v>4629</v>
      </c>
      <c r="F193" s="230" t="s">
        <v>4630</v>
      </c>
      <c r="G193" s="231" t="s">
        <v>359</v>
      </c>
      <c r="H193" s="232">
        <v>6</v>
      </c>
      <c r="I193" s="233"/>
      <c r="J193" s="234">
        <f>ROUND(I193*H193,2)</f>
        <v>0</v>
      </c>
      <c r="K193" s="235"/>
      <c r="L193" s="45"/>
      <c r="M193" s="236" t="s">
        <v>1</v>
      </c>
      <c r="N193" s="237" t="s">
        <v>38</v>
      </c>
      <c r="O193" s="92"/>
      <c r="P193" s="238">
        <f>O193*H193</f>
        <v>0</v>
      </c>
      <c r="Q193" s="238">
        <v>0</v>
      </c>
      <c r="R193" s="238">
        <f>Q193*H193</f>
        <v>0</v>
      </c>
      <c r="S193" s="238">
        <v>0</v>
      </c>
      <c r="T193" s="239">
        <f>S193*H193</f>
        <v>0</v>
      </c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R193" s="240" t="s">
        <v>306</v>
      </c>
      <c r="AT193" s="240" t="s">
        <v>191</v>
      </c>
      <c r="AU193" s="240" t="s">
        <v>82</v>
      </c>
      <c r="AY193" s="18" t="s">
        <v>189</v>
      </c>
      <c r="BE193" s="241">
        <f>IF(N193="základní",J193,0)</f>
        <v>0</v>
      </c>
      <c r="BF193" s="241">
        <f>IF(N193="snížená",J193,0)</f>
        <v>0</v>
      </c>
      <c r="BG193" s="241">
        <f>IF(N193="zákl. přenesená",J193,0)</f>
        <v>0</v>
      </c>
      <c r="BH193" s="241">
        <f>IF(N193="sníž. přenesená",J193,0)</f>
        <v>0</v>
      </c>
      <c r="BI193" s="241">
        <f>IF(N193="nulová",J193,0)</f>
        <v>0</v>
      </c>
      <c r="BJ193" s="18" t="s">
        <v>80</v>
      </c>
      <c r="BK193" s="241">
        <f>ROUND(I193*H193,2)</f>
        <v>0</v>
      </c>
      <c r="BL193" s="18" t="s">
        <v>306</v>
      </c>
      <c r="BM193" s="240" t="s">
        <v>4631</v>
      </c>
    </row>
    <row r="194" s="2" customFormat="1">
      <c r="A194" s="39"/>
      <c r="B194" s="40"/>
      <c r="C194" s="41"/>
      <c r="D194" s="242" t="s">
        <v>197</v>
      </c>
      <c r="E194" s="41"/>
      <c r="F194" s="243" t="s">
        <v>4630</v>
      </c>
      <c r="G194" s="41"/>
      <c r="H194" s="41"/>
      <c r="I194" s="244"/>
      <c r="J194" s="41"/>
      <c r="K194" s="41"/>
      <c r="L194" s="45"/>
      <c r="M194" s="245"/>
      <c r="N194" s="246"/>
      <c r="O194" s="92"/>
      <c r="P194" s="92"/>
      <c r="Q194" s="92"/>
      <c r="R194" s="92"/>
      <c r="S194" s="92"/>
      <c r="T194" s="93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T194" s="18" t="s">
        <v>197</v>
      </c>
      <c r="AU194" s="18" t="s">
        <v>82</v>
      </c>
    </row>
    <row r="195" s="2" customFormat="1">
      <c r="A195" s="39"/>
      <c r="B195" s="40"/>
      <c r="C195" s="41"/>
      <c r="D195" s="247" t="s">
        <v>198</v>
      </c>
      <c r="E195" s="41"/>
      <c r="F195" s="248" t="s">
        <v>4632</v>
      </c>
      <c r="G195" s="41"/>
      <c r="H195" s="41"/>
      <c r="I195" s="244"/>
      <c r="J195" s="41"/>
      <c r="K195" s="41"/>
      <c r="L195" s="45"/>
      <c r="M195" s="245"/>
      <c r="N195" s="246"/>
      <c r="O195" s="92"/>
      <c r="P195" s="92"/>
      <c r="Q195" s="92"/>
      <c r="R195" s="92"/>
      <c r="S195" s="92"/>
      <c r="T195" s="93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T195" s="18" t="s">
        <v>198</v>
      </c>
      <c r="AU195" s="18" t="s">
        <v>82</v>
      </c>
    </row>
    <row r="196" s="13" customFormat="1">
      <c r="A196" s="13"/>
      <c r="B196" s="249"/>
      <c r="C196" s="250"/>
      <c r="D196" s="242" t="s">
        <v>200</v>
      </c>
      <c r="E196" s="251" t="s">
        <v>1</v>
      </c>
      <c r="F196" s="252" t="s">
        <v>4580</v>
      </c>
      <c r="G196" s="250"/>
      <c r="H196" s="251" t="s">
        <v>1</v>
      </c>
      <c r="I196" s="253"/>
      <c r="J196" s="250"/>
      <c r="K196" s="250"/>
      <c r="L196" s="254"/>
      <c r="M196" s="255"/>
      <c r="N196" s="256"/>
      <c r="O196" s="256"/>
      <c r="P196" s="256"/>
      <c r="Q196" s="256"/>
      <c r="R196" s="256"/>
      <c r="S196" s="256"/>
      <c r="T196" s="257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258" t="s">
        <v>200</v>
      </c>
      <c r="AU196" s="258" t="s">
        <v>82</v>
      </c>
      <c r="AV196" s="13" t="s">
        <v>80</v>
      </c>
      <c r="AW196" s="13" t="s">
        <v>30</v>
      </c>
      <c r="AX196" s="13" t="s">
        <v>73</v>
      </c>
      <c r="AY196" s="258" t="s">
        <v>189</v>
      </c>
    </row>
    <row r="197" s="14" customFormat="1">
      <c r="A197" s="14"/>
      <c r="B197" s="259"/>
      <c r="C197" s="260"/>
      <c r="D197" s="242" t="s">
        <v>200</v>
      </c>
      <c r="E197" s="261" t="s">
        <v>1</v>
      </c>
      <c r="F197" s="262" t="s">
        <v>4633</v>
      </c>
      <c r="G197" s="260"/>
      <c r="H197" s="263">
        <v>6</v>
      </c>
      <c r="I197" s="264"/>
      <c r="J197" s="260"/>
      <c r="K197" s="260"/>
      <c r="L197" s="265"/>
      <c r="M197" s="266"/>
      <c r="N197" s="267"/>
      <c r="O197" s="267"/>
      <c r="P197" s="267"/>
      <c r="Q197" s="267"/>
      <c r="R197" s="267"/>
      <c r="S197" s="267"/>
      <c r="T197" s="268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T197" s="269" t="s">
        <v>200</v>
      </c>
      <c r="AU197" s="269" t="s">
        <v>82</v>
      </c>
      <c r="AV197" s="14" t="s">
        <v>82</v>
      </c>
      <c r="AW197" s="14" t="s">
        <v>30</v>
      </c>
      <c r="AX197" s="14" t="s">
        <v>73</v>
      </c>
      <c r="AY197" s="269" t="s">
        <v>189</v>
      </c>
    </row>
    <row r="198" s="15" customFormat="1">
      <c r="A198" s="15"/>
      <c r="B198" s="270"/>
      <c r="C198" s="271"/>
      <c r="D198" s="242" t="s">
        <v>200</v>
      </c>
      <c r="E198" s="272" t="s">
        <v>1</v>
      </c>
      <c r="F198" s="273" t="s">
        <v>207</v>
      </c>
      <c r="G198" s="271"/>
      <c r="H198" s="274">
        <v>6</v>
      </c>
      <c r="I198" s="275"/>
      <c r="J198" s="271"/>
      <c r="K198" s="271"/>
      <c r="L198" s="276"/>
      <c r="M198" s="277"/>
      <c r="N198" s="278"/>
      <c r="O198" s="278"/>
      <c r="P198" s="278"/>
      <c r="Q198" s="278"/>
      <c r="R198" s="278"/>
      <c r="S198" s="278"/>
      <c r="T198" s="279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T198" s="280" t="s">
        <v>200</v>
      </c>
      <c r="AU198" s="280" t="s">
        <v>82</v>
      </c>
      <c r="AV198" s="15" t="s">
        <v>195</v>
      </c>
      <c r="AW198" s="15" t="s">
        <v>30</v>
      </c>
      <c r="AX198" s="15" t="s">
        <v>80</v>
      </c>
      <c r="AY198" s="280" t="s">
        <v>189</v>
      </c>
    </row>
    <row r="199" s="2" customFormat="1" ht="16.5" customHeight="1">
      <c r="A199" s="39"/>
      <c r="B199" s="40"/>
      <c r="C199" s="228" t="s">
        <v>266</v>
      </c>
      <c r="D199" s="228" t="s">
        <v>191</v>
      </c>
      <c r="E199" s="229" t="s">
        <v>4634</v>
      </c>
      <c r="F199" s="230" t="s">
        <v>4635</v>
      </c>
      <c r="G199" s="231" t="s">
        <v>359</v>
      </c>
      <c r="H199" s="232">
        <v>2</v>
      </c>
      <c r="I199" s="233"/>
      <c r="J199" s="234">
        <f>ROUND(I199*H199,2)</f>
        <v>0</v>
      </c>
      <c r="K199" s="235"/>
      <c r="L199" s="45"/>
      <c r="M199" s="236" t="s">
        <v>1</v>
      </c>
      <c r="N199" s="237" t="s">
        <v>38</v>
      </c>
      <c r="O199" s="92"/>
      <c r="P199" s="238">
        <f>O199*H199</f>
        <v>0</v>
      </c>
      <c r="Q199" s="238">
        <v>0</v>
      </c>
      <c r="R199" s="238">
        <f>Q199*H199</f>
        <v>0</v>
      </c>
      <c r="S199" s="238">
        <v>0</v>
      </c>
      <c r="T199" s="239">
        <f>S199*H199</f>
        <v>0</v>
      </c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R199" s="240" t="s">
        <v>306</v>
      </c>
      <c r="AT199" s="240" t="s">
        <v>191</v>
      </c>
      <c r="AU199" s="240" t="s">
        <v>82</v>
      </c>
      <c r="AY199" s="18" t="s">
        <v>189</v>
      </c>
      <c r="BE199" s="241">
        <f>IF(N199="základní",J199,0)</f>
        <v>0</v>
      </c>
      <c r="BF199" s="241">
        <f>IF(N199="snížená",J199,0)</f>
        <v>0</v>
      </c>
      <c r="BG199" s="241">
        <f>IF(N199="zákl. přenesená",J199,0)</f>
        <v>0</v>
      </c>
      <c r="BH199" s="241">
        <f>IF(N199="sníž. přenesená",J199,0)</f>
        <v>0</v>
      </c>
      <c r="BI199" s="241">
        <f>IF(N199="nulová",J199,0)</f>
        <v>0</v>
      </c>
      <c r="BJ199" s="18" t="s">
        <v>80</v>
      </c>
      <c r="BK199" s="241">
        <f>ROUND(I199*H199,2)</f>
        <v>0</v>
      </c>
      <c r="BL199" s="18" t="s">
        <v>306</v>
      </c>
      <c r="BM199" s="240" t="s">
        <v>4636</v>
      </c>
    </row>
    <row r="200" s="2" customFormat="1">
      <c r="A200" s="39"/>
      <c r="B200" s="40"/>
      <c r="C200" s="41"/>
      <c r="D200" s="242" t="s">
        <v>197</v>
      </c>
      <c r="E200" s="41"/>
      <c r="F200" s="243" t="s">
        <v>4635</v>
      </c>
      <c r="G200" s="41"/>
      <c r="H200" s="41"/>
      <c r="I200" s="244"/>
      <c r="J200" s="41"/>
      <c r="K200" s="41"/>
      <c r="L200" s="45"/>
      <c r="M200" s="245"/>
      <c r="N200" s="246"/>
      <c r="O200" s="92"/>
      <c r="P200" s="92"/>
      <c r="Q200" s="92"/>
      <c r="R200" s="92"/>
      <c r="S200" s="92"/>
      <c r="T200" s="93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T200" s="18" t="s">
        <v>197</v>
      </c>
      <c r="AU200" s="18" t="s">
        <v>82</v>
      </c>
    </row>
    <row r="201" s="2" customFormat="1">
      <c r="A201" s="39"/>
      <c r="B201" s="40"/>
      <c r="C201" s="41"/>
      <c r="D201" s="247" t="s">
        <v>198</v>
      </c>
      <c r="E201" s="41"/>
      <c r="F201" s="248" t="s">
        <v>4637</v>
      </c>
      <c r="G201" s="41"/>
      <c r="H201" s="41"/>
      <c r="I201" s="244"/>
      <c r="J201" s="41"/>
      <c r="K201" s="41"/>
      <c r="L201" s="45"/>
      <c r="M201" s="245"/>
      <c r="N201" s="246"/>
      <c r="O201" s="92"/>
      <c r="P201" s="92"/>
      <c r="Q201" s="92"/>
      <c r="R201" s="92"/>
      <c r="S201" s="92"/>
      <c r="T201" s="93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T201" s="18" t="s">
        <v>198</v>
      </c>
      <c r="AU201" s="18" t="s">
        <v>82</v>
      </c>
    </row>
    <row r="202" s="13" customFormat="1">
      <c r="A202" s="13"/>
      <c r="B202" s="249"/>
      <c r="C202" s="250"/>
      <c r="D202" s="242" t="s">
        <v>200</v>
      </c>
      <c r="E202" s="251" t="s">
        <v>1</v>
      </c>
      <c r="F202" s="252" t="s">
        <v>4580</v>
      </c>
      <c r="G202" s="250"/>
      <c r="H202" s="251" t="s">
        <v>1</v>
      </c>
      <c r="I202" s="253"/>
      <c r="J202" s="250"/>
      <c r="K202" s="250"/>
      <c r="L202" s="254"/>
      <c r="M202" s="255"/>
      <c r="N202" s="256"/>
      <c r="O202" s="256"/>
      <c r="P202" s="256"/>
      <c r="Q202" s="256"/>
      <c r="R202" s="256"/>
      <c r="S202" s="256"/>
      <c r="T202" s="257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T202" s="258" t="s">
        <v>200</v>
      </c>
      <c r="AU202" s="258" t="s">
        <v>82</v>
      </c>
      <c r="AV202" s="13" t="s">
        <v>80</v>
      </c>
      <c r="AW202" s="13" t="s">
        <v>30</v>
      </c>
      <c r="AX202" s="13" t="s">
        <v>73</v>
      </c>
      <c r="AY202" s="258" t="s">
        <v>189</v>
      </c>
    </row>
    <row r="203" s="14" customFormat="1">
      <c r="A203" s="14"/>
      <c r="B203" s="259"/>
      <c r="C203" s="260"/>
      <c r="D203" s="242" t="s">
        <v>200</v>
      </c>
      <c r="E203" s="261" t="s">
        <v>1</v>
      </c>
      <c r="F203" s="262" t="s">
        <v>4638</v>
      </c>
      <c r="G203" s="260"/>
      <c r="H203" s="263">
        <v>2</v>
      </c>
      <c r="I203" s="264"/>
      <c r="J203" s="260"/>
      <c r="K203" s="260"/>
      <c r="L203" s="265"/>
      <c r="M203" s="266"/>
      <c r="N203" s="267"/>
      <c r="O203" s="267"/>
      <c r="P203" s="267"/>
      <c r="Q203" s="267"/>
      <c r="R203" s="267"/>
      <c r="S203" s="267"/>
      <c r="T203" s="268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T203" s="269" t="s">
        <v>200</v>
      </c>
      <c r="AU203" s="269" t="s">
        <v>82</v>
      </c>
      <c r="AV203" s="14" t="s">
        <v>82</v>
      </c>
      <c r="AW203" s="14" t="s">
        <v>30</v>
      </c>
      <c r="AX203" s="14" t="s">
        <v>73</v>
      </c>
      <c r="AY203" s="269" t="s">
        <v>189</v>
      </c>
    </row>
    <row r="204" s="15" customFormat="1">
      <c r="A204" s="15"/>
      <c r="B204" s="270"/>
      <c r="C204" s="271"/>
      <c r="D204" s="242" t="s">
        <v>200</v>
      </c>
      <c r="E204" s="272" t="s">
        <v>1</v>
      </c>
      <c r="F204" s="273" t="s">
        <v>207</v>
      </c>
      <c r="G204" s="271"/>
      <c r="H204" s="274">
        <v>2</v>
      </c>
      <c r="I204" s="275"/>
      <c r="J204" s="271"/>
      <c r="K204" s="271"/>
      <c r="L204" s="276"/>
      <c r="M204" s="277"/>
      <c r="N204" s="278"/>
      <c r="O204" s="278"/>
      <c r="P204" s="278"/>
      <c r="Q204" s="278"/>
      <c r="R204" s="278"/>
      <c r="S204" s="278"/>
      <c r="T204" s="279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T204" s="280" t="s">
        <v>200</v>
      </c>
      <c r="AU204" s="280" t="s">
        <v>82</v>
      </c>
      <c r="AV204" s="15" t="s">
        <v>195</v>
      </c>
      <c r="AW204" s="15" t="s">
        <v>30</v>
      </c>
      <c r="AX204" s="15" t="s">
        <v>80</v>
      </c>
      <c r="AY204" s="280" t="s">
        <v>189</v>
      </c>
    </row>
    <row r="205" s="2" customFormat="1" ht="21.75" customHeight="1">
      <c r="A205" s="39"/>
      <c r="B205" s="40"/>
      <c r="C205" s="228" t="s">
        <v>272</v>
      </c>
      <c r="D205" s="228" t="s">
        <v>191</v>
      </c>
      <c r="E205" s="229" t="s">
        <v>4639</v>
      </c>
      <c r="F205" s="230" t="s">
        <v>4640</v>
      </c>
      <c r="G205" s="231" t="s">
        <v>359</v>
      </c>
      <c r="H205" s="232">
        <v>2</v>
      </c>
      <c r="I205" s="233"/>
      <c r="J205" s="234">
        <f>ROUND(I205*H205,2)</f>
        <v>0</v>
      </c>
      <c r="K205" s="235"/>
      <c r="L205" s="45"/>
      <c r="M205" s="236" t="s">
        <v>1</v>
      </c>
      <c r="N205" s="237" t="s">
        <v>38</v>
      </c>
      <c r="O205" s="92"/>
      <c r="P205" s="238">
        <f>O205*H205</f>
        <v>0</v>
      </c>
      <c r="Q205" s="238">
        <v>0</v>
      </c>
      <c r="R205" s="238">
        <f>Q205*H205</f>
        <v>0</v>
      </c>
      <c r="S205" s="238">
        <v>0</v>
      </c>
      <c r="T205" s="239">
        <f>S205*H205</f>
        <v>0</v>
      </c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39"/>
      <c r="AR205" s="240" t="s">
        <v>306</v>
      </c>
      <c r="AT205" s="240" t="s">
        <v>191</v>
      </c>
      <c r="AU205" s="240" t="s">
        <v>82</v>
      </c>
      <c r="AY205" s="18" t="s">
        <v>189</v>
      </c>
      <c r="BE205" s="241">
        <f>IF(N205="základní",J205,0)</f>
        <v>0</v>
      </c>
      <c r="BF205" s="241">
        <f>IF(N205="snížená",J205,0)</f>
        <v>0</v>
      </c>
      <c r="BG205" s="241">
        <f>IF(N205="zákl. přenesená",J205,0)</f>
        <v>0</v>
      </c>
      <c r="BH205" s="241">
        <f>IF(N205="sníž. přenesená",J205,0)</f>
        <v>0</v>
      </c>
      <c r="BI205" s="241">
        <f>IF(N205="nulová",J205,0)</f>
        <v>0</v>
      </c>
      <c r="BJ205" s="18" t="s">
        <v>80</v>
      </c>
      <c r="BK205" s="241">
        <f>ROUND(I205*H205,2)</f>
        <v>0</v>
      </c>
      <c r="BL205" s="18" t="s">
        <v>306</v>
      </c>
      <c r="BM205" s="240" t="s">
        <v>4641</v>
      </c>
    </row>
    <row r="206" s="2" customFormat="1">
      <c r="A206" s="39"/>
      <c r="B206" s="40"/>
      <c r="C206" s="41"/>
      <c r="D206" s="242" t="s">
        <v>197</v>
      </c>
      <c r="E206" s="41"/>
      <c r="F206" s="243" t="s">
        <v>4640</v>
      </c>
      <c r="G206" s="41"/>
      <c r="H206" s="41"/>
      <c r="I206" s="244"/>
      <c r="J206" s="41"/>
      <c r="K206" s="41"/>
      <c r="L206" s="45"/>
      <c r="M206" s="245"/>
      <c r="N206" s="246"/>
      <c r="O206" s="92"/>
      <c r="P206" s="92"/>
      <c r="Q206" s="92"/>
      <c r="R206" s="92"/>
      <c r="S206" s="92"/>
      <c r="T206" s="93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39"/>
      <c r="AT206" s="18" t="s">
        <v>197</v>
      </c>
      <c r="AU206" s="18" t="s">
        <v>82</v>
      </c>
    </row>
    <row r="207" s="2" customFormat="1">
      <c r="A207" s="39"/>
      <c r="B207" s="40"/>
      <c r="C207" s="41"/>
      <c r="D207" s="247" t="s">
        <v>198</v>
      </c>
      <c r="E207" s="41"/>
      <c r="F207" s="248" t="s">
        <v>4642</v>
      </c>
      <c r="G207" s="41"/>
      <c r="H207" s="41"/>
      <c r="I207" s="244"/>
      <c r="J207" s="41"/>
      <c r="K207" s="41"/>
      <c r="L207" s="45"/>
      <c r="M207" s="245"/>
      <c r="N207" s="246"/>
      <c r="O207" s="92"/>
      <c r="P207" s="92"/>
      <c r="Q207" s="92"/>
      <c r="R207" s="92"/>
      <c r="S207" s="92"/>
      <c r="T207" s="93"/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39"/>
      <c r="AT207" s="18" t="s">
        <v>198</v>
      </c>
      <c r="AU207" s="18" t="s">
        <v>82</v>
      </c>
    </row>
    <row r="208" s="13" customFormat="1">
      <c r="A208" s="13"/>
      <c r="B208" s="249"/>
      <c r="C208" s="250"/>
      <c r="D208" s="242" t="s">
        <v>200</v>
      </c>
      <c r="E208" s="251" t="s">
        <v>1</v>
      </c>
      <c r="F208" s="252" t="s">
        <v>4580</v>
      </c>
      <c r="G208" s="250"/>
      <c r="H208" s="251" t="s">
        <v>1</v>
      </c>
      <c r="I208" s="253"/>
      <c r="J208" s="250"/>
      <c r="K208" s="250"/>
      <c r="L208" s="254"/>
      <c r="M208" s="255"/>
      <c r="N208" s="256"/>
      <c r="O208" s="256"/>
      <c r="P208" s="256"/>
      <c r="Q208" s="256"/>
      <c r="R208" s="256"/>
      <c r="S208" s="256"/>
      <c r="T208" s="257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T208" s="258" t="s">
        <v>200</v>
      </c>
      <c r="AU208" s="258" t="s">
        <v>82</v>
      </c>
      <c r="AV208" s="13" t="s">
        <v>80</v>
      </c>
      <c r="AW208" s="13" t="s">
        <v>30</v>
      </c>
      <c r="AX208" s="13" t="s">
        <v>73</v>
      </c>
      <c r="AY208" s="258" t="s">
        <v>189</v>
      </c>
    </row>
    <row r="209" s="14" customFormat="1">
      <c r="A209" s="14"/>
      <c r="B209" s="259"/>
      <c r="C209" s="260"/>
      <c r="D209" s="242" t="s">
        <v>200</v>
      </c>
      <c r="E209" s="261" t="s">
        <v>1</v>
      </c>
      <c r="F209" s="262" t="s">
        <v>4638</v>
      </c>
      <c r="G209" s="260"/>
      <c r="H209" s="263">
        <v>2</v>
      </c>
      <c r="I209" s="264"/>
      <c r="J209" s="260"/>
      <c r="K209" s="260"/>
      <c r="L209" s="265"/>
      <c r="M209" s="266"/>
      <c r="N209" s="267"/>
      <c r="O209" s="267"/>
      <c r="P209" s="267"/>
      <c r="Q209" s="267"/>
      <c r="R209" s="267"/>
      <c r="S209" s="267"/>
      <c r="T209" s="268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T209" s="269" t="s">
        <v>200</v>
      </c>
      <c r="AU209" s="269" t="s">
        <v>82</v>
      </c>
      <c r="AV209" s="14" t="s">
        <v>82</v>
      </c>
      <c r="AW209" s="14" t="s">
        <v>30</v>
      </c>
      <c r="AX209" s="14" t="s">
        <v>73</v>
      </c>
      <c r="AY209" s="269" t="s">
        <v>189</v>
      </c>
    </row>
    <row r="210" s="15" customFormat="1">
      <c r="A210" s="15"/>
      <c r="B210" s="270"/>
      <c r="C210" s="271"/>
      <c r="D210" s="242" t="s">
        <v>200</v>
      </c>
      <c r="E210" s="272" t="s">
        <v>1</v>
      </c>
      <c r="F210" s="273" t="s">
        <v>207</v>
      </c>
      <c r="G210" s="271"/>
      <c r="H210" s="274">
        <v>2</v>
      </c>
      <c r="I210" s="275"/>
      <c r="J210" s="271"/>
      <c r="K210" s="271"/>
      <c r="L210" s="276"/>
      <c r="M210" s="277"/>
      <c r="N210" s="278"/>
      <c r="O210" s="278"/>
      <c r="P210" s="278"/>
      <c r="Q210" s="278"/>
      <c r="R210" s="278"/>
      <c r="S210" s="278"/>
      <c r="T210" s="279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T210" s="280" t="s">
        <v>200</v>
      </c>
      <c r="AU210" s="280" t="s">
        <v>82</v>
      </c>
      <c r="AV210" s="15" t="s">
        <v>195</v>
      </c>
      <c r="AW210" s="15" t="s">
        <v>30</v>
      </c>
      <c r="AX210" s="15" t="s">
        <v>80</v>
      </c>
      <c r="AY210" s="280" t="s">
        <v>189</v>
      </c>
    </row>
    <row r="211" s="2" customFormat="1" ht="16.5" customHeight="1">
      <c r="A211" s="39"/>
      <c r="B211" s="40"/>
      <c r="C211" s="281" t="s">
        <v>278</v>
      </c>
      <c r="D211" s="281" t="s">
        <v>273</v>
      </c>
      <c r="E211" s="282" t="s">
        <v>4643</v>
      </c>
      <c r="F211" s="283" t="s">
        <v>4644</v>
      </c>
      <c r="G211" s="284" t="s">
        <v>359</v>
      </c>
      <c r="H211" s="285">
        <v>1</v>
      </c>
      <c r="I211" s="286"/>
      <c r="J211" s="287">
        <f>ROUND(I211*H211,2)</f>
        <v>0</v>
      </c>
      <c r="K211" s="288"/>
      <c r="L211" s="289"/>
      <c r="M211" s="290" t="s">
        <v>1</v>
      </c>
      <c r="N211" s="291" t="s">
        <v>38</v>
      </c>
      <c r="O211" s="92"/>
      <c r="P211" s="238">
        <f>O211*H211</f>
        <v>0</v>
      </c>
      <c r="Q211" s="238">
        <v>0.00038000000000000002</v>
      </c>
      <c r="R211" s="238">
        <f>Q211*H211</f>
        <v>0.00038000000000000002</v>
      </c>
      <c r="S211" s="238">
        <v>0</v>
      </c>
      <c r="T211" s="239">
        <f>S211*H211</f>
        <v>0</v>
      </c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R211" s="240" t="s">
        <v>471</v>
      </c>
      <c r="AT211" s="240" t="s">
        <v>273</v>
      </c>
      <c r="AU211" s="240" t="s">
        <v>82</v>
      </c>
      <c r="AY211" s="18" t="s">
        <v>189</v>
      </c>
      <c r="BE211" s="241">
        <f>IF(N211="základní",J211,0)</f>
        <v>0</v>
      </c>
      <c r="BF211" s="241">
        <f>IF(N211="snížená",J211,0)</f>
        <v>0</v>
      </c>
      <c r="BG211" s="241">
        <f>IF(N211="zákl. přenesená",J211,0)</f>
        <v>0</v>
      </c>
      <c r="BH211" s="241">
        <f>IF(N211="sníž. přenesená",J211,0)</f>
        <v>0</v>
      </c>
      <c r="BI211" s="241">
        <f>IF(N211="nulová",J211,0)</f>
        <v>0</v>
      </c>
      <c r="BJ211" s="18" t="s">
        <v>80</v>
      </c>
      <c r="BK211" s="241">
        <f>ROUND(I211*H211,2)</f>
        <v>0</v>
      </c>
      <c r="BL211" s="18" t="s">
        <v>306</v>
      </c>
      <c r="BM211" s="240" t="s">
        <v>4645</v>
      </c>
    </row>
    <row r="212" s="2" customFormat="1">
      <c r="A212" s="39"/>
      <c r="B212" s="40"/>
      <c r="C212" s="41"/>
      <c r="D212" s="242" t="s">
        <v>197</v>
      </c>
      <c r="E212" s="41"/>
      <c r="F212" s="243" t="s">
        <v>4644</v>
      </c>
      <c r="G212" s="41"/>
      <c r="H212" s="41"/>
      <c r="I212" s="244"/>
      <c r="J212" s="41"/>
      <c r="K212" s="41"/>
      <c r="L212" s="45"/>
      <c r="M212" s="245"/>
      <c r="N212" s="246"/>
      <c r="O212" s="92"/>
      <c r="P212" s="92"/>
      <c r="Q212" s="92"/>
      <c r="R212" s="92"/>
      <c r="S212" s="92"/>
      <c r="T212" s="93"/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39"/>
      <c r="AT212" s="18" t="s">
        <v>197</v>
      </c>
      <c r="AU212" s="18" t="s">
        <v>82</v>
      </c>
    </row>
    <row r="213" s="14" customFormat="1">
      <c r="A213" s="14"/>
      <c r="B213" s="259"/>
      <c r="C213" s="260"/>
      <c r="D213" s="242" t="s">
        <v>200</v>
      </c>
      <c r="E213" s="261" t="s">
        <v>1</v>
      </c>
      <c r="F213" s="262" t="s">
        <v>4646</v>
      </c>
      <c r="G213" s="260"/>
      <c r="H213" s="263">
        <v>1</v>
      </c>
      <c r="I213" s="264"/>
      <c r="J213" s="260"/>
      <c r="K213" s="260"/>
      <c r="L213" s="265"/>
      <c r="M213" s="266"/>
      <c r="N213" s="267"/>
      <c r="O213" s="267"/>
      <c r="P213" s="267"/>
      <c r="Q213" s="267"/>
      <c r="R213" s="267"/>
      <c r="S213" s="267"/>
      <c r="T213" s="268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T213" s="269" t="s">
        <v>200</v>
      </c>
      <c r="AU213" s="269" t="s">
        <v>82</v>
      </c>
      <c r="AV213" s="14" t="s">
        <v>82</v>
      </c>
      <c r="AW213" s="14" t="s">
        <v>30</v>
      </c>
      <c r="AX213" s="14" t="s">
        <v>73</v>
      </c>
      <c r="AY213" s="269" t="s">
        <v>189</v>
      </c>
    </row>
    <row r="214" s="15" customFormat="1">
      <c r="A214" s="15"/>
      <c r="B214" s="270"/>
      <c r="C214" s="271"/>
      <c r="D214" s="242" t="s">
        <v>200</v>
      </c>
      <c r="E214" s="272" t="s">
        <v>1</v>
      </c>
      <c r="F214" s="273" t="s">
        <v>207</v>
      </c>
      <c r="G214" s="271"/>
      <c r="H214" s="274">
        <v>1</v>
      </c>
      <c r="I214" s="275"/>
      <c r="J214" s="271"/>
      <c r="K214" s="271"/>
      <c r="L214" s="276"/>
      <c r="M214" s="277"/>
      <c r="N214" s="278"/>
      <c r="O214" s="278"/>
      <c r="P214" s="278"/>
      <c r="Q214" s="278"/>
      <c r="R214" s="278"/>
      <c r="S214" s="278"/>
      <c r="T214" s="279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T214" s="280" t="s">
        <v>200</v>
      </c>
      <c r="AU214" s="280" t="s">
        <v>82</v>
      </c>
      <c r="AV214" s="15" t="s">
        <v>195</v>
      </c>
      <c r="AW214" s="15" t="s">
        <v>30</v>
      </c>
      <c r="AX214" s="15" t="s">
        <v>80</v>
      </c>
      <c r="AY214" s="280" t="s">
        <v>189</v>
      </c>
    </row>
    <row r="215" s="2" customFormat="1" ht="24.15" customHeight="1">
      <c r="A215" s="39"/>
      <c r="B215" s="40"/>
      <c r="C215" s="281" t="s">
        <v>291</v>
      </c>
      <c r="D215" s="281" t="s">
        <v>273</v>
      </c>
      <c r="E215" s="282" t="s">
        <v>4647</v>
      </c>
      <c r="F215" s="283" t="s">
        <v>4648</v>
      </c>
      <c r="G215" s="284" t="s">
        <v>359</v>
      </c>
      <c r="H215" s="285">
        <v>1</v>
      </c>
      <c r="I215" s="286"/>
      <c r="J215" s="287">
        <f>ROUND(I215*H215,2)</f>
        <v>0</v>
      </c>
      <c r="K215" s="288"/>
      <c r="L215" s="289"/>
      <c r="M215" s="290" t="s">
        <v>1</v>
      </c>
      <c r="N215" s="291" t="s">
        <v>38</v>
      </c>
      <c r="O215" s="92"/>
      <c r="P215" s="238">
        <f>O215*H215</f>
        <v>0</v>
      </c>
      <c r="Q215" s="238">
        <v>0</v>
      </c>
      <c r="R215" s="238">
        <f>Q215*H215</f>
        <v>0</v>
      </c>
      <c r="S215" s="238">
        <v>0</v>
      </c>
      <c r="T215" s="239">
        <f>S215*H215</f>
        <v>0</v>
      </c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  <c r="AR215" s="240" t="s">
        <v>471</v>
      </c>
      <c r="AT215" s="240" t="s">
        <v>273</v>
      </c>
      <c r="AU215" s="240" t="s">
        <v>82</v>
      </c>
      <c r="AY215" s="18" t="s">
        <v>189</v>
      </c>
      <c r="BE215" s="241">
        <f>IF(N215="základní",J215,0)</f>
        <v>0</v>
      </c>
      <c r="BF215" s="241">
        <f>IF(N215="snížená",J215,0)</f>
        <v>0</v>
      </c>
      <c r="BG215" s="241">
        <f>IF(N215="zákl. přenesená",J215,0)</f>
        <v>0</v>
      </c>
      <c r="BH215" s="241">
        <f>IF(N215="sníž. přenesená",J215,0)</f>
        <v>0</v>
      </c>
      <c r="BI215" s="241">
        <f>IF(N215="nulová",J215,0)</f>
        <v>0</v>
      </c>
      <c r="BJ215" s="18" t="s">
        <v>80</v>
      </c>
      <c r="BK215" s="241">
        <f>ROUND(I215*H215,2)</f>
        <v>0</v>
      </c>
      <c r="BL215" s="18" t="s">
        <v>306</v>
      </c>
      <c r="BM215" s="240" t="s">
        <v>4649</v>
      </c>
    </row>
    <row r="216" s="2" customFormat="1">
      <c r="A216" s="39"/>
      <c r="B216" s="40"/>
      <c r="C216" s="41"/>
      <c r="D216" s="242" t="s">
        <v>197</v>
      </c>
      <c r="E216" s="41"/>
      <c r="F216" s="243" t="s">
        <v>4648</v>
      </c>
      <c r="G216" s="41"/>
      <c r="H216" s="41"/>
      <c r="I216" s="244"/>
      <c r="J216" s="41"/>
      <c r="K216" s="41"/>
      <c r="L216" s="45"/>
      <c r="M216" s="245"/>
      <c r="N216" s="246"/>
      <c r="O216" s="92"/>
      <c r="P216" s="92"/>
      <c r="Q216" s="92"/>
      <c r="R216" s="92"/>
      <c r="S216" s="92"/>
      <c r="T216" s="93"/>
      <c r="U216" s="39"/>
      <c r="V216" s="39"/>
      <c r="W216" s="39"/>
      <c r="X216" s="39"/>
      <c r="Y216" s="39"/>
      <c r="Z216" s="39"/>
      <c r="AA216" s="39"/>
      <c r="AB216" s="39"/>
      <c r="AC216" s="39"/>
      <c r="AD216" s="39"/>
      <c r="AE216" s="39"/>
      <c r="AT216" s="18" t="s">
        <v>197</v>
      </c>
      <c r="AU216" s="18" t="s">
        <v>82</v>
      </c>
    </row>
    <row r="217" s="14" customFormat="1">
      <c r="A217" s="14"/>
      <c r="B217" s="259"/>
      <c r="C217" s="260"/>
      <c r="D217" s="242" t="s">
        <v>200</v>
      </c>
      <c r="E217" s="261" t="s">
        <v>1</v>
      </c>
      <c r="F217" s="262" t="s">
        <v>4646</v>
      </c>
      <c r="G217" s="260"/>
      <c r="H217" s="263">
        <v>1</v>
      </c>
      <c r="I217" s="264"/>
      <c r="J217" s="260"/>
      <c r="K217" s="260"/>
      <c r="L217" s="265"/>
      <c r="M217" s="266"/>
      <c r="N217" s="267"/>
      <c r="O217" s="267"/>
      <c r="P217" s="267"/>
      <c r="Q217" s="267"/>
      <c r="R217" s="267"/>
      <c r="S217" s="267"/>
      <c r="T217" s="268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T217" s="269" t="s">
        <v>200</v>
      </c>
      <c r="AU217" s="269" t="s">
        <v>82</v>
      </c>
      <c r="AV217" s="14" t="s">
        <v>82</v>
      </c>
      <c r="AW217" s="14" t="s">
        <v>30</v>
      </c>
      <c r="AX217" s="14" t="s">
        <v>73</v>
      </c>
      <c r="AY217" s="269" t="s">
        <v>189</v>
      </c>
    </row>
    <row r="218" s="15" customFormat="1">
      <c r="A218" s="15"/>
      <c r="B218" s="270"/>
      <c r="C218" s="271"/>
      <c r="D218" s="242" t="s">
        <v>200</v>
      </c>
      <c r="E218" s="272" t="s">
        <v>1</v>
      </c>
      <c r="F218" s="273" t="s">
        <v>207</v>
      </c>
      <c r="G218" s="271"/>
      <c r="H218" s="274">
        <v>1</v>
      </c>
      <c r="I218" s="275"/>
      <c r="J218" s="271"/>
      <c r="K218" s="271"/>
      <c r="L218" s="276"/>
      <c r="M218" s="277"/>
      <c r="N218" s="278"/>
      <c r="O218" s="278"/>
      <c r="P218" s="278"/>
      <c r="Q218" s="278"/>
      <c r="R218" s="278"/>
      <c r="S218" s="278"/>
      <c r="T218" s="279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T218" s="280" t="s">
        <v>200</v>
      </c>
      <c r="AU218" s="280" t="s">
        <v>82</v>
      </c>
      <c r="AV218" s="15" t="s">
        <v>195</v>
      </c>
      <c r="AW218" s="15" t="s">
        <v>30</v>
      </c>
      <c r="AX218" s="15" t="s">
        <v>80</v>
      </c>
      <c r="AY218" s="280" t="s">
        <v>189</v>
      </c>
    </row>
    <row r="219" s="2" customFormat="1" ht="24.15" customHeight="1">
      <c r="A219" s="39"/>
      <c r="B219" s="40"/>
      <c r="C219" s="281" t="s">
        <v>8</v>
      </c>
      <c r="D219" s="281" t="s">
        <v>273</v>
      </c>
      <c r="E219" s="282" t="s">
        <v>4650</v>
      </c>
      <c r="F219" s="283" t="s">
        <v>4651</v>
      </c>
      <c r="G219" s="284" t="s">
        <v>359</v>
      </c>
      <c r="H219" s="285">
        <v>2</v>
      </c>
      <c r="I219" s="286"/>
      <c r="J219" s="287">
        <f>ROUND(I219*H219,2)</f>
        <v>0</v>
      </c>
      <c r="K219" s="288"/>
      <c r="L219" s="289"/>
      <c r="M219" s="290" t="s">
        <v>1</v>
      </c>
      <c r="N219" s="291" t="s">
        <v>38</v>
      </c>
      <c r="O219" s="92"/>
      <c r="P219" s="238">
        <f>O219*H219</f>
        <v>0</v>
      </c>
      <c r="Q219" s="238">
        <v>0</v>
      </c>
      <c r="R219" s="238">
        <f>Q219*H219</f>
        <v>0</v>
      </c>
      <c r="S219" s="238">
        <v>0</v>
      </c>
      <c r="T219" s="239">
        <f>S219*H219</f>
        <v>0</v>
      </c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39"/>
      <c r="AR219" s="240" t="s">
        <v>471</v>
      </c>
      <c r="AT219" s="240" t="s">
        <v>273</v>
      </c>
      <c r="AU219" s="240" t="s">
        <v>82</v>
      </c>
      <c r="AY219" s="18" t="s">
        <v>189</v>
      </c>
      <c r="BE219" s="241">
        <f>IF(N219="základní",J219,0)</f>
        <v>0</v>
      </c>
      <c r="BF219" s="241">
        <f>IF(N219="snížená",J219,0)</f>
        <v>0</v>
      </c>
      <c r="BG219" s="241">
        <f>IF(N219="zákl. přenesená",J219,0)</f>
        <v>0</v>
      </c>
      <c r="BH219" s="241">
        <f>IF(N219="sníž. přenesená",J219,0)</f>
        <v>0</v>
      </c>
      <c r="BI219" s="241">
        <f>IF(N219="nulová",J219,0)</f>
        <v>0</v>
      </c>
      <c r="BJ219" s="18" t="s">
        <v>80</v>
      </c>
      <c r="BK219" s="241">
        <f>ROUND(I219*H219,2)</f>
        <v>0</v>
      </c>
      <c r="BL219" s="18" t="s">
        <v>306</v>
      </c>
      <c r="BM219" s="240" t="s">
        <v>4652</v>
      </c>
    </row>
    <row r="220" s="2" customFormat="1">
      <c r="A220" s="39"/>
      <c r="B220" s="40"/>
      <c r="C220" s="41"/>
      <c r="D220" s="242" t="s">
        <v>197</v>
      </c>
      <c r="E220" s="41"/>
      <c r="F220" s="243" t="s">
        <v>4651</v>
      </c>
      <c r="G220" s="41"/>
      <c r="H220" s="41"/>
      <c r="I220" s="244"/>
      <c r="J220" s="41"/>
      <c r="K220" s="41"/>
      <c r="L220" s="45"/>
      <c r="M220" s="245"/>
      <c r="N220" s="246"/>
      <c r="O220" s="92"/>
      <c r="P220" s="92"/>
      <c r="Q220" s="92"/>
      <c r="R220" s="92"/>
      <c r="S220" s="92"/>
      <c r="T220" s="93"/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T220" s="18" t="s">
        <v>197</v>
      </c>
      <c r="AU220" s="18" t="s">
        <v>82</v>
      </c>
    </row>
    <row r="221" s="14" customFormat="1">
      <c r="A221" s="14"/>
      <c r="B221" s="259"/>
      <c r="C221" s="260"/>
      <c r="D221" s="242" t="s">
        <v>200</v>
      </c>
      <c r="E221" s="261" t="s">
        <v>1</v>
      </c>
      <c r="F221" s="262" t="s">
        <v>4653</v>
      </c>
      <c r="G221" s="260"/>
      <c r="H221" s="263">
        <v>2</v>
      </c>
      <c r="I221" s="264"/>
      <c r="J221" s="260"/>
      <c r="K221" s="260"/>
      <c r="L221" s="265"/>
      <c r="M221" s="266"/>
      <c r="N221" s="267"/>
      <c r="O221" s="267"/>
      <c r="P221" s="267"/>
      <c r="Q221" s="267"/>
      <c r="R221" s="267"/>
      <c r="S221" s="267"/>
      <c r="T221" s="268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T221" s="269" t="s">
        <v>200</v>
      </c>
      <c r="AU221" s="269" t="s">
        <v>82</v>
      </c>
      <c r="AV221" s="14" t="s">
        <v>82</v>
      </c>
      <c r="AW221" s="14" t="s">
        <v>30</v>
      </c>
      <c r="AX221" s="14" t="s">
        <v>73</v>
      </c>
      <c r="AY221" s="269" t="s">
        <v>189</v>
      </c>
    </row>
    <row r="222" s="15" customFormat="1">
      <c r="A222" s="15"/>
      <c r="B222" s="270"/>
      <c r="C222" s="271"/>
      <c r="D222" s="242" t="s">
        <v>200</v>
      </c>
      <c r="E222" s="272" t="s">
        <v>1</v>
      </c>
      <c r="F222" s="273" t="s">
        <v>207</v>
      </c>
      <c r="G222" s="271"/>
      <c r="H222" s="274">
        <v>2</v>
      </c>
      <c r="I222" s="275"/>
      <c r="J222" s="271"/>
      <c r="K222" s="271"/>
      <c r="L222" s="276"/>
      <c r="M222" s="277"/>
      <c r="N222" s="278"/>
      <c r="O222" s="278"/>
      <c r="P222" s="278"/>
      <c r="Q222" s="278"/>
      <c r="R222" s="278"/>
      <c r="S222" s="278"/>
      <c r="T222" s="279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T222" s="280" t="s">
        <v>200</v>
      </c>
      <c r="AU222" s="280" t="s">
        <v>82</v>
      </c>
      <c r="AV222" s="15" t="s">
        <v>195</v>
      </c>
      <c r="AW222" s="15" t="s">
        <v>30</v>
      </c>
      <c r="AX222" s="15" t="s">
        <v>80</v>
      </c>
      <c r="AY222" s="280" t="s">
        <v>189</v>
      </c>
    </row>
    <row r="223" s="2" customFormat="1" ht="33" customHeight="1">
      <c r="A223" s="39"/>
      <c r="B223" s="40"/>
      <c r="C223" s="281" t="s">
        <v>306</v>
      </c>
      <c r="D223" s="281" t="s">
        <v>273</v>
      </c>
      <c r="E223" s="282" t="s">
        <v>4654</v>
      </c>
      <c r="F223" s="283" t="s">
        <v>4655</v>
      </c>
      <c r="G223" s="284" t="s">
        <v>359</v>
      </c>
      <c r="H223" s="285">
        <v>1</v>
      </c>
      <c r="I223" s="286"/>
      <c r="J223" s="287">
        <f>ROUND(I223*H223,2)</f>
        <v>0</v>
      </c>
      <c r="K223" s="288"/>
      <c r="L223" s="289"/>
      <c r="M223" s="290" t="s">
        <v>1</v>
      </c>
      <c r="N223" s="291" t="s">
        <v>38</v>
      </c>
      <c r="O223" s="92"/>
      <c r="P223" s="238">
        <f>O223*H223</f>
        <v>0</v>
      </c>
      <c r="Q223" s="238">
        <v>0</v>
      </c>
      <c r="R223" s="238">
        <f>Q223*H223</f>
        <v>0</v>
      </c>
      <c r="S223" s="238">
        <v>0</v>
      </c>
      <c r="T223" s="239">
        <f>S223*H223</f>
        <v>0</v>
      </c>
      <c r="U223" s="39"/>
      <c r="V223" s="39"/>
      <c r="W223" s="39"/>
      <c r="X223" s="39"/>
      <c r="Y223" s="39"/>
      <c r="Z223" s="39"/>
      <c r="AA223" s="39"/>
      <c r="AB223" s="39"/>
      <c r="AC223" s="39"/>
      <c r="AD223" s="39"/>
      <c r="AE223" s="39"/>
      <c r="AR223" s="240" t="s">
        <v>471</v>
      </c>
      <c r="AT223" s="240" t="s">
        <v>273</v>
      </c>
      <c r="AU223" s="240" t="s">
        <v>82</v>
      </c>
      <c r="AY223" s="18" t="s">
        <v>189</v>
      </c>
      <c r="BE223" s="241">
        <f>IF(N223="základní",J223,0)</f>
        <v>0</v>
      </c>
      <c r="BF223" s="241">
        <f>IF(N223="snížená",J223,0)</f>
        <v>0</v>
      </c>
      <c r="BG223" s="241">
        <f>IF(N223="zákl. přenesená",J223,0)</f>
        <v>0</v>
      </c>
      <c r="BH223" s="241">
        <f>IF(N223="sníž. přenesená",J223,0)</f>
        <v>0</v>
      </c>
      <c r="BI223" s="241">
        <f>IF(N223="nulová",J223,0)</f>
        <v>0</v>
      </c>
      <c r="BJ223" s="18" t="s">
        <v>80</v>
      </c>
      <c r="BK223" s="241">
        <f>ROUND(I223*H223,2)</f>
        <v>0</v>
      </c>
      <c r="BL223" s="18" t="s">
        <v>306</v>
      </c>
      <c r="BM223" s="240" t="s">
        <v>4656</v>
      </c>
    </row>
    <row r="224" s="2" customFormat="1">
      <c r="A224" s="39"/>
      <c r="B224" s="40"/>
      <c r="C224" s="41"/>
      <c r="D224" s="242" t="s">
        <v>197</v>
      </c>
      <c r="E224" s="41"/>
      <c r="F224" s="243" t="s">
        <v>4655</v>
      </c>
      <c r="G224" s="41"/>
      <c r="H224" s="41"/>
      <c r="I224" s="244"/>
      <c r="J224" s="41"/>
      <c r="K224" s="41"/>
      <c r="L224" s="45"/>
      <c r="M224" s="245"/>
      <c r="N224" s="246"/>
      <c r="O224" s="92"/>
      <c r="P224" s="92"/>
      <c r="Q224" s="92"/>
      <c r="R224" s="92"/>
      <c r="S224" s="92"/>
      <c r="T224" s="93"/>
      <c r="U224" s="39"/>
      <c r="V224" s="39"/>
      <c r="W224" s="39"/>
      <c r="X224" s="39"/>
      <c r="Y224" s="39"/>
      <c r="Z224" s="39"/>
      <c r="AA224" s="39"/>
      <c r="AB224" s="39"/>
      <c r="AC224" s="39"/>
      <c r="AD224" s="39"/>
      <c r="AE224" s="39"/>
      <c r="AT224" s="18" t="s">
        <v>197</v>
      </c>
      <c r="AU224" s="18" t="s">
        <v>82</v>
      </c>
    </row>
    <row r="225" s="14" customFormat="1">
      <c r="A225" s="14"/>
      <c r="B225" s="259"/>
      <c r="C225" s="260"/>
      <c r="D225" s="242" t="s">
        <v>200</v>
      </c>
      <c r="E225" s="261" t="s">
        <v>1</v>
      </c>
      <c r="F225" s="262" t="s">
        <v>4646</v>
      </c>
      <c r="G225" s="260"/>
      <c r="H225" s="263">
        <v>1</v>
      </c>
      <c r="I225" s="264"/>
      <c r="J225" s="260"/>
      <c r="K225" s="260"/>
      <c r="L225" s="265"/>
      <c r="M225" s="266"/>
      <c r="N225" s="267"/>
      <c r="O225" s="267"/>
      <c r="P225" s="267"/>
      <c r="Q225" s="267"/>
      <c r="R225" s="267"/>
      <c r="S225" s="267"/>
      <c r="T225" s="268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T225" s="269" t="s">
        <v>200</v>
      </c>
      <c r="AU225" s="269" t="s">
        <v>82</v>
      </c>
      <c r="AV225" s="14" t="s">
        <v>82</v>
      </c>
      <c r="AW225" s="14" t="s">
        <v>30</v>
      </c>
      <c r="AX225" s="14" t="s">
        <v>73</v>
      </c>
      <c r="AY225" s="269" t="s">
        <v>189</v>
      </c>
    </row>
    <row r="226" s="15" customFormat="1">
      <c r="A226" s="15"/>
      <c r="B226" s="270"/>
      <c r="C226" s="271"/>
      <c r="D226" s="242" t="s">
        <v>200</v>
      </c>
      <c r="E226" s="272" t="s">
        <v>1</v>
      </c>
      <c r="F226" s="273" t="s">
        <v>207</v>
      </c>
      <c r="G226" s="271"/>
      <c r="H226" s="274">
        <v>1</v>
      </c>
      <c r="I226" s="275"/>
      <c r="J226" s="271"/>
      <c r="K226" s="271"/>
      <c r="L226" s="276"/>
      <c r="M226" s="277"/>
      <c r="N226" s="278"/>
      <c r="O226" s="278"/>
      <c r="P226" s="278"/>
      <c r="Q226" s="278"/>
      <c r="R226" s="278"/>
      <c r="S226" s="278"/>
      <c r="T226" s="279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T226" s="280" t="s">
        <v>200</v>
      </c>
      <c r="AU226" s="280" t="s">
        <v>82</v>
      </c>
      <c r="AV226" s="15" t="s">
        <v>195</v>
      </c>
      <c r="AW226" s="15" t="s">
        <v>30</v>
      </c>
      <c r="AX226" s="15" t="s">
        <v>80</v>
      </c>
      <c r="AY226" s="280" t="s">
        <v>189</v>
      </c>
    </row>
    <row r="227" s="2" customFormat="1" ht="33" customHeight="1">
      <c r="A227" s="39"/>
      <c r="B227" s="40"/>
      <c r="C227" s="281" t="s">
        <v>311</v>
      </c>
      <c r="D227" s="281" t="s">
        <v>273</v>
      </c>
      <c r="E227" s="282" t="s">
        <v>4657</v>
      </c>
      <c r="F227" s="283" t="s">
        <v>4658</v>
      </c>
      <c r="G227" s="284" t="s">
        <v>359</v>
      </c>
      <c r="H227" s="285">
        <v>1</v>
      </c>
      <c r="I227" s="286"/>
      <c r="J227" s="287">
        <f>ROUND(I227*H227,2)</f>
        <v>0</v>
      </c>
      <c r="K227" s="288"/>
      <c r="L227" s="289"/>
      <c r="M227" s="290" t="s">
        <v>1</v>
      </c>
      <c r="N227" s="291" t="s">
        <v>38</v>
      </c>
      <c r="O227" s="92"/>
      <c r="P227" s="238">
        <f>O227*H227</f>
        <v>0</v>
      </c>
      <c r="Q227" s="238">
        <v>0</v>
      </c>
      <c r="R227" s="238">
        <f>Q227*H227</f>
        <v>0</v>
      </c>
      <c r="S227" s="238">
        <v>0</v>
      </c>
      <c r="T227" s="239">
        <f>S227*H227</f>
        <v>0</v>
      </c>
      <c r="U227" s="39"/>
      <c r="V227" s="39"/>
      <c r="W227" s="39"/>
      <c r="X227" s="39"/>
      <c r="Y227" s="39"/>
      <c r="Z227" s="39"/>
      <c r="AA227" s="39"/>
      <c r="AB227" s="39"/>
      <c r="AC227" s="39"/>
      <c r="AD227" s="39"/>
      <c r="AE227" s="39"/>
      <c r="AR227" s="240" t="s">
        <v>471</v>
      </c>
      <c r="AT227" s="240" t="s">
        <v>273</v>
      </c>
      <c r="AU227" s="240" t="s">
        <v>82</v>
      </c>
      <c r="AY227" s="18" t="s">
        <v>189</v>
      </c>
      <c r="BE227" s="241">
        <f>IF(N227="základní",J227,0)</f>
        <v>0</v>
      </c>
      <c r="BF227" s="241">
        <f>IF(N227="snížená",J227,0)</f>
        <v>0</v>
      </c>
      <c r="BG227" s="241">
        <f>IF(N227="zákl. přenesená",J227,0)</f>
        <v>0</v>
      </c>
      <c r="BH227" s="241">
        <f>IF(N227="sníž. přenesená",J227,0)</f>
        <v>0</v>
      </c>
      <c r="BI227" s="241">
        <f>IF(N227="nulová",J227,0)</f>
        <v>0</v>
      </c>
      <c r="BJ227" s="18" t="s">
        <v>80</v>
      </c>
      <c r="BK227" s="241">
        <f>ROUND(I227*H227,2)</f>
        <v>0</v>
      </c>
      <c r="BL227" s="18" t="s">
        <v>306</v>
      </c>
      <c r="BM227" s="240" t="s">
        <v>4659</v>
      </c>
    </row>
    <row r="228" s="2" customFormat="1">
      <c r="A228" s="39"/>
      <c r="B228" s="40"/>
      <c r="C228" s="41"/>
      <c r="D228" s="242" t="s">
        <v>197</v>
      </c>
      <c r="E228" s="41"/>
      <c r="F228" s="243" t="s">
        <v>4658</v>
      </c>
      <c r="G228" s="41"/>
      <c r="H228" s="41"/>
      <c r="I228" s="244"/>
      <c r="J228" s="41"/>
      <c r="K228" s="41"/>
      <c r="L228" s="45"/>
      <c r="M228" s="245"/>
      <c r="N228" s="246"/>
      <c r="O228" s="92"/>
      <c r="P228" s="92"/>
      <c r="Q228" s="92"/>
      <c r="R228" s="92"/>
      <c r="S228" s="92"/>
      <c r="T228" s="93"/>
      <c r="U228" s="39"/>
      <c r="V228" s="39"/>
      <c r="W228" s="39"/>
      <c r="X228" s="39"/>
      <c r="Y228" s="39"/>
      <c r="Z228" s="39"/>
      <c r="AA228" s="39"/>
      <c r="AB228" s="39"/>
      <c r="AC228" s="39"/>
      <c r="AD228" s="39"/>
      <c r="AE228" s="39"/>
      <c r="AT228" s="18" t="s">
        <v>197</v>
      </c>
      <c r="AU228" s="18" t="s">
        <v>82</v>
      </c>
    </row>
    <row r="229" s="14" customFormat="1">
      <c r="A229" s="14"/>
      <c r="B229" s="259"/>
      <c r="C229" s="260"/>
      <c r="D229" s="242" t="s">
        <v>200</v>
      </c>
      <c r="E229" s="261" t="s">
        <v>1</v>
      </c>
      <c r="F229" s="262" t="s">
        <v>4646</v>
      </c>
      <c r="G229" s="260"/>
      <c r="H229" s="263">
        <v>1</v>
      </c>
      <c r="I229" s="264"/>
      <c r="J229" s="260"/>
      <c r="K229" s="260"/>
      <c r="L229" s="265"/>
      <c r="M229" s="266"/>
      <c r="N229" s="267"/>
      <c r="O229" s="267"/>
      <c r="P229" s="267"/>
      <c r="Q229" s="267"/>
      <c r="R229" s="267"/>
      <c r="S229" s="267"/>
      <c r="T229" s="268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T229" s="269" t="s">
        <v>200</v>
      </c>
      <c r="AU229" s="269" t="s">
        <v>82</v>
      </c>
      <c r="AV229" s="14" t="s">
        <v>82</v>
      </c>
      <c r="AW229" s="14" t="s">
        <v>30</v>
      </c>
      <c r="AX229" s="14" t="s">
        <v>73</v>
      </c>
      <c r="AY229" s="269" t="s">
        <v>189</v>
      </c>
    </row>
    <row r="230" s="15" customFormat="1">
      <c r="A230" s="15"/>
      <c r="B230" s="270"/>
      <c r="C230" s="271"/>
      <c r="D230" s="242" t="s">
        <v>200</v>
      </c>
      <c r="E230" s="272" t="s">
        <v>1</v>
      </c>
      <c r="F230" s="273" t="s">
        <v>207</v>
      </c>
      <c r="G230" s="271"/>
      <c r="H230" s="274">
        <v>1</v>
      </c>
      <c r="I230" s="275"/>
      <c r="J230" s="271"/>
      <c r="K230" s="271"/>
      <c r="L230" s="276"/>
      <c r="M230" s="277"/>
      <c r="N230" s="278"/>
      <c r="O230" s="278"/>
      <c r="P230" s="278"/>
      <c r="Q230" s="278"/>
      <c r="R230" s="278"/>
      <c r="S230" s="278"/>
      <c r="T230" s="279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T230" s="280" t="s">
        <v>200</v>
      </c>
      <c r="AU230" s="280" t="s">
        <v>82</v>
      </c>
      <c r="AV230" s="15" t="s">
        <v>195</v>
      </c>
      <c r="AW230" s="15" t="s">
        <v>30</v>
      </c>
      <c r="AX230" s="15" t="s">
        <v>80</v>
      </c>
      <c r="AY230" s="280" t="s">
        <v>189</v>
      </c>
    </row>
    <row r="231" s="2" customFormat="1" ht="33" customHeight="1">
      <c r="A231" s="39"/>
      <c r="B231" s="40"/>
      <c r="C231" s="281" t="s">
        <v>318</v>
      </c>
      <c r="D231" s="281" t="s">
        <v>273</v>
      </c>
      <c r="E231" s="282" t="s">
        <v>4660</v>
      </c>
      <c r="F231" s="283" t="s">
        <v>4661</v>
      </c>
      <c r="G231" s="284" t="s">
        <v>359</v>
      </c>
      <c r="H231" s="285">
        <v>1</v>
      </c>
      <c r="I231" s="286"/>
      <c r="J231" s="287">
        <f>ROUND(I231*H231,2)</f>
        <v>0</v>
      </c>
      <c r="K231" s="288"/>
      <c r="L231" s="289"/>
      <c r="M231" s="290" t="s">
        <v>1</v>
      </c>
      <c r="N231" s="291" t="s">
        <v>38</v>
      </c>
      <c r="O231" s="92"/>
      <c r="P231" s="238">
        <f>O231*H231</f>
        <v>0</v>
      </c>
      <c r="Q231" s="238">
        <v>0</v>
      </c>
      <c r="R231" s="238">
        <f>Q231*H231</f>
        <v>0</v>
      </c>
      <c r="S231" s="238">
        <v>0</v>
      </c>
      <c r="T231" s="239">
        <f>S231*H231</f>
        <v>0</v>
      </c>
      <c r="U231" s="39"/>
      <c r="V231" s="39"/>
      <c r="W231" s="39"/>
      <c r="X231" s="39"/>
      <c r="Y231" s="39"/>
      <c r="Z231" s="39"/>
      <c r="AA231" s="39"/>
      <c r="AB231" s="39"/>
      <c r="AC231" s="39"/>
      <c r="AD231" s="39"/>
      <c r="AE231" s="39"/>
      <c r="AR231" s="240" t="s">
        <v>471</v>
      </c>
      <c r="AT231" s="240" t="s">
        <v>273</v>
      </c>
      <c r="AU231" s="240" t="s">
        <v>82</v>
      </c>
      <c r="AY231" s="18" t="s">
        <v>189</v>
      </c>
      <c r="BE231" s="241">
        <f>IF(N231="základní",J231,0)</f>
        <v>0</v>
      </c>
      <c r="BF231" s="241">
        <f>IF(N231="snížená",J231,0)</f>
        <v>0</v>
      </c>
      <c r="BG231" s="241">
        <f>IF(N231="zákl. přenesená",J231,0)</f>
        <v>0</v>
      </c>
      <c r="BH231" s="241">
        <f>IF(N231="sníž. přenesená",J231,0)</f>
        <v>0</v>
      </c>
      <c r="BI231" s="241">
        <f>IF(N231="nulová",J231,0)</f>
        <v>0</v>
      </c>
      <c r="BJ231" s="18" t="s">
        <v>80</v>
      </c>
      <c r="BK231" s="241">
        <f>ROUND(I231*H231,2)</f>
        <v>0</v>
      </c>
      <c r="BL231" s="18" t="s">
        <v>306</v>
      </c>
      <c r="BM231" s="240" t="s">
        <v>4662</v>
      </c>
    </row>
    <row r="232" s="2" customFormat="1">
      <c r="A232" s="39"/>
      <c r="B232" s="40"/>
      <c r="C232" s="41"/>
      <c r="D232" s="242" t="s">
        <v>197</v>
      </c>
      <c r="E232" s="41"/>
      <c r="F232" s="243" t="s">
        <v>4661</v>
      </c>
      <c r="G232" s="41"/>
      <c r="H232" s="41"/>
      <c r="I232" s="244"/>
      <c r="J232" s="41"/>
      <c r="K232" s="41"/>
      <c r="L232" s="45"/>
      <c r="M232" s="245"/>
      <c r="N232" s="246"/>
      <c r="O232" s="92"/>
      <c r="P232" s="92"/>
      <c r="Q232" s="92"/>
      <c r="R232" s="92"/>
      <c r="S232" s="92"/>
      <c r="T232" s="93"/>
      <c r="U232" s="39"/>
      <c r="V232" s="39"/>
      <c r="W232" s="39"/>
      <c r="X232" s="39"/>
      <c r="Y232" s="39"/>
      <c r="Z232" s="39"/>
      <c r="AA232" s="39"/>
      <c r="AB232" s="39"/>
      <c r="AC232" s="39"/>
      <c r="AD232" s="39"/>
      <c r="AE232" s="39"/>
      <c r="AT232" s="18" t="s">
        <v>197</v>
      </c>
      <c r="AU232" s="18" t="s">
        <v>82</v>
      </c>
    </row>
    <row r="233" s="14" customFormat="1">
      <c r="A233" s="14"/>
      <c r="B233" s="259"/>
      <c r="C233" s="260"/>
      <c r="D233" s="242" t="s">
        <v>200</v>
      </c>
      <c r="E233" s="261" t="s">
        <v>1</v>
      </c>
      <c r="F233" s="262" t="s">
        <v>4646</v>
      </c>
      <c r="G233" s="260"/>
      <c r="H233" s="263">
        <v>1</v>
      </c>
      <c r="I233" s="264"/>
      <c r="J233" s="260"/>
      <c r="K233" s="260"/>
      <c r="L233" s="265"/>
      <c r="M233" s="266"/>
      <c r="N233" s="267"/>
      <c r="O233" s="267"/>
      <c r="P233" s="267"/>
      <c r="Q233" s="267"/>
      <c r="R233" s="267"/>
      <c r="S233" s="267"/>
      <c r="T233" s="268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T233" s="269" t="s">
        <v>200</v>
      </c>
      <c r="AU233" s="269" t="s">
        <v>82</v>
      </c>
      <c r="AV233" s="14" t="s">
        <v>82</v>
      </c>
      <c r="AW233" s="14" t="s">
        <v>30</v>
      </c>
      <c r="AX233" s="14" t="s">
        <v>73</v>
      </c>
      <c r="AY233" s="269" t="s">
        <v>189</v>
      </c>
    </row>
    <row r="234" s="15" customFormat="1">
      <c r="A234" s="15"/>
      <c r="B234" s="270"/>
      <c r="C234" s="271"/>
      <c r="D234" s="242" t="s">
        <v>200</v>
      </c>
      <c r="E234" s="272" t="s">
        <v>1</v>
      </c>
      <c r="F234" s="273" t="s">
        <v>207</v>
      </c>
      <c r="G234" s="271"/>
      <c r="H234" s="274">
        <v>1</v>
      </c>
      <c r="I234" s="275"/>
      <c r="J234" s="271"/>
      <c r="K234" s="271"/>
      <c r="L234" s="276"/>
      <c r="M234" s="277"/>
      <c r="N234" s="278"/>
      <c r="O234" s="278"/>
      <c r="P234" s="278"/>
      <c r="Q234" s="278"/>
      <c r="R234" s="278"/>
      <c r="S234" s="278"/>
      <c r="T234" s="279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T234" s="280" t="s">
        <v>200</v>
      </c>
      <c r="AU234" s="280" t="s">
        <v>82</v>
      </c>
      <c r="AV234" s="15" t="s">
        <v>195</v>
      </c>
      <c r="AW234" s="15" t="s">
        <v>30</v>
      </c>
      <c r="AX234" s="15" t="s">
        <v>80</v>
      </c>
      <c r="AY234" s="280" t="s">
        <v>189</v>
      </c>
    </row>
    <row r="235" s="2" customFormat="1" ht="16.5" customHeight="1">
      <c r="A235" s="39"/>
      <c r="B235" s="40"/>
      <c r="C235" s="228" t="s">
        <v>325</v>
      </c>
      <c r="D235" s="228" t="s">
        <v>191</v>
      </c>
      <c r="E235" s="229" t="s">
        <v>4663</v>
      </c>
      <c r="F235" s="230" t="s">
        <v>4664</v>
      </c>
      <c r="G235" s="231" t="s">
        <v>359</v>
      </c>
      <c r="H235" s="232">
        <v>1</v>
      </c>
      <c r="I235" s="233"/>
      <c r="J235" s="234">
        <f>ROUND(I235*H235,2)</f>
        <v>0</v>
      </c>
      <c r="K235" s="235"/>
      <c r="L235" s="45"/>
      <c r="M235" s="236" t="s">
        <v>1</v>
      </c>
      <c r="N235" s="237" t="s">
        <v>38</v>
      </c>
      <c r="O235" s="92"/>
      <c r="P235" s="238">
        <f>O235*H235</f>
        <v>0</v>
      </c>
      <c r="Q235" s="238">
        <v>0.00028499999999999999</v>
      </c>
      <c r="R235" s="238">
        <f>Q235*H235</f>
        <v>0.00028499999999999999</v>
      </c>
      <c r="S235" s="238">
        <v>0</v>
      </c>
      <c r="T235" s="239">
        <f>S235*H235</f>
        <v>0</v>
      </c>
      <c r="U235" s="39"/>
      <c r="V235" s="39"/>
      <c r="W235" s="39"/>
      <c r="X235" s="39"/>
      <c r="Y235" s="39"/>
      <c r="Z235" s="39"/>
      <c r="AA235" s="39"/>
      <c r="AB235" s="39"/>
      <c r="AC235" s="39"/>
      <c r="AD235" s="39"/>
      <c r="AE235" s="39"/>
      <c r="AR235" s="240" t="s">
        <v>306</v>
      </c>
      <c r="AT235" s="240" t="s">
        <v>191</v>
      </c>
      <c r="AU235" s="240" t="s">
        <v>82</v>
      </c>
      <c r="AY235" s="18" t="s">
        <v>189</v>
      </c>
      <c r="BE235" s="241">
        <f>IF(N235="základní",J235,0)</f>
        <v>0</v>
      </c>
      <c r="BF235" s="241">
        <f>IF(N235="snížená",J235,0)</f>
        <v>0</v>
      </c>
      <c r="BG235" s="241">
        <f>IF(N235="zákl. přenesená",J235,0)</f>
        <v>0</v>
      </c>
      <c r="BH235" s="241">
        <f>IF(N235="sníž. přenesená",J235,0)</f>
        <v>0</v>
      </c>
      <c r="BI235" s="241">
        <f>IF(N235="nulová",J235,0)</f>
        <v>0</v>
      </c>
      <c r="BJ235" s="18" t="s">
        <v>80</v>
      </c>
      <c r="BK235" s="241">
        <f>ROUND(I235*H235,2)</f>
        <v>0</v>
      </c>
      <c r="BL235" s="18" t="s">
        <v>306</v>
      </c>
      <c r="BM235" s="240" t="s">
        <v>4665</v>
      </c>
    </row>
    <row r="236" s="2" customFormat="1">
      <c r="A236" s="39"/>
      <c r="B236" s="40"/>
      <c r="C236" s="41"/>
      <c r="D236" s="242" t="s">
        <v>197</v>
      </c>
      <c r="E236" s="41"/>
      <c r="F236" s="243" t="s">
        <v>4664</v>
      </c>
      <c r="G236" s="41"/>
      <c r="H236" s="41"/>
      <c r="I236" s="244"/>
      <c r="J236" s="41"/>
      <c r="K236" s="41"/>
      <c r="L236" s="45"/>
      <c r="M236" s="245"/>
      <c r="N236" s="246"/>
      <c r="O236" s="92"/>
      <c r="P236" s="92"/>
      <c r="Q236" s="92"/>
      <c r="R236" s="92"/>
      <c r="S236" s="92"/>
      <c r="T236" s="93"/>
      <c r="U236" s="39"/>
      <c r="V236" s="39"/>
      <c r="W236" s="39"/>
      <c r="X236" s="39"/>
      <c r="Y236" s="39"/>
      <c r="Z236" s="39"/>
      <c r="AA236" s="39"/>
      <c r="AB236" s="39"/>
      <c r="AC236" s="39"/>
      <c r="AD236" s="39"/>
      <c r="AE236" s="39"/>
      <c r="AT236" s="18" t="s">
        <v>197</v>
      </c>
      <c r="AU236" s="18" t="s">
        <v>82</v>
      </c>
    </row>
    <row r="237" s="2" customFormat="1">
      <c r="A237" s="39"/>
      <c r="B237" s="40"/>
      <c r="C237" s="41"/>
      <c r="D237" s="247" t="s">
        <v>198</v>
      </c>
      <c r="E237" s="41"/>
      <c r="F237" s="248" t="s">
        <v>4666</v>
      </c>
      <c r="G237" s="41"/>
      <c r="H237" s="41"/>
      <c r="I237" s="244"/>
      <c r="J237" s="41"/>
      <c r="K237" s="41"/>
      <c r="L237" s="45"/>
      <c r="M237" s="245"/>
      <c r="N237" s="246"/>
      <c r="O237" s="92"/>
      <c r="P237" s="92"/>
      <c r="Q237" s="92"/>
      <c r="R237" s="92"/>
      <c r="S237" s="92"/>
      <c r="T237" s="93"/>
      <c r="U237" s="39"/>
      <c r="V237" s="39"/>
      <c r="W237" s="39"/>
      <c r="X237" s="39"/>
      <c r="Y237" s="39"/>
      <c r="Z237" s="39"/>
      <c r="AA237" s="39"/>
      <c r="AB237" s="39"/>
      <c r="AC237" s="39"/>
      <c r="AD237" s="39"/>
      <c r="AE237" s="39"/>
      <c r="AT237" s="18" t="s">
        <v>198</v>
      </c>
      <c r="AU237" s="18" t="s">
        <v>82</v>
      </c>
    </row>
    <row r="238" s="14" customFormat="1">
      <c r="A238" s="14"/>
      <c r="B238" s="259"/>
      <c r="C238" s="260"/>
      <c r="D238" s="242" t="s">
        <v>200</v>
      </c>
      <c r="E238" s="261" t="s">
        <v>1</v>
      </c>
      <c r="F238" s="262" t="s">
        <v>4646</v>
      </c>
      <c r="G238" s="260"/>
      <c r="H238" s="263">
        <v>1</v>
      </c>
      <c r="I238" s="264"/>
      <c r="J238" s="260"/>
      <c r="K238" s="260"/>
      <c r="L238" s="265"/>
      <c r="M238" s="266"/>
      <c r="N238" s="267"/>
      <c r="O238" s="267"/>
      <c r="P238" s="267"/>
      <c r="Q238" s="267"/>
      <c r="R238" s="267"/>
      <c r="S238" s="267"/>
      <c r="T238" s="268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T238" s="269" t="s">
        <v>200</v>
      </c>
      <c r="AU238" s="269" t="s">
        <v>82</v>
      </c>
      <c r="AV238" s="14" t="s">
        <v>82</v>
      </c>
      <c r="AW238" s="14" t="s">
        <v>30</v>
      </c>
      <c r="AX238" s="14" t="s">
        <v>73</v>
      </c>
      <c r="AY238" s="269" t="s">
        <v>189</v>
      </c>
    </row>
    <row r="239" s="15" customFormat="1">
      <c r="A239" s="15"/>
      <c r="B239" s="270"/>
      <c r="C239" s="271"/>
      <c r="D239" s="242" t="s">
        <v>200</v>
      </c>
      <c r="E239" s="272" t="s">
        <v>1</v>
      </c>
      <c r="F239" s="273" t="s">
        <v>207</v>
      </c>
      <c r="G239" s="271"/>
      <c r="H239" s="274">
        <v>1</v>
      </c>
      <c r="I239" s="275"/>
      <c r="J239" s="271"/>
      <c r="K239" s="271"/>
      <c r="L239" s="276"/>
      <c r="M239" s="277"/>
      <c r="N239" s="278"/>
      <c r="O239" s="278"/>
      <c r="P239" s="278"/>
      <c r="Q239" s="278"/>
      <c r="R239" s="278"/>
      <c r="S239" s="278"/>
      <c r="T239" s="279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T239" s="280" t="s">
        <v>200</v>
      </c>
      <c r="AU239" s="280" t="s">
        <v>82</v>
      </c>
      <c r="AV239" s="15" t="s">
        <v>195</v>
      </c>
      <c r="AW239" s="15" t="s">
        <v>30</v>
      </c>
      <c r="AX239" s="15" t="s">
        <v>80</v>
      </c>
      <c r="AY239" s="280" t="s">
        <v>189</v>
      </c>
    </row>
    <row r="240" s="2" customFormat="1" ht="21.75" customHeight="1">
      <c r="A240" s="39"/>
      <c r="B240" s="40"/>
      <c r="C240" s="228" t="s">
        <v>333</v>
      </c>
      <c r="D240" s="228" t="s">
        <v>191</v>
      </c>
      <c r="E240" s="229" t="s">
        <v>4667</v>
      </c>
      <c r="F240" s="230" t="s">
        <v>4668</v>
      </c>
      <c r="G240" s="231" t="s">
        <v>466</v>
      </c>
      <c r="H240" s="232">
        <v>30</v>
      </c>
      <c r="I240" s="233"/>
      <c r="J240" s="234">
        <f>ROUND(I240*H240,2)</f>
        <v>0</v>
      </c>
      <c r="K240" s="235"/>
      <c r="L240" s="45"/>
      <c r="M240" s="236" t="s">
        <v>1</v>
      </c>
      <c r="N240" s="237" t="s">
        <v>38</v>
      </c>
      <c r="O240" s="92"/>
      <c r="P240" s="238">
        <f>O240*H240</f>
        <v>0</v>
      </c>
      <c r="Q240" s="238">
        <v>0</v>
      </c>
      <c r="R240" s="238">
        <f>Q240*H240</f>
        <v>0</v>
      </c>
      <c r="S240" s="238">
        <v>0</v>
      </c>
      <c r="T240" s="239">
        <f>S240*H240</f>
        <v>0</v>
      </c>
      <c r="U240" s="39"/>
      <c r="V240" s="39"/>
      <c r="W240" s="39"/>
      <c r="X240" s="39"/>
      <c r="Y240" s="39"/>
      <c r="Z240" s="39"/>
      <c r="AA240" s="39"/>
      <c r="AB240" s="39"/>
      <c r="AC240" s="39"/>
      <c r="AD240" s="39"/>
      <c r="AE240" s="39"/>
      <c r="AR240" s="240" t="s">
        <v>306</v>
      </c>
      <c r="AT240" s="240" t="s">
        <v>191</v>
      </c>
      <c r="AU240" s="240" t="s">
        <v>82</v>
      </c>
      <c r="AY240" s="18" t="s">
        <v>189</v>
      </c>
      <c r="BE240" s="241">
        <f>IF(N240="základní",J240,0)</f>
        <v>0</v>
      </c>
      <c r="BF240" s="241">
        <f>IF(N240="snížená",J240,0)</f>
        <v>0</v>
      </c>
      <c r="BG240" s="241">
        <f>IF(N240="zákl. přenesená",J240,0)</f>
        <v>0</v>
      </c>
      <c r="BH240" s="241">
        <f>IF(N240="sníž. přenesená",J240,0)</f>
        <v>0</v>
      </c>
      <c r="BI240" s="241">
        <f>IF(N240="nulová",J240,0)</f>
        <v>0</v>
      </c>
      <c r="BJ240" s="18" t="s">
        <v>80</v>
      </c>
      <c r="BK240" s="241">
        <f>ROUND(I240*H240,2)</f>
        <v>0</v>
      </c>
      <c r="BL240" s="18" t="s">
        <v>306</v>
      </c>
      <c r="BM240" s="240" t="s">
        <v>4669</v>
      </c>
    </row>
    <row r="241" s="2" customFormat="1">
      <c r="A241" s="39"/>
      <c r="B241" s="40"/>
      <c r="C241" s="41"/>
      <c r="D241" s="242" t="s">
        <v>197</v>
      </c>
      <c r="E241" s="41"/>
      <c r="F241" s="243" t="s">
        <v>4668</v>
      </c>
      <c r="G241" s="41"/>
      <c r="H241" s="41"/>
      <c r="I241" s="244"/>
      <c r="J241" s="41"/>
      <c r="K241" s="41"/>
      <c r="L241" s="45"/>
      <c r="M241" s="245"/>
      <c r="N241" s="246"/>
      <c r="O241" s="92"/>
      <c r="P241" s="92"/>
      <c r="Q241" s="92"/>
      <c r="R241" s="92"/>
      <c r="S241" s="92"/>
      <c r="T241" s="93"/>
      <c r="U241" s="39"/>
      <c r="V241" s="39"/>
      <c r="W241" s="39"/>
      <c r="X241" s="39"/>
      <c r="Y241" s="39"/>
      <c r="Z241" s="39"/>
      <c r="AA241" s="39"/>
      <c r="AB241" s="39"/>
      <c r="AC241" s="39"/>
      <c r="AD241" s="39"/>
      <c r="AE241" s="39"/>
      <c r="AT241" s="18" t="s">
        <v>197</v>
      </c>
      <c r="AU241" s="18" t="s">
        <v>82</v>
      </c>
    </row>
    <row r="242" s="2" customFormat="1">
      <c r="A242" s="39"/>
      <c r="B242" s="40"/>
      <c r="C242" s="41"/>
      <c r="D242" s="247" t="s">
        <v>198</v>
      </c>
      <c r="E242" s="41"/>
      <c r="F242" s="248" t="s">
        <v>4670</v>
      </c>
      <c r="G242" s="41"/>
      <c r="H242" s="41"/>
      <c r="I242" s="244"/>
      <c r="J242" s="41"/>
      <c r="K242" s="41"/>
      <c r="L242" s="45"/>
      <c r="M242" s="245"/>
      <c r="N242" s="246"/>
      <c r="O242" s="92"/>
      <c r="P242" s="92"/>
      <c r="Q242" s="92"/>
      <c r="R242" s="92"/>
      <c r="S242" s="92"/>
      <c r="T242" s="93"/>
      <c r="U242" s="39"/>
      <c r="V242" s="39"/>
      <c r="W242" s="39"/>
      <c r="X242" s="39"/>
      <c r="Y242" s="39"/>
      <c r="Z242" s="39"/>
      <c r="AA242" s="39"/>
      <c r="AB242" s="39"/>
      <c r="AC242" s="39"/>
      <c r="AD242" s="39"/>
      <c r="AE242" s="39"/>
      <c r="AT242" s="18" t="s">
        <v>198</v>
      </c>
      <c r="AU242" s="18" t="s">
        <v>82</v>
      </c>
    </row>
    <row r="243" s="14" customFormat="1">
      <c r="A243" s="14"/>
      <c r="B243" s="259"/>
      <c r="C243" s="260"/>
      <c r="D243" s="242" t="s">
        <v>200</v>
      </c>
      <c r="E243" s="261" t="s">
        <v>1</v>
      </c>
      <c r="F243" s="262" t="s">
        <v>4671</v>
      </c>
      <c r="G243" s="260"/>
      <c r="H243" s="263">
        <v>30</v>
      </c>
      <c r="I243" s="264"/>
      <c r="J243" s="260"/>
      <c r="K243" s="260"/>
      <c r="L243" s="265"/>
      <c r="M243" s="266"/>
      <c r="N243" s="267"/>
      <c r="O243" s="267"/>
      <c r="P243" s="267"/>
      <c r="Q243" s="267"/>
      <c r="R243" s="267"/>
      <c r="S243" s="267"/>
      <c r="T243" s="268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T243" s="269" t="s">
        <v>200</v>
      </c>
      <c r="AU243" s="269" t="s">
        <v>82</v>
      </c>
      <c r="AV243" s="14" t="s">
        <v>82</v>
      </c>
      <c r="AW243" s="14" t="s">
        <v>30</v>
      </c>
      <c r="AX243" s="14" t="s">
        <v>73</v>
      </c>
      <c r="AY243" s="269" t="s">
        <v>189</v>
      </c>
    </row>
    <row r="244" s="15" customFormat="1">
      <c r="A244" s="15"/>
      <c r="B244" s="270"/>
      <c r="C244" s="271"/>
      <c r="D244" s="242" t="s">
        <v>200</v>
      </c>
      <c r="E244" s="272" t="s">
        <v>1</v>
      </c>
      <c r="F244" s="273" t="s">
        <v>207</v>
      </c>
      <c r="G244" s="271"/>
      <c r="H244" s="274">
        <v>30</v>
      </c>
      <c r="I244" s="275"/>
      <c r="J244" s="271"/>
      <c r="K244" s="271"/>
      <c r="L244" s="276"/>
      <c r="M244" s="277"/>
      <c r="N244" s="278"/>
      <c r="O244" s="278"/>
      <c r="P244" s="278"/>
      <c r="Q244" s="278"/>
      <c r="R244" s="278"/>
      <c r="S244" s="278"/>
      <c r="T244" s="279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T244" s="280" t="s">
        <v>200</v>
      </c>
      <c r="AU244" s="280" t="s">
        <v>82</v>
      </c>
      <c r="AV244" s="15" t="s">
        <v>195</v>
      </c>
      <c r="AW244" s="15" t="s">
        <v>30</v>
      </c>
      <c r="AX244" s="15" t="s">
        <v>80</v>
      </c>
      <c r="AY244" s="280" t="s">
        <v>189</v>
      </c>
    </row>
    <row r="245" s="2" customFormat="1" ht="21.75" customHeight="1">
      <c r="A245" s="39"/>
      <c r="B245" s="40"/>
      <c r="C245" s="228" t="s">
        <v>7</v>
      </c>
      <c r="D245" s="228" t="s">
        <v>191</v>
      </c>
      <c r="E245" s="229" t="s">
        <v>4672</v>
      </c>
      <c r="F245" s="230" t="s">
        <v>4673</v>
      </c>
      <c r="G245" s="231" t="s">
        <v>466</v>
      </c>
      <c r="H245" s="232">
        <v>2</v>
      </c>
      <c r="I245" s="233"/>
      <c r="J245" s="234">
        <f>ROUND(I245*H245,2)</f>
        <v>0</v>
      </c>
      <c r="K245" s="235"/>
      <c r="L245" s="45"/>
      <c r="M245" s="236" t="s">
        <v>1</v>
      </c>
      <c r="N245" s="237" t="s">
        <v>38</v>
      </c>
      <c r="O245" s="92"/>
      <c r="P245" s="238">
        <f>O245*H245</f>
        <v>0</v>
      </c>
      <c r="Q245" s="238">
        <v>0</v>
      </c>
      <c r="R245" s="238">
        <f>Q245*H245</f>
        <v>0</v>
      </c>
      <c r="S245" s="238">
        <v>0</v>
      </c>
      <c r="T245" s="239">
        <f>S245*H245</f>
        <v>0</v>
      </c>
      <c r="U245" s="39"/>
      <c r="V245" s="39"/>
      <c r="W245" s="39"/>
      <c r="X245" s="39"/>
      <c r="Y245" s="39"/>
      <c r="Z245" s="39"/>
      <c r="AA245" s="39"/>
      <c r="AB245" s="39"/>
      <c r="AC245" s="39"/>
      <c r="AD245" s="39"/>
      <c r="AE245" s="39"/>
      <c r="AR245" s="240" t="s">
        <v>306</v>
      </c>
      <c r="AT245" s="240" t="s">
        <v>191</v>
      </c>
      <c r="AU245" s="240" t="s">
        <v>82</v>
      </c>
      <c r="AY245" s="18" t="s">
        <v>189</v>
      </c>
      <c r="BE245" s="241">
        <f>IF(N245="základní",J245,0)</f>
        <v>0</v>
      </c>
      <c r="BF245" s="241">
        <f>IF(N245="snížená",J245,0)</f>
        <v>0</v>
      </c>
      <c r="BG245" s="241">
        <f>IF(N245="zákl. přenesená",J245,0)</f>
        <v>0</v>
      </c>
      <c r="BH245" s="241">
        <f>IF(N245="sníž. přenesená",J245,0)</f>
        <v>0</v>
      </c>
      <c r="BI245" s="241">
        <f>IF(N245="nulová",J245,0)</f>
        <v>0</v>
      </c>
      <c r="BJ245" s="18" t="s">
        <v>80</v>
      </c>
      <c r="BK245" s="241">
        <f>ROUND(I245*H245,2)</f>
        <v>0</v>
      </c>
      <c r="BL245" s="18" t="s">
        <v>306</v>
      </c>
      <c r="BM245" s="240" t="s">
        <v>4674</v>
      </c>
    </row>
    <row r="246" s="2" customFormat="1">
      <c r="A246" s="39"/>
      <c r="B246" s="40"/>
      <c r="C246" s="41"/>
      <c r="D246" s="242" t="s">
        <v>197</v>
      </c>
      <c r="E246" s="41"/>
      <c r="F246" s="243" t="s">
        <v>4673</v>
      </c>
      <c r="G246" s="41"/>
      <c r="H246" s="41"/>
      <c r="I246" s="244"/>
      <c r="J246" s="41"/>
      <c r="K246" s="41"/>
      <c r="L246" s="45"/>
      <c r="M246" s="245"/>
      <c r="N246" s="246"/>
      <c r="O246" s="92"/>
      <c r="P246" s="92"/>
      <c r="Q246" s="92"/>
      <c r="R246" s="92"/>
      <c r="S246" s="92"/>
      <c r="T246" s="93"/>
      <c r="U246" s="39"/>
      <c r="V246" s="39"/>
      <c r="W246" s="39"/>
      <c r="X246" s="39"/>
      <c r="Y246" s="39"/>
      <c r="Z246" s="39"/>
      <c r="AA246" s="39"/>
      <c r="AB246" s="39"/>
      <c r="AC246" s="39"/>
      <c r="AD246" s="39"/>
      <c r="AE246" s="39"/>
      <c r="AT246" s="18" t="s">
        <v>197</v>
      </c>
      <c r="AU246" s="18" t="s">
        <v>82</v>
      </c>
    </row>
    <row r="247" s="2" customFormat="1">
      <c r="A247" s="39"/>
      <c r="B247" s="40"/>
      <c r="C247" s="41"/>
      <c r="D247" s="247" t="s">
        <v>198</v>
      </c>
      <c r="E247" s="41"/>
      <c r="F247" s="248" t="s">
        <v>4675</v>
      </c>
      <c r="G247" s="41"/>
      <c r="H247" s="41"/>
      <c r="I247" s="244"/>
      <c r="J247" s="41"/>
      <c r="K247" s="41"/>
      <c r="L247" s="45"/>
      <c r="M247" s="245"/>
      <c r="N247" s="246"/>
      <c r="O247" s="92"/>
      <c r="P247" s="92"/>
      <c r="Q247" s="92"/>
      <c r="R247" s="92"/>
      <c r="S247" s="92"/>
      <c r="T247" s="93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T247" s="18" t="s">
        <v>198</v>
      </c>
      <c r="AU247" s="18" t="s">
        <v>82</v>
      </c>
    </row>
    <row r="248" s="14" customFormat="1">
      <c r="A248" s="14"/>
      <c r="B248" s="259"/>
      <c r="C248" s="260"/>
      <c r="D248" s="242" t="s">
        <v>200</v>
      </c>
      <c r="E248" s="261" t="s">
        <v>1</v>
      </c>
      <c r="F248" s="262" t="s">
        <v>82</v>
      </c>
      <c r="G248" s="260"/>
      <c r="H248" s="263">
        <v>2</v>
      </c>
      <c r="I248" s="264"/>
      <c r="J248" s="260"/>
      <c r="K248" s="260"/>
      <c r="L248" s="265"/>
      <c r="M248" s="266"/>
      <c r="N248" s="267"/>
      <c r="O248" s="267"/>
      <c r="P248" s="267"/>
      <c r="Q248" s="267"/>
      <c r="R248" s="267"/>
      <c r="S248" s="267"/>
      <c r="T248" s="268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T248" s="269" t="s">
        <v>200</v>
      </c>
      <c r="AU248" s="269" t="s">
        <v>82</v>
      </c>
      <c r="AV248" s="14" t="s">
        <v>82</v>
      </c>
      <c r="AW248" s="14" t="s">
        <v>30</v>
      </c>
      <c r="AX248" s="14" t="s">
        <v>73</v>
      </c>
      <c r="AY248" s="269" t="s">
        <v>189</v>
      </c>
    </row>
    <row r="249" s="15" customFormat="1">
      <c r="A249" s="15"/>
      <c r="B249" s="270"/>
      <c r="C249" s="271"/>
      <c r="D249" s="242" t="s">
        <v>200</v>
      </c>
      <c r="E249" s="272" t="s">
        <v>1</v>
      </c>
      <c r="F249" s="273" t="s">
        <v>207</v>
      </c>
      <c r="G249" s="271"/>
      <c r="H249" s="274">
        <v>2</v>
      </c>
      <c r="I249" s="275"/>
      <c r="J249" s="271"/>
      <c r="K249" s="271"/>
      <c r="L249" s="276"/>
      <c r="M249" s="277"/>
      <c r="N249" s="278"/>
      <c r="O249" s="278"/>
      <c r="P249" s="278"/>
      <c r="Q249" s="278"/>
      <c r="R249" s="278"/>
      <c r="S249" s="278"/>
      <c r="T249" s="279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T249" s="280" t="s">
        <v>200</v>
      </c>
      <c r="AU249" s="280" t="s">
        <v>82</v>
      </c>
      <c r="AV249" s="15" t="s">
        <v>195</v>
      </c>
      <c r="AW249" s="15" t="s">
        <v>30</v>
      </c>
      <c r="AX249" s="15" t="s">
        <v>80</v>
      </c>
      <c r="AY249" s="280" t="s">
        <v>189</v>
      </c>
    </row>
    <row r="250" s="2" customFormat="1" ht="24.15" customHeight="1">
      <c r="A250" s="39"/>
      <c r="B250" s="40"/>
      <c r="C250" s="228" t="s">
        <v>356</v>
      </c>
      <c r="D250" s="228" t="s">
        <v>191</v>
      </c>
      <c r="E250" s="229" t="s">
        <v>4676</v>
      </c>
      <c r="F250" s="230" t="s">
        <v>4677</v>
      </c>
      <c r="G250" s="231" t="s">
        <v>466</v>
      </c>
      <c r="H250" s="232">
        <v>57</v>
      </c>
      <c r="I250" s="233"/>
      <c r="J250" s="234">
        <f>ROUND(I250*H250,2)</f>
        <v>0</v>
      </c>
      <c r="K250" s="235"/>
      <c r="L250" s="45"/>
      <c r="M250" s="236" t="s">
        <v>1</v>
      </c>
      <c r="N250" s="237" t="s">
        <v>38</v>
      </c>
      <c r="O250" s="92"/>
      <c r="P250" s="238">
        <f>O250*H250</f>
        <v>0</v>
      </c>
      <c r="Q250" s="238">
        <v>0</v>
      </c>
      <c r="R250" s="238">
        <f>Q250*H250</f>
        <v>0</v>
      </c>
      <c r="S250" s="238">
        <v>0</v>
      </c>
      <c r="T250" s="239">
        <f>S250*H250</f>
        <v>0</v>
      </c>
      <c r="U250" s="39"/>
      <c r="V250" s="39"/>
      <c r="W250" s="39"/>
      <c r="X250" s="39"/>
      <c r="Y250" s="39"/>
      <c r="Z250" s="39"/>
      <c r="AA250" s="39"/>
      <c r="AB250" s="39"/>
      <c r="AC250" s="39"/>
      <c r="AD250" s="39"/>
      <c r="AE250" s="39"/>
      <c r="AR250" s="240" t="s">
        <v>306</v>
      </c>
      <c r="AT250" s="240" t="s">
        <v>191</v>
      </c>
      <c r="AU250" s="240" t="s">
        <v>82</v>
      </c>
      <c r="AY250" s="18" t="s">
        <v>189</v>
      </c>
      <c r="BE250" s="241">
        <f>IF(N250="základní",J250,0)</f>
        <v>0</v>
      </c>
      <c r="BF250" s="241">
        <f>IF(N250="snížená",J250,0)</f>
        <v>0</v>
      </c>
      <c r="BG250" s="241">
        <f>IF(N250="zákl. přenesená",J250,0)</f>
        <v>0</v>
      </c>
      <c r="BH250" s="241">
        <f>IF(N250="sníž. přenesená",J250,0)</f>
        <v>0</v>
      </c>
      <c r="BI250" s="241">
        <f>IF(N250="nulová",J250,0)</f>
        <v>0</v>
      </c>
      <c r="BJ250" s="18" t="s">
        <v>80</v>
      </c>
      <c r="BK250" s="241">
        <f>ROUND(I250*H250,2)</f>
        <v>0</v>
      </c>
      <c r="BL250" s="18" t="s">
        <v>306</v>
      </c>
      <c r="BM250" s="240" t="s">
        <v>4678</v>
      </c>
    </row>
    <row r="251" s="2" customFormat="1">
      <c r="A251" s="39"/>
      <c r="B251" s="40"/>
      <c r="C251" s="41"/>
      <c r="D251" s="242" t="s">
        <v>197</v>
      </c>
      <c r="E251" s="41"/>
      <c r="F251" s="243" t="s">
        <v>4677</v>
      </c>
      <c r="G251" s="41"/>
      <c r="H251" s="41"/>
      <c r="I251" s="244"/>
      <c r="J251" s="41"/>
      <c r="K251" s="41"/>
      <c r="L251" s="45"/>
      <c r="M251" s="245"/>
      <c r="N251" s="246"/>
      <c r="O251" s="92"/>
      <c r="P251" s="92"/>
      <c r="Q251" s="92"/>
      <c r="R251" s="92"/>
      <c r="S251" s="92"/>
      <c r="T251" s="93"/>
      <c r="U251" s="39"/>
      <c r="V251" s="39"/>
      <c r="W251" s="39"/>
      <c r="X251" s="39"/>
      <c r="Y251" s="39"/>
      <c r="Z251" s="39"/>
      <c r="AA251" s="39"/>
      <c r="AB251" s="39"/>
      <c r="AC251" s="39"/>
      <c r="AD251" s="39"/>
      <c r="AE251" s="39"/>
      <c r="AT251" s="18" t="s">
        <v>197</v>
      </c>
      <c r="AU251" s="18" t="s">
        <v>82</v>
      </c>
    </row>
    <row r="252" s="14" customFormat="1">
      <c r="A252" s="14"/>
      <c r="B252" s="259"/>
      <c r="C252" s="260"/>
      <c r="D252" s="242" t="s">
        <v>200</v>
      </c>
      <c r="E252" s="261" t="s">
        <v>1</v>
      </c>
      <c r="F252" s="262" t="s">
        <v>4679</v>
      </c>
      <c r="G252" s="260"/>
      <c r="H252" s="263">
        <v>57</v>
      </c>
      <c r="I252" s="264"/>
      <c r="J252" s="260"/>
      <c r="K252" s="260"/>
      <c r="L252" s="265"/>
      <c r="M252" s="266"/>
      <c r="N252" s="267"/>
      <c r="O252" s="267"/>
      <c r="P252" s="267"/>
      <c r="Q252" s="267"/>
      <c r="R252" s="267"/>
      <c r="S252" s="267"/>
      <c r="T252" s="268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T252" s="269" t="s">
        <v>200</v>
      </c>
      <c r="AU252" s="269" t="s">
        <v>82</v>
      </c>
      <c r="AV252" s="14" t="s">
        <v>82</v>
      </c>
      <c r="AW252" s="14" t="s">
        <v>30</v>
      </c>
      <c r="AX252" s="14" t="s">
        <v>73</v>
      </c>
      <c r="AY252" s="269" t="s">
        <v>189</v>
      </c>
    </row>
    <row r="253" s="15" customFormat="1">
      <c r="A253" s="15"/>
      <c r="B253" s="270"/>
      <c r="C253" s="271"/>
      <c r="D253" s="242" t="s">
        <v>200</v>
      </c>
      <c r="E253" s="272" t="s">
        <v>1</v>
      </c>
      <c r="F253" s="273" t="s">
        <v>207</v>
      </c>
      <c r="G253" s="271"/>
      <c r="H253" s="274">
        <v>57</v>
      </c>
      <c r="I253" s="275"/>
      <c r="J253" s="271"/>
      <c r="K253" s="271"/>
      <c r="L253" s="276"/>
      <c r="M253" s="277"/>
      <c r="N253" s="278"/>
      <c r="O253" s="278"/>
      <c r="P253" s="278"/>
      <c r="Q253" s="278"/>
      <c r="R253" s="278"/>
      <c r="S253" s="278"/>
      <c r="T253" s="279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T253" s="280" t="s">
        <v>200</v>
      </c>
      <c r="AU253" s="280" t="s">
        <v>82</v>
      </c>
      <c r="AV253" s="15" t="s">
        <v>195</v>
      </c>
      <c r="AW253" s="15" t="s">
        <v>30</v>
      </c>
      <c r="AX253" s="15" t="s">
        <v>80</v>
      </c>
      <c r="AY253" s="280" t="s">
        <v>189</v>
      </c>
    </row>
    <row r="254" s="2" customFormat="1" ht="24.15" customHeight="1">
      <c r="A254" s="39"/>
      <c r="B254" s="40"/>
      <c r="C254" s="228" t="s">
        <v>361</v>
      </c>
      <c r="D254" s="228" t="s">
        <v>191</v>
      </c>
      <c r="E254" s="229" t="s">
        <v>4680</v>
      </c>
      <c r="F254" s="230" t="s">
        <v>4681</v>
      </c>
      <c r="G254" s="231" t="s">
        <v>2172</v>
      </c>
      <c r="H254" s="304"/>
      <c r="I254" s="233"/>
      <c r="J254" s="234">
        <f>ROUND(I254*H254,2)</f>
        <v>0</v>
      </c>
      <c r="K254" s="235"/>
      <c r="L254" s="45"/>
      <c r="M254" s="236" t="s">
        <v>1</v>
      </c>
      <c r="N254" s="237" t="s">
        <v>38</v>
      </c>
      <c r="O254" s="92"/>
      <c r="P254" s="238">
        <f>O254*H254</f>
        <v>0</v>
      </c>
      <c r="Q254" s="238">
        <v>0</v>
      </c>
      <c r="R254" s="238">
        <f>Q254*H254</f>
        <v>0</v>
      </c>
      <c r="S254" s="238">
        <v>0</v>
      </c>
      <c r="T254" s="239">
        <f>S254*H254</f>
        <v>0</v>
      </c>
      <c r="U254" s="39"/>
      <c r="V254" s="39"/>
      <c r="W254" s="39"/>
      <c r="X254" s="39"/>
      <c r="Y254" s="39"/>
      <c r="Z254" s="39"/>
      <c r="AA254" s="39"/>
      <c r="AB254" s="39"/>
      <c r="AC254" s="39"/>
      <c r="AD254" s="39"/>
      <c r="AE254" s="39"/>
      <c r="AR254" s="240" t="s">
        <v>306</v>
      </c>
      <c r="AT254" s="240" t="s">
        <v>191</v>
      </c>
      <c r="AU254" s="240" t="s">
        <v>82</v>
      </c>
      <c r="AY254" s="18" t="s">
        <v>189</v>
      </c>
      <c r="BE254" s="241">
        <f>IF(N254="základní",J254,0)</f>
        <v>0</v>
      </c>
      <c r="BF254" s="241">
        <f>IF(N254="snížená",J254,0)</f>
        <v>0</v>
      </c>
      <c r="BG254" s="241">
        <f>IF(N254="zákl. přenesená",J254,0)</f>
        <v>0</v>
      </c>
      <c r="BH254" s="241">
        <f>IF(N254="sníž. přenesená",J254,0)</f>
        <v>0</v>
      </c>
      <c r="BI254" s="241">
        <f>IF(N254="nulová",J254,0)</f>
        <v>0</v>
      </c>
      <c r="BJ254" s="18" t="s">
        <v>80</v>
      </c>
      <c r="BK254" s="241">
        <f>ROUND(I254*H254,2)</f>
        <v>0</v>
      </c>
      <c r="BL254" s="18" t="s">
        <v>306</v>
      </c>
      <c r="BM254" s="240" t="s">
        <v>4682</v>
      </c>
    </row>
    <row r="255" s="2" customFormat="1">
      <c r="A255" s="39"/>
      <c r="B255" s="40"/>
      <c r="C255" s="41"/>
      <c r="D255" s="242" t="s">
        <v>197</v>
      </c>
      <c r="E255" s="41"/>
      <c r="F255" s="243" t="s">
        <v>4683</v>
      </c>
      <c r="G255" s="41"/>
      <c r="H255" s="41"/>
      <c r="I255" s="244"/>
      <c r="J255" s="41"/>
      <c r="K255" s="41"/>
      <c r="L255" s="45"/>
      <c r="M255" s="245"/>
      <c r="N255" s="246"/>
      <c r="O255" s="92"/>
      <c r="P255" s="92"/>
      <c r="Q255" s="92"/>
      <c r="R255" s="92"/>
      <c r="S255" s="92"/>
      <c r="T255" s="93"/>
      <c r="U255" s="39"/>
      <c r="V255" s="39"/>
      <c r="W255" s="39"/>
      <c r="X255" s="39"/>
      <c r="Y255" s="39"/>
      <c r="Z255" s="39"/>
      <c r="AA255" s="39"/>
      <c r="AB255" s="39"/>
      <c r="AC255" s="39"/>
      <c r="AD255" s="39"/>
      <c r="AE255" s="39"/>
      <c r="AT255" s="18" t="s">
        <v>197</v>
      </c>
      <c r="AU255" s="18" t="s">
        <v>82</v>
      </c>
    </row>
    <row r="256" s="2" customFormat="1">
      <c r="A256" s="39"/>
      <c r="B256" s="40"/>
      <c r="C256" s="41"/>
      <c r="D256" s="247" t="s">
        <v>198</v>
      </c>
      <c r="E256" s="41"/>
      <c r="F256" s="248" t="s">
        <v>4684</v>
      </c>
      <c r="G256" s="41"/>
      <c r="H256" s="41"/>
      <c r="I256" s="244"/>
      <c r="J256" s="41"/>
      <c r="K256" s="41"/>
      <c r="L256" s="45"/>
      <c r="M256" s="245"/>
      <c r="N256" s="246"/>
      <c r="O256" s="92"/>
      <c r="P256" s="92"/>
      <c r="Q256" s="92"/>
      <c r="R256" s="92"/>
      <c r="S256" s="92"/>
      <c r="T256" s="93"/>
      <c r="U256" s="39"/>
      <c r="V256" s="39"/>
      <c r="W256" s="39"/>
      <c r="X256" s="39"/>
      <c r="Y256" s="39"/>
      <c r="Z256" s="39"/>
      <c r="AA256" s="39"/>
      <c r="AB256" s="39"/>
      <c r="AC256" s="39"/>
      <c r="AD256" s="39"/>
      <c r="AE256" s="39"/>
      <c r="AT256" s="18" t="s">
        <v>198</v>
      </c>
      <c r="AU256" s="18" t="s">
        <v>82</v>
      </c>
    </row>
    <row r="257" s="12" customFormat="1" ht="22.8" customHeight="1">
      <c r="A257" s="12"/>
      <c r="B257" s="212"/>
      <c r="C257" s="213"/>
      <c r="D257" s="214" t="s">
        <v>72</v>
      </c>
      <c r="E257" s="226" t="s">
        <v>4685</v>
      </c>
      <c r="F257" s="226" t="s">
        <v>4686</v>
      </c>
      <c r="G257" s="213"/>
      <c r="H257" s="213"/>
      <c r="I257" s="216"/>
      <c r="J257" s="227">
        <f>BK257</f>
        <v>0</v>
      </c>
      <c r="K257" s="213"/>
      <c r="L257" s="218"/>
      <c r="M257" s="219"/>
      <c r="N257" s="220"/>
      <c r="O257" s="220"/>
      <c r="P257" s="221">
        <f>SUM(P258:P430)</f>
        <v>0</v>
      </c>
      <c r="Q257" s="220"/>
      <c r="R257" s="221">
        <f>SUM(R258:R430)</f>
        <v>0.067579295499999983</v>
      </c>
      <c r="S257" s="220"/>
      <c r="T257" s="222">
        <f>SUM(T258:T430)</f>
        <v>0</v>
      </c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R257" s="223" t="s">
        <v>82</v>
      </c>
      <c r="AT257" s="224" t="s">
        <v>72</v>
      </c>
      <c r="AU257" s="224" t="s">
        <v>80</v>
      </c>
      <c r="AY257" s="223" t="s">
        <v>189</v>
      </c>
      <c r="BK257" s="225">
        <f>SUM(BK258:BK430)</f>
        <v>0</v>
      </c>
    </row>
    <row r="258" s="2" customFormat="1" ht="24.15" customHeight="1">
      <c r="A258" s="39"/>
      <c r="B258" s="40"/>
      <c r="C258" s="228" t="s">
        <v>372</v>
      </c>
      <c r="D258" s="228" t="s">
        <v>191</v>
      </c>
      <c r="E258" s="229" t="s">
        <v>4687</v>
      </c>
      <c r="F258" s="230" t="s">
        <v>4688</v>
      </c>
      <c r="G258" s="231" t="s">
        <v>466</v>
      </c>
      <c r="H258" s="232">
        <v>26</v>
      </c>
      <c r="I258" s="233"/>
      <c r="J258" s="234">
        <f>ROUND(I258*H258,2)</f>
        <v>0</v>
      </c>
      <c r="K258" s="235"/>
      <c r="L258" s="45"/>
      <c r="M258" s="236" t="s">
        <v>1</v>
      </c>
      <c r="N258" s="237" t="s">
        <v>38</v>
      </c>
      <c r="O258" s="92"/>
      <c r="P258" s="238">
        <f>O258*H258</f>
        <v>0</v>
      </c>
      <c r="Q258" s="238">
        <v>0</v>
      </c>
      <c r="R258" s="238">
        <f>Q258*H258</f>
        <v>0</v>
      </c>
      <c r="S258" s="238">
        <v>0</v>
      </c>
      <c r="T258" s="239">
        <f>S258*H258</f>
        <v>0</v>
      </c>
      <c r="U258" s="39"/>
      <c r="V258" s="39"/>
      <c r="W258" s="39"/>
      <c r="X258" s="39"/>
      <c r="Y258" s="39"/>
      <c r="Z258" s="39"/>
      <c r="AA258" s="39"/>
      <c r="AB258" s="39"/>
      <c r="AC258" s="39"/>
      <c r="AD258" s="39"/>
      <c r="AE258" s="39"/>
      <c r="AR258" s="240" t="s">
        <v>306</v>
      </c>
      <c r="AT258" s="240" t="s">
        <v>191</v>
      </c>
      <c r="AU258" s="240" t="s">
        <v>82</v>
      </c>
      <c r="AY258" s="18" t="s">
        <v>189</v>
      </c>
      <c r="BE258" s="241">
        <f>IF(N258="základní",J258,0)</f>
        <v>0</v>
      </c>
      <c r="BF258" s="241">
        <f>IF(N258="snížená",J258,0)</f>
        <v>0</v>
      </c>
      <c r="BG258" s="241">
        <f>IF(N258="zákl. přenesená",J258,0)</f>
        <v>0</v>
      </c>
      <c r="BH258" s="241">
        <f>IF(N258="sníž. přenesená",J258,0)</f>
        <v>0</v>
      </c>
      <c r="BI258" s="241">
        <f>IF(N258="nulová",J258,0)</f>
        <v>0</v>
      </c>
      <c r="BJ258" s="18" t="s">
        <v>80</v>
      </c>
      <c r="BK258" s="241">
        <f>ROUND(I258*H258,2)</f>
        <v>0</v>
      </c>
      <c r="BL258" s="18" t="s">
        <v>306</v>
      </c>
      <c r="BM258" s="240" t="s">
        <v>4689</v>
      </c>
    </row>
    <row r="259" s="2" customFormat="1">
      <c r="A259" s="39"/>
      <c r="B259" s="40"/>
      <c r="C259" s="41"/>
      <c r="D259" s="242" t="s">
        <v>197</v>
      </c>
      <c r="E259" s="41"/>
      <c r="F259" s="243" t="s">
        <v>4688</v>
      </c>
      <c r="G259" s="41"/>
      <c r="H259" s="41"/>
      <c r="I259" s="244"/>
      <c r="J259" s="41"/>
      <c r="K259" s="41"/>
      <c r="L259" s="45"/>
      <c r="M259" s="245"/>
      <c r="N259" s="246"/>
      <c r="O259" s="92"/>
      <c r="P259" s="92"/>
      <c r="Q259" s="92"/>
      <c r="R259" s="92"/>
      <c r="S259" s="92"/>
      <c r="T259" s="93"/>
      <c r="U259" s="39"/>
      <c r="V259" s="39"/>
      <c r="W259" s="39"/>
      <c r="X259" s="39"/>
      <c r="Y259" s="39"/>
      <c r="Z259" s="39"/>
      <c r="AA259" s="39"/>
      <c r="AB259" s="39"/>
      <c r="AC259" s="39"/>
      <c r="AD259" s="39"/>
      <c r="AE259" s="39"/>
      <c r="AT259" s="18" t="s">
        <v>197</v>
      </c>
      <c r="AU259" s="18" t="s">
        <v>82</v>
      </c>
    </row>
    <row r="260" s="13" customFormat="1">
      <c r="A260" s="13"/>
      <c r="B260" s="249"/>
      <c r="C260" s="250"/>
      <c r="D260" s="242" t="s">
        <v>200</v>
      </c>
      <c r="E260" s="251" t="s">
        <v>1</v>
      </c>
      <c r="F260" s="252" t="s">
        <v>4690</v>
      </c>
      <c r="G260" s="250"/>
      <c r="H260" s="251" t="s">
        <v>1</v>
      </c>
      <c r="I260" s="253"/>
      <c r="J260" s="250"/>
      <c r="K260" s="250"/>
      <c r="L260" s="254"/>
      <c r="M260" s="255"/>
      <c r="N260" s="256"/>
      <c r="O260" s="256"/>
      <c r="P260" s="256"/>
      <c r="Q260" s="256"/>
      <c r="R260" s="256"/>
      <c r="S260" s="256"/>
      <c r="T260" s="257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T260" s="258" t="s">
        <v>200</v>
      </c>
      <c r="AU260" s="258" t="s">
        <v>82</v>
      </c>
      <c r="AV260" s="13" t="s">
        <v>80</v>
      </c>
      <c r="AW260" s="13" t="s">
        <v>30</v>
      </c>
      <c r="AX260" s="13" t="s">
        <v>73</v>
      </c>
      <c r="AY260" s="258" t="s">
        <v>189</v>
      </c>
    </row>
    <row r="261" s="14" customFormat="1">
      <c r="A261" s="14"/>
      <c r="B261" s="259"/>
      <c r="C261" s="260"/>
      <c r="D261" s="242" t="s">
        <v>200</v>
      </c>
      <c r="E261" s="261" t="s">
        <v>1</v>
      </c>
      <c r="F261" s="262" t="s">
        <v>4691</v>
      </c>
      <c r="G261" s="260"/>
      <c r="H261" s="263">
        <v>25.870000000000001</v>
      </c>
      <c r="I261" s="264"/>
      <c r="J261" s="260"/>
      <c r="K261" s="260"/>
      <c r="L261" s="265"/>
      <c r="M261" s="266"/>
      <c r="N261" s="267"/>
      <c r="O261" s="267"/>
      <c r="P261" s="267"/>
      <c r="Q261" s="267"/>
      <c r="R261" s="267"/>
      <c r="S261" s="267"/>
      <c r="T261" s="268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T261" s="269" t="s">
        <v>200</v>
      </c>
      <c r="AU261" s="269" t="s">
        <v>82</v>
      </c>
      <c r="AV261" s="14" t="s">
        <v>82</v>
      </c>
      <c r="AW261" s="14" t="s">
        <v>30</v>
      </c>
      <c r="AX261" s="14" t="s">
        <v>73</v>
      </c>
      <c r="AY261" s="269" t="s">
        <v>189</v>
      </c>
    </row>
    <row r="262" s="14" customFormat="1">
      <c r="A262" s="14"/>
      <c r="B262" s="259"/>
      <c r="C262" s="260"/>
      <c r="D262" s="242" t="s">
        <v>200</v>
      </c>
      <c r="E262" s="261" t="s">
        <v>1</v>
      </c>
      <c r="F262" s="262" t="s">
        <v>4692</v>
      </c>
      <c r="G262" s="260"/>
      <c r="H262" s="263">
        <v>0.13</v>
      </c>
      <c r="I262" s="264"/>
      <c r="J262" s="260"/>
      <c r="K262" s="260"/>
      <c r="L262" s="265"/>
      <c r="M262" s="266"/>
      <c r="N262" s="267"/>
      <c r="O262" s="267"/>
      <c r="P262" s="267"/>
      <c r="Q262" s="267"/>
      <c r="R262" s="267"/>
      <c r="S262" s="267"/>
      <c r="T262" s="268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T262" s="269" t="s">
        <v>200</v>
      </c>
      <c r="AU262" s="269" t="s">
        <v>82</v>
      </c>
      <c r="AV262" s="14" t="s">
        <v>82</v>
      </c>
      <c r="AW262" s="14" t="s">
        <v>30</v>
      </c>
      <c r="AX262" s="14" t="s">
        <v>73</v>
      </c>
      <c r="AY262" s="269" t="s">
        <v>189</v>
      </c>
    </row>
    <row r="263" s="15" customFormat="1">
      <c r="A263" s="15"/>
      <c r="B263" s="270"/>
      <c r="C263" s="271"/>
      <c r="D263" s="242" t="s">
        <v>200</v>
      </c>
      <c r="E263" s="272" t="s">
        <v>1</v>
      </c>
      <c r="F263" s="273" t="s">
        <v>207</v>
      </c>
      <c r="G263" s="271"/>
      <c r="H263" s="274">
        <v>26</v>
      </c>
      <c r="I263" s="275"/>
      <c r="J263" s="271"/>
      <c r="K263" s="271"/>
      <c r="L263" s="276"/>
      <c r="M263" s="277"/>
      <c r="N263" s="278"/>
      <c r="O263" s="278"/>
      <c r="P263" s="278"/>
      <c r="Q263" s="278"/>
      <c r="R263" s="278"/>
      <c r="S263" s="278"/>
      <c r="T263" s="279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T263" s="280" t="s">
        <v>200</v>
      </c>
      <c r="AU263" s="280" t="s">
        <v>82</v>
      </c>
      <c r="AV263" s="15" t="s">
        <v>195</v>
      </c>
      <c r="AW263" s="15" t="s">
        <v>30</v>
      </c>
      <c r="AX263" s="15" t="s">
        <v>80</v>
      </c>
      <c r="AY263" s="280" t="s">
        <v>189</v>
      </c>
    </row>
    <row r="264" s="2" customFormat="1" ht="24.15" customHeight="1">
      <c r="A264" s="39"/>
      <c r="B264" s="40"/>
      <c r="C264" s="228" t="s">
        <v>377</v>
      </c>
      <c r="D264" s="228" t="s">
        <v>191</v>
      </c>
      <c r="E264" s="229" t="s">
        <v>4693</v>
      </c>
      <c r="F264" s="230" t="s">
        <v>4694</v>
      </c>
      <c r="G264" s="231" t="s">
        <v>466</v>
      </c>
      <c r="H264" s="232">
        <v>35</v>
      </c>
      <c r="I264" s="233"/>
      <c r="J264" s="234">
        <f>ROUND(I264*H264,2)</f>
        <v>0</v>
      </c>
      <c r="K264" s="235"/>
      <c r="L264" s="45"/>
      <c r="M264" s="236" t="s">
        <v>1</v>
      </c>
      <c r="N264" s="237" t="s">
        <v>38</v>
      </c>
      <c r="O264" s="92"/>
      <c r="P264" s="238">
        <f>O264*H264</f>
        <v>0</v>
      </c>
      <c r="Q264" s="238">
        <v>0</v>
      </c>
      <c r="R264" s="238">
        <f>Q264*H264</f>
        <v>0</v>
      </c>
      <c r="S264" s="238">
        <v>0</v>
      </c>
      <c r="T264" s="239">
        <f>S264*H264</f>
        <v>0</v>
      </c>
      <c r="U264" s="39"/>
      <c r="V264" s="39"/>
      <c r="W264" s="39"/>
      <c r="X264" s="39"/>
      <c r="Y264" s="39"/>
      <c r="Z264" s="39"/>
      <c r="AA264" s="39"/>
      <c r="AB264" s="39"/>
      <c r="AC264" s="39"/>
      <c r="AD264" s="39"/>
      <c r="AE264" s="39"/>
      <c r="AR264" s="240" t="s">
        <v>306</v>
      </c>
      <c r="AT264" s="240" t="s">
        <v>191</v>
      </c>
      <c r="AU264" s="240" t="s">
        <v>82</v>
      </c>
      <c r="AY264" s="18" t="s">
        <v>189</v>
      </c>
      <c r="BE264" s="241">
        <f>IF(N264="základní",J264,0)</f>
        <v>0</v>
      </c>
      <c r="BF264" s="241">
        <f>IF(N264="snížená",J264,0)</f>
        <v>0</v>
      </c>
      <c r="BG264" s="241">
        <f>IF(N264="zákl. přenesená",J264,0)</f>
        <v>0</v>
      </c>
      <c r="BH264" s="241">
        <f>IF(N264="sníž. přenesená",J264,0)</f>
        <v>0</v>
      </c>
      <c r="BI264" s="241">
        <f>IF(N264="nulová",J264,0)</f>
        <v>0</v>
      </c>
      <c r="BJ264" s="18" t="s">
        <v>80</v>
      </c>
      <c r="BK264" s="241">
        <f>ROUND(I264*H264,2)</f>
        <v>0</v>
      </c>
      <c r="BL264" s="18" t="s">
        <v>306</v>
      </c>
      <c r="BM264" s="240" t="s">
        <v>4695</v>
      </c>
    </row>
    <row r="265" s="2" customFormat="1">
      <c r="A265" s="39"/>
      <c r="B265" s="40"/>
      <c r="C265" s="41"/>
      <c r="D265" s="242" t="s">
        <v>197</v>
      </c>
      <c r="E265" s="41"/>
      <c r="F265" s="243" t="s">
        <v>4694</v>
      </c>
      <c r="G265" s="41"/>
      <c r="H265" s="41"/>
      <c r="I265" s="244"/>
      <c r="J265" s="41"/>
      <c r="K265" s="41"/>
      <c r="L265" s="45"/>
      <c r="M265" s="245"/>
      <c r="N265" s="246"/>
      <c r="O265" s="92"/>
      <c r="P265" s="92"/>
      <c r="Q265" s="92"/>
      <c r="R265" s="92"/>
      <c r="S265" s="92"/>
      <c r="T265" s="93"/>
      <c r="U265" s="39"/>
      <c r="V265" s="39"/>
      <c r="W265" s="39"/>
      <c r="X265" s="39"/>
      <c r="Y265" s="39"/>
      <c r="Z265" s="39"/>
      <c r="AA265" s="39"/>
      <c r="AB265" s="39"/>
      <c r="AC265" s="39"/>
      <c r="AD265" s="39"/>
      <c r="AE265" s="39"/>
      <c r="AT265" s="18" t="s">
        <v>197</v>
      </c>
      <c r="AU265" s="18" t="s">
        <v>82</v>
      </c>
    </row>
    <row r="266" s="13" customFormat="1">
      <c r="A266" s="13"/>
      <c r="B266" s="249"/>
      <c r="C266" s="250"/>
      <c r="D266" s="242" t="s">
        <v>200</v>
      </c>
      <c r="E266" s="251" t="s">
        <v>1</v>
      </c>
      <c r="F266" s="252" t="s">
        <v>4690</v>
      </c>
      <c r="G266" s="250"/>
      <c r="H266" s="251" t="s">
        <v>1</v>
      </c>
      <c r="I266" s="253"/>
      <c r="J266" s="250"/>
      <c r="K266" s="250"/>
      <c r="L266" s="254"/>
      <c r="M266" s="255"/>
      <c r="N266" s="256"/>
      <c r="O266" s="256"/>
      <c r="P266" s="256"/>
      <c r="Q266" s="256"/>
      <c r="R266" s="256"/>
      <c r="S266" s="256"/>
      <c r="T266" s="257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T266" s="258" t="s">
        <v>200</v>
      </c>
      <c r="AU266" s="258" t="s">
        <v>82</v>
      </c>
      <c r="AV266" s="13" t="s">
        <v>80</v>
      </c>
      <c r="AW266" s="13" t="s">
        <v>30</v>
      </c>
      <c r="AX266" s="13" t="s">
        <v>73</v>
      </c>
      <c r="AY266" s="258" t="s">
        <v>189</v>
      </c>
    </row>
    <row r="267" s="14" customFormat="1">
      <c r="A267" s="14"/>
      <c r="B267" s="259"/>
      <c r="C267" s="260"/>
      <c r="D267" s="242" t="s">
        <v>200</v>
      </c>
      <c r="E267" s="261" t="s">
        <v>1</v>
      </c>
      <c r="F267" s="262" t="s">
        <v>4696</v>
      </c>
      <c r="G267" s="260"/>
      <c r="H267" s="263">
        <v>34.420000000000002</v>
      </c>
      <c r="I267" s="264"/>
      <c r="J267" s="260"/>
      <c r="K267" s="260"/>
      <c r="L267" s="265"/>
      <c r="M267" s="266"/>
      <c r="N267" s="267"/>
      <c r="O267" s="267"/>
      <c r="P267" s="267"/>
      <c r="Q267" s="267"/>
      <c r="R267" s="267"/>
      <c r="S267" s="267"/>
      <c r="T267" s="268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T267" s="269" t="s">
        <v>200</v>
      </c>
      <c r="AU267" s="269" t="s">
        <v>82</v>
      </c>
      <c r="AV267" s="14" t="s">
        <v>82</v>
      </c>
      <c r="AW267" s="14" t="s">
        <v>30</v>
      </c>
      <c r="AX267" s="14" t="s">
        <v>73</v>
      </c>
      <c r="AY267" s="269" t="s">
        <v>189</v>
      </c>
    </row>
    <row r="268" s="14" customFormat="1">
      <c r="A268" s="14"/>
      <c r="B268" s="259"/>
      <c r="C268" s="260"/>
      <c r="D268" s="242" t="s">
        <v>200</v>
      </c>
      <c r="E268" s="261" t="s">
        <v>1</v>
      </c>
      <c r="F268" s="262" t="s">
        <v>4697</v>
      </c>
      <c r="G268" s="260"/>
      <c r="H268" s="263">
        <v>0.57999999999999996</v>
      </c>
      <c r="I268" s="264"/>
      <c r="J268" s="260"/>
      <c r="K268" s="260"/>
      <c r="L268" s="265"/>
      <c r="M268" s="266"/>
      <c r="N268" s="267"/>
      <c r="O268" s="267"/>
      <c r="P268" s="267"/>
      <c r="Q268" s="267"/>
      <c r="R268" s="267"/>
      <c r="S268" s="267"/>
      <c r="T268" s="268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T268" s="269" t="s">
        <v>200</v>
      </c>
      <c r="AU268" s="269" t="s">
        <v>82</v>
      </c>
      <c r="AV268" s="14" t="s">
        <v>82</v>
      </c>
      <c r="AW268" s="14" t="s">
        <v>30</v>
      </c>
      <c r="AX268" s="14" t="s">
        <v>73</v>
      </c>
      <c r="AY268" s="269" t="s">
        <v>189</v>
      </c>
    </row>
    <row r="269" s="15" customFormat="1">
      <c r="A269" s="15"/>
      <c r="B269" s="270"/>
      <c r="C269" s="271"/>
      <c r="D269" s="242" t="s">
        <v>200</v>
      </c>
      <c r="E269" s="272" t="s">
        <v>1</v>
      </c>
      <c r="F269" s="273" t="s">
        <v>207</v>
      </c>
      <c r="G269" s="271"/>
      <c r="H269" s="274">
        <v>35</v>
      </c>
      <c r="I269" s="275"/>
      <c r="J269" s="271"/>
      <c r="K269" s="271"/>
      <c r="L269" s="276"/>
      <c r="M269" s="277"/>
      <c r="N269" s="278"/>
      <c r="O269" s="278"/>
      <c r="P269" s="278"/>
      <c r="Q269" s="278"/>
      <c r="R269" s="278"/>
      <c r="S269" s="278"/>
      <c r="T269" s="279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T269" s="280" t="s">
        <v>200</v>
      </c>
      <c r="AU269" s="280" t="s">
        <v>82</v>
      </c>
      <c r="AV269" s="15" t="s">
        <v>195</v>
      </c>
      <c r="AW269" s="15" t="s">
        <v>30</v>
      </c>
      <c r="AX269" s="15" t="s">
        <v>80</v>
      </c>
      <c r="AY269" s="280" t="s">
        <v>189</v>
      </c>
    </row>
    <row r="270" s="2" customFormat="1" ht="24.15" customHeight="1">
      <c r="A270" s="39"/>
      <c r="B270" s="40"/>
      <c r="C270" s="228" t="s">
        <v>383</v>
      </c>
      <c r="D270" s="228" t="s">
        <v>191</v>
      </c>
      <c r="E270" s="229" t="s">
        <v>4698</v>
      </c>
      <c r="F270" s="230" t="s">
        <v>4699</v>
      </c>
      <c r="G270" s="231" t="s">
        <v>466</v>
      </c>
      <c r="H270" s="232">
        <v>1</v>
      </c>
      <c r="I270" s="233"/>
      <c r="J270" s="234">
        <f>ROUND(I270*H270,2)</f>
        <v>0</v>
      </c>
      <c r="K270" s="235"/>
      <c r="L270" s="45"/>
      <c r="M270" s="236" t="s">
        <v>1</v>
      </c>
      <c r="N270" s="237" t="s">
        <v>38</v>
      </c>
      <c r="O270" s="92"/>
      <c r="P270" s="238">
        <f>O270*H270</f>
        <v>0</v>
      </c>
      <c r="Q270" s="238">
        <v>0</v>
      </c>
      <c r="R270" s="238">
        <f>Q270*H270</f>
        <v>0</v>
      </c>
      <c r="S270" s="238">
        <v>0</v>
      </c>
      <c r="T270" s="239">
        <f>S270*H270</f>
        <v>0</v>
      </c>
      <c r="U270" s="39"/>
      <c r="V270" s="39"/>
      <c r="W270" s="39"/>
      <c r="X270" s="39"/>
      <c r="Y270" s="39"/>
      <c r="Z270" s="39"/>
      <c r="AA270" s="39"/>
      <c r="AB270" s="39"/>
      <c r="AC270" s="39"/>
      <c r="AD270" s="39"/>
      <c r="AE270" s="39"/>
      <c r="AR270" s="240" t="s">
        <v>306</v>
      </c>
      <c r="AT270" s="240" t="s">
        <v>191</v>
      </c>
      <c r="AU270" s="240" t="s">
        <v>82</v>
      </c>
      <c r="AY270" s="18" t="s">
        <v>189</v>
      </c>
      <c r="BE270" s="241">
        <f>IF(N270="základní",J270,0)</f>
        <v>0</v>
      </c>
      <c r="BF270" s="241">
        <f>IF(N270="snížená",J270,0)</f>
        <v>0</v>
      </c>
      <c r="BG270" s="241">
        <f>IF(N270="zákl. přenesená",J270,0)</f>
        <v>0</v>
      </c>
      <c r="BH270" s="241">
        <f>IF(N270="sníž. přenesená",J270,0)</f>
        <v>0</v>
      </c>
      <c r="BI270" s="241">
        <f>IF(N270="nulová",J270,0)</f>
        <v>0</v>
      </c>
      <c r="BJ270" s="18" t="s">
        <v>80</v>
      </c>
      <c r="BK270" s="241">
        <f>ROUND(I270*H270,2)</f>
        <v>0</v>
      </c>
      <c r="BL270" s="18" t="s">
        <v>306</v>
      </c>
      <c r="BM270" s="240" t="s">
        <v>4700</v>
      </c>
    </row>
    <row r="271" s="2" customFormat="1">
      <c r="A271" s="39"/>
      <c r="B271" s="40"/>
      <c r="C271" s="41"/>
      <c r="D271" s="242" t="s">
        <v>197</v>
      </c>
      <c r="E271" s="41"/>
      <c r="F271" s="243" t="s">
        <v>4699</v>
      </c>
      <c r="G271" s="41"/>
      <c r="H271" s="41"/>
      <c r="I271" s="244"/>
      <c r="J271" s="41"/>
      <c r="K271" s="41"/>
      <c r="L271" s="45"/>
      <c r="M271" s="245"/>
      <c r="N271" s="246"/>
      <c r="O271" s="92"/>
      <c r="P271" s="92"/>
      <c r="Q271" s="92"/>
      <c r="R271" s="92"/>
      <c r="S271" s="92"/>
      <c r="T271" s="93"/>
      <c r="U271" s="39"/>
      <c r="V271" s="39"/>
      <c r="W271" s="39"/>
      <c r="X271" s="39"/>
      <c r="Y271" s="39"/>
      <c r="Z271" s="39"/>
      <c r="AA271" s="39"/>
      <c r="AB271" s="39"/>
      <c r="AC271" s="39"/>
      <c r="AD271" s="39"/>
      <c r="AE271" s="39"/>
      <c r="AT271" s="18" t="s">
        <v>197</v>
      </c>
      <c r="AU271" s="18" t="s">
        <v>82</v>
      </c>
    </row>
    <row r="272" s="13" customFormat="1">
      <c r="A272" s="13"/>
      <c r="B272" s="249"/>
      <c r="C272" s="250"/>
      <c r="D272" s="242" t="s">
        <v>200</v>
      </c>
      <c r="E272" s="251" t="s">
        <v>1</v>
      </c>
      <c r="F272" s="252" t="s">
        <v>4690</v>
      </c>
      <c r="G272" s="250"/>
      <c r="H272" s="251" t="s">
        <v>1</v>
      </c>
      <c r="I272" s="253"/>
      <c r="J272" s="250"/>
      <c r="K272" s="250"/>
      <c r="L272" s="254"/>
      <c r="M272" s="255"/>
      <c r="N272" s="256"/>
      <c r="O272" s="256"/>
      <c r="P272" s="256"/>
      <c r="Q272" s="256"/>
      <c r="R272" s="256"/>
      <c r="S272" s="256"/>
      <c r="T272" s="257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T272" s="258" t="s">
        <v>200</v>
      </c>
      <c r="AU272" s="258" t="s">
        <v>82</v>
      </c>
      <c r="AV272" s="13" t="s">
        <v>80</v>
      </c>
      <c r="AW272" s="13" t="s">
        <v>30</v>
      </c>
      <c r="AX272" s="13" t="s">
        <v>73</v>
      </c>
      <c r="AY272" s="258" t="s">
        <v>189</v>
      </c>
    </row>
    <row r="273" s="14" customFormat="1">
      <c r="A273" s="14"/>
      <c r="B273" s="259"/>
      <c r="C273" s="260"/>
      <c r="D273" s="242" t="s">
        <v>200</v>
      </c>
      <c r="E273" s="261" t="s">
        <v>1</v>
      </c>
      <c r="F273" s="262" t="s">
        <v>4701</v>
      </c>
      <c r="G273" s="260"/>
      <c r="H273" s="263">
        <v>0.10000000000000001</v>
      </c>
      <c r="I273" s="264"/>
      <c r="J273" s="260"/>
      <c r="K273" s="260"/>
      <c r="L273" s="265"/>
      <c r="M273" s="266"/>
      <c r="N273" s="267"/>
      <c r="O273" s="267"/>
      <c r="P273" s="267"/>
      <c r="Q273" s="267"/>
      <c r="R273" s="267"/>
      <c r="S273" s="267"/>
      <c r="T273" s="268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T273" s="269" t="s">
        <v>200</v>
      </c>
      <c r="AU273" s="269" t="s">
        <v>82</v>
      </c>
      <c r="AV273" s="14" t="s">
        <v>82</v>
      </c>
      <c r="AW273" s="14" t="s">
        <v>30</v>
      </c>
      <c r="AX273" s="14" t="s">
        <v>73</v>
      </c>
      <c r="AY273" s="269" t="s">
        <v>189</v>
      </c>
    </row>
    <row r="274" s="14" customFormat="1">
      <c r="A274" s="14"/>
      <c r="B274" s="259"/>
      <c r="C274" s="260"/>
      <c r="D274" s="242" t="s">
        <v>200</v>
      </c>
      <c r="E274" s="261" t="s">
        <v>1</v>
      </c>
      <c r="F274" s="262" t="s">
        <v>4702</v>
      </c>
      <c r="G274" s="260"/>
      <c r="H274" s="263">
        <v>0.90000000000000002</v>
      </c>
      <c r="I274" s="264"/>
      <c r="J274" s="260"/>
      <c r="K274" s="260"/>
      <c r="L274" s="265"/>
      <c r="M274" s="266"/>
      <c r="N274" s="267"/>
      <c r="O274" s="267"/>
      <c r="P274" s="267"/>
      <c r="Q274" s="267"/>
      <c r="R274" s="267"/>
      <c r="S274" s="267"/>
      <c r="T274" s="268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T274" s="269" t="s">
        <v>200</v>
      </c>
      <c r="AU274" s="269" t="s">
        <v>82</v>
      </c>
      <c r="AV274" s="14" t="s">
        <v>82</v>
      </c>
      <c r="AW274" s="14" t="s">
        <v>30</v>
      </c>
      <c r="AX274" s="14" t="s">
        <v>73</v>
      </c>
      <c r="AY274" s="269" t="s">
        <v>189</v>
      </c>
    </row>
    <row r="275" s="15" customFormat="1">
      <c r="A275" s="15"/>
      <c r="B275" s="270"/>
      <c r="C275" s="271"/>
      <c r="D275" s="242" t="s">
        <v>200</v>
      </c>
      <c r="E275" s="272" t="s">
        <v>1</v>
      </c>
      <c r="F275" s="273" t="s">
        <v>207</v>
      </c>
      <c r="G275" s="271"/>
      <c r="H275" s="274">
        <v>1</v>
      </c>
      <c r="I275" s="275"/>
      <c r="J275" s="271"/>
      <c r="K275" s="271"/>
      <c r="L275" s="276"/>
      <c r="M275" s="277"/>
      <c r="N275" s="278"/>
      <c r="O275" s="278"/>
      <c r="P275" s="278"/>
      <c r="Q275" s="278"/>
      <c r="R275" s="278"/>
      <c r="S275" s="278"/>
      <c r="T275" s="279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T275" s="280" t="s">
        <v>200</v>
      </c>
      <c r="AU275" s="280" t="s">
        <v>82</v>
      </c>
      <c r="AV275" s="15" t="s">
        <v>195</v>
      </c>
      <c r="AW275" s="15" t="s">
        <v>30</v>
      </c>
      <c r="AX275" s="15" t="s">
        <v>80</v>
      </c>
      <c r="AY275" s="280" t="s">
        <v>189</v>
      </c>
    </row>
    <row r="276" s="2" customFormat="1" ht="24.15" customHeight="1">
      <c r="A276" s="39"/>
      <c r="B276" s="40"/>
      <c r="C276" s="228" t="s">
        <v>389</v>
      </c>
      <c r="D276" s="228" t="s">
        <v>191</v>
      </c>
      <c r="E276" s="229" t="s">
        <v>4703</v>
      </c>
      <c r="F276" s="230" t="s">
        <v>4704</v>
      </c>
      <c r="G276" s="231" t="s">
        <v>466</v>
      </c>
      <c r="H276" s="232">
        <v>11</v>
      </c>
      <c r="I276" s="233"/>
      <c r="J276" s="234">
        <f>ROUND(I276*H276,2)</f>
        <v>0</v>
      </c>
      <c r="K276" s="235"/>
      <c r="L276" s="45"/>
      <c r="M276" s="236" t="s">
        <v>1</v>
      </c>
      <c r="N276" s="237" t="s">
        <v>38</v>
      </c>
      <c r="O276" s="92"/>
      <c r="P276" s="238">
        <f>O276*H276</f>
        <v>0</v>
      </c>
      <c r="Q276" s="238">
        <v>0</v>
      </c>
      <c r="R276" s="238">
        <f>Q276*H276</f>
        <v>0</v>
      </c>
      <c r="S276" s="238">
        <v>0</v>
      </c>
      <c r="T276" s="239">
        <f>S276*H276</f>
        <v>0</v>
      </c>
      <c r="U276" s="39"/>
      <c r="V276" s="39"/>
      <c r="W276" s="39"/>
      <c r="X276" s="39"/>
      <c r="Y276" s="39"/>
      <c r="Z276" s="39"/>
      <c r="AA276" s="39"/>
      <c r="AB276" s="39"/>
      <c r="AC276" s="39"/>
      <c r="AD276" s="39"/>
      <c r="AE276" s="39"/>
      <c r="AR276" s="240" t="s">
        <v>306</v>
      </c>
      <c r="AT276" s="240" t="s">
        <v>191</v>
      </c>
      <c r="AU276" s="240" t="s">
        <v>82</v>
      </c>
      <c r="AY276" s="18" t="s">
        <v>189</v>
      </c>
      <c r="BE276" s="241">
        <f>IF(N276="základní",J276,0)</f>
        <v>0</v>
      </c>
      <c r="BF276" s="241">
        <f>IF(N276="snížená",J276,0)</f>
        <v>0</v>
      </c>
      <c r="BG276" s="241">
        <f>IF(N276="zákl. přenesená",J276,0)</f>
        <v>0</v>
      </c>
      <c r="BH276" s="241">
        <f>IF(N276="sníž. přenesená",J276,0)</f>
        <v>0</v>
      </c>
      <c r="BI276" s="241">
        <f>IF(N276="nulová",J276,0)</f>
        <v>0</v>
      </c>
      <c r="BJ276" s="18" t="s">
        <v>80</v>
      </c>
      <c r="BK276" s="241">
        <f>ROUND(I276*H276,2)</f>
        <v>0</v>
      </c>
      <c r="BL276" s="18" t="s">
        <v>306</v>
      </c>
      <c r="BM276" s="240" t="s">
        <v>4705</v>
      </c>
    </row>
    <row r="277" s="2" customFormat="1">
      <c r="A277" s="39"/>
      <c r="B277" s="40"/>
      <c r="C277" s="41"/>
      <c r="D277" s="242" t="s">
        <v>197</v>
      </c>
      <c r="E277" s="41"/>
      <c r="F277" s="243" t="s">
        <v>4704</v>
      </c>
      <c r="G277" s="41"/>
      <c r="H277" s="41"/>
      <c r="I277" s="244"/>
      <c r="J277" s="41"/>
      <c r="K277" s="41"/>
      <c r="L277" s="45"/>
      <c r="M277" s="245"/>
      <c r="N277" s="246"/>
      <c r="O277" s="92"/>
      <c r="P277" s="92"/>
      <c r="Q277" s="92"/>
      <c r="R277" s="92"/>
      <c r="S277" s="92"/>
      <c r="T277" s="93"/>
      <c r="U277" s="39"/>
      <c r="V277" s="39"/>
      <c r="W277" s="39"/>
      <c r="X277" s="39"/>
      <c r="Y277" s="39"/>
      <c r="Z277" s="39"/>
      <c r="AA277" s="39"/>
      <c r="AB277" s="39"/>
      <c r="AC277" s="39"/>
      <c r="AD277" s="39"/>
      <c r="AE277" s="39"/>
      <c r="AT277" s="18" t="s">
        <v>197</v>
      </c>
      <c r="AU277" s="18" t="s">
        <v>82</v>
      </c>
    </row>
    <row r="278" s="13" customFormat="1">
      <c r="A278" s="13"/>
      <c r="B278" s="249"/>
      <c r="C278" s="250"/>
      <c r="D278" s="242" t="s">
        <v>200</v>
      </c>
      <c r="E278" s="251" t="s">
        <v>1</v>
      </c>
      <c r="F278" s="252" t="s">
        <v>4690</v>
      </c>
      <c r="G278" s="250"/>
      <c r="H278" s="251" t="s">
        <v>1</v>
      </c>
      <c r="I278" s="253"/>
      <c r="J278" s="250"/>
      <c r="K278" s="250"/>
      <c r="L278" s="254"/>
      <c r="M278" s="255"/>
      <c r="N278" s="256"/>
      <c r="O278" s="256"/>
      <c r="P278" s="256"/>
      <c r="Q278" s="256"/>
      <c r="R278" s="256"/>
      <c r="S278" s="256"/>
      <c r="T278" s="257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T278" s="258" t="s">
        <v>200</v>
      </c>
      <c r="AU278" s="258" t="s">
        <v>82</v>
      </c>
      <c r="AV278" s="13" t="s">
        <v>80</v>
      </c>
      <c r="AW278" s="13" t="s">
        <v>30</v>
      </c>
      <c r="AX278" s="13" t="s">
        <v>73</v>
      </c>
      <c r="AY278" s="258" t="s">
        <v>189</v>
      </c>
    </row>
    <row r="279" s="14" customFormat="1">
      <c r="A279" s="14"/>
      <c r="B279" s="259"/>
      <c r="C279" s="260"/>
      <c r="D279" s="242" t="s">
        <v>200</v>
      </c>
      <c r="E279" s="261" t="s">
        <v>1</v>
      </c>
      <c r="F279" s="262" t="s">
        <v>4706</v>
      </c>
      <c r="G279" s="260"/>
      <c r="H279" s="263">
        <v>10.220000000000001</v>
      </c>
      <c r="I279" s="264"/>
      <c r="J279" s="260"/>
      <c r="K279" s="260"/>
      <c r="L279" s="265"/>
      <c r="M279" s="266"/>
      <c r="N279" s="267"/>
      <c r="O279" s="267"/>
      <c r="P279" s="267"/>
      <c r="Q279" s="267"/>
      <c r="R279" s="267"/>
      <c r="S279" s="267"/>
      <c r="T279" s="268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T279" s="269" t="s">
        <v>200</v>
      </c>
      <c r="AU279" s="269" t="s">
        <v>82</v>
      </c>
      <c r="AV279" s="14" t="s">
        <v>82</v>
      </c>
      <c r="AW279" s="14" t="s">
        <v>30</v>
      </c>
      <c r="AX279" s="14" t="s">
        <v>73</v>
      </c>
      <c r="AY279" s="269" t="s">
        <v>189</v>
      </c>
    </row>
    <row r="280" s="14" customFormat="1">
      <c r="A280" s="14"/>
      <c r="B280" s="259"/>
      <c r="C280" s="260"/>
      <c r="D280" s="242" t="s">
        <v>200</v>
      </c>
      <c r="E280" s="261" t="s">
        <v>1</v>
      </c>
      <c r="F280" s="262" t="s">
        <v>4707</v>
      </c>
      <c r="G280" s="260"/>
      <c r="H280" s="263">
        <v>0.78000000000000003</v>
      </c>
      <c r="I280" s="264"/>
      <c r="J280" s="260"/>
      <c r="K280" s="260"/>
      <c r="L280" s="265"/>
      <c r="M280" s="266"/>
      <c r="N280" s="267"/>
      <c r="O280" s="267"/>
      <c r="P280" s="267"/>
      <c r="Q280" s="267"/>
      <c r="R280" s="267"/>
      <c r="S280" s="267"/>
      <c r="T280" s="268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T280" s="269" t="s">
        <v>200</v>
      </c>
      <c r="AU280" s="269" t="s">
        <v>82</v>
      </c>
      <c r="AV280" s="14" t="s">
        <v>82</v>
      </c>
      <c r="AW280" s="14" t="s">
        <v>30</v>
      </c>
      <c r="AX280" s="14" t="s">
        <v>73</v>
      </c>
      <c r="AY280" s="269" t="s">
        <v>189</v>
      </c>
    </row>
    <row r="281" s="15" customFormat="1">
      <c r="A281" s="15"/>
      <c r="B281" s="270"/>
      <c r="C281" s="271"/>
      <c r="D281" s="242" t="s">
        <v>200</v>
      </c>
      <c r="E281" s="272" t="s">
        <v>1</v>
      </c>
      <c r="F281" s="273" t="s">
        <v>207</v>
      </c>
      <c r="G281" s="271"/>
      <c r="H281" s="274">
        <v>11</v>
      </c>
      <c r="I281" s="275"/>
      <c r="J281" s="271"/>
      <c r="K281" s="271"/>
      <c r="L281" s="276"/>
      <c r="M281" s="277"/>
      <c r="N281" s="278"/>
      <c r="O281" s="278"/>
      <c r="P281" s="278"/>
      <c r="Q281" s="278"/>
      <c r="R281" s="278"/>
      <c r="S281" s="278"/>
      <c r="T281" s="279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T281" s="280" t="s">
        <v>200</v>
      </c>
      <c r="AU281" s="280" t="s">
        <v>82</v>
      </c>
      <c r="AV281" s="15" t="s">
        <v>195</v>
      </c>
      <c r="AW281" s="15" t="s">
        <v>30</v>
      </c>
      <c r="AX281" s="15" t="s">
        <v>80</v>
      </c>
      <c r="AY281" s="280" t="s">
        <v>189</v>
      </c>
    </row>
    <row r="282" s="2" customFormat="1" ht="37.8" customHeight="1">
      <c r="A282" s="39"/>
      <c r="B282" s="40"/>
      <c r="C282" s="228" t="s">
        <v>411</v>
      </c>
      <c r="D282" s="228" t="s">
        <v>191</v>
      </c>
      <c r="E282" s="229" t="s">
        <v>4708</v>
      </c>
      <c r="F282" s="230" t="s">
        <v>4709</v>
      </c>
      <c r="G282" s="231" t="s">
        <v>466</v>
      </c>
      <c r="H282" s="232">
        <v>20</v>
      </c>
      <c r="I282" s="233"/>
      <c r="J282" s="234">
        <f>ROUND(I282*H282,2)</f>
        <v>0</v>
      </c>
      <c r="K282" s="235"/>
      <c r="L282" s="45"/>
      <c r="M282" s="236" t="s">
        <v>1</v>
      </c>
      <c r="N282" s="237" t="s">
        <v>38</v>
      </c>
      <c r="O282" s="92"/>
      <c r="P282" s="238">
        <f>O282*H282</f>
        <v>0</v>
      </c>
      <c r="Q282" s="238">
        <v>4.6619999999999997E-05</v>
      </c>
      <c r="R282" s="238">
        <f>Q282*H282</f>
        <v>0.0009323999999999999</v>
      </c>
      <c r="S282" s="238">
        <v>0</v>
      </c>
      <c r="T282" s="239">
        <f>S282*H282</f>
        <v>0</v>
      </c>
      <c r="U282" s="39"/>
      <c r="V282" s="39"/>
      <c r="W282" s="39"/>
      <c r="X282" s="39"/>
      <c r="Y282" s="39"/>
      <c r="Z282" s="39"/>
      <c r="AA282" s="39"/>
      <c r="AB282" s="39"/>
      <c r="AC282" s="39"/>
      <c r="AD282" s="39"/>
      <c r="AE282" s="39"/>
      <c r="AR282" s="240" t="s">
        <v>306</v>
      </c>
      <c r="AT282" s="240" t="s">
        <v>191</v>
      </c>
      <c r="AU282" s="240" t="s">
        <v>82</v>
      </c>
      <c r="AY282" s="18" t="s">
        <v>189</v>
      </c>
      <c r="BE282" s="241">
        <f>IF(N282="základní",J282,0)</f>
        <v>0</v>
      </c>
      <c r="BF282" s="241">
        <f>IF(N282="snížená",J282,0)</f>
        <v>0</v>
      </c>
      <c r="BG282" s="241">
        <f>IF(N282="zákl. přenesená",J282,0)</f>
        <v>0</v>
      </c>
      <c r="BH282" s="241">
        <f>IF(N282="sníž. přenesená",J282,0)</f>
        <v>0</v>
      </c>
      <c r="BI282" s="241">
        <f>IF(N282="nulová",J282,0)</f>
        <v>0</v>
      </c>
      <c r="BJ282" s="18" t="s">
        <v>80</v>
      </c>
      <c r="BK282" s="241">
        <f>ROUND(I282*H282,2)</f>
        <v>0</v>
      </c>
      <c r="BL282" s="18" t="s">
        <v>306</v>
      </c>
      <c r="BM282" s="240" t="s">
        <v>4710</v>
      </c>
    </row>
    <row r="283" s="2" customFormat="1">
      <c r="A283" s="39"/>
      <c r="B283" s="40"/>
      <c r="C283" s="41"/>
      <c r="D283" s="242" t="s">
        <v>197</v>
      </c>
      <c r="E283" s="41"/>
      <c r="F283" s="243" t="s">
        <v>4709</v>
      </c>
      <c r="G283" s="41"/>
      <c r="H283" s="41"/>
      <c r="I283" s="244"/>
      <c r="J283" s="41"/>
      <c r="K283" s="41"/>
      <c r="L283" s="45"/>
      <c r="M283" s="245"/>
      <c r="N283" s="246"/>
      <c r="O283" s="92"/>
      <c r="P283" s="92"/>
      <c r="Q283" s="92"/>
      <c r="R283" s="92"/>
      <c r="S283" s="92"/>
      <c r="T283" s="93"/>
      <c r="U283" s="39"/>
      <c r="V283" s="39"/>
      <c r="W283" s="39"/>
      <c r="X283" s="39"/>
      <c r="Y283" s="39"/>
      <c r="Z283" s="39"/>
      <c r="AA283" s="39"/>
      <c r="AB283" s="39"/>
      <c r="AC283" s="39"/>
      <c r="AD283" s="39"/>
      <c r="AE283" s="39"/>
      <c r="AT283" s="18" t="s">
        <v>197</v>
      </c>
      <c r="AU283" s="18" t="s">
        <v>82</v>
      </c>
    </row>
    <row r="284" s="2" customFormat="1">
      <c r="A284" s="39"/>
      <c r="B284" s="40"/>
      <c r="C284" s="41"/>
      <c r="D284" s="247" t="s">
        <v>198</v>
      </c>
      <c r="E284" s="41"/>
      <c r="F284" s="248" t="s">
        <v>4711</v>
      </c>
      <c r="G284" s="41"/>
      <c r="H284" s="41"/>
      <c r="I284" s="244"/>
      <c r="J284" s="41"/>
      <c r="K284" s="41"/>
      <c r="L284" s="45"/>
      <c r="M284" s="245"/>
      <c r="N284" s="246"/>
      <c r="O284" s="92"/>
      <c r="P284" s="92"/>
      <c r="Q284" s="92"/>
      <c r="R284" s="92"/>
      <c r="S284" s="92"/>
      <c r="T284" s="93"/>
      <c r="U284" s="39"/>
      <c r="V284" s="39"/>
      <c r="W284" s="39"/>
      <c r="X284" s="39"/>
      <c r="Y284" s="39"/>
      <c r="Z284" s="39"/>
      <c r="AA284" s="39"/>
      <c r="AB284" s="39"/>
      <c r="AC284" s="39"/>
      <c r="AD284" s="39"/>
      <c r="AE284" s="39"/>
      <c r="AT284" s="18" t="s">
        <v>198</v>
      </c>
      <c r="AU284" s="18" t="s">
        <v>82</v>
      </c>
    </row>
    <row r="285" s="14" customFormat="1">
      <c r="A285" s="14"/>
      <c r="B285" s="259"/>
      <c r="C285" s="260"/>
      <c r="D285" s="242" t="s">
        <v>200</v>
      </c>
      <c r="E285" s="261" t="s">
        <v>1</v>
      </c>
      <c r="F285" s="262" t="s">
        <v>4712</v>
      </c>
      <c r="G285" s="260"/>
      <c r="H285" s="263">
        <v>20</v>
      </c>
      <c r="I285" s="264"/>
      <c r="J285" s="260"/>
      <c r="K285" s="260"/>
      <c r="L285" s="265"/>
      <c r="M285" s="266"/>
      <c r="N285" s="267"/>
      <c r="O285" s="267"/>
      <c r="P285" s="267"/>
      <c r="Q285" s="267"/>
      <c r="R285" s="267"/>
      <c r="S285" s="267"/>
      <c r="T285" s="268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T285" s="269" t="s">
        <v>200</v>
      </c>
      <c r="AU285" s="269" t="s">
        <v>82</v>
      </c>
      <c r="AV285" s="14" t="s">
        <v>82</v>
      </c>
      <c r="AW285" s="14" t="s">
        <v>30</v>
      </c>
      <c r="AX285" s="14" t="s">
        <v>73</v>
      </c>
      <c r="AY285" s="269" t="s">
        <v>189</v>
      </c>
    </row>
    <row r="286" s="15" customFormat="1">
      <c r="A286" s="15"/>
      <c r="B286" s="270"/>
      <c r="C286" s="271"/>
      <c r="D286" s="242" t="s">
        <v>200</v>
      </c>
      <c r="E286" s="272" t="s">
        <v>1</v>
      </c>
      <c r="F286" s="273" t="s">
        <v>207</v>
      </c>
      <c r="G286" s="271"/>
      <c r="H286" s="274">
        <v>20</v>
      </c>
      <c r="I286" s="275"/>
      <c r="J286" s="271"/>
      <c r="K286" s="271"/>
      <c r="L286" s="276"/>
      <c r="M286" s="277"/>
      <c r="N286" s="278"/>
      <c r="O286" s="278"/>
      <c r="P286" s="278"/>
      <c r="Q286" s="278"/>
      <c r="R286" s="278"/>
      <c r="S286" s="278"/>
      <c r="T286" s="279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T286" s="280" t="s">
        <v>200</v>
      </c>
      <c r="AU286" s="280" t="s">
        <v>82</v>
      </c>
      <c r="AV286" s="15" t="s">
        <v>195</v>
      </c>
      <c r="AW286" s="15" t="s">
        <v>30</v>
      </c>
      <c r="AX286" s="15" t="s">
        <v>80</v>
      </c>
      <c r="AY286" s="280" t="s">
        <v>189</v>
      </c>
    </row>
    <row r="287" s="2" customFormat="1" ht="37.8" customHeight="1">
      <c r="A287" s="39"/>
      <c r="B287" s="40"/>
      <c r="C287" s="228" t="s">
        <v>427</v>
      </c>
      <c r="D287" s="228" t="s">
        <v>191</v>
      </c>
      <c r="E287" s="229" t="s">
        <v>4713</v>
      </c>
      <c r="F287" s="230" t="s">
        <v>4714</v>
      </c>
      <c r="G287" s="231" t="s">
        <v>466</v>
      </c>
      <c r="H287" s="232">
        <v>39</v>
      </c>
      <c r="I287" s="233"/>
      <c r="J287" s="234">
        <f>ROUND(I287*H287,2)</f>
        <v>0</v>
      </c>
      <c r="K287" s="235"/>
      <c r="L287" s="45"/>
      <c r="M287" s="236" t="s">
        <v>1</v>
      </c>
      <c r="N287" s="237" t="s">
        <v>38</v>
      </c>
      <c r="O287" s="92"/>
      <c r="P287" s="238">
        <f>O287*H287</f>
        <v>0</v>
      </c>
      <c r="Q287" s="238">
        <v>6.7399999999999998E-05</v>
      </c>
      <c r="R287" s="238">
        <f>Q287*H287</f>
        <v>0.0026286</v>
      </c>
      <c r="S287" s="238">
        <v>0</v>
      </c>
      <c r="T287" s="239">
        <f>S287*H287</f>
        <v>0</v>
      </c>
      <c r="U287" s="39"/>
      <c r="V287" s="39"/>
      <c r="W287" s="39"/>
      <c r="X287" s="39"/>
      <c r="Y287" s="39"/>
      <c r="Z287" s="39"/>
      <c r="AA287" s="39"/>
      <c r="AB287" s="39"/>
      <c r="AC287" s="39"/>
      <c r="AD287" s="39"/>
      <c r="AE287" s="39"/>
      <c r="AR287" s="240" t="s">
        <v>306</v>
      </c>
      <c r="AT287" s="240" t="s">
        <v>191</v>
      </c>
      <c r="AU287" s="240" t="s">
        <v>82</v>
      </c>
      <c r="AY287" s="18" t="s">
        <v>189</v>
      </c>
      <c r="BE287" s="241">
        <f>IF(N287="základní",J287,0)</f>
        <v>0</v>
      </c>
      <c r="BF287" s="241">
        <f>IF(N287="snížená",J287,0)</f>
        <v>0</v>
      </c>
      <c r="BG287" s="241">
        <f>IF(N287="zákl. přenesená",J287,0)</f>
        <v>0</v>
      </c>
      <c r="BH287" s="241">
        <f>IF(N287="sníž. přenesená",J287,0)</f>
        <v>0</v>
      </c>
      <c r="BI287" s="241">
        <f>IF(N287="nulová",J287,0)</f>
        <v>0</v>
      </c>
      <c r="BJ287" s="18" t="s">
        <v>80</v>
      </c>
      <c r="BK287" s="241">
        <f>ROUND(I287*H287,2)</f>
        <v>0</v>
      </c>
      <c r="BL287" s="18" t="s">
        <v>306</v>
      </c>
      <c r="BM287" s="240" t="s">
        <v>4715</v>
      </c>
    </row>
    <row r="288" s="2" customFormat="1">
      <c r="A288" s="39"/>
      <c r="B288" s="40"/>
      <c r="C288" s="41"/>
      <c r="D288" s="242" t="s">
        <v>197</v>
      </c>
      <c r="E288" s="41"/>
      <c r="F288" s="243" t="s">
        <v>4714</v>
      </c>
      <c r="G288" s="41"/>
      <c r="H288" s="41"/>
      <c r="I288" s="244"/>
      <c r="J288" s="41"/>
      <c r="K288" s="41"/>
      <c r="L288" s="45"/>
      <c r="M288" s="245"/>
      <c r="N288" s="246"/>
      <c r="O288" s="92"/>
      <c r="P288" s="92"/>
      <c r="Q288" s="92"/>
      <c r="R288" s="92"/>
      <c r="S288" s="92"/>
      <c r="T288" s="93"/>
      <c r="U288" s="39"/>
      <c r="V288" s="39"/>
      <c r="W288" s="39"/>
      <c r="X288" s="39"/>
      <c r="Y288" s="39"/>
      <c r="Z288" s="39"/>
      <c r="AA288" s="39"/>
      <c r="AB288" s="39"/>
      <c r="AC288" s="39"/>
      <c r="AD288" s="39"/>
      <c r="AE288" s="39"/>
      <c r="AT288" s="18" t="s">
        <v>197</v>
      </c>
      <c r="AU288" s="18" t="s">
        <v>82</v>
      </c>
    </row>
    <row r="289" s="2" customFormat="1">
      <c r="A289" s="39"/>
      <c r="B289" s="40"/>
      <c r="C289" s="41"/>
      <c r="D289" s="247" t="s">
        <v>198</v>
      </c>
      <c r="E289" s="41"/>
      <c r="F289" s="248" t="s">
        <v>4716</v>
      </c>
      <c r="G289" s="41"/>
      <c r="H289" s="41"/>
      <c r="I289" s="244"/>
      <c r="J289" s="41"/>
      <c r="K289" s="41"/>
      <c r="L289" s="45"/>
      <c r="M289" s="245"/>
      <c r="N289" s="246"/>
      <c r="O289" s="92"/>
      <c r="P289" s="92"/>
      <c r="Q289" s="92"/>
      <c r="R289" s="92"/>
      <c r="S289" s="92"/>
      <c r="T289" s="93"/>
      <c r="U289" s="39"/>
      <c r="V289" s="39"/>
      <c r="W289" s="39"/>
      <c r="X289" s="39"/>
      <c r="Y289" s="39"/>
      <c r="Z289" s="39"/>
      <c r="AA289" s="39"/>
      <c r="AB289" s="39"/>
      <c r="AC289" s="39"/>
      <c r="AD289" s="39"/>
      <c r="AE289" s="39"/>
      <c r="AT289" s="18" t="s">
        <v>198</v>
      </c>
      <c r="AU289" s="18" t="s">
        <v>82</v>
      </c>
    </row>
    <row r="290" s="14" customFormat="1">
      <c r="A290" s="14"/>
      <c r="B290" s="259"/>
      <c r="C290" s="260"/>
      <c r="D290" s="242" t="s">
        <v>200</v>
      </c>
      <c r="E290" s="261" t="s">
        <v>1</v>
      </c>
      <c r="F290" s="262" t="s">
        <v>4717</v>
      </c>
      <c r="G290" s="260"/>
      <c r="H290" s="263">
        <v>39</v>
      </c>
      <c r="I290" s="264"/>
      <c r="J290" s="260"/>
      <c r="K290" s="260"/>
      <c r="L290" s="265"/>
      <c r="M290" s="266"/>
      <c r="N290" s="267"/>
      <c r="O290" s="267"/>
      <c r="P290" s="267"/>
      <c r="Q290" s="267"/>
      <c r="R290" s="267"/>
      <c r="S290" s="267"/>
      <c r="T290" s="268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T290" s="269" t="s">
        <v>200</v>
      </c>
      <c r="AU290" s="269" t="s">
        <v>82</v>
      </c>
      <c r="AV290" s="14" t="s">
        <v>82</v>
      </c>
      <c r="AW290" s="14" t="s">
        <v>30</v>
      </c>
      <c r="AX290" s="14" t="s">
        <v>73</v>
      </c>
      <c r="AY290" s="269" t="s">
        <v>189</v>
      </c>
    </row>
    <row r="291" s="15" customFormat="1">
      <c r="A291" s="15"/>
      <c r="B291" s="270"/>
      <c r="C291" s="271"/>
      <c r="D291" s="242" t="s">
        <v>200</v>
      </c>
      <c r="E291" s="272" t="s">
        <v>1</v>
      </c>
      <c r="F291" s="273" t="s">
        <v>207</v>
      </c>
      <c r="G291" s="271"/>
      <c r="H291" s="274">
        <v>39</v>
      </c>
      <c r="I291" s="275"/>
      <c r="J291" s="271"/>
      <c r="K291" s="271"/>
      <c r="L291" s="276"/>
      <c r="M291" s="277"/>
      <c r="N291" s="278"/>
      <c r="O291" s="278"/>
      <c r="P291" s="278"/>
      <c r="Q291" s="278"/>
      <c r="R291" s="278"/>
      <c r="S291" s="278"/>
      <c r="T291" s="279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T291" s="280" t="s">
        <v>200</v>
      </c>
      <c r="AU291" s="280" t="s">
        <v>82</v>
      </c>
      <c r="AV291" s="15" t="s">
        <v>195</v>
      </c>
      <c r="AW291" s="15" t="s">
        <v>30</v>
      </c>
      <c r="AX291" s="15" t="s">
        <v>80</v>
      </c>
      <c r="AY291" s="280" t="s">
        <v>189</v>
      </c>
    </row>
    <row r="292" s="2" customFormat="1" ht="37.8" customHeight="1">
      <c r="A292" s="39"/>
      <c r="B292" s="40"/>
      <c r="C292" s="228" t="s">
        <v>441</v>
      </c>
      <c r="D292" s="228" t="s">
        <v>191</v>
      </c>
      <c r="E292" s="229" t="s">
        <v>4718</v>
      </c>
      <c r="F292" s="230" t="s">
        <v>4719</v>
      </c>
      <c r="G292" s="231" t="s">
        <v>466</v>
      </c>
      <c r="H292" s="232">
        <v>6</v>
      </c>
      <c r="I292" s="233"/>
      <c r="J292" s="234">
        <f>ROUND(I292*H292,2)</f>
        <v>0</v>
      </c>
      <c r="K292" s="235"/>
      <c r="L292" s="45"/>
      <c r="M292" s="236" t="s">
        <v>1</v>
      </c>
      <c r="N292" s="237" t="s">
        <v>38</v>
      </c>
      <c r="O292" s="92"/>
      <c r="P292" s="238">
        <f>O292*H292</f>
        <v>0</v>
      </c>
      <c r="Q292" s="238">
        <v>0.00012156</v>
      </c>
      <c r="R292" s="238">
        <f>Q292*H292</f>
        <v>0.00072935999999999997</v>
      </c>
      <c r="S292" s="238">
        <v>0</v>
      </c>
      <c r="T292" s="239">
        <f>S292*H292</f>
        <v>0</v>
      </c>
      <c r="U292" s="39"/>
      <c r="V292" s="39"/>
      <c r="W292" s="39"/>
      <c r="X292" s="39"/>
      <c r="Y292" s="39"/>
      <c r="Z292" s="39"/>
      <c r="AA292" s="39"/>
      <c r="AB292" s="39"/>
      <c r="AC292" s="39"/>
      <c r="AD292" s="39"/>
      <c r="AE292" s="39"/>
      <c r="AR292" s="240" t="s">
        <v>306</v>
      </c>
      <c r="AT292" s="240" t="s">
        <v>191</v>
      </c>
      <c r="AU292" s="240" t="s">
        <v>82</v>
      </c>
      <c r="AY292" s="18" t="s">
        <v>189</v>
      </c>
      <c r="BE292" s="241">
        <f>IF(N292="základní",J292,0)</f>
        <v>0</v>
      </c>
      <c r="BF292" s="241">
        <f>IF(N292="snížená",J292,0)</f>
        <v>0</v>
      </c>
      <c r="BG292" s="241">
        <f>IF(N292="zákl. přenesená",J292,0)</f>
        <v>0</v>
      </c>
      <c r="BH292" s="241">
        <f>IF(N292="sníž. přenesená",J292,0)</f>
        <v>0</v>
      </c>
      <c r="BI292" s="241">
        <f>IF(N292="nulová",J292,0)</f>
        <v>0</v>
      </c>
      <c r="BJ292" s="18" t="s">
        <v>80</v>
      </c>
      <c r="BK292" s="241">
        <f>ROUND(I292*H292,2)</f>
        <v>0</v>
      </c>
      <c r="BL292" s="18" t="s">
        <v>306</v>
      </c>
      <c r="BM292" s="240" t="s">
        <v>4720</v>
      </c>
    </row>
    <row r="293" s="2" customFormat="1">
      <c r="A293" s="39"/>
      <c r="B293" s="40"/>
      <c r="C293" s="41"/>
      <c r="D293" s="242" t="s">
        <v>197</v>
      </c>
      <c r="E293" s="41"/>
      <c r="F293" s="243" t="s">
        <v>4719</v>
      </c>
      <c r="G293" s="41"/>
      <c r="H293" s="41"/>
      <c r="I293" s="244"/>
      <c r="J293" s="41"/>
      <c r="K293" s="41"/>
      <c r="L293" s="45"/>
      <c r="M293" s="245"/>
      <c r="N293" s="246"/>
      <c r="O293" s="92"/>
      <c r="P293" s="92"/>
      <c r="Q293" s="92"/>
      <c r="R293" s="92"/>
      <c r="S293" s="92"/>
      <c r="T293" s="93"/>
      <c r="U293" s="39"/>
      <c r="V293" s="39"/>
      <c r="W293" s="39"/>
      <c r="X293" s="39"/>
      <c r="Y293" s="39"/>
      <c r="Z293" s="39"/>
      <c r="AA293" s="39"/>
      <c r="AB293" s="39"/>
      <c r="AC293" s="39"/>
      <c r="AD293" s="39"/>
      <c r="AE293" s="39"/>
      <c r="AT293" s="18" t="s">
        <v>197</v>
      </c>
      <c r="AU293" s="18" t="s">
        <v>82</v>
      </c>
    </row>
    <row r="294" s="2" customFormat="1">
      <c r="A294" s="39"/>
      <c r="B294" s="40"/>
      <c r="C294" s="41"/>
      <c r="D294" s="247" t="s">
        <v>198</v>
      </c>
      <c r="E294" s="41"/>
      <c r="F294" s="248" t="s">
        <v>4721</v>
      </c>
      <c r="G294" s="41"/>
      <c r="H294" s="41"/>
      <c r="I294" s="244"/>
      <c r="J294" s="41"/>
      <c r="K294" s="41"/>
      <c r="L294" s="45"/>
      <c r="M294" s="245"/>
      <c r="N294" s="246"/>
      <c r="O294" s="92"/>
      <c r="P294" s="92"/>
      <c r="Q294" s="92"/>
      <c r="R294" s="92"/>
      <c r="S294" s="92"/>
      <c r="T294" s="93"/>
      <c r="U294" s="39"/>
      <c r="V294" s="39"/>
      <c r="W294" s="39"/>
      <c r="X294" s="39"/>
      <c r="Y294" s="39"/>
      <c r="Z294" s="39"/>
      <c r="AA294" s="39"/>
      <c r="AB294" s="39"/>
      <c r="AC294" s="39"/>
      <c r="AD294" s="39"/>
      <c r="AE294" s="39"/>
      <c r="AT294" s="18" t="s">
        <v>198</v>
      </c>
      <c r="AU294" s="18" t="s">
        <v>82</v>
      </c>
    </row>
    <row r="295" s="14" customFormat="1">
      <c r="A295" s="14"/>
      <c r="B295" s="259"/>
      <c r="C295" s="260"/>
      <c r="D295" s="242" t="s">
        <v>200</v>
      </c>
      <c r="E295" s="261" t="s">
        <v>1</v>
      </c>
      <c r="F295" s="262" t="s">
        <v>4722</v>
      </c>
      <c r="G295" s="260"/>
      <c r="H295" s="263">
        <v>6</v>
      </c>
      <c r="I295" s="264"/>
      <c r="J295" s="260"/>
      <c r="K295" s="260"/>
      <c r="L295" s="265"/>
      <c r="M295" s="266"/>
      <c r="N295" s="267"/>
      <c r="O295" s="267"/>
      <c r="P295" s="267"/>
      <c r="Q295" s="267"/>
      <c r="R295" s="267"/>
      <c r="S295" s="267"/>
      <c r="T295" s="268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T295" s="269" t="s">
        <v>200</v>
      </c>
      <c r="AU295" s="269" t="s">
        <v>82</v>
      </c>
      <c r="AV295" s="14" t="s">
        <v>82</v>
      </c>
      <c r="AW295" s="14" t="s">
        <v>30</v>
      </c>
      <c r="AX295" s="14" t="s">
        <v>73</v>
      </c>
      <c r="AY295" s="269" t="s">
        <v>189</v>
      </c>
    </row>
    <row r="296" s="15" customFormat="1">
      <c r="A296" s="15"/>
      <c r="B296" s="270"/>
      <c r="C296" s="271"/>
      <c r="D296" s="242" t="s">
        <v>200</v>
      </c>
      <c r="E296" s="272" t="s">
        <v>1</v>
      </c>
      <c r="F296" s="273" t="s">
        <v>207</v>
      </c>
      <c r="G296" s="271"/>
      <c r="H296" s="274">
        <v>6</v>
      </c>
      <c r="I296" s="275"/>
      <c r="J296" s="271"/>
      <c r="K296" s="271"/>
      <c r="L296" s="276"/>
      <c r="M296" s="277"/>
      <c r="N296" s="278"/>
      <c r="O296" s="278"/>
      <c r="P296" s="278"/>
      <c r="Q296" s="278"/>
      <c r="R296" s="278"/>
      <c r="S296" s="278"/>
      <c r="T296" s="279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T296" s="280" t="s">
        <v>200</v>
      </c>
      <c r="AU296" s="280" t="s">
        <v>82</v>
      </c>
      <c r="AV296" s="15" t="s">
        <v>195</v>
      </c>
      <c r="AW296" s="15" t="s">
        <v>30</v>
      </c>
      <c r="AX296" s="15" t="s">
        <v>80</v>
      </c>
      <c r="AY296" s="280" t="s">
        <v>189</v>
      </c>
    </row>
    <row r="297" s="2" customFormat="1" ht="37.8" customHeight="1">
      <c r="A297" s="39"/>
      <c r="B297" s="40"/>
      <c r="C297" s="228" t="s">
        <v>463</v>
      </c>
      <c r="D297" s="228" t="s">
        <v>191</v>
      </c>
      <c r="E297" s="229" t="s">
        <v>4723</v>
      </c>
      <c r="F297" s="230" t="s">
        <v>4724</v>
      </c>
      <c r="G297" s="231" t="s">
        <v>466</v>
      </c>
      <c r="H297" s="232">
        <v>8</v>
      </c>
      <c r="I297" s="233"/>
      <c r="J297" s="234">
        <f>ROUND(I297*H297,2)</f>
        <v>0</v>
      </c>
      <c r="K297" s="235"/>
      <c r="L297" s="45"/>
      <c r="M297" s="236" t="s">
        <v>1</v>
      </c>
      <c r="N297" s="237" t="s">
        <v>38</v>
      </c>
      <c r="O297" s="92"/>
      <c r="P297" s="238">
        <f>O297*H297</f>
        <v>0</v>
      </c>
      <c r="Q297" s="238">
        <v>0.00016312</v>
      </c>
      <c r="R297" s="238">
        <f>Q297*H297</f>
        <v>0.00130496</v>
      </c>
      <c r="S297" s="238">
        <v>0</v>
      </c>
      <c r="T297" s="239">
        <f>S297*H297</f>
        <v>0</v>
      </c>
      <c r="U297" s="39"/>
      <c r="V297" s="39"/>
      <c r="W297" s="39"/>
      <c r="X297" s="39"/>
      <c r="Y297" s="39"/>
      <c r="Z297" s="39"/>
      <c r="AA297" s="39"/>
      <c r="AB297" s="39"/>
      <c r="AC297" s="39"/>
      <c r="AD297" s="39"/>
      <c r="AE297" s="39"/>
      <c r="AR297" s="240" t="s">
        <v>306</v>
      </c>
      <c r="AT297" s="240" t="s">
        <v>191</v>
      </c>
      <c r="AU297" s="240" t="s">
        <v>82</v>
      </c>
      <c r="AY297" s="18" t="s">
        <v>189</v>
      </c>
      <c r="BE297" s="241">
        <f>IF(N297="základní",J297,0)</f>
        <v>0</v>
      </c>
      <c r="BF297" s="241">
        <f>IF(N297="snížená",J297,0)</f>
        <v>0</v>
      </c>
      <c r="BG297" s="241">
        <f>IF(N297="zákl. přenesená",J297,0)</f>
        <v>0</v>
      </c>
      <c r="BH297" s="241">
        <f>IF(N297="sníž. přenesená",J297,0)</f>
        <v>0</v>
      </c>
      <c r="BI297" s="241">
        <f>IF(N297="nulová",J297,0)</f>
        <v>0</v>
      </c>
      <c r="BJ297" s="18" t="s">
        <v>80</v>
      </c>
      <c r="BK297" s="241">
        <f>ROUND(I297*H297,2)</f>
        <v>0</v>
      </c>
      <c r="BL297" s="18" t="s">
        <v>306</v>
      </c>
      <c r="BM297" s="240" t="s">
        <v>4725</v>
      </c>
    </row>
    <row r="298" s="2" customFormat="1">
      <c r="A298" s="39"/>
      <c r="B298" s="40"/>
      <c r="C298" s="41"/>
      <c r="D298" s="242" t="s">
        <v>197</v>
      </c>
      <c r="E298" s="41"/>
      <c r="F298" s="243" t="s">
        <v>4724</v>
      </c>
      <c r="G298" s="41"/>
      <c r="H298" s="41"/>
      <c r="I298" s="244"/>
      <c r="J298" s="41"/>
      <c r="K298" s="41"/>
      <c r="L298" s="45"/>
      <c r="M298" s="245"/>
      <c r="N298" s="246"/>
      <c r="O298" s="92"/>
      <c r="P298" s="92"/>
      <c r="Q298" s="92"/>
      <c r="R298" s="92"/>
      <c r="S298" s="92"/>
      <c r="T298" s="93"/>
      <c r="U298" s="39"/>
      <c r="V298" s="39"/>
      <c r="W298" s="39"/>
      <c r="X298" s="39"/>
      <c r="Y298" s="39"/>
      <c r="Z298" s="39"/>
      <c r="AA298" s="39"/>
      <c r="AB298" s="39"/>
      <c r="AC298" s="39"/>
      <c r="AD298" s="39"/>
      <c r="AE298" s="39"/>
      <c r="AT298" s="18" t="s">
        <v>197</v>
      </c>
      <c r="AU298" s="18" t="s">
        <v>82</v>
      </c>
    </row>
    <row r="299" s="2" customFormat="1">
      <c r="A299" s="39"/>
      <c r="B299" s="40"/>
      <c r="C299" s="41"/>
      <c r="D299" s="247" t="s">
        <v>198</v>
      </c>
      <c r="E299" s="41"/>
      <c r="F299" s="248" t="s">
        <v>4726</v>
      </c>
      <c r="G299" s="41"/>
      <c r="H299" s="41"/>
      <c r="I299" s="244"/>
      <c r="J299" s="41"/>
      <c r="K299" s="41"/>
      <c r="L299" s="45"/>
      <c r="M299" s="245"/>
      <c r="N299" s="246"/>
      <c r="O299" s="92"/>
      <c r="P299" s="92"/>
      <c r="Q299" s="92"/>
      <c r="R299" s="92"/>
      <c r="S299" s="92"/>
      <c r="T299" s="93"/>
      <c r="U299" s="39"/>
      <c r="V299" s="39"/>
      <c r="W299" s="39"/>
      <c r="X299" s="39"/>
      <c r="Y299" s="39"/>
      <c r="Z299" s="39"/>
      <c r="AA299" s="39"/>
      <c r="AB299" s="39"/>
      <c r="AC299" s="39"/>
      <c r="AD299" s="39"/>
      <c r="AE299" s="39"/>
      <c r="AT299" s="18" t="s">
        <v>198</v>
      </c>
      <c r="AU299" s="18" t="s">
        <v>82</v>
      </c>
    </row>
    <row r="300" s="14" customFormat="1">
      <c r="A300" s="14"/>
      <c r="B300" s="259"/>
      <c r="C300" s="260"/>
      <c r="D300" s="242" t="s">
        <v>200</v>
      </c>
      <c r="E300" s="261" t="s">
        <v>1</v>
      </c>
      <c r="F300" s="262" t="s">
        <v>4727</v>
      </c>
      <c r="G300" s="260"/>
      <c r="H300" s="263">
        <v>8</v>
      </c>
      <c r="I300" s="264"/>
      <c r="J300" s="260"/>
      <c r="K300" s="260"/>
      <c r="L300" s="265"/>
      <c r="M300" s="266"/>
      <c r="N300" s="267"/>
      <c r="O300" s="267"/>
      <c r="P300" s="267"/>
      <c r="Q300" s="267"/>
      <c r="R300" s="267"/>
      <c r="S300" s="267"/>
      <c r="T300" s="268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T300" s="269" t="s">
        <v>200</v>
      </c>
      <c r="AU300" s="269" t="s">
        <v>82</v>
      </c>
      <c r="AV300" s="14" t="s">
        <v>82</v>
      </c>
      <c r="AW300" s="14" t="s">
        <v>30</v>
      </c>
      <c r="AX300" s="14" t="s">
        <v>73</v>
      </c>
      <c r="AY300" s="269" t="s">
        <v>189</v>
      </c>
    </row>
    <row r="301" s="15" customFormat="1">
      <c r="A301" s="15"/>
      <c r="B301" s="270"/>
      <c r="C301" s="271"/>
      <c r="D301" s="242" t="s">
        <v>200</v>
      </c>
      <c r="E301" s="272" t="s">
        <v>1</v>
      </c>
      <c r="F301" s="273" t="s">
        <v>207</v>
      </c>
      <c r="G301" s="271"/>
      <c r="H301" s="274">
        <v>8</v>
      </c>
      <c r="I301" s="275"/>
      <c r="J301" s="271"/>
      <c r="K301" s="271"/>
      <c r="L301" s="276"/>
      <c r="M301" s="277"/>
      <c r="N301" s="278"/>
      <c r="O301" s="278"/>
      <c r="P301" s="278"/>
      <c r="Q301" s="278"/>
      <c r="R301" s="278"/>
      <c r="S301" s="278"/>
      <c r="T301" s="279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T301" s="280" t="s">
        <v>200</v>
      </c>
      <c r="AU301" s="280" t="s">
        <v>82</v>
      </c>
      <c r="AV301" s="15" t="s">
        <v>195</v>
      </c>
      <c r="AW301" s="15" t="s">
        <v>30</v>
      </c>
      <c r="AX301" s="15" t="s">
        <v>80</v>
      </c>
      <c r="AY301" s="280" t="s">
        <v>189</v>
      </c>
    </row>
    <row r="302" s="2" customFormat="1" ht="16.5" customHeight="1">
      <c r="A302" s="39"/>
      <c r="B302" s="40"/>
      <c r="C302" s="228" t="s">
        <v>471</v>
      </c>
      <c r="D302" s="228" t="s">
        <v>191</v>
      </c>
      <c r="E302" s="229" t="s">
        <v>4728</v>
      </c>
      <c r="F302" s="230" t="s">
        <v>4729</v>
      </c>
      <c r="G302" s="231" t="s">
        <v>466</v>
      </c>
      <c r="H302" s="232">
        <v>6</v>
      </c>
      <c r="I302" s="233"/>
      <c r="J302" s="234">
        <f>ROUND(I302*H302,2)</f>
        <v>0</v>
      </c>
      <c r="K302" s="235"/>
      <c r="L302" s="45"/>
      <c r="M302" s="236" t="s">
        <v>1</v>
      </c>
      <c r="N302" s="237" t="s">
        <v>38</v>
      </c>
      <c r="O302" s="92"/>
      <c r="P302" s="238">
        <f>O302*H302</f>
        <v>0</v>
      </c>
      <c r="Q302" s="238">
        <v>0.0019189999999999999</v>
      </c>
      <c r="R302" s="238">
        <f>Q302*H302</f>
        <v>0.011514</v>
      </c>
      <c r="S302" s="238">
        <v>0</v>
      </c>
      <c r="T302" s="239">
        <f>S302*H302</f>
        <v>0</v>
      </c>
      <c r="U302" s="39"/>
      <c r="V302" s="39"/>
      <c r="W302" s="39"/>
      <c r="X302" s="39"/>
      <c r="Y302" s="39"/>
      <c r="Z302" s="39"/>
      <c r="AA302" s="39"/>
      <c r="AB302" s="39"/>
      <c r="AC302" s="39"/>
      <c r="AD302" s="39"/>
      <c r="AE302" s="39"/>
      <c r="AR302" s="240" t="s">
        <v>306</v>
      </c>
      <c r="AT302" s="240" t="s">
        <v>191</v>
      </c>
      <c r="AU302" s="240" t="s">
        <v>82</v>
      </c>
      <c r="AY302" s="18" t="s">
        <v>189</v>
      </c>
      <c r="BE302" s="241">
        <f>IF(N302="základní",J302,0)</f>
        <v>0</v>
      </c>
      <c r="BF302" s="241">
        <f>IF(N302="snížená",J302,0)</f>
        <v>0</v>
      </c>
      <c r="BG302" s="241">
        <f>IF(N302="zákl. přenesená",J302,0)</f>
        <v>0</v>
      </c>
      <c r="BH302" s="241">
        <f>IF(N302="sníž. přenesená",J302,0)</f>
        <v>0</v>
      </c>
      <c r="BI302" s="241">
        <f>IF(N302="nulová",J302,0)</f>
        <v>0</v>
      </c>
      <c r="BJ302" s="18" t="s">
        <v>80</v>
      </c>
      <c r="BK302" s="241">
        <f>ROUND(I302*H302,2)</f>
        <v>0</v>
      </c>
      <c r="BL302" s="18" t="s">
        <v>306</v>
      </c>
      <c r="BM302" s="240" t="s">
        <v>4730</v>
      </c>
    </row>
    <row r="303" s="2" customFormat="1">
      <c r="A303" s="39"/>
      <c r="B303" s="40"/>
      <c r="C303" s="41"/>
      <c r="D303" s="242" t="s">
        <v>197</v>
      </c>
      <c r="E303" s="41"/>
      <c r="F303" s="243" t="s">
        <v>4729</v>
      </c>
      <c r="G303" s="41"/>
      <c r="H303" s="41"/>
      <c r="I303" s="244"/>
      <c r="J303" s="41"/>
      <c r="K303" s="41"/>
      <c r="L303" s="45"/>
      <c r="M303" s="245"/>
      <c r="N303" s="246"/>
      <c r="O303" s="92"/>
      <c r="P303" s="92"/>
      <c r="Q303" s="92"/>
      <c r="R303" s="92"/>
      <c r="S303" s="92"/>
      <c r="T303" s="93"/>
      <c r="U303" s="39"/>
      <c r="V303" s="39"/>
      <c r="W303" s="39"/>
      <c r="X303" s="39"/>
      <c r="Y303" s="39"/>
      <c r="Z303" s="39"/>
      <c r="AA303" s="39"/>
      <c r="AB303" s="39"/>
      <c r="AC303" s="39"/>
      <c r="AD303" s="39"/>
      <c r="AE303" s="39"/>
      <c r="AT303" s="18" t="s">
        <v>197</v>
      </c>
      <c r="AU303" s="18" t="s">
        <v>82</v>
      </c>
    </row>
    <row r="304" s="2" customFormat="1">
      <c r="A304" s="39"/>
      <c r="B304" s="40"/>
      <c r="C304" s="41"/>
      <c r="D304" s="247" t="s">
        <v>198</v>
      </c>
      <c r="E304" s="41"/>
      <c r="F304" s="248" t="s">
        <v>4731</v>
      </c>
      <c r="G304" s="41"/>
      <c r="H304" s="41"/>
      <c r="I304" s="244"/>
      <c r="J304" s="41"/>
      <c r="K304" s="41"/>
      <c r="L304" s="45"/>
      <c r="M304" s="245"/>
      <c r="N304" s="246"/>
      <c r="O304" s="92"/>
      <c r="P304" s="92"/>
      <c r="Q304" s="92"/>
      <c r="R304" s="92"/>
      <c r="S304" s="92"/>
      <c r="T304" s="93"/>
      <c r="U304" s="39"/>
      <c r="V304" s="39"/>
      <c r="W304" s="39"/>
      <c r="X304" s="39"/>
      <c r="Y304" s="39"/>
      <c r="Z304" s="39"/>
      <c r="AA304" s="39"/>
      <c r="AB304" s="39"/>
      <c r="AC304" s="39"/>
      <c r="AD304" s="39"/>
      <c r="AE304" s="39"/>
      <c r="AT304" s="18" t="s">
        <v>198</v>
      </c>
      <c r="AU304" s="18" t="s">
        <v>82</v>
      </c>
    </row>
    <row r="305" s="13" customFormat="1">
      <c r="A305" s="13"/>
      <c r="B305" s="249"/>
      <c r="C305" s="250"/>
      <c r="D305" s="242" t="s">
        <v>200</v>
      </c>
      <c r="E305" s="251" t="s">
        <v>1</v>
      </c>
      <c r="F305" s="252" t="s">
        <v>4690</v>
      </c>
      <c r="G305" s="250"/>
      <c r="H305" s="251" t="s">
        <v>1</v>
      </c>
      <c r="I305" s="253"/>
      <c r="J305" s="250"/>
      <c r="K305" s="250"/>
      <c r="L305" s="254"/>
      <c r="M305" s="255"/>
      <c r="N305" s="256"/>
      <c r="O305" s="256"/>
      <c r="P305" s="256"/>
      <c r="Q305" s="256"/>
      <c r="R305" s="256"/>
      <c r="S305" s="256"/>
      <c r="T305" s="257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T305" s="258" t="s">
        <v>200</v>
      </c>
      <c r="AU305" s="258" t="s">
        <v>82</v>
      </c>
      <c r="AV305" s="13" t="s">
        <v>80</v>
      </c>
      <c r="AW305" s="13" t="s">
        <v>30</v>
      </c>
      <c r="AX305" s="13" t="s">
        <v>73</v>
      </c>
      <c r="AY305" s="258" t="s">
        <v>189</v>
      </c>
    </row>
    <row r="306" s="14" customFormat="1">
      <c r="A306" s="14"/>
      <c r="B306" s="259"/>
      <c r="C306" s="260"/>
      <c r="D306" s="242" t="s">
        <v>200</v>
      </c>
      <c r="E306" s="261" t="s">
        <v>1</v>
      </c>
      <c r="F306" s="262" t="s">
        <v>4732</v>
      </c>
      <c r="G306" s="260"/>
      <c r="H306" s="263">
        <v>5.8300000000000001</v>
      </c>
      <c r="I306" s="264"/>
      <c r="J306" s="260"/>
      <c r="K306" s="260"/>
      <c r="L306" s="265"/>
      <c r="M306" s="266"/>
      <c r="N306" s="267"/>
      <c r="O306" s="267"/>
      <c r="P306" s="267"/>
      <c r="Q306" s="267"/>
      <c r="R306" s="267"/>
      <c r="S306" s="267"/>
      <c r="T306" s="268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T306" s="269" t="s">
        <v>200</v>
      </c>
      <c r="AU306" s="269" t="s">
        <v>82</v>
      </c>
      <c r="AV306" s="14" t="s">
        <v>82</v>
      </c>
      <c r="AW306" s="14" t="s">
        <v>30</v>
      </c>
      <c r="AX306" s="14" t="s">
        <v>73</v>
      </c>
      <c r="AY306" s="269" t="s">
        <v>189</v>
      </c>
    </row>
    <row r="307" s="14" customFormat="1">
      <c r="A307" s="14"/>
      <c r="B307" s="259"/>
      <c r="C307" s="260"/>
      <c r="D307" s="242" t="s">
        <v>200</v>
      </c>
      <c r="E307" s="261" t="s">
        <v>1</v>
      </c>
      <c r="F307" s="262" t="s">
        <v>4733</v>
      </c>
      <c r="G307" s="260"/>
      <c r="H307" s="263">
        <v>0.17000000000000001</v>
      </c>
      <c r="I307" s="264"/>
      <c r="J307" s="260"/>
      <c r="K307" s="260"/>
      <c r="L307" s="265"/>
      <c r="M307" s="266"/>
      <c r="N307" s="267"/>
      <c r="O307" s="267"/>
      <c r="P307" s="267"/>
      <c r="Q307" s="267"/>
      <c r="R307" s="267"/>
      <c r="S307" s="267"/>
      <c r="T307" s="268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T307" s="269" t="s">
        <v>200</v>
      </c>
      <c r="AU307" s="269" t="s">
        <v>82</v>
      </c>
      <c r="AV307" s="14" t="s">
        <v>82</v>
      </c>
      <c r="AW307" s="14" t="s">
        <v>30</v>
      </c>
      <c r="AX307" s="14" t="s">
        <v>73</v>
      </c>
      <c r="AY307" s="269" t="s">
        <v>189</v>
      </c>
    </row>
    <row r="308" s="15" customFormat="1">
      <c r="A308" s="15"/>
      <c r="B308" s="270"/>
      <c r="C308" s="271"/>
      <c r="D308" s="242" t="s">
        <v>200</v>
      </c>
      <c r="E308" s="272" t="s">
        <v>1</v>
      </c>
      <c r="F308" s="273" t="s">
        <v>207</v>
      </c>
      <c r="G308" s="271"/>
      <c r="H308" s="274">
        <v>6</v>
      </c>
      <c r="I308" s="275"/>
      <c r="J308" s="271"/>
      <c r="K308" s="271"/>
      <c r="L308" s="276"/>
      <c r="M308" s="277"/>
      <c r="N308" s="278"/>
      <c r="O308" s="278"/>
      <c r="P308" s="278"/>
      <c r="Q308" s="278"/>
      <c r="R308" s="278"/>
      <c r="S308" s="278"/>
      <c r="T308" s="279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T308" s="280" t="s">
        <v>200</v>
      </c>
      <c r="AU308" s="280" t="s">
        <v>82</v>
      </c>
      <c r="AV308" s="15" t="s">
        <v>195</v>
      </c>
      <c r="AW308" s="15" t="s">
        <v>30</v>
      </c>
      <c r="AX308" s="15" t="s">
        <v>80</v>
      </c>
      <c r="AY308" s="280" t="s">
        <v>189</v>
      </c>
    </row>
    <row r="309" s="2" customFormat="1" ht="16.5" customHeight="1">
      <c r="A309" s="39"/>
      <c r="B309" s="40"/>
      <c r="C309" s="228" t="s">
        <v>478</v>
      </c>
      <c r="D309" s="228" t="s">
        <v>191</v>
      </c>
      <c r="E309" s="229" t="s">
        <v>4734</v>
      </c>
      <c r="F309" s="230" t="s">
        <v>4735</v>
      </c>
      <c r="G309" s="231" t="s">
        <v>466</v>
      </c>
      <c r="H309" s="232">
        <v>7</v>
      </c>
      <c r="I309" s="233"/>
      <c r="J309" s="234">
        <f>ROUND(I309*H309,2)</f>
        <v>0</v>
      </c>
      <c r="K309" s="235"/>
      <c r="L309" s="45"/>
      <c r="M309" s="236" t="s">
        <v>1</v>
      </c>
      <c r="N309" s="237" t="s">
        <v>38</v>
      </c>
      <c r="O309" s="92"/>
      <c r="P309" s="238">
        <f>O309*H309</f>
        <v>0</v>
      </c>
      <c r="Q309" s="238">
        <v>0.0026765000000000001</v>
      </c>
      <c r="R309" s="238">
        <f>Q309*H309</f>
        <v>0.018735500000000002</v>
      </c>
      <c r="S309" s="238">
        <v>0</v>
      </c>
      <c r="T309" s="239">
        <f>S309*H309</f>
        <v>0</v>
      </c>
      <c r="U309" s="39"/>
      <c r="V309" s="39"/>
      <c r="W309" s="39"/>
      <c r="X309" s="39"/>
      <c r="Y309" s="39"/>
      <c r="Z309" s="39"/>
      <c r="AA309" s="39"/>
      <c r="AB309" s="39"/>
      <c r="AC309" s="39"/>
      <c r="AD309" s="39"/>
      <c r="AE309" s="39"/>
      <c r="AR309" s="240" t="s">
        <v>306</v>
      </c>
      <c r="AT309" s="240" t="s">
        <v>191</v>
      </c>
      <c r="AU309" s="240" t="s">
        <v>82</v>
      </c>
      <c r="AY309" s="18" t="s">
        <v>189</v>
      </c>
      <c r="BE309" s="241">
        <f>IF(N309="základní",J309,0)</f>
        <v>0</v>
      </c>
      <c r="BF309" s="241">
        <f>IF(N309="snížená",J309,0)</f>
        <v>0</v>
      </c>
      <c r="BG309" s="241">
        <f>IF(N309="zákl. přenesená",J309,0)</f>
        <v>0</v>
      </c>
      <c r="BH309" s="241">
        <f>IF(N309="sníž. přenesená",J309,0)</f>
        <v>0</v>
      </c>
      <c r="BI309" s="241">
        <f>IF(N309="nulová",J309,0)</f>
        <v>0</v>
      </c>
      <c r="BJ309" s="18" t="s">
        <v>80</v>
      </c>
      <c r="BK309" s="241">
        <f>ROUND(I309*H309,2)</f>
        <v>0</v>
      </c>
      <c r="BL309" s="18" t="s">
        <v>306</v>
      </c>
      <c r="BM309" s="240" t="s">
        <v>4736</v>
      </c>
    </row>
    <row r="310" s="2" customFormat="1">
      <c r="A310" s="39"/>
      <c r="B310" s="40"/>
      <c r="C310" s="41"/>
      <c r="D310" s="242" t="s">
        <v>197</v>
      </c>
      <c r="E310" s="41"/>
      <c r="F310" s="243" t="s">
        <v>4735</v>
      </c>
      <c r="G310" s="41"/>
      <c r="H310" s="41"/>
      <c r="I310" s="244"/>
      <c r="J310" s="41"/>
      <c r="K310" s="41"/>
      <c r="L310" s="45"/>
      <c r="M310" s="245"/>
      <c r="N310" s="246"/>
      <c r="O310" s="92"/>
      <c r="P310" s="92"/>
      <c r="Q310" s="92"/>
      <c r="R310" s="92"/>
      <c r="S310" s="92"/>
      <c r="T310" s="93"/>
      <c r="U310" s="39"/>
      <c r="V310" s="39"/>
      <c r="W310" s="39"/>
      <c r="X310" s="39"/>
      <c r="Y310" s="39"/>
      <c r="Z310" s="39"/>
      <c r="AA310" s="39"/>
      <c r="AB310" s="39"/>
      <c r="AC310" s="39"/>
      <c r="AD310" s="39"/>
      <c r="AE310" s="39"/>
      <c r="AT310" s="18" t="s">
        <v>197</v>
      </c>
      <c r="AU310" s="18" t="s">
        <v>82</v>
      </c>
    </row>
    <row r="311" s="2" customFormat="1">
      <c r="A311" s="39"/>
      <c r="B311" s="40"/>
      <c r="C311" s="41"/>
      <c r="D311" s="247" t="s">
        <v>198</v>
      </c>
      <c r="E311" s="41"/>
      <c r="F311" s="248" t="s">
        <v>4737</v>
      </c>
      <c r="G311" s="41"/>
      <c r="H311" s="41"/>
      <c r="I311" s="244"/>
      <c r="J311" s="41"/>
      <c r="K311" s="41"/>
      <c r="L311" s="45"/>
      <c r="M311" s="245"/>
      <c r="N311" s="246"/>
      <c r="O311" s="92"/>
      <c r="P311" s="92"/>
      <c r="Q311" s="92"/>
      <c r="R311" s="92"/>
      <c r="S311" s="92"/>
      <c r="T311" s="93"/>
      <c r="U311" s="39"/>
      <c r="V311" s="39"/>
      <c r="W311" s="39"/>
      <c r="X311" s="39"/>
      <c r="Y311" s="39"/>
      <c r="Z311" s="39"/>
      <c r="AA311" s="39"/>
      <c r="AB311" s="39"/>
      <c r="AC311" s="39"/>
      <c r="AD311" s="39"/>
      <c r="AE311" s="39"/>
      <c r="AT311" s="18" t="s">
        <v>198</v>
      </c>
      <c r="AU311" s="18" t="s">
        <v>82</v>
      </c>
    </row>
    <row r="312" s="13" customFormat="1">
      <c r="A312" s="13"/>
      <c r="B312" s="249"/>
      <c r="C312" s="250"/>
      <c r="D312" s="242" t="s">
        <v>200</v>
      </c>
      <c r="E312" s="251" t="s">
        <v>1</v>
      </c>
      <c r="F312" s="252" t="s">
        <v>4690</v>
      </c>
      <c r="G312" s="250"/>
      <c r="H312" s="251" t="s">
        <v>1</v>
      </c>
      <c r="I312" s="253"/>
      <c r="J312" s="250"/>
      <c r="K312" s="250"/>
      <c r="L312" s="254"/>
      <c r="M312" s="255"/>
      <c r="N312" s="256"/>
      <c r="O312" s="256"/>
      <c r="P312" s="256"/>
      <c r="Q312" s="256"/>
      <c r="R312" s="256"/>
      <c r="S312" s="256"/>
      <c r="T312" s="257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T312" s="258" t="s">
        <v>200</v>
      </c>
      <c r="AU312" s="258" t="s">
        <v>82</v>
      </c>
      <c r="AV312" s="13" t="s">
        <v>80</v>
      </c>
      <c r="AW312" s="13" t="s">
        <v>30</v>
      </c>
      <c r="AX312" s="13" t="s">
        <v>73</v>
      </c>
      <c r="AY312" s="258" t="s">
        <v>189</v>
      </c>
    </row>
    <row r="313" s="14" customFormat="1">
      <c r="A313" s="14"/>
      <c r="B313" s="259"/>
      <c r="C313" s="260"/>
      <c r="D313" s="242" t="s">
        <v>200</v>
      </c>
      <c r="E313" s="261" t="s">
        <v>1</v>
      </c>
      <c r="F313" s="262" t="s">
        <v>4738</v>
      </c>
      <c r="G313" s="260"/>
      <c r="H313" s="263">
        <v>6.7699999999999996</v>
      </c>
      <c r="I313" s="264"/>
      <c r="J313" s="260"/>
      <c r="K313" s="260"/>
      <c r="L313" s="265"/>
      <c r="M313" s="266"/>
      <c r="N313" s="267"/>
      <c r="O313" s="267"/>
      <c r="P313" s="267"/>
      <c r="Q313" s="267"/>
      <c r="R313" s="267"/>
      <c r="S313" s="267"/>
      <c r="T313" s="268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T313" s="269" t="s">
        <v>200</v>
      </c>
      <c r="AU313" s="269" t="s">
        <v>82</v>
      </c>
      <c r="AV313" s="14" t="s">
        <v>82</v>
      </c>
      <c r="AW313" s="14" t="s">
        <v>30</v>
      </c>
      <c r="AX313" s="14" t="s">
        <v>73</v>
      </c>
      <c r="AY313" s="269" t="s">
        <v>189</v>
      </c>
    </row>
    <row r="314" s="14" customFormat="1">
      <c r="A314" s="14"/>
      <c r="B314" s="259"/>
      <c r="C314" s="260"/>
      <c r="D314" s="242" t="s">
        <v>200</v>
      </c>
      <c r="E314" s="261" t="s">
        <v>1</v>
      </c>
      <c r="F314" s="262" t="s">
        <v>4739</v>
      </c>
      <c r="G314" s="260"/>
      <c r="H314" s="263">
        <v>0.23000000000000001</v>
      </c>
      <c r="I314" s="264"/>
      <c r="J314" s="260"/>
      <c r="K314" s="260"/>
      <c r="L314" s="265"/>
      <c r="M314" s="266"/>
      <c r="N314" s="267"/>
      <c r="O314" s="267"/>
      <c r="P314" s="267"/>
      <c r="Q314" s="267"/>
      <c r="R314" s="267"/>
      <c r="S314" s="267"/>
      <c r="T314" s="268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T314" s="269" t="s">
        <v>200</v>
      </c>
      <c r="AU314" s="269" t="s">
        <v>82</v>
      </c>
      <c r="AV314" s="14" t="s">
        <v>82</v>
      </c>
      <c r="AW314" s="14" t="s">
        <v>30</v>
      </c>
      <c r="AX314" s="14" t="s">
        <v>73</v>
      </c>
      <c r="AY314" s="269" t="s">
        <v>189</v>
      </c>
    </row>
    <row r="315" s="15" customFormat="1">
      <c r="A315" s="15"/>
      <c r="B315" s="270"/>
      <c r="C315" s="271"/>
      <c r="D315" s="242" t="s">
        <v>200</v>
      </c>
      <c r="E315" s="272" t="s">
        <v>1</v>
      </c>
      <c r="F315" s="273" t="s">
        <v>207</v>
      </c>
      <c r="G315" s="271"/>
      <c r="H315" s="274">
        <v>7</v>
      </c>
      <c r="I315" s="275"/>
      <c r="J315" s="271"/>
      <c r="K315" s="271"/>
      <c r="L315" s="276"/>
      <c r="M315" s="277"/>
      <c r="N315" s="278"/>
      <c r="O315" s="278"/>
      <c r="P315" s="278"/>
      <c r="Q315" s="278"/>
      <c r="R315" s="278"/>
      <c r="S315" s="278"/>
      <c r="T315" s="279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T315" s="280" t="s">
        <v>200</v>
      </c>
      <c r="AU315" s="280" t="s">
        <v>82</v>
      </c>
      <c r="AV315" s="15" t="s">
        <v>195</v>
      </c>
      <c r="AW315" s="15" t="s">
        <v>30</v>
      </c>
      <c r="AX315" s="15" t="s">
        <v>80</v>
      </c>
      <c r="AY315" s="280" t="s">
        <v>189</v>
      </c>
    </row>
    <row r="316" s="2" customFormat="1" ht="16.5" customHeight="1">
      <c r="A316" s="39"/>
      <c r="B316" s="40"/>
      <c r="C316" s="228" t="s">
        <v>483</v>
      </c>
      <c r="D316" s="228" t="s">
        <v>191</v>
      </c>
      <c r="E316" s="229" t="s">
        <v>4740</v>
      </c>
      <c r="F316" s="230" t="s">
        <v>4741</v>
      </c>
      <c r="G316" s="231" t="s">
        <v>359</v>
      </c>
      <c r="H316" s="232">
        <v>14</v>
      </c>
      <c r="I316" s="233"/>
      <c r="J316" s="234">
        <f>ROUND(I316*H316,2)</f>
        <v>0</v>
      </c>
      <c r="K316" s="235"/>
      <c r="L316" s="45"/>
      <c r="M316" s="236" t="s">
        <v>1</v>
      </c>
      <c r="N316" s="237" t="s">
        <v>38</v>
      </c>
      <c r="O316" s="92"/>
      <c r="P316" s="238">
        <f>O316*H316</f>
        <v>0</v>
      </c>
      <c r="Q316" s="238">
        <v>0</v>
      </c>
      <c r="R316" s="238">
        <f>Q316*H316</f>
        <v>0</v>
      </c>
      <c r="S316" s="238">
        <v>0</v>
      </c>
      <c r="T316" s="239">
        <f>S316*H316</f>
        <v>0</v>
      </c>
      <c r="U316" s="39"/>
      <c r="V316" s="39"/>
      <c r="W316" s="39"/>
      <c r="X316" s="39"/>
      <c r="Y316" s="39"/>
      <c r="Z316" s="39"/>
      <c r="AA316" s="39"/>
      <c r="AB316" s="39"/>
      <c r="AC316" s="39"/>
      <c r="AD316" s="39"/>
      <c r="AE316" s="39"/>
      <c r="AR316" s="240" t="s">
        <v>306</v>
      </c>
      <c r="AT316" s="240" t="s">
        <v>191</v>
      </c>
      <c r="AU316" s="240" t="s">
        <v>82</v>
      </c>
      <c r="AY316" s="18" t="s">
        <v>189</v>
      </c>
      <c r="BE316" s="241">
        <f>IF(N316="základní",J316,0)</f>
        <v>0</v>
      </c>
      <c r="BF316" s="241">
        <f>IF(N316="snížená",J316,0)</f>
        <v>0</v>
      </c>
      <c r="BG316" s="241">
        <f>IF(N316="zákl. přenesená",J316,0)</f>
        <v>0</v>
      </c>
      <c r="BH316" s="241">
        <f>IF(N316="sníž. přenesená",J316,0)</f>
        <v>0</v>
      </c>
      <c r="BI316" s="241">
        <f>IF(N316="nulová",J316,0)</f>
        <v>0</v>
      </c>
      <c r="BJ316" s="18" t="s">
        <v>80</v>
      </c>
      <c r="BK316" s="241">
        <f>ROUND(I316*H316,2)</f>
        <v>0</v>
      </c>
      <c r="BL316" s="18" t="s">
        <v>306</v>
      </c>
      <c r="BM316" s="240" t="s">
        <v>4742</v>
      </c>
    </row>
    <row r="317" s="2" customFormat="1">
      <c r="A317" s="39"/>
      <c r="B317" s="40"/>
      <c r="C317" s="41"/>
      <c r="D317" s="242" t="s">
        <v>197</v>
      </c>
      <c r="E317" s="41"/>
      <c r="F317" s="243" t="s">
        <v>4741</v>
      </c>
      <c r="G317" s="41"/>
      <c r="H317" s="41"/>
      <c r="I317" s="244"/>
      <c r="J317" s="41"/>
      <c r="K317" s="41"/>
      <c r="L317" s="45"/>
      <c r="M317" s="245"/>
      <c r="N317" s="246"/>
      <c r="O317" s="92"/>
      <c r="P317" s="92"/>
      <c r="Q317" s="92"/>
      <c r="R317" s="92"/>
      <c r="S317" s="92"/>
      <c r="T317" s="93"/>
      <c r="U317" s="39"/>
      <c r="V317" s="39"/>
      <c r="W317" s="39"/>
      <c r="X317" s="39"/>
      <c r="Y317" s="39"/>
      <c r="Z317" s="39"/>
      <c r="AA317" s="39"/>
      <c r="AB317" s="39"/>
      <c r="AC317" s="39"/>
      <c r="AD317" s="39"/>
      <c r="AE317" s="39"/>
      <c r="AT317" s="18" t="s">
        <v>197</v>
      </c>
      <c r="AU317" s="18" t="s">
        <v>82</v>
      </c>
    </row>
    <row r="318" s="2" customFormat="1">
      <c r="A318" s="39"/>
      <c r="B318" s="40"/>
      <c r="C318" s="41"/>
      <c r="D318" s="247" t="s">
        <v>198</v>
      </c>
      <c r="E318" s="41"/>
      <c r="F318" s="248" t="s">
        <v>4743</v>
      </c>
      <c r="G318" s="41"/>
      <c r="H318" s="41"/>
      <c r="I318" s="244"/>
      <c r="J318" s="41"/>
      <c r="K318" s="41"/>
      <c r="L318" s="45"/>
      <c r="M318" s="245"/>
      <c r="N318" s="246"/>
      <c r="O318" s="92"/>
      <c r="P318" s="92"/>
      <c r="Q318" s="92"/>
      <c r="R318" s="92"/>
      <c r="S318" s="92"/>
      <c r="T318" s="93"/>
      <c r="U318" s="39"/>
      <c r="V318" s="39"/>
      <c r="W318" s="39"/>
      <c r="X318" s="39"/>
      <c r="Y318" s="39"/>
      <c r="Z318" s="39"/>
      <c r="AA318" s="39"/>
      <c r="AB318" s="39"/>
      <c r="AC318" s="39"/>
      <c r="AD318" s="39"/>
      <c r="AE318" s="39"/>
      <c r="AT318" s="18" t="s">
        <v>198</v>
      </c>
      <c r="AU318" s="18" t="s">
        <v>82</v>
      </c>
    </row>
    <row r="319" s="14" customFormat="1">
      <c r="A319" s="14"/>
      <c r="B319" s="259"/>
      <c r="C319" s="260"/>
      <c r="D319" s="242" t="s">
        <v>200</v>
      </c>
      <c r="E319" s="261" t="s">
        <v>1</v>
      </c>
      <c r="F319" s="262" t="s">
        <v>4744</v>
      </c>
      <c r="G319" s="260"/>
      <c r="H319" s="263">
        <v>14</v>
      </c>
      <c r="I319" s="264"/>
      <c r="J319" s="260"/>
      <c r="K319" s="260"/>
      <c r="L319" s="265"/>
      <c r="M319" s="266"/>
      <c r="N319" s="267"/>
      <c r="O319" s="267"/>
      <c r="P319" s="267"/>
      <c r="Q319" s="267"/>
      <c r="R319" s="267"/>
      <c r="S319" s="267"/>
      <c r="T319" s="268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T319" s="269" t="s">
        <v>200</v>
      </c>
      <c r="AU319" s="269" t="s">
        <v>82</v>
      </c>
      <c r="AV319" s="14" t="s">
        <v>82</v>
      </c>
      <c r="AW319" s="14" t="s">
        <v>30</v>
      </c>
      <c r="AX319" s="14" t="s">
        <v>73</v>
      </c>
      <c r="AY319" s="269" t="s">
        <v>189</v>
      </c>
    </row>
    <row r="320" s="15" customFormat="1">
      <c r="A320" s="15"/>
      <c r="B320" s="270"/>
      <c r="C320" s="271"/>
      <c r="D320" s="242" t="s">
        <v>200</v>
      </c>
      <c r="E320" s="272" t="s">
        <v>1</v>
      </c>
      <c r="F320" s="273" t="s">
        <v>207</v>
      </c>
      <c r="G320" s="271"/>
      <c r="H320" s="274">
        <v>14</v>
      </c>
      <c r="I320" s="275"/>
      <c r="J320" s="271"/>
      <c r="K320" s="271"/>
      <c r="L320" s="276"/>
      <c r="M320" s="277"/>
      <c r="N320" s="278"/>
      <c r="O320" s="278"/>
      <c r="P320" s="278"/>
      <c r="Q320" s="278"/>
      <c r="R320" s="278"/>
      <c r="S320" s="278"/>
      <c r="T320" s="279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T320" s="280" t="s">
        <v>200</v>
      </c>
      <c r="AU320" s="280" t="s">
        <v>82</v>
      </c>
      <c r="AV320" s="15" t="s">
        <v>195</v>
      </c>
      <c r="AW320" s="15" t="s">
        <v>30</v>
      </c>
      <c r="AX320" s="15" t="s">
        <v>80</v>
      </c>
      <c r="AY320" s="280" t="s">
        <v>189</v>
      </c>
    </row>
    <row r="321" s="2" customFormat="1" ht="21.75" customHeight="1">
      <c r="A321" s="39"/>
      <c r="B321" s="40"/>
      <c r="C321" s="228" t="s">
        <v>495</v>
      </c>
      <c r="D321" s="228" t="s">
        <v>191</v>
      </c>
      <c r="E321" s="229" t="s">
        <v>4745</v>
      </c>
      <c r="F321" s="230" t="s">
        <v>4746</v>
      </c>
      <c r="G321" s="231" t="s">
        <v>359</v>
      </c>
      <c r="H321" s="232">
        <v>12</v>
      </c>
      <c r="I321" s="233"/>
      <c r="J321" s="234">
        <f>ROUND(I321*H321,2)</f>
        <v>0</v>
      </c>
      <c r="K321" s="235"/>
      <c r="L321" s="45"/>
      <c r="M321" s="236" t="s">
        <v>1</v>
      </c>
      <c r="N321" s="237" t="s">
        <v>38</v>
      </c>
      <c r="O321" s="92"/>
      <c r="P321" s="238">
        <f>O321*H321</f>
        <v>0</v>
      </c>
      <c r="Q321" s="238">
        <v>0.00012557000000000001</v>
      </c>
      <c r="R321" s="238">
        <f>Q321*H321</f>
        <v>0.0015068400000000002</v>
      </c>
      <c r="S321" s="238">
        <v>0</v>
      </c>
      <c r="T321" s="239">
        <f>S321*H321</f>
        <v>0</v>
      </c>
      <c r="U321" s="39"/>
      <c r="V321" s="39"/>
      <c r="W321" s="39"/>
      <c r="X321" s="39"/>
      <c r="Y321" s="39"/>
      <c r="Z321" s="39"/>
      <c r="AA321" s="39"/>
      <c r="AB321" s="39"/>
      <c r="AC321" s="39"/>
      <c r="AD321" s="39"/>
      <c r="AE321" s="39"/>
      <c r="AR321" s="240" t="s">
        <v>306</v>
      </c>
      <c r="AT321" s="240" t="s">
        <v>191</v>
      </c>
      <c r="AU321" s="240" t="s">
        <v>82</v>
      </c>
      <c r="AY321" s="18" t="s">
        <v>189</v>
      </c>
      <c r="BE321" s="241">
        <f>IF(N321="základní",J321,0)</f>
        <v>0</v>
      </c>
      <c r="BF321" s="241">
        <f>IF(N321="snížená",J321,0)</f>
        <v>0</v>
      </c>
      <c r="BG321" s="241">
        <f>IF(N321="zákl. přenesená",J321,0)</f>
        <v>0</v>
      </c>
      <c r="BH321" s="241">
        <f>IF(N321="sníž. přenesená",J321,0)</f>
        <v>0</v>
      </c>
      <c r="BI321" s="241">
        <f>IF(N321="nulová",J321,0)</f>
        <v>0</v>
      </c>
      <c r="BJ321" s="18" t="s">
        <v>80</v>
      </c>
      <c r="BK321" s="241">
        <f>ROUND(I321*H321,2)</f>
        <v>0</v>
      </c>
      <c r="BL321" s="18" t="s">
        <v>306</v>
      </c>
      <c r="BM321" s="240" t="s">
        <v>4747</v>
      </c>
    </row>
    <row r="322" s="2" customFormat="1">
      <c r="A322" s="39"/>
      <c r="B322" s="40"/>
      <c r="C322" s="41"/>
      <c r="D322" s="242" t="s">
        <v>197</v>
      </c>
      <c r="E322" s="41"/>
      <c r="F322" s="243" t="s">
        <v>4746</v>
      </c>
      <c r="G322" s="41"/>
      <c r="H322" s="41"/>
      <c r="I322" s="244"/>
      <c r="J322" s="41"/>
      <c r="K322" s="41"/>
      <c r="L322" s="45"/>
      <c r="M322" s="245"/>
      <c r="N322" s="246"/>
      <c r="O322" s="92"/>
      <c r="P322" s="92"/>
      <c r="Q322" s="92"/>
      <c r="R322" s="92"/>
      <c r="S322" s="92"/>
      <c r="T322" s="93"/>
      <c r="U322" s="39"/>
      <c r="V322" s="39"/>
      <c r="W322" s="39"/>
      <c r="X322" s="39"/>
      <c r="Y322" s="39"/>
      <c r="Z322" s="39"/>
      <c r="AA322" s="39"/>
      <c r="AB322" s="39"/>
      <c r="AC322" s="39"/>
      <c r="AD322" s="39"/>
      <c r="AE322" s="39"/>
      <c r="AT322" s="18" t="s">
        <v>197</v>
      </c>
      <c r="AU322" s="18" t="s">
        <v>82</v>
      </c>
    </row>
    <row r="323" s="2" customFormat="1">
      <c r="A323" s="39"/>
      <c r="B323" s="40"/>
      <c r="C323" s="41"/>
      <c r="D323" s="247" t="s">
        <v>198</v>
      </c>
      <c r="E323" s="41"/>
      <c r="F323" s="248" t="s">
        <v>4748</v>
      </c>
      <c r="G323" s="41"/>
      <c r="H323" s="41"/>
      <c r="I323" s="244"/>
      <c r="J323" s="41"/>
      <c r="K323" s="41"/>
      <c r="L323" s="45"/>
      <c r="M323" s="245"/>
      <c r="N323" s="246"/>
      <c r="O323" s="92"/>
      <c r="P323" s="92"/>
      <c r="Q323" s="92"/>
      <c r="R323" s="92"/>
      <c r="S323" s="92"/>
      <c r="T323" s="93"/>
      <c r="U323" s="39"/>
      <c r="V323" s="39"/>
      <c r="W323" s="39"/>
      <c r="X323" s="39"/>
      <c r="Y323" s="39"/>
      <c r="Z323" s="39"/>
      <c r="AA323" s="39"/>
      <c r="AB323" s="39"/>
      <c r="AC323" s="39"/>
      <c r="AD323" s="39"/>
      <c r="AE323" s="39"/>
      <c r="AT323" s="18" t="s">
        <v>198</v>
      </c>
      <c r="AU323" s="18" t="s">
        <v>82</v>
      </c>
    </row>
    <row r="324" s="14" customFormat="1">
      <c r="A324" s="14"/>
      <c r="B324" s="259"/>
      <c r="C324" s="260"/>
      <c r="D324" s="242" t="s">
        <v>200</v>
      </c>
      <c r="E324" s="261" t="s">
        <v>1</v>
      </c>
      <c r="F324" s="262" t="s">
        <v>4749</v>
      </c>
      <c r="G324" s="260"/>
      <c r="H324" s="263">
        <v>12</v>
      </c>
      <c r="I324" s="264"/>
      <c r="J324" s="260"/>
      <c r="K324" s="260"/>
      <c r="L324" s="265"/>
      <c r="M324" s="266"/>
      <c r="N324" s="267"/>
      <c r="O324" s="267"/>
      <c r="P324" s="267"/>
      <c r="Q324" s="267"/>
      <c r="R324" s="267"/>
      <c r="S324" s="267"/>
      <c r="T324" s="268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T324" s="269" t="s">
        <v>200</v>
      </c>
      <c r="AU324" s="269" t="s">
        <v>82</v>
      </c>
      <c r="AV324" s="14" t="s">
        <v>82</v>
      </c>
      <c r="AW324" s="14" t="s">
        <v>30</v>
      </c>
      <c r="AX324" s="14" t="s">
        <v>73</v>
      </c>
      <c r="AY324" s="269" t="s">
        <v>189</v>
      </c>
    </row>
    <row r="325" s="15" customFormat="1">
      <c r="A325" s="15"/>
      <c r="B325" s="270"/>
      <c r="C325" s="271"/>
      <c r="D325" s="242" t="s">
        <v>200</v>
      </c>
      <c r="E325" s="272" t="s">
        <v>1</v>
      </c>
      <c r="F325" s="273" t="s">
        <v>207</v>
      </c>
      <c r="G325" s="271"/>
      <c r="H325" s="274">
        <v>12</v>
      </c>
      <c r="I325" s="275"/>
      <c r="J325" s="271"/>
      <c r="K325" s="271"/>
      <c r="L325" s="276"/>
      <c r="M325" s="277"/>
      <c r="N325" s="278"/>
      <c r="O325" s="278"/>
      <c r="P325" s="278"/>
      <c r="Q325" s="278"/>
      <c r="R325" s="278"/>
      <c r="S325" s="278"/>
      <c r="T325" s="279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T325" s="280" t="s">
        <v>200</v>
      </c>
      <c r="AU325" s="280" t="s">
        <v>82</v>
      </c>
      <c r="AV325" s="15" t="s">
        <v>195</v>
      </c>
      <c r="AW325" s="15" t="s">
        <v>30</v>
      </c>
      <c r="AX325" s="15" t="s">
        <v>80</v>
      </c>
      <c r="AY325" s="280" t="s">
        <v>189</v>
      </c>
    </row>
    <row r="326" s="2" customFormat="1" ht="21.75" customHeight="1">
      <c r="A326" s="39"/>
      <c r="B326" s="40"/>
      <c r="C326" s="228" t="s">
        <v>509</v>
      </c>
      <c r="D326" s="228" t="s">
        <v>191</v>
      </c>
      <c r="E326" s="229" t="s">
        <v>4750</v>
      </c>
      <c r="F326" s="230" t="s">
        <v>4751</v>
      </c>
      <c r="G326" s="231" t="s">
        <v>359</v>
      </c>
      <c r="H326" s="232">
        <v>2</v>
      </c>
      <c r="I326" s="233"/>
      <c r="J326" s="234">
        <f>ROUND(I326*H326,2)</f>
        <v>0</v>
      </c>
      <c r="K326" s="235"/>
      <c r="L326" s="45"/>
      <c r="M326" s="236" t="s">
        <v>1</v>
      </c>
      <c r="N326" s="237" t="s">
        <v>38</v>
      </c>
      <c r="O326" s="92"/>
      <c r="P326" s="238">
        <f>O326*H326</f>
        <v>0</v>
      </c>
      <c r="Q326" s="238">
        <v>0.00021557</v>
      </c>
      <c r="R326" s="238">
        <f>Q326*H326</f>
        <v>0.00043114</v>
      </c>
      <c r="S326" s="238">
        <v>0</v>
      </c>
      <c r="T326" s="239">
        <f>S326*H326</f>
        <v>0</v>
      </c>
      <c r="U326" s="39"/>
      <c r="V326" s="39"/>
      <c r="W326" s="39"/>
      <c r="X326" s="39"/>
      <c r="Y326" s="39"/>
      <c r="Z326" s="39"/>
      <c r="AA326" s="39"/>
      <c r="AB326" s="39"/>
      <c r="AC326" s="39"/>
      <c r="AD326" s="39"/>
      <c r="AE326" s="39"/>
      <c r="AR326" s="240" t="s">
        <v>306</v>
      </c>
      <c r="AT326" s="240" t="s">
        <v>191</v>
      </c>
      <c r="AU326" s="240" t="s">
        <v>82</v>
      </c>
      <c r="AY326" s="18" t="s">
        <v>189</v>
      </c>
      <c r="BE326" s="241">
        <f>IF(N326="základní",J326,0)</f>
        <v>0</v>
      </c>
      <c r="BF326" s="241">
        <f>IF(N326="snížená",J326,0)</f>
        <v>0</v>
      </c>
      <c r="BG326" s="241">
        <f>IF(N326="zákl. přenesená",J326,0)</f>
        <v>0</v>
      </c>
      <c r="BH326" s="241">
        <f>IF(N326="sníž. přenesená",J326,0)</f>
        <v>0</v>
      </c>
      <c r="BI326" s="241">
        <f>IF(N326="nulová",J326,0)</f>
        <v>0</v>
      </c>
      <c r="BJ326" s="18" t="s">
        <v>80</v>
      </c>
      <c r="BK326" s="241">
        <f>ROUND(I326*H326,2)</f>
        <v>0</v>
      </c>
      <c r="BL326" s="18" t="s">
        <v>306</v>
      </c>
      <c r="BM326" s="240" t="s">
        <v>4752</v>
      </c>
    </row>
    <row r="327" s="2" customFormat="1">
      <c r="A327" s="39"/>
      <c r="B327" s="40"/>
      <c r="C327" s="41"/>
      <c r="D327" s="242" t="s">
        <v>197</v>
      </c>
      <c r="E327" s="41"/>
      <c r="F327" s="243" t="s">
        <v>4751</v>
      </c>
      <c r="G327" s="41"/>
      <c r="H327" s="41"/>
      <c r="I327" s="244"/>
      <c r="J327" s="41"/>
      <c r="K327" s="41"/>
      <c r="L327" s="45"/>
      <c r="M327" s="245"/>
      <c r="N327" s="246"/>
      <c r="O327" s="92"/>
      <c r="P327" s="92"/>
      <c r="Q327" s="92"/>
      <c r="R327" s="92"/>
      <c r="S327" s="92"/>
      <c r="T327" s="93"/>
      <c r="U327" s="39"/>
      <c r="V327" s="39"/>
      <c r="W327" s="39"/>
      <c r="X327" s="39"/>
      <c r="Y327" s="39"/>
      <c r="Z327" s="39"/>
      <c r="AA327" s="39"/>
      <c r="AB327" s="39"/>
      <c r="AC327" s="39"/>
      <c r="AD327" s="39"/>
      <c r="AE327" s="39"/>
      <c r="AT327" s="18" t="s">
        <v>197</v>
      </c>
      <c r="AU327" s="18" t="s">
        <v>82</v>
      </c>
    </row>
    <row r="328" s="2" customFormat="1">
      <c r="A328" s="39"/>
      <c r="B328" s="40"/>
      <c r="C328" s="41"/>
      <c r="D328" s="247" t="s">
        <v>198</v>
      </c>
      <c r="E328" s="41"/>
      <c r="F328" s="248" t="s">
        <v>4753</v>
      </c>
      <c r="G328" s="41"/>
      <c r="H328" s="41"/>
      <c r="I328" s="244"/>
      <c r="J328" s="41"/>
      <c r="K328" s="41"/>
      <c r="L328" s="45"/>
      <c r="M328" s="245"/>
      <c r="N328" s="246"/>
      <c r="O328" s="92"/>
      <c r="P328" s="92"/>
      <c r="Q328" s="92"/>
      <c r="R328" s="92"/>
      <c r="S328" s="92"/>
      <c r="T328" s="93"/>
      <c r="U328" s="39"/>
      <c r="V328" s="39"/>
      <c r="W328" s="39"/>
      <c r="X328" s="39"/>
      <c r="Y328" s="39"/>
      <c r="Z328" s="39"/>
      <c r="AA328" s="39"/>
      <c r="AB328" s="39"/>
      <c r="AC328" s="39"/>
      <c r="AD328" s="39"/>
      <c r="AE328" s="39"/>
      <c r="AT328" s="18" t="s">
        <v>198</v>
      </c>
      <c r="AU328" s="18" t="s">
        <v>82</v>
      </c>
    </row>
    <row r="329" s="14" customFormat="1">
      <c r="A329" s="14"/>
      <c r="B329" s="259"/>
      <c r="C329" s="260"/>
      <c r="D329" s="242" t="s">
        <v>200</v>
      </c>
      <c r="E329" s="261" t="s">
        <v>1</v>
      </c>
      <c r="F329" s="262" t="s">
        <v>4653</v>
      </c>
      <c r="G329" s="260"/>
      <c r="H329" s="263">
        <v>2</v>
      </c>
      <c r="I329" s="264"/>
      <c r="J329" s="260"/>
      <c r="K329" s="260"/>
      <c r="L329" s="265"/>
      <c r="M329" s="266"/>
      <c r="N329" s="267"/>
      <c r="O329" s="267"/>
      <c r="P329" s="267"/>
      <c r="Q329" s="267"/>
      <c r="R329" s="267"/>
      <c r="S329" s="267"/>
      <c r="T329" s="268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T329" s="269" t="s">
        <v>200</v>
      </c>
      <c r="AU329" s="269" t="s">
        <v>82</v>
      </c>
      <c r="AV329" s="14" t="s">
        <v>82</v>
      </c>
      <c r="AW329" s="14" t="s">
        <v>30</v>
      </c>
      <c r="AX329" s="14" t="s">
        <v>73</v>
      </c>
      <c r="AY329" s="269" t="s">
        <v>189</v>
      </c>
    </row>
    <row r="330" s="15" customFormat="1">
      <c r="A330" s="15"/>
      <c r="B330" s="270"/>
      <c r="C330" s="271"/>
      <c r="D330" s="242" t="s">
        <v>200</v>
      </c>
      <c r="E330" s="272" t="s">
        <v>1</v>
      </c>
      <c r="F330" s="273" t="s">
        <v>207</v>
      </c>
      <c r="G330" s="271"/>
      <c r="H330" s="274">
        <v>2</v>
      </c>
      <c r="I330" s="275"/>
      <c r="J330" s="271"/>
      <c r="K330" s="271"/>
      <c r="L330" s="276"/>
      <c r="M330" s="277"/>
      <c r="N330" s="278"/>
      <c r="O330" s="278"/>
      <c r="P330" s="278"/>
      <c r="Q330" s="278"/>
      <c r="R330" s="278"/>
      <c r="S330" s="278"/>
      <c r="T330" s="279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T330" s="280" t="s">
        <v>200</v>
      </c>
      <c r="AU330" s="280" t="s">
        <v>82</v>
      </c>
      <c r="AV330" s="15" t="s">
        <v>195</v>
      </c>
      <c r="AW330" s="15" t="s">
        <v>30</v>
      </c>
      <c r="AX330" s="15" t="s">
        <v>80</v>
      </c>
      <c r="AY330" s="280" t="s">
        <v>189</v>
      </c>
    </row>
    <row r="331" s="2" customFormat="1" ht="24.15" customHeight="1">
      <c r="A331" s="39"/>
      <c r="B331" s="40"/>
      <c r="C331" s="228" t="s">
        <v>517</v>
      </c>
      <c r="D331" s="228" t="s">
        <v>191</v>
      </c>
      <c r="E331" s="229" t="s">
        <v>4754</v>
      </c>
      <c r="F331" s="230" t="s">
        <v>4755</v>
      </c>
      <c r="G331" s="231" t="s">
        <v>359</v>
      </c>
      <c r="H331" s="232">
        <v>2</v>
      </c>
      <c r="I331" s="233"/>
      <c r="J331" s="234">
        <f>ROUND(I331*H331,2)</f>
        <v>0</v>
      </c>
      <c r="K331" s="235"/>
      <c r="L331" s="45"/>
      <c r="M331" s="236" t="s">
        <v>1</v>
      </c>
      <c r="N331" s="237" t="s">
        <v>38</v>
      </c>
      <c r="O331" s="92"/>
      <c r="P331" s="238">
        <f>O331*H331</f>
        <v>0</v>
      </c>
      <c r="Q331" s="238">
        <v>6.0000000000000002E-05</v>
      </c>
      <c r="R331" s="238">
        <f>Q331*H331</f>
        <v>0.00012</v>
      </c>
      <c r="S331" s="238">
        <v>0</v>
      </c>
      <c r="T331" s="239">
        <f>S331*H331</f>
        <v>0</v>
      </c>
      <c r="U331" s="39"/>
      <c r="V331" s="39"/>
      <c r="W331" s="39"/>
      <c r="X331" s="39"/>
      <c r="Y331" s="39"/>
      <c r="Z331" s="39"/>
      <c r="AA331" s="39"/>
      <c r="AB331" s="39"/>
      <c r="AC331" s="39"/>
      <c r="AD331" s="39"/>
      <c r="AE331" s="39"/>
      <c r="AR331" s="240" t="s">
        <v>306</v>
      </c>
      <c r="AT331" s="240" t="s">
        <v>191</v>
      </c>
      <c r="AU331" s="240" t="s">
        <v>82</v>
      </c>
      <c r="AY331" s="18" t="s">
        <v>189</v>
      </c>
      <c r="BE331" s="241">
        <f>IF(N331="základní",J331,0)</f>
        <v>0</v>
      </c>
      <c r="BF331" s="241">
        <f>IF(N331="snížená",J331,0)</f>
        <v>0</v>
      </c>
      <c r="BG331" s="241">
        <f>IF(N331="zákl. přenesená",J331,0)</f>
        <v>0</v>
      </c>
      <c r="BH331" s="241">
        <f>IF(N331="sníž. přenesená",J331,0)</f>
        <v>0</v>
      </c>
      <c r="BI331" s="241">
        <f>IF(N331="nulová",J331,0)</f>
        <v>0</v>
      </c>
      <c r="BJ331" s="18" t="s">
        <v>80</v>
      </c>
      <c r="BK331" s="241">
        <f>ROUND(I331*H331,2)</f>
        <v>0</v>
      </c>
      <c r="BL331" s="18" t="s">
        <v>306</v>
      </c>
      <c r="BM331" s="240" t="s">
        <v>4756</v>
      </c>
    </row>
    <row r="332" s="2" customFormat="1">
      <c r="A332" s="39"/>
      <c r="B332" s="40"/>
      <c r="C332" s="41"/>
      <c r="D332" s="242" t="s">
        <v>197</v>
      </c>
      <c r="E332" s="41"/>
      <c r="F332" s="243" t="s">
        <v>4755</v>
      </c>
      <c r="G332" s="41"/>
      <c r="H332" s="41"/>
      <c r="I332" s="244"/>
      <c r="J332" s="41"/>
      <c r="K332" s="41"/>
      <c r="L332" s="45"/>
      <c r="M332" s="245"/>
      <c r="N332" s="246"/>
      <c r="O332" s="92"/>
      <c r="P332" s="92"/>
      <c r="Q332" s="92"/>
      <c r="R332" s="92"/>
      <c r="S332" s="92"/>
      <c r="T332" s="93"/>
      <c r="U332" s="39"/>
      <c r="V332" s="39"/>
      <c r="W332" s="39"/>
      <c r="X332" s="39"/>
      <c r="Y332" s="39"/>
      <c r="Z332" s="39"/>
      <c r="AA332" s="39"/>
      <c r="AB332" s="39"/>
      <c r="AC332" s="39"/>
      <c r="AD332" s="39"/>
      <c r="AE332" s="39"/>
      <c r="AT332" s="18" t="s">
        <v>197</v>
      </c>
      <c r="AU332" s="18" t="s">
        <v>82</v>
      </c>
    </row>
    <row r="333" s="2" customFormat="1">
      <c r="A333" s="39"/>
      <c r="B333" s="40"/>
      <c r="C333" s="41"/>
      <c r="D333" s="247" t="s">
        <v>198</v>
      </c>
      <c r="E333" s="41"/>
      <c r="F333" s="248" t="s">
        <v>4757</v>
      </c>
      <c r="G333" s="41"/>
      <c r="H333" s="41"/>
      <c r="I333" s="244"/>
      <c r="J333" s="41"/>
      <c r="K333" s="41"/>
      <c r="L333" s="45"/>
      <c r="M333" s="245"/>
      <c r="N333" s="246"/>
      <c r="O333" s="92"/>
      <c r="P333" s="92"/>
      <c r="Q333" s="92"/>
      <c r="R333" s="92"/>
      <c r="S333" s="92"/>
      <c r="T333" s="93"/>
      <c r="U333" s="39"/>
      <c r="V333" s="39"/>
      <c r="W333" s="39"/>
      <c r="X333" s="39"/>
      <c r="Y333" s="39"/>
      <c r="Z333" s="39"/>
      <c r="AA333" s="39"/>
      <c r="AB333" s="39"/>
      <c r="AC333" s="39"/>
      <c r="AD333" s="39"/>
      <c r="AE333" s="39"/>
      <c r="AT333" s="18" t="s">
        <v>198</v>
      </c>
      <c r="AU333" s="18" t="s">
        <v>82</v>
      </c>
    </row>
    <row r="334" s="14" customFormat="1">
      <c r="A334" s="14"/>
      <c r="B334" s="259"/>
      <c r="C334" s="260"/>
      <c r="D334" s="242" t="s">
        <v>200</v>
      </c>
      <c r="E334" s="261" t="s">
        <v>1</v>
      </c>
      <c r="F334" s="262" t="s">
        <v>4653</v>
      </c>
      <c r="G334" s="260"/>
      <c r="H334" s="263">
        <v>2</v>
      </c>
      <c r="I334" s="264"/>
      <c r="J334" s="260"/>
      <c r="K334" s="260"/>
      <c r="L334" s="265"/>
      <c r="M334" s="266"/>
      <c r="N334" s="267"/>
      <c r="O334" s="267"/>
      <c r="P334" s="267"/>
      <c r="Q334" s="267"/>
      <c r="R334" s="267"/>
      <c r="S334" s="267"/>
      <c r="T334" s="268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T334" s="269" t="s">
        <v>200</v>
      </c>
      <c r="AU334" s="269" t="s">
        <v>82</v>
      </c>
      <c r="AV334" s="14" t="s">
        <v>82</v>
      </c>
      <c r="AW334" s="14" t="s">
        <v>30</v>
      </c>
      <c r="AX334" s="14" t="s">
        <v>73</v>
      </c>
      <c r="AY334" s="269" t="s">
        <v>189</v>
      </c>
    </row>
    <row r="335" s="15" customFormat="1">
      <c r="A335" s="15"/>
      <c r="B335" s="270"/>
      <c r="C335" s="271"/>
      <c r="D335" s="242" t="s">
        <v>200</v>
      </c>
      <c r="E335" s="272" t="s">
        <v>1</v>
      </c>
      <c r="F335" s="273" t="s">
        <v>207</v>
      </c>
      <c r="G335" s="271"/>
      <c r="H335" s="274">
        <v>2</v>
      </c>
      <c r="I335" s="275"/>
      <c r="J335" s="271"/>
      <c r="K335" s="271"/>
      <c r="L335" s="276"/>
      <c r="M335" s="277"/>
      <c r="N335" s="278"/>
      <c r="O335" s="278"/>
      <c r="P335" s="278"/>
      <c r="Q335" s="278"/>
      <c r="R335" s="278"/>
      <c r="S335" s="278"/>
      <c r="T335" s="279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T335" s="280" t="s">
        <v>200</v>
      </c>
      <c r="AU335" s="280" t="s">
        <v>82</v>
      </c>
      <c r="AV335" s="15" t="s">
        <v>195</v>
      </c>
      <c r="AW335" s="15" t="s">
        <v>30</v>
      </c>
      <c r="AX335" s="15" t="s">
        <v>80</v>
      </c>
      <c r="AY335" s="280" t="s">
        <v>189</v>
      </c>
    </row>
    <row r="336" s="2" customFormat="1" ht="24.15" customHeight="1">
      <c r="A336" s="39"/>
      <c r="B336" s="40"/>
      <c r="C336" s="228" t="s">
        <v>533</v>
      </c>
      <c r="D336" s="228" t="s">
        <v>191</v>
      </c>
      <c r="E336" s="229" t="s">
        <v>4758</v>
      </c>
      <c r="F336" s="230" t="s">
        <v>4759</v>
      </c>
      <c r="G336" s="231" t="s">
        <v>359</v>
      </c>
      <c r="H336" s="232">
        <v>10</v>
      </c>
      <c r="I336" s="233"/>
      <c r="J336" s="234">
        <f>ROUND(I336*H336,2)</f>
        <v>0</v>
      </c>
      <c r="K336" s="235"/>
      <c r="L336" s="45"/>
      <c r="M336" s="236" t="s">
        <v>1</v>
      </c>
      <c r="N336" s="237" t="s">
        <v>38</v>
      </c>
      <c r="O336" s="92"/>
      <c r="P336" s="238">
        <f>O336*H336</f>
        <v>0</v>
      </c>
      <c r="Q336" s="238">
        <v>0.00010000000000000001</v>
      </c>
      <c r="R336" s="238">
        <f>Q336*H336</f>
        <v>0.001</v>
      </c>
      <c r="S336" s="238">
        <v>0</v>
      </c>
      <c r="T336" s="239">
        <f>S336*H336</f>
        <v>0</v>
      </c>
      <c r="U336" s="39"/>
      <c r="V336" s="39"/>
      <c r="W336" s="39"/>
      <c r="X336" s="39"/>
      <c r="Y336" s="39"/>
      <c r="Z336" s="39"/>
      <c r="AA336" s="39"/>
      <c r="AB336" s="39"/>
      <c r="AC336" s="39"/>
      <c r="AD336" s="39"/>
      <c r="AE336" s="39"/>
      <c r="AR336" s="240" t="s">
        <v>306</v>
      </c>
      <c r="AT336" s="240" t="s">
        <v>191</v>
      </c>
      <c r="AU336" s="240" t="s">
        <v>82</v>
      </c>
      <c r="AY336" s="18" t="s">
        <v>189</v>
      </c>
      <c r="BE336" s="241">
        <f>IF(N336="základní",J336,0)</f>
        <v>0</v>
      </c>
      <c r="BF336" s="241">
        <f>IF(N336="snížená",J336,0)</f>
        <v>0</v>
      </c>
      <c r="BG336" s="241">
        <f>IF(N336="zákl. přenesená",J336,0)</f>
        <v>0</v>
      </c>
      <c r="BH336" s="241">
        <f>IF(N336="sníž. přenesená",J336,0)</f>
        <v>0</v>
      </c>
      <c r="BI336" s="241">
        <f>IF(N336="nulová",J336,0)</f>
        <v>0</v>
      </c>
      <c r="BJ336" s="18" t="s">
        <v>80</v>
      </c>
      <c r="BK336" s="241">
        <f>ROUND(I336*H336,2)</f>
        <v>0</v>
      </c>
      <c r="BL336" s="18" t="s">
        <v>306</v>
      </c>
      <c r="BM336" s="240" t="s">
        <v>4760</v>
      </c>
    </row>
    <row r="337" s="2" customFormat="1">
      <c r="A337" s="39"/>
      <c r="B337" s="40"/>
      <c r="C337" s="41"/>
      <c r="D337" s="242" t="s">
        <v>197</v>
      </c>
      <c r="E337" s="41"/>
      <c r="F337" s="243" t="s">
        <v>4759</v>
      </c>
      <c r="G337" s="41"/>
      <c r="H337" s="41"/>
      <c r="I337" s="244"/>
      <c r="J337" s="41"/>
      <c r="K337" s="41"/>
      <c r="L337" s="45"/>
      <c r="M337" s="245"/>
      <c r="N337" s="246"/>
      <c r="O337" s="92"/>
      <c r="P337" s="92"/>
      <c r="Q337" s="92"/>
      <c r="R337" s="92"/>
      <c r="S337" s="92"/>
      <c r="T337" s="93"/>
      <c r="U337" s="39"/>
      <c r="V337" s="39"/>
      <c r="W337" s="39"/>
      <c r="X337" s="39"/>
      <c r="Y337" s="39"/>
      <c r="Z337" s="39"/>
      <c r="AA337" s="39"/>
      <c r="AB337" s="39"/>
      <c r="AC337" s="39"/>
      <c r="AD337" s="39"/>
      <c r="AE337" s="39"/>
      <c r="AT337" s="18" t="s">
        <v>197</v>
      </c>
      <c r="AU337" s="18" t="s">
        <v>82</v>
      </c>
    </row>
    <row r="338" s="2" customFormat="1">
      <c r="A338" s="39"/>
      <c r="B338" s="40"/>
      <c r="C338" s="41"/>
      <c r="D338" s="247" t="s">
        <v>198</v>
      </c>
      <c r="E338" s="41"/>
      <c r="F338" s="248" t="s">
        <v>4761</v>
      </c>
      <c r="G338" s="41"/>
      <c r="H338" s="41"/>
      <c r="I338" s="244"/>
      <c r="J338" s="41"/>
      <c r="K338" s="41"/>
      <c r="L338" s="45"/>
      <c r="M338" s="245"/>
      <c r="N338" s="246"/>
      <c r="O338" s="92"/>
      <c r="P338" s="92"/>
      <c r="Q338" s="92"/>
      <c r="R338" s="92"/>
      <c r="S338" s="92"/>
      <c r="T338" s="93"/>
      <c r="U338" s="39"/>
      <c r="V338" s="39"/>
      <c r="W338" s="39"/>
      <c r="X338" s="39"/>
      <c r="Y338" s="39"/>
      <c r="Z338" s="39"/>
      <c r="AA338" s="39"/>
      <c r="AB338" s="39"/>
      <c r="AC338" s="39"/>
      <c r="AD338" s="39"/>
      <c r="AE338" s="39"/>
      <c r="AT338" s="18" t="s">
        <v>198</v>
      </c>
      <c r="AU338" s="18" t="s">
        <v>82</v>
      </c>
    </row>
    <row r="339" s="14" customFormat="1">
      <c r="A339" s="14"/>
      <c r="B339" s="259"/>
      <c r="C339" s="260"/>
      <c r="D339" s="242" t="s">
        <v>200</v>
      </c>
      <c r="E339" s="261" t="s">
        <v>1</v>
      </c>
      <c r="F339" s="262" t="s">
        <v>4628</v>
      </c>
      <c r="G339" s="260"/>
      <c r="H339" s="263">
        <v>10</v>
      </c>
      <c r="I339" s="264"/>
      <c r="J339" s="260"/>
      <c r="K339" s="260"/>
      <c r="L339" s="265"/>
      <c r="M339" s="266"/>
      <c r="N339" s="267"/>
      <c r="O339" s="267"/>
      <c r="P339" s="267"/>
      <c r="Q339" s="267"/>
      <c r="R339" s="267"/>
      <c r="S339" s="267"/>
      <c r="T339" s="268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T339" s="269" t="s">
        <v>200</v>
      </c>
      <c r="AU339" s="269" t="s">
        <v>82</v>
      </c>
      <c r="AV339" s="14" t="s">
        <v>82</v>
      </c>
      <c r="AW339" s="14" t="s">
        <v>30</v>
      </c>
      <c r="AX339" s="14" t="s">
        <v>73</v>
      </c>
      <c r="AY339" s="269" t="s">
        <v>189</v>
      </c>
    </row>
    <row r="340" s="15" customFormat="1">
      <c r="A340" s="15"/>
      <c r="B340" s="270"/>
      <c r="C340" s="271"/>
      <c r="D340" s="242" t="s">
        <v>200</v>
      </c>
      <c r="E340" s="272" t="s">
        <v>1</v>
      </c>
      <c r="F340" s="273" t="s">
        <v>207</v>
      </c>
      <c r="G340" s="271"/>
      <c r="H340" s="274">
        <v>10</v>
      </c>
      <c r="I340" s="275"/>
      <c r="J340" s="271"/>
      <c r="K340" s="271"/>
      <c r="L340" s="276"/>
      <c r="M340" s="277"/>
      <c r="N340" s="278"/>
      <c r="O340" s="278"/>
      <c r="P340" s="278"/>
      <c r="Q340" s="278"/>
      <c r="R340" s="278"/>
      <c r="S340" s="278"/>
      <c r="T340" s="279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T340" s="280" t="s">
        <v>200</v>
      </c>
      <c r="AU340" s="280" t="s">
        <v>82</v>
      </c>
      <c r="AV340" s="15" t="s">
        <v>195</v>
      </c>
      <c r="AW340" s="15" t="s">
        <v>30</v>
      </c>
      <c r="AX340" s="15" t="s">
        <v>80</v>
      </c>
      <c r="AY340" s="280" t="s">
        <v>189</v>
      </c>
    </row>
    <row r="341" s="2" customFormat="1" ht="24.15" customHeight="1">
      <c r="A341" s="39"/>
      <c r="B341" s="40"/>
      <c r="C341" s="228" t="s">
        <v>545</v>
      </c>
      <c r="D341" s="228" t="s">
        <v>191</v>
      </c>
      <c r="E341" s="229" t="s">
        <v>4762</v>
      </c>
      <c r="F341" s="230" t="s">
        <v>4763</v>
      </c>
      <c r="G341" s="231" t="s">
        <v>359</v>
      </c>
      <c r="H341" s="232">
        <v>2</v>
      </c>
      <c r="I341" s="233"/>
      <c r="J341" s="234">
        <f>ROUND(I341*H341,2)</f>
        <v>0</v>
      </c>
      <c r="K341" s="235"/>
      <c r="L341" s="45"/>
      <c r="M341" s="236" t="s">
        <v>1</v>
      </c>
      <c r="N341" s="237" t="s">
        <v>38</v>
      </c>
      <c r="O341" s="92"/>
      <c r="P341" s="238">
        <f>O341*H341</f>
        <v>0</v>
      </c>
      <c r="Q341" s="238">
        <v>0.00018000000000000001</v>
      </c>
      <c r="R341" s="238">
        <f>Q341*H341</f>
        <v>0.00036000000000000002</v>
      </c>
      <c r="S341" s="238">
        <v>0</v>
      </c>
      <c r="T341" s="239">
        <f>S341*H341</f>
        <v>0</v>
      </c>
      <c r="U341" s="39"/>
      <c r="V341" s="39"/>
      <c r="W341" s="39"/>
      <c r="X341" s="39"/>
      <c r="Y341" s="39"/>
      <c r="Z341" s="39"/>
      <c r="AA341" s="39"/>
      <c r="AB341" s="39"/>
      <c r="AC341" s="39"/>
      <c r="AD341" s="39"/>
      <c r="AE341" s="39"/>
      <c r="AR341" s="240" t="s">
        <v>306</v>
      </c>
      <c r="AT341" s="240" t="s">
        <v>191</v>
      </c>
      <c r="AU341" s="240" t="s">
        <v>82</v>
      </c>
      <c r="AY341" s="18" t="s">
        <v>189</v>
      </c>
      <c r="BE341" s="241">
        <f>IF(N341="základní",J341,0)</f>
        <v>0</v>
      </c>
      <c r="BF341" s="241">
        <f>IF(N341="snížená",J341,0)</f>
        <v>0</v>
      </c>
      <c r="BG341" s="241">
        <f>IF(N341="zákl. přenesená",J341,0)</f>
        <v>0</v>
      </c>
      <c r="BH341" s="241">
        <f>IF(N341="sníž. přenesená",J341,0)</f>
        <v>0</v>
      </c>
      <c r="BI341" s="241">
        <f>IF(N341="nulová",J341,0)</f>
        <v>0</v>
      </c>
      <c r="BJ341" s="18" t="s">
        <v>80</v>
      </c>
      <c r="BK341" s="241">
        <f>ROUND(I341*H341,2)</f>
        <v>0</v>
      </c>
      <c r="BL341" s="18" t="s">
        <v>306</v>
      </c>
      <c r="BM341" s="240" t="s">
        <v>4764</v>
      </c>
    </row>
    <row r="342" s="2" customFormat="1">
      <c r="A342" s="39"/>
      <c r="B342" s="40"/>
      <c r="C342" s="41"/>
      <c r="D342" s="242" t="s">
        <v>197</v>
      </c>
      <c r="E342" s="41"/>
      <c r="F342" s="243" t="s">
        <v>4763</v>
      </c>
      <c r="G342" s="41"/>
      <c r="H342" s="41"/>
      <c r="I342" s="244"/>
      <c r="J342" s="41"/>
      <c r="K342" s="41"/>
      <c r="L342" s="45"/>
      <c r="M342" s="245"/>
      <c r="N342" s="246"/>
      <c r="O342" s="92"/>
      <c r="P342" s="92"/>
      <c r="Q342" s="92"/>
      <c r="R342" s="92"/>
      <c r="S342" s="92"/>
      <c r="T342" s="93"/>
      <c r="U342" s="39"/>
      <c r="V342" s="39"/>
      <c r="W342" s="39"/>
      <c r="X342" s="39"/>
      <c r="Y342" s="39"/>
      <c r="Z342" s="39"/>
      <c r="AA342" s="39"/>
      <c r="AB342" s="39"/>
      <c r="AC342" s="39"/>
      <c r="AD342" s="39"/>
      <c r="AE342" s="39"/>
      <c r="AT342" s="18" t="s">
        <v>197</v>
      </c>
      <c r="AU342" s="18" t="s">
        <v>82</v>
      </c>
    </row>
    <row r="343" s="2" customFormat="1">
      <c r="A343" s="39"/>
      <c r="B343" s="40"/>
      <c r="C343" s="41"/>
      <c r="D343" s="247" t="s">
        <v>198</v>
      </c>
      <c r="E343" s="41"/>
      <c r="F343" s="248" t="s">
        <v>4765</v>
      </c>
      <c r="G343" s="41"/>
      <c r="H343" s="41"/>
      <c r="I343" s="244"/>
      <c r="J343" s="41"/>
      <c r="K343" s="41"/>
      <c r="L343" s="45"/>
      <c r="M343" s="245"/>
      <c r="N343" s="246"/>
      <c r="O343" s="92"/>
      <c r="P343" s="92"/>
      <c r="Q343" s="92"/>
      <c r="R343" s="92"/>
      <c r="S343" s="92"/>
      <c r="T343" s="93"/>
      <c r="U343" s="39"/>
      <c r="V343" s="39"/>
      <c r="W343" s="39"/>
      <c r="X343" s="39"/>
      <c r="Y343" s="39"/>
      <c r="Z343" s="39"/>
      <c r="AA343" s="39"/>
      <c r="AB343" s="39"/>
      <c r="AC343" s="39"/>
      <c r="AD343" s="39"/>
      <c r="AE343" s="39"/>
      <c r="AT343" s="18" t="s">
        <v>198</v>
      </c>
      <c r="AU343" s="18" t="s">
        <v>82</v>
      </c>
    </row>
    <row r="344" s="14" customFormat="1">
      <c r="A344" s="14"/>
      <c r="B344" s="259"/>
      <c r="C344" s="260"/>
      <c r="D344" s="242" t="s">
        <v>200</v>
      </c>
      <c r="E344" s="261" t="s">
        <v>1</v>
      </c>
      <c r="F344" s="262" t="s">
        <v>4653</v>
      </c>
      <c r="G344" s="260"/>
      <c r="H344" s="263">
        <v>2</v>
      </c>
      <c r="I344" s="264"/>
      <c r="J344" s="260"/>
      <c r="K344" s="260"/>
      <c r="L344" s="265"/>
      <c r="M344" s="266"/>
      <c r="N344" s="267"/>
      <c r="O344" s="267"/>
      <c r="P344" s="267"/>
      <c r="Q344" s="267"/>
      <c r="R344" s="267"/>
      <c r="S344" s="267"/>
      <c r="T344" s="268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T344" s="269" t="s">
        <v>200</v>
      </c>
      <c r="AU344" s="269" t="s">
        <v>82</v>
      </c>
      <c r="AV344" s="14" t="s">
        <v>82</v>
      </c>
      <c r="AW344" s="14" t="s">
        <v>30</v>
      </c>
      <c r="AX344" s="14" t="s">
        <v>73</v>
      </c>
      <c r="AY344" s="269" t="s">
        <v>189</v>
      </c>
    </row>
    <row r="345" s="15" customFormat="1">
      <c r="A345" s="15"/>
      <c r="B345" s="270"/>
      <c r="C345" s="271"/>
      <c r="D345" s="242" t="s">
        <v>200</v>
      </c>
      <c r="E345" s="272" t="s">
        <v>1</v>
      </c>
      <c r="F345" s="273" t="s">
        <v>207</v>
      </c>
      <c r="G345" s="271"/>
      <c r="H345" s="274">
        <v>2</v>
      </c>
      <c r="I345" s="275"/>
      <c r="J345" s="271"/>
      <c r="K345" s="271"/>
      <c r="L345" s="276"/>
      <c r="M345" s="277"/>
      <c r="N345" s="278"/>
      <c r="O345" s="278"/>
      <c r="P345" s="278"/>
      <c r="Q345" s="278"/>
      <c r="R345" s="278"/>
      <c r="S345" s="278"/>
      <c r="T345" s="279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T345" s="280" t="s">
        <v>200</v>
      </c>
      <c r="AU345" s="280" t="s">
        <v>82</v>
      </c>
      <c r="AV345" s="15" t="s">
        <v>195</v>
      </c>
      <c r="AW345" s="15" t="s">
        <v>30</v>
      </c>
      <c r="AX345" s="15" t="s">
        <v>80</v>
      </c>
      <c r="AY345" s="280" t="s">
        <v>189</v>
      </c>
    </row>
    <row r="346" s="2" customFormat="1" ht="24.15" customHeight="1">
      <c r="A346" s="39"/>
      <c r="B346" s="40"/>
      <c r="C346" s="228" t="s">
        <v>555</v>
      </c>
      <c r="D346" s="228" t="s">
        <v>191</v>
      </c>
      <c r="E346" s="229" t="s">
        <v>4766</v>
      </c>
      <c r="F346" s="230" t="s">
        <v>4767</v>
      </c>
      <c r="G346" s="231" t="s">
        <v>359</v>
      </c>
      <c r="H346" s="232">
        <v>6</v>
      </c>
      <c r="I346" s="233"/>
      <c r="J346" s="234">
        <f>ROUND(I346*H346,2)</f>
        <v>0</v>
      </c>
      <c r="K346" s="235"/>
      <c r="L346" s="45"/>
      <c r="M346" s="236" t="s">
        <v>1</v>
      </c>
      <c r="N346" s="237" t="s">
        <v>38</v>
      </c>
      <c r="O346" s="92"/>
      <c r="P346" s="238">
        <f>O346*H346</f>
        <v>0</v>
      </c>
      <c r="Q346" s="238">
        <v>0.00029999999999999997</v>
      </c>
      <c r="R346" s="238">
        <f>Q346*H346</f>
        <v>0.0018</v>
      </c>
      <c r="S346" s="238">
        <v>0</v>
      </c>
      <c r="T346" s="239">
        <f>S346*H346</f>
        <v>0</v>
      </c>
      <c r="U346" s="39"/>
      <c r="V346" s="39"/>
      <c r="W346" s="39"/>
      <c r="X346" s="39"/>
      <c r="Y346" s="39"/>
      <c r="Z346" s="39"/>
      <c r="AA346" s="39"/>
      <c r="AB346" s="39"/>
      <c r="AC346" s="39"/>
      <c r="AD346" s="39"/>
      <c r="AE346" s="39"/>
      <c r="AR346" s="240" t="s">
        <v>306</v>
      </c>
      <c r="AT346" s="240" t="s">
        <v>191</v>
      </c>
      <c r="AU346" s="240" t="s">
        <v>82</v>
      </c>
      <c r="AY346" s="18" t="s">
        <v>189</v>
      </c>
      <c r="BE346" s="241">
        <f>IF(N346="základní",J346,0)</f>
        <v>0</v>
      </c>
      <c r="BF346" s="241">
        <f>IF(N346="snížená",J346,0)</f>
        <v>0</v>
      </c>
      <c r="BG346" s="241">
        <f>IF(N346="zákl. přenesená",J346,0)</f>
        <v>0</v>
      </c>
      <c r="BH346" s="241">
        <f>IF(N346="sníž. přenesená",J346,0)</f>
        <v>0</v>
      </c>
      <c r="BI346" s="241">
        <f>IF(N346="nulová",J346,0)</f>
        <v>0</v>
      </c>
      <c r="BJ346" s="18" t="s">
        <v>80</v>
      </c>
      <c r="BK346" s="241">
        <f>ROUND(I346*H346,2)</f>
        <v>0</v>
      </c>
      <c r="BL346" s="18" t="s">
        <v>306</v>
      </c>
      <c r="BM346" s="240" t="s">
        <v>4768</v>
      </c>
    </row>
    <row r="347" s="2" customFormat="1">
      <c r="A347" s="39"/>
      <c r="B347" s="40"/>
      <c r="C347" s="41"/>
      <c r="D347" s="242" t="s">
        <v>197</v>
      </c>
      <c r="E347" s="41"/>
      <c r="F347" s="243" t="s">
        <v>4767</v>
      </c>
      <c r="G347" s="41"/>
      <c r="H347" s="41"/>
      <c r="I347" s="244"/>
      <c r="J347" s="41"/>
      <c r="K347" s="41"/>
      <c r="L347" s="45"/>
      <c r="M347" s="245"/>
      <c r="N347" s="246"/>
      <c r="O347" s="92"/>
      <c r="P347" s="92"/>
      <c r="Q347" s="92"/>
      <c r="R347" s="92"/>
      <c r="S347" s="92"/>
      <c r="T347" s="93"/>
      <c r="U347" s="39"/>
      <c r="V347" s="39"/>
      <c r="W347" s="39"/>
      <c r="X347" s="39"/>
      <c r="Y347" s="39"/>
      <c r="Z347" s="39"/>
      <c r="AA347" s="39"/>
      <c r="AB347" s="39"/>
      <c r="AC347" s="39"/>
      <c r="AD347" s="39"/>
      <c r="AE347" s="39"/>
      <c r="AT347" s="18" t="s">
        <v>197</v>
      </c>
      <c r="AU347" s="18" t="s">
        <v>82</v>
      </c>
    </row>
    <row r="348" s="2" customFormat="1">
      <c r="A348" s="39"/>
      <c r="B348" s="40"/>
      <c r="C348" s="41"/>
      <c r="D348" s="247" t="s">
        <v>198</v>
      </c>
      <c r="E348" s="41"/>
      <c r="F348" s="248" t="s">
        <v>4769</v>
      </c>
      <c r="G348" s="41"/>
      <c r="H348" s="41"/>
      <c r="I348" s="244"/>
      <c r="J348" s="41"/>
      <c r="K348" s="41"/>
      <c r="L348" s="45"/>
      <c r="M348" s="245"/>
      <c r="N348" s="246"/>
      <c r="O348" s="92"/>
      <c r="P348" s="92"/>
      <c r="Q348" s="92"/>
      <c r="R348" s="92"/>
      <c r="S348" s="92"/>
      <c r="T348" s="93"/>
      <c r="U348" s="39"/>
      <c r="V348" s="39"/>
      <c r="W348" s="39"/>
      <c r="X348" s="39"/>
      <c r="Y348" s="39"/>
      <c r="Z348" s="39"/>
      <c r="AA348" s="39"/>
      <c r="AB348" s="39"/>
      <c r="AC348" s="39"/>
      <c r="AD348" s="39"/>
      <c r="AE348" s="39"/>
      <c r="AT348" s="18" t="s">
        <v>198</v>
      </c>
      <c r="AU348" s="18" t="s">
        <v>82</v>
      </c>
    </row>
    <row r="349" s="14" customFormat="1">
      <c r="A349" s="14"/>
      <c r="B349" s="259"/>
      <c r="C349" s="260"/>
      <c r="D349" s="242" t="s">
        <v>200</v>
      </c>
      <c r="E349" s="261" t="s">
        <v>1</v>
      </c>
      <c r="F349" s="262" t="s">
        <v>4722</v>
      </c>
      <c r="G349" s="260"/>
      <c r="H349" s="263">
        <v>6</v>
      </c>
      <c r="I349" s="264"/>
      <c r="J349" s="260"/>
      <c r="K349" s="260"/>
      <c r="L349" s="265"/>
      <c r="M349" s="266"/>
      <c r="N349" s="267"/>
      <c r="O349" s="267"/>
      <c r="P349" s="267"/>
      <c r="Q349" s="267"/>
      <c r="R349" s="267"/>
      <c r="S349" s="267"/>
      <c r="T349" s="268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T349" s="269" t="s">
        <v>200</v>
      </c>
      <c r="AU349" s="269" t="s">
        <v>82</v>
      </c>
      <c r="AV349" s="14" t="s">
        <v>82</v>
      </c>
      <c r="AW349" s="14" t="s">
        <v>30</v>
      </c>
      <c r="AX349" s="14" t="s">
        <v>73</v>
      </c>
      <c r="AY349" s="269" t="s">
        <v>189</v>
      </c>
    </row>
    <row r="350" s="15" customFormat="1">
      <c r="A350" s="15"/>
      <c r="B350" s="270"/>
      <c r="C350" s="271"/>
      <c r="D350" s="242" t="s">
        <v>200</v>
      </c>
      <c r="E350" s="272" t="s">
        <v>1</v>
      </c>
      <c r="F350" s="273" t="s">
        <v>207</v>
      </c>
      <c r="G350" s="271"/>
      <c r="H350" s="274">
        <v>6</v>
      </c>
      <c r="I350" s="275"/>
      <c r="J350" s="271"/>
      <c r="K350" s="271"/>
      <c r="L350" s="276"/>
      <c r="M350" s="277"/>
      <c r="N350" s="278"/>
      <c r="O350" s="278"/>
      <c r="P350" s="278"/>
      <c r="Q350" s="278"/>
      <c r="R350" s="278"/>
      <c r="S350" s="278"/>
      <c r="T350" s="279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T350" s="280" t="s">
        <v>200</v>
      </c>
      <c r="AU350" s="280" t="s">
        <v>82</v>
      </c>
      <c r="AV350" s="15" t="s">
        <v>195</v>
      </c>
      <c r="AW350" s="15" t="s">
        <v>30</v>
      </c>
      <c r="AX350" s="15" t="s">
        <v>80</v>
      </c>
      <c r="AY350" s="280" t="s">
        <v>189</v>
      </c>
    </row>
    <row r="351" s="2" customFormat="1" ht="24.15" customHeight="1">
      <c r="A351" s="39"/>
      <c r="B351" s="40"/>
      <c r="C351" s="228" t="s">
        <v>564</v>
      </c>
      <c r="D351" s="228" t="s">
        <v>191</v>
      </c>
      <c r="E351" s="229" t="s">
        <v>4770</v>
      </c>
      <c r="F351" s="230" t="s">
        <v>4771</v>
      </c>
      <c r="G351" s="231" t="s">
        <v>359</v>
      </c>
      <c r="H351" s="232">
        <v>1</v>
      </c>
      <c r="I351" s="233"/>
      <c r="J351" s="234">
        <f>ROUND(I351*H351,2)</f>
        <v>0</v>
      </c>
      <c r="K351" s="235"/>
      <c r="L351" s="45"/>
      <c r="M351" s="236" t="s">
        <v>1</v>
      </c>
      <c r="N351" s="237" t="s">
        <v>38</v>
      </c>
      <c r="O351" s="92"/>
      <c r="P351" s="238">
        <f>O351*H351</f>
        <v>0</v>
      </c>
      <c r="Q351" s="238">
        <v>0.00021956999999999999</v>
      </c>
      <c r="R351" s="238">
        <f>Q351*H351</f>
        <v>0.00021956999999999999</v>
      </c>
      <c r="S351" s="238">
        <v>0</v>
      </c>
      <c r="T351" s="239">
        <f>S351*H351</f>
        <v>0</v>
      </c>
      <c r="U351" s="39"/>
      <c r="V351" s="39"/>
      <c r="W351" s="39"/>
      <c r="X351" s="39"/>
      <c r="Y351" s="39"/>
      <c r="Z351" s="39"/>
      <c r="AA351" s="39"/>
      <c r="AB351" s="39"/>
      <c r="AC351" s="39"/>
      <c r="AD351" s="39"/>
      <c r="AE351" s="39"/>
      <c r="AR351" s="240" t="s">
        <v>306</v>
      </c>
      <c r="AT351" s="240" t="s">
        <v>191</v>
      </c>
      <c r="AU351" s="240" t="s">
        <v>82</v>
      </c>
      <c r="AY351" s="18" t="s">
        <v>189</v>
      </c>
      <c r="BE351" s="241">
        <f>IF(N351="základní",J351,0)</f>
        <v>0</v>
      </c>
      <c r="BF351" s="241">
        <f>IF(N351="snížená",J351,0)</f>
        <v>0</v>
      </c>
      <c r="BG351" s="241">
        <f>IF(N351="zákl. přenesená",J351,0)</f>
        <v>0</v>
      </c>
      <c r="BH351" s="241">
        <f>IF(N351="sníž. přenesená",J351,0)</f>
        <v>0</v>
      </c>
      <c r="BI351" s="241">
        <f>IF(N351="nulová",J351,0)</f>
        <v>0</v>
      </c>
      <c r="BJ351" s="18" t="s">
        <v>80</v>
      </c>
      <c r="BK351" s="241">
        <f>ROUND(I351*H351,2)</f>
        <v>0</v>
      </c>
      <c r="BL351" s="18" t="s">
        <v>306</v>
      </c>
      <c r="BM351" s="240" t="s">
        <v>4772</v>
      </c>
    </row>
    <row r="352" s="2" customFormat="1">
      <c r="A352" s="39"/>
      <c r="B352" s="40"/>
      <c r="C352" s="41"/>
      <c r="D352" s="242" t="s">
        <v>197</v>
      </c>
      <c r="E352" s="41"/>
      <c r="F352" s="243" t="s">
        <v>4771</v>
      </c>
      <c r="G352" s="41"/>
      <c r="H352" s="41"/>
      <c r="I352" s="244"/>
      <c r="J352" s="41"/>
      <c r="K352" s="41"/>
      <c r="L352" s="45"/>
      <c r="M352" s="245"/>
      <c r="N352" s="246"/>
      <c r="O352" s="92"/>
      <c r="P352" s="92"/>
      <c r="Q352" s="92"/>
      <c r="R352" s="92"/>
      <c r="S352" s="92"/>
      <c r="T352" s="93"/>
      <c r="U352" s="39"/>
      <c r="V352" s="39"/>
      <c r="W352" s="39"/>
      <c r="X352" s="39"/>
      <c r="Y352" s="39"/>
      <c r="Z352" s="39"/>
      <c r="AA352" s="39"/>
      <c r="AB352" s="39"/>
      <c r="AC352" s="39"/>
      <c r="AD352" s="39"/>
      <c r="AE352" s="39"/>
      <c r="AT352" s="18" t="s">
        <v>197</v>
      </c>
      <c r="AU352" s="18" t="s">
        <v>82</v>
      </c>
    </row>
    <row r="353" s="2" customFormat="1">
      <c r="A353" s="39"/>
      <c r="B353" s="40"/>
      <c r="C353" s="41"/>
      <c r="D353" s="247" t="s">
        <v>198</v>
      </c>
      <c r="E353" s="41"/>
      <c r="F353" s="248" t="s">
        <v>4773</v>
      </c>
      <c r="G353" s="41"/>
      <c r="H353" s="41"/>
      <c r="I353" s="244"/>
      <c r="J353" s="41"/>
      <c r="K353" s="41"/>
      <c r="L353" s="45"/>
      <c r="M353" s="245"/>
      <c r="N353" s="246"/>
      <c r="O353" s="92"/>
      <c r="P353" s="92"/>
      <c r="Q353" s="92"/>
      <c r="R353" s="92"/>
      <c r="S353" s="92"/>
      <c r="T353" s="93"/>
      <c r="U353" s="39"/>
      <c r="V353" s="39"/>
      <c r="W353" s="39"/>
      <c r="X353" s="39"/>
      <c r="Y353" s="39"/>
      <c r="Z353" s="39"/>
      <c r="AA353" s="39"/>
      <c r="AB353" s="39"/>
      <c r="AC353" s="39"/>
      <c r="AD353" s="39"/>
      <c r="AE353" s="39"/>
      <c r="AT353" s="18" t="s">
        <v>198</v>
      </c>
      <c r="AU353" s="18" t="s">
        <v>82</v>
      </c>
    </row>
    <row r="354" s="14" customFormat="1">
      <c r="A354" s="14"/>
      <c r="B354" s="259"/>
      <c r="C354" s="260"/>
      <c r="D354" s="242" t="s">
        <v>200</v>
      </c>
      <c r="E354" s="261" t="s">
        <v>1</v>
      </c>
      <c r="F354" s="262" t="s">
        <v>4646</v>
      </c>
      <c r="G354" s="260"/>
      <c r="H354" s="263">
        <v>1</v>
      </c>
      <c r="I354" s="264"/>
      <c r="J354" s="260"/>
      <c r="K354" s="260"/>
      <c r="L354" s="265"/>
      <c r="M354" s="266"/>
      <c r="N354" s="267"/>
      <c r="O354" s="267"/>
      <c r="P354" s="267"/>
      <c r="Q354" s="267"/>
      <c r="R354" s="267"/>
      <c r="S354" s="267"/>
      <c r="T354" s="268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T354" s="269" t="s">
        <v>200</v>
      </c>
      <c r="AU354" s="269" t="s">
        <v>82</v>
      </c>
      <c r="AV354" s="14" t="s">
        <v>82</v>
      </c>
      <c r="AW354" s="14" t="s">
        <v>30</v>
      </c>
      <c r="AX354" s="14" t="s">
        <v>73</v>
      </c>
      <c r="AY354" s="269" t="s">
        <v>189</v>
      </c>
    </row>
    <row r="355" s="15" customFormat="1">
      <c r="A355" s="15"/>
      <c r="B355" s="270"/>
      <c r="C355" s="271"/>
      <c r="D355" s="242" t="s">
        <v>200</v>
      </c>
      <c r="E355" s="272" t="s">
        <v>1</v>
      </c>
      <c r="F355" s="273" t="s">
        <v>207</v>
      </c>
      <c r="G355" s="271"/>
      <c r="H355" s="274">
        <v>1</v>
      </c>
      <c r="I355" s="275"/>
      <c r="J355" s="271"/>
      <c r="K355" s="271"/>
      <c r="L355" s="276"/>
      <c r="M355" s="277"/>
      <c r="N355" s="278"/>
      <c r="O355" s="278"/>
      <c r="P355" s="278"/>
      <c r="Q355" s="278"/>
      <c r="R355" s="278"/>
      <c r="S355" s="278"/>
      <c r="T355" s="279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T355" s="280" t="s">
        <v>200</v>
      </c>
      <c r="AU355" s="280" t="s">
        <v>82</v>
      </c>
      <c r="AV355" s="15" t="s">
        <v>195</v>
      </c>
      <c r="AW355" s="15" t="s">
        <v>30</v>
      </c>
      <c r="AX355" s="15" t="s">
        <v>80</v>
      </c>
      <c r="AY355" s="280" t="s">
        <v>189</v>
      </c>
    </row>
    <row r="356" s="2" customFormat="1" ht="16.5" customHeight="1">
      <c r="A356" s="39"/>
      <c r="B356" s="40"/>
      <c r="C356" s="228" t="s">
        <v>576</v>
      </c>
      <c r="D356" s="228" t="s">
        <v>191</v>
      </c>
      <c r="E356" s="229" t="s">
        <v>4774</v>
      </c>
      <c r="F356" s="230" t="s">
        <v>4775</v>
      </c>
      <c r="G356" s="231" t="s">
        <v>359</v>
      </c>
      <c r="H356" s="232">
        <v>2</v>
      </c>
      <c r="I356" s="233"/>
      <c r="J356" s="234">
        <f>ROUND(I356*H356,2)</f>
        <v>0</v>
      </c>
      <c r="K356" s="235"/>
      <c r="L356" s="45"/>
      <c r="M356" s="236" t="s">
        <v>1</v>
      </c>
      <c r="N356" s="237" t="s">
        <v>38</v>
      </c>
      <c r="O356" s="92"/>
      <c r="P356" s="238">
        <f>O356*H356</f>
        <v>0</v>
      </c>
      <c r="Q356" s="238">
        <v>0.00056957000000000004</v>
      </c>
      <c r="R356" s="238">
        <f>Q356*H356</f>
        <v>0.0011391400000000001</v>
      </c>
      <c r="S356" s="238">
        <v>0</v>
      </c>
      <c r="T356" s="239">
        <f>S356*H356</f>
        <v>0</v>
      </c>
      <c r="U356" s="39"/>
      <c r="V356" s="39"/>
      <c r="W356" s="39"/>
      <c r="X356" s="39"/>
      <c r="Y356" s="39"/>
      <c r="Z356" s="39"/>
      <c r="AA356" s="39"/>
      <c r="AB356" s="39"/>
      <c r="AC356" s="39"/>
      <c r="AD356" s="39"/>
      <c r="AE356" s="39"/>
      <c r="AR356" s="240" t="s">
        <v>306</v>
      </c>
      <c r="AT356" s="240" t="s">
        <v>191</v>
      </c>
      <c r="AU356" s="240" t="s">
        <v>82</v>
      </c>
      <c r="AY356" s="18" t="s">
        <v>189</v>
      </c>
      <c r="BE356" s="241">
        <f>IF(N356="základní",J356,0)</f>
        <v>0</v>
      </c>
      <c r="BF356" s="241">
        <f>IF(N356="snížená",J356,0)</f>
        <v>0</v>
      </c>
      <c r="BG356" s="241">
        <f>IF(N356="zákl. přenesená",J356,0)</f>
        <v>0</v>
      </c>
      <c r="BH356" s="241">
        <f>IF(N356="sníž. přenesená",J356,0)</f>
        <v>0</v>
      </c>
      <c r="BI356" s="241">
        <f>IF(N356="nulová",J356,0)</f>
        <v>0</v>
      </c>
      <c r="BJ356" s="18" t="s">
        <v>80</v>
      </c>
      <c r="BK356" s="241">
        <f>ROUND(I356*H356,2)</f>
        <v>0</v>
      </c>
      <c r="BL356" s="18" t="s">
        <v>306</v>
      </c>
      <c r="BM356" s="240" t="s">
        <v>4776</v>
      </c>
    </row>
    <row r="357" s="2" customFormat="1">
      <c r="A357" s="39"/>
      <c r="B357" s="40"/>
      <c r="C357" s="41"/>
      <c r="D357" s="242" t="s">
        <v>197</v>
      </c>
      <c r="E357" s="41"/>
      <c r="F357" s="243" t="s">
        <v>4775</v>
      </c>
      <c r="G357" s="41"/>
      <c r="H357" s="41"/>
      <c r="I357" s="244"/>
      <c r="J357" s="41"/>
      <c r="K357" s="41"/>
      <c r="L357" s="45"/>
      <c r="M357" s="245"/>
      <c r="N357" s="246"/>
      <c r="O357" s="92"/>
      <c r="P357" s="92"/>
      <c r="Q357" s="92"/>
      <c r="R357" s="92"/>
      <c r="S357" s="92"/>
      <c r="T357" s="93"/>
      <c r="U357" s="39"/>
      <c r="V357" s="39"/>
      <c r="W357" s="39"/>
      <c r="X357" s="39"/>
      <c r="Y357" s="39"/>
      <c r="Z357" s="39"/>
      <c r="AA357" s="39"/>
      <c r="AB357" s="39"/>
      <c r="AC357" s="39"/>
      <c r="AD357" s="39"/>
      <c r="AE357" s="39"/>
      <c r="AT357" s="18" t="s">
        <v>197</v>
      </c>
      <c r="AU357" s="18" t="s">
        <v>82</v>
      </c>
    </row>
    <row r="358" s="2" customFormat="1">
      <c r="A358" s="39"/>
      <c r="B358" s="40"/>
      <c r="C358" s="41"/>
      <c r="D358" s="247" t="s">
        <v>198</v>
      </c>
      <c r="E358" s="41"/>
      <c r="F358" s="248" t="s">
        <v>4777</v>
      </c>
      <c r="G358" s="41"/>
      <c r="H358" s="41"/>
      <c r="I358" s="244"/>
      <c r="J358" s="41"/>
      <c r="K358" s="41"/>
      <c r="L358" s="45"/>
      <c r="M358" s="245"/>
      <c r="N358" s="246"/>
      <c r="O358" s="92"/>
      <c r="P358" s="92"/>
      <c r="Q358" s="92"/>
      <c r="R358" s="92"/>
      <c r="S358" s="92"/>
      <c r="T358" s="93"/>
      <c r="U358" s="39"/>
      <c r="V358" s="39"/>
      <c r="W358" s="39"/>
      <c r="X358" s="39"/>
      <c r="Y358" s="39"/>
      <c r="Z358" s="39"/>
      <c r="AA358" s="39"/>
      <c r="AB358" s="39"/>
      <c r="AC358" s="39"/>
      <c r="AD358" s="39"/>
      <c r="AE358" s="39"/>
      <c r="AT358" s="18" t="s">
        <v>198</v>
      </c>
      <c r="AU358" s="18" t="s">
        <v>82</v>
      </c>
    </row>
    <row r="359" s="14" customFormat="1">
      <c r="A359" s="14"/>
      <c r="B359" s="259"/>
      <c r="C359" s="260"/>
      <c r="D359" s="242" t="s">
        <v>200</v>
      </c>
      <c r="E359" s="261" t="s">
        <v>1</v>
      </c>
      <c r="F359" s="262" t="s">
        <v>4653</v>
      </c>
      <c r="G359" s="260"/>
      <c r="H359" s="263">
        <v>2</v>
      </c>
      <c r="I359" s="264"/>
      <c r="J359" s="260"/>
      <c r="K359" s="260"/>
      <c r="L359" s="265"/>
      <c r="M359" s="266"/>
      <c r="N359" s="267"/>
      <c r="O359" s="267"/>
      <c r="P359" s="267"/>
      <c r="Q359" s="267"/>
      <c r="R359" s="267"/>
      <c r="S359" s="267"/>
      <c r="T359" s="268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T359" s="269" t="s">
        <v>200</v>
      </c>
      <c r="AU359" s="269" t="s">
        <v>82</v>
      </c>
      <c r="AV359" s="14" t="s">
        <v>82</v>
      </c>
      <c r="AW359" s="14" t="s">
        <v>30</v>
      </c>
      <c r="AX359" s="14" t="s">
        <v>73</v>
      </c>
      <c r="AY359" s="269" t="s">
        <v>189</v>
      </c>
    </row>
    <row r="360" s="15" customFormat="1">
      <c r="A360" s="15"/>
      <c r="B360" s="270"/>
      <c r="C360" s="271"/>
      <c r="D360" s="242" t="s">
        <v>200</v>
      </c>
      <c r="E360" s="272" t="s">
        <v>1</v>
      </c>
      <c r="F360" s="273" t="s">
        <v>207</v>
      </c>
      <c r="G360" s="271"/>
      <c r="H360" s="274">
        <v>2</v>
      </c>
      <c r="I360" s="275"/>
      <c r="J360" s="271"/>
      <c r="K360" s="271"/>
      <c r="L360" s="276"/>
      <c r="M360" s="277"/>
      <c r="N360" s="278"/>
      <c r="O360" s="278"/>
      <c r="P360" s="278"/>
      <c r="Q360" s="278"/>
      <c r="R360" s="278"/>
      <c r="S360" s="278"/>
      <c r="T360" s="279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T360" s="280" t="s">
        <v>200</v>
      </c>
      <c r="AU360" s="280" t="s">
        <v>82</v>
      </c>
      <c r="AV360" s="15" t="s">
        <v>195</v>
      </c>
      <c r="AW360" s="15" t="s">
        <v>30</v>
      </c>
      <c r="AX360" s="15" t="s">
        <v>80</v>
      </c>
      <c r="AY360" s="280" t="s">
        <v>189</v>
      </c>
    </row>
    <row r="361" s="2" customFormat="1" ht="16.5" customHeight="1">
      <c r="A361" s="39"/>
      <c r="B361" s="40"/>
      <c r="C361" s="228" t="s">
        <v>588</v>
      </c>
      <c r="D361" s="228" t="s">
        <v>191</v>
      </c>
      <c r="E361" s="229" t="s">
        <v>4778</v>
      </c>
      <c r="F361" s="230" t="s">
        <v>4779</v>
      </c>
      <c r="G361" s="231" t="s">
        <v>359</v>
      </c>
      <c r="H361" s="232">
        <v>4</v>
      </c>
      <c r="I361" s="233"/>
      <c r="J361" s="234">
        <f>ROUND(I361*H361,2)</f>
        <v>0</v>
      </c>
      <c r="K361" s="235"/>
      <c r="L361" s="45"/>
      <c r="M361" s="236" t="s">
        <v>1</v>
      </c>
      <c r="N361" s="237" t="s">
        <v>38</v>
      </c>
      <c r="O361" s="92"/>
      <c r="P361" s="238">
        <f>O361*H361</f>
        <v>0</v>
      </c>
      <c r="Q361" s="238">
        <v>0.0013195699999999999</v>
      </c>
      <c r="R361" s="238">
        <f>Q361*H361</f>
        <v>0.0052782799999999998</v>
      </c>
      <c r="S361" s="238">
        <v>0</v>
      </c>
      <c r="T361" s="239">
        <f>S361*H361</f>
        <v>0</v>
      </c>
      <c r="U361" s="39"/>
      <c r="V361" s="39"/>
      <c r="W361" s="39"/>
      <c r="X361" s="39"/>
      <c r="Y361" s="39"/>
      <c r="Z361" s="39"/>
      <c r="AA361" s="39"/>
      <c r="AB361" s="39"/>
      <c r="AC361" s="39"/>
      <c r="AD361" s="39"/>
      <c r="AE361" s="39"/>
      <c r="AR361" s="240" t="s">
        <v>306</v>
      </c>
      <c r="AT361" s="240" t="s">
        <v>191</v>
      </c>
      <c r="AU361" s="240" t="s">
        <v>82</v>
      </c>
      <c r="AY361" s="18" t="s">
        <v>189</v>
      </c>
      <c r="BE361" s="241">
        <f>IF(N361="základní",J361,0)</f>
        <v>0</v>
      </c>
      <c r="BF361" s="241">
        <f>IF(N361="snížená",J361,0)</f>
        <v>0</v>
      </c>
      <c r="BG361" s="241">
        <f>IF(N361="zákl. přenesená",J361,0)</f>
        <v>0</v>
      </c>
      <c r="BH361" s="241">
        <f>IF(N361="sníž. přenesená",J361,0)</f>
        <v>0</v>
      </c>
      <c r="BI361" s="241">
        <f>IF(N361="nulová",J361,0)</f>
        <v>0</v>
      </c>
      <c r="BJ361" s="18" t="s">
        <v>80</v>
      </c>
      <c r="BK361" s="241">
        <f>ROUND(I361*H361,2)</f>
        <v>0</v>
      </c>
      <c r="BL361" s="18" t="s">
        <v>306</v>
      </c>
      <c r="BM361" s="240" t="s">
        <v>4780</v>
      </c>
    </row>
    <row r="362" s="2" customFormat="1">
      <c r="A362" s="39"/>
      <c r="B362" s="40"/>
      <c r="C362" s="41"/>
      <c r="D362" s="242" t="s">
        <v>197</v>
      </c>
      <c r="E362" s="41"/>
      <c r="F362" s="243" t="s">
        <v>4779</v>
      </c>
      <c r="G362" s="41"/>
      <c r="H362" s="41"/>
      <c r="I362" s="244"/>
      <c r="J362" s="41"/>
      <c r="K362" s="41"/>
      <c r="L362" s="45"/>
      <c r="M362" s="245"/>
      <c r="N362" s="246"/>
      <c r="O362" s="92"/>
      <c r="P362" s="92"/>
      <c r="Q362" s="92"/>
      <c r="R362" s="92"/>
      <c r="S362" s="92"/>
      <c r="T362" s="93"/>
      <c r="U362" s="39"/>
      <c r="V362" s="39"/>
      <c r="W362" s="39"/>
      <c r="X362" s="39"/>
      <c r="Y362" s="39"/>
      <c r="Z362" s="39"/>
      <c r="AA362" s="39"/>
      <c r="AB362" s="39"/>
      <c r="AC362" s="39"/>
      <c r="AD362" s="39"/>
      <c r="AE362" s="39"/>
      <c r="AT362" s="18" t="s">
        <v>197</v>
      </c>
      <c r="AU362" s="18" t="s">
        <v>82</v>
      </c>
    </row>
    <row r="363" s="2" customFormat="1">
      <c r="A363" s="39"/>
      <c r="B363" s="40"/>
      <c r="C363" s="41"/>
      <c r="D363" s="247" t="s">
        <v>198</v>
      </c>
      <c r="E363" s="41"/>
      <c r="F363" s="248" t="s">
        <v>4781</v>
      </c>
      <c r="G363" s="41"/>
      <c r="H363" s="41"/>
      <c r="I363" s="244"/>
      <c r="J363" s="41"/>
      <c r="K363" s="41"/>
      <c r="L363" s="45"/>
      <c r="M363" s="245"/>
      <c r="N363" s="246"/>
      <c r="O363" s="92"/>
      <c r="P363" s="92"/>
      <c r="Q363" s="92"/>
      <c r="R363" s="92"/>
      <c r="S363" s="92"/>
      <c r="T363" s="93"/>
      <c r="U363" s="39"/>
      <c r="V363" s="39"/>
      <c r="W363" s="39"/>
      <c r="X363" s="39"/>
      <c r="Y363" s="39"/>
      <c r="Z363" s="39"/>
      <c r="AA363" s="39"/>
      <c r="AB363" s="39"/>
      <c r="AC363" s="39"/>
      <c r="AD363" s="39"/>
      <c r="AE363" s="39"/>
      <c r="AT363" s="18" t="s">
        <v>198</v>
      </c>
      <c r="AU363" s="18" t="s">
        <v>82</v>
      </c>
    </row>
    <row r="364" s="14" customFormat="1">
      <c r="A364" s="14"/>
      <c r="B364" s="259"/>
      <c r="C364" s="260"/>
      <c r="D364" s="242" t="s">
        <v>200</v>
      </c>
      <c r="E364" s="261" t="s">
        <v>1</v>
      </c>
      <c r="F364" s="262" t="s">
        <v>4782</v>
      </c>
      <c r="G364" s="260"/>
      <c r="H364" s="263">
        <v>4</v>
      </c>
      <c r="I364" s="264"/>
      <c r="J364" s="260"/>
      <c r="K364" s="260"/>
      <c r="L364" s="265"/>
      <c r="M364" s="266"/>
      <c r="N364" s="267"/>
      <c r="O364" s="267"/>
      <c r="P364" s="267"/>
      <c r="Q364" s="267"/>
      <c r="R364" s="267"/>
      <c r="S364" s="267"/>
      <c r="T364" s="268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T364" s="269" t="s">
        <v>200</v>
      </c>
      <c r="AU364" s="269" t="s">
        <v>82</v>
      </c>
      <c r="AV364" s="14" t="s">
        <v>82</v>
      </c>
      <c r="AW364" s="14" t="s">
        <v>30</v>
      </c>
      <c r="AX364" s="14" t="s">
        <v>73</v>
      </c>
      <c r="AY364" s="269" t="s">
        <v>189</v>
      </c>
    </row>
    <row r="365" s="15" customFormat="1">
      <c r="A365" s="15"/>
      <c r="B365" s="270"/>
      <c r="C365" s="271"/>
      <c r="D365" s="242" t="s">
        <v>200</v>
      </c>
      <c r="E365" s="272" t="s">
        <v>1</v>
      </c>
      <c r="F365" s="273" t="s">
        <v>207</v>
      </c>
      <c r="G365" s="271"/>
      <c r="H365" s="274">
        <v>4</v>
      </c>
      <c r="I365" s="275"/>
      <c r="J365" s="271"/>
      <c r="K365" s="271"/>
      <c r="L365" s="276"/>
      <c r="M365" s="277"/>
      <c r="N365" s="278"/>
      <c r="O365" s="278"/>
      <c r="P365" s="278"/>
      <c r="Q365" s="278"/>
      <c r="R365" s="278"/>
      <c r="S365" s="278"/>
      <c r="T365" s="279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T365" s="280" t="s">
        <v>200</v>
      </c>
      <c r="AU365" s="280" t="s">
        <v>82</v>
      </c>
      <c r="AV365" s="15" t="s">
        <v>195</v>
      </c>
      <c r="AW365" s="15" t="s">
        <v>30</v>
      </c>
      <c r="AX365" s="15" t="s">
        <v>80</v>
      </c>
      <c r="AY365" s="280" t="s">
        <v>189</v>
      </c>
    </row>
    <row r="366" s="2" customFormat="1" ht="21.75" customHeight="1">
      <c r="A366" s="39"/>
      <c r="B366" s="40"/>
      <c r="C366" s="228" t="s">
        <v>635</v>
      </c>
      <c r="D366" s="228" t="s">
        <v>191</v>
      </c>
      <c r="E366" s="229" t="s">
        <v>4783</v>
      </c>
      <c r="F366" s="230" t="s">
        <v>4784</v>
      </c>
      <c r="G366" s="231" t="s">
        <v>359</v>
      </c>
      <c r="H366" s="232">
        <v>5</v>
      </c>
      <c r="I366" s="233"/>
      <c r="J366" s="234">
        <f>ROUND(I366*H366,2)</f>
        <v>0</v>
      </c>
      <c r="K366" s="235"/>
      <c r="L366" s="45"/>
      <c r="M366" s="236" t="s">
        <v>1</v>
      </c>
      <c r="N366" s="237" t="s">
        <v>38</v>
      </c>
      <c r="O366" s="92"/>
      <c r="P366" s="238">
        <f>O366*H366</f>
        <v>0</v>
      </c>
      <c r="Q366" s="238">
        <v>0.00056957000000000004</v>
      </c>
      <c r="R366" s="238">
        <f>Q366*H366</f>
        <v>0.0028478500000000003</v>
      </c>
      <c r="S366" s="238">
        <v>0</v>
      </c>
      <c r="T366" s="239">
        <f>S366*H366</f>
        <v>0</v>
      </c>
      <c r="U366" s="39"/>
      <c r="V366" s="39"/>
      <c r="W366" s="39"/>
      <c r="X366" s="39"/>
      <c r="Y366" s="39"/>
      <c r="Z366" s="39"/>
      <c r="AA366" s="39"/>
      <c r="AB366" s="39"/>
      <c r="AC366" s="39"/>
      <c r="AD366" s="39"/>
      <c r="AE366" s="39"/>
      <c r="AR366" s="240" t="s">
        <v>306</v>
      </c>
      <c r="AT366" s="240" t="s">
        <v>191</v>
      </c>
      <c r="AU366" s="240" t="s">
        <v>82</v>
      </c>
      <c r="AY366" s="18" t="s">
        <v>189</v>
      </c>
      <c r="BE366" s="241">
        <f>IF(N366="základní",J366,0)</f>
        <v>0</v>
      </c>
      <c r="BF366" s="241">
        <f>IF(N366="snížená",J366,0)</f>
        <v>0</v>
      </c>
      <c r="BG366" s="241">
        <f>IF(N366="zákl. přenesená",J366,0)</f>
        <v>0</v>
      </c>
      <c r="BH366" s="241">
        <f>IF(N366="sníž. přenesená",J366,0)</f>
        <v>0</v>
      </c>
      <c r="BI366" s="241">
        <f>IF(N366="nulová",J366,0)</f>
        <v>0</v>
      </c>
      <c r="BJ366" s="18" t="s">
        <v>80</v>
      </c>
      <c r="BK366" s="241">
        <f>ROUND(I366*H366,2)</f>
        <v>0</v>
      </c>
      <c r="BL366" s="18" t="s">
        <v>306</v>
      </c>
      <c r="BM366" s="240" t="s">
        <v>4785</v>
      </c>
    </row>
    <row r="367" s="2" customFormat="1">
      <c r="A367" s="39"/>
      <c r="B367" s="40"/>
      <c r="C367" s="41"/>
      <c r="D367" s="242" t="s">
        <v>197</v>
      </c>
      <c r="E367" s="41"/>
      <c r="F367" s="243" t="s">
        <v>4784</v>
      </c>
      <c r="G367" s="41"/>
      <c r="H367" s="41"/>
      <c r="I367" s="244"/>
      <c r="J367" s="41"/>
      <c r="K367" s="41"/>
      <c r="L367" s="45"/>
      <c r="M367" s="245"/>
      <c r="N367" s="246"/>
      <c r="O367" s="92"/>
      <c r="P367" s="92"/>
      <c r="Q367" s="92"/>
      <c r="R367" s="92"/>
      <c r="S367" s="92"/>
      <c r="T367" s="93"/>
      <c r="U367" s="39"/>
      <c r="V367" s="39"/>
      <c r="W367" s="39"/>
      <c r="X367" s="39"/>
      <c r="Y367" s="39"/>
      <c r="Z367" s="39"/>
      <c r="AA367" s="39"/>
      <c r="AB367" s="39"/>
      <c r="AC367" s="39"/>
      <c r="AD367" s="39"/>
      <c r="AE367" s="39"/>
      <c r="AT367" s="18" t="s">
        <v>197</v>
      </c>
      <c r="AU367" s="18" t="s">
        <v>82</v>
      </c>
    </row>
    <row r="368" s="2" customFormat="1">
      <c r="A368" s="39"/>
      <c r="B368" s="40"/>
      <c r="C368" s="41"/>
      <c r="D368" s="247" t="s">
        <v>198</v>
      </c>
      <c r="E368" s="41"/>
      <c r="F368" s="248" t="s">
        <v>4786</v>
      </c>
      <c r="G368" s="41"/>
      <c r="H368" s="41"/>
      <c r="I368" s="244"/>
      <c r="J368" s="41"/>
      <c r="K368" s="41"/>
      <c r="L368" s="45"/>
      <c r="M368" s="245"/>
      <c r="N368" s="246"/>
      <c r="O368" s="92"/>
      <c r="P368" s="92"/>
      <c r="Q368" s="92"/>
      <c r="R368" s="92"/>
      <c r="S368" s="92"/>
      <c r="T368" s="93"/>
      <c r="U368" s="39"/>
      <c r="V368" s="39"/>
      <c r="W368" s="39"/>
      <c r="X368" s="39"/>
      <c r="Y368" s="39"/>
      <c r="Z368" s="39"/>
      <c r="AA368" s="39"/>
      <c r="AB368" s="39"/>
      <c r="AC368" s="39"/>
      <c r="AD368" s="39"/>
      <c r="AE368" s="39"/>
      <c r="AT368" s="18" t="s">
        <v>198</v>
      </c>
      <c r="AU368" s="18" t="s">
        <v>82</v>
      </c>
    </row>
    <row r="369" s="14" customFormat="1">
      <c r="A369" s="14"/>
      <c r="B369" s="259"/>
      <c r="C369" s="260"/>
      <c r="D369" s="242" t="s">
        <v>200</v>
      </c>
      <c r="E369" s="261" t="s">
        <v>1</v>
      </c>
      <c r="F369" s="262" t="s">
        <v>4787</v>
      </c>
      <c r="G369" s="260"/>
      <c r="H369" s="263">
        <v>5</v>
      </c>
      <c r="I369" s="264"/>
      <c r="J369" s="260"/>
      <c r="K369" s="260"/>
      <c r="L369" s="265"/>
      <c r="M369" s="266"/>
      <c r="N369" s="267"/>
      <c r="O369" s="267"/>
      <c r="P369" s="267"/>
      <c r="Q369" s="267"/>
      <c r="R369" s="267"/>
      <c r="S369" s="267"/>
      <c r="T369" s="268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T369" s="269" t="s">
        <v>200</v>
      </c>
      <c r="AU369" s="269" t="s">
        <v>82</v>
      </c>
      <c r="AV369" s="14" t="s">
        <v>82</v>
      </c>
      <c r="AW369" s="14" t="s">
        <v>30</v>
      </c>
      <c r="AX369" s="14" t="s">
        <v>73</v>
      </c>
      <c r="AY369" s="269" t="s">
        <v>189</v>
      </c>
    </row>
    <row r="370" s="15" customFormat="1">
      <c r="A370" s="15"/>
      <c r="B370" s="270"/>
      <c r="C370" s="271"/>
      <c r="D370" s="242" t="s">
        <v>200</v>
      </c>
      <c r="E370" s="272" t="s">
        <v>1</v>
      </c>
      <c r="F370" s="273" t="s">
        <v>207</v>
      </c>
      <c r="G370" s="271"/>
      <c r="H370" s="274">
        <v>5</v>
      </c>
      <c r="I370" s="275"/>
      <c r="J370" s="271"/>
      <c r="K370" s="271"/>
      <c r="L370" s="276"/>
      <c r="M370" s="277"/>
      <c r="N370" s="278"/>
      <c r="O370" s="278"/>
      <c r="P370" s="278"/>
      <c r="Q370" s="278"/>
      <c r="R370" s="278"/>
      <c r="S370" s="278"/>
      <c r="T370" s="279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T370" s="280" t="s">
        <v>200</v>
      </c>
      <c r="AU370" s="280" t="s">
        <v>82</v>
      </c>
      <c r="AV370" s="15" t="s">
        <v>195</v>
      </c>
      <c r="AW370" s="15" t="s">
        <v>30</v>
      </c>
      <c r="AX370" s="15" t="s">
        <v>80</v>
      </c>
      <c r="AY370" s="280" t="s">
        <v>189</v>
      </c>
    </row>
    <row r="371" s="2" customFormat="1" ht="21.75" customHeight="1">
      <c r="A371" s="39"/>
      <c r="B371" s="40"/>
      <c r="C371" s="228" t="s">
        <v>641</v>
      </c>
      <c r="D371" s="228" t="s">
        <v>191</v>
      </c>
      <c r="E371" s="229" t="s">
        <v>4788</v>
      </c>
      <c r="F371" s="230" t="s">
        <v>4789</v>
      </c>
      <c r="G371" s="231" t="s">
        <v>359</v>
      </c>
      <c r="H371" s="232">
        <v>1</v>
      </c>
      <c r="I371" s="233"/>
      <c r="J371" s="234">
        <f>ROUND(I371*H371,2)</f>
        <v>0</v>
      </c>
      <c r="K371" s="235"/>
      <c r="L371" s="45"/>
      <c r="M371" s="236" t="s">
        <v>1</v>
      </c>
      <c r="N371" s="237" t="s">
        <v>38</v>
      </c>
      <c r="O371" s="92"/>
      <c r="P371" s="238">
        <f>O371*H371</f>
        <v>0</v>
      </c>
      <c r="Q371" s="238">
        <v>0.0013195699999999999</v>
      </c>
      <c r="R371" s="238">
        <f>Q371*H371</f>
        <v>0.0013195699999999999</v>
      </c>
      <c r="S371" s="238">
        <v>0</v>
      </c>
      <c r="T371" s="239">
        <f>S371*H371</f>
        <v>0</v>
      </c>
      <c r="U371" s="39"/>
      <c r="V371" s="39"/>
      <c r="W371" s="39"/>
      <c r="X371" s="39"/>
      <c r="Y371" s="39"/>
      <c r="Z371" s="39"/>
      <c r="AA371" s="39"/>
      <c r="AB371" s="39"/>
      <c r="AC371" s="39"/>
      <c r="AD371" s="39"/>
      <c r="AE371" s="39"/>
      <c r="AR371" s="240" t="s">
        <v>306</v>
      </c>
      <c r="AT371" s="240" t="s">
        <v>191</v>
      </c>
      <c r="AU371" s="240" t="s">
        <v>82</v>
      </c>
      <c r="AY371" s="18" t="s">
        <v>189</v>
      </c>
      <c r="BE371" s="241">
        <f>IF(N371="základní",J371,0)</f>
        <v>0</v>
      </c>
      <c r="BF371" s="241">
        <f>IF(N371="snížená",J371,0)</f>
        <v>0</v>
      </c>
      <c r="BG371" s="241">
        <f>IF(N371="zákl. přenesená",J371,0)</f>
        <v>0</v>
      </c>
      <c r="BH371" s="241">
        <f>IF(N371="sníž. přenesená",J371,0)</f>
        <v>0</v>
      </c>
      <c r="BI371" s="241">
        <f>IF(N371="nulová",J371,0)</f>
        <v>0</v>
      </c>
      <c r="BJ371" s="18" t="s">
        <v>80</v>
      </c>
      <c r="BK371" s="241">
        <f>ROUND(I371*H371,2)</f>
        <v>0</v>
      </c>
      <c r="BL371" s="18" t="s">
        <v>306</v>
      </c>
      <c r="BM371" s="240" t="s">
        <v>4790</v>
      </c>
    </row>
    <row r="372" s="2" customFormat="1">
      <c r="A372" s="39"/>
      <c r="B372" s="40"/>
      <c r="C372" s="41"/>
      <c r="D372" s="242" t="s">
        <v>197</v>
      </c>
      <c r="E372" s="41"/>
      <c r="F372" s="243" t="s">
        <v>4789</v>
      </c>
      <c r="G372" s="41"/>
      <c r="H372" s="41"/>
      <c r="I372" s="244"/>
      <c r="J372" s="41"/>
      <c r="K372" s="41"/>
      <c r="L372" s="45"/>
      <c r="M372" s="245"/>
      <c r="N372" s="246"/>
      <c r="O372" s="92"/>
      <c r="P372" s="92"/>
      <c r="Q372" s="92"/>
      <c r="R372" s="92"/>
      <c r="S372" s="92"/>
      <c r="T372" s="93"/>
      <c r="U372" s="39"/>
      <c r="V372" s="39"/>
      <c r="W372" s="39"/>
      <c r="X372" s="39"/>
      <c r="Y372" s="39"/>
      <c r="Z372" s="39"/>
      <c r="AA372" s="39"/>
      <c r="AB372" s="39"/>
      <c r="AC372" s="39"/>
      <c r="AD372" s="39"/>
      <c r="AE372" s="39"/>
      <c r="AT372" s="18" t="s">
        <v>197</v>
      </c>
      <c r="AU372" s="18" t="s">
        <v>82</v>
      </c>
    </row>
    <row r="373" s="2" customFormat="1">
      <c r="A373" s="39"/>
      <c r="B373" s="40"/>
      <c r="C373" s="41"/>
      <c r="D373" s="247" t="s">
        <v>198</v>
      </c>
      <c r="E373" s="41"/>
      <c r="F373" s="248" t="s">
        <v>4791</v>
      </c>
      <c r="G373" s="41"/>
      <c r="H373" s="41"/>
      <c r="I373" s="244"/>
      <c r="J373" s="41"/>
      <c r="K373" s="41"/>
      <c r="L373" s="45"/>
      <c r="M373" s="245"/>
      <c r="N373" s="246"/>
      <c r="O373" s="92"/>
      <c r="P373" s="92"/>
      <c r="Q373" s="92"/>
      <c r="R373" s="92"/>
      <c r="S373" s="92"/>
      <c r="T373" s="93"/>
      <c r="U373" s="39"/>
      <c r="V373" s="39"/>
      <c r="W373" s="39"/>
      <c r="X373" s="39"/>
      <c r="Y373" s="39"/>
      <c r="Z373" s="39"/>
      <c r="AA373" s="39"/>
      <c r="AB373" s="39"/>
      <c r="AC373" s="39"/>
      <c r="AD373" s="39"/>
      <c r="AE373" s="39"/>
      <c r="AT373" s="18" t="s">
        <v>198</v>
      </c>
      <c r="AU373" s="18" t="s">
        <v>82</v>
      </c>
    </row>
    <row r="374" s="14" customFormat="1">
      <c r="A374" s="14"/>
      <c r="B374" s="259"/>
      <c r="C374" s="260"/>
      <c r="D374" s="242" t="s">
        <v>200</v>
      </c>
      <c r="E374" s="261" t="s">
        <v>1</v>
      </c>
      <c r="F374" s="262" t="s">
        <v>4646</v>
      </c>
      <c r="G374" s="260"/>
      <c r="H374" s="263">
        <v>1</v>
      </c>
      <c r="I374" s="264"/>
      <c r="J374" s="260"/>
      <c r="K374" s="260"/>
      <c r="L374" s="265"/>
      <c r="M374" s="266"/>
      <c r="N374" s="267"/>
      <c r="O374" s="267"/>
      <c r="P374" s="267"/>
      <c r="Q374" s="267"/>
      <c r="R374" s="267"/>
      <c r="S374" s="267"/>
      <c r="T374" s="268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T374" s="269" t="s">
        <v>200</v>
      </c>
      <c r="AU374" s="269" t="s">
        <v>82</v>
      </c>
      <c r="AV374" s="14" t="s">
        <v>82</v>
      </c>
      <c r="AW374" s="14" t="s">
        <v>30</v>
      </c>
      <c r="AX374" s="14" t="s">
        <v>73</v>
      </c>
      <c r="AY374" s="269" t="s">
        <v>189</v>
      </c>
    </row>
    <row r="375" s="15" customFormat="1">
      <c r="A375" s="15"/>
      <c r="B375" s="270"/>
      <c r="C375" s="271"/>
      <c r="D375" s="242" t="s">
        <v>200</v>
      </c>
      <c r="E375" s="272" t="s">
        <v>1</v>
      </c>
      <c r="F375" s="273" t="s">
        <v>207</v>
      </c>
      <c r="G375" s="271"/>
      <c r="H375" s="274">
        <v>1</v>
      </c>
      <c r="I375" s="275"/>
      <c r="J375" s="271"/>
      <c r="K375" s="271"/>
      <c r="L375" s="276"/>
      <c r="M375" s="277"/>
      <c r="N375" s="278"/>
      <c r="O375" s="278"/>
      <c r="P375" s="278"/>
      <c r="Q375" s="278"/>
      <c r="R375" s="278"/>
      <c r="S375" s="278"/>
      <c r="T375" s="279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T375" s="280" t="s">
        <v>200</v>
      </c>
      <c r="AU375" s="280" t="s">
        <v>82</v>
      </c>
      <c r="AV375" s="15" t="s">
        <v>195</v>
      </c>
      <c r="AW375" s="15" t="s">
        <v>30</v>
      </c>
      <c r="AX375" s="15" t="s">
        <v>80</v>
      </c>
      <c r="AY375" s="280" t="s">
        <v>189</v>
      </c>
    </row>
    <row r="376" s="2" customFormat="1" ht="24.15" customHeight="1">
      <c r="A376" s="39"/>
      <c r="B376" s="40"/>
      <c r="C376" s="228" t="s">
        <v>647</v>
      </c>
      <c r="D376" s="228" t="s">
        <v>191</v>
      </c>
      <c r="E376" s="229" t="s">
        <v>4792</v>
      </c>
      <c r="F376" s="230" t="s">
        <v>4793</v>
      </c>
      <c r="G376" s="231" t="s">
        <v>359</v>
      </c>
      <c r="H376" s="232">
        <v>1</v>
      </c>
      <c r="I376" s="233"/>
      <c r="J376" s="234">
        <f>ROUND(I376*H376,2)</f>
        <v>0</v>
      </c>
      <c r="K376" s="235"/>
      <c r="L376" s="45"/>
      <c r="M376" s="236" t="s">
        <v>1</v>
      </c>
      <c r="N376" s="237" t="s">
        <v>38</v>
      </c>
      <c r="O376" s="92"/>
      <c r="P376" s="238">
        <f>O376*H376</f>
        <v>0</v>
      </c>
      <c r="Q376" s="238">
        <v>0.00016956999999999999</v>
      </c>
      <c r="R376" s="238">
        <f>Q376*H376</f>
        <v>0.00016956999999999999</v>
      </c>
      <c r="S376" s="238">
        <v>0</v>
      </c>
      <c r="T376" s="239">
        <f>S376*H376</f>
        <v>0</v>
      </c>
      <c r="U376" s="39"/>
      <c r="V376" s="39"/>
      <c r="W376" s="39"/>
      <c r="X376" s="39"/>
      <c r="Y376" s="39"/>
      <c r="Z376" s="39"/>
      <c r="AA376" s="39"/>
      <c r="AB376" s="39"/>
      <c r="AC376" s="39"/>
      <c r="AD376" s="39"/>
      <c r="AE376" s="39"/>
      <c r="AR376" s="240" t="s">
        <v>306</v>
      </c>
      <c r="AT376" s="240" t="s">
        <v>191</v>
      </c>
      <c r="AU376" s="240" t="s">
        <v>82</v>
      </c>
      <c r="AY376" s="18" t="s">
        <v>189</v>
      </c>
      <c r="BE376" s="241">
        <f>IF(N376="základní",J376,0)</f>
        <v>0</v>
      </c>
      <c r="BF376" s="241">
        <f>IF(N376="snížená",J376,0)</f>
        <v>0</v>
      </c>
      <c r="BG376" s="241">
        <f>IF(N376="zákl. přenesená",J376,0)</f>
        <v>0</v>
      </c>
      <c r="BH376" s="241">
        <f>IF(N376="sníž. přenesená",J376,0)</f>
        <v>0</v>
      </c>
      <c r="BI376" s="241">
        <f>IF(N376="nulová",J376,0)</f>
        <v>0</v>
      </c>
      <c r="BJ376" s="18" t="s">
        <v>80</v>
      </c>
      <c r="BK376" s="241">
        <f>ROUND(I376*H376,2)</f>
        <v>0</v>
      </c>
      <c r="BL376" s="18" t="s">
        <v>306</v>
      </c>
      <c r="BM376" s="240" t="s">
        <v>4794</v>
      </c>
    </row>
    <row r="377" s="2" customFormat="1">
      <c r="A377" s="39"/>
      <c r="B377" s="40"/>
      <c r="C377" s="41"/>
      <c r="D377" s="242" t="s">
        <v>197</v>
      </c>
      <c r="E377" s="41"/>
      <c r="F377" s="243" t="s">
        <v>4793</v>
      </c>
      <c r="G377" s="41"/>
      <c r="H377" s="41"/>
      <c r="I377" s="244"/>
      <c r="J377" s="41"/>
      <c r="K377" s="41"/>
      <c r="L377" s="45"/>
      <c r="M377" s="245"/>
      <c r="N377" s="246"/>
      <c r="O377" s="92"/>
      <c r="P377" s="92"/>
      <c r="Q377" s="92"/>
      <c r="R377" s="92"/>
      <c r="S377" s="92"/>
      <c r="T377" s="93"/>
      <c r="U377" s="39"/>
      <c r="V377" s="39"/>
      <c r="W377" s="39"/>
      <c r="X377" s="39"/>
      <c r="Y377" s="39"/>
      <c r="Z377" s="39"/>
      <c r="AA377" s="39"/>
      <c r="AB377" s="39"/>
      <c r="AC377" s="39"/>
      <c r="AD377" s="39"/>
      <c r="AE377" s="39"/>
      <c r="AT377" s="18" t="s">
        <v>197</v>
      </c>
      <c r="AU377" s="18" t="s">
        <v>82</v>
      </c>
    </row>
    <row r="378" s="2" customFormat="1">
      <c r="A378" s="39"/>
      <c r="B378" s="40"/>
      <c r="C378" s="41"/>
      <c r="D378" s="247" t="s">
        <v>198</v>
      </c>
      <c r="E378" s="41"/>
      <c r="F378" s="248" t="s">
        <v>4795</v>
      </c>
      <c r="G378" s="41"/>
      <c r="H378" s="41"/>
      <c r="I378" s="244"/>
      <c r="J378" s="41"/>
      <c r="K378" s="41"/>
      <c r="L378" s="45"/>
      <c r="M378" s="245"/>
      <c r="N378" s="246"/>
      <c r="O378" s="92"/>
      <c r="P378" s="92"/>
      <c r="Q378" s="92"/>
      <c r="R378" s="92"/>
      <c r="S378" s="92"/>
      <c r="T378" s="93"/>
      <c r="U378" s="39"/>
      <c r="V378" s="39"/>
      <c r="W378" s="39"/>
      <c r="X378" s="39"/>
      <c r="Y378" s="39"/>
      <c r="Z378" s="39"/>
      <c r="AA378" s="39"/>
      <c r="AB378" s="39"/>
      <c r="AC378" s="39"/>
      <c r="AD378" s="39"/>
      <c r="AE378" s="39"/>
      <c r="AT378" s="18" t="s">
        <v>198</v>
      </c>
      <c r="AU378" s="18" t="s">
        <v>82</v>
      </c>
    </row>
    <row r="379" s="14" customFormat="1">
      <c r="A379" s="14"/>
      <c r="B379" s="259"/>
      <c r="C379" s="260"/>
      <c r="D379" s="242" t="s">
        <v>200</v>
      </c>
      <c r="E379" s="261" t="s">
        <v>1</v>
      </c>
      <c r="F379" s="262" t="s">
        <v>4646</v>
      </c>
      <c r="G379" s="260"/>
      <c r="H379" s="263">
        <v>1</v>
      </c>
      <c r="I379" s="264"/>
      <c r="J379" s="260"/>
      <c r="K379" s="260"/>
      <c r="L379" s="265"/>
      <c r="M379" s="266"/>
      <c r="N379" s="267"/>
      <c r="O379" s="267"/>
      <c r="P379" s="267"/>
      <c r="Q379" s="267"/>
      <c r="R379" s="267"/>
      <c r="S379" s="267"/>
      <c r="T379" s="268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T379" s="269" t="s">
        <v>200</v>
      </c>
      <c r="AU379" s="269" t="s">
        <v>82</v>
      </c>
      <c r="AV379" s="14" t="s">
        <v>82</v>
      </c>
      <c r="AW379" s="14" t="s">
        <v>30</v>
      </c>
      <c r="AX379" s="14" t="s">
        <v>73</v>
      </c>
      <c r="AY379" s="269" t="s">
        <v>189</v>
      </c>
    </row>
    <row r="380" s="15" customFormat="1">
      <c r="A380" s="15"/>
      <c r="B380" s="270"/>
      <c r="C380" s="271"/>
      <c r="D380" s="242" t="s">
        <v>200</v>
      </c>
      <c r="E380" s="272" t="s">
        <v>1</v>
      </c>
      <c r="F380" s="273" t="s">
        <v>207</v>
      </c>
      <c r="G380" s="271"/>
      <c r="H380" s="274">
        <v>1</v>
      </c>
      <c r="I380" s="275"/>
      <c r="J380" s="271"/>
      <c r="K380" s="271"/>
      <c r="L380" s="276"/>
      <c r="M380" s="277"/>
      <c r="N380" s="278"/>
      <c r="O380" s="278"/>
      <c r="P380" s="278"/>
      <c r="Q380" s="278"/>
      <c r="R380" s="278"/>
      <c r="S380" s="278"/>
      <c r="T380" s="279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T380" s="280" t="s">
        <v>200</v>
      </c>
      <c r="AU380" s="280" t="s">
        <v>82</v>
      </c>
      <c r="AV380" s="15" t="s">
        <v>195</v>
      </c>
      <c r="AW380" s="15" t="s">
        <v>30</v>
      </c>
      <c r="AX380" s="15" t="s">
        <v>80</v>
      </c>
      <c r="AY380" s="280" t="s">
        <v>189</v>
      </c>
    </row>
    <row r="381" s="2" customFormat="1" ht="24.15" customHeight="1">
      <c r="A381" s="39"/>
      <c r="B381" s="40"/>
      <c r="C381" s="228" t="s">
        <v>659</v>
      </c>
      <c r="D381" s="228" t="s">
        <v>191</v>
      </c>
      <c r="E381" s="229" t="s">
        <v>4796</v>
      </c>
      <c r="F381" s="230" t="s">
        <v>4797</v>
      </c>
      <c r="G381" s="231" t="s">
        <v>359</v>
      </c>
      <c r="H381" s="232">
        <v>1</v>
      </c>
      <c r="I381" s="233"/>
      <c r="J381" s="234">
        <f>ROUND(I381*H381,2)</f>
        <v>0</v>
      </c>
      <c r="K381" s="235"/>
      <c r="L381" s="45"/>
      <c r="M381" s="236" t="s">
        <v>1</v>
      </c>
      <c r="N381" s="237" t="s">
        <v>38</v>
      </c>
      <c r="O381" s="92"/>
      <c r="P381" s="238">
        <f>O381*H381</f>
        <v>0</v>
      </c>
      <c r="Q381" s="238">
        <v>0.00081957000000000004</v>
      </c>
      <c r="R381" s="238">
        <f>Q381*H381</f>
        <v>0.00081957000000000004</v>
      </c>
      <c r="S381" s="238">
        <v>0</v>
      </c>
      <c r="T381" s="239">
        <f>S381*H381</f>
        <v>0</v>
      </c>
      <c r="U381" s="39"/>
      <c r="V381" s="39"/>
      <c r="W381" s="39"/>
      <c r="X381" s="39"/>
      <c r="Y381" s="39"/>
      <c r="Z381" s="39"/>
      <c r="AA381" s="39"/>
      <c r="AB381" s="39"/>
      <c r="AC381" s="39"/>
      <c r="AD381" s="39"/>
      <c r="AE381" s="39"/>
      <c r="AR381" s="240" t="s">
        <v>306</v>
      </c>
      <c r="AT381" s="240" t="s">
        <v>191</v>
      </c>
      <c r="AU381" s="240" t="s">
        <v>82</v>
      </c>
      <c r="AY381" s="18" t="s">
        <v>189</v>
      </c>
      <c r="BE381" s="241">
        <f>IF(N381="základní",J381,0)</f>
        <v>0</v>
      </c>
      <c r="BF381" s="241">
        <f>IF(N381="snížená",J381,0)</f>
        <v>0</v>
      </c>
      <c r="BG381" s="241">
        <f>IF(N381="zákl. přenesená",J381,0)</f>
        <v>0</v>
      </c>
      <c r="BH381" s="241">
        <f>IF(N381="sníž. přenesená",J381,0)</f>
        <v>0</v>
      </c>
      <c r="BI381" s="241">
        <f>IF(N381="nulová",J381,0)</f>
        <v>0</v>
      </c>
      <c r="BJ381" s="18" t="s">
        <v>80</v>
      </c>
      <c r="BK381" s="241">
        <f>ROUND(I381*H381,2)</f>
        <v>0</v>
      </c>
      <c r="BL381" s="18" t="s">
        <v>306</v>
      </c>
      <c r="BM381" s="240" t="s">
        <v>4798</v>
      </c>
    </row>
    <row r="382" s="2" customFormat="1">
      <c r="A382" s="39"/>
      <c r="B382" s="40"/>
      <c r="C382" s="41"/>
      <c r="D382" s="242" t="s">
        <v>197</v>
      </c>
      <c r="E382" s="41"/>
      <c r="F382" s="243" t="s">
        <v>4797</v>
      </c>
      <c r="G382" s="41"/>
      <c r="H382" s="41"/>
      <c r="I382" s="244"/>
      <c r="J382" s="41"/>
      <c r="K382" s="41"/>
      <c r="L382" s="45"/>
      <c r="M382" s="245"/>
      <c r="N382" s="246"/>
      <c r="O382" s="92"/>
      <c r="P382" s="92"/>
      <c r="Q382" s="92"/>
      <c r="R382" s="92"/>
      <c r="S382" s="92"/>
      <c r="T382" s="93"/>
      <c r="U382" s="39"/>
      <c r="V382" s="39"/>
      <c r="W382" s="39"/>
      <c r="X382" s="39"/>
      <c r="Y382" s="39"/>
      <c r="Z382" s="39"/>
      <c r="AA382" s="39"/>
      <c r="AB382" s="39"/>
      <c r="AC382" s="39"/>
      <c r="AD382" s="39"/>
      <c r="AE382" s="39"/>
      <c r="AT382" s="18" t="s">
        <v>197</v>
      </c>
      <c r="AU382" s="18" t="s">
        <v>82</v>
      </c>
    </row>
    <row r="383" s="2" customFormat="1">
      <c r="A383" s="39"/>
      <c r="B383" s="40"/>
      <c r="C383" s="41"/>
      <c r="D383" s="247" t="s">
        <v>198</v>
      </c>
      <c r="E383" s="41"/>
      <c r="F383" s="248" t="s">
        <v>4799</v>
      </c>
      <c r="G383" s="41"/>
      <c r="H383" s="41"/>
      <c r="I383" s="244"/>
      <c r="J383" s="41"/>
      <c r="K383" s="41"/>
      <c r="L383" s="45"/>
      <c r="M383" s="245"/>
      <c r="N383" s="246"/>
      <c r="O383" s="92"/>
      <c r="P383" s="92"/>
      <c r="Q383" s="92"/>
      <c r="R383" s="92"/>
      <c r="S383" s="92"/>
      <c r="T383" s="93"/>
      <c r="U383" s="39"/>
      <c r="V383" s="39"/>
      <c r="W383" s="39"/>
      <c r="X383" s="39"/>
      <c r="Y383" s="39"/>
      <c r="Z383" s="39"/>
      <c r="AA383" s="39"/>
      <c r="AB383" s="39"/>
      <c r="AC383" s="39"/>
      <c r="AD383" s="39"/>
      <c r="AE383" s="39"/>
      <c r="AT383" s="18" t="s">
        <v>198</v>
      </c>
      <c r="AU383" s="18" t="s">
        <v>82</v>
      </c>
    </row>
    <row r="384" s="14" customFormat="1">
      <c r="A384" s="14"/>
      <c r="B384" s="259"/>
      <c r="C384" s="260"/>
      <c r="D384" s="242" t="s">
        <v>200</v>
      </c>
      <c r="E384" s="261" t="s">
        <v>1</v>
      </c>
      <c r="F384" s="262" t="s">
        <v>4646</v>
      </c>
      <c r="G384" s="260"/>
      <c r="H384" s="263">
        <v>1</v>
      </c>
      <c r="I384" s="264"/>
      <c r="J384" s="260"/>
      <c r="K384" s="260"/>
      <c r="L384" s="265"/>
      <c r="M384" s="266"/>
      <c r="N384" s="267"/>
      <c r="O384" s="267"/>
      <c r="P384" s="267"/>
      <c r="Q384" s="267"/>
      <c r="R384" s="267"/>
      <c r="S384" s="267"/>
      <c r="T384" s="268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T384" s="269" t="s">
        <v>200</v>
      </c>
      <c r="AU384" s="269" t="s">
        <v>82</v>
      </c>
      <c r="AV384" s="14" t="s">
        <v>82</v>
      </c>
      <c r="AW384" s="14" t="s">
        <v>30</v>
      </c>
      <c r="AX384" s="14" t="s">
        <v>73</v>
      </c>
      <c r="AY384" s="269" t="s">
        <v>189</v>
      </c>
    </row>
    <row r="385" s="15" customFormat="1">
      <c r="A385" s="15"/>
      <c r="B385" s="270"/>
      <c r="C385" s="271"/>
      <c r="D385" s="242" t="s">
        <v>200</v>
      </c>
      <c r="E385" s="272" t="s">
        <v>1</v>
      </c>
      <c r="F385" s="273" t="s">
        <v>207</v>
      </c>
      <c r="G385" s="271"/>
      <c r="H385" s="274">
        <v>1</v>
      </c>
      <c r="I385" s="275"/>
      <c r="J385" s="271"/>
      <c r="K385" s="271"/>
      <c r="L385" s="276"/>
      <c r="M385" s="277"/>
      <c r="N385" s="278"/>
      <c r="O385" s="278"/>
      <c r="P385" s="278"/>
      <c r="Q385" s="278"/>
      <c r="R385" s="278"/>
      <c r="S385" s="278"/>
      <c r="T385" s="279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T385" s="280" t="s">
        <v>200</v>
      </c>
      <c r="AU385" s="280" t="s">
        <v>82</v>
      </c>
      <c r="AV385" s="15" t="s">
        <v>195</v>
      </c>
      <c r="AW385" s="15" t="s">
        <v>30</v>
      </c>
      <c r="AX385" s="15" t="s">
        <v>80</v>
      </c>
      <c r="AY385" s="280" t="s">
        <v>189</v>
      </c>
    </row>
    <row r="386" s="2" customFormat="1" ht="21.75" customHeight="1">
      <c r="A386" s="39"/>
      <c r="B386" s="40"/>
      <c r="C386" s="228" t="s">
        <v>667</v>
      </c>
      <c r="D386" s="228" t="s">
        <v>191</v>
      </c>
      <c r="E386" s="229" t="s">
        <v>4800</v>
      </c>
      <c r="F386" s="230" t="s">
        <v>4801</v>
      </c>
      <c r="G386" s="231" t="s">
        <v>359</v>
      </c>
      <c r="H386" s="232">
        <v>5</v>
      </c>
      <c r="I386" s="233"/>
      <c r="J386" s="234">
        <f>ROUND(I386*H386,2)</f>
        <v>0</v>
      </c>
      <c r="K386" s="235"/>
      <c r="L386" s="45"/>
      <c r="M386" s="236" t="s">
        <v>1</v>
      </c>
      <c r="N386" s="237" t="s">
        <v>38</v>
      </c>
      <c r="O386" s="92"/>
      <c r="P386" s="238">
        <f>O386*H386</f>
        <v>0</v>
      </c>
      <c r="Q386" s="238">
        <v>1.9570000000000001E-05</v>
      </c>
      <c r="R386" s="238">
        <f>Q386*H386</f>
        <v>9.7850000000000007E-05</v>
      </c>
      <c r="S386" s="238">
        <v>0</v>
      </c>
      <c r="T386" s="239">
        <f>S386*H386</f>
        <v>0</v>
      </c>
      <c r="U386" s="39"/>
      <c r="V386" s="39"/>
      <c r="W386" s="39"/>
      <c r="X386" s="39"/>
      <c r="Y386" s="39"/>
      <c r="Z386" s="39"/>
      <c r="AA386" s="39"/>
      <c r="AB386" s="39"/>
      <c r="AC386" s="39"/>
      <c r="AD386" s="39"/>
      <c r="AE386" s="39"/>
      <c r="AR386" s="240" t="s">
        <v>306</v>
      </c>
      <c r="AT386" s="240" t="s">
        <v>191</v>
      </c>
      <c r="AU386" s="240" t="s">
        <v>82</v>
      </c>
      <c r="AY386" s="18" t="s">
        <v>189</v>
      </c>
      <c r="BE386" s="241">
        <f>IF(N386="základní",J386,0)</f>
        <v>0</v>
      </c>
      <c r="BF386" s="241">
        <f>IF(N386="snížená",J386,0)</f>
        <v>0</v>
      </c>
      <c r="BG386" s="241">
        <f>IF(N386="zákl. přenesená",J386,0)</f>
        <v>0</v>
      </c>
      <c r="BH386" s="241">
        <f>IF(N386="sníž. přenesená",J386,0)</f>
        <v>0</v>
      </c>
      <c r="BI386" s="241">
        <f>IF(N386="nulová",J386,0)</f>
        <v>0</v>
      </c>
      <c r="BJ386" s="18" t="s">
        <v>80</v>
      </c>
      <c r="BK386" s="241">
        <f>ROUND(I386*H386,2)</f>
        <v>0</v>
      </c>
      <c r="BL386" s="18" t="s">
        <v>306</v>
      </c>
      <c r="BM386" s="240" t="s">
        <v>4802</v>
      </c>
    </row>
    <row r="387" s="2" customFormat="1">
      <c r="A387" s="39"/>
      <c r="B387" s="40"/>
      <c r="C387" s="41"/>
      <c r="D387" s="242" t="s">
        <v>197</v>
      </c>
      <c r="E387" s="41"/>
      <c r="F387" s="243" t="s">
        <v>4801</v>
      </c>
      <c r="G387" s="41"/>
      <c r="H387" s="41"/>
      <c r="I387" s="244"/>
      <c r="J387" s="41"/>
      <c r="K387" s="41"/>
      <c r="L387" s="45"/>
      <c r="M387" s="245"/>
      <c r="N387" s="246"/>
      <c r="O387" s="92"/>
      <c r="P387" s="92"/>
      <c r="Q387" s="92"/>
      <c r="R387" s="92"/>
      <c r="S387" s="92"/>
      <c r="T387" s="93"/>
      <c r="U387" s="39"/>
      <c r="V387" s="39"/>
      <c r="W387" s="39"/>
      <c r="X387" s="39"/>
      <c r="Y387" s="39"/>
      <c r="Z387" s="39"/>
      <c r="AA387" s="39"/>
      <c r="AB387" s="39"/>
      <c r="AC387" s="39"/>
      <c r="AD387" s="39"/>
      <c r="AE387" s="39"/>
      <c r="AT387" s="18" t="s">
        <v>197</v>
      </c>
      <c r="AU387" s="18" t="s">
        <v>82</v>
      </c>
    </row>
    <row r="388" s="2" customFormat="1">
      <c r="A388" s="39"/>
      <c r="B388" s="40"/>
      <c r="C388" s="41"/>
      <c r="D388" s="247" t="s">
        <v>198</v>
      </c>
      <c r="E388" s="41"/>
      <c r="F388" s="248" t="s">
        <v>4803</v>
      </c>
      <c r="G388" s="41"/>
      <c r="H388" s="41"/>
      <c r="I388" s="244"/>
      <c r="J388" s="41"/>
      <c r="K388" s="41"/>
      <c r="L388" s="45"/>
      <c r="M388" s="245"/>
      <c r="N388" s="246"/>
      <c r="O388" s="92"/>
      <c r="P388" s="92"/>
      <c r="Q388" s="92"/>
      <c r="R388" s="92"/>
      <c r="S388" s="92"/>
      <c r="T388" s="93"/>
      <c r="U388" s="39"/>
      <c r="V388" s="39"/>
      <c r="W388" s="39"/>
      <c r="X388" s="39"/>
      <c r="Y388" s="39"/>
      <c r="Z388" s="39"/>
      <c r="AA388" s="39"/>
      <c r="AB388" s="39"/>
      <c r="AC388" s="39"/>
      <c r="AD388" s="39"/>
      <c r="AE388" s="39"/>
      <c r="AT388" s="18" t="s">
        <v>198</v>
      </c>
      <c r="AU388" s="18" t="s">
        <v>82</v>
      </c>
    </row>
    <row r="389" s="14" customFormat="1">
      <c r="A389" s="14"/>
      <c r="B389" s="259"/>
      <c r="C389" s="260"/>
      <c r="D389" s="242" t="s">
        <v>200</v>
      </c>
      <c r="E389" s="261" t="s">
        <v>1</v>
      </c>
      <c r="F389" s="262" t="s">
        <v>4804</v>
      </c>
      <c r="G389" s="260"/>
      <c r="H389" s="263">
        <v>5</v>
      </c>
      <c r="I389" s="264"/>
      <c r="J389" s="260"/>
      <c r="K389" s="260"/>
      <c r="L389" s="265"/>
      <c r="M389" s="266"/>
      <c r="N389" s="267"/>
      <c r="O389" s="267"/>
      <c r="P389" s="267"/>
      <c r="Q389" s="267"/>
      <c r="R389" s="267"/>
      <c r="S389" s="267"/>
      <c r="T389" s="268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T389" s="269" t="s">
        <v>200</v>
      </c>
      <c r="AU389" s="269" t="s">
        <v>82</v>
      </c>
      <c r="AV389" s="14" t="s">
        <v>82</v>
      </c>
      <c r="AW389" s="14" t="s">
        <v>30</v>
      </c>
      <c r="AX389" s="14" t="s">
        <v>73</v>
      </c>
      <c r="AY389" s="269" t="s">
        <v>189</v>
      </c>
    </row>
    <row r="390" s="15" customFormat="1">
      <c r="A390" s="15"/>
      <c r="B390" s="270"/>
      <c r="C390" s="271"/>
      <c r="D390" s="242" t="s">
        <v>200</v>
      </c>
      <c r="E390" s="272" t="s">
        <v>1</v>
      </c>
      <c r="F390" s="273" t="s">
        <v>207</v>
      </c>
      <c r="G390" s="271"/>
      <c r="H390" s="274">
        <v>5</v>
      </c>
      <c r="I390" s="275"/>
      <c r="J390" s="271"/>
      <c r="K390" s="271"/>
      <c r="L390" s="276"/>
      <c r="M390" s="277"/>
      <c r="N390" s="278"/>
      <c r="O390" s="278"/>
      <c r="P390" s="278"/>
      <c r="Q390" s="278"/>
      <c r="R390" s="278"/>
      <c r="S390" s="278"/>
      <c r="T390" s="279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T390" s="280" t="s">
        <v>200</v>
      </c>
      <c r="AU390" s="280" t="s">
        <v>82</v>
      </c>
      <c r="AV390" s="15" t="s">
        <v>195</v>
      </c>
      <c r="AW390" s="15" t="s">
        <v>30</v>
      </c>
      <c r="AX390" s="15" t="s">
        <v>80</v>
      </c>
      <c r="AY390" s="280" t="s">
        <v>189</v>
      </c>
    </row>
    <row r="391" s="2" customFormat="1" ht="16.5" customHeight="1">
      <c r="A391" s="39"/>
      <c r="B391" s="40"/>
      <c r="C391" s="281" t="s">
        <v>678</v>
      </c>
      <c r="D391" s="281" t="s">
        <v>273</v>
      </c>
      <c r="E391" s="282" t="s">
        <v>4805</v>
      </c>
      <c r="F391" s="283" t="s">
        <v>4806</v>
      </c>
      <c r="G391" s="284" t="s">
        <v>359</v>
      </c>
      <c r="H391" s="285">
        <v>4</v>
      </c>
      <c r="I391" s="286"/>
      <c r="J391" s="287">
        <f>ROUND(I391*H391,2)</f>
        <v>0</v>
      </c>
      <c r="K391" s="288"/>
      <c r="L391" s="289"/>
      <c r="M391" s="290" t="s">
        <v>1</v>
      </c>
      <c r="N391" s="291" t="s">
        <v>38</v>
      </c>
      <c r="O391" s="92"/>
      <c r="P391" s="238">
        <f>O391*H391</f>
        <v>0</v>
      </c>
      <c r="Q391" s="238">
        <v>0</v>
      </c>
      <c r="R391" s="238">
        <f>Q391*H391</f>
        <v>0</v>
      </c>
      <c r="S391" s="238">
        <v>0</v>
      </c>
      <c r="T391" s="239">
        <f>S391*H391</f>
        <v>0</v>
      </c>
      <c r="U391" s="39"/>
      <c r="V391" s="39"/>
      <c r="W391" s="39"/>
      <c r="X391" s="39"/>
      <c r="Y391" s="39"/>
      <c r="Z391" s="39"/>
      <c r="AA391" s="39"/>
      <c r="AB391" s="39"/>
      <c r="AC391" s="39"/>
      <c r="AD391" s="39"/>
      <c r="AE391" s="39"/>
      <c r="AR391" s="240" t="s">
        <v>471</v>
      </c>
      <c r="AT391" s="240" t="s">
        <v>273</v>
      </c>
      <c r="AU391" s="240" t="s">
        <v>82</v>
      </c>
      <c r="AY391" s="18" t="s">
        <v>189</v>
      </c>
      <c r="BE391" s="241">
        <f>IF(N391="základní",J391,0)</f>
        <v>0</v>
      </c>
      <c r="BF391" s="241">
        <f>IF(N391="snížená",J391,0)</f>
        <v>0</v>
      </c>
      <c r="BG391" s="241">
        <f>IF(N391="zákl. přenesená",J391,0)</f>
        <v>0</v>
      </c>
      <c r="BH391" s="241">
        <f>IF(N391="sníž. přenesená",J391,0)</f>
        <v>0</v>
      </c>
      <c r="BI391" s="241">
        <f>IF(N391="nulová",J391,0)</f>
        <v>0</v>
      </c>
      <c r="BJ391" s="18" t="s">
        <v>80</v>
      </c>
      <c r="BK391" s="241">
        <f>ROUND(I391*H391,2)</f>
        <v>0</v>
      </c>
      <c r="BL391" s="18" t="s">
        <v>306</v>
      </c>
      <c r="BM391" s="240" t="s">
        <v>4807</v>
      </c>
    </row>
    <row r="392" s="2" customFormat="1">
      <c r="A392" s="39"/>
      <c r="B392" s="40"/>
      <c r="C392" s="41"/>
      <c r="D392" s="242" t="s">
        <v>197</v>
      </c>
      <c r="E392" s="41"/>
      <c r="F392" s="243" t="s">
        <v>4806</v>
      </c>
      <c r="G392" s="41"/>
      <c r="H392" s="41"/>
      <c r="I392" s="244"/>
      <c r="J392" s="41"/>
      <c r="K392" s="41"/>
      <c r="L392" s="45"/>
      <c r="M392" s="245"/>
      <c r="N392" s="246"/>
      <c r="O392" s="92"/>
      <c r="P392" s="92"/>
      <c r="Q392" s="92"/>
      <c r="R392" s="92"/>
      <c r="S392" s="92"/>
      <c r="T392" s="93"/>
      <c r="U392" s="39"/>
      <c r="V392" s="39"/>
      <c r="W392" s="39"/>
      <c r="X392" s="39"/>
      <c r="Y392" s="39"/>
      <c r="Z392" s="39"/>
      <c r="AA392" s="39"/>
      <c r="AB392" s="39"/>
      <c r="AC392" s="39"/>
      <c r="AD392" s="39"/>
      <c r="AE392" s="39"/>
      <c r="AT392" s="18" t="s">
        <v>197</v>
      </c>
      <c r="AU392" s="18" t="s">
        <v>82</v>
      </c>
    </row>
    <row r="393" s="2" customFormat="1">
      <c r="A393" s="39"/>
      <c r="B393" s="40"/>
      <c r="C393" s="41"/>
      <c r="D393" s="242" t="s">
        <v>1907</v>
      </c>
      <c r="E393" s="41"/>
      <c r="F393" s="303" t="s">
        <v>4808</v>
      </c>
      <c r="G393" s="41"/>
      <c r="H393" s="41"/>
      <c r="I393" s="244"/>
      <c r="J393" s="41"/>
      <c r="K393" s="41"/>
      <c r="L393" s="45"/>
      <c r="M393" s="245"/>
      <c r="N393" s="246"/>
      <c r="O393" s="92"/>
      <c r="P393" s="92"/>
      <c r="Q393" s="92"/>
      <c r="R393" s="92"/>
      <c r="S393" s="92"/>
      <c r="T393" s="93"/>
      <c r="U393" s="39"/>
      <c r="V393" s="39"/>
      <c r="W393" s="39"/>
      <c r="X393" s="39"/>
      <c r="Y393" s="39"/>
      <c r="Z393" s="39"/>
      <c r="AA393" s="39"/>
      <c r="AB393" s="39"/>
      <c r="AC393" s="39"/>
      <c r="AD393" s="39"/>
      <c r="AE393" s="39"/>
      <c r="AT393" s="18" t="s">
        <v>1907</v>
      </c>
      <c r="AU393" s="18" t="s">
        <v>82</v>
      </c>
    </row>
    <row r="394" s="14" customFormat="1">
      <c r="A394" s="14"/>
      <c r="B394" s="259"/>
      <c r="C394" s="260"/>
      <c r="D394" s="242" t="s">
        <v>200</v>
      </c>
      <c r="E394" s="261" t="s">
        <v>1</v>
      </c>
      <c r="F394" s="262" t="s">
        <v>4782</v>
      </c>
      <c r="G394" s="260"/>
      <c r="H394" s="263">
        <v>4</v>
      </c>
      <c r="I394" s="264"/>
      <c r="J394" s="260"/>
      <c r="K394" s="260"/>
      <c r="L394" s="265"/>
      <c r="M394" s="266"/>
      <c r="N394" s="267"/>
      <c r="O394" s="267"/>
      <c r="P394" s="267"/>
      <c r="Q394" s="267"/>
      <c r="R394" s="267"/>
      <c r="S394" s="267"/>
      <c r="T394" s="268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T394" s="269" t="s">
        <v>200</v>
      </c>
      <c r="AU394" s="269" t="s">
        <v>82</v>
      </c>
      <c r="AV394" s="14" t="s">
        <v>82</v>
      </c>
      <c r="AW394" s="14" t="s">
        <v>30</v>
      </c>
      <c r="AX394" s="14" t="s">
        <v>73</v>
      </c>
      <c r="AY394" s="269" t="s">
        <v>189</v>
      </c>
    </row>
    <row r="395" s="15" customFormat="1">
      <c r="A395" s="15"/>
      <c r="B395" s="270"/>
      <c r="C395" s="271"/>
      <c r="D395" s="242" t="s">
        <v>200</v>
      </c>
      <c r="E395" s="272" t="s">
        <v>1</v>
      </c>
      <c r="F395" s="273" t="s">
        <v>207</v>
      </c>
      <c r="G395" s="271"/>
      <c r="H395" s="274">
        <v>4</v>
      </c>
      <c r="I395" s="275"/>
      <c r="J395" s="271"/>
      <c r="K395" s="271"/>
      <c r="L395" s="276"/>
      <c r="M395" s="277"/>
      <c r="N395" s="278"/>
      <c r="O395" s="278"/>
      <c r="P395" s="278"/>
      <c r="Q395" s="278"/>
      <c r="R395" s="278"/>
      <c r="S395" s="278"/>
      <c r="T395" s="279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T395" s="280" t="s">
        <v>200</v>
      </c>
      <c r="AU395" s="280" t="s">
        <v>82</v>
      </c>
      <c r="AV395" s="15" t="s">
        <v>195</v>
      </c>
      <c r="AW395" s="15" t="s">
        <v>30</v>
      </c>
      <c r="AX395" s="15" t="s">
        <v>80</v>
      </c>
      <c r="AY395" s="280" t="s">
        <v>189</v>
      </c>
    </row>
    <row r="396" s="2" customFormat="1" ht="21.75" customHeight="1">
      <c r="A396" s="39"/>
      <c r="B396" s="40"/>
      <c r="C396" s="281" t="s">
        <v>682</v>
      </c>
      <c r="D396" s="281" t="s">
        <v>273</v>
      </c>
      <c r="E396" s="282" t="s">
        <v>4809</v>
      </c>
      <c r="F396" s="283" t="s">
        <v>4810</v>
      </c>
      <c r="G396" s="284" t="s">
        <v>359</v>
      </c>
      <c r="H396" s="285">
        <v>1</v>
      </c>
      <c r="I396" s="286"/>
      <c r="J396" s="287">
        <f>ROUND(I396*H396,2)</f>
        <v>0</v>
      </c>
      <c r="K396" s="288"/>
      <c r="L396" s="289"/>
      <c r="M396" s="290" t="s">
        <v>1</v>
      </c>
      <c r="N396" s="291" t="s">
        <v>38</v>
      </c>
      <c r="O396" s="92"/>
      <c r="P396" s="238">
        <f>O396*H396</f>
        <v>0</v>
      </c>
      <c r="Q396" s="238">
        <v>0</v>
      </c>
      <c r="R396" s="238">
        <f>Q396*H396</f>
        <v>0</v>
      </c>
      <c r="S396" s="238">
        <v>0</v>
      </c>
      <c r="T396" s="239">
        <f>S396*H396</f>
        <v>0</v>
      </c>
      <c r="U396" s="39"/>
      <c r="V396" s="39"/>
      <c r="W396" s="39"/>
      <c r="X396" s="39"/>
      <c r="Y396" s="39"/>
      <c r="Z396" s="39"/>
      <c r="AA396" s="39"/>
      <c r="AB396" s="39"/>
      <c r="AC396" s="39"/>
      <c r="AD396" s="39"/>
      <c r="AE396" s="39"/>
      <c r="AR396" s="240" t="s">
        <v>471</v>
      </c>
      <c r="AT396" s="240" t="s">
        <v>273</v>
      </c>
      <c r="AU396" s="240" t="s">
        <v>82</v>
      </c>
      <c r="AY396" s="18" t="s">
        <v>189</v>
      </c>
      <c r="BE396" s="241">
        <f>IF(N396="základní",J396,0)</f>
        <v>0</v>
      </c>
      <c r="BF396" s="241">
        <f>IF(N396="snížená",J396,0)</f>
        <v>0</v>
      </c>
      <c r="BG396" s="241">
        <f>IF(N396="zákl. přenesená",J396,0)</f>
        <v>0</v>
      </c>
      <c r="BH396" s="241">
        <f>IF(N396="sníž. přenesená",J396,0)</f>
        <v>0</v>
      </c>
      <c r="BI396" s="241">
        <f>IF(N396="nulová",J396,0)</f>
        <v>0</v>
      </c>
      <c r="BJ396" s="18" t="s">
        <v>80</v>
      </c>
      <c r="BK396" s="241">
        <f>ROUND(I396*H396,2)</f>
        <v>0</v>
      </c>
      <c r="BL396" s="18" t="s">
        <v>306</v>
      </c>
      <c r="BM396" s="240" t="s">
        <v>4811</v>
      </c>
    </row>
    <row r="397" s="2" customFormat="1">
      <c r="A397" s="39"/>
      <c r="B397" s="40"/>
      <c r="C397" s="41"/>
      <c r="D397" s="242" t="s">
        <v>197</v>
      </c>
      <c r="E397" s="41"/>
      <c r="F397" s="243" t="s">
        <v>4810</v>
      </c>
      <c r="G397" s="41"/>
      <c r="H397" s="41"/>
      <c r="I397" s="244"/>
      <c r="J397" s="41"/>
      <c r="K397" s="41"/>
      <c r="L397" s="45"/>
      <c r="M397" s="245"/>
      <c r="N397" s="246"/>
      <c r="O397" s="92"/>
      <c r="P397" s="92"/>
      <c r="Q397" s="92"/>
      <c r="R397" s="92"/>
      <c r="S397" s="92"/>
      <c r="T397" s="93"/>
      <c r="U397" s="39"/>
      <c r="V397" s="39"/>
      <c r="W397" s="39"/>
      <c r="X397" s="39"/>
      <c r="Y397" s="39"/>
      <c r="Z397" s="39"/>
      <c r="AA397" s="39"/>
      <c r="AB397" s="39"/>
      <c r="AC397" s="39"/>
      <c r="AD397" s="39"/>
      <c r="AE397" s="39"/>
      <c r="AT397" s="18" t="s">
        <v>197</v>
      </c>
      <c r="AU397" s="18" t="s">
        <v>82</v>
      </c>
    </row>
    <row r="398" s="14" customFormat="1">
      <c r="A398" s="14"/>
      <c r="B398" s="259"/>
      <c r="C398" s="260"/>
      <c r="D398" s="242" t="s">
        <v>200</v>
      </c>
      <c r="E398" s="261" t="s">
        <v>1</v>
      </c>
      <c r="F398" s="262" t="s">
        <v>4646</v>
      </c>
      <c r="G398" s="260"/>
      <c r="H398" s="263">
        <v>1</v>
      </c>
      <c r="I398" s="264"/>
      <c r="J398" s="260"/>
      <c r="K398" s="260"/>
      <c r="L398" s="265"/>
      <c r="M398" s="266"/>
      <c r="N398" s="267"/>
      <c r="O398" s="267"/>
      <c r="P398" s="267"/>
      <c r="Q398" s="267"/>
      <c r="R398" s="267"/>
      <c r="S398" s="267"/>
      <c r="T398" s="268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T398" s="269" t="s">
        <v>200</v>
      </c>
      <c r="AU398" s="269" t="s">
        <v>82</v>
      </c>
      <c r="AV398" s="14" t="s">
        <v>82</v>
      </c>
      <c r="AW398" s="14" t="s">
        <v>30</v>
      </c>
      <c r="AX398" s="14" t="s">
        <v>73</v>
      </c>
      <c r="AY398" s="269" t="s">
        <v>189</v>
      </c>
    </row>
    <row r="399" s="15" customFormat="1">
      <c r="A399" s="15"/>
      <c r="B399" s="270"/>
      <c r="C399" s="271"/>
      <c r="D399" s="242" t="s">
        <v>200</v>
      </c>
      <c r="E399" s="272" t="s">
        <v>1</v>
      </c>
      <c r="F399" s="273" t="s">
        <v>207</v>
      </c>
      <c r="G399" s="271"/>
      <c r="H399" s="274">
        <v>1</v>
      </c>
      <c r="I399" s="275"/>
      <c r="J399" s="271"/>
      <c r="K399" s="271"/>
      <c r="L399" s="276"/>
      <c r="M399" s="277"/>
      <c r="N399" s="278"/>
      <c r="O399" s="278"/>
      <c r="P399" s="278"/>
      <c r="Q399" s="278"/>
      <c r="R399" s="278"/>
      <c r="S399" s="278"/>
      <c r="T399" s="279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T399" s="280" t="s">
        <v>200</v>
      </c>
      <c r="AU399" s="280" t="s">
        <v>82</v>
      </c>
      <c r="AV399" s="15" t="s">
        <v>195</v>
      </c>
      <c r="AW399" s="15" t="s">
        <v>30</v>
      </c>
      <c r="AX399" s="15" t="s">
        <v>80</v>
      </c>
      <c r="AY399" s="280" t="s">
        <v>189</v>
      </c>
    </row>
    <row r="400" s="2" customFormat="1" ht="21.75" customHeight="1">
      <c r="A400" s="39"/>
      <c r="B400" s="40"/>
      <c r="C400" s="228" t="s">
        <v>689</v>
      </c>
      <c r="D400" s="228" t="s">
        <v>191</v>
      </c>
      <c r="E400" s="229" t="s">
        <v>4812</v>
      </c>
      <c r="F400" s="230" t="s">
        <v>4813</v>
      </c>
      <c r="G400" s="231" t="s">
        <v>359</v>
      </c>
      <c r="H400" s="232">
        <v>1</v>
      </c>
      <c r="I400" s="233"/>
      <c r="J400" s="234">
        <f>ROUND(I400*H400,2)</f>
        <v>0</v>
      </c>
      <c r="K400" s="235"/>
      <c r="L400" s="45"/>
      <c r="M400" s="236" t="s">
        <v>1</v>
      </c>
      <c r="N400" s="237" t="s">
        <v>38</v>
      </c>
      <c r="O400" s="92"/>
      <c r="P400" s="238">
        <f>O400*H400</f>
        <v>0</v>
      </c>
      <c r="Q400" s="238">
        <v>1.9570000000000001E-05</v>
      </c>
      <c r="R400" s="238">
        <f>Q400*H400</f>
        <v>1.9570000000000001E-05</v>
      </c>
      <c r="S400" s="238">
        <v>0</v>
      </c>
      <c r="T400" s="239">
        <f>S400*H400</f>
        <v>0</v>
      </c>
      <c r="U400" s="39"/>
      <c r="V400" s="39"/>
      <c r="W400" s="39"/>
      <c r="X400" s="39"/>
      <c r="Y400" s="39"/>
      <c r="Z400" s="39"/>
      <c r="AA400" s="39"/>
      <c r="AB400" s="39"/>
      <c r="AC400" s="39"/>
      <c r="AD400" s="39"/>
      <c r="AE400" s="39"/>
      <c r="AR400" s="240" t="s">
        <v>306</v>
      </c>
      <c r="AT400" s="240" t="s">
        <v>191</v>
      </c>
      <c r="AU400" s="240" t="s">
        <v>82</v>
      </c>
      <c r="AY400" s="18" t="s">
        <v>189</v>
      </c>
      <c r="BE400" s="241">
        <f>IF(N400="základní",J400,0)</f>
        <v>0</v>
      </c>
      <c r="BF400" s="241">
        <f>IF(N400="snížená",J400,0)</f>
        <v>0</v>
      </c>
      <c r="BG400" s="241">
        <f>IF(N400="zákl. přenesená",J400,0)</f>
        <v>0</v>
      </c>
      <c r="BH400" s="241">
        <f>IF(N400="sníž. přenesená",J400,0)</f>
        <v>0</v>
      </c>
      <c r="BI400" s="241">
        <f>IF(N400="nulová",J400,0)</f>
        <v>0</v>
      </c>
      <c r="BJ400" s="18" t="s">
        <v>80</v>
      </c>
      <c r="BK400" s="241">
        <f>ROUND(I400*H400,2)</f>
        <v>0</v>
      </c>
      <c r="BL400" s="18" t="s">
        <v>306</v>
      </c>
      <c r="BM400" s="240" t="s">
        <v>4814</v>
      </c>
    </row>
    <row r="401" s="2" customFormat="1">
      <c r="A401" s="39"/>
      <c r="B401" s="40"/>
      <c r="C401" s="41"/>
      <c r="D401" s="242" t="s">
        <v>197</v>
      </c>
      <c r="E401" s="41"/>
      <c r="F401" s="243" t="s">
        <v>4813</v>
      </c>
      <c r="G401" s="41"/>
      <c r="H401" s="41"/>
      <c r="I401" s="244"/>
      <c r="J401" s="41"/>
      <c r="K401" s="41"/>
      <c r="L401" s="45"/>
      <c r="M401" s="245"/>
      <c r="N401" s="246"/>
      <c r="O401" s="92"/>
      <c r="P401" s="92"/>
      <c r="Q401" s="92"/>
      <c r="R401" s="92"/>
      <c r="S401" s="92"/>
      <c r="T401" s="93"/>
      <c r="U401" s="39"/>
      <c r="V401" s="39"/>
      <c r="W401" s="39"/>
      <c r="X401" s="39"/>
      <c r="Y401" s="39"/>
      <c r="Z401" s="39"/>
      <c r="AA401" s="39"/>
      <c r="AB401" s="39"/>
      <c r="AC401" s="39"/>
      <c r="AD401" s="39"/>
      <c r="AE401" s="39"/>
      <c r="AT401" s="18" t="s">
        <v>197</v>
      </c>
      <c r="AU401" s="18" t="s">
        <v>82</v>
      </c>
    </row>
    <row r="402" s="2" customFormat="1">
      <c r="A402" s="39"/>
      <c r="B402" s="40"/>
      <c r="C402" s="41"/>
      <c r="D402" s="247" t="s">
        <v>198</v>
      </c>
      <c r="E402" s="41"/>
      <c r="F402" s="248" t="s">
        <v>4815</v>
      </c>
      <c r="G402" s="41"/>
      <c r="H402" s="41"/>
      <c r="I402" s="244"/>
      <c r="J402" s="41"/>
      <c r="K402" s="41"/>
      <c r="L402" s="45"/>
      <c r="M402" s="245"/>
      <c r="N402" s="246"/>
      <c r="O402" s="92"/>
      <c r="P402" s="92"/>
      <c r="Q402" s="92"/>
      <c r="R402" s="92"/>
      <c r="S402" s="92"/>
      <c r="T402" s="93"/>
      <c r="U402" s="39"/>
      <c r="V402" s="39"/>
      <c r="W402" s="39"/>
      <c r="X402" s="39"/>
      <c r="Y402" s="39"/>
      <c r="Z402" s="39"/>
      <c r="AA402" s="39"/>
      <c r="AB402" s="39"/>
      <c r="AC402" s="39"/>
      <c r="AD402" s="39"/>
      <c r="AE402" s="39"/>
      <c r="AT402" s="18" t="s">
        <v>198</v>
      </c>
      <c r="AU402" s="18" t="s">
        <v>82</v>
      </c>
    </row>
    <row r="403" s="14" customFormat="1">
      <c r="A403" s="14"/>
      <c r="B403" s="259"/>
      <c r="C403" s="260"/>
      <c r="D403" s="242" t="s">
        <v>200</v>
      </c>
      <c r="E403" s="261" t="s">
        <v>1</v>
      </c>
      <c r="F403" s="262" t="s">
        <v>80</v>
      </c>
      <c r="G403" s="260"/>
      <c r="H403" s="263">
        <v>1</v>
      </c>
      <c r="I403" s="264"/>
      <c r="J403" s="260"/>
      <c r="K403" s="260"/>
      <c r="L403" s="265"/>
      <c r="M403" s="266"/>
      <c r="N403" s="267"/>
      <c r="O403" s="267"/>
      <c r="P403" s="267"/>
      <c r="Q403" s="267"/>
      <c r="R403" s="267"/>
      <c r="S403" s="267"/>
      <c r="T403" s="268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  <c r="AE403" s="14"/>
      <c r="AT403" s="269" t="s">
        <v>200</v>
      </c>
      <c r="AU403" s="269" t="s">
        <v>82</v>
      </c>
      <c r="AV403" s="14" t="s">
        <v>82</v>
      </c>
      <c r="AW403" s="14" t="s">
        <v>30</v>
      </c>
      <c r="AX403" s="14" t="s">
        <v>73</v>
      </c>
      <c r="AY403" s="269" t="s">
        <v>189</v>
      </c>
    </row>
    <row r="404" s="15" customFormat="1">
      <c r="A404" s="15"/>
      <c r="B404" s="270"/>
      <c r="C404" s="271"/>
      <c r="D404" s="242" t="s">
        <v>200</v>
      </c>
      <c r="E404" s="272" t="s">
        <v>1</v>
      </c>
      <c r="F404" s="273" t="s">
        <v>207</v>
      </c>
      <c r="G404" s="271"/>
      <c r="H404" s="274">
        <v>1</v>
      </c>
      <c r="I404" s="275"/>
      <c r="J404" s="271"/>
      <c r="K404" s="271"/>
      <c r="L404" s="276"/>
      <c r="M404" s="277"/>
      <c r="N404" s="278"/>
      <c r="O404" s="278"/>
      <c r="P404" s="278"/>
      <c r="Q404" s="278"/>
      <c r="R404" s="278"/>
      <c r="S404" s="278"/>
      <c r="T404" s="279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T404" s="280" t="s">
        <v>200</v>
      </c>
      <c r="AU404" s="280" t="s">
        <v>82</v>
      </c>
      <c r="AV404" s="15" t="s">
        <v>195</v>
      </c>
      <c r="AW404" s="15" t="s">
        <v>30</v>
      </c>
      <c r="AX404" s="15" t="s">
        <v>80</v>
      </c>
      <c r="AY404" s="280" t="s">
        <v>189</v>
      </c>
    </row>
    <row r="405" s="2" customFormat="1" ht="16.5" customHeight="1">
      <c r="A405" s="39"/>
      <c r="B405" s="40"/>
      <c r="C405" s="281" t="s">
        <v>698</v>
      </c>
      <c r="D405" s="281" t="s">
        <v>273</v>
      </c>
      <c r="E405" s="282" t="s">
        <v>4816</v>
      </c>
      <c r="F405" s="283" t="s">
        <v>4817</v>
      </c>
      <c r="G405" s="284" t="s">
        <v>359</v>
      </c>
      <c r="H405" s="285">
        <v>1</v>
      </c>
      <c r="I405" s="286"/>
      <c r="J405" s="287">
        <f>ROUND(I405*H405,2)</f>
        <v>0</v>
      </c>
      <c r="K405" s="288"/>
      <c r="L405" s="289"/>
      <c r="M405" s="290" t="s">
        <v>1</v>
      </c>
      <c r="N405" s="291" t="s">
        <v>38</v>
      </c>
      <c r="O405" s="92"/>
      <c r="P405" s="238">
        <f>O405*H405</f>
        <v>0</v>
      </c>
      <c r="Q405" s="238">
        <v>0</v>
      </c>
      <c r="R405" s="238">
        <f>Q405*H405</f>
        <v>0</v>
      </c>
      <c r="S405" s="238">
        <v>0</v>
      </c>
      <c r="T405" s="239">
        <f>S405*H405</f>
        <v>0</v>
      </c>
      <c r="U405" s="39"/>
      <c r="V405" s="39"/>
      <c r="W405" s="39"/>
      <c r="X405" s="39"/>
      <c r="Y405" s="39"/>
      <c r="Z405" s="39"/>
      <c r="AA405" s="39"/>
      <c r="AB405" s="39"/>
      <c r="AC405" s="39"/>
      <c r="AD405" s="39"/>
      <c r="AE405" s="39"/>
      <c r="AR405" s="240" t="s">
        <v>471</v>
      </c>
      <c r="AT405" s="240" t="s">
        <v>273</v>
      </c>
      <c r="AU405" s="240" t="s">
        <v>82</v>
      </c>
      <c r="AY405" s="18" t="s">
        <v>189</v>
      </c>
      <c r="BE405" s="241">
        <f>IF(N405="základní",J405,0)</f>
        <v>0</v>
      </c>
      <c r="BF405" s="241">
        <f>IF(N405="snížená",J405,0)</f>
        <v>0</v>
      </c>
      <c r="BG405" s="241">
        <f>IF(N405="zákl. přenesená",J405,0)</f>
        <v>0</v>
      </c>
      <c r="BH405" s="241">
        <f>IF(N405="sníž. přenesená",J405,0)</f>
        <v>0</v>
      </c>
      <c r="BI405" s="241">
        <f>IF(N405="nulová",J405,0)</f>
        <v>0</v>
      </c>
      <c r="BJ405" s="18" t="s">
        <v>80</v>
      </c>
      <c r="BK405" s="241">
        <f>ROUND(I405*H405,2)</f>
        <v>0</v>
      </c>
      <c r="BL405" s="18" t="s">
        <v>306</v>
      </c>
      <c r="BM405" s="240" t="s">
        <v>4818</v>
      </c>
    </row>
    <row r="406" s="2" customFormat="1">
      <c r="A406" s="39"/>
      <c r="B406" s="40"/>
      <c r="C406" s="41"/>
      <c r="D406" s="242" t="s">
        <v>197</v>
      </c>
      <c r="E406" s="41"/>
      <c r="F406" s="243" t="s">
        <v>4817</v>
      </c>
      <c r="G406" s="41"/>
      <c r="H406" s="41"/>
      <c r="I406" s="244"/>
      <c r="J406" s="41"/>
      <c r="K406" s="41"/>
      <c r="L406" s="45"/>
      <c r="M406" s="245"/>
      <c r="N406" s="246"/>
      <c r="O406" s="92"/>
      <c r="P406" s="92"/>
      <c r="Q406" s="92"/>
      <c r="R406" s="92"/>
      <c r="S406" s="92"/>
      <c r="T406" s="93"/>
      <c r="U406" s="39"/>
      <c r="V406" s="39"/>
      <c r="W406" s="39"/>
      <c r="X406" s="39"/>
      <c r="Y406" s="39"/>
      <c r="Z406" s="39"/>
      <c r="AA406" s="39"/>
      <c r="AB406" s="39"/>
      <c r="AC406" s="39"/>
      <c r="AD406" s="39"/>
      <c r="AE406" s="39"/>
      <c r="AT406" s="18" t="s">
        <v>197</v>
      </c>
      <c r="AU406" s="18" t="s">
        <v>82</v>
      </c>
    </row>
    <row r="407" s="14" customFormat="1">
      <c r="A407" s="14"/>
      <c r="B407" s="259"/>
      <c r="C407" s="260"/>
      <c r="D407" s="242" t="s">
        <v>200</v>
      </c>
      <c r="E407" s="261" t="s">
        <v>1</v>
      </c>
      <c r="F407" s="262" t="s">
        <v>4646</v>
      </c>
      <c r="G407" s="260"/>
      <c r="H407" s="263">
        <v>1</v>
      </c>
      <c r="I407" s="264"/>
      <c r="J407" s="260"/>
      <c r="K407" s="260"/>
      <c r="L407" s="265"/>
      <c r="M407" s="266"/>
      <c r="N407" s="267"/>
      <c r="O407" s="267"/>
      <c r="P407" s="267"/>
      <c r="Q407" s="267"/>
      <c r="R407" s="267"/>
      <c r="S407" s="267"/>
      <c r="T407" s="268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T407" s="269" t="s">
        <v>200</v>
      </c>
      <c r="AU407" s="269" t="s">
        <v>82</v>
      </c>
      <c r="AV407" s="14" t="s">
        <v>82</v>
      </c>
      <c r="AW407" s="14" t="s">
        <v>30</v>
      </c>
      <c r="AX407" s="14" t="s">
        <v>73</v>
      </c>
      <c r="AY407" s="269" t="s">
        <v>189</v>
      </c>
    </row>
    <row r="408" s="15" customFormat="1">
      <c r="A408" s="15"/>
      <c r="B408" s="270"/>
      <c r="C408" s="271"/>
      <c r="D408" s="242" t="s">
        <v>200</v>
      </c>
      <c r="E408" s="272" t="s">
        <v>1</v>
      </c>
      <c r="F408" s="273" t="s">
        <v>207</v>
      </c>
      <c r="G408" s="271"/>
      <c r="H408" s="274">
        <v>1</v>
      </c>
      <c r="I408" s="275"/>
      <c r="J408" s="271"/>
      <c r="K408" s="271"/>
      <c r="L408" s="276"/>
      <c r="M408" s="277"/>
      <c r="N408" s="278"/>
      <c r="O408" s="278"/>
      <c r="P408" s="278"/>
      <c r="Q408" s="278"/>
      <c r="R408" s="278"/>
      <c r="S408" s="278"/>
      <c r="T408" s="279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  <c r="AT408" s="280" t="s">
        <v>200</v>
      </c>
      <c r="AU408" s="280" t="s">
        <v>82</v>
      </c>
      <c r="AV408" s="15" t="s">
        <v>195</v>
      </c>
      <c r="AW408" s="15" t="s">
        <v>30</v>
      </c>
      <c r="AX408" s="15" t="s">
        <v>80</v>
      </c>
      <c r="AY408" s="280" t="s">
        <v>189</v>
      </c>
    </row>
    <row r="409" s="2" customFormat="1" ht="16.5" customHeight="1">
      <c r="A409" s="39"/>
      <c r="B409" s="40"/>
      <c r="C409" s="228" t="s">
        <v>706</v>
      </c>
      <c r="D409" s="228" t="s">
        <v>191</v>
      </c>
      <c r="E409" s="229" t="s">
        <v>4819</v>
      </c>
      <c r="F409" s="230" t="s">
        <v>4820</v>
      </c>
      <c r="G409" s="231" t="s">
        <v>359</v>
      </c>
      <c r="H409" s="232">
        <v>1</v>
      </c>
      <c r="I409" s="233"/>
      <c r="J409" s="234">
        <f>ROUND(I409*H409,2)</f>
        <v>0</v>
      </c>
      <c r="K409" s="235"/>
      <c r="L409" s="45"/>
      <c r="M409" s="236" t="s">
        <v>1</v>
      </c>
      <c r="N409" s="237" t="s">
        <v>38</v>
      </c>
      <c r="O409" s="92"/>
      <c r="P409" s="238">
        <f>O409*H409</f>
        <v>0</v>
      </c>
      <c r="Q409" s="238">
        <v>2.5709999999999999E-05</v>
      </c>
      <c r="R409" s="238">
        <f>Q409*H409</f>
        <v>2.5709999999999999E-05</v>
      </c>
      <c r="S409" s="238">
        <v>0</v>
      </c>
      <c r="T409" s="239">
        <f>S409*H409</f>
        <v>0</v>
      </c>
      <c r="U409" s="39"/>
      <c r="V409" s="39"/>
      <c r="W409" s="39"/>
      <c r="X409" s="39"/>
      <c r="Y409" s="39"/>
      <c r="Z409" s="39"/>
      <c r="AA409" s="39"/>
      <c r="AB409" s="39"/>
      <c r="AC409" s="39"/>
      <c r="AD409" s="39"/>
      <c r="AE409" s="39"/>
      <c r="AR409" s="240" t="s">
        <v>306</v>
      </c>
      <c r="AT409" s="240" t="s">
        <v>191</v>
      </c>
      <c r="AU409" s="240" t="s">
        <v>82</v>
      </c>
      <c r="AY409" s="18" t="s">
        <v>189</v>
      </c>
      <c r="BE409" s="241">
        <f>IF(N409="základní",J409,0)</f>
        <v>0</v>
      </c>
      <c r="BF409" s="241">
        <f>IF(N409="snížená",J409,0)</f>
        <v>0</v>
      </c>
      <c r="BG409" s="241">
        <f>IF(N409="zákl. přenesená",J409,0)</f>
        <v>0</v>
      </c>
      <c r="BH409" s="241">
        <f>IF(N409="sníž. přenesená",J409,0)</f>
        <v>0</v>
      </c>
      <c r="BI409" s="241">
        <f>IF(N409="nulová",J409,0)</f>
        <v>0</v>
      </c>
      <c r="BJ409" s="18" t="s">
        <v>80</v>
      </c>
      <c r="BK409" s="241">
        <f>ROUND(I409*H409,2)</f>
        <v>0</v>
      </c>
      <c r="BL409" s="18" t="s">
        <v>306</v>
      </c>
      <c r="BM409" s="240" t="s">
        <v>4821</v>
      </c>
    </row>
    <row r="410" s="2" customFormat="1">
      <c r="A410" s="39"/>
      <c r="B410" s="40"/>
      <c r="C410" s="41"/>
      <c r="D410" s="242" t="s">
        <v>197</v>
      </c>
      <c r="E410" s="41"/>
      <c r="F410" s="243" t="s">
        <v>4820</v>
      </c>
      <c r="G410" s="41"/>
      <c r="H410" s="41"/>
      <c r="I410" s="244"/>
      <c r="J410" s="41"/>
      <c r="K410" s="41"/>
      <c r="L410" s="45"/>
      <c r="M410" s="245"/>
      <c r="N410" s="246"/>
      <c r="O410" s="92"/>
      <c r="P410" s="92"/>
      <c r="Q410" s="92"/>
      <c r="R410" s="92"/>
      <c r="S410" s="92"/>
      <c r="T410" s="93"/>
      <c r="U410" s="39"/>
      <c r="V410" s="39"/>
      <c r="W410" s="39"/>
      <c r="X410" s="39"/>
      <c r="Y410" s="39"/>
      <c r="Z410" s="39"/>
      <c r="AA410" s="39"/>
      <c r="AB410" s="39"/>
      <c r="AC410" s="39"/>
      <c r="AD410" s="39"/>
      <c r="AE410" s="39"/>
      <c r="AT410" s="18" t="s">
        <v>197</v>
      </c>
      <c r="AU410" s="18" t="s">
        <v>82</v>
      </c>
    </row>
    <row r="411" s="2" customFormat="1">
      <c r="A411" s="39"/>
      <c r="B411" s="40"/>
      <c r="C411" s="41"/>
      <c r="D411" s="247" t="s">
        <v>198</v>
      </c>
      <c r="E411" s="41"/>
      <c r="F411" s="248" t="s">
        <v>4822</v>
      </c>
      <c r="G411" s="41"/>
      <c r="H411" s="41"/>
      <c r="I411" s="244"/>
      <c r="J411" s="41"/>
      <c r="K411" s="41"/>
      <c r="L411" s="45"/>
      <c r="M411" s="245"/>
      <c r="N411" s="246"/>
      <c r="O411" s="92"/>
      <c r="P411" s="92"/>
      <c r="Q411" s="92"/>
      <c r="R411" s="92"/>
      <c r="S411" s="92"/>
      <c r="T411" s="93"/>
      <c r="U411" s="39"/>
      <c r="V411" s="39"/>
      <c r="W411" s="39"/>
      <c r="X411" s="39"/>
      <c r="Y411" s="39"/>
      <c r="Z411" s="39"/>
      <c r="AA411" s="39"/>
      <c r="AB411" s="39"/>
      <c r="AC411" s="39"/>
      <c r="AD411" s="39"/>
      <c r="AE411" s="39"/>
      <c r="AT411" s="18" t="s">
        <v>198</v>
      </c>
      <c r="AU411" s="18" t="s">
        <v>82</v>
      </c>
    </row>
    <row r="412" s="14" customFormat="1">
      <c r="A412" s="14"/>
      <c r="B412" s="259"/>
      <c r="C412" s="260"/>
      <c r="D412" s="242" t="s">
        <v>200</v>
      </c>
      <c r="E412" s="261" t="s">
        <v>1</v>
      </c>
      <c r="F412" s="262" t="s">
        <v>4646</v>
      </c>
      <c r="G412" s="260"/>
      <c r="H412" s="263">
        <v>1</v>
      </c>
      <c r="I412" s="264"/>
      <c r="J412" s="260"/>
      <c r="K412" s="260"/>
      <c r="L412" s="265"/>
      <c r="M412" s="266"/>
      <c r="N412" s="267"/>
      <c r="O412" s="267"/>
      <c r="P412" s="267"/>
      <c r="Q412" s="267"/>
      <c r="R412" s="267"/>
      <c r="S412" s="267"/>
      <c r="T412" s="268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T412" s="269" t="s">
        <v>200</v>
      </c>
      <c r="AU412" s="269" t="s">
        <v>82</v>
      </c>
      <c r="AV412" s="14" t="s">
        <v>82</v>
      </c>
      <c r="AW412" s="14" t="s">
        <v>30</v>
      </c>
      <c r="AX412" s="14" t="s">
        <v>73</v>
      </c>
      <c r="AY412" s="269" t="s">
        <v>189</v>
      </c>
    </row>
    <row r="413" s="15" customFormat="1">
      <c r="A413" s="15"/>
      <c r="B413" s="270"/>
      <c r="C413" s="271"/>
      <c r="D413" s="242" t="s">
        <v>200</v>
      </c>
      <c r="E413" s="272" t="s">
        <v>1</v>
      </c>
      <c r="F413" s="273" t="s">
        <v>207</v>
      </c>
      <c r="G413" s="271"/>
      <c r="H413" s="274">
        <v>1</v>
      </c>
      <c r="I413" s="275"/>
      <c r="J413" s="271"/>
      <c r="K413" s="271"/>
      <c r="L413" s="276"/>
      <c r="M413" s="277"/>
      <c r="N413" s="278"/>
      <c r="O413" s="278"/>
      <c r="P413" s="278"/>
      <c r="Q413" s="278"/>
      <c r="R413" s="278"/>
      <c r="S413" s="278"/>
      <c r="T413" s="279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T413" s="280" t="s">
        <v>200</v>
      </c>
      <c r="AU413" s="280" t="s">
        <v>82</v>
      </c>
      <c r="AV413" s="15" t="s">
        <v>195</v>
      </c>
      <c r="AW413" s="15" t="s">
        <v>30</v>
      </c>
      <c r="AX413" s="15" t="s">
        <v>80</v>
      </c>
      <c r="AY413" s="280" t="s">
        <v>189</v>
      </c>
    </row>
    <row r="414" s="2" customFormat="1" ht="33" customHeight="1">
      <c r="A414" s="39"/>
      <c r="B414" s="40"/>
      <c r="C414" s="228" t="s">
        <v>711</v>
      </c>
      <c r="D414" s="228" t="s">
        <v>191</v>
      </c>
      <c r="E414" s="229" t="s">
        <v>4823</v>
      </c>
      <c r="F414" s="230" t="s">
        <v>4824</v>
      </c>
      <c r="G414" s="231" t="s">
        <v>359</v>
      </c>
      <c r="H414" s="232">
        <v>2</v>
      </c>
      <c r="I414" s="233"/>
      <c r="J414" s="234">
        <f>ROUND(I414*H414,2)</f>
        <v>0</v>
      </c>
      <c r="K414" s="235"/>
      <c r="L414" s="45"/>
      <c r="M414" s="236" t="s">
        <v>1</v>
      </c>
      <c r="N414" s="237" t="s">
        <v>38</v>
      </c>
      <c r="O414" s="92"/>
      <c r="P414" s="238">
        <f>O414*H414</f>
        <v>0</v>
      </c>
      <c r="Q414" s="238">
        <v>0</v>
      </c>
      <c r="R414" s="238">
        <f>Q414*H414</f>
        <v>0</v>
      </c>
      <c r="S414" s="238">
        <v>0</v>
      </c>
      <c r="T414" s="239">
        <f>S414*H414</f>
        <v>0</v>
      </c>
      <c r="U414" s="39"/>
      <c r="V414" s="39"/>
      <c r="W414" s="39"/>
      <c r="X414" s="39"/>
      <c r="Y414" s="39"/>
      <c r="Z414" s="39"/>
      <c r="AA414" s="39"/>
      <c r="AB414" s="39"/>
      <c r="AC414" s="39"/>
      <c r="AD414" s="39"/>
      <c r="AE414" s="39"/>
      <c r="AR414" s="240" t="s">
        <v>306</v>
      </c>
      <c r="AT414" s="240" t="s">
        <v>191</v>
      </c>
      <c r="AU414" s="240" t="s">
        <v>82</v>
      </c>
      <c r="AY414" s="18" t="s">
        <v>189</v>
      </c>
      <c r="BE414" s="241">
        <f>IF(N414="základní",J414,0)</f>
        <v>0</v>
      </c>
      <c r="BF414" s="241">
        <f>IF(N414="snížená",J414,0)</f>
        <v>0</v>
      </c>
      <c r="BG414" s="241">
        <f>IF(N414="zákl. přenesená",J414,0)</f>
        <v>0</v>
      </c>
      <c r="BH414" s="241">
        <f>IF(N414="sníž. přenesená",J414,0)</f>
        <v>0</v>
      </c>
      <c r="BI414" s="241">
        <f>IF(N414="nulová",J414,0)</f>
        <v>0</v>
      </c>
      <c r="BJ414" s="18" t="s">
        <v>80</v>
      </c>
      <c r="BK414" s="241">
        <f>ROUND(I414*H414,2)</f>
        <v>0</v>
      </c>
      <c r="BL414" s="18" t="s">
        <v>306</v>
      </c>
      <c r="BM414" s="240" t="s">
        <v>4825</v>
      </c>
    </row>
    <row r="415" s="2" customFormat="1">
      <c r="A415" s="39"/>
      <c r="B415" s="40"/>
      <c r="C415" s="41"/>
      <c r="D415" s="242" t="s">
        <v>197</v>
      </c>
      <c r="E415" s="41"/>
      <c r="F415" s="243" t="s">
        <v>4824</v>
      </c>
      <c r="G415" s="41"/>
      <c r="H415" s="41"/>
      <c r="I415" s="244"/>
      <c r="J415" s="41"/>
      <c r="K415" s="41"/>
      <c r="L415" s="45"/>
      <c r="M415" s="245"/>
      <c r="N415" s="246"/>
      <c r="O415" s="92"/>
      <c r="P415" s="92"/>
      <c r="Q415" s="92"/>
      <c r="R415" s="92"/>
      <c r="S415" s="92"/>
      <c r="T415" s="93"/>
      <c r="U415" s="39"/>
      <c r="V415" s="39"/>
      <c r="W415" s="39"/>
      <c r="X415" s="39"/>
      <c r="Y415" s="39"/>
      <c r="Z415" s="39"/>
      <c r="AA415" s="39"/>
      <c r="AB415" s="39"/>
      <c r="AC415" s="39"/>
      <c r="AD415" s="39"/>
      <c r="AE415" s="39"/>
      <c r="AT415" s="18" t="s">
        <v>197</v>
      </c>
      <c r="AU415" s="18" t="s">
        <v>82</v>
      </c>
    </row>
    <row r="416" s="14" customFormat="1">
      <c r="A416" s="14"/>
      <c r="B416" s="259"/>
      <c r="C416" s="260"/>
      <c r="D416" s="242" t="s">
        <v>200</v>
      </c>
      <c r="E416" s="261" t="s">
        <v>1</v>
      </c>
      <c r="F416" s="262" t="s">
        <v>4653</v>
      </c>
      <c r="G416" s="260"/>
      <c r="H416" s="263">
        <v>2</v>
      </c>
      <c r="I416" s="264"/>
      <c r="J416" s="260"/>
      <c r="K416" s="260"/>
      <c r="L416" s="265"/>
      <c r="M416" s="266"/>
      <c r="N416" s="267"/>
      <c r="O416" s="267"/>
      <c r="P416" s="267"/>
      <c r="Q416" s="267"/>
      <c r="R416" s="267"/>
      <c r="S416" s="267"/>
      <c r="T416" s="268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T416" s="269" t="s">
        <v>200</v>
      </c>
      <c r="AU416" s="269" t="s">
        <v>82</v>
      </c>
      <c r="AV416" s="14" t="s">
        <v>82</v>
      </c>
      <c r="AW416" s="14" t="s">
        <v>30</v>
      </c>
      <c r="AX416" s="14" t="s">
        <v>73</v>
      </c>
      <c r="AY416" s="269" t="s">
        <v>189</v>
      </c>
    </row>
    <row r="417" s="15" customFormat="1">
      <c r="A417" s="15"/>
      <c r="B417" s="270"/>
      <c r="C417" s="271"/>
      <c r="D417" s="242" t="s">
        <v>200</v>
      </c>
      <c r="E417" s="272" t="s">
        <v>1</v>
      </c>
      <c r="F417" s="273" t="s">
        <v>207</v>
      </c>
      <c r="G417" s="271"/>
      <c r="H417" s="274">
        <v>2</v>
      </c>
      <c r="I417" s="275"/>
      <c r="J417" s="271"/>
      <c r="K417" s="271"/>
      <c r="L417" s="276"/>
      <c r="M417" s="277"/>
      <c r="N417" s="278"/>
      <c r="O417" s="278"/>
      <c r="P417" s="278"/>
      <c r="Q417" s="278"/>
      <c r="R417" s="278"/>
      <c r="S417" s="278"/>
      <c r="T417" s="279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  <c r="AT417" s="280" t="s">
        <v>200</v>
      </c>
      <c r="AU417" s="280" t="s">
        <v>82</v>
      </c>
      <c r="AV417" s="15" t="s">
        <v>195</v>
      </c>
      <c r="AW417" s="15" t="s">
        <v>30</v>
      </c>
      <c r="AX417" s="15" t="s">
        <v>80</v>
      </c>
      <c r="AY417" s="280" t="s">
        <v>189</v>
      </c>
    </row>
    <row r="418" s="2" customFormat="1" ht="24.15" customHeight="1">
      <c r="A418" s="39"/>
      <c r="B418" s="40"/>
      <c r="C418" s="228" t="s">
        <v>726</v>
      </c>
      <c r="D418" s="228" t="s">
        <v>191</v>
      </c>
      <c r="E418" s="229" t="s">
        <v>4826</v>
      </c>
      <c r="F418" s="230" t="s">
        <v>4827</v>
      </c>
      <c r="G418" s="231" t="s">
        <v>466</v>
      </c>
      <c r="H418" s="232">
        <v>73</v>
      </c>
      <c r="I418" s="233"/>
      <c r="J418" s="234">
        <f>ROUND(I418*H418,2)</f>
        <v>0</v>
      </c>
      <c r="K418" s="235"/>
      <c r="L418" s="45"/>
      <c r="M418" s="236" t="s">
        <v>1</v>
      </c>
      <c r="N418" s="237" t="s">
        <v>38</v>
      </c>
      <c r="O418" s="92"/>
      <c r="P418" s="238">
        <f>O418*H418</f>
        <v>0</v>
      </c>
      <c r="Q418" s="238">
        <v>0.00018972349999999999</v>
      </c>
      <c r="R418" s="238">
        <f>Q418*H418</f>
        <v>0.013849815499999999</v>
      </c>
      <c r="S418" s="238">
        <v>0</v>
      </c>
      <c r="T418" s="239">
        <f>S418*H418</f>
        <v>0</v>
      </c>
      <c r="U418" s="39"/>
      <c r="V418" s="39"/>
      <c r="W418" s="39"/>
      <c r="X418" s="39"/>
      <c r="Y418" s="39"/>
      <c r="Z418" s="39"/>
      <c r="AA418" s="39"/>
      <c r="AB418" s="39"/>
      <c r="AC418" s="39"/>
      <c r="AD418" s="39"/>
      <c r="AE418" s="39"/>
      <c r="AR418" s="240" t="s">
        <v>306</v>
      </c>
      <c r="AT418" s="240" t="s">
        <v>191</v>
      </c>
      <c r="AU418" s="240" t="s">
        <v>82</v>
      </c>
      <c r="AY418" s="18" t="s">
        <v>189</v>
      </c>
      <c r="BE418" s="241">
        <f>IF(N418="základní",J418,0)</f>
        <v>0</v>
      </c>
      <c r="BF418" s="241">
        <f>IF(N418="snížená",J418,0)</f>
        <v>0</v>
      </c>
      <c r="BG418" s="241">
        <f>IF(N418="zákl. přenesená",J418,0)</f>
        <v>0</v>
      </c>
      <c r="BH418" s="241">
        <f>IF(N418="sníž. přenesená",J418,0)</f>
        <v>0</v>
      </c>
      <c r="BI418" s="241">
        <f>IF(N418="nulová",J418,0)</f>
        <v>0</v>
      </c>
      <c r="BJ418" s="18" t="s">
        <v>80</v>
      </c>
      <c r="BK418" s="241">
        <f>ROUND(I418*H418,2)</f>
        <v>0</v>
      </c>
      <c r="BL418" s="18" t="s">
        <v>306</v>
      </c>
      <c r="BM418" s="240" t="s">
        <v>4828</v>
      </c>
    </row>
    <row r="419" s="2" customFormat="1">
      <c r="A419" s="39"/>
      <c r="B419" s="40"/>
      <c r="C419" s="41"/>
      <c r="D419" s="242" t="s">
        <v>197</v>
      </c>
      <c r="E419" s="41"/>
      <c r="F419" s="243" t="s">
        <v>4827</v>
      </c>
      <c r="G419" s="41"/>
      <c r="H419" s="41"/>
      <c r="I419" s="244"/>
      <c r="J419" s="41"/>
      <c r="K419" s="41"/>
      <c r="L419" s="45"/>
      <c r="M419" s="245"/>
      <c r="N419" s="246"/>
      <c r="O419" s="92"/>
      <c r="P419" s="92"/>
      <c r="Q419" s="92"/>
      <c r="R419" s="92"/>
      <c r="S419" s="92"/>
      <c r="T419" s="93"/>
      <c r="U419" s="39"/>
      <c r="V419" s="39"/>
      <c r="W419" s="39"/>
      <c r="X419" s="39"/>
      <c r="Y419" s="39"/>
      <c r="Z419" s="39"/>
      <c r="AA419" s="39"/>
      <c r="AB419" s="39"/>
      <c r="AC419" s="39"/>
      <c r="AD419" s="39"/>
      <c r="AE419" s="39"/>
      <c r="AT419" s="18" t="s">
        <v>197</v>
      </c>
      <c r="AU419" s="18" t="s">
        <v>82</v>
      </c>
    </row>
    <row r="420" s="2" customFormat="1">
      <c r="A420" s="39"/>
      <c r="B420" s="40"/>
      <c r="C420" s="41"/>
      <c r="D420" s="247" t="s">
        <v>198</v>
      </c>
      <c r="E420" s="41"/>
      <c r="F420" s="248" t="s">
        <v>4829</v>
      </c>
      <c r="G420" s="41"/>
      <c r="H420" s="41"/>
      <c r="I420" s="244"/>
      <c r="J420" s="41"/>
      <c r="K420" s="41"/>
      <c r="L420" s="45"/>
      <c r="M420" s="245"/>
      <c r="N420" s="246"/>
      <c r="O420" s="92"/>
      <c r="P420" s="92"/>
      <c r="Q420" s="92"/>
      <c r="R420" s="92"/>
      <c r="S420" s="92"/>
      <c r="T420" s="93"/>
      <c r="U420" s="39"/>
      <c r="V420" s="39"/>
      <c r="W420" s="39"/>
      <c r="X420" s="39"/>
      <c r="Y420" s="39"/>
      <c r="Z420" s="39"/>
      <c r="AA420" s="39"/>
      <c r="AB420" s="39"/>
      <c r="AC420" s="39"/>
      <c r="AD420" s="39"/>
      <c r="AE420" s="39"/>
      <c r="AT420" s="18" t="s">
        <v>198</v>
      </c>
      <c r="AU420" s="18" t="s">
        <v>82</v>
      </c>
    </row>
    <row r="421" s="14" customFormat="1">
      <c r="A421" s="14"/>
      <c r="B421" s="259"/>
      <c r="C421" s="260"/>
      <c r="D421" s="242" t="s">
        <v>200</v>
      </c>
      <c r="E421" s="261" t="s">
        <v>1</v>
      </c>
      <c r="F421" s="262" t="s">
        <v>4830</v>
      </c>
      <c r="G421" s="260"/>
      <c r="H421" s="263">
        <v>73</v>
      </c>
      <c r="I421" s="264"/>
      <c r="J421" s="260"/>
      <c r="K421" s="260"/>
      <c r="L421" s="265"/>
      <c r="M421" s="266"/>
      <c r="N421" s="267"/>
      <c r="O421" s="267"/>
      <c r="P421" s="267"/>
      <c r="Q421" s="267"/>
      <c r="R421" s="267"/>
      <c r="S421" s="267"/>
      <c r="T421" s="268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T421" s="269" t="s">
        <v>200</v>
      </c>
      <c r="AU421" s="269" t="s">
        <v>82</v>
      </c>
      <c r="AV421" s="14" t="s">
        <v>82</v>
      </c>
      <c r="AW421" s="14" t="s">
        <v>30</v>
      </c>
      <c r="AX421" s="14" t="s">
        <v>73</v>
      </c>
      <c r="AY421" s="269" t="s">
        <v>189</v>
      </c>
    </row>
    <row r="422" s="15" customFormat="1">
      <c r="A422" s="15"/>
      <c r="B422" s="270"/>
      <c r="C422" s="271"/>
      <c r="D422" s="242" t="s">
        <v>200</v>
      </c>
      <c r="E422" s="272" t="s">
        <v>1</v>
      </c>
      <c r="F422" s="273" t="s">
        <v>207</v>
      </c>
      <c r="G422" s="271"/>
      <c r="H422" s="274">
        <v>73</v>
      </c>
      <c r="I422" s="275"/>
      <c r="J422" s="271"/>
      <c r="K422" s="271"/>
      <c r="L422" s="276"/>
      <c r="M422" s="277"/>
      <c r="N422" s="278"/>
      <c r="O422" s="278"/>
      <c r="P422" s="278"/>
      <c r="Q422" s="278"/>
      <c r="R422" s="278"/>
      <c r="S422" s="278"/>
      <c r="T422" s="279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T422" s="280" t="s">
        <v>200</v>
      </c>
      <c r="AU422" s="280" t="s">
        <v>82</v>
      </c>
      <c r="AV422" s="15" t="s">
        <v>195</v>
      </c>
      <c r="AW422" s="15" t="s">
        <v>30</v>
      </c>
      <c r="AX422" s="15" t="s">
        <v>80</v>
      </c>
      <c r="AY422" s="280" t="s">
        <v>189</v>
      </c>
    </row>
    <row r="423" s="2" customFormat="1" ht="21.75" customHeight="1">
      <c r="A423" s="39"/>
      <c r="B423" s="40"/>
      <c r="C423" s="228" t="s">
        <v>734</v>
      </c>
      <c r="D423" s="228" t="s">
        <v>191</v>
      </c>
      <c r="E423" s="229" t="s">
        <v>4831</v>
      </c>
      <c r="F423" s="230" t="s">
        <v>4832</v>
      </c>
      <c r="G423" s="231" t="s">
        <v>466</v>
      </c>
      <c r="H423" s="232">
        <v>73</v>
      </c>
      <c r="I423" s="233"/>
      <c r="J423" s="234">
        <f>ROUND(I423*H423,2)</f>
        <v>0</v>
      </c>
      <c r="K423" s="235"/>
      <c r="L423" s="45"/>
      <c r="M423" s="236" t="s">
        <v>1</v>
      </c>
      <c r="N423" s="237" t="s">
        <v>38</v>
      </c>
      <c r="O423" s="92"/>
      <c r="P423" s="238">
        <f>O423*H423</f>
        <v>0</v>
      </c>
      <c r="Q423" s="238">
        <v>1.0000000000000001E-05</v>
      </c>
      <c r="R423" s="238">
        <f>Q423*H423</f>
        <v>0.00073000000000000007</v>
      </c>
      <c r="S423" s="238">
        <v>0</v>
      </c>
      <c r="T423" s="239">
        <f>S423*H423</f>
        <v>0</v>
      </c>
      <c r="U423" s="39"/>
      <c r="V423" s="39"/>
      <c r="W423" s="39"/>
      <c r="X423" s="39"/>
      <c r="Y423" s="39"/>
      <c r="Z423" s="39"/>
      <c r="AA423" s="39"/>
      <c r="AB423" s="39"/>
      <c r="AC423" s="39"/>
      <c r="AD423" s="39"/>
      <c r="AE423" s="39"/>
      <c r="AR423" s="240" t="s">
        <v>306</v>
      </c>
      <c r="AT423" s="240" t="s">
        <v>191</v>
      </c>
      <c r="AU423" s="240" t="s">
        <v>82</v>
      </c>
      <c r="AY423" s="18" t="s">
        <v>189</v>
      </c>
      <c r="BE423" s="241">
        <f>IF(N423="základní",J423,0)</f>
        <v>0</v>
      </c>
      <c r="BF423" s="241">
        <f>IF(N423="snížená",J423,0)</f>
        <v>0</v>
      </c>
      <c r="BG423" s="241">
        <f>IF(N423="zákl. přenesená",J423,0)</f>
        <v>0</v>
      </c>
      <c r="BH423" s="241">
        <f>IF(N423="sníž. přenesená",J423,0)</f>
        <v>0</v>
      </c>
      <c r="BI423" s="241">
        <f>IF(N423="nulová",J423,0)</f>
        <v>0</v>
      </c>
      <c r="BJ423" s="18" t="s">
        <v>80</v>
      </c>
      <c r="BK423" s="241">
        <f>ROUND(I423*H423,2)</f>
        <v>0</v>
      </c>
      <c r="BL423" s="18" t="s">
        <v>306</v>
      </c>
      <c r="BM423" s="240" t="s">
        <v>4833</v>
      </c>
    </row>
    <row r="424" s="2" customFormat="1">
      <c r="A424" s="39"/>
      <c r="B424" s="40"/>
      <c r="C424" s="41"/>
      <c r="D424" s="242" t="s">
        <v>197</v>
      </c>
      <c r="E424" s="41"/>
      <c r="F424" s="243" t="s">
        <v>4832</v>
      </c>
      <c r="G424" s="41"/>
      <c r="H424" s="41"/>
      <c r="I424" s="244"/>
      <c r="J424" s="41"/>
      <c r="K424" s="41"/>
      <c r="L424" s="45"/>
      <c r="M424" s="245"/>
      <c r="N424" s="246"/>
      <c r="O424" s="92"/>
      <c r="P424" s="92"/>
      <c r="Q424" s="92"/>
      <c r="R424" s="92"/>
      <c r="S424" s="92"/>
      <c r="T424" s="93"/>
      <c r="U424" s="39"/>
      <c r="V424" s="39"/>
      <c r="W424" s="39"/>
      <c r="X424" s="39"/>
      <c r="Y424" s="39"/>
      <c r="Z424" s="39"/>
      <c r="AA424" s="39"/>
      <c r="AB424" s="39"/>
      <c r="AC424" s="39"/>
      <c r="AD424" s="39"/>
      <c r="AE424" s="39"/>
      <c r="AT424" s="18" t="s">
        <v>197</v>
      </c>
      <c r="AU424" s="18" t="s">
        <v>82</v>
      </c>
    </row>
    <row r="425" s="2" customFormat="1">
      <c r="A425" s="39"/>
      <c r="B425" s="40"/>
      <c r="C425" s="41"/>
      <c r="D425" s="247" t="s">
        <v>198</v>
      </c>
      <c r="E425" s="41"/>
      <c r="F425" s="248" t="s">
        <v>4834</v>
      </c>
      <c r="G425" s="41"/>
      <c r="H425" s="41"/>
      <c r="I425" s="244"/>
      <c r="J425" s="41"/>
      <c r="K425" s="41"/>
      <c r="L425" s="45"/>
      <c r="M425" s="245"/>
      <c r="N425" s="246"/>
      <c r="O425" s="92"/>
      <c r="P425" s="92"/>
      <c r="Q425" s="92"/>
      <c r="R425" s="92"/>
      <c r="S425" s="92"/>
      <c r="T425" s="93"/>
      <c r="U425" s="39"/>
      <c r="V425" s="39"/>
      <c r="W425" s="39"/>
      <c r="X425" s="39"/>
      <c r="Y425" s="39"/>
      <c r="Z425" s="39"/>
      <c r="AA425" s="39"/>
      <c r="AB425" s="39"/>
      <c r="AC425" s="39"/>
      <c r="AD425" s="39"/>
      <c r="AE425" s="39"/>
      <c r="AT425" s="18" t="s">
        <v>198</v>
      </c>
      <c r="AU425" s="18" t="s">
        <v>82</v>
      </c>
    </row>
    <row r="426" s="14" customFormat="1">
      <c r="A426" s="14"/>
      <c r="B426" s="259"/>
      <c r="C426" s="260"/>
      <c r="D426" s="242" t="s">
        <v>200</v>
      </c>
      <c r="E426" s="261" t="s">
        <v>1</v>
      </c>
      <c r="F426" s="262" t="s">
        <v>4830</v>
      </c>
      <c r="G426" s="260"/>
      <c r="H426" s="263">
        <v>73</v>
      </c>
      <c r="I426" s="264"/>
      <c r="J426" s="260"/>
      <c r="K426" s="260"/>
      <c r="L426" s="265"/>
      <c r="M426" s="266"/>
      <c r="N426" s="267"/>
      <c r="O426" s="267"/>
      <c r="P426" s="267"/>
      <c r="Q426" s="267"/>
      <c r="R426" s="267"/>
      <c r="S426" s="267"/>
      <c r="T426" s="268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T426" s="269" t="s">
        <v>200</v>
      </c>
      <c r="AU426" s="269" t="s">
        <v>82</v>
      </c>
      <c r="AV426" s="14" t="s">
        <v>82</v>
      </c>
      <c r="AW426" s="14" t="s">
        <v>30</v>
      </c>
      <c r="AX426" s="14" t="s">
        <v>73</v>
      </c>
      <c r="AY426" s="269" t="s">
        <v>189</v>
      </c>
    </row>
    <row r="427" s="15" customFormat="1">
      <c r="A427" s="15"/>
      <c r="B427" s="270"/>
      <c r="C427" s="271"/>
      <c r="D427" s="242" t="s">
        <v>200</v>
      </c>
      <c r="E427" s="272" t="s">
        <v>1</v>
      </c>
      <c r="F427" s="273" t="s">
        <v>207</v>
      </c>
      <c r="G427" s="271"/>
      <c r="H427" s="274">
        <v>73</v>
      </c>
      <c r="I427" s="275"/>
      <c r="J427" s="271"/>
      <c r="K427" s="271"/>
      <c r="L427" s="276"/>
      <c r="M427" s="277"/>
      <c r="N427" s="278"/>
      <c r="O427" s="278"/>
      <c r="P427" s="278"/>
      <c r="Q427" s="278"/>
      <c r="R427" s="278"/>
      <c r="S427" s="278"/>
      <c r="T427" s="279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  <c r="AT427" s="280" t="s">
        <v>200</v>
      </c>
      <c r="AU427" s="280" t="s">
        <v>82</v>
      </c>
      <c r="AV427" s="15" t="s">
        <v>195</v>
      </c>
      <c r="AW427" s="15" t="s">
        <v>30</v>
      </c>
      <c r="AX427" s="15" t="s">
        <v>80</v>
      </c>
      <c r="AY427" s="280" t="s">
        <v>189</v>
      </c>
    </row>
    <row r="428" s="2" customFormat="1" ht="24.15" customHeight="1">
      <c r="A428" s="39"/>
      <c r="B428" s="40"/>
      <c r="C428" s="228" t="s">
        <v>740</v>
      </c>
      <c r="D428" s="228" t="s">
        <v>191</v>
      </c>
      <c r="E428" s="229" t="s">
        <v>4835</v>
      </c>
      <c r="F428" s="230" t="s">
        <v>4836</v>
      </c>
      <c r="G428" s="231" t="s">
        <v>2172</v>
      </c>
      <c r="H428" s="304"/>
      <c r="I428" s="233"/>
      <c r="J428" s="234">
        <f>ROUND(I428*H428,2)</f>
        <v>0</v>
      </c>
      <c r="K428" s="235"/>
      <c r="L428" s="45"/>
      <c r="M428" s="236" t="s">
        <v>1</v>
      </c>
      <c r="N428" s="237" t="s">
        <v>38</v>
      </c>
      <c r="O428" s="92"/>
      <c r="P428" s="238">
        <f>O428*H428</f>
        <v>0</v>
      </c>
      <c r="Q428" s="238">
        <v>0</v>
      </c>
      <c r="R428" s="238">
        <f>Q428*H428</f>
        <v>0</v>
      </c>
      <c r="S428" s="238">
        <v>0</v>
      </c>
      <c r="T428" s="239">
        <f>S428*H428</f>
        <v>0</v>
      </c>
      <c r="U428" s="39"/>
      <c r="V428" s="39"/>
      <c r="W428" s="39"/>
      <c r="X428" s="39"/>
      <c r="Y428" s="39"/>
      <c r="Z428" s="39"/>
      <c r="AA428" s="39"/>
      <c r="AB428" s="39"/>
      <c r="AC428" s="39"/>
      <c r="AD428" s="39"/>
      <c r="AE428" s="39"/>
      <c r="AR428" s="240" t="s">
        <v>306</v>
      </c>
      <c r="AT428" s="240" t="s">
        <v>191</v>
      </c>
      <c r="AU428" s="240" t="s">
        <v>82</v>
      </c>
      <c r="AY428" s="18" t="s">
        <v>189</v>
      </c>
      <c r="BE428" s="241">
        <f>IF(N428="základní",J428,0)</f>
        <v>0</v>
      </c>
      <c r="BF428" s="241">
        <f>IF(N428="snížená",J428,0)</f>
        <v>0</v>
      </c>
      <c r="BG428" s="241">
        <f>IF(N428="zákl. přenesená",J428,0)</f>
        <v>0</v>
      </c>
      <c r="BH428" s="241">
        <f>IF(N428="sníž. přenesená",J428,0)</f>
        <v>0</v>
      </c>
      <c r="BI428" s="241">
        <f>IF(N428="nulová",J428,0)</f>
        <v>0</v>
      </c>
      <c r="BJ428" s="18" t="s">
        <v>80</v>
      </c>
      <c r="BK428" s="241">
        <f>ROUND(I428*H428,2)</f>
        <v>0</v>
      </c>
      <c r="BL428" s="18" t="s">
        <v>306</v>
      </c>
      <c r="BM428" s="240" t="s">
        <v>4837</v>
      </c>
    </row>
    <row r="429" s="2" customFormat="1">
      <c r="A429" s="39"/>
      <c r="B429" s="40"/>
      <c r="C429" s="41"/>
      <c r="D429" s="242" t="s">
        <v>197</v>
      </c>
      <c r="E429" s="41"/>
      <c r="F429" s="243" t="s">
        <v>4838</v>
      </c>
      <c r="G429" s="41"/>
      <c r="H429" s="41"/>
      <c r="I429" s="244"/>
      <c r="J429" s="41"/>
      <c r="K429" s="41"/>
      <c r="L429" s="45"/>
      <c r="M429" s="245"/>
      <c r="N429" s="246"/>
      <c r="O429" s="92"/>
      <c r="P429" s="92"/>
      <c r="Q429" s="92"/>
      <c r="R429" s="92"/>
      <c r="S429" s="92"/>
      <c r="T429" s="93"/>
      <c r="U429" s="39"/>
      <c r="V429" s="39"/>
      <c r="W429" s="39"/>
      <c r="X429" s="39"/>
      <c r="Y429" s="39"/>
      <c r="Z429" s="39"/>
      <c r="AA429" s="39"/>
      <c r="AB429" s="39"/>
      <c r="AC429" s="39"/>
      <c r="AD429" s="39"/>
      <c r="AE429" s="39"/>
      <c r="AT429" s="18" t="s">
        <v>197</v>
      </c>
      <c r="AU429" s="18" t="s">
        <v>82</v>
      </c>
    </row>
    <row r="430" s="2" customFormat="1">
      <c r="A430" s="39"/>
      <c r="B430" s="40"/>
      <c r="C430" s="41"/>
      <c r="D430" s="247" t="s">
        <v>198</v>
      </c>
      <c r="E430" s="41"/>
      <c r="F430" s="248" t="s">
        <v>4839</v>
      </c>
      <c r="G430" s="41"/>
      <c r="H430" s="41"/>
      <c r="I430" s="244"/>
      <c r="J430" s="41"/>
      <c r="K430" s="41"/>
      <c r="L430" s="45"/>
      <c r="M430" s="245"/>
      <c r="N430" s="246"/>
      <c r="O430" s="92"/>
      <c r="P430" s="92"/>
      <c r="Q430" s="92"/>
      <c r="R430" s="92"/>
      <c r="S430" s="92"/>
      <c r="T430" s="93"/>
      <c r="U430" s="39"/>
      <c r="V430" s="39"/>
      <c r="W430" s="39"/>
      <c r="X430" s="39"/>
      <c r="Y430" s="39"/>
      <c r="Z430" s="39"/>
      <c r="AA430" s="39"/>
      <c r="AB430" s="39"/>
      <c r="AC430" s="39"/>
      <c r="AD430" s="39"/>
      <c r="AE430" s="39"/>
      <c r="AT430" s="18" t="s">
        <v>198</v>
      </c>
      <c r="AU430" s="18" t="s">
        <v>82</v>
      </c>
    </row>
    <row r="431" s="12" customFormat="1" ht="22.8" customHeight="1">
      <c r="A431" s="12"/>
      <c r="B431" s="212"/>
      <c r="C431" s="213"/>
      <c r="D431" s="214" t="s">
        <v>72</v>
      </c>
      <c r="E431" s="226" t="s">
        <v>4840</v>
      </c>
      <c r="F431" s="226" t="s">
        <v>4841</v>
      </c>
      <c r="G431" s="213"/>
      <c r="H431" s="213"/>
      <c r="I431" s="216"/>
      <c r="J431" s="227">
        <f>BK431</f>
        <v>0</v>
      </c>
      <c r="K431" s="213"/>
      <c r="L431" s="218"/>
      <c r="M431" s="219"/>
      <c r="N431" s="220"/>
      <c r="O431" s="220"/>
      <c r="P431" s="221">
        <f>SUM(P432:P442)</f>
        <v>0</v>
      </c>
      <c r="Q431" s="220"/>
      <c r="R431" s="221">
        <f>SUM(R432:R442)</f>
        <v>0</v>
      </c>
      <c r="S431" s="220"/>
      <c r="T431" s="222">
        <f>SUM(T432:T442)</f>
        <v>0</v>
      </c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  <c r="AE431" s="12"/>
      <c r="AR431" s="223" t="s">
        <v>82</v>
      </c>
      <c r="AT431" s="224" t="s">
        <v>72</v>
      </c>
      <c r="AU431" s="224" t="s">
        <v>80</v>
      </c>
      <c r="AY431" s="223" t="s">
        <v>189</v>
      </c>
      <c r="BK431" s="225">
        <f>SUM(BK432:BK442)</f>
        <v>0</v>
      </c>
    </row>
    <row r="432" s="2" customFormat="1" ht="16.5" customHeight="1">
      <c r="A432" s="39"/>
      <c r="B432" s="40"/>
      <c r="C432" s="228" t="s">
        <v>749</v>
      </c>
      <c r="D432" s="228" t="s">
        <v>191</v>
      </c>
      <c r="E432" s="229" t="s">
        <v>4842</v>
      </c>
      <c r="F432" s="230" t="s">
        <v>4843</v>
      </c>
      <c r="G432" s="231" t="s">
        <v>4844</v>
      </c>
      <c r="H432" s="232">
        <v>1</v>
      </c>
      <c r="I432" s="233"/>
      <c r="J432" s="234">
        <f>ROUND(I432*H432,2)</f>
        <v>0</v>
      </c>
      <c r="K432" s="235"/>
      <c r="L432" s="45"/>
      <c r="M432" s="236" t="s">
        <v>1</v>
      </c>
      <c r="N432" s="237" t="s">
        <v>38</v>
      </c>
      <c r="O432" s="92"/>
      <c r="P432" s="238">
        <f>O432*H432</f>
        <v>0</v>
      </c>
      <c r="Q432" s="238">
        <v>0</v>
      </c>
      <c r="R432" s="238">
        <f>Q432*H432</f>
        <v>0</v>
      </c>
      <c r="S432" s="238">
        <v>0</v>
      </c>
      <c r="T432" s="239">
        <f>S432*H432</f>
        <v>0</v>
      </c>
      <c r="U432" s="39"/>
      <c r="V432" s="39"/>
      <c r="W432" s="39"/>
      <c r="X432" s="39"/>
      <c r="Y432" s="39"/>
      <c r="Z432" s="39"/>
      <c r="AA432" s="39"/>
      <c r="AB432" s="39"/>
      <c r="AC432" s="39"/>
      <c r="AD432" s="39"/>
      <c r="AE432" s="39"/>
      <c r="AR432" s="240" t="s">
        <v>306</v>
      </c>
      <c r="AT432" s="240" t="s">
        <v>191</v>
      </c>
      <c r="AU432" s="240" t="s">
        <v>82</v>
      </c>
      <c r="AY432" s="18" t="s">
        <v>189</v>
      </c>
      <c r="BE432" s="241">
        <f>IF(N432="základní",J432,0)</f>
        <v>0</v>
      </c>
      <c r="BF432" s="241">
        <f>IF(N432="snížená",J432,0)</f>
        <v>0</v>
      </c>
      <c r="BG432" s="241">
        <f>IF(N432="zákl. přenesená",J432,0)</f>
        <v>0</v>
      </c>
      <c r="BH432" s="241">
        <f>IF(N432="sníž. přenesená",J432,0)</f>
        <v>0</v>
      </c>
      <c r="BI432" s="241">
        <f>IF(N432="nulová",J432,0)</f>
        <v>0</v>
      </c>
      <c r="BJ432" s="18" t="s">
        <v>80</v>
      </c>
      <c r="BK432" s="241">
        <f>ROUND(I432*H432,2)</f>
        <v>0</v>
      </c>
      <c r="BL432" s="18" t="s">
        <v>306</v>
      </c>
      <c r="BM432" s="240" t="s">
        <v>4845</v>
      </c>
    </row>
    <row r="433" s="2" customFormat="1">
      <c r="A433" s="39"/>
      <c r="B433" s="40"/>
      <c r="C433" s="41"/>
      <c r="D433" s="242" t="s">
        <v>197</v>
      </c>
      <c r="E433" s="41"/>
      <c r="F433" s="243" t="s">
        <v>4843</v>
      </c>
      <c r="G433" s="41"/>
      <c r="H433" s="41"/>
      <c r="I433" s="244"/>
      <c r="J433" s="41"/>
      <c r="K433" s="41"/>
      <c r="L433" s="45"/>
      <c r="M433" s="245"/>
      <c r="N433" s="246"/>
      <c r="O433" s="92"/>
      <c r="P433" s="92"/>
      <c r="Q433" s="92"/>
      <c r="R433" s="92"/>
      <c r="S433" s="92"/>
      <c r="T433" s="93"/>
      <c r="U433" s="39"/>
      <c r="V433" s="39"/>
      <c r="W433" s="39"/>
      <c r="X433" s="39"/>
      <c r="Y433" s="39"/>
      <c r="Z433" s="39"/>
      <c r="AA433" s="39"/>
      <c r="AB433" s="39"/>
      <c r="AC433" s="39"/>
      <c r="AD433" s="39"/>
      <c r="AE433" s="39"/>
      <c r="AT433" s="18" t="s">
        <v>197</v>
      </c>
      <c r="AU433" s="18" t="s">
        <v>82</v>
      </c>
    </row>
    <row r="434" s="14" customFormat="1">
      <c r="A434" s="14"/>
      <c r="B434" s="259"/>
      <c r="C434" s="260"/>
      <c r="D434" s="242" t="s">
        <v>200</v>
      </c>
      <c r="E434" s="261" t="s">
        <v>1</v>
      </c>
      <c r="F434" s="262" t="s">
        <v>80</v>
      </c>
      <c r="G434" s="260"/>
      <c r="H434" s="263">
        <v>1</v>
      </c>
      <c r="I434" s="264"/>
      <c r="J434" s="260"/>
      <c r="K434" s="260"/>
      <c r="L434" s="265"/>
      <c r="M434" s="266"/>
      <c r="N434" s="267"/>
      <c r="O434" s="267"/>
      <c r="P434" s="267"/>
      <c r="Q434" s="267"/>
      <c r="R434" s="267"/>
      <c r="S434" s="267"/>
      <c r="T434" s="268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T434" s="269" t="s">
        <v>200</v>
      </c>
      <c r="AU434" s="269" t="s">
        <v>82</v>
      </c>
      <c r="AV434" s="14" t="s">
        <v>82</v>
      </c>
      <c r="AW434" s="14" t="s">
        <v>30</v>
      </c>
      <c r="AX434" s="14" t="s">
        <v>73</v>
      </c>
      <c r="AY434" s="269" t="s">
        <v>189</v>
      </c>
    </row>
    <row r="435" s="15" customFormat="1">
      <c r="A435" s="15"/>
      <c r="B435" s="270"/>
      <c r="C435" s="271"/>
      <c r="D435" s="242" t="s">
        <v>200</v>
      </c>
      <c r="E435" s="272" t="s">
        <v>1</v>
      </c>
      <c r="F435" s="273" t="s">
        <v>207</v>
      </c>
      <c r="G435" s="271"/>
      <c r="H435" s="274">
        <v>1</v>
      </c>
      <c r="I435" s="275"/>
      <c r="J435" s="271"/>
      <c r="K435" s="271"/>
      <c r="L435" s="276"/>
      <c r="M435" s="277"/>
      <c r="N435" s="278"/>
      <c r="O435" s="278"/>
      <c r="P435" s="278"/>
      <c r="Q435" s="278"/>
      <c r="R435" s="278"/>
      <c r="S435" s="278"/>
      <c r="T435" s="279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  <c r="AE435" s="15"/>
      <c r="AT435" s="280" t="s">
        <v>200</v>
      </c>
      <c r="AU435" s="280" t="s">
        <v>82</v>
      </c>
      <c r="AV435" s="15" t="s">
        <v>195</v>
      </c>
      <c r="AW435" s="15" t="s">
        <v>30</v>
      </c>
      <c r="AX435" s="15" t="s">
        <v>80</v>
      </c>
      <c r="AY435" s="280" t="s">
        <v>189</v>
      </c>
    </row>
    <row r="436" s="2" customFormat="1" ht="21.75" customHeight="1">
      <c r="A436" s="39"/>
      <c r="B436" s="40"/>
      <c r="C436" s="281" t="s">
        <v>753</v>
      </c>
      <c r="D436" s="281" t="s">
        <v>273</v>
      </c>
      <c r="E436" s="282" t="s">
        <v>4846</v>
      </c>
      <c r="F436" s="283" t="s">
        <v>4847</v>
      </c>
      <c r="G436" s="284" t="s">
        <v>359</v>
      </c>
      <c r="H436" s="285">
        <v>1</v>
      </c>
      <c r="I436" s="286"/>
      <c r="J436" s="287">
        <f>ROUND(I436*H436,2)</f>
        <v>0</v>
      </c>
      <c r="K436" s="288"/>
      <c r="L436" s="289"/>
      <c r="M436" s="290" t="s">
        <v>1</v>
      </c>
      <c r="N436" s="291" t="s">
        <v>38</v>
      </c>
      <c r="O436" s="92"/>
      <c r="P436" s="238">
        <f>O436*H436</f>
        <v>0</v>
      </c>
      <c r="Q436" s="238">
        <v>0</v>
      </c>
      <c r="R436" s="238">
        <f>Q436*H436</f>
        <v>0</v>
      </c>
      <c r="S436" s="238">
        <v>0</v>
      </c>
      <c r="T436" s="239">
        <f>S436*H436</f>
        <v>0</v>
      </c>
      <c r="U436" s="39"/>
      <c r="V436" s="39"/>
      <c r="W436" s="39"/>
      <c r="X436" s="39"/>
      <c r="Y436" s="39"/>
      <c r="Z436" s="39"/>
      <c r="AA436" s="39"/>
      <c r="AB436" s="39"/>
      <c r="AC436" s="39"/>
      <c r="AD436" s="39"/>
      <c r="AE436" s="39"/>
      <c r="AR436" s="240" t="s">
        <v>471</v>
      </c>
      <c r="AT436" s="240" t="s">
        <v>273</v>
      </c>
      <c r="AU436" s="240" t="s">
        <v>82</v>
      </c>
      <c r="AY436" s="18" t="s">
        <v>189</v>
      </c>
      <c r="BE436" s="241">
        <f>IF(N436="základní",J436,0)</f>
        <v>0</v>
      </c>
      <c r="BF436" s="241">
        <f>IF(N436="snížená",J436,0)</f>
        <v>0</v>
      </c>
      <c r="BG436" s="241">
        <f>IF(N436="zákl. přenesená",J436,0)</f>
        <v>0</v>
      </c>
      <c r="BH436" s="241">
        <f>IF(N436="sníž. přenesená",J436,0)</f>
        <v>0</v>
      </c>
      <c r="BI436" s="241">
        <f>IF(N436="nulová",J436,0)</f>
        <v>0</v>
      </c>
      <c r="BJ436" s="18" t="s">
        <v>80</v>
      </c>
      <c r="BK436" s="241">
        <f>ROUND(I436*H436,2)</f>
        <v>0</v>
      </c>
      <c r="BL436" s="18" t="s">
        <v>306</v>
      </c>
      <c r="BM436" s="240" t="s">
        <v>4848</v>
      </c>
    </row>
    <row r="437" s="2" customFormat="1">
      <c r="A437" s="39"/>
      <c r="B437" s="40"/>
      <c r="C437" s="41"/>
      <c r="D437" s="242" t="s">
        <v>197</v>
      </c>
      <c r="E437" s="41"/>
      <c r="F437" s="243" t="s">
        <v>4847</v>
      </c>
      <c r="G437" s="41"/>
      <c r="H437" s="41"/>
      <c r="I437" s="244"/>
      <c r="J437" s="41"/>
      <c r="K437" s="41"/>
      <c r="L437" s="45"/>
      <c r="M437" s="245"/>
      <c r="N437" s="246"/>
      <c r="O437" s="92"/>
      <c r="P437" s="92"/>
      <c r="Q437" s="92"/>
      <c r="R437" s="92"/>
      <c r="S437" s="92"/>
      <c r="T437" s="93"/>
      <c r="U437" s="39"/>
      <c r="V437" s="39"/>
      <c r="W437" s="39"/>
      <c r="X437" s="39"/>
      <c r="Y437" s="39"/>
      <c r="Z437" s="39"/>
      <c r="AA437" s="39"/>
      <c r="AB437" s="39"/>
      <c r="AC437" s="39"/>
      <c r="AD437" s="39"/>
      <c r="AE437" s="39"/>
      <c r="AT437" s="18" t="s">
        <v>197</v>
      </c>
      <c r="AU437" s="18" t="s">
        <v>82</v>
      </c>
    </row>
    <row r="438" s="14" customFormat="1">
      <c r="A438" s="14"/>
      <c r="B438" s="259"/>
      <c r="C438" s="260"/>
      <c r="D438" s="242" t="s">
        <v>200</v>
      </c>
      <c r="E438" s="261" t="s">
        <v>1</v>
      </c>
      <c r="F438" s="262" t="s">
        <v>4646</v>
      </c>
      <c r="G438" s="260"/>
      <c r="H438" s="263">
        <v>1</v>
      </c>
      <c r="I438" s="264"/>
      <c r="J438" s="260"/>
      <c r="K438" s="260"/>
      <c r="L438" s="265"/>
      <c r="M438" s="266"/>
      <c r="N438" s="267"/>
      <c r="O438" s="267"/>
      <c r="P438" s="267"/>
      <c r="Q438" s="267"/>
      <c r="R438" s="267"/>
      <c r="S438" s="267"/>
      <c r="T438" s="268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T438" s="269" t="s">
        <v>200</v>
      </c>
      <c r="AU438" s="269" t="s">
        <v>82</v>
      </c>
      <c r="AV438" s="14" t="s">
        <v>82</v>
      </c>
      <c r="AW438" s="14" t="s">
        <v>30</v>
      </c>
      <c r="AX438" s="14" t="s">
        <v>73</v>
      </c>
      <c r="AY438" s="269" t="s">
        <v>189</v>
      </c>
    </row>
    <row r="439" s="15" customFormat="1">
      <c r="A439" s="15"/>
      <c r="B439" s="270"/>
      <c r="C439" s="271"/>
      <c r="D439" s="242" t="s">
        <v>200</v>
      </c>
      <c r="E439" s="272" t="s">
        <v>1</v>
      </c>
      <c r="F439" s="273" t="s">
        <v>207</v>
      </c>
      <c r="G439" s="271"/>
      <c r="H439" s="274">
        <v>1</v>
      </c>
      <c r="I439" s="275"/>
      <c r="J439" s="271"/>
      <c r="K439" s="271"/>
      <c r="L439" s="276"/>
      <c r="M439" s="277"/>
      <c r="N439" s="278"/>
      <c r="O439" s="278"/>
      <c r="P439" s="278"/>
      <c r="Q439" s="278"/>
      <c r="R439" s="278"/>
      <c r="S439" s="278"/>
      <c r="T439" s="279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T439" s="280" t="s">
        <v>200</v>
      </c>
      <c r="AU439" s="280" t="s">
        <v>82</v>
      </c>
      <c r="AV439" s="15" t="s">
        <v>195</v>
      </c>
      <c r="AW439" s="15" t="s">
        <v>30</v>
      </c>
      <c r="AX439" s="15" t="s">
        <v>80</v>
      </c>
      <c r="AY439" s="280" t="s">
        <v>189</v>
      </c>
    </row>
    <row r="440" s="2" customFormat="1" ht="24.15" customHeight="1">
      <c r="A440" s="39"/>
      <c r="B440" s="40"/>
      <c r="C440" s="228" t="s">
        <v>764</v>
      </c>
      <c r="D440" s="228" t="s">
        <v>191</v>
      </c>
      <c r="E440" s="229" t="s">
        <v>4849</v>
      </c>
      <c r="F440" s="230" t="s">
        <v>4850</v>
      </c>
      <c r="G440" s="231" t="s">
        <v>2172</v>
      </c>
      <c r="H440" s="304"/>
      <c r="I440" s="233"/>
      <c r="J440" s="234">
        <f>ROUND(I440*H440,2)</f>
        <v>0</v>
      </c>
      <c r="K440" s="235"/>
      <c r="L440" s="45"/>
      <c r="M440" s="236" t="s">
        <v>1</v>
      </c>
      <c r="N440" s="237" t="s">
        <v>38</v>
      </c>
      <c r="O440" s="92"/>
      <c r="P440" s="238">
        <f>O440*H440</f>
        <v>0</v>
      </c>
      <c r="Q440" s="238">
        <v>0</v>
      </c>
      <c r="R440" s="238">
        <f>Q440*H440</f>
        <v>0</v>
      </c>
      <c r="S440" s="238">
        <v>0</v>
      </c>
      <c r="T440" s="239">
        <f>S440*H440</f>
        <v>0</v>
      </c>
      <c r="U440" s="39"/>
      <c r="V440" s="39"/>
      <c r="W440" s="39"/>
      <c r="X440" s="39"/>
      <c r="Y440" s="39"/>
      <c r="Z440" s="39"/>
      <c r="AA440" s="39"/>
      <c r="AB440" s="39"/>
      <c r="AC440" s="39"/>
      <c r="AD440" s="39"/>
      <c r="AE440" s="39"/>
      <c r="AR440" s="240" t="s">
        <v>306</v>
      </c>
      <c r="AT440" s="240" t="s">
        <v>191</v>
      </c>
      <c r="AU440" s="240" t="s">
        <v>82</v>
      </c>
      <c r="AY440" s="18" t="s">
        <v>189</v>
      </c>
      <c r="BE440" s="241">
        <f>IF(N440="základní",J440,0)</f>
        <v>0</v>
      </c>
      <c r="BF440" s="241">
        <f>IF(N440="snížená",J440,0)</f>
        <v>0</v>
      </c>
      <c r="BG440" s="241">
        <f>IF(N440="zákl. přenesená",J440,0)</f>
        <v>0</v>
      </c>
      <c r="BH440" s="241">
        <f>IF(N440="sníž. přenesená",J440,0)</f>
        <v>0</v>
      </c>
      <c r="BI440" s="241">
        <f>IF(N440="nulová",J440,0)</f>
        <v>0</v>
      </c>
      <c r="BJ440" s="18" t="s">
        <v>80</v>
      </c>
      <c r="BK440" s="241">
        <f>ROUND(I440*H440,2)</f>
        <v>0</v>
      </c>
      <c r="BL440" s="18" t="s">
        <v>306</v>
      </c>
      <c r="BM440" s="240" t="s">
        <v>4851</v>
      </c>
    </row>
    <row r="441" s="2" customFormat="1">
      <c r="A441" s="39"/>
      <c r="B441" s="40"/>
      <c r="C441" s="41"/>
      <c r="D441" s="242" t="s">
        <v>197</v>
      </c>
      <c r="E441" s="41"/>
      <c r="F441" s="243" t="s">
        <v>4852</v>
      </c>
      <c r="G441" s="41"/>
      <c r="H441" s="41"/>
      <c r="I441" s="244"/>
      <c r="J441" s="41"/>
      <c r="K441" s="41"/>
      <c r="L441" s="45"/>
      <c r="M441" s="245"/>
      <c r="N441" s="246"/>
      <c r="O441" s="92"/>
      <c r="P441" s="92"/>
      <c r="Q441" s="92"/>
      <c r="R441" s="92"/>
      <c r="S441" s="92"/>
      <c r="T441" s="93"/>
      <c r="U441" s="39"/>
      <c r="V441" s="39"/>
      <c r="W441" s="39"/>
      <c r="X441" s="39"/>
      <c r="Y441" s="39"/>
      <c r="Z441" s="39"/>
      <c r="AA441" s="39"/>
      <c r="AB441" s="39"/>
      <c r="AC441" s="39"/>
      <c r="AD441" s="39"/>
      <c r="AE441" s="39"/>
      <c r="AT441" s="18" t="s">
        <v>197</v>
      </c>
      <c r="AU441" s="18" t="s">
        <v>82</v>
      </c>
    </row>
    <row r="442" s="2" customFormat="1">
      <c r="A442" s="39"/>
      <c r="B442" s="40"/>
      <c r="C442" s="41"/>
      <c r="D442" s="247" t="s">
        <v>198</v>
      </c>
      <c r="E442" s="41"/>
      <c r="F442" s="248" t="s">
        <v>4853</v>
      </c>
      <c r="G442" s="41"/>
      <c r="H442" s="41"/>
      <c r="I442" s="244"/>
      <c r="J442" s="41"/>
      <c r="K442" s="41"/>
      <c r="L442" s="45"/>
      <c r="M442" s="245"/>
      <c r="N442" s="246"/>
      <c r="O442" s="92"/>
      <c r="P442" s="92"/>
      <c r="Q442" s="92"/>
      <c r="R442" s="92"/>
      <c r="S442" s="92"/>
      <c r="T442" s="93"/>
      <c r="U442" s="39"/>
      <c r="V442" s="39"/>
      <c r="W442" s="39"/>
      <c r="X442" s="39"/>
      <c r="Y442" s="39"/>
      <c r="Z442" s="39"/>
      <c r="AA442" s="39"/>
      <c r="AB442" s="39"/>
      <c r="AC442" s="39"/>
      <c r="AD442" s="39"/>
      <c r="AE442" s="39"/>
      <c r="AT442" s="18" t="s">
        <v>198</v>
      </c>
      <c r="AU442" s="18" t="s">
        <v>82</v>
      </c>
    </row>
    <row r="443" s="12" customFormat="1" ht="22.8" customHeight="1">
      <c r="A443" s="12"/>
      <c r="B443" s="212"/>
      <c r="C443" s="213"/>
      <c r="D443" s="214" t="s">
        <v>72</v>
      </c>
      <c r="E443" s="226" t="s">
        <v>4854</v>
      </c>
      <c r="F443" s="226" t="s">
        <v>4855</v>
      </c>
      <c r="G443" s="213"/>
      <c r="H443" s="213"/>
      <c r="I443" s="216"/>
      <c r="J443" s="227">
        <f>BK443</f>
        <v>0</v>
      </c>
      <c r="K443" s="213"/>
      <c r="L443" s="218"/>
      <c r="M443" s="219"/>
      <c r="N443" s="220"/>
      <c r="O443" s="220"/>
      <c r="P443" s="221">
        <f>SUM(P444:P517)</f>
        <v>0</v>
      </c>
      <c r="Q443" s="220"/>
      <c r="R443" s="221">
        <f>SUM(R444:R517)</f>
        <v>0.079829681200000002</v>
      </c>
      <c r="S443" s="220"/>
      <c r="T443" s="222">
        <f>SUM(T444:T517)</f>
        <v>0</v>
      </c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  <c r="AE443" s="12"/>
      <c r="AR443" s="223" t="s">
        <v>82</v>
      </c>
      <c r="AT443" s="224" t="s">
        <v>72</v>
      </c>
      <c r="AU443" s="224" t="s">
        <v>80</v>
      </c>
      <c r="AY443" s="223" t="s">
        <v>189</v>
      </c>
      <c r="BK443" s="225">
        <f>SUM(BK444:BK517)</f>
        <v>0</v>
      </c>
    </row>
    <row r="444" s="2" customFormat="1" ht="24.15" customHeight="1">
      <c r="A444" s="39"/>
      <c r="B444" s="40"/>
      <c r="C444" s="228" t="s">
        <v>770</v>
      </c>
      <c r="D444" s="228" t="s">
        <v>191</v>
      </c>
      <c r="E444" s="229" t="s">
        <v>4856</v>
      </c>
      <c r="F444" s="230" t="s">
        <v>4857</v>
      </c>
      <c r="G444" s="231" t="s">
        <v>4844</v>
      </c>
      <c r="H444" s="232">
        <v>1</v>
      </c>
      <c r="I444" s="233"/>
      <c r="J444" s="234">
        <f>ROUND(I444*H444,2)</f>
        <v>0</v>
      </c>
      <c r="K444" s="235"/>
      <c r="L444" s="45"/>
      <c r="M444" s="236" t="s">
        <v>1</v>
      </c>
      <c r="N444" s="237" t="s">
        <v>38</v>
      </c>
      <c r="O444" s="92"/>
      <c r="P444" s="238">
        <f>O444*H444</f>
        <v>0</v>
      </c>
      <c r="Q444" s="238">
        <v>0.016968836300000002</v>
      </c>
      <c r="R444" s="238">
        <f>Q444*H444</f>
        <v>0.016968836300000002</v>
      </c>
      <c r="S444" s="238">
        <v>0</v>
      </c>
      <c r="T444" s="239">
        <f>S444*H444</f>
        <v>0</v>
      </c>
      <c r="U444" s="39"/>
      <c r="V444" s="39"/>
      <c r="W444" s="39"/>
      <c r="X444" s="39"/>
      <c r="Y444" s="39"/>
      <c r="Z444" s="39"/>
      <c r="AA444" s="39"/>
      <c r="AB444" s="39"/>
      <c r="AC444" s="39"/>
      <c r="AD444" s="39"/>
      <c r="AE444" s="39"/>
      <c r="AR444" s="240" t="s">
        <v>306</v>
      </c>
      <c r="AT444" s="240" t="s">
        <v>191</v>
      </c>
      <c r="AU444" s="240" t="s">
        <v>82</v>
      </c>
      <c r="AY444" s="18" t="s">
        <v>189</v>
      </c>
      <c r="BE444" s="241">
        <f>IF(N444="základní",J444,0)</f>
        <v>0</v>
      </c>
      <c r="BF444" s="241">
        <f>IF(N444="snížená",J444,0)</f>
        <v>0</v>
      </c>
      <c r="BG444" s="241">
        <f>IF(N444="zákl. přenesená",J444,0)</f>
        <v>0</v>
      </c>
      <c r="BH444" s="241">
        <f>IF(N444="sníž. přenesená",J444,0)</f>
        <v>0</v>
      </c>
      <c r="BI444" s="241">
        <f>IF(N444="nulová",J444,0)</f>
        <v>0</v>
      </c>
      <c r="BJ444" s="18" t="s">
        <v>80</v>
      </c>
      <c r="BK444" s="241">
        <f>ROUND(I444*H444,2)</f>
        <v>0</v>
      </c>
      <c r="BL444" s="18" t="s">
        <v>306</v>
      </c>
      <c r="BM444" s="240" t="s">
        <v>4858</v>
      </c>
    </row>
    <row r="445" s="2" customFormat="1">
      <c r="A445" s="39"/>
      <c r="B445" s="40"/>
      <c r="C445" s="41"/>
      <c r="D445" s="242" t="s">
        <v>197</v>
      </c>
      <c r="E445" s="41"/>
      <c r="F445" s="243" t="s">
        <v>4857</v>
      </c>
      <c r="G445" s="41"/>
      <c r="H445" s="41"/>
      <c r="I445" s="244"/>
      <c r="J445" s="41"/>
      <c r="K445" s="41"/>
      <c r="L445" s="45"/>
      <c r="M445" s="245"/>
      <c r="N445" s="246"/>
      <c r="O445" s="92"/>
      <c r="P445" s="92"/>
      <c r="Q445" s="92"/>
      <c r="R445" s="92"/>
      <c r="S445" s="92"/>
      <c r="T445" s="93"/>
      <c r="U445" s="39"/>
      <c r="V445" s="39"/>
      <c r="W445" s="39"/>
      <c r="X445" s="39"/>
      <c r="Y445" s="39"/>
      <c r="Z445" s="39"/>
      <c r="AA445" s="39"/>
      <c r="AB445" s="39"/>
      <c r="AC445" s="39"/>
      <c r="AD445" s="39"/>
      <c r="AE445" s="39"/>
      <c r="AT445" s="18" t="s">
        <v>197</v>
      </c>
      <c r="AU445" s="18" t="s">
        <v>82</v>
      </c>
    </row>
    <row r="446" s="2" customFormat="1">
      <c r="A446" s="39"/>
      <c r="B446" s="40"/>
      <c r="C446" s="41"/>
      <c r="D446" s="247" t="s">
        <v>198</v>
      </c>
      <c r="E446" s="41"/>
      <c r="F446" s="248" t="s">
        <v>4859</v>
      </c>
      <c r="G446" s="41"/>
      <c r="H446" s="41"/>
      <c r="I446" s="244"/>
      <c r="J446" s="41"/>
      <c r="K446" s="41"/>
      <c r="L446" s="45"/>
      <c r="M446" s="245"/>
      <c r="N446" s="246"/>
      <c r="O446" s="92"/>
      <c r="P446" s="92"/>
      <c r="Q446" s="92"/>
      <c r="R446" s="92"/>
      <c r="S446" s="92"/>
      <c r="T446" s="93"/>
      <c r="U446" s="39"/>
      <c r="V446" s="39"/>
      <c r="W446" s="39"/>
      <c r="X446" s="39"/>
      <c r="Y446" s="39"/>
      <c r="Z446" s="39"/>
      <c r="AA446" s="39"/>
      <c r="AB446" s="39"/>
      <c r="AC446" s="39"/>
      <c r="AD446" s="39"/>
      <c r="AE446" s="39"/>
      <c r="AT446" s="18" t="s">
        <v>198</v>
      </c>
      <c r="AU446" s="18" t="s">
        <v>82</v>
      </c>
    </row>
    <row r="447" s="14" customFormat="1">
      <c r="A447" s="14"/>
      <c r="B447" s="259"/>
      <c r="C447" s="260"/>
      <c r="D447" s="242" t="s">
        <v>200</v>
      </c>
      <c r="E447" s="261" t="s">
        <v>1</v>
      </c>
      <c r="F447" s="262" t="s">
        <v>4646</v>
      </c>
      <c r="G447" s="260"/>
      <c r="H447" s="263">
        <v>1</v>
      </c>
      <c r="I447" s="264"/>
      <c r="J447" s="260"/>
      <c r="K447" s="260"/>
      <c r="L447" s="265"/>
      <c r="M447" s="266"/>
      <c r="N447" s="267"/>
      <c r="O447" s="267"/>
      <c r="P447" s="267"/>
      <c r="Q447" s="267"/>
      <c r="R447" s="267"/>
      <c r="S447" s="267"/>
      <c r="T447" s="268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T447" s="269" t="s">
        <v>200</v>
      </c>
      <c r="AU447" s="269" t="s">
        <v>82</v>
      </c>
      <c r="AV447" s="14" t="s">
        <v>82</v>
      </c>
      <c r="AW447" s="14" t="s">
        <v>30</v>
      </c>
      <c r="AX447" s="14" t="s">
        <v>73</v>
      </c>
      <c r="AY447" s="269" t="s">
        <v>189</v>
      </c>
    </row>
    <row r="448" s="15" customFormat="1">
      <c r="A448" s="15"/>
      <c r="B448" s="270"/>
      <c r="C448" s="271"/>
      <c r="D448" s="242" t="s">
        <v>200</v>
      </c>
      <c r="E448" s="272" t="s">
        <v>1</v>
      </c>
      <c r="F448" s="273" t="s">
        <v>207</v>
      </c>
      <c r="G448" s="271"/>
      <c r="H448" s="274">
        <v>1</v>
      </c>
      <c r="I448" s="275"/>
      <c r="J448" s="271"/>
      <c r="K448" s="271"/>
      <c r="L448" s="276"/>
      <c r="M448" s="277"/>
      <c r="N448" s="278"/>
      <c r="O448" s="278"/>
      <c r="P448" s="278"/>
      <c r="Q448" s="278"/>
      <c r="R448" s="278"/>
      <c r="S448" s="278"/>
      <c r="T448" s="279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  <c r="AT448" s="280" t="s">
        <v>200</v>
      </c>
      <c r="AU448" s="280" t="s">
        <v>82</v>
      </c>
      <c r="AV448" s="15" t="s">
        <v>195</v>
      </c>
      <c r="AW448" s="15" t="s">
        <v>30</v>
      </c>
      <c r="AX448" s="15" t="s">
        <v>80</v>
      </c>
      <c r="AY448" s="280" t="s">
        <v>189</v>
      </c>
    </row>
    <row r="449" s="2" customFormat="1" ht="24.15" customHeight="1">
      <c r="A449" s="39"/>
      <c r="B449" s="40"/>
      <c r="C449" s="281" t="s">
        <v>774</v>
      </c>
      <c r="D449" s="281" t="s">
        <v>273</v>
      </c>
      <c r="E449" s="282" t="s">
        <v>4860</v>
      </c>
      <c r="F449" s="283" t="s">
        <v>4861</v>
      </c>
      <c r="G449" s="284" t="s">
        <v>359</v>
      </c>
      <c r="H449" s="285">
        <v>1</v>
      </c>
      <c r="I449" s="286"/>
      <c r="J449" s="287">
        <f>ROUND(I449*H449,2)</f>
        <v>0</v>
      </c>
      <c r="K449" s="288"/>
      <c r="L449" s="289"/>
      <c r="M449" s="290" t="s">
        <v>1</v>
      </c>
      <c r="N449" s="291" t="s">
        <v>38</v>
      </c>
      <c r="O449" s="92"/>
      <c r="P449" s="238">
        <f>O449*H449</f>
        <v>0</v>
      </c>
      <c r="Q449" s="238">
        <v>0</v>
      </c>
      <c r="R449" s="238">
        <f>Q449*H449</f>
        <v>0</v>
      </c>
      <c r="S449" s="238">
        <v>0</v>
      </c>
      <c r="T449" s="239">
        <f>S449*H449</f>
        <v>0</v>
      </c>
      <c r="U449" s="39"/>
      <c r="V449" s="39"/>
      <c r="W449" s="39"/>
      <c r="X449" s="39"/>
      <c r="Y449" s="39"/>
      <c r="Z449" s="39"/>
      <c r="AA449" s="39"/>
      <c r="AB449" s="39"/>
      <c r="AC449" s="39"/>
      <c r="AD449" s="39"/>
      <c r="AE449" s="39"/>
      <c r="AR449" s="240" t="s">
        <v>471</v>
      </c>
      <c r="AT449" s="240" t="s">
        <v>273</v>
      </c>
      <c r="AU449" s="240" t="s">
        <v>82</v>
      </c>
      <c r="AY449" s="18" t="s">
        <v>189</v>
      </c>
      <c r="BE449" s="241">
        <f>IF(N449="základní",J449,0)</f>
        <v>0</v>
      </c>
      <c r="BF449" s="241">
        <f>IF(N449="snížená",J449,0)</f>
        <v>0</v>
      </c>
      <c r="BG449" s="241">
        <f>IF(N449="zákl. přenesená",J449,0)</f>
        <v>0</v>
      </c>
      <c r="BH449" s="241">
        <f>IF(N449="sníž. přenesená",J449,0)</f>
        <v>0</v>
      </c>
      <c r="BI449" s="241">
        <f>IF(N449="nulová",J449,0)</f>
        <v>0</v>
      </c>
      <c r="BJ449" s="18" t="s">
        <v>80</v>
      </c>
      <c r="BK449" s="241">
        <f>ROUND(I449*H449,2)</f>
        <v>0</v>
      </c>
      <c r="BL449" s="18" t="s">
        <v>306</v>
      </c>
      <c r="BM449" s="240" t="s">
        <v>4862</v>
      </c>
    </row>
    <row r="450" s="2" customFormat="1">
      <c r="A450" s="39"/>
      <c r="B450" s="40"/>
      <c r="C450" s="41"/>
      <c r="D450" s="242" t="s">
        <v>197</v>
      </c>
      <c r="E450" s="41"/>
      <c r="F450" s="243" t="s">
        <v>4861</v>
      </c>
      <c r="G450" s="41"/>
      <c r="H450" s="41"/>
      <c r="I450" s="244"/>
      <c r="J450" s="41"/>
      <c r="K450" s="41"/>
      <c r="L450" s="45"/>
      <c r="M450" s="245"/>
      <c r="N450" s="246"/>
      <c r="O450" s="92"/>
      <c r="P450" s="92"/>
      <c r="Q450" s="92"/>
      <c r="R450" s="92"/>
      <c r="S450" s="92"/>
      <c r="T450" s="93"/>
      <c r="U450" s="39"/>
      <c r="V450" s="39"/>
      <c r="W450" s="39"/>
      <c r="X450" s="39"/>
      <c r="Y450" s="39"/>
      <c r="Z450" s="39"/>
      <c r="AA450" s="39"/>
      <c r="AB450" s="39"/>
      <c r="AC450" s="39"/>
      <c r="AD450" s="39"/>
      <c r="AE450" s="39"/>
      <c r="AT450" s="18" t="s">
        <v>197</v>
      </c>
      <c r="AU450" s="18" t="s">
        <v>82</v>
      </c>
    </row>
    <row r="451" s="14" customFormat="1">
      <c r="A451" s="14"/>
      <c r="B451" s="259"/>
      <c r="C451" s="260"/>
      <c r="D451" s="242" t="s">
        <v>200</v>
      </c>
      <c r="E451" s="261" t="s">
        <v>1</v>
      </c>
      <c r="F451" s="262" t="s">
        <v>4646</v>
      </c>
      <c r="G451" s="260"/>
      <c r="H451" s="263">
        <v>1</v>
      </c>
      <c r="I451" s="264"/>
      <c r="J451" s="260"/>
      <c r="K451" s="260"/>
      <c r="L451" s="265"/>
      <c r="M451" s="266"/>
      <c r="N451" s="267"/>
      <c r="O451" s="267"/>
      <c r="P451" s="267"/>
      <c r="Q451" s="267"/>
      <c r="R451" s="267"/>
      <c r="S451" s="267"/>
      <c r="T451" s="268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T451" s="269" t="s">
        <v>200</v>
      </c>
      <c r="AU451" s="269" t="s">
        <v>82</v>
      </c>
      <c r="AV451" s="14" t="s">
        <v>82</v>
      </c>
      <c r="AW451" s="14" t="s">
        <v>30</v>
      </c>
      <c r="AX451" s="14" t="s">
        <v>73</v>
      </c>
      <c r="AY451" s="269" t="s">
        <v>189</v>
      </c>
    </row>
    <row r="452" s="15" customFormat="1">
      <c r="A452" s="15"/>
      <c r="B452" s="270"/>
      <c r="C452" s="271"/>
      <c r="D452" s="242" t="s">
        <v>200</v>
      </c>
      <c r="E452" s="272" t="s">
        <v>1</v>
      </c>
      <c r="F452" s="273" t="s">
        <v>207</v>
      </c>
      <c r="G452" s="271"/>
      <c r="H452" s="274">
        <v>1</v>
      </c>
      <c r="I452" s="275"/>
      <c r="J452" s="271"/>
      <c r="K452" s="271"/>
      <c r="L452" s="276"/>
      <c r="M452" s="277"/>
      <c r="N452" s="278"/>
      <c r="O452" s="278"/>
      <c r="P452" s="278"/>
      <c r="Q452" s="278"/>
      <c r="R452" s="278"/>
      <c r="S452" s="278"/>
      <c r="T452" s="279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T452" s="280" t="s">
        <v>200</v>
      </c>
      <c r="AU452" s="280" t="s">
        <v>82</v>
      </c>
      <c r="AV452" s="15" t="s">
        <v>195</v>
      </c>
      <c r="AW452" s="15" t="s">
        <v>30</v>
      </c>
      <c r="AX452" s="15" t="s">
        <v>80</v>
      </c>
      <c r="AY452" s="280" t="s">
        <v>189</v>
      </c>
    </row>
    <row r="453" s="2" customFormat="1" ht="24.15" customHeight="1">
      <c r="A453" s="39"/>
      <c r="B453" s="40"/>
      <c r="C453" s="228" t="s">
        <v>797</v>
      </c>
      <c r="D453" s="228" t="s">
        <v>191</v>
      </c>
      <c r="E453" s="229" t="s">
        <v>4863</v>
      </c>
      <c r="F453" s="230" t="s">
        <v>4864</v>
      </c>
      <c r="G453" s="231" t="s">
        <v>4844</v>
      </c>
      <c r="H453" s="232">
        <v>1</v>
      </c>
      <c r="I453" s="233"/>
      <c r="J453" s="234">
        <f>ROUND(I453*H453,2)</f>
        <v>0</v>
      </c>
      <c r="K453" s="235"/>
      <c r="L453" s="45"/>
      <c r="M453" s="236" t="s">
        <v>1</v>
      </c>
      <c r="N453" s="237" t="s">
        <v>38</v>
      </c>
      <c r="O453" s="92"/>
      <c r="P453" s="238">
        <f>O453*H453</f>
        <v>0</v>
      </c>
      <c r="Q453" s="238">
        <v>0.022229276499999999</v>
      </c>
      <c r="R453" s="238">
        <f>Q453*H453</f>
        <v>0.022229276499999999</v>
      </c>
      <c r="S453" s="238">
        <v>0</v>
      </c>
      <c r="T453" s="239">
        <f>S453*H453</f>
        <v>0</v>
      </c>
      <c r="U453" s="39"/>
      <c r="V453" s="39"/>
      <c r="W453" s="39"/>
      <c r="X453" s="39"/>
      <c r="Y453" s="39"/>
      <c r="Z453" s="39"/>
      <c r="AA453" s="39"/>
      <c r="AB453" s="39"/>
      <c r="AC453" s="39"/>
      <c r="AD453" s="39"/>
      <c r="AE453" s="39"/>
      <c r="AR453" s="240" t="s">
        <v>306</v>
      </c>
      <c r="AT453" s="240" t="s">
        <v>191</v>
      </c>
      <c r="AU453" s="240" t="s">
        <v>82</v>
      </c>
      <c r="AY453" s="18" t="s">
        <v>189</v>
      </c>
      <c r="BE453" s="241">
        <f>IF(N453="základní",J453,0)</f>
        <v>0</v>
      </c>
      <c r="BF453" s="241">
        <f>IF(N453="snížená",J453,0)</f>
        <v>0</v>
      </c>
      <c r="BG453" s="241">
        <f>IF(N453="zákl. přenesená",J453,0)</f>
        <v>0</v>
      </c>
      <c r="BH453" s="241">
        <f>IF(N453="sníž. přenesená",J453,0)</f>
        <v>0</v>
      </c>
      <c r="BI453" s="241">
        <f>IF(N453="nulová",J453,0)</f>
        <v>0</v>
      </c>
      <c r="BJ453" s="18" t="s">
        <v>80</v>
      </c>
      <c r="BK453" s="241">
        <f>ROUND(I453*H453,2)</f>
        <v>0</v>
      </c>
      <c r="BL453" s="18" t="s">
        <v>306</v>
      </c>
      <c r="BM453" s="240" t="s">
        <v>4865</v>
      </c>
    </row>
    <row r="454" s="2" customFormat="1">
      <c r="A454" s="39"/>
      <c r="B454" s="40"/>
      <c r="C454" s="41"/>
      <c r="D454" s="242" t="s">
        <v>197</v>
      </c>
      <c r="E454" s="41"/>
      <c r="F454" s="243" t="s">
        <v>4864</v>
      </c>
      <c r="G454" s="41"/>
      <c r="H454" s="41"/>
      <c r="I454" s="244"/>
      <c r="J454" s="41"/>
      <c r="K454" s="41"/>
      <c r="L454" s="45"/>
      <c r="M454" s="245"/>
      <c r="N454" s="246"/>
      <c r="O454" s="92"/>
      <c r="P454" s="92"/>
      <c r="Q454" s="92"/>
      <c r="R454" s="92"/>
      <c r="S454" s="92"/>
      <c r="T454" s="93"/>
      <c r="U454" s="39"/>
      <c r="V454" s="39"/>
      <c r="W454" s="39"/>
      <c r="X454" s="39"/>
      <c r="Y454" s="39"/>
      <c r="Z454" s="39"/>
      <c r="AA454" s="39"/>
      <c r="AB454" s="39"/>
      <c r="AC454" s="39"/>
      <c r="AD454" s="39"/>
      <c r="AE454" s="39"/>
      <c r="AT454" s="18" t="s">
        <v>197</v>
      </c>
      <c r="AU454" s="18" t="s">
        <v>82</v>
      </c>
    </row>
    <row r="455" s="2" customFormat="1">
      <c r="A455" s="39"/>
      <c r="B455" s="40"/>
      <c r="C455" s="41"/>
      <c r="D455" s="247" t="s">
        <v>198</v>
      </c>
      <c r="E455" s="41"/>
      <c r="F455" s="248" t="s">
        <v>4866</v>
      </c>
      <c r="G455" s="41"/>
      <c r="H455" s="41"/>
      <c r="I455" s="244"/>
      <c r="J455" s="41"/>
      <c r="K455" s="41"/>
      <c r="L455" s="45"/>
      <c r="M455" s="245"/>
      <c r="N455" s="246"/>
      <c r="O455" s="92"/>
      <c r="P455" s="92"/>
      <c r="Q455" s="92"/>
      <c r="R455" s="92"/>
      <c r="S455" s="92"/>
      <c r="T455" s="93"/>
      <c r="U455" s="39"/>
      <c r="V455" s="39"/>
      <c r="W455" s="39"/>
      <c r="X455" s="39"/>
      <c r="Y455" s="39"/>
      <c r="Z455" s="39"/>
      <c r="AA455" s="39"/>
      <c r="AB455" s="39"/>
      <c r="AC455" s="39"/>
      <c r="AD455" s="39"/>
      <c r="AE455" s="39"/>
      <c r="AT455" s="18" t="s">
        <v>198</v>
      </c>
      <c r="AU455" s="18" t="s">
        <v>82</v>
      </c>
    </row>
    <row r="456" s="14" customFormat="1">
      <c r="A456" s="14"/>
      <c r="B456" s="259"/>
      <c r="C456" s="260"/>
      <c r="D456" s="242" t="s">
        <v>200</v>
      </c>
      <c r="E456" s="261" t="s">
        <v>1</v>
      </c>
      <c r="F456" s="262" t="s">
        <v>4646</v>
      </c>
      <c r="G456" s="260"/>
      <c r="H456" s="263">
        <v>1</v>
      </c>
      <c r="I456" s="264"/>
      <c r="J456" s="260"/>
      <c r="K456" s="260"/>
      <c r="L456" s="265"/>
      <c r="M456" s="266"/>
      <c r="N456" s="267"/>
      <c r="O456" s="267"/>
      <c r="P456" s="267"/>
      <c r="Q456" s="267"/>
      <c r="R456" s="267"/>
      <c r="S456" s="267"/>
      <c r="T456" s="268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T456" s="269" t="s">
        <v>200</v>
      </c>
      <c r="AU456" s="269" t="s">
        <v>82</v>
      </c>
      <c r="AV456" s="14" t="s">
        <v>82</v>
      </c>
      <c r="AW456" s="14" t="s">
        <v>30</v>
      </c>
      <c r="AX456" s="14" t="s">
        <v>73</v>
      </c>
      <c r="AY456" s="269" t="s">
        <v>189</v>
      </c>
    </row>
    <row r="457" s="15" customFormat="1">
      <c r="A457" s="15"/>
      <c r="B457" s="270"/>
      <c r="C457" s="271"/>
      <c r="D457" s="242" t="s">
        <v>200</v>
      </c>
      <c r="E457" s="272" t="s">
        <v>1</v>
      </c>
      <c r="F457" s="273" t="s">
        <v>207</v>
      </c>
      <c r="G457" s="271"/>
      <c r="H457" s="274">
        <v>1</v>
      </c>
      <c r="I457" s="275"/>
      <c r="J457" s="271"/>
      <c r="K457" s="271"/>
      <c r="L457" s="276"/>
      <c r="M457" s="277"/>
      <c r="N457" s="278"/>
      <c r="O457" s="278"/>
      <c r="P457" s="278"/>
      <c r="Q457" s="278"/>
      <c r="R457" s="278"/>
      <c r="S457" s="278"/>
      <c r="T457" s="279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T457" s="280" t="s">
        <v>200</v>
      </c>
      <c r="AU457" s="280" t="s">
        <v>82</v>
      </c>
      <c r="AV457" s="15" t="s">
        <v>195</v>
      </c>
      <c r="AW457" s="15" t="s">
        <v>30</v>
      </c>
      <c r="AX457" s="15" t="s">
        <v>80</v>
      </c>
      <c r="AY457" s="280" t="s">
        <v>189</v>
      </c>
    </row>
    <row r="458" s="2" customFormat="1" ht="24.15" customHeight="1">
      <c r="A458" s="39"/>
      <c r="B458" s="40"/>
      <c r="C458" s="281" t="s">
        <v>812</v>
      </c>
      <c r="D458" s="281" t="s">
        <v>273</v>
      </c>
      <c r="E458" s="282" t="s">
        <v>4867</v>
      </c>
      <c r="F458" s="283" t="s">
        <v>4868</v>
      </c>
      <c r="G458" s="284" t="s">
        <v>359</v>
      </c>
      <c r="H458" s="285">
        <v>1</v>
      </c>
      <c r="I458" s="286"/>
      <c r="J458" s="287">
        <f>ROUND(I458*H458,2)</f>
        <v>0</v>
      </c>
      <c r="K458" s="288"/>
      <c r="L458" s="289"/>
      <c r="M458" s="290" t="s">
        <v>1</v>
      </c>
      <c r="N458" s="291" t="s">
        <v>38</v>
      </c>
      <c r="O458" s="92"/>
      <c r="P458" s="238">
        <f>O458*H458</f>
        <v>0</v>
      </c>
      <c r="Q458" s="238">
        <v>0</v>
      </c>
      <c r="R458" s="238">
        <f>Q458*H458</f>
        <v>0</v>
      </c>
      <c r="S458" s="238">
        <v>0</v>
      </c>
      <c r="T458" s="239">
        <f>S458*H458</f>
        <v>0</v>
      </c>
      <c r="U458" s="39"/>
      <c r="V458" s="39"/>
      <c r="W458" s="39"/>
      <c r="X458" s="39"/>
      <c r="Y458" s="39"/>
      <c r="Z458" s="39"/>
      <c r="AA458" s="39"/>
      <c r="AB458" s="39"/>
      <c r="AC458" s="39"/>
      <c r="AD458" s="39"/>
      <c r="AE458" s="39"/>
      <c r="AR458" s="240" t="s">
        <v>471</v>
      </c>
      <c r="AT458" s="240" t="s">
        <v>273</v>
      </c>
      <c r="AU458" s="240" t="s">
        <v>82</v>
      </c>
      <c r="AY458" s="18" t="s">
        <v>189</v>
      </c>
      <c r="BE458" s="241">
        <f>IF(N458="základní",J458,0)</f>
        <v>0</v>
      </c>
      <c r="BF458" s="241">
        <f>IF(N458="snížená",J458,0)</f>
        <v>0</v>
      </c>
      <c r="BG458" s="241">
        <f>IF(N458="zákl. přenesená",J458,0)</f>
        <v>0</v>
      </c>
      <c r="BH458" s="241">
        <f>IF(N458="sníž. přenesená",J458,0)</f>
        <v>0</v>
      </c>
      <c r="BI458" s="241">
        <f>IF(N458="nulová",J458,0)</f>
        <v>0</v>
      </c>
      <c r="BJ458" s="18" t="s">
        <v>80</v>
      </c>
      <c r="BK458" s="241">
        <f>ROUND(I458*H458,2)</f>
        <v>0</v>
      </c>
      <c r="BL458" s="18" t="s">
        <v>306</v>
      </c>
      <c r="BM458" s="240" t="s">
        <v>4869</v>
      </c>
    </row>
    <row r="459" s="2" customFormat="1">
      <c r="A459" s="39"/>
      <c r="B459" s="40"/>
      <c r="C459" s="41"/>
      <c r="D459" s="242" t="s">
        <v>197</v>
      </c>
      <c r="E459" s="41"/>
      <c r="F459" s="243" t="s">
        <v>4868</v>
      </c>
      <c r="G459" s="41"/>
      <c r="H459" s="41"/>
      <c r="I459" s="244"/>
      <c r="J459" s="41"/>
      <c r="K459" s="41"/>
      <c r="L459" s="45"/>
      <c r="M459" s="245"/>
      <c r="N459" s="246"/>
      <c r="O459" s="92"/>
      <c r="P459" s="92"/>
      <c r="Q459" s="92"/>
      <c r="R459" s="92"/>
      <c r="S459" s="92"/>
      <c r="T459" s="93"/>
      <c r="U459" s="39"/>
      <c r="V459" s="39"/>
      <c r="W459" s="39"/>
      <c r="X459" s="39"/>
      <c r="Y459" s="39"/>
      <c r="Z459" s="39"/>
      <c r="AA459" s="39"/>
      <c r="AB459" s="39"/>
      <c r="AC459" s="39"/>
      <c r="AD459" s="39"/>
      <c r="AE459" s="39"/>
      <c r="AT459" s="18" t="s">
        <v>197</v>
      </c>
      <c r="AU459" s="18" t="s">
        <v>82</v>
      </c>
    </row>
    <row r="460" s="14" customFormat="1">
      <c r="A460" s="14"/>
      <c r="B460" s="259"/>
      <c r="C460" s="260"/>
      <c r="D460" s="242" t="s">
        <v>200</v>
      </c>
      <c r="E460" s="261" t="s">
        <v>1</v>
      </c>
      <c r="F460" s="262" t="s">
        <v>4646</v>
      </c>
      <c r="G460" s="260"/>
      <c r="H460" s="263">
        <v>1</v>
      </c>
      <c r="I460" s="264"/>
      <c r="J460" s="260"/>
      <c r="K460" s="260"/>
      <c r="L460" s="265"/>
      <c r="M460" s="266"/>
      <c r="N460" s="267"/>
      <c r="O460" s="267"/>
      <c r="P460" s="267"/>
      <c r="Q460" s="267"/>
      <c r="R460" s="267"/>
      <c r="S460" s="267"/>
      <c r="T460" s="268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T460" s="269" t="s">
        <v>200</v>
      </c>
      <c r="AU460" s="269" t="s">
        <v>82</v>
      </c>
      <c r="AV460" s="14" t="s">
        <v>82</v>
      </c>
      <c r="AW460" s="14" t="s">
        <v>30</v>
      </c>
      <c r="AX460" s="14" t="s">
        <v>73</v>
      </c>
      <c r="AY460" s="269" t="s">
        <v>189</v>
      </c>
    </row>
    <row r="461" s="15" customFormat="1">
      <c r="A461" s="15"/>
      <c r="B461" s="270"/>
      <c r="C461" s="271"/>
      <c r="D461" s="242" t="s">
        <v>200</v>
      </c>
      <c r="E461" s="272" t="s">
        <v>1</v>
      </c>
      <c r="F461" s="273" t="s">
        <v>207</v>
      </c>
      <c r="G461" s="271"/>
      <c r="H461" s="274">
        <v>1</v>
      </c>
      <c r="I461" s="275"/>
      <c r="J461" s="271"/>
      <c r="K461" s="271"/>
      <c r="L461" s="276"/>
      <c r="M461" s="277"/>
      <c r="N461" s="278"/>
      <c r="O461" s="278"/>
      <c r="P461" s="278"/>
      <c r="Q461" s="278"/>
      <c r="R461" s="278"/>
      <c r="S461" s="278"/>
      <c r="T461" s="279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T461" s="280" t="s">
        <v>200</v>
      </c>
      <c r="AU461" s="280" t="s">
        <v>82</v>
      </c>
      <c r="AV461" s="15" t="s">
        <v>195</v>
      </c>
      <c r="AW461" s="15" t="s">
        <v>30</v>
      </c>
      <c r="AX461" s="15" t="s">
        <v>80</v>
      </c>
      <c r="AY461" s="280" t="s">
        <v>189</v>
      </c>
    </row>
    <row r="462" s="2" customFormat="1" ht="24.15" customHeight="1">
      <c r="A462" s="39"/>
      <c r="B462" s="40"/>
      <c r="C462" s="281" t="s">
        <v>816</v>
      </c>
      <c r="D462" s="281" t="s">
        <v>273</v>
      </c>
      <c r="E462" s="282" t="s">
        <v>4870</v>
      </c>
      <c r="F462" s="283" t="s">
        <v>4871</v>
      </c>
      <c r="G462" s="284" t="s">
        <v>359</v>
      </c>
      <c r="H462" s="285">
        <v>1</v>
      </c>
      <c r="I462" s="286"/>
      <c r="J462" s="287">
        <f>ROUND(I462*H462,2)</f>
        <v>0</v>
      </c>
      <c r="K462" s="288"/>
      <c r="L462" s="289"/>
      <c r="M462" s="290" t="s">
        <v>1</v>
      </c>
      <c r="N462" s="291" t="s">
        <v>38</v>
      </c>
      <c r="O462" s="92"/>
      <c r="P462" s="238">
        <f>O462*H462</f>
        <v>0</v>
      </c>
      <c r="Q462" s="238">
        <v>0</v>
      </c>
      <c r="R462" s="238">
        <f>Q462*H462</f>
        <v>0</v>
      </c>
      <c r="S462" s="238">
        <v>0</v>
      </c>
      <c r="T462" s="239">
        <f>S462*H462</f>
        <v>0</v>
      </c>
      <c r="U462" s="39"/>
      <c r="V462" s="39"/>
      <c r="W462" s="39"/>
      <c r="X462" s="39"/>
      <c r="Y462" s="39"/>
      <c r="Z462" s="39"/>
      <c r="AA462" s="39"/>
      <c r="AB462" s="39"/>
      <c r="AC462" s="39"/>
      <c r="AD462" s="39"/>
      <c r="AE462" s="39"/>
      <c r="AR462" s="240" t="s">
        <v>471</v>
      </c>
      <c r="AT462" s="240" t="s">
        <v>273</v>
      </c>
      <c r="AU462" s="240" t="s">
        <v>82</v>
      </c>
      <c r="AY462" s="18" t="s">
        <v>189</v>
      </c>
      <c r="BE462" s="241">
        <f>IF(N462="základní",J462,0)</f>
        <v>0</v>
      </c>
      <c r="BF462" s="241">
        <f>IF(N462="snížená",J462,0)</f>
        <v>0</v>
      </c>
      <c r="BG462" s="241">
        <f>IF(N462="zákl. přenesená",J462,0)</f>
        <v>0</v>
      </c>
      <c r="BH462" s="241">
        <f>IF(N462="sníž. přenesená",J462,0)</f>
        <v>0</v>
      </c>
      <c r="BI462" s="241">
        <f>IF(N462="nulová",J462,0)</f>
        <v>0</v>
      </c>
      <c r="BJ462" s="18" t="s">
        <v>80</v>
      </c>
      <c r="BK462" s="241">
        <f>ROUND(I462*H462,2)</f>
        <v>0</v>
      </c>
      <c r="BL462" s="18" t="s">
        <v>306</v>
      </c>
      <c r="BM462" s="240" t="s">
        <v>4872</v>
      </c>
    </row>
    <row r="463" s="2" customFormat="1">
      <c r="A463" s="39"/>
      <c r="B463" s="40"/>
      <c r="C463" s="41"/>
      <c r="D463" s="242" t="s">
        <v>197</v>
      </c>
      <c r="E463" s="41"/>
      <c r="F463" s="243" t="s">
        <v>4871</v>
      </c>
      <c r="G463" s="41"/>
      <c r="H463" s="41"/>
      <c r="I463" s="244"/>
      <c r="J463" s="41"/>
      <c r="K463" s="41"/>
      <c r="L463" s="45"/>
      <c r="M463" s="245"/>
      <c r="N463" s="246"/>
      <c r="O463" s="92"/>
      <c r="P463" s="92"/>
      <c r="Q463" s="92"/>
      <c r="R463" s="92"/>
      <c r="S463" s="92"/>
      <c r="T463" s="93"/>
      <c r="U463" s="39"/>
      <c r="V463" s="39"/>
      <c r="W463" s="39"/>
      <c r="X463" s="39"/>
      <c r="Y463" s="39"/>
      <c r="Z463" s="39"/>
      <c r="AA463" s="39"/>
      <c r="AB463" s="39"/>
      <c r="AC463" s="39"/>
      <c r="AD463" s="39"/>
      <c r="AE463" s="39"/>
      <c r="AT463" s="18" t="s">
        <v>197</v>
      </c>
      <c r="AU463" s="18" t="s">
        <v>82</v>
      </c>
    </row>
    <row r="464" s="14" customFormat="1">
      <c r="A464" s="14"/>
      <c r="B464" s="259"/>
      <c r="C464" s="260"/>
      <c r="D464" s="242" t="s">
        <v>200</v>
      </c>
      <c r="E464" s="261" t="s">
        <v>1</v>
      </c>
      <c r="F464" s="262" t="s">
        <v>4646</v>
      </c>
      <c r="G464" s="260"/>
      <c r="H464" s="263">
        <v>1</v>
      </c>
      <c r="I464" s="264"/>
      <c r="J464" s="260"/>
      <c r="K464" s="260"/>
      <c r="L464" s="265"/>
      <c r="M464" s="266"/>
      <c r="N464" s="267"/>
      <c r="O464" s="267"/>
      <c r="P464" s="267"/>
      <c r="Q464" s="267"/>
      <c r="R464" s="267"/>
      <c r="S464" s="267"/>
      <c r="T464" s="268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T464" s="269" t="s">
        <v>200</v>
      </c>
      <c r="AU464" s="269" t="s">
        <v>82</v>
      </c>
      <c r="AV464" s="14" t="s">
        <v>82</v>
      </c>
      <c r="AW464" s="14" t="s">
        <v>30</v>
      </c>
      <c r="AX464" s="14" t="s">
        <v>73</v>
      </c>
      <c r="AY464" s="269" t="s">
        <v>189</v>
      </c>
    </row>
    <row r="465" s="15" customFormat="1">
      <c r="A465" s="15"/>
      <c r="B465" s="270"/>
      <c r="C465" s="271"/>
      <c r="D465" s="242" t="s">
        <v>200</v>
      </c>
      <c r="E465" s="272" t="s">
        <v>1</v>
      </c>
      <c r="F465" s="273" t="s">
        <v>207</v>
      </c>
      <c r="G465" s="271"/>
      <c r="H465" s="274">
        <v>1</v>
      </c>
      <c r="I465" s="275"/>
      <c r="J465" s="271"/>
      <c r="K465" s="271"/>
      <c r="L465" s="276"/>
      <c r="M465" s="277"/>
      <c r="N465" s="278"/>
      <c r="O465" s="278"/>
      <c r="P465" s="278"/>
      <c r="Q465" s="278"/>
      <c r="R465" s="278"/>
      <c r="S465" s="278"/>
      <c r="T465" s="279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  <c r="AT465" s="280" t="s">
        <v>200</v>
      </c>
      <c r="AU465" s="280" t="s">
        <v>82</v>
      </c>
      <c r="AV465" s="15" t="s">
        <v>195</v>
      </c>
      <c r="AW465" s="15" t="s">
        <v>30</v>
      </c>
      <c r="AX465" s="15" t="s">
        <v>80</v>
      </c>
      <c r="AY465" s="280" t="s">
        <v>189</v>
      </c>
    </row>
    <row r="466" s="2" customFormat="1" ht="37.8" customHeight="1">
      <c r="A466" s="39"/>
      <c r="B466" s="40"/>
      <c r="C466" s="228" t="s">
        <v>857</v>
      </c>
      <c r="D466" s="228" t="s">
        <v>191</v>
      </c>
      <c r="E466" s="229" t="s">
        <v>4873</v>
      </c>
      <c r="F466" s="230" t="s">
        <v>4874</v>
      </c>
      <c r="G466" s="231" t="s">
        <v>4844</v>
      </c>
      <c r="H466" s="232">
        <v>1</v>
      </c>
      <c r="I466" s="233"/>
      <c r="J466" s="234">
        <f>ROUND(I466*H466,2)</f>
        <v>0</v>
      </c>
      <c r="K466" s="235"/>
      <c r="L466" s="45"/>
      <c r="M466" s="236" t="s">
        <v>1</v>
      </c>
      <c r="N466" s="237" t="s">
        <v>38</v>
      </c>
      <c r="O466" s="92"/>
      <c r="P466" s="238">
        <f>O466*H466</f>
        <v>0</v>
      </c>
      <c r="Q466" s="238">
        <v>0.0294506</v>
      </c>
      <c r="R466" s="238">
        <f>Q466*H466</f>
        <v>0.0294506</v>
      </c>
      <c r="S466" s="238">
        <v>0</v>
      </c>
      <c r="T466" s="239">
        <f>S466*H466</f>
        <v>0</v>
      </c>
      <c r="U466" s="39"/>
      <c r="V466" s="39"/>
      <c r="W466" s="39"/>
      <c r="X466" s="39"/>
      <c r="Y466" s="39"/>
      <c r="Z466" s="39"/>
      <c r="AA466" s="39"/>
      <c r="AB466" s="39"/>
      <c r="AC466" s="39"/>
      <c r="AD466" s="39"/>
      <c r="AE466" s="39"/>
      <c r="AR466" s="240" t="s">
        <v>306</v>
      </c>
      <c r="AT466" s="240" t="s">
        <v>191</v>
      </c>
      <c r="AU466" s="240" t="s">
        <v>82</v>
      </c>
      <c r="AY466" s="18" t="s">
        <v>189</v>
      </c>
      <c r="BE466" s="241">
        <f>IF(N466="základní",J466,0)</f>
        <v>0</v>
      </c>
      <c r="BF466" s="241">
        <f>IF(N466="snížená",J466,0)</f>
        <v>0</v>
      </c>
      <c r="BG466" s="241">
        <f>IF(N466="zákl. přenesená",J466,0)</f>
        <v>0</v>
      </c>
      <c r="BH466" s="241">
        <f>IF(N466="sníž. přenesená",J466,0)</f>
        <v>0</v>
      </c>
      <c r="BI466" s="241">
        <f>IF(N466="nulová",J466,0)</f>
        <v>0</v>
      </c>
      <c r="BJ466" s="18" t="s">
        <v>80</v>
      </c>
      <c r="BK466" s="241">
        <f>ROUND(I466*H466,2)</f>
        <v>0</v>
      </c>
      <c r="BL466" s="18" t="s">
        <v>306</v>
      </c>
      <c r="BM466" s="240" t="s">
        <v>4875</v>
      </c>
    </row>
    <row r="467" s="2" customFormat="1">
      <c r="A467" s="39"/>
      <c r="B467" s="40"/>
      <c r="C467" s="41"/>
      <c r="D467" s="242" t="s">
        <v>197</v>
      </c>
      <c r="E467" s="41"/>
      <c r="F467" s="243" t="s">
        <v>4874</v>
      </c>
      <c r="G467" s="41"/>
      <c r="H467" s="41"/>
      <c r="I467" s="244"/>
      <c r="J467" s="41"/>
      <c r="K467" s="41"/>
      <c r="L467" s="45"/>
      <c r="M467" s="245"/>
      <c r="N467" s="246"/>
      <c r="O467" s="92"/>
      <c r="P467" s="92"/>
      <c r="Q467" s="92"/>
      <c r="R467" s="92"/>
      <c r="S467" s="92"/>
      <c r="T467" s="93"/>
      <c r="U467" s="39"/>
      <c r="V467" s="39"/>
      <c r="W467" s="39"/>
      <c r="X467" s="39"/>
      <c r="Y467" s="39"/>
      <c r="Z467" s="39"/>
      <c r="AA467" s="39"/>
      <c r="AB467" s="39"/>
      <c r="AC467" s="39"/>
      <c r="AD467" s="39"/>
      <c r="AE467" s="39"/>
      <c r="AT467" s="18" t="s">
        <v>197</v>
      </c>
      <c r="AU467" s="18" t="s">
        <v>82</v>
      </c>
    </row>
    <row r="468" s="2" customFormat="1">
      <c r="A468" s="39"/>
      <c r="B468" s="40"/>
      <c r="C468" s="41"/>
      <c r="D468" s="247" t="s">
        <v>198</v>
      </c>
      <c r="E468" s="41"/>
      <c r="F468" s="248" t="s">
        <v>4876</v>
      </c>
      <c r="G468" s="41"/>
      <c r="H468" s="41"/>
      <c r="I468" s="244"/>
      <c r="J468" s="41"/>
      <c r="K468" s="41"/>
      <c r="L468" s="45"/>
      <c r="M468" s="245"/>
      <c r="N468" s="246"/>
      <c r="O468" s="92"/>
      <c r="P468" s="92"/>
      <c r="Q468" s="92"/>
      <c r="R468" s="92"/>
      <c r="S468" s="92"/>
      <c r="T468" s="93"/>
      <c r="U468" s="39"/>
      <c r="V468" s="39"/>
      <c r="W468" s="39"/>
      <c r="X468" s="39"/>
      <c r="Y468" s="39"/>
      <c r="Z468" s="39"/>
      <c r="AA468" s="39"/>
      <c r="AB468" s="39"/>
      <c r="AC468" s="39"/>
      <c r="AD468" s="39"/>
      <c r="AE468" s="39"/>
      <c r="AT468" s="18" t="s">
        <v>198</v>
      </c>
      <c r="AU468" s="18" t="s">
        <v>82</v>
      </c>
    </row>
    <row r="469" s="14" customFormat="1">
      <c r="A469" s="14"/>
      <c r="B469" s="259"/>
      <c r="C469" s="260"/>
      <c r="D469" s="242" t="s">
        <v>200</v>
      </c>
      <c r="E469" s="261" t="s">
        <v>1</v>
      </c>
      <c r="F469" s="262" t="s">
        <v>4646</v>
      </c>
      <c r="G469" s="260"/>
      <c r="H469" s="263">
        <v>1</v>
      </c>
      <c r="I469" s="264"/>
      <c r="J469" s="260"/>
      <c r="K469" s="260"/>
      <c r="L469" s="265"/>
      <c r="M469" s="266"/>
      <c r="N469" s="267"/>
      <c r="O469" s="267"/>
      <c r="P469" s="267"/>
      <c r="Q469" s="267"/>
      <c r="R469" s="267"/>
      <c r="S469" s="267"/>
      <c r="T469" s="268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T469" s="269" t="s">
        <v>200</v>
      </c>
      <c r="AU469" s="269" t="s">
        <v>82</v>
      </c>
      <c r="AV469" s="14" t="s">
        <v>82</v>
      </c>
      <c r="AW469" s="14" t="s">
        <v>30</v>
      </c>
      <c r="AX469" s="14" t="s">
        <v>73</v>
      </c>
      <c r="AY469" s="269" t="s">
        <v>189</v>
      </c>
    </row>
    <row r="470" s="15" customFormat="1">
      <c r="A470" s="15"/>
      <c r="B470" s="270"/>
      <c r="C470" s="271"/>
      <c r="D470" s="242" t="s">
        <v>200</v>
      </c>
      <c r="E470" s="272" t="s">
        <v>1</v>
      </c>
      <c r="F470" s="273" t="s">
        <v>207</v>
      </c>
      <c r="G470" s="271"/>
      <c r="H470" s="274">
        <v>1</v>
      </c>
      <c r="I470" s="275"/>
      <c r="J470" s="271"/>
      <c r="K470" s="271"/>
      <c r="L470" s="276"/>
      <c r="M470" s="277"/>
      <c r="N470" s="278"/>
      <c r="O470" s="278"/>
      <c r="P470" s="278"/>
      <c r="Q470" s="278"/>
      <c r="R470" s="278"/>
      <c r="S470" s="278"/>
      <c r="T470" s="279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T470" s="280" t="s">
        <v>200</v>
      </c>
      <c r="AU470" s="280" t="s">
        <v>82</v>
      </c>
      <c r="AV470" s="15" t="s">
        <v>195</v>
      </c>
      <c r="AW470" s="15" t="s">
        <v>30</v>
      </c>
      <c r="AX470" s="15" t="s">
        <v>80</v>
      </c>
      <c r="AY470" s="280" t="s">
        <v>189</v>
      </c>
    </row>
    <row r="471" s="2" customFormat="1" ht="16.5" customHeight="1">
      <c r="A471" s="39"/>
      <c r="B471" s="40"/>
      <c r="C471" s="228" t="s">
        <v>885</v>
      </c>
      <c r="D471" s="228" t="s">
        <v>191</v>
      </c>
      <c r="E471" s="229" t="s">
        <v>4877</v>
      </c>
      <c r="F471" s="230" t="s">
        <v>4878</v>
      </c>
      <c r="G471" s="231" t="s">
        <v>4844</v>
      </c>
      <c r="H471" s="232">
        <v>1</v>
      </c>
      <c r="I471" s="233"/>
      <c r="J471" s="234">
        <f>ROUND(I471*H471,2)</f>
        <v>0</v>
      </c>
      <c r="K471" s="235"/>
      <c r="L471" s="45"/>
      <c r="M471" s="236" t="s">
        <v>1</v>
      </c>
      <c r="N471" s="237" t="s">
        <v>38</v>
      </c>
      <c r="O471" s="92"/>
      <c r="P471" s="238">
        <f>O471*H471</f>
        <v>0</v>
      </c>
      <c r="Q471" s="238">
        <v>0.00063883630000000004</v>
      </c>
      <c r="R471" s="238">
        <f>Q471*H471</f>
        <v>0.00063883630000000004</v>
      </c>
      <c r="S471" s="238">
        <v>0</v>
      </c>
      <c r="T471" s="239">
        <f>S471*H471</f>
        <v>0</v>
      </c>
      <c r="U471" s="39"/>
      <c r="V471" s="39"/>
      <c r="W471" s="39"/>
      <c r="X471" s="39"/>
      <c r="Y471" s="39"/>
      <c r="Z471" s="39"/>
      <c r="AA471" s="39"/>
      <c r="AB471" s="39"/>
      <c r="AC471" s="39"/>
      <c r="AD471" s="39"/>
      <c r="AE471" s="39"/>
      <c r="AR471" s="240" t="s">
        <v>306</v>
      </c>
      <c r="AT471" s="240" t="s">
        <v>191</v>
      </c>
      <c r="AU471" s="240" t="s">
        <v>82</v>
      </c>
      <c r="AY471" s="18" t="s">
        <v>189</v>
      </c>
      <c r="BE471" s="241">
        <f>IF(N471="základní",J471,0)</f>
        <v>0</v>
      </c>
      <c r="BF471" s="241">
        <f>IF(N471="snížená",J471,0)</f>
        <v>0</v>
      </c>
      <c r="BG471" s="241">
        <f>IF(N471="zákl. přenesená",J471,0)</f>
        <v>0</v>
      </c>
      <c r="BH471" s="241">
        <f>IF(N471="sníž. přenesená",J471,0)</f>
        <v>0</v>
      </c>
      <c r="BI471" s="241">
        <f>IF(N471="nulová",J471,0)</f>
        <v>0</v>
      </c>
      <c r="BJ471" s="18" t="s">
        <v>80</v>
      </c>
      <c r="BK471" s="241">
        <f>ROUND(I471*H471,2)</f>
        <v>0</v>
      </c>
      <c r="BL471" s="18" t="s">
        <v>306</v>
      </c>
      <c r="BM471" s="240" t="s">
        <v>4879</v>
      </c>
    </row>
    <row r="472" s="2" customFormat="1">
      <c r="A472" s="39"/>
      <c r="B472" s="40"/>
      <c r="C472" s="41"/>
      <c r="D472" s="242" t="s">
        <v>197</v>
      </c>
      <c r="E472" s="41"/>
      <c r="F472" s="243" t="s">
        <v>4878</v>
      </c>
      <c r="G472" s="41"/>
      <c r="H472" s="41"/>
      <c r="I472" s="244"/>
      <c r="J472" s="41"/>
      <c r="K472" s="41"/>
      <c r="L472" s="45"/>
      <c r="M472" s="245"/>
      <c r="N472" s="246"/>
      <c r="O472" s="92"/>
      <c r="P472" s="92"/>
      <c r="Q472" s="92"/>
      <c r="R472" s="92"/>
      <c r="S472" s="92"/>
      <c r="T472" s="93"/>
      <c r="U472" s="39"/>
      <c r="V472" s="39"/>
      <c r="W472" s="39"/>
      <c r="X472" s="39"/>
      <c r="Y472" s="39"/>
      <c r="Z472" s="39"/>
      <c r="AA472" s="39"/>
      <c r="AB472" s="39"/>
      <c r="AC472" s="39"/>
      <c r="AD472" s="39"/>
      <c r="AE472" s="39"/>
      <c r="AT472" s="18" t="s">
        <v>197</v>
      </c>
      <c r="AU472" s="18" t="s">
        <v>82</v>
      </c>
    </row>
    <row r="473" s="2" customFormat="1">
      <c r="A473" s="39"/>
      <c r="B473" s="40"/>
      <c r="C473" s="41"/>
      <c r="D473" s="247" t="s">
        <v>198</v>
      </c>
      <c r="E473" s="41"/>
      <c r="F473" s="248" t="s">
        <v>4880</v>
      </c>
      <c r="G473" s="41"/>
      <c r="H473" s="41"/>
      <c r="I473" s="244"/>
      <c r="J473" s="41"/>
      <c r="K473" s="41"/>
      <c r="L473" s="45"/>
      <c r="M473" s="245"/>
      <c r="N473" s="246"/>
      <c r="O473" s="92"/>
      <c r="P473" s="92"/>
      <c r="Q473" s="92"/>
      <c r="R473" s="92"/>
      <c r="S473" s="92"/>
      <c r="T473" s="93"/>
      <c r="U473" s="39"/>
      <c r="V473" s="39"/>
      <c r="W473" s="39"/>
      <c r="X473" s="39"/>
      <c r="Y473" s="39"/>
      <c r="Z473" s="39"/>
      <c r="AA473" s="39"/>
      <c r="AB473" s="39"/>
      <c r="AC473" s="39"/>
      <c r="AD473" s="39"/>
      <c r="AE473" s="39"/>
      <c r="AT473" s="18" t="s">
        <v>198</v>
      </c>
      <c r="AU473" s="18" t="s">
        <v>82</v>
      </c>
    </row>
    <row r="474" s="14" customFormat="1">
      <c r="A474" s="14"/>
      <c r="B474" s="259"/>
      <c r="C474" s="260"/>
      <c r="D474" s="242" t="s">
        <v>200</v>
      </c>
      <c r="E474" s="261" t="s">
        <v>1</v>
      </c>
      <c r="F474" s="262" t="s">
        <v>80</v>
      </c>
      <c r="G474" s="260"/>
      <c r="H474" s="263">
        <v>1</v>
      </c>
      <c r="I474" s="264"/>
      <c r="J474" s="260"/>
      <c r="K474" s="260"/>
      <c r="L474" s="265"/>
      <c r="M474" s="266"/>
      <c r="N474" s="267"/>
      <c r="O474" s="267"/>
      <c r="P474" s="267"/>
      <c r="Q474" s="267"/>
      <c r="R474" s="267"/>
      <c r="S474" s="267"/>
      <c r="T474" s="268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T474" s="269" t="s">
        <v>200</v>
      </c>
      <c r="AU474" s="269" t="s">
        <v>82</v>
      </c>
      <c r="AV474" s="14" t="s">
        <v>82</v>
      </c>
      <c r="AW474" s="14" t="s">
        <v>30</v>
      </c>
      <c r="AX474" s="14" t="s">
        <v>73</v>
      </c>
      <c r="AY474" s="269" t="s">
        <v>189</v>
      </c>
    </row>
    <row r="475" s="15" customFormat="1">
      <c r="A475" s="15"/>
      <c r="B475" s="270"/>
      <c r="C475" s="271"/>
      <c r="D475" s="242" t="s">
        <v>200</v>
      </c>
      <c r="E475" s="272" t="s">
        <v>1</v>
      </c>
      <c r="F475" s="273" t="s">
        <v>207</v>
      </c>
      <c r="G475" s="271"/>
      <c r="H475" s="274">
        <v>1</v>
      </c>
      <c r="I475" s="275"/>
      <c r="J475" s="271"/>
      <c r="K475" s="271"/>
      <c r="L475" s="276"/>
      <c r="M475" s="277"/>
      <c r="N475" s="278"/>
      <c r="O475" s="278"/>
      <c r="P475" s="278"/>
      <c r="Q475" s="278"/>
      <c r="R475" s="278"/>
      <c r="S475" s="278"/>
      <c r="T475" s="279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T475" s="280" t="s">
        <v>200</v>
      </c>
      <c r="AU475" s="280" t="s">
        <v>82</v>
      </c>
      <c r="AV475" s="15" t="s">
        <v>195</v>
      </c>
      <c r="AW475" s="15" t="s">
        <v>30</v>
      </c>
      <c r="AX475" s="15" t="s">
        <v>80</v>
      </c>
      <c r="AY475" s="280" t="s">
        <v>189</v>
      </c>
    </row>
    <row r="476" s="2" customFormat="1" ht="16.5" customHeight="1">
      <c r="A476" s="39"/>
      <c r="B476" s="40"/>
      <c r="C476" s="281" t="s">
        <v>890</v>
      </c>
      <c r="D476" s="281" t="s">
        <v>273</v>
      </c>
      <c r="E476" s="282" t="s">
        <v>4881</v>
      </c>
      <c r="F476" s="283" t="s">
        <v>4882</v>
      </c>
      <c r="G476" s="284" t="s">
        <v>4844</v>
      </c>
      <c r="H476" s="285">
        <v>1</v>
      </c>
      <c r="I476" s="286"/>
      <c r="J476" s="287">
        <f>ROUND(I476*H476,2)</f>
        <v>0</v>
      </c>
      <c r="K476" s="288"/>
      <c r="L476" s="289"/>
      <c r="M476" s="290" t="s">
        <v>1</v>
      </c>
      <c r="N476" s="291" t="s">
        <v>38</v>
      </c>
      <c r="O476" s="92"/>
      <c r="P476" s="238">
        <f>O476*H476</f>
        <v>0</v>
      </c>
      <c r="Q476" s="238">
        <v>0</v>
      </c>
      <c r="R476" s="238">
        <f>Q476*H476</f>
        <v>0</v>
      </c>
      <c r="S476" s="238">
        <v>0</v>
      </c>
      <c r="T476" s="239">
        <f>S476*H476</f>
        <v>0</v>
      </c>
      <c r="U476" s="39"/>
      <c r="V476" s="39"/>
      <c r="W476" s="39"/>
      <c r="X476" s="39"/>
      <c r="Y476" s="39"/>
      <c r="Z476" s="39"/>
      <c r="AA476" s="39"/>
      <c r="AB476" s="39"/>
      <c r="AC476" s="39"/>
      <c r="AD476" s="39"/>
      <c r="AE476" s="39"/>
      <c r="AR476" s="240" t="s">
        <v>471</v>
      </c>
      <c r="AT476" s="240" t="s">
        <v>273</v>
      </c>
      <c r="AU476" s="240" t="s">
        <v>82</v>
      </c>
      <c r="AY476" s="18" t="s">
        <v>189</v>
      </c>
      <c r="BE476" s="241">
        <f>IF(N476="základní",J476,0)</f>
        <v>0</v>
      </c>
      <c r="BF476" s="241">
        <f>IF(N476="snížená",J476,0)</f>
        <v>0</v>
      </c>
      <c r="BG476" s="241">
        <f>IF(N476="zákl. přenesená",J476,0)</f>
        <v>0</v>
      </c>
      <c r="BH476" s="241">
        <f>IF(N476="sníž. přenesená",J476,0)</f>
        <v>0</v>
      </c>
      <c r="BI476" s="241">
        <f>IF(N476="nulová",J476,0)</f>
        <v>0</v>
      </c>
      <c r="BJ476" s="18" t="s">
        <v>80</v>
      </c>
      <c r="BK476" s="241">
        <f>ROUND(I476*H476,2)</f>
        <v>0</v>
      </c>
      <c r="BL476" s="18" t="s">
        <v>306</v>
      </c>
      <c r="BM476" s="240" t="s">
        <v>4883</v>
      </c>
    </row>
    <row r="477" s="2" customFormat="1">
      <c r="A477" s="39"/>
      <c r="B477" s="40"/>
      <c r="C477" s="41"/>
      <c r="D477" s="242" t="s">
        <v>197</v>
      </c>
      <c r="E477" s="41"/>
      <c r="F477" s="243" t="s">
        <v>4882</v>
      </c>
      <c r="G477" s="41"/>
      <c r="H477" s="41"/>
      <c r="I477" s="244"/>
      <c r="J477" s="41"/>
      <c r="K477" s="41"/>
      <c r="L477" s="45"/>
      <c r="M477" s="245"/>
      <c r="N477" s="246"/>
      <c r="O477" s="92"/>
      <c r="P477" s="92"/>
      <c r="Q477" s="92"/>
      <c r="R477" s="92"/>
      <c r="S477" s="92"/>
      <c r="T477" s="93"/>
      <c r="U477" s="39"/>
      <c r="V477" s="39"/>
      <c r="W477" s="39"/>
      <c r="X477" s="39"/>
      <c r="Y477" s="39"/>
      <c r="Z477" s="39"/>
      <c r="AA477" s="39"/>
      <c r="AB477" s="39"/>
      <c r="AC477" s="39"/>
      <c r="AD477" s="39"/>
      <c r="AE477" s="39"/>
      <c r="AT477" s="18" t="s">
        <v>197</v>
      </c>
      <c r="AU477" s="18" t="s">
        <v>82</v>
      </c>
    </row>
    <row r="478" s="14" customFormat="1">
      <c r="A478" s="14"/>
      <c r="B478" s="259"/>
      <c r="C478" s="260"/>
      <c r="D478" s="242" t="s">
        <v>200</v>
      </c>
      <c r="E478" s="261" t="s">
        <v>1</v>
      </c>
      <c r="F478" s="262" t="s">
        <v>4646</v>
      </c>
      <c r="G478" s="260"/>
      <c r="H478" s="263">
        <v>1</v>
      </c>
      <c r="I478" s="264"/>
      <c r="J478" s="260"/>
      <c r="K478" s="260"/>
      <c r="L478" s="265"/>
      <c r="M478" s="266"/>
      <c r="N478" s="267"/>
      <c r="O478" s="267"/>
      <c r="P478" s="267"/>
      <c r="Q478" s="267"/>
      <c r="R478" s="267"/>
      <c r="S478" s="267"/>
      <c r="T478" s="268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T478" s="269" t="s">
        <v>200</v>
      </c>
      <c r="AU478" s="269" t="s">
        <v>82</v>
      </c>
      <c r="AV478" s="14" t="s">
        <v>82</v>
      </c>
      <c r="AW478" s="14" t="s">
        <v>30</v>
      </c>
      <c r="AX478" s="14" t="s">
        <v>73</v>
      </c>
      <c r="AY478" s="269" t="s">
        <v>189</v>
      </c>
    </row>
    <row r="479" s="15" customFormat="1">
      <c r="A479" s="15"/>
      <c r="B479" s="270"/>
      <c r="C479" s="271"/>
      <c r="D479" s="242" t="s">
        <v>200</v>
      </c>
      <c r="E479" s="272" t="s">
        <v>1</v>
      </c>
      <c r="F479" s="273" t="s">
        <v>207</v>
      </c>
      <c r="G479" s="271"/>
      <c r="H479" s="274">
        <v>1</v>
      </c>
      <c r="I479" s="275"/>
      <c r="J479" s="271"/>
      <c r="K479" s="271"/>
      <c r="L479" s="276"/>
      <c r="M479" s="277"/>
      <c r="N479" s="278"/>
      <c r="O479" s="278"/>
      <c r="P479" s="278"/>
      <c r="Q479" s="278"/>
      <c r="R479" s="278"/>
      <c r="S479" s="278"/>
      <c r="T479" s="279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T479" s="280" t="s">
        <v>200</v>
      </c>
      <c r="AU479" s="280" t="s">
        <v>82</v>
      </c>
      <c r="AV479" s="15" t="s">
        <v>195</v>
      </c>
      <c r="AW479" s="15" t="s">
        <v>30</v>
      </c>
      <c r="AX479" s="15" t="s">
        <v>80</v>
      </c>
      <c r="AY479" s="280" t="s">
        <v>189</v>
      </c>
    </row>
    <row r="480" s="2" customFormat="1" ht="16.5" customHeight="1">
      <c r="A480" s="39"/>
      <c r="B480" s="40"/>
      <c r="C480" s="228" t="s">
        <v>898</v>
      </c>
      <c r="D480" s="228" t="s">
        <v>191</v>
      </c>
      <c r="E480" s="229" t="s">
        <v>4884</v>
      </c>
      <c r="F480" s="230" t="s">
        <v>4885</v>
      </c>
      <c r="G480" s="231" t="s">
        <v>4844</v>
      </c>
      <c r="H480" s="232">
        <v>1</v>
      </c>
      <c r="I480" s="233"/>
      <c r="J480" s="234">
        <f>ROUND(I480*H480,2)</f>
        <v>0</v>
      </c>
      <c r="K480" s="235"/>
      <c r="L480" s="45"/>
      <c r="M480" s="236" t="s">
        <v>1</v>
      </c>
      <c r="N480" s="237" t="s">
        <v>38</v>
      </c>
      <c r="O480" s="92"/>
      <c r="P480" s="238">
        <f>O480*H480</f>
        <v>0</v>
      </c>
      <c r="Q480" s="238">
        <v>0.0004347121</v>
      </c>
      <c r="R480" s="238">
        <f>Q480*H480</f>
        <v>0.0004347121</v>
      </c>
      <c r="S480" s="238">
        <v>0</v>
      </c>
      <c r="T480" s="239">
        <f>S480*H480</f>
        <v>0</v>
      </c>
      <c r="U480" s="39"/>
      <c r="V480" s="39"/>
      <c r="W480" s="39"/>
      <c r="X480" s="39"/>
      <c r="Y480" s="39"/>
      <c r="Z480" s="39"/>
      <c r="AA480" s="39"/>
      <c r="AB480" s="39"/>
      <c r="AC480" s="39"/>
      <c r="AD480" s="39"/>
      <c r="AE480" s="39"/>
      <c r="AR480" s="240" t="s">
        <v>306</v>
      </c>
      <c r="AT480" s="240" t="s">
        <v>191</v>
      </c>
      <c r="AU480" s="240" t="s">
        <v>82</v>
      </c>
      <c r="AY480" s="18" t="s">
        <v>189</v>
      </c>
      <c r="BE480" s="241">
        <f>IF(N480="základní",J480,0)</f>
        <v>0</v>
      </c>
      <c r="BF480" s="241">
        <f>IF(N480="snížená",J480,0)</f>
        <v>0</v>
      </c>
      <c r="BG480" s="241">
        <f>IF(N480="zákl. přenesená",J480,0)</f>
        <v>0</v>
      </c>
      <c r="BH480" s="241">
        <f>IF(N480="sníž. přenesená",J480,0)</f>
        <v>0</v>
      </c>
      <c r="BI480" s="241">
        <f>IF(N480="nulová",J480,0)</f>
        <v>0</v>
      </c>
      <c r="BJ480" s="18" t="s">
        <v>80</v>
      </c>
      <c r="BK480" s="241">
        <f>ROUND(I480*H480,2)</f>
        <v>0</v>
      </c>
      <c r="BL480" s="18" t="s">
        <v>306</v>
      </c>
      <c r="BM480" s="240" t="s">
        <v>4886</v>
      </c>
    </row>
    <row r="481" s="2" customFormat="1">
      <c r="A481" s="39"/>
      <c r="B481" s="40"/>
      <c r="C481" s="41"/>
      <c r="D481" s="242" t="s">
        <v>197</v>
      </c>
      <c r="E481" s="41"/>
      <c r="F481" s="243" t="s">
        <v>4885</v>
      </c>
      <c r="G481" s="41"/>
      <c r="H481" s="41"/>
      <c r="I481" s="244"/>
      <c r="J481" s="41"/>
      <c r="K481" s="41"/>
      <c r="L481" s="45"/>
      <c r="M481" s="245"/>
      <c r="N481" s="246"/>
      <c r="O481" s="92"/>
      <c r="P481" s="92"/>
      <c r="Q481" s="92"/>
      <c r="R481" s="92"/>
      <c r="S481" s="92"/>
      <c r="T481" s="93"/>
      <c r="U481" s="39"/>
      <c r="V481" s="39"/>
      <c r="W481" s="39"/>
      <c r="X481" s="39"/>
      <c r="Y481" s="39"/>
      <c r="Z481" s="39"/>
      <c r="AA481" s="39"/>
      <c r="AB481" s="39"/>
      <c r="AC481" s="39"/>
      <c r="AD481" s="39"/>
      <c r="AE481" s="39"/>
      <c r="AT481" s="18" t="s">
        <v>197</v>
      </c>
      <c r="AU481" s="18" t="s">
        <v>82</v>
      </c>
    </row>
    <row r="482" s="2" customFormat="1">
      <c r="A482" s="39"/>
      <c r="B482" s="40"/>
      <c r="C482" s="41"/>
      <c r="D482" s="247" t="s">
        <v>198</v>
      </c>
      <c r="E482" s="41"/>
      <c r="F482" s="248" t="s">
        <v>4887</v>
      </c>
      <c r="G482" s="41"/>
      <c r="H482" s="41"/>
      <c r="I482" s="244"/>
      <c r="J482" s="41"/>
      <c r="K482" s="41"/>
      <c r="L482" s="45"/>
      <c r="M482" s="245"/>
      <c r="N482" s="246"/>
      <c r="O482" s="92"/>
      <c r="P482" s="92"/>
      <c r="Q482" s="92"/>
      <c r="R482" s="92"/>
      <c r="S482" s="92"/>
      <c r="T482" s="93"/>
      <c r="U482" s="39"/>
      <c r="V482" s="39"/>
      <c r="W482" s="39"/>
      <c r="X482" s="39"/>
      <c r="Y482" s="39"/>
      <c r="Z482" s="39"/>
      <c r="AA482" s="39"/>
      <c r="AB482" s="39"/>
      <c r="AC482" s="39"/>
      <c r="AD482" s="39"/>
      <c r="AE482" s="39"/>
      <c r="AT482" s="18" t="s">
        <v>198</v>
      </c>
      <c r="AU482" s="18" t="s">
        <v>82</v>
      </c>
    </row>
    <row r="483" s="14" customFormat="1">
      <c r="A483" s="14"/>
      <c r="B483" s="259"/>
      <c r="C483" s="260"/>
      <c r="D483" s="242" t="s">
        <v>200</v>
      </c>
      <c r="E483" s="261" t="s">
        <v>1</v>
      </c>
      <c r="F483" s="262" t="s">
        <v>4646</v>
      </c>
      <c r="G483" s="260"/>
      <c r="H483" s="263">
        <v>1</v>
      </c>
      <c r="I483" s="264"/>
      <c r="J483" s="260"/>
      <c r="K483" s="260"/>
      <c r="L483" s="265"/>
      <c r="M483" s="266"/>
      <c r="N483" s="267"/>
      <c r="O483" s="267"/>
      <c r="P483" s="267"/>
      <c r="Q483" s="267"/>
      <c r="R483" s="267"/>
      <c r="S483" s="267"/>
      <c r="T483" s="268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T483" s="269" t="s">
        <v>200</v>
      </c>
      <c r="AU483" s="269" t="s">
        <v>82</v>
      </c>
      <c r="AV483" s="14" t="s">
        <v>82</v>
      </c>
      <c r="AW483" s="14" t="s">
        <v>30</v>
      </c>
      <c r="AX483" s="14" t="s">
        <v>73</v>
      </c>
      <c r="AY483" s="269" t="s">
        <v>189</v>
      </c>
    </row>
    <row r="484" s="15" customFormat="1">
      <c r="A484" s="15"/>
      <c r="B484" s="270"/>
      <c r="C484" s="271"/>
      <c r="D484" s="242" t="s">
        <v>200</v>
      </c>
      <c r="E484" s="272" t="s">
        <v>1</v>
      </c>
      <c r="F484" s="273" t="s">
        <v>207</v>
      </c>
      <c r="G484" s="271"/>
      <c r="H484" s="274">
        <v>1</v>
      </c>
      <c r="I484" s="275"/>
      <c r="J484" s="271"/>
      <c r="K484" s="271"/>
      <c r="L484" s="276"/>
      <c r="M484" s="277"/>
      <c r="N484" s="278"/>
      <c r="O484" s="278"/>
      <c r="P484" s="278"/>
      <c r="Q484" s="278"/>
      <c r="R484" s="278"/>
      <c r="S484" s="278"/>
      <c r="T484" s="279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T484" s="280" t="s">
        <v>200</v>
      </c>
      <c r="AU484" s="280" t="s">
        <v>82</v>
      </c>
      <c r="AV484" s="15" t="s">
        <v>195</v>
      </c>
      <c r="AW484" s="15" t="s">
        <v>30</v>
      </c>
      <c r="AX484" s="15" t="s">
        <v>80</v>
      </c>
      <c r="AY484" s="280" t="s">
        <v>189</v>
      </c>
    </row>
    <row r="485" s="2" customFormat="1" ht="16.5" customHeight="1">
      <c r="A485" s="39"/>
      <c r="B485" s="40"/>
      <c r="C485" s="228" t="s">
        <v>903</v>
      </c>
      <c r="D485" s="228" t="s">
        <v>191</v>
      </c>
      <c r="E485" s="229" t="s">
        <v>4888</v>
      </c>
      <c r="F485" s="230" t="s">
        <v>4889</v>
      </c>
      <c r="G485" s="231" t="s">
        <v>359</v>
      </c>
      <c r="H485" s="232">
        <v>1</v>
      </c>
      <c r="I485" s="233"/>
      <c r="J485" s="234">
        <f>ROUND(I485*H485,2)</f>
        <v>0</v>
      </c>
      <c r="K485" s="235"/>
      <c r="L485" s="45"/>
      <c r="M485" s="236" t="s">
        <v>1</v>
      </c>
      <c r="N485" s="237" t="s">
        <v>38</v>
      </c>
      <c r="O485" s="92"/>
      <c r="P485" s="238">
        <f>O485*H485</f>
        <v>0</v>
      </c>
      <c r="Q485" s="238">
        <v>0.0010891399999999999</v>
      </c>
      <c r="R485" s="238">
        <f>Q485*H485</f>
        <v>0.0010891399999999999</v>
      </c>
      <c r="S485" s="238">
        <v>0</v>
      </c>
      <c r="T485" s="239">
        <f>S485*H485</f>
        <v>0</v>
      </c>
      <c r="U485" s="39"/>
      <c r="V485" s="39"/>
      <c r="W485" s="39"/>
      <c r="X485" s="39"/>
      <c r="Y485" s="39"/>
      <c r="Z485" s="39"/>
      <c r="AA485" s="39"/>
      <c r="AB485" s="39"/>
      <c r="AC485" s="39"/>
      <c r="AD485" s="39"/>
      <c r="AE485" s="39"/>
      <c r="AR485" s="240" t="s">
        <v>306</v>
      </c>
      <c r="AT485" s="240" t="s">
        <v>191</v>
      </c>
      <c r="AU485" s="240" t="s">
        <v>82</v>
      </c>
      <c r="AY485" s="18" t="s">
        <v>189</v>
      </c>
      <c r="BE485" s="241">
        <f>IF(N485="základní",J485,0)</f>
        <v>0</v>
      </c>
      <c r="BF485" s="241">
        <f>IF(N485="snížená",J485,0)</f>
        <v>0</v>
      </c>
      <c r="BG485" s="241">
        <f>IF(N485="zákl. přenesená",J485,0)</f>
        <v>0</v>
      </c>
      <c r="BH485" s="241">
        <f>IF(N485="sníž. přenesená",J485,0)</f>
        <v>0</v>
      </c>
      <c r="BI485" s="241">
        <f>IF(N485="nulová",J485,0)</f>
        <v>0</v>
      </c>
      <c r="BJ485" s="18" t="s">
        <v>80</v>
      </c>
      <c r="BK485" s="241">
        <f>ROUND(I485*H485,2)</f>
        <v>0</v>
      </c>
      <c r="BL485" s="18" t="s">
        <v>306</v>
      </c>
      <c r="BM485" s="240" t="s">
        <v>4890</v>
      </c>
    </row>
    <row r="486" s="2" customFormat="1">
      <c r="A486" s="39"/>
      <c r="B486" s="40"/>
      <c r="C486" s="41"/>
      <c r="D486" s="242" t="s">
        <v>197</v>
      </c>
      <c r="E486" s="41"/>
      <c r="F486" s="243" t="s">
        <v>4889</v>
      </c>
      <c r="G486" s="41"/>
      <c r="H486" s="41"/>
      <c r="I486" s="244"/>
      <c r="J486" s="41"/>
      <c r="K486" s="41"/>
      <c r="L486" s="45"/>
      <c r="M486" s="245"/>
      <c r="N486" s="246"/>
      <c r="O486" s="92"/>
      <c r="P486" s="92"/>
      <c r="Q486" s="92"/>
      <c r="R486" s="92"/>
      <c r="S486" s="92"/>
      <c r="T486" s="93"/>
      <c r="U486" s="39"/>
      <c r="V486" s="39"/>
      <c r="W486" s="39"/>
      <c r="X486" s="39"/>
      <c r="Y486" s="39"/>
      <c r="Z486" s="39"/>
      <c r="AA486" s="39"/>
      <c r="AB486" s="39"/>
      <c r="AC486" s="39"/>
      <c r="AD486" s="39"/>
      <c r="AE486" s="39"/>
      <c r="AT486" s="18" t="s">
        <v>197</v>
      </c>
      <c r="AU486" s="18" t="s">
        <v>82</v>
      </c>
    </row>
    <row r="487" s="2" customFormat="1">
      <c r="A487" s="39"/>
      <c r="B487" s="40"/>
      <c r="C487" s="41"/>
      <c r="D487" s="247" t="s">
        <v>198</v>
      </c>
      <c r="E487" s="41"/>
      <c r="F487" s="248" t="s">
        <v>4891</v>
      </c>
      <c r="G487" s="41"/>
      <c r="H487" s="41"/>
      <c r="I487" s="244"/>
      <c r="J487" s="41"/>
      <c r="K487" s="41"/>
      <c r="L487" s="45"/>
      <c r="M487" s="245"/>
      <c r="N487" s="246"/>
      <c r="O487" s="92"/>
      <c r="P487" s="92"/>
      <c r="Q487" s="92"/>
      <c r="R487" s="92"/>
      <c r="S487" s="92"/>
      <c r="T487" s="93"/>
      <c r="U487" s="39"/>
      <c r="V487" s="39"/>
      <c r="W487" s="39"/>
      <c r="X487" s="39"/>
      <c r="Y487" s="39"/>
      <c r="Z487" s="39"/>
      <c r="AA487" s="39"/>
      <c r="AB487" s="39"/>
      <c r="AC487" s="39"/>
      <c r="AD487" s="39"/>
      <c r="AE487" s="39"/>
      <c r="AT487" s="18" t="s">
        <v>198</v>
      </c>
      <c r="AU487" s="18" t="s">
        <v>82</v>
      </c>
    </row>
    <row r="488" s="14" customFormat="1">
      <c r="A488" s="14"/>
      <c r="B488" s="259"/>
      <c r="C488" s="260"/>
      <c r="D488" s="242" t="s">
        <v>200</v>
      </c>
      <c r="E488" s="261" t="s">
        <v>1</v>
      </c>
      <c r="F488" s="262" t="s">
        <v>4646</v>
      </c>
      <c r="G488" s="260"/>
      <c r="H488" s="263">
        <v>1</v>
      </c>
      <c r="I488" s="264"/>
      <c r="J488" s="260"/>
      <c r="K488" s="260"/>
      <c r="L488" s="265"/>
      <c r="M488" s="266"/>
      <c r="N488" s="267"/>
      <c r="O488" s="267"/>
      <c r="P488" s="267"/>
      <c r="Q488" s="267"/>
      <c r="R488" s="267"/>
      <c r="S488" s="267"/>
      <c r="T488" s="268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T488" s="269" t="s">
        <v>200</v>
      </c>
      <c r="AU488" s="269" t="s">
        <v>82</v>
      </c>
      <c r="AV488" s="14" t="s">
        <v>82</v>
      </c>
      <c r="AW488" s="14" t="s">
        <v>30</v>
      </c>
      <c r="AX488" s="14" t="s">
        <v>73</v>
      </c>
      <c r="AY488" s="269" t="s">
        <v>189</v>
      </c>
    </row>
    <row r="489" s="15" customFormat="1">
      <c r="A489" s="15"/>
      <c r="B489" s="270"/>
      <c r="C489" s="271"/>
      <c r="D489" s="242" t="s">
        <v>200</v>
      </c>
      <c r="E489" s="272" t="s">
        <v>1</v>
      </c>
      <c r="F489" s="273" t="s">
        <v>207</v>
      </c>
      <c r="G489" s="271"/>
      <c r="H489" s="274">
        <v>1</v>
      </c>
      <c r="I489" s="275"/>
      <c r="J489" s="271"/>
      <c r="K489" s="271"/>
      <c r="L489" s="276"/>
      <c r="M489" s="277"/>
      <c r="N489" s="278"/>
      <c r="O489" s="278"/>
      <c r="P489" s="278"/>
      <c r="Q489" s="278"/>
      <c r="R489" s="278"/>
      <c r="S489" s="278"/>
      <c r="T489" s="279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  <c r="AT489" s="280" t="s">
        <v>200</v>
      </c>
      <c r="AU489" s="280" t="s">
        <v>82</v>
      </c>
      <c r="AV489" s="15" t="s">
        <v>195</v>
      </c>
      <c r="AW489" s="15" t="s">
        <v>30</v>
      </c>
      <c r="AX489" s="15" t="s">
        <v>80</v>
      </c>
      <c r="AY489" s="280" t="s">
        <v>189</v>
      </c>
    </row>
    <row r="490" s="2" customFormat="1" ht="24.15" customHeight="1">
      <c r="A490" s="39"/>
      <c r="B490" s="40"/>
      <c r="C490" s="228" t="s">
        <v>911</v>
      </c>
      <c r="D490" s="228" t="s">
        <v>191</v>
      </c>
      <c r="E490" s="229" t="s">
        <v>4892</v>
      </c>
      <c r="F490" s="230" t="s">
        <v>4893</v>
      </c>
      <c r="G490" s="231" t="s">
        <v>4844</v>
      </c>
      <c r="H490" s="232">
        <v>1</v>
      </c>
      <c r="I490" s="233"/>
      <c r="J490" s="234">
        <f>ROUND(I490*H490,2)</f>
        <v>0</v>
      </c>
      <c r="K490" s="235"/>
      <c r="L490" s="45"/>
      <c r="M490" s="236" t="s">
        <v>1</v>
      </c>
      <c r="N490" s="237" t="s">
        <v>38</v>
      </c>
      <c r="O490" s="92"/>
      <c r="P490" s="238">
        <f>O490*H490</f>
        <v>0</v>
      </c>
      <c r="Q490" s="238">
        <v>0.0017191400000000001</v>
      </c>
      <c r="R490" s="238">
        <f>Q490*H490</f>
        <v>0.0017191400000000001</v>
      </c>
      <c r="S490" s="238">
        <v>0</v>
      </c>
      <c r="T490" s="239">
        <f>S490*H490</f>
        <v>0</v>
      </c>
      <c r="U490" s="39"/>
      <c r="V490" s="39"/>
      <c r="W490" s="39"/>
      <c r="X490" s="39"/>
      <c r="Y490" s="39"/>
      <c r="Z490" s="39"/>
      <c r="AA490" s="39"/>
      <c r="AB490" s="39"/>
      <c r="AC490" s="39"/>
      <c r="AD490" s="39"/>
      <c r="AE490" s="39"/>
      <c r="AR490" s="240" t="s">
        <v>306</v>
      </c>
      <c r="AT490" s="240" t="s">
        <v>191</v>
      </c>
      <c r="AU490" s="240" t="s">
        <v>82</v>
      </c>
      <c r="AY490" s="18" t="s">
        <v>189</v>
      </c>
      <c r="BE490" s="241">
        <f>IF(N490="základní",J490,0)</f>
        <v>0</v>
      </c>
      <c r="BF490" s="241">
        <f>IF(N490="snížená",J490,0)</f>
        <v>0</v>
      </c>
      <c r="BG490" s="241">
        <f>IF(N490="zákl. přenesená",J490,0)</f>
        <v>0</v>
      </c>
      <c r="BH490" s="241">
        <f>IF(N490="sníž. přenesená",J490,0)</f>
        <v>0</v>
      </c>
      <c r="BI490" s="241">
        <f>IF(N490="nulová",J490,0)</f>
        <v>0</v>
      </c>
      <c r="BJ490" s="18" t="s">
        <v>80</v>
      </c>
      <c r="BK490" s="241">
        <f>ROUND(I490*H490,2)</f>
        <v>0</v>
      </c>
      <c r="BL490" s="18" t="s">
        <v>306</v>
      </c>
      <c r="BM490" s="240" t="s">
        <v>4894</v>
      </c>
    </row>
    <row r="491" s="2" customFormat="1">
      <c r="A491" s="39"/>
      <c r="B491" s="40"/>
      <c r="C491" s="41"/>
      <c r="D491" s="242" t="s">
        <v>197</v>
      </c>
      <c r="E491" s="41"/>
      <c r="F491" s="243" t="s">
        <v>4893</v>
      </c>
      <c r="G491" s="41"/>
      <c r="H491" s="41"/>
      <c r="I491" s="244"/>
      <c r="J491" s="41"/>
      <c r="K491" s="41"/>
      <c r="L491" s="45"/>
      <c r="M491" s="245"/>
      <c r="N491" s="246"/>
      <c r="O491" s="92"/>
      <c r="P491" s="92"/>
      <c r="Q491" s="92"/>
      <c r="R491" s="92"/>
      <c r="S491" s="92"/>
      <c r="T491" s="93"/>
      <c r="U491" s="39"/>
      <c r="V491" s="39"/>
      <c r="W491" s="39"/>
      <c r="X491" s="39"/>
      <c r="Y491" s="39"/>
      <c r="Z491" s="39"/>
      <c r="AA491" s="39"/>
      <c r="AB491" s="39"/>
      <c r="AC491" s="39"/>
      <c r="AD491" s="39"/>
      <c r="AE491" s="39"/>
      <c r="AT491" s="18" t="s">
        <v>197</v>
      </c>
      <c r="AU491" s="18" t="s">
        <v>82</v>
      </c>
    </row>
    <row r="492" s="2" customFormat="1">
      <c r="A492" s="39"/>
      <c r="B492" s="40"/>
      <c r="C492" s="41"/>
      <c r="D492" s="247" t="s">
        <v>198</v>
      </c>
      <c r="E492" s="41"/>
      <c r="F492" s="248" t="s">
        <v>4895</v>
      </c>
      <c r="G492" s="41"/>
      <c r="H492" s="41"/>
      <c r="I492" s="244"/>
      <c r="J492" s="41"/>
      <c r="K492" s="41"/>
      <c r="L492" s="45"/>
      <c r="M492" s="245"/>
      <c r="N492" s="246"/>
      <c r="O492" s="92"/>
      <c r="P492" s="92"/>
      <c r="Q492" s="92"/>
      <c r="R492" s="92"/>
      <c r="S492" s="92"/>
      <c r="T492" s="93"/>
      <c r="U492" s="39"/>
      <c r="V492" s="39"/>
      <c r="W492" s="39"/>
      <c r="X492" s="39"/>
      <c r="Y492" s="39"/>
      <c r="Z492" s="39"/>
      <c r="AA492" s="39"/>
      <c r="AB492" s="39"/>
      <c r="AC492" s="39"/>
      <c r="AD492" s="39"/>
      <c r="AE492" s="39"/>
      <c r="AT492" s="18" t="s">
        <v>198</v>
      </c>
      <c r="AU492" s="18" t="s">
        <v>82</v>
      </c>
    </row>
    <row r="493" s="14" customFormat="1">
      <c r="A493" s="14"/>
      <c r="B493" s="259"/>
      <c r="C493" s="260"/>
      <c r="D493" s="242" t="s">
        <v>200</v>
      </c>
      <c r="E493" s="261" t="s">
        <v>1</v>
      </c>
      <c r="F493" s="262" t="s">
        <v>4646</v>
      </c>
      <c r="G493" s="260"/>
      <c r="H493" s="263">
        <v>1</v>
      </c>
      <c r="I493" s="264"/>
      <c r="J493" s="260"/>
      <c r="K493" s="260"/>
      <c r="L493" s="265"/>
      <c r="M493" s="266"/>
      <c r="N493" s="267"/>
      <c r="O493" s="267"/>
      <c r="P493" s="267"/>
      <c r="Q493" s="267"/>
      <c r="R493" s="267"/>
      <c r="S493" s="267"/>
      <c r="T493" s="268"/>
      <c r="U493" s="14"/>
      <c r="V493" s="14"/>
      <c r="W493" s="14"/>
      <c r="X493" s="14"/>
      <c r="Y493" s="14"/>
      <c r="Z493" s="14"/>
      <c r="AA493" s="14"/>
      <c r="AB493" s="14"/>
      <c r="AC493" s="14"/>
      <c r="AD493" s="14"/>
      <c r="AE493" s="14"/>
      <c r="AT493" s="269" t="s">
        <v>200</v>
      </c>
      <c r="AU493" s="269" t="s">
        <v>82</v>
      </c>
      <c r="AV493" s="14" t="s">
        <v>82</v>
      </c>
      <c r="AW493" s="14" t="s">
        <v>30</v>
      </c>
      <c r="AX493" s="14" t="s">
        <v>73</v>
      </c>
      <c r="AY493" s="269" t="s">
        <v>189</v>
      </c>
    </row>
    <row r="494" s="15" customFormat="1">
      <c r="A494" s="15"/>
      <c r="B494" s="270"/>
      <c r="C494" s="271"/>
      <c r="D494" s="242" t="s">
        <v>200</v>
      </c>
      <c r="E494" s="272" t="s">
        <v>1</v>
      </c>
      <c r="F494" s="273" t="s">
        <v>207</v>
      </c>
      <c r="G494" s="271"/>
      <c r="H494" s="274">
        <v>1</v>
      </c>
      <c r="I494" s="275"/>
      <c r="J494" s="271"/>
      <c r="K494" s="271"/>
      <c r="L494" s="276"/>
      <c r="M494" s="277"/>
      <c r="N494" s="278"/>
      <c r="O494" s="278"/>
      <c r="P494" s="278"/>
      <c r="Q494" s="278"/>
      <c r="R494" s="278"/>
      <c r="S494" s="278"/>
      <c r="T494" s="279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  <c r="AT494" s="280" t="s">
        <v>200</v>
      </c>
      <c r="AU494" s="280" t="s">
        <v>82</v>
      </c>
      <c r="AV494" s="15" t="s">
        <v>195</v>
      </c>
      <c r="AW494" s="15" t="s">
        <v>30</v>
      </c>
      <c r="AX494" s="15" t="s">
        <v>80</v>
      </c>
      <c r="AY494" s="280" t="s">
        <v>189</v>
      </c>
    </row>
    <row r="495" s="2" customFormat="1" ht="24.15" customHeight="1">
      <c r="A495" s="39"/>
      <c r="B495" s="40"/>
      <c r="C495" s="228" t="s">
        <v>921</v>
      </c>
      <c r="D495" s="228" t="s">
        <v>191</v>
      </c>
      <c r="E495" s="229" t="s">
        <v>4896</v>
      </c>
      <c r="F495" s="230" t="s">
        <v>4897</v>
      </c>
      <c r="G495" s="231" t="s">
        <v>4844</v>
      </c>
      <c r="H495" s="232">
        <v>1</v>
      </c>
      <c r="I495" s="233"/>
      <c r="J495" s="234">
        <f>ROUND(I495*H495,2)</f>
        <v>0</v>
      </c>
      <c r="K495" s="235"/>
      <c r="L495" s="45"/>
      <c r="M495" s="236" t="s">
        <v>1</v>
      </c>
      <c r="N495" s="237" t="s">
        <v>38</v>
      </c>
      <c r="O495" s="92"/>
      <c r="P495" s="238">
        <f>O495*H495</f>
        <v>0</v>
      </c>
      <c r="Q495" s="238">
        <v>0.0018</v>
      </c>
      <c r="R495" s="238">
        <f>Q495*H495</f>
        <v>0.0018</v>
      </c>
      <c r="S495" s="238">
        <v>0</v>
      </c>
      <c r="T495" s="239">
        <f>S495*H495</f>
        <v>0</v>
      </c>
      <c r="U495" s="39"/>
      <c r="V495" s="39"/>
      <c r="W495" s="39"/>
      <c r="X495" s="39"/>
      <c r="Y495" s="39"/>
      <c r="Z495" s="39"/>
      <c r="AA495" s="39"/>
      <c r="AB495" s="39"/>
      <c r="AC495" s="39"/>
      <c r="AD495" s="39"/>
      <c r="AE495" s="39"/>
      <c r="AR495" s="240" t="s">
        <v>306</v>
      </c>
      <c r="AT495" s="240" t="s">
        <v>191</v>
      </c>
      <c r="AU495" s="240" t="s">
        <v>82</v>
      </c>
      <c r="AY495" s="18" t="s">
        <v>189</v>
      </c>
      <c r="BE495" s="241">
        <f>IF(N495="základní",J495,0)</f>
        <v>0</v>
      </c>
      <c r="BF495" s="241">
        <f>IF(N495="snížená",J495,0)</f>
        <v>0</v>
      </c>
      <c r="BG495" s="241">
        <f>IF(N495="zákl. přenesená",J495,0)</f>
        <v>0</v>
      </c>
      <c r="BH495" s="241">
        <f>IF(N495="sníž. přenesená",J495,0)</f>
        <v>0</v>
      </c>
      <c r="BI495" s="241">
        <f>IF(N495="nulová",J495,0)</f>
        <v>0</v>
      </c>
      <c r="BJ495" s="18" t="s">
        <v>80</v>
      </c>
      <c r="BK495" s="241">
        <f>ROUND(I495*H495,2)</f>
        <v>0</v>
      </c>
      <c r="BL495" s="18" t="s">
        <v>306</v>
      </c>
      <c r="BM495" s="240" t="s">
        <v>4898</v>
      </c>
    </row>
    <row r="496" s="2" customFormat="1">
      <c r="A496" s="39"/>
      <c r="B496" s="40"/>
      <c r="C496" s="41"/>
      <c r="D496" s="242" t="s">
        <v>197</v>
      </c>
      <c r="E496" s="41"/>
      <c r="F496" s="243" t="s">
        <v>4897</v>
      </c>
      <c r="G496" s="41"/>
      <c r="H496" s="41"/>
      <c r="I496" s="244"/>
      <c r="J496" s="41"/>
      <c r="K496" s="41"/>
      <c r="L496" s="45"/>
      <c r="M496" s="245"/>
      <c r="N496" s="246"/>
      <c r="O496" s="92"/>
      <c r="P496" s="92"/>
      <c r="Q496" s="92"/>
      <c r="R496" s="92"/>
      <c r="S496" s="92"/>
      <c r="T496" s="93"/>
      <c r="U496" s="39"/>
      <c r="V496" s="39"/>
      <c r="W496" s="39"/>
      <c r="X496" s="39"/>
      <c r="Y496" s="39"/>
      <c r="Z496" s="39"/>
      <c r="AA496" s="39"/>
      <c r="AB496" s="39"/>
      <c r="AC496" s="39"/>
      <c r="AD496" s="39"/>
      <c r="AE496" s="39"/>
      <c r="AT496" s="18" t="s">
        <v>197</v>
      </c>
      <c r="AU496" s="18" t="s">
        <v>82</v>
      </c>
    </row>
    <row r="497" s="2" customFormat="1">
      <c r="A497" s="39"/>
      <c r="B497" s="40"/>
      <c r="C497" s="41"/>
      <c r="D497" s="247" t="s">
        <v>198</v>
      </c>
      <c r="E497" s="41"/>
      <c r="F497" s="248" t="s">
        <v>4899</v>
      </c>
      <c r="G497" s="41"/>
      <c r="H497" s="41"/>
      <c r="I497" s="244"/>
      <c r="J497" s="41"/>
      <c r="K497" s="41"/>
      <c r="L497" s="45"/>
      <c r="M497" s="245"/>
      <c r="N497" s="246"/>
      <c r="O497" s="92"/>
      <c r="P497" s="92"/>
      <c r="Q497" s="92"/>
      <c r="R497" s="92"/>
      <c r="S497" s="92"/>
      <c r="T497" s="93"/>
      <c r="U497" s="39"/>
      <c r="V497" s="39"/>
      <c r="W497" s="39"/>
      <c r="X497" s="39"/>
      <c r="Y497" s="39"/>
      <c r="Z497" s="39"/>
      <c r="AA497" s="39"/>
      <c r="AB497" s="39"/>
      <c r="AC497" s="39"/>
      <c r="AD497" s="39"/>
      <c r="AE497" s="39"/>
      <c r="AT497" s="18" t="s">
        <v>198</v>
      </c>
      <c r="AU497" s="18" t="s">
        <v>82</v>
      </c>
    </row>
    <row r="498" s="14" customFormat="1">
      <c r="A498" s="14"/>
      <c r="B498" s="259"/>
      <c r="C498" s="260"/>
      <c r="D498" s="242" t="s">
        <v>200</v>
      </c>
      <c r="E498" s="261" t="s">
        <v>1</v>
      </c>
      <c r="F498" s="262" t="s">
        <v>4646</v>
      </c>
      <c r="G498" s="260"/>
      <c r="H498" s="263">
        <v>1</v>
      </c>
      <c r="I498" s="264"/>
      <c r="J498" s="260"/>
      <c r="K498" s="260"/>
      <c r="L498" s="265"/>
      <c r="M498" s="266"/>
      <c r="N498" s="267"/>
      <c r="O498" s="267"/>
      <c r="P498" s="267"/>
      <c r="Q498" s="267"/>
      <c r="R498" s="267"/>
      <c r="S498" s="267"/>
      <c r="T498" s="268"/>
      <c r="U498" s="14"/>
      <c r="V498" s="14"/>
      <c r="W498" s="14"/>
      <c r="X498" s="14"/>
      <c r="Y498" s="14"/>
      <c r="Z498" s="14"/>
      <c r="AA498" s="14"/>
      <c r="AB498" s="14"/>
      <c r="AC498" s="14"/>
      <c r="AD498" s="14"/>
      <c r="AE498" s="14"/>
      <c r="AT498" s="269" t="s">
        <v>200</v>
      </c>
      <c r="AU498" s="269" t="s">
        <v>82</v>
      </c>
      <c r="AV498" s="14" t="s">
        <v>82</v>
      </c>
      <c r="AW498" s="14" t="s">
        <v>30</v>
      </c>
      <c r="AX498" s="14" t="s">
        <v>73</v>
      </c>
      <c r="AY498" s="269" t="s">
        <v>189</v>
      </c>
    </row>
    <row r="499" s="15" customFormat="1">
      <c r="A499" s="15"/>
      <c r="B499" s="270"/>
      <c r="C499" s="271"/>
      <c r="D499" s="242" t="s">
        <v>200</v>
      </c>
      <c r="E499" s="272" t="s">
        <v>1</v>
      </c>
      <c r="F499" s="273" t="s">
        <v>207</v>
      </c>
      <c r="G499" s="271"/>
      <c r="H499" s="274">
        <v>1</v>
      </c>
      <c r="I499" s="275"/>
      <c r="J499" s="271"/>
      <c r="K499" s="271"/>
      <c r="L499" s="276"/>
      <c r="M499" s="277"/>
      <c r="N499" s="278"/>
      <c r="O499" s="278"/>
      <c r="P499" s="278"/>
      <c r="Q499" s="278"/>
      <c r="R499" s="278"/>
      <c r="S499" s="278"/>
      <c r="T499" s="279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  <c r="AE499" s="15"/>
      <c r="AT499" s="280" t="s">
        <v>200</v>
      </c>
      <c r="AU499" s="280" t="s">
        <v>82</v>
      </c>
      <c r="AV499" s="15" t="s">
        <v>195</v>
      </c>
      <c r="AW499" s="15" t="s">
        <v>30</v>
      </c>
      <c r="AX499" s="15" t="s">
        <v>80</v>
      </c>
      <c r="AY499" s="280" t="s">
        <v>189</v>
      </c>
    </row>
    <row r="500" s="2" customFormat="1" ht="21.75" customHeight="1">
      <c r="A500" s="39"/>
      <c r="B500" s="40"/>
      <c r="C500" s="228" t="s">
        <v>951</v>
      </c>
      <c r="D500" s="228" t="s">
        <v>191</v>
      </c>
      <c r="E500" s="229" t="s">
        <v>4900</v>
      </c>
      <c r="F500" s="230" t="s">
        <v>4901</v>
      </c>
      <c r="G500" s="231" t="s">
        <v>4844</v>
      </c>
      <c r="H500" s="232">
        <v>1</v>
      </c>
      <c r="I500" s="233"/>
      <c r="J500" s="234">
        <f>ROUND(I500*H500,2)</f>
        <v>0</v>
      </c>
      <c r="K500" s="235"/>
      <c r="L500" s="45"/>
      <c r="M500" s="236" t="s">
        <v>1</v>
      </c>
      <c r="N500" s="237" t="s">
        <v>38</v>
      </c>
      <c r="O500" s="92"/>
      <c r="P500" s="238">
        <f>O500*H500</f>
        <v>0</v>
      </c>
      <c r="Q500" s="238">
        <v>0.0018</v>
      </c>
      <c r="R500" s="238">
        <f>Q500*H500</f>
        <v>0.0018</v>
      </c>
      <c r="S500" s="238">
        <v>0</v>
      </c>
      <c r="T500" s="239">
        <f>S500*H500</f>
        <v>0</v>
      </c>
      <c r="U500" s="39"/>
      <c r="V500" s="39"/>
      <c r="W500" s="39"/>
      <c r="X500" s="39"/>
      <c r="Y500" s="39"/>
      <c r="Z500" s="39"/>
      <c r="AA500" s="39"/>
      <c r="AB500" s="39"/>
      <c r="AC500" s="39"/>
      <c r="AD500" s="39"/>
      <c r="AE500" s="39"/>
      <c r="AR500" s="240" t="s">
        <v>306</v>
      </c>
      <c r="AT500" s="240" t="s">
        <v>191</v>
      </c>
      <c r="AU500" s="240" t="s">
        <v>82</v>
      </c>
      <c r="AY500" s="18" t="s">
        <v>189</v>
      </c>
      <c r="BE500" s="241">
        <f>IF(N500="základní",J500,0)</f>
        <v>0</v>
      </c>
      <c r="BF500" s="241">
        <f>IF(N500="snížená",J500,0)</f>
        <v>0</v>
      </c>
      <c r="BG500" s="241">
        <f>IF(N500="zákl. přenesená",J500,0)</f>
        <v>0</v>
      </c>
      <c r="BH500" s="241">
        <f>IF(N500="sníž. přenesená",J500,0)</f>
        <v>0</v>
      </c>
      <c r="BI500" s="241">
        <f>IF(N500="nulová",J500,0)</f>
        <v>0</v>
      </c>
      <c r="BJ500" s="18" t="s">
        <v>80</v>
      </c>
      <c r="BK500" s="241">
        <f>ROUND(I500*H500,2)</f>
        <v>0</v>
      </c>
      <c r="BL500" s="18" t="s">
        <v>306</v>
      </c>
      <c r="BM500" s="240" t="s">
        <v>4902</v>
      </c>
    </row>
    <row r="501" s="2" customFormat="1">
      <c r="A501" s="39"/>
      <c r="B501" s="40"/>
      <c r="C501" s="41"/>
      <c r="D501" s="242" t="s">
        <v>197</v>
      </c>
      <c r="E501" s="41"/>
      <c r="F501" s="243" t="s">
        <v>4901</v>
      </c>
      <c r="G501" s="41"/>
      <c r="H501" s="41"/>
      <c r="I501" s="244"/>
      <c r="J501" s="41"/>
      <c r="K501" s="41"/>
      <c r="L501" s="45"/>
      <c r="M501" s="245"/>
      <c r="N501" s="246"/>
      <c r="O501" s="92"/>
      <c r="P501" s="92"/>
      <c r="Q501" s="92"/>
      <c r="R501" s="92"/>
      <c r="S501" s="92"/>
      <c r="T501" s="93"/>
      <c r="U501" s="39"/>
      <c r="V501" s="39"/>
      <c r="W501" s="39"/>
      <c r="X501" s="39"/>
      <c r="Y501" s="39"/>
      <c r="Z501" s="39"/>
      <c r="AA501" s="39"/>
      <c r="AB501" s="39"/>
      <c r="AC501" s="39"/>
      <c r="AD501" s="39"/>
      <c r="AE501" s="39"/>
      <c r="AT501" s="18" t="s">
        <v>197</v>
      </c>
      <c r="AU501" s="18" t="s">
        <v>82</v>
      </c>
    </row>
    <row r="502" s="2" customFormat="1">
      <c r="A502" s="39"/>
      <c r="B502" s="40"/>
      <c r="C502" s="41"/>
      <c r="D502" s="247" t="s">
        <v>198</v>
      </c>
      <c r="E502" s="41"/>
      <c r="F502" s="248" t="s">
        <v>4903</v>
      </c>
      <c r="G502" s="41"/>
      <c r="H502" s="41"/>
      <c r="I502" s="244"/>
      <c r="J502" s="41"/>
      <c r="K502" s="41"/>
      <c r="L502" s="45"/>
      <c r="M502" s="245"/>
      <c r="N502" s="246"/>
      <c r="O502" s="92"/>
      <c r="P502" s="92"/>
      <c r="Q502" s="92"/>
      <c r="R502" s="92"/>
      <c r="S502" s="92"/>
      <c r="T502" s="93"/>
      <c r="U502" s="39"/>
      <c r="V502" s="39"/>
      <c r="W502" s="39"/>
      <c r="X502" s="39"/>
      <c r="Y502" s="39"/>
      <c r="Z502" s="39"/>
      <c r="AA502" s="39"/>
      <c r="AB502" s="39"/>
      <c r="AC502" s="39"/>
      <c r="AD502" s="39"/>
      <c r="AE502" s="39"/>
      <c r="AT502" s="18" t="s">
        <v>198</v>
      </c>
      <c r="AU502" s="18" t="s">
        <v>82</v>
      </c>
    </row>
    <row r="503" s="14" customFormat="1">
      <c r="A503" s="14"/>
      <c r="B503" s="259"/>
      <c r="C503" s="260"/>
      <c r="D503" s="242" t="s">
        <v>200</v>
      </c>
      <c r="E503" s="261" t="s">
        <v>1</v>
      </c>
      <c r="F503" s="262" t="s">
        <v>4646</v>
      </c>
      <c r="G503" s="260"/>
      <c r="H503" s="263">
        <v>1</v>
      </c>
      <c r="I503" s="264"/>
      <c r="J503" s="260"/>
      <c r="K503" s="260"/>
      <c r="L503" s="265"/>
      <c r="M503" s="266"/>
      <c r="N503" s="267"/>
      <c r="O503" s="267"/>
      <c r="P503" s="267"/>
      <c r="Q503" s="267"/>
      <c r="R503" s="267"/>
      <c r="S503" s="267"/>
      <c r="T503" s="268"/>
      <c r="U503" s="14"/>
      <c r="V503" s="14"/>
      <c r="W503" s="14"/>
      <c r="X503" s="14"/>
      <c r="Y503" s="14"/>
      <c r="Z503" s="14"/>
      <c r="AA503" s="14"/>
      <c r="AB503" s="14"/>
      <c r="AC503" s="14"/>
      <c r="AD503" s="14"/>
      <c r="AE503" s="14"/>
      <c r="AT503" s="269" t="s">
        <v>200</v>
      </c>
      <c r="AU503" s="269" t="s">
        <v>82</v>
      </c>
      <c r="AV503" s="14" t="s">
        <v>82</v>
      </c>
      <c r="AW503" s="14" t="s">
        <v>30</v>
      </c>
      <c r="AX503" s="14" t="s">
        <v>73</v>
      </c>
      <c r="AY503" s="269" t="s">
        <v>189</v>
      </c>
    </row>
    <row r="504" s="15" customFormat="1">
      <c r="A504" s="15"/>
      <c r="B504" s="270"/>
      <c r="C504" s="271"/>
      <c r="D504" s="242" t="s">
        <v>200</v>
      </c>
      <c r="E504" s="272" t="s">
        <v>1</v>
      </c>
      <c r="F504" s="273" t="s">
        <v>207</v>
      </c>
      <c r="G504" s="271"/>
      <c r="H504" s="274">
        <v>1</v>
      </c>
      <c r="I504" s="275"/>
      <c r="J504" s="271"/>
      <c r="K504" s="271"/>
      <c r="L504" s="276"/>
      <c r="M504" s="277"/>
      <c r="N504" s="278"/>
      <c r="O504" s="278"/>
      <c r="P504" s="278"/>
      <c r="Q504" s="278"/>
      <c r="R504" s="278"/>
      <c r="S504" s="278"/>
      <c r="T504" s="279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  <c r="AE504" s="15"/>
      <c r="AT504" s="280" t="s">
        <v>200</v>
      </c>
      <c r="AU504" s="280" t="s">
        <v>82</v>
      </c>
      <c r="AV504" s="15" t="s">
        <v>195</v>
      </c>
      <c r="AW504" s="15" t="s">
        <v>30</v>
      </c>
      <c r="AX504" s="15" t="s">
        <v>80</v>
      </c>
      <c r="AY504" s="280" t="s">
        <v>189</v>
      </c>
    </row>
    <row r="505" s="2" customFormat="1" ht="16.5" customHeight="1">
      <c r="A505" s="39"/>
      <c r="B505" s="40"/>
      <c r="C505" s="228" t="s">
        <v>957</v>
      </c>
      <c r="D505" s="228" t="s">
        <v>191</v>
      </c>
      <c r="E505" s="229" t="s">
        <v>4904</v>
      </c>
      <c r="F505" s="230" t="s">
        <v>4905</v>
      </c>
      <c r="G505" s="231" t="s">
        <v>4844</v>
      </c>
      <c r="H505" s="232">
        <v>1</v>
      </c>
      <c r="I505" s="233"/>
      <c r="J505" s="234">
        <f>ROUND(I505*H505,2)</f>
        <v>0</v>
      </c>
      <c r="K505" s="235"/>
      <c r="L505" s="45"/>
      <c r="M505" s="236" t="s">
        <v>1</v>
      </c>
      <c r="N505" s="237" t="s">
        <v>38</v>
      </c>
      <c r="O505" s="92"/>
      <c r="P505" s="238">
        <f>O505*H505</f>
        <v>0</v>
      </c>
      <c r="Q505" s="238">
        <v>0.00183914</v>
      </c>
      <c r="R505" s="238">
        <f>Q505*H505</f>
        <v>0.00183914</v>
      </c>
      <c r="S505" s="238">
        <v>0</v>
      </c>
      <c r="T505" s="239">
        <f>S505*H505</f>
        <v>0</v>
      </c>
      <c r="U505" s="39"/>
      <c r="V505" s="39"/>
      <c r="W505" s="39"/>
      <c r="X505" s="39"/>
      <c r="Y505" s="39"/>
      <c r="Z505" s="39"/>
      <c r="AA505" s="39"/>
      <c r="AB505" s="39"/>
      <c r="AC505" s="39"/>
      <c r="AD505" s="39"/>
      <c r="AE505" s="39"/>
      <c r="AR505" s="240" t="s">
        <v>306</v>
      </c>
      <c r="AT505" s="240" t="s">
        <v>191</v>
      </c>
      <c r="AU505" s="240" t="s">
        <v>82</v>
      </c>
      <c r="AY505" s="18" t="s">
        <v>189</v>
      </c>
      <c r="BE505" s="241">
        <f>IF(N505="základní",J505,0)</f>
        <v>0</v>
      </c>
      <c r="BF505" s="241">
        <f>IF(N505="snížená",J505,0)</f>
        <v>0</v>
      </c>
      <c r="BG505" s="241">
        <f>IF(N505="zákl. přenesená",J505,0)</f>
        <v>0</v>
      </c>
      <c r="BH505" s="241">
        <f>IF(N505="sníž. přenesená",J505,0)</f>
        <v>0</v>
      </c>
      <c r="BI505" s="241">
        <f>IF(N505="nulová",J505,0)</f>
        <v>0</v>
      </c>
      <c r="BJ505" s="18" t="s">
        <v>80</v>
      </c>
      <c r="BK505" s="241">
        <f>ROUND(I505*H505,2)</f>
        <v>0</v>
      </c>
      <c r="BL505" s="18" t="s">
        <v>306</v>
      </c>
      <c r="BM505" s="240" t="s">
        <v>4906</v>
      </c>
    </row>
    <row r="506" s="2" customFormat="1">
      <c r="A506" s="39"/>
      <c r="B506" s="40"/>
      <c r="C506" s="41"/>
      <c r="D506" s="242" t="s">
        <v>197</v>
      </c>
      <c r="E506" s="41"/>
      <c r="F506" s="243" t="s">
        <v>4905</v>
      </c>
      <c r="G506" s="41"/>
      <c r="H506" s="41"/>
      <c r="I506" s="244"/>
      <c r="J506" s="41"/>
      <c r="K506" s="41"/>
      <c r="L506" s="45"/>
      <c r="M506" s="245"/>
      <c r="N506" s="246"/>
      <c r="O506" s="92"/>
      <c r="P506" s="92"/>
      <c r="Q506" s="92"/>
      <c r="R506" s="92"/>
      <c r="S506" s="92"/>
      <c r="T506" s="93"/>
      <c r="U506" s="39"/>
      <c r="V506" s="39"/>
      <c r="W506" s="39"/>
      <c r="X506" s="39"/>
      <c r="Y506" s="39"/>
      <c r="Z506" s="39"/>
      <c r="AA506" s="39"/>
      <c r="AB506" s="39"/>
      <c r="AC506" s="39"/>
      <c r="AD506" s="39"/>
      <c r="AE506" s="39"/>
      <c r="AT506" s="18" t="s">
        <v>197</v>
      </c>
      <c r="AU506" s="18" t="s">
        <v>82</v>
      </c>
    </row>
    <row r="507" s="2" customFormat="1">
      <c r="A507" s="39"/>
      <c r="B507" s="40"/>
      <c r="C507" s="41"/>
      <c r="D507" s="247" t="s">
        <v>198</v>
      </c>
      <c r="E507" s="41"/>
      <c r="F507" s="248" t="s">
        <v>4907</v>
      </c>
      <c r="G507" s="41"/>
      <c r="H507" s="41"/>
      <c r="I507" s="244"/>
      <c r="J507" s="41"/>
      <c r="K507" s="41"/>
      <c r="L507" s="45"/>
      <c r="M507" s="245"/>
      <c r="N507" s="246"/>
      <c r="O507" s="92"/>
      <c r="P507" s="92"/>
      <c r="Q507" s="92"/>
      <c r="R507" s="92"/>
      <c r="S507" s="92"/>
      <c r="T507" s="93"/>
      <c r="U507" s="39"/>
      <c r="V507" s="39"/>
      <c r="W507" s="39"/>
      <c r="X507" s="39"/>
      <c r="Y507" s="39"/>
      <c r="Z507" s="39"/>
      <c r="AA507" s="39"/>
      <c r="AB507" s="39"/>
      <c r="AC507" s="39"/>
      <c r="AD507" s="39"/>
      <c r="AE507" s="39"/>
      <c r="AT507" s="18" t="s">
        <v>198</v>
      </c>
      <c r="AU507" s="18" t="s">
        <v>82</v>
      </c>
    </row>
    <row r="508" s="14" customFormat="1">
      <c r="A508" s="14"/>
      <c r="B508" s="259"/>
      <c r="C508" s="260"/>
      <c r="D508" s="242" t="s">
        <v>200</v>
      </c>
      <c r="E508" s="261" t="s">
        <v>1</v>
      </c>
      <c r="F508" s="262" t="s">
        <v>4646</v>
      </c>
      <c r="G508" s="260"/>
      <c r="H508" s="263">
        <v>1</v>
      </c>
      <c r="I508" s="264"/>
      <c r="J508" s="260"/>
      <c r="K508" s="260"/>
      <c r="L508" s="265"/>
      <c r="M508" s="266"/>
      <c r="N508" s="267"/>
      <c r="O508" s="267"/>
      <c r="P508" s="267"/>
      <c r="Q508" s="267"/>
      <c r="R508" s="267"/>
      <c r="S508" s="267"/>
      <c r="T508" s="268"/>
      <c r="U508" s="14"/>
      <c r="V508" s="14"/>
      <c r="W508" s="14"/>
      <c r="X508" s="14"/>
      <c r="Y508" s="14"/>
      <c r="Z508" s="14"/>
      <c r="AA508" s="14"/>
      <c r="AB508" s="14"/>
      <c r="AC508" s="14"/>
      <c r="AD508" s="14"/>
      <c r="AE508" s="14"/>
      <c r="AT508" s="269" t="s">
        <v>200</v>
      </c>
      <c r="AU508" s="269" t="s">
        <v>82</v>
      </c>
      <c r="AV508" s="14" t="s">
        <v>82</v>
      </c>
      <c r="AW508" s="14" t="s">
        <v>30</v>
      </c>
      <c r="AX508" s="14" t="s">
        <v>73</v>
      </c>
      <c r="AY508" s="269" t="s">
        <v>189</v>
      </c>
    </row>
    <row r="509" s="15" customFormat="1">
      <c r="A509" s="15"/>
      <c r="B509" s="270"/>
      <c r="C509" s="271"/>
      <c r="D509" s="242" t="s">
        <v>200</v>
      </c>
      <c r="E509" s="272" t="s">
        <v>1</v>
      </c>
      <c r="F509" s="273" t="s">
        <v>207</v>
      </c>
      <c r="G509" s="271"/>
      <c r="H509" s="274">
        <v>1</v>
      </c>
      <c r="I509" s="275"/>
      <c r="J509" s="271"/>
      <c r="K509" s="271"/>
      <c r="L509" s="276"/>
      <c r="M509" s="277"/>
      <c r="N509" s="278"/>
      <c r="O509" s="278"/>
      <c r="P509" s="278"/>
      <c r="Q509" s="278"/>
      <c r="R509" s="278"/>
      <c r="S509" s="278"/>
      <c r="T509" s="279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  <c r="AE509" s="15"/>
      <c r="AT509" s="280" t="s">
        <v>200</v>
      </c>
      <c r="AU509" s="280" t="s">
        <v>82</v>
      </c>
      <c r="AV509" s="15" t="s">
        <v>195</v>
      </c>
      <c r="AW509" s="15" t="s">
        <v>30</v>
      </c>
      <c r="AX509" s="15" t="s">
        <v>80</v>
      </c>
      <c r="AY509" s="280" t="s">
        <v>189</v>
      </c>
    </row>
    <row r="510" s="2" customFormat="1" ht="16.5" customHeight="1">
      <c r="A510" s="39"/>
      <c r="B510" s="40"/>
      <c r="C510" s="228" t="s">
        <v>962</v>
      </c>
      <c r="D510" s="228" t="s">
        <v>191</v>
      </c>
      <c r="E510" s="229" t="s">
        <v>4908</v>
      </c>
      <c r="F510" s="230" t="s">
        <v>4909</v>
      </c>
      <c r="G510" s="231" t="s">
        <v>359</v>
      </c>
      <c r="H510" s="232">
        <v>6</v>
      </c>
      <c r="I510" s="233"/>
      <c r="J510" s="234">
        <f>ROUND(I510*H510,2)</f>
        <v>0</v>
      </c>
      <c r="K510" s="235"/>
      <c r="L510" s="45"/>
      <c r="M510" s="236" t="s">
        <v>1</v>
      </c>
      <c r="N510" s="237" t="s">
        <v>38</v>
      </c>
      <c r="O510" s="92"/>
      <c r="P510" s="238">
        <f>O510*H510</f>
        <v>0</v>
      </c>
      <c r="Q510" s="238">
        <v>0.00031</v>
      </c>
      <c r="R510" s="238">
        <f>Q510*H510</f>
        <v>0.0018600000000000001</v>
      </c>
      <c r="S510" s="238">
        <v>0</v>
      </c>
      <c r="T510" s="239">
        <f>S510*H510</f>
        <v>0</v>
      </c>
      <c r="U510" s="39"/>
      <c r="V510" s="39"/>
      <c r="W510" s="39"/>
      <c r="X510" s="39"/>
      <c r="Y510" s="39"/>
      <c r="Z510" s="39"/>
      <c r="AA510" s="39"/>
      <c r="AB510" s="39"/>
      <c r="AC510" s="39"/>
      <c r="AD510" s="39"/>
      <c r="AE510" s="39"/>
      <c r="AR510" s="240" t="s">
        <v>306</v>
      </c>
      <c r="AT510" s="240" t="s">
        <v>191</v>
      </c>
      <c r="AU510" s="240" t="s">
        <v>82</v>
      </c>
      <c r="AY510" s="18" t="s">
        <v>189</v>
      </c>
      <c r="BE510" s="241">
        <f>IF(N510="základní",J510,0)</f>
        <v>0</v>
      </c>
      <c r="BF510" s="241">
        <f>IF(N510="snížená",J510,0)</f>
        <v>0</v>
      </c>
      <c r="BG510" s="241">
        <f>IF(N510="zákl. přenesená",J510,0)</f>
        <v>0</v>
      </c>
      <c r="BH510" s="241">
        <f>IF(N510="sníž. přenesená",J510,0)</f>
        <v>0</v>
      </c>
      <c r="BI510" s="241">
        <f>IF(N510="nulová",J510,0)</f>
        <v>0</v>
      </c>
      <c r="BJ510" s="18" t="s">
        <v>80</v>
      </c>
      <c r="BK510" s="241">
        <f>ROUND(I510*H510,2)</f>
        <v>0</v>
      </c>
      <c r="BL510" s="18" t="s">
        <v>306</v>
      </c>
      <c r="BM510" s="240" t="s">
        <v>4910</v>
      </c>
    </row>
    <row r="511" s="2" customFormat="1">
      <c r="A511" s="39"/>
      <c r="B511" s="40"/>
      <c r="C511" s="41"/>
      <c r="D511" s="242" t="s">
        <v>197</v>
      </c>
      <c r="E511" s="41"/>
      <c r="F511" s="243" t="s">
        <v>4909</v>
      </c>
      <c r="G511" s="41"/>
      <c r="H511" s="41"/>
      <c r="I511" s="244"/>
      <c r="J511" s="41"/>
      <c r="K511" s="41"/>
      <c r="L511" s="45"/>
      <c r="M511" s="245"/>
      <c r="N511" s="246"/>
      <c r="O511" s="92"/>
      <c r="P511" s="92"/>
      <c r="Q511" s="92"/>
      <c r="R511" s="92"/>
      <c r="S511" s="92"/>
      <c r="T511" s="93"/>
      <c r="U511" s="39"/>
      <c r="V511" s="39"/>
      <c r="W511" s="39"/>
      <c r="X511" s="39"/>
      <c r="Y511" s="39"/>
      <c r="Z511" s="39"/>
      <c r="AA511" s="39"/>
      <c r="AB511" s="39"/>
      <c r="AC511" s="39"/>
      <c r="AD511" s="39"/>
      <c r="AE511" s="39"/>
      <c r="AT511" s="18" t="s">
        <v>197</v>
      </c>
      <c r="AU511" s="18" t="s">
        <v>82</v>
      </c>
    </row>
    <row r="512" s="2" customFormat="1">
      <c r="A512" s="39"/>
      <c r="B512" s="40"/>
      <c r="C512" s="41"/>
      <c r="D512" s="247" t="s">
        <v>198</v>
      </c>
      <c r="E512" s="41"/>
      <c r="F512" s="248" t="s">
        <v>4911</v>
      </c>
      <c r="G512" s="41"/>
      <c r="H512" s="41"/>
      <c r="I512" s="244"/>
      <c r="J512" s="41"/>
      <c r="K512" s="41"/>
      <c r="L512" s="45"/>
      <c r="M512" s="245"/>
      <c r="N512" s="246"/>
      <c r="O512" s="92"/>
      <c r="P512" s="92"/>
      <c r="Q512" s="92"/>
      <c r="R512" s="92"/>
      <c r="S512" s="92"/>
      <c r="T512" s="93"/>
      <c r="U512" s="39"/>
      <c r="V512" s="39"/>
      <c r="W512" s="39"/>
      <c r="X512" s="39"/>
      <c r="Y512" s="39"/>
      <c r="Z512" s="39"/>
      <c r="AA512" s="39"/>
      <c r="AB512" s="39"/>
      <c r="AC512" s="39"/>
      <c r="AD512" s="39"/>
      <c r="AE512" s="39"/>
      <c r="AT512" s="18" t="s">
        <v>198</v>
      </c>
      <c r="AU512" s="18" t="s">
        <v>82</v>
      </c>
    </row>
    <row r="513" s="14" customFormat="1">
      <c r="A513" s="14"/>
      <c r="B513" s="259"/>
      <c r="C513" s="260"/>
      <c r="D513" s="242" t="s">
        <v>200</v>
      </c>
      <c r="E513" s="261" t="s">
        <v>1</v>
      </c>
      <c r="F513" s="262" t="s">
        <v>4722</v>
      </c>
      <c r="G513" s="260"/>
      <c r="H513" s="263">
        <v>6</v>
      </c>
      <c r="I513" s="264"/>
      <c r="J513" s="260"/>
      <c r="K513" s="260"/>
      <c r="L513" s="265"/>
      <c r="M513" s="266"/>
      <c r="N513" s="267"/>
      <c r="O513" s="267"/>
      <c r="P513" s="267"/>
      <c r="Q513" s="267"/>
      <c r="R513" s="267"/>
      <c r="S513" s="267"/>
      <c r="T513" s="268"/>
      <c r="U513" s="14"/>
      <c r="V513" s="14"/>
      <c r="W513" s="14"/>
      <c r="X513" s="14"/>
      <c r="Y513" s="14"/>
      <c r="Z513" s="14"/>
      <c r="AA513" s="14"/>
      <c r="AB513" s="14"/>
      <c r="AC513" s="14"/>
      <c r="AD513" s="14"/>
      <c r="AE513" s="14"/>
      <c r="AT513" s="269" t="s">
        <v>200</v>
      </c>
      <c r="AU513" s="269" t="s">
        <v>82</v>
      </c>
      <c r="AV513" s="14" t="s">
        <v>82</v>
      </c>
      <c r="AW513" s="14" t="s">
        <v>30</v>
      </c>
      <c r="AX513" s="14" t="s">
        <v>73</v>
      </c>
      <c r="AY513" s="269" t="s">
        <v>189</v>
      </c>
    </row>
    <row r="514" s="15" customFormat="1">
      <c r="A514" s="15"/>
      <c r="B514" s="270"/>
      <c r="C514" s="271"/>
      <c r="D514" s="242" t="s">
        <v>200</v>
      </c>
      <c r="E514" s="272" t="s">
        <v>1</v>
      </c>
      <c r="F514" s="273" t="s">
        <v>207</v>
      </c>
      <c r="G514" s="271"/>
      <c r="H514" s="274">
        <v>6</v>
      </c>
      <c r="I514" s="275"/>
      <c r="J514" s="271"/>
      <c r="K514" s="271"/>
      <c r="L514" s="276"/>
      <c r="M514" s="277"/>
      <c r="N514" s="278"/>
      <c r="O514" s="278"/>
      <c r="P514" s="278"/>
      <c r="Q514" s="278"/>
      <c r="R514" s="278"/>
      <c r="S514" s="278"/>
      <c r="T514" s="279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  <c r="AE514" s="15"/>
      <c r="AT514" s="280" t="s">
        <v>200</v>
      </c>
      <c r="AU514" s="280" t="s">
        <v>82</v>
      </c>
      <c r="AV514" s="15" t="s">
        <v>195</v>
      </c>
      <c r="AW514" s="15" t="s">
        <v>30</v>
      </c>
      <c r="AX514" s="15" t="s">
        <v>80</v>
      </c>
      <c r="AY514" s="280" t="s">
        <v>189</v>
      </c>
    </row>
    <row r="515" s="2" customFormat="1" ht="24.15" customHeight="1">
      <c r="A515" s="39"/>
      <c r="B515" s="40"/>
      <c r="C515" s="228" t="s">
        <v>967</v>
      </c>
      <c r="D515" s="228" t="s">
        <v>191</v>
      </c>
      <c r="E515" s="229" t="s">
        <v>4912</v>
      </c>
      <c r="F515" s="230" t="s">
        <v>4913</v>
      </c>
      <c r="G515" s="231" t="s">
        <v>2172</v>
      </c>
      <c r="H515" s="304"/>
      <c r="I515" s="233"/>
      <c r="J515" s="234">
        <f>ROUND(I515*H515,2)</f>
        <v>0</v>
      </c>
      <c r="K515" s="235"/>
      <c r="L515" s="45"/>
      <c r="M515" s="236" t="s">
        <v>1</v>
      </c>
      <c r="N515" s="237" t="s">
        <v>38</v>
      </c>
      <c r="O515" s="92"/>
      <c r="P515" s="238">
        <f>O515*H515</f>
        <v>0</v>
      </c>
      <c r="Q515" s="238">
        <v>0</v>
      </c>
      <c r="R515" s="238">
        <f>Q515*H515</f>
        <v>0</v>
      </c>
      <c r="S515" s="238">
        <v>0</v>
      </c>
      <c r="T515" s="239">
        <f>S515*H515</f>
        <v>0</v>
      </c>
      <c r="U515" s="39"/>
      <c r="V515" s="39"/>
      <c r="W515" s="39"/>
      <c r="X515" s="39"/>
      <c r="Y515" s="39"/>
      <c r="Z515" s="39"/>
      <c r="AA515" s="39"/>
      <c r="AB515" s="39"/>
      <c r="AC515" s="39"/>
      <c r="AD515" s="39"/>
      <c r="AE515" s="39"/>
      <c r="AR515" s="240" t="s">
        <v>306</v>
      </c>
      <c r="AT515" s="240" t="s">
        <v>191</v>
      </c>
      <c r="AU515" s="240" t="s">
        <v>82</v>
      </c>
      <c r="AY515" s="18" t="s">
        <v>189</v>
      </c>
      <c r="BE515" s="241">
        <f>IF(N515="základní",J515,0)</f>
        <v>0</v>
      </c>
      <c r="BF515" s="241">
        <f>IF(N515="snížená",J515,0)</f>
        <v>0</v>
      </c>
      <c r="BG515" s="241">
        <f>IF(N515="zákl. přenesená",J515,0)</f>
        <v>0</v>
      </c>
      <c r="BH515" s="241">
        <f>IF(N515="sníž. přenesená",J515,0)</f>
        <v>0</v>
      </c>
      <c r="BI515" s="241">
        <f>IF(N515="nulová",J515,0)</f>
        <v>0</v>
      </c>
      <c r="BJ515" s="18" t="s">
        <v>80</v>
      </c>
      <c r="BK515" s="241">
        <f>ROUND(I515*H515,2)</f>
        <v>0</v>
      </c>
      <c r="BL515" s="18" t="s">
        <v>306</v>
      </c>
      <c r="BM515" s="240" t="s">
        <v>4914</v>
      </c>
    </row>
    <row r="516" s="2" customFormat="1">
      <c r="A516" s="39"/>
      <c r="B516" s="40"/>
      <c r="C516" s="41"/>
      <c r="D516" s="242" t="s">
        <v>197</v>
      </c>
      <c r="E516" s="41"/>
      <c r="F516" s="243" t="s">
        <v>4915</v>
      </c>
      <c r="G516" s="41"/>
      <c r="H516" s="41"/>
      <c r="I516" s="244"/>
      <c r="J516" s="41"/>
      <c r="K516" s="41"/>
      <c r="L516" s="45"/>
      <c r="M516" s="245"/>
      <c r="N516" s="246"/>
      <c r="O516" s="92"/>
      <c r="P516" s="92"/>
      <c r="Q516" s="92"/>
      <c r="R516" s="92"/>
      <c r="S516" s="92"/>
      <c r="T516" s="93"/>
      <c r="U516" s="39"/>
      <c r="V516" s="39"/>
      <c r="W516" s="39"/>
      <c r="X516" s="39"/>
      <c r="Y516" s="39"/>
      <c r="Z516" s="39"/>
      <c r="AA516" s="39"/>
      <c r="AB516" s="39"/>
      <c r="AC516" s="39"/>
      <c r="AD516" s="39"/>
      <c r="AE516" s="39"/>
      <c r="AT516" s="18" t="s">
        <v>197</v>
      </c>
      <c r="AU516" s="18" t="s">
        <v>82</v>
      </c>
    </row>
    <row r="517" s="2" customFormat="1">
      <c r="A517" s="39"/>
      <c r="B517" s="40"/>
      <c r="C517" s="41"/>
      <c r="D517" s="247" t="s">
        <v>198</v>
      </c>
      <c r="E517" s="41"/>
      <c r="F517" s="248" t="s">
        <v>4916</v>
      </c>
      <c r="G517" s="41"/>
      <c r="H517" s="41"/>
      <c r="I517" s="244"/>
      <c r="J517" s="41"/>
      <c r="K517" s="41"/>
      <c r="L517" s="45"/>
      <c r="M517" s="245"/>
      <c r="N517" s="246"/>
      <c r="O517" s="92"/>
      <c r="P517" s="92"/>
      <c r="Q517" s="92"/>
      <c r="R517" s="92"/>
      <c r="S517" s="92"/>
      <c r="T517" s="93"/>
      <c r="U517" s="39"/>
      <c r="V517" s="39"/>
      <c r="W517" s="39"/>
      <c r="X517" s="39"/>
      <c r="Y517" s="39"/>
      <c r="Z517" s="39"/>
      <c r="AA517" s="39"/>
      <c r="AB517" s="39"/>
      <c r="AC517" s="39"/>
      <c r="AD517" s="39"/>
      <c r="AE517" s="39"/>
      <c r="AT517" s="18" t="s">
        <v>198</v>
      </c>
      <c r="AU517" s="18" t="s">
        <v>82</v>
      </c>
    </row>
    <row r="518" s="12" customFormat="1" ht="22.8" customHeight="1">
      <c r="A518" s="12"/>
      <c r="B518" s="212"/>
      <c r="C518" s="213"/>
      <c r="D518" s="214" t="s">
        <v>72</v>
      </c>
      <c r="E518" s="226" t="s">
        <v>4917</v>
      </c>
      <c r="F518" s="226" t="s">
        <v>4918</v>
      </c>
      <c r="G518" s="213"/>
      <c r="H518" s="213"/>
      <c r="I518" s="216"/>
      <c r="J518" s="227">
        <f>BK518</f>
        <v>0</v>
      </c>
      <c r="K518" s="213"/>
      <c r="L518" s="218"/>
      <c r="M518" s="219"/>
      <c r="N518" s="220"/>
      <c r="O518" s="220"/>
      <c r="P518" s="221">
        <f>SUM(P519:P526)</f>
        <v>0</v>
      </c>
      <c r="Q518" s="220"/>
      <c r="R518" s="221">
        <f>SUM(R519:R526)</f>
        <v>0.0091999999999999998</v>
      </c>
      <c r="S518" s="220"/>
      <c r="T518" s="222">
        <f>SUM(T519:T526)</f>
        <v>0</v>
      </c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  <c r="AE518" s="12"/>
      <c r="AR518" s="223" t="s">
        <v>82</v>
      </c>
      <c r="AT518" s="224" t="s">
        <v>72</v>
      </c>
      <c r="AU518" s="224" t="s">
        <v>80</v>
      </c>
      <c r="AY518" s="223" t="s">
        <v>189</v>
      </c>
      <c r="BK518" s="225">
        <f>SUM(BK519:BK526)</f>
        <v>0</v>
      </c>
    </row>
    <row r="519" s="2" customFormat="1" ht="33" customHeight="1">
      <c r="A519" s="39"/>
      <c r="B519" s="40"/>
      <c r="C519" s="228" t="s">
        <v>976</v>
      </c>
      <c r="D519" s="228" t="s">
        <v>191</v>
      </c>
      <c r="E519" s="229" t="s">
        <v>4919</v>
      </c>
      <c r="F519" s="230" t="s">
        <v>4920</v>
      </c>
      <c r="G519" s="231" t="s">
        <v>4844</v>
      </c>
      <c r="H519" s="232">
        <v>1</v>
      </c>
      <c r="I519" s="233"/>
      <c r="J519" s="234">
        <f>ROUND(I519*H519,2)</f>
        <v>0</v>
      </c>
      <c r="K519" s="235"/>
      <c r="L519" s="45"/>
      <c r="M519" s="236" t="s">
        <v>1</v>
      </c>
      <c r="N519" s="237" t="s">
        <v>38</v>
      </c>
      <c r="O519" s="92"/>
      <c r="P519" s="238">
        <f>O519*H519</f>
        <v>0</v>
      </c>
      <c r="Q519" s="238">
        <v>0.0091999999999999998</v>
      </c>
      <c r="R519" s="238">
        <f>Q519*H519</f>
        <v>0.0091999999999999998</v>
      </c>
      <c r="S519" s="238">
        <v>0</v>
      </c>
      <c r="T519" s="239">
        <f>S519*H519</f>
        <v>0</v>
      </c>
      <c r="U519" s="39"/>
      <c r="V519" s="39"/>
      <c r="W519" s="39"/>
      <c r="X519" s="39"/>
      <c r="Y519" s="39"/>
      <c r="Z519" s="39"/>
      <c r="AA519" s="39"/>
      <c r="AB519" s="39"/>
      <c r="AC519" s="39"/>
      <c r="AD519" s="39"/>
      <c r="AE519" s="39"/>
      <c r="AR519" s="240" t="s">
        <v>306</v>
      </c>
      <c r="AT519" s="240" t="s">
        <v>191</v>
      </c>
      <c r="AU519" s="240" t="s">
        <v>82</v>
      </c>
      <c r="AY519" s="18" t="s">
        <v>189</v>
      </c>
      <c r="BE519" s="241">
        <f>IF(N519="základní",J519,0)</f>
        <v>0</v>
      </c>
      <c r="BF519" s="241">
        <f>IF(N519="snížená",J519,0)</f>
        <v>0</v>
      </c>
      <c r="BG519" s="241">
        <f>IF(N519="zákl. přenesená",J519,0)</f>
        <v>0</v>
      </c>
      <c r="BH519" s="241">
        <f>IF(N519="sníž. přenesená",J519,0)</f>
        <v>0</v>
      </c>
      <c r="BI519" s="241">
        <f>IF(N519="nulová",J519,0)</f>
        <v>0</v>
      </c>
      <c r="BJ519" s="18" t="s">
        <v>80</v>
      </c>
      <c r="BK519" s="241">
        <f>ROUND(I519*H519,2)</f>
        <v>0</v>
      </c>
      <c r="BL519" s="18" t="s">
        <v>306</v>
      </c>
      <c r="BM519" s="240" t="s">
        <v>4921</v>
      </c>
    </row>
    <row r="520" s="2" customFormat="1">
      <c r="A520" s="39"/>
      <c r="B520" s="40"/>
      <c r="C520" s="41"/>
      <c r="D520" s="242" t="s">
        <v>197</v>
      </c>
      <c r="E520" s="41"/>
      <c r="F520" s="243" t="s">
        <v>4920</v>
      </c>
      <c r="G520" s="41"/>
      <c r="H520" s="41"/>
      <c r="I520" s="244"/>
      <c r="J520" s="41"/>
      <c r="K520" s="41"/>
      <c r="L520" s="45"/>
      <c r="M520" s="245"/>
      <c r="N520" s="246"/>
      <c r="O520" s="92"/>
      <c r="P520" s="92"/>
      <c r="Q520" s="92"/>
      <c r="R520" s="92"/>
      <c r="S520" s="92"/>
      <c r="T520" s="93"/>
      <c r="U520" s="39"/>
      <c r="V520" s="39"/>
      <c r="W520" s="39"/>
      <c r="X520" s="39"/>
      <c r="Y520" s="39"/>
      <c r="Z520" s="39"/>
      <c r="AA520" s="39"/>
      <c r="AB520" s="39"/>
      <c r="AC520" s="39"/>
      <c r="AD520" s="39"/>
      <c r="AE520" s="39"/>
      <c r="AT520" s="18" t="s">
        <v>197</v>
      </c>
      <c r="AU520" s="18" t="s">
        <v>82</v>
      </c>
    </row>
    <row r="521" s="2" customFormat="1">
      <c r="A521" s="39"/>
      <c r="B521" s="40"/>
      <c r="C521" s="41"/>
      <c r="D521" s="247" t="s">
        <v>198</v>
      </c>
      <c r="E521" s="41"/>
      <c r="F521" s="248" t="s">
        <v>4922</v>
      </c>
      <c r="G521" s="41"/>
      <c r="H521" s="41"/>
      <c r="I521" s="244"/>
      <c r="J521" s="41"/>
      <c r="K521" s="41"/>
      <c r="L521" s="45"/>
      <c r="M521" s="245"/>
      <c r="N521" s="246"/>
      <c r="O521" s="92"/>
      <c r="P521" s="92"/>
      <c r="Q521" s="92"/>
      <c r="R521" s="92"/>
      <c r="S521" s="92"/>
      <c r="T521" s="93"/>
      <c r="U521" s="39"/>
      <c r="V521" s="39"/>
      <c r="W521" s="39"/>
      <c r="X521" s="39"/>
      <c r="Y521" s="39"/>
      <c r="Z521" s="39"/>
      <c r="AA521" s="39"/>
      <c r="AB521" s="39"/>
      <c r="AC521" s="39"/>
      <c r="AD521" s="39"/>
      <c r="AE521" s="39"/>
      <c r="AT521" s="18" t="s">
        <v>198</v>
      </c>
      <c r="AU521" s="18" t="s">
        <v>82</v>
      </c>
    </row>
    <row r="522" s="14" customFormat="1">
      <c r="A522" s="14"/>
      <c r="B522" s="259"/>
      <c r="C522" s="260"/>
      <c r="D522" s="242" t="s">
        <v>200</v>
      </c>
      <c r="E522" s="261" t="s">
        <v>1</v>
      </c>
      <c r="F522" s="262" t="s">
        <v>4646</v>
      </c>
      <c r="G522" s="260"/>
      <c r="H522" s="263">
        <v>1</v>
      </c>
      <c r="I522" s="264"/>
      <c r="J522" s="260"/>
      <c r="K522" s="260"/>
      <c r="L522" s="265"/>
      <c r="M522" s="266"/>
      <c r="N522" s="267"/>
      <c r="O522" s="267"/>
      <c r="P522" s="267"/>
      <c r="Q522" s="267"/>
      <c r="R522" s="267"/>
      <c r="S522" s="267"/>
      <c r="T522" s="268"/>
      <c r="U522" s="14"/>
      <c r="V522" s="14"/>
      <c r="W522" s="14"/>
      <c r="X522" s="14"/>
      <c r="Y522" s="14"/>
      <c r="Z522" s="14"/>
      <c r="AA522" s="14"/>
      <c r="AB522" s="14"/>
      <c r="AC522" s="14"/>
      <c r="AD522" s="14"/>
      <c r="AE522" s="14"/>
      <c r="AT522" s="269" t="s">
        <v>200</v>
      </c>
      <c r="AU522" s="269" t="s">
        <v>82</v>
      </c>
      <c r="AV522" s="14" t="s">
        <v>82</v>
      </c>
      <c r="AW522" s="14" t="s">
        <v>30</v>
      </c>
      <c r="AX522" s="14" t="s">
        <v>73</v>
      </c>
      <c r="AY522" s="269" t="s">
        <v>189</v>
      </c>
    </row>
    <row r="523" s="15" customFormat="1">
      <c r="A523" s="15"/>
      <c r="B523" s="270"/>
      <c r="C523" s="271"/>
      <c r="D523" s="242" t="s">
        <v>200</v>
      </c>
      <c r="E523" s="272" t="s">
        <v>1</v>
      </c>
      <c r="F523" s="273" t="s">
        <v>207</v>
      </c>
      <c r="G523" s="271"/>
      <c r="H523" s="274">
        <v>1</v>
      </c>
      <c r="I523" s="275"/>
      <c r="J523" s="271"/>
      <c r="K523" s="271"/>
      <c r="L523" s="276"/>
      <c r="M523" s="277"/>
      <c r="N523" s="278"/>
      <c r="O523" s="278"/>
      <c r="P523" s="278"/>
      <c r="Q523" s="278"/>
      <c r="R523" s="278"/>
      <c r="S523" s="278"/>
      <c r="T523" s="279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  <c r="AE523" s="15"/>
      <c r="AT523" s="280" t="s">
        <v>200</v>
      </c>
      <c r="AU523" s="280" t="s">
        <v>82</v>
      </c>
      <c r="AV523" s="15" t="s">
        <v>195</v>
      </c>
      <c r="AW523" s="15" t="s">
        <v>30</v>
      </c>
      <c r="AX523" s="15" t="s">
        <v>80</v>
      </c>
      <c r="AY523" s="280" t="s">
        <v>189</v>
      </c>
    </row>
    <row r="524" s="2" customFormat="1" ht="24.15" customHeight="1">
      <c r="A524" s="39"/>
      <c r="B524" s="40"/>
      <c r="C524" s="228" t="s">
        <v>981</v>
      </c>
      <c r="D524" s="228" t="s">
        <v>191</v>
      </c>
      <c r="E524" s="229" t="s">
        <v>4923</v>
      </c>
      <c r="F524" s="230" t="s">
        <v>4924</v>
      </c>
      <c r="G524" s="231" t="s">
        <v>2172</v>
      </c>
      <c r="H524" s="304"/>
      <c r="I524" s="233"/>
      <c r="J524" s="234">
        <f>ROUND(I524*H524,2)</f>
        <v>0</v>
      </c>
      <c r="K524" s="235"/>
      <c r="L524" s="45"/>
      <c r="M524" s="236" t="s">
        <v>1</v>
      </c>
      <c r="N524" s="237" t="s">
        <v>38</v>
      </c>
      <c r="O524" s="92"/>
      <c r="P524" s="238">
        <f>O524*H524</f>
        <v>0</v>
      </c>
      <c r="Q524" s="238">
        <v>0</v>
      </c>
      <c r="R524" s="238">
        <f>Q524*H524</f>
        <v>0</v>
      </c>
      <c r="S524" s="238">
        <v>0</v>
      </c>
      <c r="T524" s="239">
        <f>S524*H524</f>
        <v>0</v>
      </c>
      <c r="U524" s="39"/>
      <c r="V524" s="39"/>
      <c r="W524" s="39"/>
      <c r="X524" s="39"/>
      <c r="Y524" s="39"/>
      <c r="Z524" s="39"/>
      <c r="AA524" s="39"/>
      <c r="AB524" s="39"/>
      <c r="AC524" s="39"/>
      <c r="AD524" s="39"/>
      <c r="AE524" s="39"/>
      <c r="AR524" s="240" t="s">
        <v>306</v>
      </c>
      <c r="AT524" s="240" t="s">
        <v>191</v>
      </c>
      <c r="AU524" s="240" t="s">
        <v>82</v>
      </c>
      <c r="AY524" s="18" t="s">
        <v>189</v>
      </c>
      <c r="BE524" s="241">
        <f>IF(N524="základní",J524,0)</f>
        <v>0</v>
      </c>
      <c r="BF524" s="241">
        <f>IF(N524="snížená",J524,0)</f>
        <v>0</v>
      </c>
      <c r="BG524" s="241">
        <f>IF(N524="zákl. přenesená",J524,0)</f>
        <v>0</v>
      </c>
      <c r="BH524" s="241">
        <f>IF(N524="sníž. přenesená",J524,0)</f>
        <v>0</v>
      </c>
      <c r="BI524" s="241">
        <f>IF(N524="nulová",J524,0)</f>
        <v>0</v>
      </c>
      <c r="BJ524" s="18" t="s">
        <v>80</v>
      </c>
      <c r="BK524" s="241">
        <f>ROUND(I524*H524,2)</f>
        <v>0</v>
      </c>
      <c r="BL524" s="18" t="s">
        <v>306</v>
      </c>
      <c r="BM524" s="240" t="s">
        <v>4925</v>
      </c>
    </row>
    <row r="525" s="2" customFormat="1">
      <c r="A525" s="39"/>
      <c r="B525" s="40"/>
      <c r="C525" s="41"/>
      <c r="D525" s="242" t="s">
        <v>197</v>
      </c>
      <c r="E525" s="41"/>
      <c r="F525" s="243" t="s">
        <v>4926</v>
      </c>
      <c r="G525" s="41"/>
      <c r="H525" s="41"/>
      <c r="I525" s="244"/>
      <c r="J525" s="41"/>
      <c r="K525" s="41"/>
      <c r="L525" s="45"/>
      <c r="M525" s="245"/>
      <c r="N525" s="246"/>
      <c r="O525" s="92"/>
      <c r="P525" s="92"/>
      <c r="Q525" s="92"/>
      <c r="R525" s="92"/>
      <c r="S525" s="92"/>
      <c r="T525" s="93"/>
      <c r="U525" s="39"/>
      <c r="V525" s="39"/>
      <c r="W525" s="39"/>
      <c r="X525" s="39"/>
      <c r="Y525" s="39"/>
      <c r="Z525" s="39"/>
      <c r="AA525" s="39"/>
      <c r="AB525" s="39"/>
      <c r="AC525" s="39"/>
      <c r="AD525" s="39"/>
      <c r="AE525" s="39"/>
      <c r="AT525" s="18" t="s">
        <v>197</v>
      </c>
      <c r="AU525" s="18" t="s">
        <v>82</v>
      </c>
    </row>
    <row r="526" s="2" customFormat="1">
      <c r="A526" s="39"/>
      <c r="B526" s="40"/>
      <c r="C526" s="41"/>
      <c r="D526" s="247" t="s">
        <v>198</v>
      </c>
      <c r="E526" s="41"/>
      <c r="F526" s="248" t="s">
        <v>4927</v>
      </c>
      <c r="G526" s="41"/>
      <c r="H526" s="41"/>
      <c r="I526" s="244"/>
      <c r="J526" s="41"/>
      <c r="K526" s="41"/>
      <c r="L526" s="45"/>
      <c r="M526" s="245"/>
      <c r="N526" s="246"/>
      <c r="O526" s="92"/>
      <c r="P526" s="92"/>
      <c r="Q526" s="92"/>
      <c r="R526" s="92"/>
      <c r="S526" s="92"/>
      <c r="T526" s="93"/>
      <c r="U526" s="39"/>
      <c r="V526" s="39"/>
      <c r="W526" s="39"/>
      <c r="X526" s="39"/>
      <c r="Y526" s="39"/>
      <c r="Z526" s="39"/>
      <c r="AA526" s="39"/>
      <c r="AB526" s="39"/>
      <c r="AC526" s="39"/>
      <c r="AD526" s="39"/>
      <c r="AE526" s="39"/>
      <c r="AT526" s="18" t="s">
        <v>198</v>
      </c>
      <c r="AU526" s="18" t="s">
        <v>82</v>
      </c>
    </row>
    <row r="527" s="12" customFormat="1" ht="22.8" customHeight="1">
      <c r="A527" s="12"/>
      <c r="B527" s="212"/>
      <c r="C527" s="213"/>
      <c r="D527" s="214" t="s">
        <v>72</v>
      </c>
      <c r="E527" s="226" t="s">
        <v>2311</v>
      </c>
      <c r="F527" s="226" t="s">
        <v>4928</v>
      </c>
      <c r="G527" s="213"/>
      <c r="H527" s="213"/>
      <c r="I527" s="216"/>
      <c r="J527" s="227">
        <f>BK527</f>
        <v>0</v>
      </c>
      <c r="K527" s="213"/>
      <c r="L527" s="218"/>
      <c r="M527" s="219"/>
      <c r="N527" s="220"/>
      <c r="O527" s="220"/>
      <c r="P527" s="221">
        <f>SUM(P528:P537)</f>
        <v>0</v>
      </c>
      <c r="Q527" s="220"/>
      <c r="R527" s="221">
        <f>SUM(R528:R537)</f>
        <v>0.0018400000000000001</v>
      </c>
      <c r="S527" s="220"/>
      <c r="T527" s="222">
        <f>SUM(T528:T537)</f>
        <v>0</v>
      </c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  <c r="AE527" s="12"/>
      <c r="AR527" s="223" t="s">
        <v>82</v>
      </c>
      <c r="AT527" s="224" t="s">
        <v>72</v>
      </c>
      <c r="AU527" s="224" t="s">
        <v>80</v>
      </c>
      <c r="AY527" s="223" t="s">
        <v>189</v>
      </c>
      <c r="BK527" s="225">
        <f>SUM(BK528:BK537)</f>
        <v>0</v>
      </c>
    </row>
    <row r="528" s="2" customFormat="1" ht="24.15" customHeight="1">
      <c r="A528" s="39"/>
      <c r="B528" s="40"/>
      <c r="C528" s="228" t="s">
        <v>994</v>
      </c>
      <c r="D528" s="228" t="s">
        <v>191</v>
      </c>
      <c r="E528" s="229" t="s">
        <v>4929</v>
      </c>
      <c r="F528" s="230" t="s">
        <v>4930</v>
      </c>
      <c r="G528" s="231" t="s">
        <v>359</v>
      </c>
      <c r="H528" s="232">
        <v>1</v>
      </c>
      <c r="I528" s="233"/>
      <c r="J528" s="234">
        <f>ROUND(I528*H528,2)</f>
        <v>0</v>
      </c>
      <c r="K528" s="235"/>
      <c r="L528" s="45"/>
      <c r="M528" s="236" t="s">
        <v>1</v>
      </c>
      <c r="N528" s="237" t="s">
        <v>38</v>
      </c>
      <c r="O528" s="92"/>
      <c r="P528" s="238">
        <f>O528*H528</f>
        <v>0</v>
      </c>
      <c r="Q528" s="238">
        <v>0.00069999999999999999</v>
      </c>
      <c r="R528" s="238">
        <f>Q528*H528</f>
        <v>0.00069999999999999999</v>
      </c>
      <c r="S528" s="238">
        <v>0</v>
      </c>
      <c r="T528" s="239">
        <f>S528*H528</f>
        <v>0</v>
      </c>
      <c r="U528" s="39"/>
      <c r="V528" s="39"/>
      <c r="W528" s="39"/>
      <c r="X528" s="39"/>
      <c r="Y528" s="39"/>
      <c r="Z528" s="39"/>
      <c r="AA528" s="39"/>
      <c r="AB528" s="39"/>
      <c r="AC528" s="39"/>
      <c r="AD528" s="39"/>
      <c r="AE528" s="39"/>
      <c r="AR528" s="240" t="s">
        <v>306</v>
      </c>
      <c r="AT528" s="240" t="s">
        <v>191</v>
      </c>
      <c r="AU528" s="240" t="s">
        <v>82</v>
      </c>
      <c r="AY528" s="18" t="s">
        <v>189</v>
      </c>
      <c r="BE528" s="241">
        <f>IF(N528="základní",J528,0)</f>
        <v>0</v>
      </c>
      <c r="BF528" s="241">
        <f>IF(N528="snížená",J528,0)</f>
        <v>0</v>
      </c>
      <c r="BG528" s="241">
        <f>IF(N528="zákl. přenesená",J528,0)</f>
        <v>0</v>
      </c>
      <c r="BH528" s="241">
        <f>IF(N528="sníž. přenesená",J528,0)</f>
        <v>0</v>
      </c>
      <c r="BI528" s="241">
        <f>IF(N528="nulová",J528,0)</f>
        <v>0</v>
      </c>
      <c r="BJ528" s="18" t="s">
        <v>80</v>
      </c>
      <c r="BK528" s="241">
        <f>ROUND(I528*H528,2)</f>
        <v>0</v>
      </c>
      <c r="BL528" s="18" t="s">
        <v>306</v>
      </c>
      <c r="BM528" s="240" t="s">
        <v>4931</v>
      </c>
    </row>
    <row r="529" s="2" customFormat="1">
      <c r="A529" s="39"/>
      <c r="B529" s="40"/>
      <c r="C529" s="41"/>
      <c r="D529" s="242" t="s">
        <v>197</v>
      </c>
      <c r="E529" s="41"/>
      <c r="F529" s="243" t="s">
        <v>4930</v>
      </c>
      <c r="G529" s="41"/>
      <c r="H529" s="41"/>
      <c r="I529" s="244"/>
      <c r="J529" s="41"/>
      <c r="K529" s="41"/>
      <c r="L529" s="45"/>
      <c r="M529" s="245"/>
      <c r="N529" s="246"/>
      <c r="O529" s="92"/>
      <c r="P529" s="92"/>
      <c r="Q529" s="92"/>
      <c r="R529" s="92"/>
      <c r="S529" s="92"/>
      <c r="T529" s="93"/>
      <c r="U529" s="39"/>
      <c r="V529" s="39"/>
      <c r="W529" s="39"/>
      <c r="X529" s="39"/>
      <c r="Y529" s="39"/>
      <c r="Z529" s="39"/>
      <c r="AA529" s="39"/>
      <c r="AB529" s="39"/>
      <c r="AC529" s="39"/>
      <c r="AD529" s="39"/>
      <c r="AE529" s="39"/>
      <c r="AT529" s="18" t="s">
        <v>197</v>
      </c>
      <c r="AU529" s="18" t="s">
        <v>82</v>
      </c>
    </row>
    <row r="530" s="2" customFormat="1">
      <c r="A530" s="39"/>
      <c r="B530" s="40"/>
      <c r="C530" s="41"/>
      <c r="D530" s="247" t="s">
        <v>198</v>
      </c>
      <c r="E530" s="41"/>
      <c r="F530" s="248" t="s">
        <v>4932</v>
      </c>
      <c r="G530" s="41"/>
      <c r="H530" s="41"/>
      <c r="I530" s="244"/>
      <c r="J530" s="41"/>
      <c r="K530" s="41"/>
      <c r="L530" s="45"/>
      <c r="M530" s="245"/>
      <c r="N530" s="246"/>
      <c r="O530" s="92"/>
      <c r="P530" s="92"/>
      <c r="Q530" s="92"/>
      <c r="R530" s="92"/>
      <c r="S530" s="92"/>
      <c r="T530" s="93"/>
      <c r="U530" s="39"/>
      <c r="V530" s="39"/>
      <c r="W530" s="39"/>
      <c r="X530" s="39"/>
      <c r="Y530" s="39"/>
      <c r="Z530" s="39"/>
      <c r="AA530" s="39"/>
      <c r="AB530" s="39"/>
      <c r="AC530" s="39"/>
      <c r="AD530" s="39"/>
      <c r="AE530" s="39"/>
      <c r="AT530" s="18" t="s">
        <v>198</v>
      </c>
      <c r="AU530" s="18" t="s">
        <v>82</v>
      </c>
    </row>
    <row r="531" s="14" customFormat="1">
      <c r="A531" s="14"/>
      <c r="B531" s="259"/>
      <c r="C531" s="260"/>
      <c r="D531" s="242" t="s">
        <v>200</v>
      </c>
      <c r="E531" s="261" t="s">
        <v>1</v>
      </c>
      <c r="F531" s="262" t="s">
        <v>4646</v>
      </c>
      <c r="G531" s="260"/>
      <c r="H531" s="263">
        <v>1</v>
      </c>
      <c r="I531" s="264"/>
      <c r="J531" s="260"/>
      <c r="K531" s="260"/>
      <c r="L531" s="265"/>
      <c r="M531" s="266"/>
      <c r="N531" s="267"/>
      <c r="O531" s="267"/>
      <c r="P531" s="267"/>
      <c r="Q531" s="267"/>
      <c r="R531" s="267"/>
      <c r="S531" s="267"/>
      <c r="T531" s="268"/>
      <c r="U531" s="14"/>
      <c r="V531" s="14"/>
      <c r="W531" s="14"/>
      <c r="X531" s="14"/>
      <c r="Y531" s="14"/>
      <c r="Z531" s="14"/>
      <c r="AA531" s="14"/>
      <c r="AB531" s="14"/>
      <c r="AC531" s="14"/>
      <c r="AD531" s="14"/>
      <c r="AE531" s="14"/>
      <c r="AT531" s="269" t="s">
        <v>200</v>
      </c>
      <c r="AU531" s="269" t="s">
        <v>82</v>
      </c>
      <c r="AV531" s="14" t="s">
        <v>82</v>
      </c>
      <c r="AW531" s="14" t="s">
        <v>30</v>
      </c>
      <c r="AX531" s="14" t="s">
        <v>73</v>
      </c>
      <c r="AY531" s="269" t="s">
        <v>189</v>
      </c>
    </row>
    <row r="532" s="15" customFormat="1">
      <c r="A532" s="15"/>
      <c r="B532" s="270"/>
      <c r="C532" s="271"/>
      <c r="D532" s="242" t="s">
        <v>200</v>
      </c>
      <c r="E532" s="272" t="s">
        <v>1</v>
      </c>
      <c r="F532" s="273" t="s">
        <v>207</v>
      </c>
      <c r="G532" s="271"/>
      <c r="H532" s="274">
        <v>1</v>
      </c>
      <c r="I532" s="275"/>
      <c r="J532" s="271"/>
      <c r="K532" s="271"/>
      <c r="L532" s="276"/>
      <c r="M532" s="277"/>
      <c r="N532" s="278"/>
      <c r="O532" s="278"/>
      <c r="P532" s="278"/>
      <c r="Q532" s="278"/>
      <c r="R532" s="278"/>
      <c r="S532" s="278"/>
      <c r="T532" s="279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  <c r="AE532" s="15"/>
      <c r="AT532" s="280" t="s">
        <v>200</v>
      </c>
      <c r="AU532" s="280" t="s">
        <v>82</v>
      </c>
      <c r="AV532" s="15" t="s">
        <v>195</v>
      </c>
      <c r="AW532" s="15" t="s">
        <v>30</v>
      </c>
      <c r="AX532" s="15" t="s">
        <v>80</v>
      </c>
      <c r="AY532" s="280" t="s">
        <v>189</v>
      </c>
    </row>
    <row r="533" s="2" customFormat="1" ht="24.15" customHeight="1">
      <c r="A533" s="39"/>
      <c r="B533" s="40"/>
      <c r="C533" s="228" t="s">
        <v>999</v>
      </c>
      <c r="D533" s="228" t="s">
        <v>191</v>
      </c>
      <c r="E533" s="229" t="s">
        <v>4933</v>
      </c>
      <c r="F533" s="230" t="s">
        <v>4934</v>
      </c>
      <c r="G533" s="231" t="s">
        <v>359</v>
      </c>
      <c r="H533" s="232">
        <v>1</v>
      </c>
      <c r="I533" s="233"/>
      <c r="J533" s="234">
        <f>ROUND(I533*H533,2)</f>
        <v>0</v>
      </c>
      <c r="K533" s="235"/>
      <c r="L533" s="45"/>
      <c r="M533" s="236" t="s">
        <v>1</v>
      </c>
      <c r="N533" s="237" t="s">
        <v>38</v>
      </c>
      <c r="O533" s="92"/>
      <c r="P533" s="238">
        <f>O533*H533</f>
        <v>0</v>
      </c>
      <c r="Q533" s="238">
        <v>0.00114</v>
      </c>
      <c r="R533" s="238">
        <f>Q533*H533</f>
        <v>0.00114</v>
      </c>
      <c r="S533" s="238">
        <v>0</v>
      </c>
      <c r="T533" s="239">
        <f>S533*H533</f>
        <v>0</v>
      </c>
      <c r="U533" s="39"/>
      <c r="V533" s="39"/>
      <c r="W533" s="39"/>
      <c r="X533" s="39"/>
      <c r="Y533" s="39"/>
      <c r="Z533" s="39"/>
      <c r="AA533" s="39"/>
      <c r="AB533" s="39"/>
      <c r="AC533" s="39"/>
      <c r="AD533" s="39"/>
      <c r="AE533" s="39"/>
      <c r="AR533" s="240" t="s">
        <v>306</v>
      </c>
      <c r="AT533" s="240" t="s">
        <v>191</v>
      </c>
      <c r="AU533" s="240" t="s">
        <v>82</v>
      </c>
      <c r="AY533" s="18" t="s">
        <v>189</v>
      </c>
      <c r="BE533" s="241">
        <f>IF(N533="základní",J533,0)</f>
        <v>0</v>
      </c>
      <c r="BF533" s="241">
        <f>IF(N533="snížená",J533,0)</f>
        <v>0</v>
      </c>
      <c r="BG533" s="241">
        <f>IF(N533="zákl. přenesená",J533,0)</f>
        <v>0</v>
      </c>
      <c r="BH533" s="241">
        <f>IF(N533="sníž. přenesená",J533,0)</f>
        <v>0</v>
      </c>
      <c r="BI533" s="241">
        <f>IF(N533="nulová",J533,0)</f>
        <v>0</v>
      </c>
      <c r="BJ533" s="18" t="s">
        <v>80</v>
      </c>
      <c r="BK533" s="241">
        <f>ROUND(I533*H533,2)</f>
        <v>0</v>
      </c>
      <c r="BL533" s="18" t="s">
        <v>306</v>
      </c>
      <c r="BM533" s="240" t="s">
        <v>4935</v>
      </c>
    </row>
    <row r="534" s="2" customFormat="1">
      <c r="A534" s="39"/>
      <c r="B534" s="40"/>
      <c r="C534" s="41"/>
      <c r="D534" s="242" t="s">
        <v>197</v>
      </c>
      <c r="E534" s="41"/>
      <c r="F534" s="243" t="s">
        <v>4934</v>
      </c>
      <c r="G534" s="41"/>
      <c r="H534" s="41"/>
      <c r="I534" s="244"/>
      <c r="J534" s="41"/>
      <c r="K534" s="41"/>
      <c r="L534" s="45"/>
      <c r="M534" s="245"/>
      <c r="N534" s="246"/>
      <c r="O534" s="92"/>
      <c r="P534" s="92"/>
      <c r="Q534" s="92"/>
      <c r="R534" s="92"/>
      <c r="S534" s="92"/>
      <c r="T534" s="93"/>
      <c r="U534" s="39"/>
      <c r="V534" s="39"/>
      <c r="W534" s="39"/>
      <c r="X534" s="39"/>
      <c r="Y534" s="39"/>
      <c r="Z534" s="39"/>
      <c r="AA534" s="39"/>
      <c r="AB534" s="39"/>
      <c r="AC534" s="39"/>
      <c r="AD534" s="39"/>
      <c r="AE534" s="39"/>
      <c r="AT534" s="18" t="s">
        <v>197</v>
      </c>
      <c r="AU534" s="18" t="s">
        <v>82</v>
      </c>
    </row>
    <row r="535" s="2" customFormat="1">
      <c r="A535" s="39"/>
      <c r="B535" s="40"/>
      <c r="C535" s="41"/>
      <c r="D535" s="247" t="s">
        <v>198</v>
      </c>
      <c r="E535" s="41"/>
      <c r="F535" s="248" t="s">
        <v>4936</v>
      </c>
      <c r="G535" s="41"/>
      <c r="H535" s="41"/>
      <c r="I535" s="244"/>
      <c r="J535" s="41"/>
      <c r="K535" s="41"/>
      <c r="L535" s="45"/>
      <c r="M535" s="245"/>
      <c r="N535" s="246"/>
      <c r="O535" s="92"/>
      <c r="P535" s="92"/>
      <c r="Q535" s="92"/>
      <c r="R535" s="92"/>
      <c r="S535" s="92"/>
      <c r="T535" s="93"/>
      <c r="U535" s="39"/>
      <c r="V535" s="39"/>
      <c r="W535" s="39"/>
      <c r="X535" s="39"/>
      <c r="Y535" s="39"/>
      <c r="Z535" s="39"/>
      <c r="AA535" s="39"/>
      <c r="AB535" s="39"/>
      <c r="AC535" s="39"/>
      <c r="AD535" s="39"/>
      <c r="AE535" s="39"/>
      <c r="AT535" s="18" t="s">
        <v>198</v>
      </c>
      <c r="AU535" s="18" t="s">
        <v>82</v>
      </c>
    </row>
    <row r="536" s="14" customFormat="1">
      <c r="A536" s="14"/>
      <c r="B536" s="259"/>
      <c r="C536" s="260"/>
      <c r="D536" s="242" t="s">
        <v>200</v>
      </c>
      <c r="E536" s="261" t="s">
        <v>1</v>
      </c>
      <c r="F536" s="262" t="s">
        <v>4646</v>
      </c>
      <c r="G536" s="260"/>
      <c r="H536" s="263">
        <v>1</v>
      </c>
      <c r="I536" s="264"/>
      <c r="J536" s="260"/>
      <c r="K536" s="260"/>
      <c r="L536" s="265"/>
      <c r="M536" s="266"/>
      <c r="N536" s="267"/>
      <c r="O536" s="267"/>
      <c r="P536" s="267"/>
      <c r="Q536" s="267"/>
      <c r="R536" s="267"/>
      <c r="S536" s="267"/>
      <c r="T536" s="268"/>
      <c r="U536" s="14"/>
      <c r="V536" s="14"/>
      <c r="W536" s="14"/>
      <c r="X536" s="14"/>
      <c r="Y536" s="14"/>
      <c r="Z536" s="14"/>
      <c r="AA536" s="14"/>
      <c r="AB536" s="14"/>
      <c r="AC536" s="14"/>
      <c r="AD536" s="14"/>
      <c r="AE536" s="14"/>
      <c r="AT536" s="269" t="s">
        <v>200</v>
      </c>
      <c r="AU536" s="269" t="s">
        <v>82</v>
      </c>
      <c r="AV536" s="14" t="s">
        <v>82</v>
      </c>
      <c r="AW536" s="14" t="s">
        <v>30</v>
      </c>
      <c r="AX536" s="14" t="s">
        <v>73</v>
      </c>
      <c r="AY536" s="269" t="s">
        <v>189</v>
      </c>
    </row>
    <row r="537" s="15" customFormat="1">
      <c r="A537" s="15"/>
      <c r="B537" s="270"/>
      <c r="C537" s="271"/>
      <c r="D537" s="242" t="s">
        <v>200</v>
      </c>
      <c r="E537" s="272" t="s">
        <v>1</v>
      </c>
      <c r="F537" s="273" t="s">
        <v>207</v>
      </c>
      <c r="G537" s="271"/>
      <c r="H537" s="274">
        <v>1</v>
      </c>
      <c r="I537" s="275"/>
      <c r="J537" s="271"/>
      <c r="K537" s="271"/>
      <c r="L537" s="276"/>
      <c r="M537" s="277"/>
      <c r="N537" s="278"/>
      <c r="O537" s="278"/>
      <c r="P537" s="278"/>
      <c r="Q537" s="278"/>
      <c r="R537" s="278"/>
      <c r="S537" s="278"/>
      <c r="T537" s="279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  <c r="AE537" s="15"/>
      <c r="AT537" s="280" t="s">
        <v>200</v>
      </c>
      <c r="AU537" s="280" t="s">
        <v>82</v>
      </c>
      <c r="AV537" s="15" t="s">
        <v>195</v>
      </c>
      <c r="AW537" s="15" t="s">
        <v>30</v>
      </c>
      <c r="AX537" s="15" t="s">
        <v>80</v>
      </c>
      <c r="AY537" s="280" t="s">
        <v>189</v>
      </c>
    </row>
    <row r="538" s="12" customFormat="1" ht="25.92" customHeight="1">
      <c r="A538" s="12"/>
      <c r="B538" s="212"/>
      <c r="C538" s="213"/>
      <c r="D538" s="214" t="s">
        <v>72</v>
      </c>
      <c r="E538" s="215" t="s">
        <v>4196</v>
      </c>
      <c r="F538" s="215" t="s">
        <v>4196</v>
      </c>
      <c r="G538" s="213"/>
      <c r="H538" s="213"/>
      <c r="I538" s="216"/>
      <c r="J538" s="217">
        <f>BK538</f>
        <v>0</v>
      </c>
      <c r="K538" s="213"/>
      <c r="L538" s="218"/>
      <c r="M538" s="219"/>
      <c r="N538" s="220"/>
      <c r="O538" s="220"/>
      <c r="P538" s="221">
        <f>P539</f>
        <v>0</v>
      </c>
      <c r="Q538" s="220"/>
      <c r="R538" s="221">
        <f>R539</f>
        <v>0</v>
      </c>
      <c r="S538" s="220"/>
      <c r="T538" s="222">
        <f>T539</f>
        <v>0</v>
      </c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  <c r="AE538" s="12"/>
      <c r="AR538" s="223" t="s">
        <v>195</v>
      </c>
      <c r="AT538" s="224" t="s">
        <v>72</v>
      </c>
      <c r="AU538" s="224" t="s">
        <v>73</v>
      </c>
      <c r="AY538" s="223" t="s">
        <v>189</v>
      </c>
      <c r="BK538" s="225">
        <f>BK539</f>
        <v>0</v>
      </c>
    </row>
    <row r="539" s="12" customFormat="1" ht="22.8" customHeight="1">
      <c r="A539" s="12"/>
      <c r="B539" s="212"/>
      <c r="C539" s="213"/>
      <c r="D539" s="214" t="s">
        <v>72</v>
      </c>
      <c r="E539" s="226" t="s">
        <v>3131</v>
      </c>
      <c r="F539" s="226" t="s">
        <v>4937</v>
      </c>
      <c r="G539" s="213"/>
      <c r="H539" s="213"/>
      <c r="I539" s="216"/>
      <c r="J539" s="227">
        <f>BK539</f>
        <v>0</v>
      </c>
      <c r="K539" s="213"/>
      <c r="L539" s="218"/>
      <c r="M539" s="219"/>
      <c r="N539" s="220"/>
      <c r="O539" s="220"/>
      <c r="P539" s="221">
        <f>SUM(P540:P551)</f>
        <v>0</v>
      </c>
      <c r="Q539" s="220"/>
      <c r="R539" s="221">
        <f>SUM(R540:R551)</f>
        <v>0</v>
      </c>
      <c r="S539" s="220"/>
      <c r="T539" s="222">
        <f>SUM(T540:T551)</f>
        <v>0</v>
      </c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  <c r="AE539" s="12"/>
      <c r="AR539" s="223" t="s">
        <v>80</v>
      </c>
      <c r="AT539" s="224" t="s">
        <v>72</v>
      </c>
      <c r="AU539" s="224" t="s">
        <v>80</v>
      </c>
      <c r="AY539" s="223" t="s">
        <v>189</v>
      </c>
      <c r="BK539" s="225">
        <f>SUM(BK540:BK551)</f>
        <v>0</v>
      </c>
    </row>
    <row r="540" s="2" customFormat="1" ht="24.15" customHeight="1">
      <c r="A540" s="39"/>
      <c r="B540" s="40"/>
      <c r="C540" s="228" t="s">
        <v>1008</v>
      </c>
      <c r="D540" s="228" t="s">
        <v>191</v>
      </c>
      <c r="E540" s="229" t="s">
        <v>4938</v>
      </c>
      <c r="F540" s="230" t="s">
        <v>4939</v>
      </c>
      <c r="G540" s="231" t="s">
        <v>359</v>
      </c>
      <c r="H540" s="232">
        <v>1</v>
      </c>
      <c r="I540" s="233"/>
      <c r="J540" s="234">
        <f>ROUND(I540*H540,2)</f>
        <v>0</v>
      </c>
      <c r="K540" s="235"/>
      <c r="L540" s="45"/>
      <c r="M540" s="236" t="s">
        <v>1</v>
      </c>
      <c r="N540" s="237" t="s">
        <v>38</v>
      </c>
      <c r="O540" s="92"/>
      <c r="P540" s="238">
        <f>O540*H540</f>
        <v>0</v>
      </c>
      <c r="Q540" s="238">
        <v>0</v>
      </c>
      <c r="R540" s="238">
        <f>Q540*H540</f>
        <v>0</v>
      </c>
      <c r="S540" s="238">
        <v>0</v>
      </c>
      <c r="T540" s="239">
        <f>S540*H540</f>
        <v>0</v>
      </c>
      <c r="U540" s="39"/>
      <c r="V540" s="39"/>
      <c r="W540" s="39"/>
      <c r="X540" s="39"/>
      <c r="Y540" s="39"/>
      <c r="Z540" s="39"/>
      <c r="AA540" s="39"/>
      <c r="AB540" s="39"/>
      <c r="AC540" s="39"/>
      <c r="AD540" s="39"/>
      <c r="AE540" s="39"/>
      <c r="AR540" s="240" t="s">
        <v>195</v>
      </c>
      <c r="AT540" s="240" t="s">
        <v>191</v>
      </c>
      <c r="AU540" s="240" t="s">
        <v>82</v>
      </c>
      <c r="AY540" s="18" t="s">
        <v>189</v>
      </c>
      <c r="BE540" s="241">
        <f>IF(N540="základní",J540,0)</f>
        <v>0</v>
      </c>
      <c r="BF540" s="241">
        <f>IF(N540="snížená",J540,0)</f>
        <v>0</v>
      </c>
      <c r="BG540" s="241">
        <f>IF(N540="zákl. přenesená",J540,0)</f>
        <v>0</v>
      </c>
      <c r="BH540" s="241">
        <f>IF(N540="sníž. přenesená",J540,0)</f>
        <v>0</v>
      </c>
      <c r="BI540" s="241">
        <f>IF(N540="nulová",J540,0)</f>
        <v>0</v>
      </c>
      <c r="BJ540" s="18" t="s">
        <v>80</v>
      </c>
      <c r="BK540" s="241">
        <f>ROUND(I540*H540,2)</f>
        <v>0</v>
      </c>
      <c r="BL540" s="18" t="s">
        <v>195</v>
      </c>
      <c r="BM540" s="240" t="s">
        <v>4940</v>
      </c>
    </row>
    <row r="541" s="2" customFormat="1">
      <c r="A541" s="39"/>
      <c r="B541" s="40"/>
      <c r="C541" s="41"/>
      <c r="D541" s="242" t="s">
        <v>197</v>
      </c>
      <c r="E541" s="41"/>
      <c r="F541" s="243" t="s">
        <v>4939</v>
      </c>
      <c r="G541" s="41"/>
      <c r="H541" s="41"/>
      <c r="I541" s="244"/>
      <c r="J541" s="41"/>
      <c r="K541" s="41"/>
      <c r="L541" s="45"/>
      <c r="M541" s="245"/>
      <c r="N541" s="246"/>
      <c r="O541" s="92"/>
      <c r="P541" s="92"/>
      <c r="Q541" s="92"/>
      <c r="R541" s="92"/>
      <c r="S541" s="92"/>
      <c r="T541" s="93"/>
      <c r="U541" s="39"/>
      <c r="V541" s="39"/>
      <c r="W541" s="39"/>
      <c r="X541" s="39"/>
      <c r="Y541" s="39"/>
      <c r="Z541" s="39"/>
      <c r="AA541" s="39"/>
      <c r="AB541" s="39"/>
      <c r="AC541" s="39"/>
      <c r="AD541" s="39"/>
      <c r="AE541" s="39"/>
      <c r="AT541" s="18" t="s">
        <v>197</v>
      </c>
      <c r="AU541" s="18" t="s">
        <v>82</v>
      </c>
    </row>
    <row r="542" s="14" customFormat="1">
      <c r="A542" s="14"/>
      <c r="B542" s="259"/>
      <c r="C542" s="260"/>
      <c r="D542" s="242" t="s">
        <v>200</v>
      </c>
      <c r="E542" s="261" t="s">
        <v>1</v>
      </c>
      <c r="F542" s="262" t="s">
        <v>80</v>
      </c>
      <c r="G542" s="260"/>
      <c r="H542" s="263">
        <v>1</v>
      </c>
      <c r="I542" s="264"/>
      <c r="J542" s="260"/>
      <c r="K542" s="260"/>
      <c r="L542" s="265"/>
      <c r="M542" s="266"/>
      <c r="N542" s="267"/>
      <c r="O542" s="267"/>
      <c r="P542" s="267"/>
      <c r="Q542" s="267"/>
      <c r="R542" s="267"/>
      <c r="S542" s="267"/>
      <c r="T542" s="268"/>
      <c r="U542" s="14"/>
      <c r="V542" s="14"/>
      <c r="W542" s="14"/>
      <c r="X542" s="14"/>
      <c r="Y542" s="14"/>
      <c r="Z542" s="14"/>
      <c r="AA542" s="14"/>
      <c r="AB542" s="14"/>
      <c r="AC542" s="14"/>
      <c r="AD542" s="14"/>
      <c r="AE542" s="14"/>
      <c r="AT542" s="269" t="s">
        <v>200</v>
      </c>
      <c r="AU542" s="269" t="s">
        <v>82</v>
      </c>
      <c r="AV542" s="14" t="s">
        <v>82</v>
      </c>
      <c r="AW542" s="14" t="s">
        <v>30</v>
      </c>
      <c r="AX542" s="14" t="s">
        <v>73</v>
      </c>
      <c r="AY542" s="269" t="s">
        <v>189</v>
      </c>
    </row>
    <row r="543" s="15" customFormat="1">
      <c r="A543" s="15"/>
      <c r="B543" s="270"/>
      <c r="C543" s="271"/>
      <c r="D543" s="242" t="s">
        <v>200</v>
      </c>
      <c r="E543" s="272" t="s">
        <v>1</v>
      </c>
      <c r="F543" s="273" t="s">
        <v>207</v>
      </c>
      <c r="G543" s="271"/>
      <c r="H543" s="274">
        <v>1</v>
      </c>
      <c r="I543" s="275"/>
      <c r="J543" s="271"/>
      <c r="K543" s="271"/>
      <c r="L543" s="276"/>
      <c r="M543" s="277"/>
      <c r="N543" s="278"/>
      <c r="O543" s="278"/>
      <c r="P543" s="278"/>
      <c r="Q543" s="278"/>
      <c r="R543" s="278"/>
      <c r="S543" s="278"/>
      <c r="T543" s="279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  <c r="AE543" s="15"/>
      <c r="AT543" s="280" t="s">
        <v>200</v>
      </c>
      <c r="AU543" s="280" t="s">
        <v>82</v>
      </c>
      <c r="AV543" s="15" t="s">
        <v>195</v>
      </c>
      <c r="AW543" s="15" t="s">
        <v>30</v>
      </c>
      <c r="AX543" s="15" t="s">
        <v>80</v>
      </c>
      <c r="AY543" s="280" t="s">
        <v>189</v>
      </c>
    </row>
    <row r="544" s="2" customFormat="1" ht="16.5" customHeight="1">
      <c r="A544" s="39"/>
      <c r="B544" s="40"/>
      <c r="C544" s="228" t="s">
        <v>1013</v>
      </c>
      <c r="D544" s="228" t="s">
        <v>191</v>
      </c>
      <c r="E544" s="229" t="s">
        <v>4941</v>
      </c>
      <c r="F544" s="230" t="s">
        <v>4942</v>
      </c>
      <c r="G544" s="231" t="s">
        <v>359</v>
      </c>
      <c r="H544" s="232">
        <v>1</v>
      </c>
      <c r="I544" s="233"/>
      <c r="J544" s="234">
        <f>ROUND(I544*H544,2)</f>
        <v>0</v>
      </c>
      <c r="K544" s="235"/>
      <c r="L544" s="45"/>
      <c r="M544" s="236" t="s">
        <v>1</v>
      </c>
      <c r="N544" s="237" t="s">
        <v>38</v>
      </c>
      <c r="O544" s="92"/>
      <c r="P544" s="238">
        <f>O544*H544</f>
        <v>0</v>
      </c>
      <c r="Q544" s="238">
        <v>0</v>
      </c>
      <c r="R544" s="238">
        <f>Q544*H544</f>
        <v>0</v>
      </c>
      <c r="S544" s="238">
        <v>0</v>
      </c>
      <c r="T544" s="239">
        <f>S544*H544</f>
        <v>0</v>
      </c>
      <c r="U544" s="39"/>
      <c r="V544" s="39"/>
      <c r="W544" s="39"/>
      <c r="X544" s="39"/>
      <c r="Y544" s="39"/>
      <c r="Z544" s="39"/>
      <c r="AA544" s="39"/>
      <c r="AB544" s="39"/>
      <c r="AC544" s="39"/>
      <c r="AD544" s="39"/>
      <c r="AE544" s="39"/>
      <c r="AR544" s="240" t="s">
        <v>195</v>
      </c>
      <c r="AT544" s="240" t="s">
        <v>191</v>
      </c>
      <c r="AU544" s="240" t="s">
        <v>82</v>
      </c>
      <c r="AY544" s="18" t="s">
        <v>189</v>
      </c>
      <c r="BE544" s="241">
        <f>IF(N544="základní",J544,0)</f>
        <v>0</v>
      </c>
      <c r="BF544" s="241">
        <f>IF(N544="snížená",J544,0)</f>
        <v>0</v>
      </c>
      <c r="BG544" s="241">
        <f>IF(N544="zákl. přenesená",J544,0)</f>
        <v>0</v>
      </c>
      <c r="BH544" s="241">
        <f>IF(N544="sníž. přenesená",J544,0)</f>
        <v>0</v>
      </c>
      <c r="BI544" s="241">
        <f>IF(N544="nulová",J544,0)</f>
        <v>0</v>
      </c>
      <c r="BJ544" s="18" t="s">
        <v>80</v>
      </c>
      <c r="BK544" s="241">
        <f>ROUND(I544*H544,2)</f>
        <v>0</v>
      </c>
      <c r="BL544" s="18" t="s">
        <v>195</v>
      </c>
      <c r="BM544" s="240" t="s">
        <v>4943</v>
      </c>
    </row>
    <row r="545" s="2" customFormat="1">
      <c r="A545" s="39"/>
      <c r="B545" s="40"/>
      <c r="C545" s="41"/>
      <c r="D545" s="242" t="s">
        <v>197</v>
      </c>
      <c r="E545" s="41"/>
      <c r="F545" s="243" t="s">
        <v>4942</v>
      </c>
      <c r="G545" s="41"/>
      <c r="H545" s="41"/>
      <c r="I545" s="244"/>
      <c r="J545" s="41"/>
      <c r="K545" s="41"/>
      <c r="L545" s="45"/>
      <c r="M545" s="245"/>
      <c r="N545" s="246"/>
      <c r="O545" s="92"/>
      <c r="P545" s="92"/>
      <c r="Q545" s="92"/>
      <c r="R545" s="92"/>
      <c r="S545" s="92"/>
      <c r="T545" s="93"/>
      <c r="U545" s="39"/>
      <c r="V545" s="39"/>
      <c r="W545" s="39"/>
      <c r="X545" s="39"/>
      <c r="Y545" s="39"/>
      <c r="Z545" s="39"/>
      <c r="AA545" s="39"/>
      <c r="AB545" s="39"/>
      <c r="AC545" s="39"/>
      <c r="AD545" s="39"/>
      <c r="AE545" s="39"/>
      <c r="AT545" s="18" t="s">
        <v>197</v>
      </c>
      <c r="AU545" s="18" t="s">
        <v>82</v>
      </c>
    </row>
    <row r="546" s="14" customFormat="1">
      <c r="A546" s="14"/>
      <c r="B546" s="259"/>
      <c r="C546" s="260"/>
      <c r="D546" s="242" t="s">
        <v>200</v>
      </c>
      <c r="E546" s="261" t="s">
        <v>1</v>
      </c>
      <c r="F546" s="262" t="s">
        <v>80</v>
      </c>
      <c r="G546" s="260"/>
      <c r="H546" s="263">
        <v>1</v>
      </c>
      <c r="I546" s="264"/>
      <c r="J546" s="260"/>
      <c r="K546" s="260"/>
      <c r="L546" s="265"/>
      <c r="M546" s="266"/>
      <c r="N546" s="267"/>
      <c r="O546" s="267"/>
      <c r="P546" s="267"/>
      <c r="Q546" s="267"/>
      <c r="R546" s="267"/>
      <c r="S546" s="267"/>
      <c r="T546" s="268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T546" s="269" t="s">
        <v>200</v>
      </c>
      <c r="AU546" s="269" t="s">
        <v>82</v>
      </c>
      <c r="AV546" s="14" t="s">
        <v>82</v>
      </c>
      <c r="AW546" s="14" t="s">
        <v>30</v>
      </c>
      <c r="AX546" s="14" t="s">
        <v>73</v>
      </c>
      <c r="AY546" s="269" t="s">
        <v>189</v>
      </c>
    </row>
    <row r="547" s="15" customFormat="1">
      <c r="A547" s="15"/>
      <c r="B547" s="270"/>
      <c r="C547" s="271"/>
      <c r="D547" s="242" t="s">
        <v>200</v>
      </c>
      <c r="E547" s="272" t="s">
        <v>1</v>
      </c>
      <c r="F547" s="273" t="s">
        <v>207</v>
      </c>
      <c r="G547" s="271"/>
      <c r="H547" s="274">
        <v>1</v>
      </c>
      <c r="I547" s="275"/>
      <c r="J547" s="271"/>
      <c r="K547" s="271"/>
      <c r="L547" s="276"/>
      <c r="M547" s="277"/>
      <c r="N547" s="278"/>
      <c r="O547" s="278"/>
      <c r="P547" s="278"/>
      <c r="Q547" s="278"/>
      <c r="R547" s="278"/>
      <c r="S547" s="278"/>
      <c r="T547" s="279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  <c r="AE547" s="15"/>
      <c r="AT547" s="280" t="s">
        <v>200</v>
      </c>
      <c r="AU547" s="280" t="s">
        <v>82</v>
      </c>
      <c r="AV547" s="15" t="s">
        <v>195</v>
      </c>
      <c r="AW547" s="15" t="s">
        <v>30</v>
      </c>
      <c r="AX547" s="15" t="s">
        <v>80</v>
      </c>
      <c r="AY547" s="280" t="s">
        <v>189</v>
      </c>
    </row>
    <row r="548" s="2" customFormat="1" ht="16.5" customHeight="1">
      <c r="A548" s="39"/>
      <c r="B548" s="40"/>
      <c r="C548" s="228" t="s">
        <v>1022</v>
      </c>
      <c r="D548" s="228" t="s">
        <v>191</v>
      </c>
      <c r="E548" s="229" t="s">
        <v>4944</v>
      </c>
      <c r="F548" s="230" t="s">
        <v>4945</v>
      </c>
      <c r="G548" s="231" t="s">
        <v>359</v>
      </c>
      <c r="H548" s="232">
        <v>2</v>
      </c>
      <c r="I548" s="233"/>
      <c r="J548" s="234">
        <f>ROUND(I548*H548,2)</f>
        <v>0</v>
      </c>
      <c r="K548" s="235"/>
      <c r="L548" s="45"/>
      <c r="M548" s="236" t="s">
        <v>1</v>
      </c>
      <c r="N548" s="237" t="s">
        <v>38</v>
      </c>
      <c r="O548" s="92"/>
      <c r="P548" s="238">
        <f>O548*H548</f>
        <v>0</v>
      </c>
      <c r="Q548" s="238">
        <v>0</v>
      </c>
      <c r="R548" s="238">
        <f>Q548*H548</f>
        <v>0</v>
      </c>
      <c r="S548" s="238">
        <v>0</v>
      </c>
      <c r="T548" s="239">
        <f>S548*H548</f>
        <v>0</v>
      </c>
      <c r="U548" s="39"/>
      <c r="V548" s="39"/>
      <c r="W548" s="39"/>
      <c r="X548" s="39"/>
      <c r="Y548" s="39"/>
      <c r="Z548" s="39"/>
      <c r="AA548" s="39"/>
      <c r="AB548" s="39"/>
      <c r="AC548" s="39"/>
      <c r="AD548" s="39"/>
      <c r="AE548" s="39"/>
      <c r="AR548" s="240" t="s">
        <v>195</v>
      </c>
      <c r="AT548" s="240" t="s">
        <v>191</v>
      </c>
      <c r="AU548" s="240" t="s">
        <v>82</v>
      </c>
      <c r="AY548" s="18" t="s">
        <v>189</v>
      </c>
      <c r="BE548" s="241">
        <f>IF(N548="základní",J548,0)</f>
        <v>0</v>
      </c>
      <c r="BF548" s="241">
        <f>IF(N548="snížená",J548,0)</f>
        <v>0</v>
      </c>
      <c r="BG548" s="241">
        <f>IF(N548="zákl. přenesená",J548,0)</f>
        <v>0</v>
      </c>
      <c r="BH548" s="241">
        <f>IF(N548="sníž. přenesená",J548,0)</f>
        <v>0</v>
      </c>
      <c r="BI548" s="241">
        <f>IF(N548="nulová",J548,0)</f>
        <v>0</v>
      </c>
      <c r="BJ548" s="18" t="s">
        <v>80</v>
      </c>
      <c r="BK548" s="241">
        <f>ROUND(I548*H548,2)</f>
        <v>0</v>
      </c>
      <c r="BL548" s="18" t="s">
        <v>195</v>
      </c>
      <c r="BM548" s="240" t="s">
        <v>4946</v>
      </c>
    </row>
    <row r="549" s="2" customFormat="1">
      <c r="A549" s="39"/>
      <c r="B549" s="40"/>
      <c r="C549" s="41"/>
      <c r="D549" s="242" t="s">
        <v>197</v>
      </c>
      <c r="E549" s="41"/>
      <c r="F549" s="243" t="s">
        <v>4945</v>
      </c>
      <c r="G549" s="41"/>
      <c r="H549" s="41"/>
      <c r="I549" s="244"/>
      <c r="J549" s="41"/>
      <c r="K549" s="41"/>
      <c r="L549" s="45"/>
      <c r="M549" s="245"/>
      <c r="N549" s="246"/>
      <c r="O549" s="92"/>
      <c r="P549" s="92"/>
      <c r="Q549" s="92"/>
      <c r="R549" s="92"/>
      <c r="S549" s="92"/>
      <c r="T549" s="93"/>
      <c r="U549" s="39"/>
      <c r="V549" s="39"/>
      <c r="W549" s="39"/>
      <c r="X549" s="39"/>
      <c r="Y549" s="39"/>
      <c r="Z549" s="39"/>
      <c r="AA549" s="39"/>
      <c r="AB549" s="39"/>
      <c r="AC549" s="39"/>
      <c r="AD549" s="39"/>
      <c r="AE549" s="39"/>
      <c r="AT549" s="18" t="s">
        <v>197</v>
      </c>
      <c r="AU549" s="18" t="s">
        <v>82</v>
      </c>
    </row>
    <row r="550" s="14" customFormat="1">
      <c r="A550" s="14"/>
      <c r="B550" s="259"/>
      <c r="C550" s="260"/>
      <c r="D550" s="242" t="s">
        <v>200</v>
      </c>
      <c r="E550" s="261" t="s">
        <v>1</v>
      </c>
      <c r="F550" s="262" t="s">
        <v>82</v>
      </c>
      <c r="G550" s="260"/>
      <c r="H550" s="263">
        <v>2</v>
      </c>
      <c r="I550" s="264"/>
      <c r="J550" s="260"/>
      <c r="K550" s="260"/>
      <c r="L550" s="265"/>
      <c r="M550" s="266"/>
      <c r="N550" s="267"/>
      <c r="O550" s="267"/>
      <c r="P550" s="267"/>
      <c r="Q550" s="267"/>
      <c r="R550" s="267"/>
      <c r="S550" s="267"/>
      <c r="T550" s="268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T550" s="269" t="s">
        <v>200</v>
      </c>
      <c r="AU550" s="269" t="s">
        <v>82</v>
      </c>
      <c r="AV550" s="14" t="s">
        <v>82</v>
      </c>
      <c r="AW550" s="14" t="s">
        <v>30</v>
      </c>
      <c r="AX550" s="14" t="s">
        <v>73</v>
      </c>
      <c r="AY550" s="269" t="s">
        <v>189</v>
      </c>
    </row>
    <row r="551" s="15" customFormat="1">
      <c r="A551" s="15"/>
      <c r="B551" s="270"/>
      <c r="C551" s="271"/>
      <c r="D551" s="242" t="s">
        <v>200</v>
      </c>
      <c r="E551" s="272" t="s">
        <v>1</v>
      </c>
      <c r="F551" s="273" t="s">
        <v>207</v>
      </c>
      <c r="G551" s="271"/>
      <c r="H551" s="274">
        <v>2</v>
      </c>
      <c r="I551" s="275"/>
      <c r="J551" s="271"/>
      <c r="K551" s="271"/>
      <c r="L551" s="276"/>
      <c r="M551" s="308"/>
      <c r="N551" s="309"/>
      <c r="O551" s="309"/>
      <c r="P551" s="309"/>
      <c r="Q551" s="309"/>
      <c r="R551" s="309"/>
      <c r="S551" s="309"/>
      <c r="T551" s="310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  <c r="AE551" s="15"/>
      <c r="AT551" s="280" t="s">
        <v>200</v>
      </c>
      <c r="AU551" s="280" t="s">
        <v>82</v>
      </c>
      <c r="AV551" s="15" t="s">
        <v>195</v>
      </c>
      <c r="AW551" s="15" t="s">
        <v>30</v>
      </c>
      <c r="AX551" s="15" t="s">
        <v>80</v>
      </c>
      <c r="AY551" s="280" t="s">
        <v>189</v>
      </c>
    </row>
    <row r="552" s="2" customFormat="1" ht="6.96" customHeight="1">
      <c r="A552" s="39"/>
      <c r="B552" s="67"/>
      <c r="C552" s="68"/>
      <c r="D552" s="68"/>
      <c r="E552" s="68"/>
      <c r="F552" s="68"/>
      <c r="G552" s="68"/>
      <c r="H552" s="68"/>
      <c r="I552" s="68"/>
      <c r="J552" s="68"/>
      <c r="K552" s="68"/>
      <c r="L552" s="45"/>
      <c r="M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  <c r="AA552" s="39"/>
      <c r="AB552" s="39"/>
      <c r="AC552" s="39"/>
      <c r="AD552" s="39"/>
      <c r="AE552" s="39"/>
    </row>
  </sheetData>
  <sheetProtection sheet="1" autoFilter="0" formatColumns="0" formatRows="0" objects="1" scenarios="1" spinCount="100000" saltValue="2Cv2ndUSOhdQZd7WahQc+8T1nxEiahdjkGCPaWK/W7RjqtqL2cV5BoP7i84vYylx+jHmAj1GyXRJG7IpKkrcdw==" hashValue="w+EBIhi0wlDgqIOYp9CiPoNQULgwb1O1smSWequEyW8Q59KFjYj/44IzFftYF30sa3SrcmpwDuzKbT46WO2jsg==" algorithmName="SHA-512" password="CC35"/>
  <autoFilter ref="C128:K551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7:H117"/>
    <mergeCell ref="E119:H119"/>
    <mergeCell ref="E121:H121"/>
    <mergeCell ref="L2:V2"/>
  </mergeCells>
  <hyperlinks>
    <hyperlink ref="F134" r:id="rId1" display="https://podminky.urs.cz/item/CS_URS_2021_02/721173401"/>
    <hyperlink ref="F141" r:id="rId2" display="https://podminky.urs.cz/item/CS_URS_2021_02/721173402"/>
    <hyperlink ref="F148" r:id="rId3" display="https://podminky.urs.cz/item/CS_URS_2021_02/721173403"/>
    <hyperlink ref="F155" r:id="rId4" display="https://podminky.urs.cz/item/CS_URS_2021_02/721174042"/>
    <hyperlink ref="F162" r:id="rId5" display="https://podminky.urs.cz/item/CS_URS_2021_02/721174043"/>
    <hyperlink ref="F169" r:id="rId6" display="https://podminky.urs.cz/item/CS_URS_2021_02/721174045"/>
    <hyperlink ref="F176" r:id="rId7" display="https://podminky.urs.cz/item/CS_URS_2021_02/721175211"/>
    <hyperlink ref="F183" r:id="rId8" display="https://podminky.urs.cz/item/CS_URS_2021_02/721175212"/>
    <hyperlink ref="F190" r:id="rId9" display="https://podminky.urs.cz/item/CS_URS_2021_02/721175402"/>
    <hyperlink ref="F195" r:id="rId10" display="https://podminky.urs.cz/item/CS_URS_2021_02/721194104"/>
    <hyperlink ref="F201" r:id="rId11" display="https://podminky.urs.cz/item/CS_URS_2021_02/721194105"/>
    <hyperlink ref="F207" r:id="rId12" display="https://podminky.urs.cz/item/CS_URS_2021_02/721194109"/>
    <hyperlink ref="F237" r:id="rId13" display="https://podminky.urs.cz/item/CS_URS_2021_02/721273153"/>
    <hyperlink ref="F242" r:id="rId14" display="https://podminky.urs.cz/item/CS_URS_2021_02/721290111"/>
    <hyperlink ref="F247" r:id="rId15" display="https://podminky.urs.cz/item/CS_URS_2021_02/721290112"/>
    <hyperlink ref="F256" r:id="rId16" display="https://podminky.urs.cz/item/CS_URS_2021_02/998721201"/>
    <hyperlink ref="F284" r:id="rId17" display="https://podminky.urs.cz/item/CS_URS_2021_02/722181221"/>
    <hyperlink ref="F289" r:id="rId18" display="https://podminky.urs.cz/item/CS_URS_2021_02/722181222"/>
    <hyperlink ref="F294" r:id="rId19" display="https://podminky.urs.cz/item/CS_URS_2021_02/722181241"/>
    <hyperlink ref="F299" r:id="rId20" display="https://podminky.urs.cz/item/CS_URS_2021_02/722181242"/>
    <hyperlink ref="F304" r:id="rId21" display="https://podminky.urs.cz/item/CS_URS_2021_02/722182012"/>
    <hyperlink ref="F311" r:id="rId22" display="https://podminky.urs.cz/item/CS_URS_2021_02/722182014"/>
    <hyperlink ref="F318" r:id="rId23" display="https://podminky.urs.cz/item/CS_URS_2021_02/722190401"/>
    <hyperlink ref="F323" r:id="rId24" display="https://podminky.urs.cz/item/CS_URS_2021_02/722220111"/>
    <hyperlink ref="F328" r:id="rId25" display="https://podminky.urs.cz/item/CS_URS_2021_02/722220112"/>
    <hyperlink ref="F333" r:id="rId26" display="https://podminky.urs.cz/item/CS_URS_2021_02/722220231"/>
    <hyperlink ref="F338" r:id="rId27" display="https://podminky.urs.cz/item/CS_URS_2021_02/722220232"/>
    <hyperlink ref="F343" r:id="rId28" display="https://podminky.urs.cz/item/CS_URS_2021_02/722220233"/>
    <hyperlink ref="F348" r:id="rId29" display="https://podminky.urs.cz/item/CS_URS_2021_02/722220234"/>
    <hyperlink ref="F353" r:id="rId30" display="https://podminky.urs.cz/item/CS_URS_2021_02/722224115"/>
    <hyperlink ref="F358" r:id="rId31" display="https://podminky.urs.cz/item/CS_URS_2021_02/722230102"/>
    <hyperlink ref="F363" r:id="rId32" display="https://podminky.urs.cz/item/CS_URS_2021_02/722230104"/>
    <hyperlink ref="F368" r:id="rId33" display="https://podminky.urs.cz/item/CS_URS_2021_02/722230112"/>
    <hyperlink ref="F373" r:id="rId34" display="https://podminky.urs.cz/item/CS_URS_2021_02/722230114"/>
    <hyperlink ref="F378" r:id="rId35" display="https://podminky.urs.cz/item/CS_URS_2021_02/722231073"/>
    <hyperlink ref="F383" r:id="rId36" display="https://podminky.urs.cz/item/CS_URS_2021_02/722231075"/>
    <hyperlink ref="F388" r:id="rId37" display="https://podminky.urs.cz/item/CS_URS_2021_02/722239101"/>
    <hyperlink ref="F402" r:id="rId38" display="https://podminky.urs.cz/item/CS_URS_2021_02/722239103"/>
    <hyperlink ref="F411" r:id="rId39" display="https://podminky.urs.cz/item/CS_URS_2021_02/722260923"/>
    <hyperlink ref="F420" r:id="rId40" display="https://podminky.urs.cz/item/CS_URS_2021_02/722290226"/>
    <hyperlink ref="F425" r:id="rId41" display="https://podminky.urs.cz/item/CS_URS_2021_02/722290234"/>
    <hyperlink ref="F430" r:id="rId42" display="https://podminky.urs.cz/item/CS_URS_2021_02/998722201"/>
    <hyperlink ref="F442" r:id="rId43" display="https://podminky.urs.cz/item/CS_URS_2021_02/998724201"/>
    <hyperlink ref="F446" r:id="rId44" display="https://podminky.urs.cz/item/CS_URS_2021_02/725112022"/>
    <hyperlink ref="F455" r:id="rId45" display="https://podminky.urs.cz/item/CS_URS_2021_02/725211617"/>
    <hyperlink ref="F468" r:id="rId46" display="https://podminky.urs.cz/item/CS_URS_2021_02/725244314"/>
    <hyperlink ref="F473" r:id="rId47" display="https://podminky.urs.cz/item/CS_URS_2021_02/725339111"/>
    <hyperlink ref="F482" r:id="rId48" display="https://podminky.urs.cz/item/CS_URS_2021_02/725319111"/>
    <hyperlink ref="F487" r:id="rId49" display="https://podminky.urs.cz/item/CS_URS_2021_02/725813112"/>
    <hyperlink ref="F492" r:id="rId50" display="https://podminky.urs.cz/item/CS_URS_2021_02/725821312"/>
    <hyperlink ref="F497" r:id="rId51" display="https://podminky.urs.cz/item/CS_URS_2021_02/725821325"/>
    <hyperlink ref="F502" r:id="rId52" display="https://podminky.urs.cz/item/CS_URS_2021_02/725822611"/>
    <hyperlink ref="F507" r:id="rId53" display="https://podminky.urs.cz/item/CS_URS_2021_02/725841311"/>
    <hyperlink ref="F512" r:id="rId54" display="https://podminky.urs.cz/item/CS_URS_2021_02/725980123"/>
    <hyperlink ref="F517" r:id="rId55" display="https://podminky.urs.cz/item/CS_URS_2021_02/998725201"/>
    <hyperlink ref="F521" r:id="rId56" display="https://podminky.urs.cz/item/CS_URS_2021_02/726111031"/>
    <hyperlink ref="F526" r:id="rId57" display="https://podminky.urs.cz/item/CS_URS_2021_02/998726211"/>
    <hyperlink ref="F530" r:id="rId58" display="https://podminky.urs.cz/item/CS_URS_2021_02/727121107"/>
    <hyperlink ref="F535" r:id="rId59" display="https://podminky.urs.cz/item/CS_URS_2021_02/727121108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60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93</v>
      </c>
    </row>
    <row r="3" s="1" customFormat="1" ht="6.96" customHeight="1">
      <c r="B3" s="147"/>
      <c r="C3" s="148"/>
      <c r="D3" s="148"/>
      <c r="E3" s="148"/>
      <c r="F3" s="148"/>
      <c r="G3" s="148"/>
      <c r="H3" s="148"/>
      <c r="I3" s="148"/>
      <c r="J3" s="148"/>
      <c r="K3" s="148"/>
      <c r="L3" s="21"/>
      <c r="AT3" s="18" t="s">
        <v>82</v>
      </c>
    </row>
    <row r="4" s="1" customFormat="1" ht="24.96" customHeight="1">
      <c r="B4" s="21"/>
      <c r="D4" s="149" t="s">
        <v>122</v>
      </c>
      <c r="L4" s="21"/>
      <c r="M4" s="150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51" t="s">
        <v>16</v>
      </c>
      <c r="L6" s="21"/>
    </row>
    <row r="7" s="1" customFormat="1" ht="16.5" customHeight="1">
      <c r="B7" s="21"/>
      <c r="E7" s="152" t="str">
        <f>'Rekapitulace stavby'!K6</f>
        <v>Nové Město pod Smrkem</v>
      </c>
      <c r="F7" s="151"/>
      <c r="G7" s="151"/>
      <c r="H7" s="151"/>
      <c r="L7" s="21"/>
    </row>
    <row r="8" s="1" customFormat="1" ht="12" customHeight="1">
      <c r="B8" s="21"/>
      <c r="D8" s="151" t="s">
        <v>123</v>
      </c>
      <c r="L8" s="21"/>
    </row>
    <row r="9" s="2" customFormat="1" ht="16.5" customHeight="1">
      <c r="A9" s="39"/>
      <c r="B9" s="45"/>
      <c r="C9" s="39"/>
      <c r="D9" s="39"/>
      <c r="E9" s="152" t="s">
        <v>124</v>
      </c>
      <c r="F9" s="39"/>
      <c r="G9" s="39"/>
      <c r="H9" s="39"/>
      <c r="I9" s="39"/>
      <c r="J9" s="39"/>
      <c r="K9" s="39"/>
      <c r="L9" s="64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 ht="12" customHeight="1">
      <c r="A10" s="39"/>
      <c r="B10" s="45"/>
      <c r="C10" s="39"/>
      <c r="D10" s="151" t="s">
        <v>125</v>
      </c>
      <c r="E10" s="39"/>
      <c r="F10" s="39"/>
      <c r="G10" s="39"/>
      <c r="H10" s="39"/>
      <c r="I10" s="39"/>
      <c r="J10" s="39"/>
      <c r="K10" s="39"/>
      <c r="L10" s="64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6.5" customHeight="1">
      <c r="A11" s="39"/>
      <c r="B11" s="45"/>
      <c r="C11" s="39"/>
      <c r="D11" s="39"/>
      <c r="E11" s="153" t="s">
        <v>4947</v>
      </c>
      <c r="F11" s="39"/>
      <c r="G11" s="39"/>
      <c r="H11" s="39"/>
      <c r="I11" s="39"/>
      <c r="J11" s="39"/>
      <c r="K11" s="39"/>
      <c r="L11" s="64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>
      <c r="A12" s="39"/>
      <c r="B12" s="45"/>
      <c r="C12" s="39"/>
      <c r="D12" s="39"/>
      <c r="E12" s="39"/>
      <c r="F12" s="39"/>
      <c r="G12" s="39"/>
      <c r="H12" s="39"/>
      <c r="I12" s="39"/>
      <c r="J12" s="39"/>
      <c r="K12" s="39"/>
      <c r="L12" s="64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2" customHeight="1">
      <c r="A13" s="39"/>
      <c r="B13" s="45"/>
      <c r="C13" s="39"/>
      <c r="D13" s="151" t="s">
        <v>18</v>
      </c>
      <c r="E13" s="39"/>
      <c r="F13" s="142" t="s">
        <v>1</v>
      </c>
      <c r="G13" s="39"/>
      <c r="H13" s="39"/>
      <c r="I13" s="151" t="s">
        <v>19</v>
      </c>
      <c r="J13" s="142" t="s">
        <v>1</v>
      </c>
      <c r="K13" s="39"/>
      <c r="L13" s="64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51" t="s">
        <v>20</v>
      </c>
      <c r="E14" s="39"/>
      <c r="F14" s="142" t="s">
        <v>127</v>
      </c>
      <c r="G14" s="39"/>
      <c r="H14" s="39"/>
      <c r="I14" s="151" t="s">
        <v>22</v>
      </c>
      <c r="J14" s="154" t="str">
        <f>'Rekapitulace stavby'!AN8</f>
        <v>8. 11. 2021</v>
      </c>
      <c r="K14" s="39"/>
      <c r="L14" s="64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0.8" customHeight="1">
      <c r="A15" s="39"/>
      <c r="B15" s="45"/>
      <c r="C15" s="39"/>
      <c r="D15" s="39"/>
      <c r="E15" s="39"/>
      <c r="F15" s="39"/>
      <c r="G15" s="39"/>
      <c r="H15" s="39"/>
      <c r="I15" s="39"/>
      <c r="J15" s="39"/>
      <c r="K15" s="39"/>
      <c r="L15" s="64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51" t="s">
        <v>24</v>
      </c>
      <c r="E16" s="39"/>
      <c r="F16" s="39"/>
      <c r="G16" s="39"/>
      <c r="H16" s="39"/>
      <c r="I16" s="151" t="s">
        <v>25</v>
      </c>
      <c r="J16" s="142" t="s">
        <v>128</v>
      </c>
      <c r="K16" s="39"/>
      <c r="L16" s="64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8" customHeight="1">
      <c r="A17" s="39"/>
      <c r="B17" s="45"/>
      <c r="C17" s="39"/>
      <c r="D17" s="39"/>
      <c r="E17" s="142" t="s">
        <v>129</v>
      </c>
      <c r="F17" s="39"/>
      <c r="G17" s="39"/>
      <c r="H17" s="39"/>
      <c r="I17" s="151" t="s">
        <v>26</v>
      </c>
      <c r="J17" s="142" t="s">
        <v>130</v>
      </c>
      <c r="K17" s="39"/>
      <c r="L17" s="64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6.96" customHeight="1">
      <c r="A18" s="39"/>
      <c r="B18" s="45"/>
      <c r="C18" s="39"/>
      <c r="D18" s="39"/>
      <c r="E18" s="39"/>
      <c r="F18" s="39"/>
      <c r="G18" s="39"/>
      <c r="H18" s="39"/>
      <c r="I18" s="39"/>
      <c r="J18" s="39"/>
      <c r="K18" s="39"/>
      <c r="L18" s="64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2" customHeight="1">
      <c r="A19" s="39"/>
      <c r="B19" s="45"/>
      <c r="C19" s="39"/>
      <c r="D19" s="151" t="s">
        <v>27</v>
      </c>
      <c r="E19" s="39"/>
      <c r="F19" s="39"/>
      <c r="G19" s="39"/>
      <c r="H19" s="39"/>
      <c r="I19" s="151" t="s">
        <v>25</v>
      </c>
      <c r="J19" s="34" t="str">
        <f>'Rekapitulace stavby'!AN13</f>
        <v>Vyplň údaj</v>
      </c>
      <c r="K19" s="39"/>
      <c r="L19" s="64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8" customHeight="1">
      <c r="A20" s="39"/>
      <c r="B20" s="45"/>
      <c r="C20" s="39"/>
      <c r="D20" s="39"/>
      <c r="E20" s="34" t="str">
        <f>'Rekapitulace stavby'!E14</f>
        <v>Vyplň údaj</v>
      </c>
      <c r="F20" s="142"/>
      <c r="G20" s="142"/>
      <c r="H20" s="142"/>
      <c r="I20" s="151" t="s">
        <v>26</v>
      </c>
      <c r="J20" s="34" t="str">
        <f>'Rekapitulace stavby'!AN14</f>
        <v>Vyplň údaj</v>
      </c>
      <c r="K20" s="39"/>
      <c r="L20" s="64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6.96" customHeight="1">
      <c r="A21" s="39"/>
      <c r="B21" s="45"/>
      <c r="C21" s="39"/>
      <c r="D21" s="39"/>
      <c r="E21" s="39"/>
      <c r="F21" s="39"/>
      <c r="G21" s="39"/>
      <c r="H21" s="39"/>
      <c r="I21" s="39"/>
      <c r="J21" s="39"/>
      <c r="K21" s="39"/>
      <c r="L21" s="64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2" customHeight="1">
      <c r="A22" s="39"/>
      <c r="B22" s="45"/>
      <c r="C22" s="39"/>
      <c r="D22" s="151" t="s">
        <v>29</v>
      </c>
      <c r="E22" s="39"/>
      <c r="F22" s="39"/>
      <c r="G22" s="39"/>
      <c r="H22" s="39"/>
      <c r="I22" s="151" t="s">
        <v>25</v>
      </c>
      <c r="J22" s="142" t="s">
        <v>131</v>
      </c>
      <c r="K22" s="39"/>
      <c r="L22" s="64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8" customHeight="1">
      <c r="A23" s="39"/>
      <c r="B23" s="45"/>
      <c r="C23" s="39"/>
      <c r="D23" s="39"/>
      <c r="E23" s="142" t="s">
        <v>132</v>
      </c>
      <c r="F23" s="39"/>
      <c r="G23" s="39"/>
      <c r="H23" s="39"/>
      <c r="I23" s="151" t="s">
        <v>26</v>
      </c>
      <c r="J23" s="142" t="s">
        <v>133</v>
      </c>
      <c r="K23" s="39"/>
      <c r="L23" s="64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6.96" customHeight="1">
      <c r="A24" s="39"/>
      <c r="B24" s="45"/>
      <c r="C24" s="39"/>
      <c r="D24" s="39"/>
      <c r="E24" s="39"/>
      <c r="F24" s="39"/>
      <c r="G24" s="39"/>
      <c r="H24" s="39"/>
      <c r="I24" s="39"/>
      <c r="J24" s="39"/>
      <c r="K24" s="39"/>
      <c r="L24" s="64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2" customHeight="1">
      <c r="A25" s="39"/>
      <c r="B25" s="45"/>
      <c r="C25" s="39"/>
      <c r="D25" s="151" t="s">
        <v>31</v>
      </c>
      <c r="E25" s="39"/>
      <c r="F25" s="39"/>
      <c r="G25" s="39"/>
      <c r="H25" s="39"/>
      <c r="I25" s="151" t="s">
        <v>25</v>
      </c>
      <c r="J25" s="142" t="s">
        <v>1</v>
      </c>
      <c r="K25" s="39"/>
      <c r="L25" s="64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8" customHeight="1">
      <c r="A26" s="39"/>
      <c r="B26" s="45"/>
      <c r="C26" s="39"/>
      <c r="D26" s="39"/>
      <c r="E26" s="142" t="s">
        <v>21</v>
      </c>
      <c r="F26" s="39"/>
      <c r="G26" s="39"/>
      <c r="H26" s="39"/>
      <c r="I26" s="151" t="s">
        <v>26</v>
      </c>
      <c r="J26" s="142" t="s">
        <v>1</v>
      </c>
      <c r="K26" s="39"/>
      <c r="L26" s="64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6.96" customHeight="1">
      <c r="A27" s="39"/>
      <c r="B27" s="45"/>
      <c r="C27" s="39"/>
      <c r="D27" s="39"/>
      <c r="E27" s="39"/>
      <c r="F27" s="39"/>
      <c r="G27" s="39"/>
      <c r="H27" s="39"/>
      <c r="I27" s="39"/>
      <c r="J27" s="39"/>
      <c r="K27" s="39"/>
      <c r="L27" s="64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2" customHeight="1">
      <c r="A28" s="39"/>
      <c r="B28" s="45"/>
      <c r="C28" s="39"/>
      <c r="D28" s="151" t="s">
        <v>32</v>
      </c>
      <c r="E28" s="39"/>
      <c r="F28" s="39"/>
      <c r="G28" s="39"/>
      <c r="H28" s="39"/>
      <c r="I28" s="39"/>
      <c r="J28" s="39"/>
      <c r="K28" s="39"/>
      <c r="L28" s="64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8" customFormat="1" ht="16.5" customHeight="1">
      <c r="A29" s="155"/>
      <c r="B29" s="156"/>
      <c r="C29" s="155"/>
      <c r="D29" s="155"/>
      <c r="E29" s="157" t="s">
        <v>1</v>
      </c>
      <c r="F29" s="157"/>
      <c r="G29" s="157"/>
      <c r="H29" s="157"/>
      <c r="I29" s="155"/>
      <c r="J29" s="155"/>
      <c r="K29" s="155"/>
      <c r="L29" s="158"/>
      <c r="S29" s="155"/>
      <c r="T29" s="155"/>
      <c r="U29" s="155"/>
      <c r="V29" s="155"/>
      <c r="W29" s="155"/>
      <c r="X29" s="155"/>
      <c r="Y29" s="155"/>
      <c r="Z29" s="155"/>
      <c r="AA29" s="155"/>
      <c r="AB29" s="155"/>
      <c r="AC29" s="155"/>
      <c r="AD29" s="155"/>
      <c r="AE29" s="155"/>
    </row>
    <row r="30" s="2" customFormat="1" ht="6.96" customHeight="1">
      <c r="A30" s="39"/>
      <c r="B30" s="45"/>
      <c r="C30" s="39"/>
      <c r="D30" s="39"/>
      <c r="E30" s="39"/>
      <c r="F30" s="39"/>
      <c r="G30" s="39"/>
      <c r="H30" s="39"/>
      <c r="I30" s="39"/>
      <c r="J30" s="39"/>
      <c r="K30" s="39"/>
      <c r="L30" s="64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9"/>
      <c r="E31" s="159"/>
      <c r="F31" s="159"/>
      <c r="G31" s="159"/>
      <c r="H31" s="159"/>
      <c r="I31" s="159"/>
      <c r="J31" s="159"/>
      <c r="K31" s="159"/>
      <c r="L31" s="64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25.44" customHeight="1">
      <c r="A32" s="39"/>
      <c r="B32" s="45"/>
      <c r="C32" s="39"/>
      <c r="D32" s="160" t="s">
        <v>33</v>
      </c>
      <c r="E32" s="39"/>
      <c r="F32" s="39"/>
      <c r="G32" s="39"/>
      <c r="H32" s="39"/>
      <c r="I32" s="39"/>
      <c r="J32" s="161">
        <f>ROUND(J129, 2)</f>
        <v>0</v>
      </c>
      <c r="K32" s="39"/>
      <c r="L32" s="64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6.96" customHeight="1">
      <c r="A33" s="39"/>
      <c r="B33" s="45"/>
      <c r="C33" s="39"/>
      <c r="D33" s="159"/>
      <c r="E33" s="159"/>
      <c r="F33" s="159"/>
      <c r="G33" s="159"/>
      <c r="H33" s="159"/>
      <c r="I33" s="159"/>
      <c r="J33" s="159"/>
      <c r="K33" s="159"/>
      <c r="L33" s="64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39"/>
      <c r="F34" s="162" t="s">
        <v>35</v>
      </c>
      <c r="G34" s="39"/>
      <c r="H34" s="39"/>
      <c r="I34" s="162" t="s">
        <v>34</v>
      </c>
      <c r="J34" s="162" t="s">
        <v>36</v>
      </c>
      <c r="K34" s="39"/>
      <c r="L34" s="64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14.4" customHeight="1">
      <c r="A35" s="39"/>
      <c r="B35" s="45"/>
      <c r="C35" s="39"/>
      <c r="D35" s="163" t="s">
        <v>37</v>
      </c>
      <c r="E35" s="151" t="s">
        <v>38</v>
      </c>
      <c r="F35" s="164">
        <f>ROUND((SUM(BE129:BE741)),  2)</f>
        <v>0</v>
      </c>
      <c r="G35" s="39"/>
      <c r="H35" s="39"/>
      <c r="I35" s="165">
        <v>0.20999999999999999</v>
      </c>
      <c r="J35" s="164">
        <f>ROUND(((SUM(BE129:BE741))*I35),  2)</f>
        <v>0</v>
      </c>
      <c r="K35" s="39"/>
      <c r="L35" s="64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151" t="s">
        <v>39</v>
      </c>
      <c r="F36" s="164">
        <f>ROUND((SUM(BF129:BF741)),  2)</f>
        <v>0</v>
      </c>
      <c r="G36" s="39"/>
      <c r="H36" s="39"/>
      <c r="I36" s="165">
        <v>0.14999999999999999</v>
      </c>
      <c r="J36" s="164">
        <f>ROUND(((SUM(BF129:BF741))*I36),  2)</f>
        <v>0</v>
      </c>
      <c r="K36" s="39"/>
      <c r="L36" s="64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51" t="s">
        <v>40</v>
      </c>
      <c r="F37" s="164">
        <f>ROUND((SUM(BG129:BG741)),  2)</f>
        <v>0</v>
      </c>
      <c r="G37" s="39"/>
      <c r="H37" s="39"/>
      <c r="I37" s="165">
        <v>0.20999999999999999</v>
      </c>
      <c r="J37" s="164">
        <f>0</f>
        <v>0</v>
      </c>
      <c r="K37" s="39"/>
      <c r="L37" s="64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hidden="1" s="2" customFormat="1" ht="14.4" customHeight="1">
      <c r="A38" s="39"/>
      <c r="B38" s="45"/>
      <c r="C38" s="39"/>
      <c r="D38" s="39"/>
      <c r="E38" s="151" t="s">
        <v>41</v>
      </c>
      <c r="F38" s="164">
        <f>ROUND((SUM(BH129:BH741)),  2)</f>
        <v>0</v>
      </c>
      <c r="G38" s="39"/>
      <c r="H38" s="39"/>
      <c r="I38" s="165">
        <v>0.14999999999999999</v>
      </c>
      <c r="J38" s="164">
        <f>0</f>
        <v>0</v>
      </c>
      <c r="K38" s="39"/>
      <c r="L38" s="64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51" t="s">
        <v>42</v>
      </c>
      <c r="F39" s="164">
        <f>ROUND((SUM(BI129:BI741)),  2)</f>
        <v>0</v>
      </c>
      <c r="G39" s="39"/>
      <c r="H39" s="39"/>
      <c r="I39" s="165">
        <v>0</v>
      </c>
      <c r="J39" s="164">
        <f>0</f>
        <v>0</v>
      </c>
      <c r="K39" s="39"/>
      <c r="L39" s="64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6.96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64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2" customFormat="1" ht="25.44" customHeight="1">
      <c r="A41" s="39"/>
      <c r="B41" s="45"/>
      <c r="C41" s="166"/>
      <c r="D41" s="167" t="s">
        <v>43</v>
      </c>
      <c r="E41" s="168"/>
      <c r="F41" s="168"/>
      <c r="G41" s="169" t="s">
        <v>44</v>
      </c>
      <c r="H41" s="170" t="s">
        <v>45</v>
      </c>
      <c r="I41" s="168"/>
      <c r="J41" s="171">
        <f>SUM(J32:J39)</f>
        <v>0</v>
      </c>
      <c r="K41" s="172"/>
      <c r="L41" s="64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14.4" customHeight="1">
      <c r="A42" s="39"/>
      <c r="B42" s="45"/>
      <c r="C42" s="39"/>
      <c r="D42" s="39"/>
      <c r="E42" s="39"/>
      <c r="F42" s="39"/>
      <c r="G42" s="39"/>
      <c r="H42" s="39"/>
      <c r="I42" s="39"/>
      <c r="J42" s="39"/>
      <c r="K42" s="39"/>
      <c r="L42" s="64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64"/>
      <c r="D50" s="173" t="s">
        <v>46</v>
      </c>
      <c r="E50" s="174"/>
      <c r="F50" s="174"/>
      <c r="G50" s="173" t="s">
        <v>47</v>
      </c>
      <c r="H50" s="174"/>
      <c r="I50" s="174"/>
      <c r="J50" s="174"/>
      <c r="K50" s="174"/>
      <c r="L50" s="64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75" t="s">
        <v>48</v>
      </c>
      <c r="E61" s="176"/>
      <c r="F61" s="177" t="s">
        <v>49</v>
      </c>
      <c r="G61" s="175" t="s">
        <v>48</v>
      </c>
      <c r="H61" s="176"/>
      <c r="I61" s="176"/>
      <c r="J61" s="178" t="s">
        <v>49</v>
      </c>
      <c r="K61" s="176"/>
      <c r="L61" s="64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73" t="s">
        <v>50</v>
      </c>
      <c r="E65" s="179"/>
      <c r="F65" s="179"/>
      <c r="G65" s="173" t="s">
        <v>51</v>
      </c>
      <c r="H65" s="179"/>
      <c r="I65" s="179"/>
      <c r="J65" s="179"/>
      <c r="K65" s="179"/>
      <c r="L65" s="64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75" t="s">
        <v>48</v>
      </c>
      <c r="E76" s="176"/>
      <c r="F76" s="177" t="s">
        <v>49</v>
      </c>
      <c r="G76" s="175" t="s">
        <v>48</v>
      </c>
      <c r="H76" s="176"/>
      <c r="I76" s="176"/>
      <c r="J76" s="178" t="s">
        <v>49</v>
      </c>
      <c r="K76" s="176"/>
      <c r="L76" s="64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80"/>
      <c r="C77" s="181"/>
      <c r="D77" s="181"/>
      <c r="E77" s="181"/>
      <c r="F77" s="181"/>
      <c r="G77" s="181"/>
      <c r="H77" s="181"/>
      <c r="I77" s="181"/>
      <c r="J77" s="181"/>
      <c r="K77" s="181"/>
      <c r="L77" s="64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s="2" customFormat="1" ht="6.96" customHeight="1">
      <c r="A81" s="39"/>
      <c r="B81" s="182"/>
      <c r="C81" s="183"/>
      <c r="D81" s="183"/>
      <c r="E81" s="183"/>
      <c r="F81" s="183"/>
      <c r="G81" s="183"/>
      <c r="H81" s="183"/>
      <c r="I81" s="183"/>
      <c r="J81" s="183"/>
      <c r="K81" s="183"/>
      <c r="L81" s="64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24.96" customHeight="1">
      <c r="A82" s="39"/>
      <c r="B82" s="40"/>
      <c r="C82" s="24" t="s">
        <v>134</v>
      </c>
      <c r="D82" s="41"/>
      <c r="E82" s="41"/>
      <c r="F82" s="41"/>
      <c r="G82" s="41"/>
      <c r="H82" s="41"/>
      <c r="I82" s="41"/>
      <c r="J82" s="41"/>
      <c r="K82" s="41"/>
      <c r="L82" s="64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64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2" customHeight="1">
      <c r="A84" s="39"/>
      <c r="B84" s="40"/>
      <c r="C84" s="33" t="s">
        <v>16</v>
      </c>
      <c r="D84" s="41"/>
      <c r="E84" s="41"/>
      <c r="F84" s="41"/>
      <c r="G84" s="41"/>
      <c r="H84" s="41"/>
      <c r="I84" s="41"/>
      <c r="J84" s="41"/>
      <c r="K84" s="41"/>
      <c r="L84" s="64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6.5" customHeight="1">
      <c r="A85" s="39"/>
      <c r="B85" s="40"/>
      <c r="C85" s="41"/>
      <c r="D85" s="41"/>
      <c r="E85" s="184" t="str">
        <f>E7</f>
        <v>Nové Město pod Smrkem</v>
      </c>
      <c r="F85" s="33"/>
      <c r="G85" s="33"/>
      <c r="H85" s="33"/>
      <c r="I85" s="41"/>
      <c r="J85" s="41"/>
      <c r="K85" s="41"/>
      <c r="L85" s="64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1" customFormat="1" ht="12" customHeight="1">
      <c r="B86" s="22"/>
      <c r="C86" s="33" t="s">
        <v>123</v>
      </c>
      <c r="D86" s="23"/>
      <c r="E86" s="23"/>
      <c r="F86" s="23"/>
      <c r="G86" s="23"/>
      <c r="H86" s="23"/>
      <c r="I86" s="23"/>
      <c r="J86" s="23"/>
      <c r="K86" s="23"/>
      <c r="L86" s="21"/>
    </row>
    <row r="87" s="2" customFormat="1" ht="16.5" customHeight="1">
      <c r="A87" s="39"/>
      <c r="B87" s="40"/>
      <c r="C87" s="41"/>
      <c r="D87" s="41"/>
      <c r="E87" s="184" t="s">
        <v>124</v>
      </c>
      <c r="F87" s="41"/>
      <c r="G87" s="41"/>
      <c r="H87" s="41"/>
      <c r="I87" s="41"/>
      <c r="J87" s="41"/>
      <c r="K87" s="41"/>
      <c r="L87" s="64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12" customHeight="1">
      <c r="A88" s="39"/>
      <c r="B88" s="40"/>
      <c r="C88" s="33" t="s">
        <v>125</v>
      </c>
      <c r="D88" s="41"/>
      <c r="E88" s="41"/>
      <c r="F88" s="41"/>
      <c r="G88" s="41"/>
      <c r="H88" s="41"/>
      <c r="I88" s="41"/>
      <c r="J88" s="41"/>
      <c r="K88" s="41"/>
      <c r="L88" s="64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6.5" customHeight="1">
      <c r="A89" s="39"/>
      <c r="B89" s="40"/>
      <c r="C89" s="41"/>
      <c r="D89" s="41"/>
      <c r="E89" s="77" t="str">
        <f>E11</f>
        <v>SO 10_3_2 - Kanalizační přípojka</v>
      </c>
      <c r="F89" s="41"/>
      <c r="G89" s="41"/>
      <c r="H89" s="41"/>
      <c r="I89" s="41"/>
      <c r="J89" s="41"/>
      <c r="K89" s="41"/>
      <c r="L89" s="64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64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12" customHeight="1">
      <c r="A91" s="39"/>
      <c r="B91" s="40"/>
      <c r="C91" s="33" t="s">
        <v>20</v>
      </c>
      <c r="D91" s="41"/>
      <c r="E91" s="41"/>
      <c r="F91" s="28" t="str">
        <f>F14</f>
        <v>č.p. 1690, 1691/5, 1691/1, 1691/9</v>
      </c>
      <c r="G91" s="41"/>
      <c r="H91" s="41"/>
      <c r="I91" s="33" t="s">
        <v>22</v>
      </c>
      <c r="J91" s="80" t="str">
        <f>IF(J14="","",J14)</f>
        <v>8. 11. 2021</v>
      </c>
      <c r="K91" s="41"/>
      <c r="L91" s="64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6.96" customHeight="1">
      <c r="A92" s="39"/>
      <c r="B92" s="40"/>
      <c r="C92" s="41"/>
      <c r="D92" s="41"/>
      <c r="E92" s="41"/>
      <c r="F92" s="41"/>
      <c r="G92" s="41"/>
      <c r="H92" s="41"/>
      <c r="I92" s="41"/>
      <c r="J92" s="41"/>
      <c r="K92" s="41"/>
      <c r="L92" s="64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2" customFormat="1" ht="40.05" customHeight="1">
      <c r="A93" s="39"/>
      <c r="B93" s="40"/>
      <c r="C93" s="33" t="s">
        <v>24</v>
      </c>
      <c r="D93" s="41"/>
      <c r="E93" s="41"/>
      <c r="F93" s="28" t="str">
        <f>E17</f>
        <v>Správa železnic, so, Dlážděná 1003/7, Praha</v>
      </c>
      <c r="G93" s="41"/>
      <c r="H93" s="41"/>
      <c r="I93" s="33" t="s">
        <v>29</v>
      </c>
      <c r="J93" s="37" t="str">
        <f>E23</f>
        <v>PRODIN a.s., K Vápence 2745, Pardubice</v>
      </c>
      <c r="K93" s="41"/>
      <c r="L93" s="64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="2" customFormat="1" ht="15.15" customHeight="1">
      <c r="A94" s="39"/>
      <c r="B94" s="40"/>
      <c r="C94" s="33" t="s">
        <v>27</v>
      </c>
      <c r="D94" s="41"/>
      <c r="E94" s="41"/>
      <c r="F94" s="28" t="str">
        <f>IF(E20="","",E20)</f>
        <v>Vyplň údaj</v>
      </c>
      <c r="G94" s="41"/>
      <c r="H94" s="41"/>
      <c r="I94" s="33" t="s">
        <v>31</v>
      </c>
      <c r="J94" s="37" t="str">
        <f>E26</f>
        <v xml:space="preserve"> </v>
      </c>
      <c r="K94" s="41"/>
      <c r="L94" s="64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64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s="2" customFormat="1" ht="29.28" customHeight="1">
      <c r="A96" s="39"/>
      <c r="B96" s="40"/>
      <c r="C96" s="185" t="s">
        <v>135</v>
      </c>
      <c r="D96" s="186"/>
      <c r="E96" s="186"/>
      <c r="F96" s="186"/>
      <c r="G96" s="186"/>
      <c r="H96" s="186"/>
      <c r="I96" s="186"/>
      <c r="J96" s="187" t="s">
        <v>136</v>
      </c>
      <c r="K96" s="186"/>
      <c r="L96" s="64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</row>
    <row r="97" s="2" customFormat="1" ht="10.32" customHeight="1">
      <c r="A97" s="39"/>
      <c r="B97" s="40"/>
      <c r="C97" s="41"/>
      <c r="D97" s="41"/>
      <c r="E97" s="41"/>
      <c r="F97" s="41"/>
      <c r="G97" s="41"/>
      <c r="H97" s="41"/>
      <c r="I97" s="41"/>
      <c r="J97" s="41"/>
      <c r="K97" s="41"/>
      <c r="L97" s="64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</row>
    <row r="98" s="2" customFormat="1" ht="22.8" customHeight="1">
      <c r="A98" s="39"/>
      <c r="B98" s="40"/>
      <c r="C98" s="188" t="s">
        <v>137</v>
      </c>
      <c r="D98" s="41"/>
      <c r="E98" s="41"/>
      <c r="F98" s="41"/>
      <c r="G98" s="41"/>
      <c r="H98" s="41"/>
      <c r="I98" s="41"/>
      <c r="J98" s="111">
        <f>J129</f>
        <v>0</v>
      </c>
      <c r="K98" s="41"/>
      <c r="L98" s="64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U98" s="18" t="s">
        <v>138</v>
      </c>
    </row>
    <row r="99" s="9" customFormat="1" ht="24.96" customHeight="1">
      <c r="A99" s="9"/>
      <c r="B99" s="189"/>
      <c r="C99" s="190"/>
      <c r="D99" s="191" t="s">
        <v>4948</v>
      </c>
      <c r="E99" s="192"/>
      <c r="F99" s="192"/>
      <c r="G99" s="192"/>
      <c r="H99" s="192"/>
      <c r="I99" s="192"/>
      <c r="J99" s="193">
        <f>J130</f>
        <v>0</v>
      </c>
      <c r="K99" s="190"/>
      <c r="L99" s="194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9" customFormat="1" ht="24.96" customHeight="1">
      <c r="A100" s="9"/>
      <c r="B100" s="189"/>
      <c r="C100" s="190"/>
      <c r="D100" s="191" t="s">
        <v>4949</v>
      </c>
      <c r="E100" s="192"/>
      <c r="F100" s="192"/>
      <c r="G100" s="192"/>
      <c r="H100" s="192"/>
      <c r="I100" s="192"/>
      <c r="J100" s="193">
        <f>J425</f>
        <v>0</v>
      </c>
      <c r="K100" s="190"/>
      <c r="L100" s="194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9" customFormat="1" ht="24.96" customHeight="1">
      <c r="A101" s="9"/>
      <c r="B101" s="189"/>
      <c r="C101" s="190"/>
      <c r="D101" s="191" t="s">
        <v>4950</v>
      </c>
      <c r="E101" s="192"/>
      <c r="F101" s="192"/>
      <c r="G101" s="192"/>
      <c r="H101" s="192"/>
      <c r="I101" s="192"/>
      <c r="J101" s="193">
        <f>J431</f>
        <v>0</v>
      </c>
      <c r="K101" s="190"/>
      <c r="L101" s="194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89"/>
      <c r="C102" s="190"/>
      <c r="D102" s="191" t="s">
        <v>4951</v>
      </c>
      <c r="E102" s="192"/>
      <c r="F102" s="192"/>
      <c r="G102" s="192"/>
      <c r="H102" s="192"/>
      <c r="I102" s="192"/>
      <c r="J102" s="193">
        <f>J458</f>
        <v>0</v>
      </c>
      <c r="K102" s="190"/>
      <c r="L102" s="194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89"/>
      <c r="C103" s="190"/>
      <c r="D103" s="191" t="s">
        <v>4952</v>
      </c>
      <c r="E103" s="192"/>
      <c r="F103" s="192"/>
      <c r="G103" s="192"/>
      <c r="H103" s="192"/>
      <c r="I103" s="192"/>
      <c r="J103" s="193">
        <f>J491</f>
        <v>0</v>
      </c>
      <c r="K103" s="190"/>
      <c r="L103" s="194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9" customFormat="1" ht="24.96" customHeight="1">
      <c r="A104" s="9"/>
      <c r="B104" s="189"/>
      <c r="C104" s="190"/>
      <c r="D104" s="191" t="s">
        <v>4953</v>
      </c>
      <c r="E104" s="192"/>
      <c r="F104" s="192"/>
      <c r="G104" s="192"/>
      <c r="H104" s="192"/>
      <c r="I104" s="192"/>
      <c r="J104" s="193">
        <f>J685</f>
        <v>0</v>
      </c>
      <c r="K104" s="190"/>
      <c r="L104" s="194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9" customFormat="1" ht="24.96" customHeight="1">
      <c r="A105" s="9"/>
      <c r="B105" s="189"/>
      <c r="C105" s="190"/>
      <c r="D105" s="191" t="s">
        <v>4954</v>
      </c>
      <c r="E105" s="192"/>
      <c r="F105" s="192"/>
      <c r="G105" s="192"/>
      <c r="H105" s="192"/>
      <c r="I105" s="192"/>
      <c r="J105" s="193">
        <f>J699</f>
        <v>0</v>
      </c>
      <c r="K105" s="190"/>
      <c r="L105" s="194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="9" customFormat="1" ht="24.96" customHeight="1">
      <c r="A106" s="9"/>
      <c r="B106" s="189"/>
      <c r="C106" s="190"/>
      <c r="D106" s="191" t="s">
        <v>4955</v>
      </c>
      <c r="E106" s="192"/>
      <c r="F106" s="192"/>
      <c r="G106" s="192"/>
      <c r="H106" s="192"/>
      <c r="I106" s="192"/>
      <c r="J106" s="193">
        <f>J714</f>
        <v>0</v>
      </c>
      <c r="K106" s="190"/>
      <c r="L106" s="194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</row>
    <row r="107" s="9" customFormat="1" ht="24.96" customHeight="1">
      <c r="A107" s="9"/>
      <c r="B107" s="189"/>
      <c r="C107" s="190"/>
      <c r="D107" s="191" t="s">
        <v>4956</v>
      </c>
      <c r="E107" s="192"/>
      <c r="F107" s="192"/>
      <c r="G107" s="192"/>
      <c r="H107" s="192"/>
      <c r="I107" s="192"/>
      <c r="J107" s="193">
        <f>J725</f>
        <v>0</v>
      </c>
      <c r="K107" s="190"/>
      <c r="L107" s="194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="2" customFormat="1" ht="21.84" customHeight="1">
      <c r="A108" s="39"/>
      <c r="B108" s="40"/>
      <c r="C108" s="41"/>
      <c r="D108" s="41"/>
      <c r="E108" s="41"/>
      <c r="F108" s="41"/>
      <c r="G108" s="41"/>
      <c r="H108" s="41"/>
      <c r="I108" s="41"/>
      <c r="J108" s="41"/>
      <c r="K108" s="41"/>
      <c r="L108" s="64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</row>
    <row r="109" s="2" customFormat="1" ht="6.96" customHeight="1">
      <c r="A109" s="39"/>
      <c r="B109" s="67"/>
      <c r="C109" s="68"/>
      <c r="D109" s="68"/>
      <c r="E109" s="68"/>
      <c r="F109" s="68"/>
      <c r="G109" s="68"/>
      <c r="H109" s="68"/>
      <c r="I109" s="68"/>
      <c r="J109" s="68"/>
      <c r="K109" s="68"/>
      <c r="L109" s="64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</row>
    <row r="113" s="2" customFormat="1" ht="6.96" customHeight="1">
      <c r="A113" s="39"/>
      <c r="B113" s="69"/>
      <c r="C113" s="70"/>
      <c r="D113" s="70"/>
      <c r="E113" s="70"/>
      <c r="F113" s="70"/>
      <c r="G113" s="70"/>
      <c r="H113" s="70"/>
      <c r="I113" s="70"/>
      <c r="J113" s="70"/>
      <c r="K113" s="70"/>
      <c r="L113" s="64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</row>
    <row r="114" s="2" customFormat="1" ht="24.96" customHeight="1">
      <c r="A114" s="39"/>
      <c r="B114" s="40"/>
      <c r="C114" s="24" t="s">
        <v>174</v>
      </c>
      <c r="D114" s="41"/>
      <c r="E114" s="41"/>
      <c r="F114" s="41"/>
      <c r="G114" s="41"/>
      <c r="H114" s="41"/>
      <c r="I114" s="41"/>
      <c r="J114" s="41"/>
      <c r="K114" s="41"/>
      <c r="L114" s="64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</row>
    <row r="115" s="2" customFormat="1" ht="6.96" customHeight="1">
      <c r="A115" s="39"/>
      <c r="B115" s="40"/>
      <c r="C115" s="41"/>
      <c r="D115" s="41"/>
      <c r="E115" s="41"/>
      <c r="F115" s="41"/>
      <c r="G115" s="41"/>
      <c r="H115" s="41"/>
      <c r="I115" s="41"/>
      <c r="J115" s="41"/>
      <c r="K115" s="41"/>
      <c r="L115" s="64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</row>
    <row r="116" s="2" customFormat="1" ht="12" customHeight="1">
      <c r="A116" s="39"/>
      <c r="B116" s="40"/>
      <c r="C116" s="33" t="s">
        <v>16</v>
      </c>
      <c r="D116" s="41"/>
      <c r="E116" s="41"/>
      <c r="F116" s="41"/>
      <c r="G116" s="41"/>
      <c r="H116" s="41"/>
      <c r="I116" s="41"/>
      <c r="J116" s="41"/>
      <c r="K116" s="41"/>
      <c r="L116" s="64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</row>
    <row r="117" s="2" customFormat="1" ht="16.5" customHeight="1">
      <c r="A117" s="39"/>
      <c r="B117" s="40"/>
      <c r="C117" s="41"/>
      <c r="D117" s="41"/>
      <c r="E117" s="184" t="str">
        <f>E7</f>
        <v>Nové Město pod Smrkem</v>
      </c>
      <c r="F117" s="33"/>
      <c r="G117" s="33"/>
      <c r="H117" s="33"/>
      <c r="I117" s="41"/>
      <c r="J117" s="41"/>
      <c r="K117" s="41"/>
      <c r="L117" s="64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</row>
    <row r="118" s="1" customFormat="1" ht="12" customHeight="1">
      <c r="B118" s="22"/>
      <c r="C118" s="33" t="s">
        <v>123</v>
      </c>
      <c r="D118" s="23"/>
      <c r="E118" s="23"/>
      <c r="F118" s="23"/>
      <c r="G118" s="23"/>
      <c r="H118" s="23"/>
      <c r="I118" s="23"/>
      <c r="J118" s="23"/>
      <c r="K118" s="23"/>
      <c r="L118" s="21"/>
    </row>
    <row r="119" s="2" customFormat="1" ht="16.5" customHeight="1">
      <c r="A119" s="39"/>
      <c r="B119" s="40"/>
      <c r="C119" s="41"/>
      <c r="D119" s="41"/>
      <c r="E119" s="184" t="s">
        <v>124</v>
      </c>
      <c r="F119" s="41"/>
      <c r="G119" s="41"/>
      <c r="H119" s="41"/>
      <c r="I119" s="41"/>
      <c r="J119" s="41"/>
      <c r="K119" s="41"/>
      <c r="L119" s="64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</row>
    <row r="120" s="2" customFormat="1" ht="12" customHeight="1">
      <c r="A120" s="39"/>
      <c r="B120" s="40"/>
      <c r="C120" s="33" t="s">
        <v>125</v>
      </c>
      <c r="D120" s="41"/>
      <c r="E120" s="41"/>
      <c r="F120" s="41"/>
      <c r="G120" s="41"/>
      <c r="H120" s="41"/>
      <c r="I120" s="41"/>
      <c r="J120" s="41"/>
      <c r="K120" s="41"/>
      <c r="L120" s="64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</row>
    <row r="121" s="2" customFormat="1" ht="16.5" customHeight="1">
      <c r="A121" s="39"/>
      <c r="B121" s="40"/>
      <c r="C121" s="41"/>
      <c r="D121" s="41"/>
      <c r="E121" s="77" t="str">
        <f>E11</f>
        <v>SO 10_3_2 - Kanalizační přípojka</v>
      </c>
      <c r="F121" s="41"/>
      <c r="G121" s="41"/>
      <c r="H121" s="41"/>
      <c r="I121" s="41"/>
      <c r="J121" s="41"/>
      <c r="K121" s="41"/>
      <c r="L121" s="64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</row>
    <row r="122" s="2" customFormat="1" ht="6.96" customHeight="1">
      <c r="A122" s="39"/>
      <c r="B122" s="40"/>
      <c r="C122" s="41"/>
      <c r="D122" s="41"/>
      <c r="E122" s="41"/>
      <c r="F122" s="41"/>
      <c r="G122" s="41"/>
      <c r="H122" s="41"/>
      <c r="I122" s="41"/>
      <c r="J122" s="41"/>
      <c r="K122" s="41"/>
      <c r="L122" s="64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</row>
    <row r="123" s="2" customFormat="1" ht="12" customHeight="1">
      <c r="A123" s="39"/>
      <c r="B123" s="40"/>
      <c r="C123" s="33" t="s">
        <v>20</v>
      </c>
      <c r="D123" s="41"/>
      <c r="E123" s="41"/>
      <c r="F123" s="28" t="str">
        <f>F14</f>
        <v>č.p. 1690, 1691/5, 1691/1, 1691/9</v>
      </c>
      <c r="G123" s="41"/>
      <c r="H123" s="41"/>
      <c r="I123" s="33" t="s">
        <v>22</v>
      </c>
      <c r="J123" s="80" t="str">
        <f>IF(J14="","",J14)</f>
        <v>8. 11. 2021</v>
      </c>
      <c r="K123" s="41"/>
      <c r="L123" s="64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</row>
    <row r="124" s="2" customFormat="1" ht="6.96" customHeight="1">
      <c r="A124" s="39"/>
      <c r="B124" s="40"/>
      <c r="C124" s="41"/>
      <c r="D124" s="41"/>
      <c r="E124" s="41"/>
      <c r="F124" s="41"/>
      <c r="G124" s="41"/>
      <c r="H124" s="41"/>
      <c r="I124" s="41"/>
      <c r="J124" s="41"/>
      <c r="K124" s="41"/>
      <c r="L124" s="64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</row>
    <row r="125" s="2" customFormat="1" ht="40.05" customHeight="1">
      <c r="A125" s="39"/>
      <c r="B125" s="40"/>
      <c r="C125" s="33" t="s">
        <v>24</v>
      </c>
      <c r="D125" s="41"/>
      <c r="E125" s="41"/>
      <c r="F125" s="28" t="str">
        <f>E17</f>
        <v>Správa železnic, so, Dlážděná 1003/7, Praha</v>
      </c>
      <c r="G125" s="41"/>
      <c r="H125" s="41"/>
      <c r="I125" s="33" t="s">
        <v>29</v>
      </c>
      <c r="J125" s="37" t="str">
        <f>E23</f>
        <v>PRODIN a.s., K Vápence 2745, Pardubice</v>
      </c>
      <c r="K125" s="41"/>
      <c r="L125" s="64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</row>
    <row r="126" s="2" customFormat="1" ht="15.15" customHeight="1">
      <c r="A126" s="39"/>
      <c r="B126" s="40"/>
      <c r="C126" s="33" t="s">
        <v>27</v>
      </c>
      <c r="D126" s="41"/>
      <c r="E126" s="41"/>
      <c r="F126" s="28" t="str">
        <f>IF(E20="","",E20)</f>
        <v>Vyplň údaj</v>
      </c>
      <c r="G126" s="41"/>
      <c r="H126" s="41"/>
      <c r="I126" s="33" t="s">
        <v>31</v>
      </c>
      <c r="J126" s="37" t="str">
        <f>E26</f>
        <v xml:space="preserve"> </v>
      </c>
      <c r="K126" s="41"/>
      <c r="L126" s="64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</row>
    <row r="127" s="2" customFormat="1" ht="10.32" customHeight="1">
      <c r="A127" s="39"/>
      <c r="B127" s="40"/>
      <c r="C127" s="41"/>
      <c r="D127" s="41"/>
      <c r="E127" s="41"/>
      <c r="F127" s="41"/>
      <c r="G127" s="41"/>
      <c r="H127" s="41"/>
      <c r="I127" s="41"/>
      <c r="J127" s="41"/>
      <c r="K127" s="41"/>
      <c r="L127" s="64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</row>
    <row r="128" s="11" customFormat="1" ht="29.28" customHeight="1">
      <c r="A128" s="200"/>
      <c r="B128" s="201"/>
      <c r="C128" s="202" t="s">
        <v>175</v>
      </c>
      <c r="D128" s="203" t="s">
        <v>58</v>
      </c>
      <c r="E128" s="203" t="s">
        <v>54</v>
      </c>
      <c r="F128" s="203" t="s">
        <v>55</v>
      </c>
      <c r="G128" s="203" t="s">
        <v>176</v>
      </c>
      <c r="H128" s="203" t="s">
        <v>177</v>
      </c>
      <c r="I128" s="203" t="s">
        <v>178</v>
      </c>
      <c r="J128" s="204" t="s">
        <v>136</v>
      </c>
      <c r="K128" s="205" t="s">
        <v>179</v>
      </c>
      <c r="L128" s="206"/>
      <c r="M128" s="101" t="s">
        <v>1</v>
      </c>
      <c r="N128" s="102" t="s">
        <v>37</v>
      </c>
      <c r="O128" s="102" t="s">
        <v>180</v>
      </c>
      <c r="P128" s="102" t="s">
        <v>181</v>
      </c>
      <c r="Q128" s="102" t="s">
        <v>182</v>
      </c>
      <c r="R128" s="102" t="s">
        <v>183</v>
      </c>
      <c r="S128" s="102" t="s">
        <v>184</v>
      </c>
      <c r="T128" s="103" t="s">
        <v>185</v>
      </c>
      <c r="U128" s="200"/>
      <c r="V128" s="200"/>
      <c r="W128" s="200"/>
      <c r="X128" s="200"/>
      <c r="Y128" s="200"/>
      <c r="Z128" s="200"/>
      <c r="AA128" s="200"/>
      <c r="AB128" s="200"/>
      <c r="AC128" s="200"/>
      <c r="AD128" s="200"/>
      <c r="AE128" s="200"/>
    </row>
    <row r="129" s="2" customFormat="1" ht="22.8" customHeight="1">
      <c r="A129" s="39"/>
      <c r="B129" s="40"/>
      <c r="C129" s="108" t="s">
        <v>186</v>
      </c>
      <c r="D129" s="41"/>
      <c r="E129" s="41"/>
      <c r="F129" s="41"/>
      <c r="G129" s="41"/>
      <c r="H129" s="41"/>
      <c r="I129" s="41"/>
      <c r="J129" s="207">
        <f>BK129</f>
        <v>0</v>
      </c>
      <c r="K129" s="41"/>
      <c r="L129" s="45"/>
      <c r="M129" s="104"/>
      <c r="N129" s="208"/>
      <c r="O129" s="105"/>
      <c r="P129" s="209">
        <f>P130+P425+P431+P458+P491+P685+P699+P714+P725</f>
        <v>0</v>
      </c>
      <c r="Q129" s="105"/>
      <c r="R129" s="209">
        <f>R130+R425+R431+R458+R491+R685+R699+R714+R725</f>
        <v>253.11490239330001</v>
      </c>
      <c r="S129" s="105"/>
      <c r="T129" s="210">
        <f>T130+T425+T431+T458+T491+T685+T699+T714+T725</f>
        <v>5.5357500000000002</v>
      </c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T129" s="18" t="s">
        <v>72</v>
      </c>
      <c r="AU129" s="18" t="s">
        <v>138</v>
      </c>
      <c r="BK129" s="211">
        <f>BK130+BK425+BK431+BK458+BK491+BK685+BK699+BK714+BK725</f>
        <v>0</v>
      </c>
    </row>
    <row r="130" s="12" customFormat="1" ht="25.92" customHeight="1">
      <c r="A130" s="12"/>
      <c r="B130" s="212"/>
      <c r="C130" s="213"/>
      <c r="D130" s="214" t="s">
        <v>72</v>
      </c>
      <c r="E130" s="215" t="s">
        <v>80</v>
      </c>
      <c r="F130" s="215" t="s">
        <v>190</v>
      </c>
      <c r="G130" s="213"/>
      <c r="H130" s="213"/>
      <c r="I130" s="216"/>
      <c r="J130" s="217">
        <f>BK130</f>
        <v>0</v>
      </c>
      <c r="K130" s="213"/>
      <c r="L130" s="218"/>
      <c r="M130" s="219"/>
      <c r="N130" s="220"/>
      <c r="O130" s="220"/>
      <c r="P130" s="221">
        <f>SUM(P131:P424)</f>
        <v>0</v>
      </c>
      <c r="Q130" s="220"/>
      <c r="R130" s="221">
        <f>SUM(R131:R424)</f>
        <v>198.3566550468</v>
      </c>
      <c r="S130" s="220"/>
      <c r="T130" s="222">
        <f>SUM(T131:T424)</f>
        <v>5.5357500000000002</v>
      </c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R130" s="223" t="s">
        <v>80</v>
      </c>
      <c r="AT130" s="224" t="s">
        <v>72</v>
      </c>
      <c r="AU130" s="224" t="s">
        <v>73</v>
      </c>
      <c r="AY130" s="223" t="s">
        <v>189</v>
      </c>
      <c r="BK130" s="225">
        <f>SUM(BK131:BK424)</f>
        <v>0</v>
      </c>
    </row>
    <row r="131" s="2" customFormat="1" ht="24.15" customHeight="1">
      <c r="A131" s="39"/>
      <c r="B131" s="40"/>
      <c r="C131" s="228" t="s">
        <v>80</v>
      </c>
      <c r="D131" s="228" t="s">
        <v>191</v>
      </c>
      <c r="E131" s="229" t="s">
        <v>4957</v>
      </c>
      <c r="F131" s="230" t="s">
        <v>4958</v>
      </c>
      <c r="G131" s="231" t="s">
        <v>301</v>
      </c>
      <c r="H131" s="232">
        <v>9.0749999999999993</v>
      </c>
      <c r="I131" s="233"/>
      <c r="J131" s="234">
        <f>ROUND(I131*H131,2)</f>
        <v>0</v>
      </c>
      <c r="K131" s="235"/>
      <c r="L131" s="45"/>
      <c r="M131" s="236" t="s">
        <v>1</v>
      </c>
      <c r="N131" s="237" t="s">
        <v>38</v>
      </c>
      <c r="O131" s="92"/>
      <c r="P131" s="238">
        <f>O131*H131</f>
        <v>0</v>
      </c>
      <c r="Q131" s="238">
        <v>0</v>
      </c>
      <c r="R131" s="238">
        <f>Q131*H131</f>
        <v>0</v>
      </c>
      <c r="S131" s="238">
        <v>0.32000000000000001</v>
      </c>
      <c r="T131" s="239">
        <f>S131*H131</f>
        <v>2.9039999999999999</v>
      </c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R131" s="240" t="s">
        <v>195</v>
      </c>
      <c r="AT131" s="240" t="s">
        <v>191</v>
      </c>
      <c r="AU131" s="240" t="s">
        <v>80</v>
      </c>
      <c r="AY131" s="18" t="s">
        <v>189</v>
      </c>
      <c r="BE131" s="241">
        <f>IF(N131="základní",J131,0)</f>
        <v>0</v>
      </c>
      <c r="BF131" s="241">
        <f>IF(N131="snížená",J131,0)</f>
        <v>0</v>
      </c>
      <c r="BG131" s="241">
        <f>IF(N131="zákl. přenesená",J131,0)</f>
        <v>0</v>
      </c>
      <c r="BH131" s="241">
        <f>IF(N131="sníž. přenesená",J131,0)</f>
        <v>0</v>
      </c>
      <c r="BI131" s="241">
        <f>IF(N131="nulová",J131,0)</f>
        <v>0</v>
      </c>
      <c r="BJ131" s="18" t="s">
        <v>80</v>
      </c>
      <c r="BK131" s="241">
        <f>ROUND(I131*H131,2)</f>
        <v>0</v>
      </c>
      <c r="BL131" s="18" t="s">
        <v>195</v>
      </c>
      <c r="BM131" s="240" t="s">
        <v>4959</v>
      </c>
    </row>
    <row r="132" s="2" customFormat="1">
      <c r="A132" s="39"/>
      <c r="B132" s="40"/>
      <c r="C132" s="41"/>
      <c r="D132" s="242" t="s">
        <v>197</v>
      </c>
      <c r="E132" s="41"/>
      <c r="F132" s="243" t="s">
        <v>4958</v>
      </c>
      <c r="G132" s="41"/>
      <c r="H132" s="41"/>
      <c r="I132" s="244"/>
      <c r="J132" s="41"/>
      <c r="K132" s="41"/>
      <c r="L132" s="45"/>
      <c r="M132" s="245"/>
      <c r="N132" s="246"/>
      <c r="O132" s="92"/>
      <c r="P132" s="92"/>
      <c r="Q132" s="92"/>
      <c r="R132" s="92"/>
      <c r="S132" s="92"/>
      <c r="T132" s="93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T132" s="18" t="s">
        <v>197</v>
      </c>
      <c r="AU132" s="18" t="s">
        <v>80</v>
      </c>
    </row>
    <row r="133" s="2" customFormat="1">
      <c r="A133" s="39"/>
      <c r="B133" s="40"/>
      <c r="C133" s="41"/>
      <c r="D133" s="247" t="s">
        <v>198</v>
      </c>
      <c r="E133" s="41"/>
      <c r="F133" s="248" t="s">
        <v>4960</v>
      </c>
      <c r="G133" s="41"/>
      <c r="H133" s="41"/>
      <c r="I133" s="244"/>
      <c r="J133" s="41"/>
      <c r="K133" s="41"/>
      <c r="L133" s="45"/>
      <c r="M133" s="245"/>
      <c r="N133" s="246"/>
      <c r="O133" s="92"/>
      <c r="P133" s="92"/>
      <c r="Q133" s="92"/>
      <c r="R133" s="92"/>
      <c r="S133" s="92"/>
      <c r="T133" s="93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T133" s="18" t="s">
        <v>198</v>
      </c>
      <c r="AU133" s="18" t="s">
        <v>80</v>
      </c>
    </row>
    <row r="134" s="13" customFormat="1">
      <c r="A134" s="13"/>
      <c r="B134" s="249"/>
      <c r="C134" s="250"/>
      <c r="D134" s="242" t="s">
        <v>200</v>
      </c>
      <c r="E134" s="251" t="s">
        <v>1</v>
      </c>
      <c r="F134" s="252" t="s">
        <v>4961</v>
      </c>
      <c r="G134" s="250"/>
      <c r="H134" s="251" t="s">
        <v>1</v>
      </c>
      <c r="I134" s="253"/>
      <c r="J134" s="250"/>
      <c r="K134" s="250"/>
      <c r="L134" s="254"/>
      <c r="M134" s="255"/>
      <c r="N134" s="256"/>
      <c r="O134" s="256"/>
      <c r="P134" s="256"/>
      <c r="Q134" s="256"/>
      <c r="R134" s="256"/>
      <c r="S134" s="256"/>
      <c r="T134" s="257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T134" s="258" t="s">
        <v>200</v>
      </c>
      <c r="AU134" s="258" t="s">
        <v>80</v>
      </c>
      <c r="AV134" s="13" t="s">
        <v>80</v>
      </c>
      <c r="AW134" s="13" t="s">
        <v>30</v>
      </c>
      <c r="AX134" s="13" t="s">
        <v>73</v>
      </c>
      <c r="AY134" s="258" t="s">
        <v>189</v>
      </c>
    </row>
    <row r="135" s="13" customFormat="1">
      <c r="A135" s="13"/>
      <c r="B135" s="249"/>
      <c r="C135" s="250"/>
      <c r="D135" s="242" t="s">
        <v>200</v>
      </c>
      <c r="E135" s="251" t="s">
        <v>1</v>
      </c>
      <c r="F135" s="252" t="s">
        <v>4962</v>
      </c>
      <c r="G135" s="250"/>
      <c r="H135" s="251" t="s">
        <v>1</v>
      </c>
      <c r="I135" s="253"/>
      <c r="J135" s="250"/>
      <c r="K135" s="250"/>
      <c r="L135" s="254"/>
      <c r="M135" s="255"/>
      <c r="N135" s="256"/>
      <c r="O135" s="256"/>
      <c r="P135" s="256"/>
      <c r="Q135" s="256"/>
      <c r="R135" s="256"/>
      <c r="S135" s="256"/>
      <c r="T135" s="257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258" t="s">
        <v>200</v>
      </c>
      <c r="AU135" s="258" t="s">
        <v>80</v>
      </c>
      <c r="AV135" s="13" t="s">
        <v>80</v>
      </c>
      <c r="AW135" s="13" t="s">
        <v>30</v>
      </c>
      <c r="AX135" s="13" t="s">
        <v>73</v>
      </c>
      <c r="AY135" s="258" t="s">
        <v>189</v>
      </c>
    </row>
    <row r="136" s="14" customFormat="1">
      <c r="A136" s="14"/>
      <c r="B136" s="259"/>
      <c r="C136" s="260"/>
      <c r="D136" s="242" t="s">
        <v>200</v>
      </c>
      <c r="E136" s="261" t="s">
        <v>1</v>
      </c>
      <c r="F136" s="262" t="s">
        <v>4963</v>
      </c>
      <c r="G136" s="260"/>
      <c r="H136" s="263">
        <v>1.2649999999999999</v>
      </c>
      <c r="I136" s="264"/>
      <c r="J136" s="260"/>
      <c r="K136" s="260"/>
      <c r="L136" s="265"/>
      <c r="M136" s="266"/>
      <c r="N136" s="267"/>
      <c r="O136" s="267"/>
      <c r="P136" s="267"/>
      <c r="Q136" s="267"/>
      <c r="R136" s="267"/>
      <c r="S136" s="267"/>
      <c r="T136" s="268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T136" s="269" t="s">
        <v>200</v>
      </c>
      <c r="AU136" s="269" t="s">
        <v>80</v>
      </c>
      <c r="AV136" s="14" t="s">
        <v>82</v>
      </c>
      <c r="AW136" s="14" t="s">
        <v>30</v>
      </c>
      <c r="AX136" s="14" t="s">
        <v>73</v>
      </c>
      <c r="AY136" s="269" t="s">
        <v>189</v>
      </c>
    </row>
    <row r="137" s="14" customFormat="1">
      <c r="A137" s="14"/>
      <c r="B137" s="259"/>
      <c r="C137" s="260"/>
      <c r="D137" s="242" t="s">
        <v>200</v>
      </c>
      <c r="E137" s="261" t="s">
        <v>1</v>
      </c>
      <c r="F137" s="262" t="s">
        <v>4964</v>
      </c>
      <c r="G137" s="260"/>
      <c r="H137" s="263">
        <v>7.8099999999999996</v>
      </c>
      <c r="I137" s="264"/>
      <c r="J137" s="260"/>
      <c r="K137" s="260"/>
      <c r="L137" s="265"/>
      <c r="M137" s="266"/>
      <c r="N137" s="267"/>
      <c r="O137" s="267"/>
      <c r="P137" s="267"/>
      <c r="Q137" s="267"/>
      <c r="R137" s="267"/>
      <c r="S137" s="267"/>
      <c r="T137" s="268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T137" s="269" t="s">
        <v>200</v>
      </c>
      <c r="AU137" s="269" t="s">
        <v>80</v>
      </c>
      <c r="AV137" s="14" t="s">
        <v>82</v>
      </c>
      <c r="AW137" s="14" t="s">
        <v>30</v>
      </c>
      <c r="AX137" s="14" t="s">
        <v>73</v>
      </c>
      <c r="AY137" s="269" t="s">
        <v>189</v>
      </c>
    </row>
    <row r="138" s="15" customFormat="1">
      <c r="A138" s="15"/>
      <c r="B138" s="270"/>
      <c r="C138" s="271"/>
      <c r="D138" s="242" t="s">
        <v>200</v>
      </c>
      <c r="E138" s="272" t="s">
        <v>1</v>
      </c>
      <c r="F138" s="273" t="s">
        <v>207</v>
      </c>
      <c r="G138" s="271"/>
      <c r="H138" s="274">
        <v>9.0749999999999993</v>
      </c>
      <c r="I138" s="275"/>
      <c r="J138" s="271"/>
      <c r="K138" s="271"/>
      <c r="L138" s="276"/>
      <c r="M138" s="277"/>
      <c r="N138" s="278"/>
      <c r="O138" s="278"/>
      <c r="P138" s="278"/>
      <c r="Q138" s="278"/>
      <c r="R138" s="278"/>
      <c r="S138" s="278"/>
      <c r="T138" s="279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T138" s="280" t="s">
        <v>200</v>
      </c>
      <c r="AU138" s="280" t="s">
        <v>80</v>
      </c>
      <c r="AV138" s="15" t="s">
        <v>195</v>
      </c>
      <c r="AW138" s="15" t="s">
        <v>30</v>
      </c>
      <c r="AX138" s="15" t="s">
        <v>80</v>
      </c>
      <c r="AY138" s="280" t="s">
        <v>189</v>
      </c>
    </row>
    <row r="139" s="2" customFormat="1" ht="24.15" customHeight="1">
      <c r="A139" s="39"/>
      <c r="B139" s="40"/>
      <c r="C139" s="228" t="s">
        <v>82</v>
      </c>
      <c r="D139" s="228" t="s">
        <v>191</v>
      </c>
      <c r="E139" s="229" t="s">
        <v>4965</v>
      </c>
      <c r="F139" s="230" t="s">
        <v>4966</v>
      </c>
      <c r="G139" s="231" t="s">
        <v>301</v>
      </c>
      <c r="H139" s="232">
        <v>9.0749999999999993</v>
      </c>
      <c r="I139" s="233"/>
      <c r="J139" s="234">
        <f>ROUND(I139*H139,2)</f>
        <v>0</v>
      </c>
      <c r="K139" s="235"/>
      <c r="L139" s="45"/>
      <c r="M139" s="236" t="s">
        <v>1</v>
      </c>
      <c r="N139" s="237" t="s">
        <v>38</v>
      </c>
      <c r="O139" s="92"/>
      <c r="P139" s="238">
        <f>O139*H139</f>
        <v>0</v>
      </c>
      <c r="Q139" s="238">
        <v>0</v>
      </c>
      <c r="R139" s="238">
        <f>Q139*H139</f>
        <v>0</v>
      </c>
      <c r="S139" s="238">
        <v>0.28999999999999998</v>
      </c>
      <c r="T139" s="239">
        <f>S139*H139</f>
        <v>2.6317499999999998</v>
      </c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R139" s="240" t="s">
        <v>195</v>
      </c>
      <c r="AT139" s="240" t="s">
        <v>191</v>
      </c>
      <c r="AU139" s="240" t="s">
        <v>80</v>
      </c>
      <c r="AY139" s="18" t="s">
        <v>189</v>
      </c>
      <c r="BE139" s="241">
        <f>IF(N139="základní",J139,0)</f>
        <v>0</v>
      </c>
      <c r="BF139" s="241">
        <f>IF(N139="snížená",J139,0)</f>
        <v>0</v>
      </c>
      <c r="BG139" s="241">
        <f>IF(N139="zákl. přenesená",J139,0)</f>
        <v>0</v>
      </c>
      <c r="BH139" s="241">
        <f>IF(N139="sníž. přenesená",J139,0)</f>
        <v>0</v>
      </c>
      <c r="BI139" s="241">
        <f>IF(N139="nulová",J139,0)</f>
        <v>0</v>
      </c>
      <c r="BJ139" s="18" t="s">
        <v>80</v>
      </c>
      <c r="BK139" s="241">
        <f>ROUND(I139*H139,2)</f>
        <v>0</v>
      </c>
      <c r="BL139" s="18" t="s">
        <v>195</v>
      </c>
      <c r="BM139" s="240" t="s">
        <v>4967</v>
      </c>
    </row>
    <row r="140" s="2" customFormat="1">
      <c r="A140" s="39"/>
      <c r="B140" s="40"/>
      <c r="C140" s="41"/>
      <c r="D140" s="242" t="s">
        <v>197</v>
      </c>
      <c r="E140" s="41"/>
      <c r="F140" s="243" t="s">
        <v>4966</v>
      </c>
      <c r="G140" s="41"/>
      <c r="H140" s="41"/>
      <c r="I140" s="244"/>
      <c r="J140" s="41"/>
      <c r="K140" s="41"/>
      <c r="L140" s="45"/>
      <c r="M140" s="245"/>
      <c r="N140" s="246"/>
      <c r="O140" s="92"/>
      <c r="P140" s="92"/>
      <c r="Q140" s="92"/>
      <c r="R140" s="92"/>
      <c r="S140" s="92"/>
      <c r="T140" s="93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T140" s="18" t="s">
        <v>197</v>
      </c>
      <c r="AU140" s="18" t="s">
        <v>80</v>
      </c>
    </row>
    <row r="141" s="2" customFormat="1">
      <c r="A141" s="39"/>
      <c r="B141" s="40"/>
      <c r="C141" s="41"/>
      <c r="D141" s="247" t="s">
        <v>198</v>
      </c>
      <c r="E141" s="41"/>
      <c r="F141" s="248" t="s">
        <v>4968</v>
      </c>
      <c r="G141" s="41"/>
      <c r="H141" s="41"/>
      <c r="I141" s="244"/>
      <c r="J141" s="41"/>
      <c r="K141" s="41"/>
      <c r="L141" s="45"/>
      <c r="M141" s="245"/>
      <c r="N141" s="246"/>
      <c r="O141" s="92"/>
      <c r="P141" s="92"/>
      <c r="Q141" s="92"/>
      <c r="R141" s="92"/>
      <c r="S141" s="92"/>
      <c r="T141" s="93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T141" s="18" t="s">
        <v>198</v>
      </c>
      <c r="AU141" s="18" t="s">
        <v>80</v>
      </c>
    </row>
    <row r="142" s="13" customFormat="1">
      <c r="A142" s="13"/>
      <c r="B142" s="249"/>
      <c r="C142" s="250"/>
      <c r="D142" s="242" t="s">
        <v>200</v>
      </c>
      <c r="E142" s="251" t="s">
        <v>1</v>
      </c>
      <c r="F142" s="252" t="s">
        <v>4961</v>
      </c>
      <c r="G142" s="250"/>
      <c r="H142" s="251" t="s">
        <v>1</v>
      </c>
      <c r="I142" s="253"/>
      <c r="J142" s="250"/>
      <c r="K142" s="250"/>
      <c r="L142" s="254"/>
      <c r="M142" s="255"/>
      <c r="N142" s="256"/>
      <c r="O142" s="256"/>
      <c r="P142" s="256"/>
      <c r="Q142" s="256"/>
      <c r="R142" s="256"/>
      <c r="S142" s="256"/>
      <c r="T142" s="257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T142" s="258" t="s">
        <v>200</v>
      </c>
      <c r="AU142" s="258" t="s">
        <v>80</v>
      </c>
      <c r="AV142" s="13" t="s">
        <v>80</v>
      </c>
      <c r="AW142" s="13" t="s">
        <v>30</v>
      </c>
      <c r="AX142" s="13" t="s">
        <v>73</v>
      </c>
      <c r="AY142" s="258" t="s">
        <v>189</v>
      </c>
    </row>
    <row r="143" s="13" customFormat="1">
      <c r="A143" s="13"/>
      <c r="B143" s="249"/>
      <c r="C143" s="250"/>
      <c r="D143" s="242" t="s">
        <v>200</v>
      </c>
      <c r="E143" s="251" t="s">
        <v>1</v>
      </c>
      <c r="F143" s="252" t="s">
        <v>4962</v>
      </c>
      <c r="G143" s="250"/>
      <c r="H143" s="251" t="s">
        <v>1</v>
      </c>
      <c r="I143" s="253"/>
      <c r="J143" s="250"/>
      <c r="K143" s="250"/>
      <c r="L143" s="254"/>
      <c r="M143" s="255"/>
      <c r="N143" s="256"/>
      <c r="O143" s="256"/>
      <c r="P143" s="256"/>
      <c r="Q143" s="256"/>
      <c r="R143" s="256"/>
      <c r="S143" s="256"/>
      <c r="T143" s="257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T143" s="258" t="s">
        <v>200</v>
      </c>
      <c r="AU143" s="258" t="s">
        <v>80</v>
      </c>
      <c r="AV143" s="13" t="s">
        <v>80</v>
      </c>
      <c r="AW143" s="13" t="s">
        <v>30</v>
      </c>
      <c r="AX143" s="13" t="s">
        <v>73</v>
      </c>
      <c r="AY143" s="258" t="s">
        <v>189</v>
      </c>
    </row>
    <row r="144" s="14" customFormat="1">
      <c r="A144" s="14"/>
      <c r="B144" s="259"/>
      <c r="C144" s="260"/>
      <c r="D144" s="242" t="s">
        <v>200</v>
      </c>
      <c r="E144" s="261" t="s">
        <v>1</v>
      </c>
      <c r="F144" s="262" t="s">
        <v>4963</v>
      </c>
      <c r="G144" s="260"/>
      <c r="H144" s="263">
        <v>1.2649999999999999</v>
      </c>
      <c r="I144" s="264"/>
      <c r="J144" s="260"/>
      <c r="K144" s="260"/>
      <c r="L144" s="265"/>
      <c r="M144" s="266"/>
      <c r="N144" s="267"/>
      <c r="O144" s="267"/>
      <c r="P144" s="267"/>
      <c r="Q144" s="267"/>
      <c r="R144" s="267"/>
      <c r="S144" s="267"/>
      <c r="T144" s="268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T144" s="269" t="s">
        <v>200</v>
      </c>
      <c r="AU144" s="269" t="s">
        <v>80</v>
      </c>
      <c r="AV144" s="14" t="s">
        <v>82</v>
      </c>
      <c r="AW144" s="14" t="s">
        <v>30</v>
      </c>
      <c r="AX144" s="14" t="s">
        <v>73</v>
      </c>
      <c r="AY144" s="269" t="s">
        <v>189</v>
      </c>
    </row>
    <row r="145" s="14" customFormat="1">
      <c r="A145" s="14"/>
      <c r="B145" s="259"/>
      <c r="C145" s="260"/>
      <c r="D145" s="242" t="s">
        <v>200</v>
      </c>
      <c r="E145" s="261" t="s">
        <v>1</v>
      </c>
      <c r="F145" s="262" t="s">
        <v>4964</v>
      </c>
      <c r="G145" s="260"/>
      <c r="H145" s="263">
        <v>7.8099999999999996</v>
      </c>
      <c r="I145" s="264"/>
      <c r="J145" s="260"/>
      <c r="K145" s="260"/>
      <c r="L145" s="265"/>
      <c r="M145" s="266"/>
      <c r="N145" s="267"/>
      <c r="O145" s="267"/>
      <c r="P145" s="267"/>
      <c r="Q145" s="267"/>
      <c r="R145" s="267"/>
      <c r="S145" s="267"/>
      <c r="T145" s="268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T145" s="269" t="s">
        <v>200</v>
      </c>
      <c r="AU145" s="269" t="s">
        <v>80</v>
      </c>
      <c r="AV145" s="14" t="s">
        <v>82</v>
      </c>
      <c r="AW145" s="14" t="s">
        <v>30</v>
      </c>
      <c r="AX145" s="14" t="s">
        <v>73</v>
      </c>
      <c r="AY145" s="269" t="s">
        <v>189</v>
      </c>
    </row>
    <row r="146" s="15" customFormat="1">
      <c r="A146" s="15"/>
      <c r="B146" s="270"/>
      <c r="C146" s="271"/>
      <c r="D146" s="242" t="s">
        <v>200</v>
      </c>
      <c r="E146" s="272" t="s">
        <v>1</v>
      </c>
      <c r="F146" s="273" t="s">
        <v>207</v>
      </c>
      <c r="G146" s="271"/>
      <c r="H146" s="274">
        <v>9.0749999999999993</v>
      </c>
      <c r="I146" s="275"/>
      <c r="J146" s="271"/>
      <c r="K146" s="271"/>
      <c r="L146" s="276"/>
      <c r="M146" s="277"/>
      <c r="N146" s="278"/>
      <c r="O146" s="278"/>
      <c r="P146" s="278"/>
      <c r="Q146" s="278"/>
      <c r="R146" s="278"/>
      <c r="S146" s="278"/>
      <c r="T146" s="279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T146" s="280" t="s">
        <v>200</v>
      </c>
      <c r="AU146" s="280" t="s">
        <v>80</v>
      </c>
      <c r="AV146" s="15" t="s">
        <v>195</v>
      </c>
      <c r="AW146" s="15" t="s">
        <v>30</v>
      </c>
      <c r="AX146" s="15" t="s">
        <v>80</v>
      </c>
      <c r="AY146" s="280" t="s">
        <v>189</v>
      </c>
    </row>
    <row r="147" s="2" customFormat="1" ht="16.5" customHeight="1">
      <c r="A147" s="39"/>
      <c r="B147" s="40"/>
      <c r="C147" s="228" t="s">
        <v>214</v>
      </c>
      <c r="D147" s="228" t="s">
        <v>191</v>
      </c>
      <c r="E147" s="229" t="s">
        <v>4969</v>
      </c>
      <c r="F147" s="230" t="s">
        <v>4970</v>
      </c>
      <c r="G147" s="231" t="s">
        <v>466</v>
      </c>
      <c r="H147" s="232">
        <v>2.2000000000000002</v>
      </c>
      <c r="I147" s="233"/>
      <c r="J147" s="234">
        <f>ROUND(I147*H147,2)</f>
        <v>0</v>
      </c>
      <c r="K147" s="235"/>
      <c r="L147" s="45"/>
      <c r="M147" s="236" t="s">
        <v>1</v>
      </c>
      <c r="N147" s="237" t="s">
        <v>38</v>
      </c>
      <c r="O147" s="92"/>
      <c r="P147" s="238">
        <f>O147*H147</f>
        <v>0</v>
      </c>
      <c r="Q147" s="238">
        <v>0.036904300000000001</v>
      </c>
      <c r="R147" s="238">
        <f>Q147*H147</f>
        <v>0.081189460000000005</v>
      </c>
      <c r="S147" s="238">
        <v>0</v>
      </c>
      <c r="T147" s="239">
        <f>S147*H147</f>
        <v>0</v>
      </c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R147" s="240" t="s">
        <v>195</v>
      </c>
      <c r="AT147" s="240" t="s">
        <v>191</v>
      </c>
      <c r="AU147" s="240" t="s">
        <v>80</v>
      </c>
      <c r="AY147" s="18" t="s">
        <v>189</v>
      </c>
      <c r="BE147" s="241">
        <f>IF(N147="základní",J147,0)</f>
        <v>0</v>
      </c>
      <c r="BF147" s="241">
        <f>IF(N147="snížená",J147,0)</f>
        <v>0</v>
      </c>
      <c r="BG147" s="241">
        <f>IF(N147="zákl. přenesená",J147,0)</f>
        <v>0</v>
      </c>
      <c r="BH147" s="241">
        <f>IF(N147="sníž. přenesená",J147,0)</f>
        <v>0</v>
      </c>
      <c r="BI147" s="241">
        <f>IF(N147="nulová",J147,0)</f>
        <v>0</v>
      </c>
      <c r="BJ147" s="18" t="s">
        <v>80</v>
      </c>
      <c r="BK147" s="241">
        <f>ROUND(I147*H147,2)</f>
        <v>0</v>
      </c>
      <c r="BL147" s="18" t="s">
        <v>195</v>
      </c>
      <c r="BM147" s="240" t="s">
        <v>4971</v>
      </c>
    </row>
    <row r="148" s="2" customFormat="1">
      <c r="A148" s="39"/>
      <c r="B148" s="40"/>
      <c r="C148" s="41"/>
      <c r="D148" s="242" t="s">
        <v>197</v>
      </c>
      <c r="E148" s="41"/>
      <c r="F148" s="243" t="s">
        <v>4970</v>
      </c>
      <c r="G148" s="41"/>
      <c r="H148" s="41"/>
      <c r="I148" s="244"/>
      <c r="J148" s="41"/>
      <c r="K148" s="41"/>
      <c r="L148" s="45"/>
      <c r="M148" s="245"/>
      <c r="N148" s="246"/>
      <c r="O148" s="92"/>
      <c r="P148" s="92"/>
      <c r="Q148" s="92"/>
      <c r="R148" s="92"/>
      <c r="S148" s="92"/>
      <c r="T148" s="93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T148" s="18" t="s">
        <v>197</v>
      </c>
      <c r="AU148" s="18" t="s">
        <v>80</v>
      </c>
    </row>
    <row r="149" s="2" customFormat="1">
      <c r="A149" s="39"/>
      <c r="B149" s="40"/>
      <c r="C149" s="41"/>
      <c r="D149" s="247" t="s">
        <v>198</v>
      </c>
      <c r="E149" s="41"/>
      <c r="F149" s="248" t="s">
        <v>4972</v>
      </c>
      <c r="G149" s="41"/>
      <c r="H149" s="41"/>
      <c r="I149" s="244"/>
      <c r="J149" s="41"/>
      <c r="K149" s="41"/>
      <c r="L149" s="45"/>
      <c r="M149" s="245"/>
      <c r="N149" s="246"/>
      <c r="O149" s="92"/>
      <c r="P149" s="92"/>
      <c r="Q149" s="92"/>
      <c r="R149" s="92"/>
      <c r="S149" s="92"/>
      <c r="T149" s="93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T149" s="18" t="s">
        <v>198</v>
      </c>
      <c r="AU149" s="18" t="s">
        <v>80</v>
      </c>
    </row>
    <row r="150" s="13" customFormat="1">
      <c r="A150" s="13"/>
      <c r="B150" s="249"/>
      <c r="C150" s="250"/>
      <c r="D150" s="242" t="s">
        <v>200</v>
      </c>
      <c r="E150" s="251" t="s">
        <v>1</v>
      </c>
      <c r="F150" s="252" t="s">
        <v>4961</v>
      </c>
      <c r="G150" s="250"/>
      <c r="H150" s="251" t="s">
        <v>1</v>
      </c>
      <c r="I150" s="253"/>
      <c r="J150" s="250"/>
      <c r="K150" s="250"/>
      <c r="L150" s="254"/>
      <c r="M150" s="255"/>
      <c r="N150" s="256"/>
      <c r="O150" s="256"/>
      <c r="P150" s="256"/>
      <c r="Q150" s="256"/>
      <c r="R150" s="256"/>
      <c r="S150" s="256"/>
      <c r="T150" s="257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58" t="s">
        <v>200</v>
      </c>
      <c r="AU150" s="258" t="s">
        <v>80</v>
      </c>
      <c r="AV150" s="13" t="s">
        <v>80</v>
      </c>
      <c r="AW150" s="13" t="s">
        <v>30</v>
      </c>
      <c r="AX150" s="13" t="s">
        <v>73</v>
      </c>
      <c r="AY150" s="258" t="s">
        <v>189</v>
      </c>
    </row>
    <row r="151" s="14" customFormat="1">
      <c r="A151" s="14"/>
      <c r="B151" s="259"/>
      <c r="C151" s="260"/>
      <c r="D151" s="242" t="s">
        <v>200</v>
      </c>
      <c r="E151" s="261" t="s">
        <v>1</v>
      </c>
      <c r="F151" s="262" t="s">
        <v>4973</v>
      </c>
      <c r="G151" s="260"/>
      <c r="H151" s="263">
        <v>2.2000000000000002</v>
      </c>
      <c r="I151" s="264"/>
      <c r="J151" s="260"/>
      <c r="K151" s="260"/>
      <c r="L151" s="265"/>
      <c r="M151" s="266"/>
      <c r="N151" s="267"/>
      <c r="O151" s="267"/>
      <c r="P151" s="267"/>
      <c r="Q151" s="267"/>
      <c r="R151" s="267"/>
      <c r="S151" s="267"/>
      <c r="T151" s="268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T151" s="269" t="s">
        <v>200</v>
      </c>
      <c r="AU151" s="269" t="s">
        <v>80</v>
      </c>
      <c r="AV151" s="14" t="s">
        <v>82</v>
      </c>
      <c r="AW151" s="14" t="s">
        <v>30</v>
      </c>
      <c r="AX151" s="14" t="s">
        <v>73</v>
      </c>
      <c r="AY151" s="269" t="s">
        <v>189</v>
      </c>
    </row>
    <row r="152" s="15" customFormat="1">
      <c r="A152" s="15"/>
      <c r="B152" s="270"/>
      <c r="C152" s="271"/>
      <c r="D152" s="242" t="s">
        <v>200</v>
      </c>
      <c r="E152" s="272" t="s">
        <v>1</v>
      </c>
      <c r="F152" s="273" t="s">
        <v>207</v>
      </c>
      <c r="G152" s="271"/>
      <c r="H152" s="274">
        <v>2.2000000000000002</v>
      </c>
      <c r="I152" s="275"/>
      <c r="J152" s="271"/>
      <c r="K152" s="271"/>
      <c r="L152" s="276"/>
      <c r="M152" s="277"/>
      <c r="N152" s="278"/>
      <c r="O152" s="278"/>
      <c r="P152" s="278"/>
      <c r="Q152" s="278"/>
      <c r="R152" s="278"/>
      <c r="S152" s="278"/>
      <c r="T152" s="279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T152" s="280" t="s">
        <v>200</v>
      </c>
      <c r="AU152" s="280" t="s">
        <v>80</v>
      </c>
      <c r="AV152" s="15" t="s">
        <v>195</v>
      </c>
      <c r="AW152" s="15" t="s">
        <v>30</v>
      </c>
      <c r="AX152" s="15" t="s">
        <v>80</v>
      </c>
      <c r="AY152" s="280" t="s">
        <v>189</v>
      </c>
    </row>
    <row r="153" s="2" customFormat="1" ht="16.5" customHeight="1">
      <c r="A153" s="39"/>
      <c r="B153" s="40"/>
      <c r="C153" s="228" t="s">
        <v>195</v>
      </c>
      <c r="D153" s="228" t="s">
        <v>191</v>
      </c>
      <c r="E153" s="229" t="s">
        <v>4974</v>
      </c>
      <c r="F153" s="230" t="s">
        <v>4975</v>
      </c>
      <c r="G153" s="231" t="s">
        <v>466</v>
      </c>
      <c r="H153" s="232">
        <v>1.1000000000000001</v>
      </c>
      <c r="I153" s="233"/>
      <c r="J153" s="234">
        <f>ROUND(I153*H153,2)</f>
        <v>0</v>
      </c>
      <c r="K153" s="235"/>
      <c r="L153" s="45"/>
      <c r="M153" s="236" t="s">
        <v>1</v>
      </c>
      <c r="N153" s="237" t="s">
        <v>38</v>
      </c>
      <c r="O153" s="92"/>
      <c r="P153" s="238">
        <f>O153*H153</f>
        <v>0</v>
      </c>
      <c r="Q153" s="238">
        <v>0.0086767000000000007</v>
      </c>
      <c r="R153" s="238">
        <f>Q153*H153</f>
        <v>0.0095443700000000017</v>
      </c>
      <c r="S153" s="238">
        <v>0</v>
      </c>
      <c r="T153" s="239">
        <f>S153*H153</f>
        <v>0</v>
      </c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R153" s="240" t="s">
        <v>195</v>
      </c>
      <c r="AT153" s="240" t="s">
        <v>191</v>
      </c>
      <c r="AU153" s="240" t="s">
        <v>80</v>
      </c>
      <c r="AY153" s="18" t="s">
        <v>189</v>
      </c>
      <c r="BE153" s="241">
        <f>IF(N153="základní",J153,0)</f>
        <v>0</v>
      </c>
      <c r="BF153" s="241">
        <f>IF(N153="snížená",J153,0)</f>
        <v>0</v>
      </c>
      <c r="BG153" s="241">
        <f>IF(N153="zákl. přenesená",J153,0)</f>
        <v>0</v>
      </c>
      <c r="BH153" s="241">
        <f>IF(N153="sníž. přenesená",J153,0)</f>
        <v>0</v>
      </c>
      <c r="BI153" s="241">
        <f>IF(N153="nulová",J153,0)</f>
        <v>0</v>
      </c>
      <c r="BJ153" s="18" t="s">
        <v>80</v>
      </c>
      <c r="BK153" s="241">
        <f>ROUND(I153*H153,2)</f>
        <v>0</v>
      </c>
      <c r="BL153" s="18" t="s">
        <v>195</v>
      </c>
      <c r="BM153" s="240" t="s">
        <v>4976</v>
      </c>
    </row>
    <row r="154" s="2" customFormat="1">
      <c r="A154" s="39"/>
      <c r="B154" s="40"/>
      <c r="C154" s="41"/>
      <c r="D154" s="242" t="s">
        <v>197</v>
      </c>
      <c r="E154" s="41"/>
      <c r="F154" s="243" t="s">
        <v>4975</v>
      </c>
      <c r="G154" s="41"/>
      <c r="H154" s="41"/>
      <c r="I154" s="244"/>
      <c r="J154" s="41"/>
      <c r="K154" s="41"/>
      <c r="L154" s="45"/>
      <c r="M154" s="245"/>
      <c r="N154" s="246"/>
      <c r="O154" s="92"/>
      <c r="P154" s="92"/>
      <c r="Q154" s="92"/>
      <c r="R154" s="92"/>
      <c r="S154" s="92"/>
      <c r="T154" s="93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T154" s="18" t="s">
        <v>197</v>
      </c>
      <c r="AU154" s="18" t="s">
        <v>80</v>
      </c>
    </row>
    <row r="155" s="2" customFormat="1">
      <c r="A155" s="39"/>
      <c r="B155" s="40"/>
      <c r="C155" s="41"/>
      <c r="D155" s="247" t="s">
        <v>198</v>
      </c>
      <c r="E155" s="41"/>
      <c r="F155" s="248" t="s">
        <v>4977</v>
      </c>
      <c r="G155" s="41"/>
      <c r="H155" s="41"/>
      <c r="I155" s="244"/>
      <c r="J155" s="41"/>
      <c r="K155" s="41"/>
      <c r="L155" s="45"/>
      <c r="M155" s="245"/>
      <c r="N155" s="246"/>
      <c r="O155" s="92"/>
      <c r="P155" s="92"/>
      <c r="Q155" s="92"/>
      <c r="R155" s="92"/>
      <c r="S155" s="92"/>
      <c r="T155" s="93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T155" s="18" t="s">
        <v>198</v>
      </c>
      <c r="AU155" s="18" t="s">
        <v>80</v>
      </c>
    </row>
    <row r="156" s="13" customFormat="1">
      <c r="A156" s="13"/>
      <c r="B156" s="249"/>
      <c r="C156" s="250"/>
      <c r="D156" s="242" t="s">
        <v>200</v>
      </c>
      <c r="E156" s="251" t="s">
        <v>1</v>
      </c>
      <c r="F156" s="252" t="s">
        <v>4961</v>
      </c>
      <c r="G156" s="250"/>
      <c r="H156" s="251" t="s">
        <v>1</v>
      </c>
      <c r="I156" s="253"/>
      <c r="J156" s="250"/>
      <c r="K156" s="250"/>
      <c r="L156" s="254"/>
      <c r="M156" s="255"/>
      <c r="N156" s="256"/>
      <c r="O156" s="256"/>
      <c r="P156" s="256"/>
      <c r="Q156" s="256"/>
      <c r="R156" s="256"/>
      <c r="S156" s="256"/>
      <c r="T156" s="257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58" t="s">
        <v>200</v>
      </c>
      <c r="AU156" s="258" t="s">
        <v>80</v>
      </c>
      <c r="AV156" s="13" t="s">
        <v>80</v>
      </c>
      <c r="AW156" s="13" t="s">
        <v>30</v>
      </c>
      <c r="AX156" s="13" t="s">
        <v>73</v>
      </c>
      <c r="AY156" s="258" t="s">
        <v>189</v>
      </c>
    </row>
    <row r="157" s="14" customFormat="1">
      <c r="A157" s="14"/>
      <c r="B157" s="259"/>
      <c r="C157" s="260"/>
      <c r="D157" s="242" t="s">
        <v>200</v>
      </c>
      <c r="E157" s="261" t="s">
        <v>1</v>
      </c>
      <c r="F157" s="262" t="s">
        <v>4978</v>
      </c>
      <c r="G157" s="260"/>
      <c r="H157" s="263">
        <v>1.1000000000000001</v>
      </c>
      <c r="I157" s="264"/>
      <c r="J157" s="260"/>
      <c r="K157" s="260"/>
      <c r="L157" s="265"/>
      <c r="M157" s="266"/>
      <c r="N157" s="267"/>
      <c r="O157" s="267"/>
      <c r="P157" s="267"/>
      <c r="Q157" s="267"/>
      <c r="R157" s="267"/>
      <c r="S157" s="267"/>
      <c r="T157" s="268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T157" s="269" t="s">
        <v>200</v>
      </c>
      <c r="AU157" s="269" t="s">
        <v>80</v>
      </c>
      <c r="AV157" s="14" t="s">
        <v>82</v>
      </c>
      <c r="AW157" s="14" t="s">
        <v>30</v>
      </c>
      <c r="AX157" s="14" t="s">
        <v>73</v>
      </c>
      <c r="AY157" s="269" t="s">
        <v>189</v>
      </c>
    </row>
    <row r="158" s="15" customFormat="1">
      <c r="A158" s="15"/>
      <c r="B158" s="270"/>
      <c r="C158" s="271"/>
      <c r="D158" s="242" t="s">
        <v>200</v>
      </c>
      <c r="E158" s="272" t="s">
        <v>1</v>
      </c>
      <c r="F158" s="273" t="s">
        <v>207</v>
      </c>
      <c r="G158" s="271"/>
      <c r="H158" s="274">
        <v>1.1000000000000001</v>
      </c>
      <c r="I158" s="275"/>
      <c r="J158" s="271"/>
      <c r="K158" s="271"/>
      <c r="L158" s="276"/>
      <c r="M158" s="277"/>
      <c r="N158" s="278"/>
      <c r="O158" s="278"/>
      <c r="P158" s="278"/>
      <c r="Q158" s="278"/>
      <c r="R158" s="278"/>
      <c r="S158" s="278"/>
      <c r="T158" s="279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T158" s="280" t="s">
        <v>200</v>
      </c>
      <c r="AU158" s="280" t="s">
        <v>80</v>
      </c>
      <c r="AV158" s="15" t="s">
        <v>195</v>
      </c>
      <c r="AW158" s="15" t="s">
        <v>30</v>
      </c>
      <c r="AX158" s="15" t="s">
        <v>80</v>
      </c>
      <c r="AY158" s="280" t="s">
        <v>189</v>
      </c>
    </row>
    <row r="159" s="2" customFormat="1" ht="24.15" customHeight="1">
      <c r="A159" s="39"/>
      <c r="B159" s="40"/>
      <c r="C159" s="228" t="s">
        <v>226</v>
      </c>
      <c r="D159" s="228" t="s">
        <v>191</v>
      </c>
      <c r="E159" s="229" t="s">
        <v>4979</v>
      </c>
      <c r="F159" s="230" t="s">
        <v>4980</v>
      </c>
      <c r="G159" s="231" t="s">
        <v>466</v>
      </c>
      <c r="H159" s="232">
        <v>11</v>
      </c>
      <c r="I159" s="233"/>
      <c r="J159" s="234">
        <f>ROUND(I159*H159,2)</f>
        <v>0</v>
      </c>
      <c r="K159" s="235"/>
      <c r="L159" s="45"/>
      <c r="M159" s="236" t="s">
        <v>1</v>
      </c>
      <c r="N159" s="237" t="s">
        <v>38</v>
      </c>
      <c r="O159" s="92"/>
      <c r="P159" s="238">
        <f>O159*H159</f>
        <v>0</v>
      </c>
      <c r="Q159" s="238">
        <v>0.036904300000000001</v>
      </c>
      <c r="R159" s="238">
        <f>Q159*H159</f>
        <v>0.40594730000000001</v>
      </c>
      <c r="S159" s="238">
        <v>0</v>
      </c>
      <c r="T159" s="239">
        <f>S159*H159</f>
        <v>0</v>
      </c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R159" s="240" t="s">
        <v>195</v>
      </c>
      <c r="AT159" s="240" t="s">
        <v>191</v>
      </c>
      <c r="AU159" s="240" t="s">
        <v>80</v>
      </c>
      <c r="AY159" s="18" t="s">
        <v>189</v>
      </c>
      <c r="BE159" s="241">
        <f>IF(N159="základní",J159,0)</f>
        <v>0</v>
      </c>
      <c r="BF159" s="241">
        <f>IF(N159="snížená",J159,0)</f>
        <v>0</v>
      </c>
      <c r="BG159" s="241">
        <f>IF(N159="zákl. přenesená",J159,0)</f>
        <v>0</v>
      </c>
      <c r="BH159" s="241">
        <f>IF(N159="sníž. přenesená",J159,0)</f>
        <v>0</v>
      </c>
      <c r="BI159" s="241">
        <f>IF(N159="nulová",J159,0)</f>
        <v>0</v>
      </c>
      <c r="BJ159" s="18" t="s">
        <v>80</v>
      </c>
      <c r="BK159" s="241">
        <f>ROUND(I159*H159,2)</f>
        <v>0</v>
      </c>
      <c r="BL159" s="18" t="s">
        <v>195</v>
      </c>
      <c r="BM159" s="240" t="s">
        <v>4981</v>
      </c>
    </row>
    <row r="160" s="2" customFormat="1">
      <c r="A160" s="39"/>
      <c r="B160" s="40"/>
      <c r="C160" s="41"/>
      <c r="D160" s="242" t="s">
        <v>197</v>
      </c>
      <c r="E160" s="41"/>
      <c r="F160" s="243" t="s">
        <v>4980</v>
      </c>
      <c r="G160" s="41"/>
      <c r="H160" s="41"/>
      <c r="I160" s="244"/>
      <c r="J160" s="41"/>
      <c r="K160" s="41"/>
      <c r="L160" s="45"/>
      <c r="M160" s="245"/>
      <c r="N160" s="246"/>
      <c r="O160" s="92"/>
      <c r="P160" s="92"/>
      <c r="Q160" s="92"/>
      <c r="R160" s="92"/>
      <c r="S160" s="92"/>
      <c r="T160" s="93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T160" s="18" t="s">
        <v>197</v>
      </c>
      <c r="AU160" s="18" t="s">
        <v>80</v>
      </c>
    </row>
    <row r="161" s="2" customFormat="1">
      <c r="A161" s="39"/>
      <c r="B161" s="40"/>
      <c r="C161" s="41"/>
      <c r="D161" s="247" t="s">
        <v>198</v>
      </c>
      <c r="E161" s="41"/>
      <c r="F161" s="248" t="s">
        <v>4982</v>
      </c>
      <c r="G161" s="41"/>
      <c r="H161" s="41"/>
      <c r="I161" s="244"/>
      <c r="J161" s="41"/>
      <c r="K161" s="41"/>
      <c r="L161" s="45"/>
      <c r="M161" s="245"/>
      <c r="N161" s="246"/>
      <c r="O161" s="92"/>
      <c r="P161" s="92"/>
      <c r="Q161" s="92"/>
      <c r="R161" s="92"/>
      <c r="S161" s="92"/>
      <c r="T161" s="93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T161" s="18" t="s">
        <v>198</v>
      </c>
      <c r="AU161" s="18" t="s">
        <v>80</v>
      </c>
    </row>
    <row r="162" s="13" customFormat="1">
      <c r="A162" s="13"/>
      <c r="B162" s="249"/>
      <c r="C162" s="250"/>
      <c r="D162" s="242" t="s">
        <v>200</v>
      </c>
      <c r="E162" s="251" t="s">
        <v>1</v>
      </c>
      <c r="F162" s="252" t="s">
        <v>4961</v>
      </c>
      <c r="G162" s="250"/>
      <c r="H162" s="251" t="s">
        <v>1</v>
      </c>
      <c r="I162" s="253"/>
      <c r="J162" s="250"/>
      <c r="K162" s="250"/>
      <c r="L162" s="254"/>
      <c r="M162" s="255"/>
      <c r="N162" s="256"/>
      <c r="O162" s="256"/>
      <c r="P162" s="256"/>
      <c r="Q162" s="256"/>
      <c r="R162" s="256"/>
      <c r="S162" s="256"/>
      <c r="T162" s="257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58" t="s">
        <v>200</v>
      </c>
      <c r="AU162" s="258" t="s">
        <v>80</v>
      </c>
      <c r="AV162" s="13" t="s">
        <v>80</v>
      </c>
      <c r="AW162" s="13" t="s">
        <v>30</v>
      </c>
      <c r="AX162" s="13" t="s">
        <v>73</v>
      </c>
      <c r="AY162" s="258" t="s">
        <v>189</v>
      </c>
    </row>
    <row r="163" s="14" customFormat="1">
      <c r="A163" s="14"/>
      <c r="B163" s="259"/>
      <c r="C163" s="260"/>
      <c r="D163" s="242" t="s">
        <v>200</v>
      </c>
      <c r="E163" s="261" t="s">
        <v>1</v>
      </c>
      <c r="F163" s="262" t="s">
        <v>4983</v>
      </c>
      <c r="G163" s="260"/>
      <c r="H163" s="263">
        <v>11</v>
      </c>
      <c r="I163" s="264"/>
      <c r="J163" s="260"/>
      <c r="K163" s="260"/>
      <c r="L163" s="265"/>
      <c r="M163" s="266"/>
      <c r="N163" s="267"/>
      <c r="O163" s="267"/>
      <c r="P163" s="267"/>
      <c r="Q163" s="267"/>
      <c r="R163" s="267"/>
      <c r="S163" s="267"/>
      <c r="T163" s="268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T163" s="269" t="s">
        <v>200</v>
      </c>
      <c r="AU163" s="269" t="s">
        <v>80</v>
      </c>
      <c r="AV163" s="14" t="s">
        <v>82</v>
      </c>
      <c r="AW163" s="14" t="s">
        <v>30</v>
      </c>
      <c r="AX163" s="14" t="s">
        <v>73</v>
      </c>
      <c r="AY163" s="269" t="s">
        <v>189</v>
      </c>
    </row>
    <row r="164" s="15" customFormat="1">
      <c r="A164" s="15"/>
      <c r="B164" s="270"/>
      <c r="C164" s="271"/>
      <c r="D164" s="242" t="s">
        <v>200</v>
      </c>
      <c r="E164" s="272" t="s">
        <v>1</v>
      </c>
      <c r="F164" s="273" t="s">
        <v>207</v>
      </c>
      <c r="G164" s="271"/>
      <c r="H164" s="274">
        <v>11</v>
      </c>
      <c r="I164" s="275"/>
      <c r="J164" s="271"/>
      <c r="K164" s="271"/>
      <c r="L164" s="276"/>
      <c r="M164" s="277"/>
      <c r="N164" s="278"/>
      <c r="O164" s="278"/>
      <c r="P164" s="278"/>
      <c r="Q164" s="278"/>
      <c r="R164" s="278"/>
      <c r="S164" s="278"/>
      <c r="T164" s="279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T164" s="280" t="s">
        <v>200</v>
      </c>
      <c r="AU164" s="280" t="s">
        <v>80</v>
      </c>
      <c r="AV164" s="15" t="s">
        <v>195</v>
      </c>
      <c r="AW164" s="15" t="s">
        <v>30</v>
      </c>
      <c r="AX164" s="15" t="s">
        <v>80</v>
      </c>
      <c r="AY164" s="280" t="s">
        <v>189</v>
      </c>
    </row>
    <row r="165" s="2" customFormat="1" ht="33" customHeight="1">
      <c r="A165" s="39"/>
      <c r="B165" s="40"/>
      <c r="C165" s="228" t="s">
        <v>231</v>
      </c>
      <c r="D165" s="228" t="s">
        <v>191</v>
      </c>
      <c r="E165" s="229" t="s">
        <v>4984</v>
      </c>
      <c r="F165" s="230" t="s">
        <v>4985</v>
      </c>
      <c r="G165" s="231" t="s">
        <v>194</v>
      </c>
      <c r="H165" s="232">
        <v>133.03999999999999</v>
      </c>
      <c r="I165" s="233"/>
      <c r="J165" s="234">
        <f>ROUND(I165*H165,2)</f>
        <v>0</v>
      </c>
      <c r="K165" s="235"/>
      <c r="L165" s="45"/>
      <c r="M165" s="236" t="s">
        <v>1</v>
      </c>
      <c r="N165" s="237" t="s">
        <v>38</v>
      </c>
      <c r="O165" s="92"/>
      <c r="P165" s="238">
        <f>O165*H165</f>
        <v>0</v>
      </c>
      <c r="Q165" s="238">
        <v>0</v>
      </c>
      <c r="R165" s="238">
        <f>Q165*H165</f>
        <v>0</v>
      </c>
      <c r="S165" s="238">
        <v>0</v>
      </c>
      <c r="T165" s="239">
        <f>S165*H165</f>
        <v>0</v>
      </c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R165" s="240" t="s">
        <v>195</v>
      </c>
      <c r="AT165" s="240" t="s">
        <v>191</v>
      </c>
      <c r="AU165" s="240" t="s">
        <v>80</v>
      </c>
      <c r="AY165" s="18" t="s">
        <v>189</v>
      </c>
      <c r="BE165" s="241">
        <f>IF(N165="základní",J165,0)</f>
        <v>0</v>
      </c>
      <c r="BF165" s="241">
        <f>IF(N165="snížená",J165,0)</f>
        <v>0</v>
      </c>
      <c r="BG165" s="241">
        <f>IF(N165="zákl. přenesená",J165,0)</f>
        <v>0</v>
      </c>
      <c r="BH165" s="241">
        <f>IF(N165="sníž. přenesená",J165,0)</f>
        <v>0</v>
      </c>
      <c r="BI165" s="241">
        <f>IF(N165="nulová",J165,0)</f>
        <v>0</v>
      </c>
      <c r="BJ165" s="18" t="s">
        <v>80</v>
      </c>
      <c r="BK165" s="241">
        <f>ROUND(I165*H165,2)</f>
        <v>0</v>
      </c>
      <c r="BL165" s="18" t="s">
        <v>195</v>
      </c>
      <c r="BM165" s="240" t="s">
        <v>4986</v>
      </c>
    </row>
    <row r="166" s="2" customFormat="1">
      <c r="A166" s="39"/>
      <c r="B166" s="40"/>
      <c r="C166" s="41"/>
      <c r="D166" s="242" t="s">
        <v>197</v>
      </c>
      <c r="E166" s="41"/>
      <c r="F166" s="243" t="s">
        <v>4985</v>
      </c>
      <c r="G166" s="41"/>
      <c r="H166" s="41"/>
      <c r="I166" s="244"/>
      <c r="J166" s="41"/>
      <c r="K166" s="41"/>
      <c r="L166" s="45"/>
      <c r="M166" s="245"/>
      <c r="N166" s="246"/>
      <c r="O166" s="92"/>
      <c r="P166" s="92"/>
      <c r="Q166" s="92"/>
      <c r="R166" s="92"/>
      <c r="S166" s="92"/>
      <c r="T166" s="93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T166" s="18" t="s">
        <v>197</v>
      </c>
      <c r="AU166" s="18" t="s">
        <v>80</v>
      </c>
    </row>
    <row r="167" s="2" customFormat="1">
      <c r="A167" s="39"/>
      <c r="B167" s="40"/>
      <c r="C167" s="41"/>
      <c r="D167" s="247" t="s">
        <v>198</v>
      </c>
      <c r="E167" s="41"/>
      <c r="F167" s="248" t="s">
        <v>4987</v>
      </c>
      <c r="G167" s="41"/>
      <c r="H167" s="41"/>
      <c r="I167" s="244"/>
      <c r="J167" s="41"/>
      <c r="K167" s="41"/>
      <c r="L167" s="45"/>
      <c r="M167" s="245"/>
      <c r="N167" s="246"/>
      <c r="O167" s="92"/>
      <c r="P167" s="92"/>
      <c r="Q167" s="92"/>
      <c r="R167" s="92"/>
      <c r="S167" s="92"/>
      <c r="T167" s="93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T167" s="18" t="s">
        <v>198</v>
      </c>
      <c r="AU167" s="18" t="s">
        <v>80</v>
      </c>
    </row>
    <row r="168" s="13" customFormat="1">
      <c r="A168" s="13"/>
      <c r="B168" s="249"/>
      <c r="C168" s="250"/>
      <c r="D168" s="242" t="s">
        <v>200</v>
      </c>
      <c r="E168" s="251" t="s">
        <v>1</v>
      </c>
      <c r="F168" s="252" t="s">
        <v>4961</v>
      </c>
      <c r="G168" s="250"/>
      <c r="H168" s="251" t="s">
        <v>1</v>
      </c>
      <c r="I168" s="253"/>
      <c r="J168" s="250"/>
      <c r="K168" s="250"/>
      <c r="L168" s="254"/>
      <c r="M168" s="255"/>
      <c r="N168" s="256"/>
      <c r="O168" s="256"/>
      <c r="P168" s="256"/>
      <c r="Q168" s="256"/>
      <c r="R168" s="256"/>
      <c r="S168" s="256"/>
      <c r="T168" s="257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58" t="s">
        <v>200</v>
      </c>
      <c r="AU168" s="258" t="s">
        <v>80</v>
      </c>
      <c r="AV168" s="13" t="s">
        <v>80</v>
      </c>
      <c r="AW168" s="13" t="s">
        <v>30</v>
      </c>
      <c r="AX168" s="13" t="s">
        <v>73</v>
      </c>
      <c r="AY168" s="258" t="s">
        <v>189</v>
      </c>
    </row>
    <row r="169" s="13" customFormat="1">
      <c r="A169" s="13"/>
      <c r="B169" s="249"/>
      <c r="C169" s="250"/>
      <c r="D169" s="242" t="s">
        <v>200</v>
      </c>
      <c r="E169" s="251" t="s">
        <v>1</v>
      </c>
      <c r="F169" s="252" t="s">
        <v>4988</v>
      </c>
      <c r="G169" s="250"/>
      <c r="H169" s="251" t="s">
        <v>1</v>
      </c>
      <c r="I169" s="253"/>
      <c r="J169" s="250"/>
      <c r="K169" s="250"/>
      <c r="L169" s="254"/>
      <c r="M169" s="255"/>
      <c r="N169" s="256"/>
      <c r="O169" s="256"/>
      <c r="P169" s="256"/>
      <c r="Q169" s="256"/>
      <c r="R169" s="256"/>
      <c r="S169" s="256"/>
      <c r="T169" s="257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58" t="s">
        <v>200</v>
      </c>
      <c r="AU169" s="258" t="s">
        <v>80</v>
      </c>
      <c r="AV169" s="13" t="s">
        <v>80</v>
      </c>
      <c r="AW169" s="13" t="s">
        <v>30</v>
      </c>
      <c r="AX169" s="13" t="s">
        <v>73</v>
      </c>
      <c r="AY169" s="258" t="s">
        <v>189</v>
      </c>
    </row>
    <row r="170" s="14" customFormat="1">
      <c r="A170" s="14"/>
      <c r="B170" s="259"/>
      <c r="C170" s="260"/>
      <c r="D170" s="242" t="s">
        <v>200</v>
      </c>
      <c r="E170" s="261" t="s">
        <v>1</v>
      </c>
      <c r="F170" s="262" t="s">
        <v>4989</v>
      </c>
      <c r="G170" s="260"/>
      <c r="H170" s="263">
        <v>100.64</v>
      </c>
      <c r="I170" s="264"/>
      <c r="J170" s="260"/>
      <c r="K170" s="260"/>
      <c r="L170" s="265"/>
      <c r="M170" s="266"/>
      <c r="N170" s="267"/>
      <c r="O170" s="267"/>
      <c r="P170" s="267"/>
      <c r="Q170" s="267"/>
      <c r="R170" s="267"/>
      <c r="S170" s="267"/>
      <c r="T170" s="268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T170" s="269" t="s">
        <v>200</v>
      </c>
      <c r="AU170" s="269" t="s">
        <v>80</v>
      </c>
      <c r="AV170" s="14" t="s">
        <v>82</v>
      </c>
      <c r="AW170" s="14" t="s">
        <v>30</v>
      </c>
      <c r="AX170" s="14" t="s">
        <v>73</v>
      </c>
      <c r="AY170" s="269" t="s">
        <v>189</v>
      </c>
    </row>
    <row r="171" s="14" customFormat="1">
      <c r="A171" s="14"/>
      <c r="B171" s="259"/>
      <c r="C171" s="260"/>
      <c r="D171" s="242" t="s">
        <v>200</v>
      </c>
      <c r="E171" s="261" t="s">
        <v>1</v>
      </c>
      <c r="F171" s="262" t="s">
        <v>4990</v>
      </c>
      <c r="G171" s="260"/>
      <c r="H171" s="263">
        <v>32.399999999999999</v>
      </c>
      <c r="I171" s="264"/>
      <c r="J171" s="260"/>
      <c r="K171" s="260"/>
      <c r="L171" s="265"/>
      <c r="M171" s="266"/>
      <c r="N171" s="267"/>
      <c r="O171" s="267"/>
      <c r="P171" s="267"/>
      <c r="Q171" s="267"/>
      <c r="R171" s="267"/>
      <c r="S171" s="267"/>
      <c r="T171" s="268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T171" s="269" t="s">
        <v>200</v>
      </c>
      <c r="AU171" s="269" t="s">
        <v>80</v>
      </c>
      <c r="AV171" s="14" t="s">
        <v>82</v>
      </c>
      <c r="AW171" s="14" t="s">
        <v>30</v>
      </c>
      <c r="AX171" s="14" t="s">
        <v>73</v>
      </c>
      <c r="AY171" s="269" t="s">
        <v>189</v>
      </c>
    </row>
    <row r="172" s="15" customFormat="1">
      <c r="A172" s="15"/>
      <c r="B172" s="270"/>
      <c r="C172" s="271"/>
      <c r="D172" s="242" t="s">
        <v>200</v>
      </c>
      <c r="E172" s="272" t="s">
        <v>1</v>
      </c>
      <c r="F172" s="273" t="s">
        <v>207</v>
      </c>
      <c r="G172" s="271"/>
      <c r="H172" s="274">
        <v>133.03999999999999</v>
      </c>
      <c r="I172" s="275"/>
      <c r="J172" s="271"/>
      <c r="K172" s="271"/>
      <c r="L172" s="276"/>
      <c r="M172" s="277"/>
      <c r="N172" s="278"/>
      <c r="O172" s="278"/>
      <c r="P172" s="278"/>
      <c r="Q172" s="278"/>
      <c r="R172" s="278"/>
      <c r="S172" s="278"/>
      <c r="T172" s="279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T172" s="280" t="s">
        <v>200</v>
      </c>
      <c r="AU172" s="280" t="s">
        <v>80</v>
      </c>
      <c r="AV172" s="15" t="s">
        <v>195</v>
      </c>
      <c r="AW172" s="15" t="s">
        <v>30</v>
      </c>
      <c r="AX172" s="15" t="s">
        <v>80</v>
      </c>
      <c r="AY172" s="280" t="s">
        <v>189</v>
      </c>
    </row>
    <row r="173" s="2" customFormat="1" ht="33" customHeight="1">
      <c r="A173" s="39"/>
      <c r="B173" s="40"/>
      <c r="C173" s="228" t="s">
        <v>241</v>
      </c>
      <c r="D173" s="228" t="s">
        <v>191</v>
      </c>
      <c r="E173" s="229" t="s">
        <v>4991</v>
      </c>
      <c r="F173" s="230" t="s">
        <v>4992</v>
      </c>
      <c r="G173" s="231" t="s">
        <v>194</v>
      </c>
      <c r="H173" s="232">
        <v>72.936999999999998</v>
      </c>
      <c r="I173" s="233"/>
      <c r="J173" s="234">
        <f>ROUND(I173*H173,2)</f>
        <v>0</v>
      </c>
      <c r="K173" s="235"/>
      <c r="L173" s="45"/>
      <c r="M173" s="236" t="s">
        <v>1</v>
      </c>
      <c r="N173" s="237" t="s">
        <v>38</v>
      </c>
      <c r="O173" s="92"/>
      <c r="P173" s="238">
        <f>O173*H173</f>
        <v>0</v>
      </c>
      <c r="Q173" s="238">
        <v>0</v>
      </c>
      <c r="R173" s="238">
        <f>Q173*H173</f>
        <v>0</v>
      </c>
      <c r="S173" s="238">
        <v>0</v>
      </c>
      <c r="T173" s="239">
        <f>S173*H173</f>
        <v>0</v>
      </c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R173" s="240" t="s">
        <v>195</v>
      </c>
      <c r="AT173" s="240" t="s">
        <v>191</v>
      </c>
      <c r="AU173" s="240" t="s">
        <v>80</v>
      </c>
      <c r="AY173" s="18" t="s">
        <v>189</v>
      </c>
      <c r="BE173" s="241">
        <f>IF(N173="základní",J173,0)</f>
        <v>0</v>
      </c>
      <c r="BF173" s="241">
        <f>IF(N173="snížená",J173,0)</f>
        <v>0</v>
      </c>
      <c r="BG173" s="241">
        <f>IF(N173="zákl. přenesená",J173,0)</f>
        <v>0</v>
      </c>
      <c r="BH173" s="241">
        <f>IF(N173="sníž. přenesená",J173,0)</f>
        <v>0</v>
      </c>
      <c r="BI173" s="241">
        <f>IF(N173="nulová",J173,0)</f>
        <v>0</v>
      </c>
      <c r="BJ173" s="18" t="s">
        <v>80</v>
      </c>
      <c r="BK173" s="241">
        <f>ROUND(I173*H173,2)</f>
        <v>0</v>
      </c>
      <c r="BL173" s="18" t="s">
        <v>195</v>
      </c>
      <c r="BM173" s="240" t="s">
        <v>4993</v>
      </c>
    </row>
    <row r="174" s="2" customFormat="1">
      <c r="A174" s="39"/>
      <c r="B174" s="40"/>
      <c r="C174" s="41"/>
      <c r="D174" s="242" t="s">
        <v>197</v>
      </c>
      <c r="E174" s="41"/>
      <c r="F174" s="243" t="s">
        <v>4992</v>
      </c>
      <c r="G174" s="41"/>
      <c r="H174" s="41"/>
      <c r="I174" s="244"/>
      <c r="J174" s="41"/>
      <c r="K174" s="41"/>
      <c r="L174" s="45"/>
      <c r="M174" s="245"/>
      <c r="N174" s="246"/>
      <c r="O174" s="92"/>
      <c r="P174" s="92"/>
      <c r="Q174" s="92"/>
      <c r="R174" s="92"/>
      <c r="S174" s="92"/>
      <c r="T174" s="93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T174" s="18" t="s">
        <v>197</v>
      </c>
      <c r="AU174" s="18" t="s">
        <v>80</v>
      </c>
    </row>
    <row r="175" s="2" customFormat="1">
      <c r="A175" s="39"/>
      <c r="B175" s="40"/>
      <c r="C175" s="41"/>
      <c r="D175" s="247" t="s">
        <v>198</v>
      </c>
      <c r="E175" s="41"/>
      <c r="F175" s="248" t="s">
        <v>4994</v>
      </c>
      <c r="G175" s="41"/>
      <c r="H175" s="41"/>
      <c r="I175" s="244"/>
      <c r="J175" s="41"/>
      <c r="K175" s="41"/>
      <c r="L175" s="45"/>
      <c r="M175" s="245"/>
      <c r="N175" s="246"/>
      <c r="O175" s="92"/>
      <c r="P175" s="92"/>
      <c r="Q175" s="92"/>
      <c r="R175" s="92"/>
      <c r="S175" s="92"/>
      <c r="T175" s="93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T175" s="18" t="s">
        <v>198</v>
      </c>
      <c r="AU175" s="18" t="s">
        <v>80</v>
      </c>
    </row>
    <row r="176" s="13" customFormat="1">
      <c r="A176" s="13"/>
      <c r="B176" s="249"/>
      <c r="C176" s="250"/>
      <c r="D176" s="242" t="s">
        <v>200</v>
      </c>
      <c r="E176" s="251" t="s">
        <v>1</v>
      </c>
      <c r="F176" s="252" t="s">
        <v>4961</v>
      </c>
      <c r="G176" s="250"/>
      <c r="H176" s="251" t="s">
        <v>1</v>
      </c>
      <c r="I176" s="253"/>
      <c r="J176" s="250"/>
      <c r="K176" s="250"/>
      <c r="L176" s="254"/>
      <c r="M176" s="255"/>
      <c r="N176" s="256"/>
      <c r="O176" s="256"/>
      <c r="P176" s="256"/>
      <c r="Q176" s="256"/>
      <c r="R176" s="256"/>
      <c r="S176" s="256"/>
      <c r="T176" s="257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58" t="s">
        <v>200</v>
      </c>
      <c r="AU176" s="258" t="s">
        <v>80</v>
      </c>
      <c r="AV176" s="13" t="s">
        <v>80</v>
      </c>
      <c r="AW176" s="13" t="s">
        <v>30</v>
      </c>
      <c r="AX176" s="13" t="s">
        <v>73</v>
      </c>
      <c r="AY176" s="258" t="s">
        <v>189</v>
      </c>
    </row>
    <row r="177" s="13" customFormat="1">
      <c r="A177" s="13"/>
      <c r="B177" s="249"/>
      <c r="C177" s="250"/>
      <c r="D177" s="242" t="s">
        <v>200</v>
      </c>
      <c r="E177" s="251" t="s">
        <v>1</v>
      </c>
      <c r="F177" s="252" t="s">
        <v>4995</v>
      </c>
      <c r="G177" s="250"/>
      <c r="H177" s="251" t="s">
        <v>1</v>
      </c>
      <c r="I177" s="253"/>
      <c r="J177" s="250"/>
      <c r="K177" s="250"/>
      <c r="L177" s="254"/>
      <c r="M177" s="255"/>
      <c r="N177" s="256"/>
      <c r="O177" s="256"/>
      <c r="P177" s="256"/>
      <c r="Q177" s="256"/>
      <c r="R177" s="256"/>
      <c r="S177" s="256"/>
      <c r="T177" s="257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58" t="s">
        <v>200</v>
      </c>
      <c r="AU177" s="258" t="s">
        <v>80</v>
      </c>
      <c r="AV177" s="13" t="s">
        <v>80</v>
      </c>
      <c r="AW177" s="13" t="s">
        <v>30</v>
      </c>
      <c r="AX177" s="13" t="s">
        <v>73</v>
      </c>
      <c r="AY177" s="258" t="s">
        <v>189</v>
      </c>
    </row>
    <row r="178" s="14" customFormat="1">
      <c r="A178" s="14"/>
      <c r="B178" s="259"/>
      <c r="C178" s="260"/>
      <c r="D178" s="242" t="s">
        <v>200</v>
      </c>
      <c r="E178" s="261" t="s">
        <v>1</v>
      </c>
      <c r="F178" s="262" t="s">
        <v>4996</v>
      </c>
      <c r="G178" s="260"/>
      <c r="H178" s="263">
        <v>12.725</v>
      </c>
      <c r="I178" s="264"/>
      <c r="J178" s="260"/>
      <c r="K178" s="260"/>
      <c r="L178" s="265"/>
      <c r="M178" s="266"/>
      <c r="N178" s="267"/>
      <c r="O178" s="267"/>
      <c r="P178" s="267"/>
      <c r="Q178" s="267"/>
      <c r="R178" s="267"/>
      <c r="S178" s="267"/>
      <c r="T178" s="268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T178" s="269" t="s">
        <v>200</v>
      </c>
      <c r="AU178" s="269" t="s">
        <v>80</v>
      </c>
      <c r="AV178" s="14" t="s">
        <v>82</v>
      </c>
      <c r="AW178" s="14" t="s">
        <v>30</v>
      </c>
      <c r="AX178" s="14" t="s">
        <v>73</v>
      </c>
      <c r="AY178" s="269" t="s">
        <v>189</v>
      </c>
    </row>
    <row r="179" s="13" customFormat="1">
      <c r="A179" s="13"/>
      <c r="B179" s="249"/>
      <c r="C179" s="250"/>
      <c r="D179" s="242" t="s">
        <v>200</v>
      </c>
      <c r="E179" s="251" t="s">
        <v>1</v>
      </c>
      <c r="F179" s="252" t="s">
        <v>4997</v>
      </c>
      <c r="G179" s="250"/>
      <c r="H179" s="251" t="s">
        <v>1</v>
      </c>
      <c r="I179" s="253"/>
      <c r="J179" s="250"/>
      <c r="K179" s="250"/>
      <c r="L179" s="254"/>
      <c r="M179" s="255"/>
      <c r="N179" s="256"/>
      <c r="O179" s="256"/>
      <c r="P179" s="256"/>
      <c r="Q179" s="256"/>
      <c r="R179" s="256"/>
      <c r="S179" s="256"/>
      <c r="T179" s="257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T179" s="258" t="s">
        <v>200</v>
      </c>
      <c r="AU179" s="258" t="s">
        <v>80</v>
      </c>
      <c r="AV179" s="13" t="s">
        <v>80</v>
      </c>
      <c r="AW179" s="13" t="s">
        <v>30</v>
      </c>
      <c r="AX179" s="13" t="s">
        <v>73</v>
      </c>
      <c r="AY179" s="258" t="s">
        <v>189</v>
      </c>
    </row>
    <row r="180" s="14" customFormat="1">
      <c r="A180" s="14"/>
      <c r="B180" s="259"/>
      <c r="C180" s="260"/>
      <c r="D180" s="242" t="s">
        <v>200</v>
      </c>
      <c r="E180" s="261" t="s">
        <v>1</v>
      </c>
      <c r="F180" s="262" t="s">
        <v>4998</v>
      </c>
      <c r="G180" s="260"/>
      <c r="H180" s="263">
        <v>35.228000000000002</v>
      </c>
      <c r="I180" s="264"/>
      <c r="J180" s="260"/>
      <c r="K180" s="260"/>
      <c r="L180" s="265"/>
      <c r="M180" s="266"/>
      <c r="N180" s="267"/>
      <c r="O180" s="267"/>
      <c r="P180" s="267"/>
      <c r="Q180" s="267"/>
      <c r="R180" s="267"/>
      <c r="S180" s="267"/>
      <c r="T180" s="268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T180" s="269" t="s">
        <v>200</v>
      </c>
      <c r="AU180" s="269" t="s">
        <v>80</v>
      </c>
      <c r="AV180" s="14" t="s">
        <v>82</v>
      </c>
      <c r="AW180" s="14" t="s">
        <v>30</v>
      </c>
      <c r="AX180" s="14" t="s">
        <v>73</v>
      </c>
      <c r="AY180" s="269" t="s">
        <v>189</v>
      </c>
    </row>
    <row r="181" s="14" customFormat="1">
      <c r="A181" s="14"/>
      <c r="B181" s="259"/>
      <c r="C181" s="260"/>
      <c r="D181" s="242" t="s">
        <v>200</v>
      </c>
      <c r="E181" s="261" t="s">
        <v>1</v>
      </c>
      <c r="F181" s="262" t="s">
        <v>4999</v>
      </c>
      <c r="G181" s="260"/>
      <c r="H181" s="263">
        <v>24.984000000000002</v>
      </c>
      <c r="I181" s="264"/>
      <c r="J181" s="260"/>
      <c r="K181" s="260"/>
      <c r="L181" s="265"/>
      <c r="M181" s="266"/>
      <c r="N181" s="267"/>
      <c r="O181" s="267"/>
      <c r="P181" s="267"/>
      <c r="Q181" s="267"/>
      <c r="R181" s="267"/>
      <c r="S181" s="267"/>
      <c r="T181" s="268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T181" s="269" t="s">
        <v>200</v>
      </c>
      <c r="AU181" s="269" t="s">
        <v>80</v>
      </c>
      <c r="AV181" s="14" t="s">
        <v>82</v>
      </c>
      <c r="AW181" s="14" t="s">
        <v>30</v>
      </c>
      <c r="AX181" s="14" t="s">
        <v>73</v>
      </c>
      <c r="AY181" s="269" t="s">
        <v>189</v>
      </c>
    </row>
    <row r="182" s="15" customFormat="1">
      <c r="A182" s="15"/>
      <c r="B182" s="270"/>
      <c r="C182" s="271"/>
      <c r="D182" s="242" t="s">
        <v>200</v>
      </c>
      <c r="E182" s="272" t="s">
        <v>1</v>
      </c>
      <c r="F182" s="273" t="s">
        <v>207</v>
      </c>
      <c r="G182" s="271"/>
      <c r="H182" s="274">
        <v>72.937000000000012</v>
      </c>
      <c r="I182" s="275"/>
      <c r="J182" s="271"/>
      <c r="K182" s="271"/>
      <c r="L182" s="276"/>
      <c r="M182" s="277"/>
      <c r="N182" s="278"/>
      <c r="O182" s="278"/>
      <c r="P182" s="278"/>
      <c r="Q182" s="278"/>
      <c r="R182" s="278"/>
      <c r="S182" s="278"/>
      <c r="T182" s="279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T182" s="280" t="s">
        <v>200</v>
      </c>
      <c r="AU182" s="280" t="s">
        <v>80</v>
      </c>
      <c r="AV182" s="15" t="s">
        <v>195</v>
      </c>
      <c r="AW182" s="15" t="s">
        <v>30</v>
      </c>
      <c r="AX182" s="15" t="s">
        <v>80</v>
      </c>
      <c r="AY182" s="280" t="s">
        <v>189</v>
      </c>
    </row>
    <row r="183" s="2" customFormat="1" ht="33" customHeight="1">
      <c r="A183" s="39"/>
      <c r="B183" s="40"/>
      <c r="C183" s="228" t="s">
        <v>247</v>
      </c>
      <c r="D183" s="228" t="s">
        <v>191</v>
      </c>
      <c r="E183" s="229" t="s">
        <v>5000</v>
      </c>
      <c r="F183" s="230" t="s">
        <v>5001</v>
      </c>
      <c r="G183" s="231" t="s">
        <v>194</v>
      </c>
      <c r="H183" s="232">
        <v>21.466999999999999</v>
      </c>
      <c r="I183" s="233"/>
      <c r="J183" s="234">
        <f>ROUND(I183*H183,2)</f>
        <v>0</v>
      </c>
      <c r="K183" s="235"/>
      <c r="L183" s="45"/>
      <c r="M183" s="236" t="s">
        <v>1</v>
      </c>
      <c r="N183" s="237" t="s">
        <v>38</v>
      </c>
      <c r="O183" s="92"/>
      <c r="P183" s="238">
        <f>O183*H183</f>
        <v>0</v>
      </c>
      <c r="Q183" s="238">
        <v>0</v>
      </c>
      <c r="R183" s="238">
        <f>Q183*H183</f>
        <v>0</v>
      </c>
      <c r="S183" s="238">
        <v>0</v>
      </c>
      <c r="T183" s="239">
        <f>S183*H183</f>
        <v>0</v>
      </c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R183" s="240" t="s">
        <v>195</v>
      </c>
      <c r="AT183" s="240" t="s">
        <v>191</v>
      </c>
      <c r="AU183" s="240" t="s">
        <v>80</v>
      </c>
      <c r="AY183" s="18" t="s">
        <v>189</v>
      </c>
      <c r="BE183" s="241">
        <f>IF(N183="základní",J183,0)</f>
        <v>0</v>
      </c>
      <c r="BF183" s="241">
        <f>IF(N183="snížená",J183,0)</f>
        <v>0</v>
      </c>
      <c r="BG183" s="241">
        <f>IF(N183="zákl. přenesená",J183,0)</f>
        <v>0</v>
      </c>
      <c r="BH183" s="241">
        <f>IF(N183="sníž. přenesená",J183,0)</f>
        <v>0</v>
      </c>
      <c r="BI183" s="241">
        <f>IF(N183="nulová",J183,0)</f>
        <v>0</v>
      </c>
      <c r="BJ183" s="18" t="s">
        <v>80</v>
      </c>
      <c r="BK183" s="241">
        <f>ROUND(I183*H183,2)</f>
        <v>0</v>
      </c>
      <c r="BL183" s="18" t="s">
        <v>195</v>
      </c>
      <c r="BM183" s="240" t="s">
        <v>5002</v>
      </c>
    </row>
    <row r="184" s="2" customFormat="1">
      <c r="A184" s="39"/>
      <c r="B184" s="40"/>
      <c r="C184" s="41"/>
      <c r="D184" s="242" t="s">
        <v>197</v>
      </c>
      <c r="E184" s="41"/>
      <c r="F184" s="243" t="s">
        <v>5001</v>
      </c>
      <c r="G184" s="41"/>
      <c r="H184" s="41"/>
      <c r="I184" s="244"/>
      <c r="J184" s="41"/>
      <c r="K184" s="41"/>
      <c r="L184" s="45"/>
      <c r="M184" s="245"/>
      <c r="N184" s="246"/>
      <c r="O184" s="92"/>
      <c r="P184" s="92"/>
      <c r="Q184" s="92"/>
      <c r="R184" s="92"/>
      <c r="S184" s="92"/>
      <c r="T184" s="93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T184" s="18" t="s">
        <v>197</v>
      </c>
      <c r="AU184" s="18" t="s">
        <v>80</v>
      </c>
    </row>
    <row r="185" s="2" customFormat="1">
      <c r="A185" s="39"/>
      <c r="B185" s="40"/>
      <c r="C185" s="41"/>
      <c r="D185" s="247" t="s">
        <v>198</v>
      </c>
      <c r="E185" s="41"/>
      <c r="F185" s="248" t="s">
        <v>5003</v>
      </c>
      <c r="G185" s="41"/>
      <c r="H185" s="41"/>
      <c r="I185" s="244"/>
      <c r="J185" s="41"/>
      <c r="K185" s="41"/>
      <c r="L185" s="45"/>
      <c r="M185" s="245"/>
      <c r="N185" s="246"/>
      <c r="O185" s="92"/>
      <c r="P185" s="92"/>
      <c r="Q185" s="92"/>
      <c r="R185" s="92"/>
      <c r="S185" s="92"/>
      <c r="T185" s="93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T185" s="18" t="s">
        <v>198</v>
      </c>
      <c r="AU185" s="18" t="s">
        <v>80</v>
      </c>
    </row>
    <row r="186" s="13" customFormat="1">
      <c r="A186" s="13"/>
      <c r="B186" s="249"/>
      <c r="C186" s="250"/>
      <c r="D186" s="242" t="s">
        <v>200</v>
      </c>
      <c r="E186" s="251" t="s">
        <v>1</v>
      </c>
      <c r="F186" s="252" t="s">
        <v>4961</v>
      </c>
      <c r="G186" s="250"/>
      <c r="H186" s="251" t="s">
        <v>1</v>
      </c>
      <c r="I186" s="253"/>
      <c r="J186" s="250"/>
      <c r="K186" s="250"/>
      <c r="L186" s="254"/>
      <c r="M186" s="255"/>
      <c r="N186" s="256"/>
      <c r="O186" s="256"/>
      <c r="P186" s="256"/>
      <c r="Q186" s="256"/>
      <c r="R186" s="256"/>
      <c r="S186" s="256"/>
      <c r="T186" s="257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258" t="s">
        <v>200</v>
      </c>
      <c r="AU186" s="258" t="s">
        <v>80</v>
      </c>
      <c r="AV186" s="13" t="s">
        <v>80</v>
      </c>
      <c r="AW186" s="13" t="s">
        <v>30</v>
      </c>
      <c r="AX186" s="13" t="s">
        <v>73</v>
      </c>
      <c r="AY186" s="258" t="s">
        <v>189</v>
      </c>
    </row>
    <row r="187" s="13" customFormat="1">
      <c r="A187" s="13"/>
      <c r="B187" s="249"/>
      <c r="C187" s="250"/>
      <c r="D187" s="242" t="s">
        <v>200</v>
      </c>
      <c r="E187" s="251" t="s">
        <v>1</v>
      </c>
      <c r="F187" s="252" t="s">
        <v>4962</v>
      </c>
      <c r="G187" s="250"/>
      <c r="H187" s="251" t="s">
        <v>1</v>
      </c>
      <c r="I187" s="253"/>
      <c r="J187" s="250"/>
      <c r="K187" s="250"/>
      <c r="L187" s="254"/>
      <c r="M187" s="255"/>
      <c r="N187" s="256"/>
      <c r="O187" s="256"/>
      <c r="P187" s="256"/>
      <c r="Q187" s="256"/>
      <c r="R187" s="256"/>
      <c r="S187" s="256"/>
      <c r="T187" s="257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T187" s="258" t="s">
        <v>200</v>
      </c>
      <c r="AU187" s="258" t="s">
        <v>80</v>
      </c>
      <c r="AV187" s="13" t="s">
        <v>80</v>
      </c>
      <c r="AW187" s="13" t="s">
        <v>30</v>
      </c>
      <c r="AX187" s="13" t="s">
        <v>73</v>
      </c>
      <c r="AY187" s="258" t="s">
        <v>189</v>
      </c>
    </row>
    <row r="188" s="14" customFormat="1">
      <c r="A188" s="14"/>
      <c r="B188" s="259"/>
      <c r="C188" s="260"/>
      <c r="D188" s="242" t="s">
        <v>200</v>
      </c>
      <c r="E188" s="261" t="s">
        <v>1</v>
      </c>
      <c r="F188" s="262" t="s">
        <v>5004</v>
      </c>
      <c r="G188" s="260"/>
      <c r="H188" s="263">
        <v>2.4670000000000001</v>
      </c>
      <c r="I188" s="264"/>
      <c r="J188" s="260"/>
      <c r="K188" s="260"/>
      <c r="L188" s="265"/>
      <c r="M188" s="266"/>
      <c r="N188" s="267"/>
      <c r="O188" s="267"/>
      <c r="P188" s="267"/>
      <c r="Q188" s="267"/>
      <c r="R188" s="267"/>
      <c r="S188" s="267"/>
      <c r="T188" s="268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T188" s="269" t="s">
        <v>200</v>
      </c>
      <c r="AU188" s="269" t="s">
        <v>80</v>
      </c>
      <c r="AV188" s="14" t="s">
        <v>82</v>
      </c>
      <c r="AW188" s="14" t="s">
        <v>30</v>
      </c>
      <c r="AX188" s="14" t="s">
        <v>73</v>
      </c>
      <c r="AY188" s="269" t="s">
        <v>189</v>
      </c>
    </row>
    <row r="189" s="14" customFormat="1">
      <c r="A189" s="14"/>
      <c r="B189" s="259"/>
      <c r="C189" s="260"/>
      <c r="D189" s="242" t="s">
        <v>200</v>
      </c>
      <c r="E189" s="261" t="s">
        <v>1</v>
      </c>
      <c r="F189" s="262" t="s">
        <v>5005</v>
      </c>
      <c r="G189" s="260"/>
      <c r="H189" s="263">
        <v>11.715</v>
      </c>
      <c r="I189" s="264"/>
      <c r="J189" s="260"/>
      <c r="K189" s="260"/>
      <c r="L189" s="265"/>
      <c r="M189" s="266"/>
      <c r="N189" s="267"/>
      <c r="O189" s="267"/>
      <c r="P189" s="267"/>
      <c r="Q189" s="267"/>
      <c r="R189" s="267"/>
      <c r="S189" s="267"/>
      <c r="T189" s="268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T189" s="269" t="s">
        <v>200</v>
      </c>
      <c r="AU189" s="269" t="s">
        <v>80</v>
      </c>
      <c r="AV189" s="14" t="s">
        <v>82</v>
      </c>
      <c r="AW189" s="14" t="s">
        <v>30</v>
      </c>
      <c r="AX189" s="14" t="s">
        <v>73</v>
      </c>
      <c r="AY189" s="269" t="s">
        <v>189</v>
      </c>
    </row>
    <row r="190" s="16" customFormat="1">
      <c r="A190" s="16"/>
      <c r="B190" s="292"/>
      <c r="C190" s="293"/>
      <c r="D190" s="242" t="s">
        <v>200</v>
      </c>
      <c r="E190" s="294" t="s">
        <v>1</v>
      </c>
      <c r="F190" s="295" t="s">
        <v>290</v>
      </c>
      <c r="G190" s="293"/>
      <c r="H190" s="296">
        <v>14.182</v>
      </c>
      <c r="I190" s="297"/>
      <c r="J190" s="293"/>
      <c r="K190" s="293"/>
      <c r="L190" s="298"/>
      <c r="M190" s="299"/>
      <c r="N190" s="300"/>
      <c r="O190" s="300"/>
      <c r="P190" s="300"/>
      <c r="Q190" s="300"/>
      <c r="R190" s="300"/>
      <c r="S190" s="300"/>
      <c r="T190" s="301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T190" s="302" t="s">
        <v>200</v>
      </c>
      <c r="AU190" s="302" t="s">
        <v>80</v>
      </c>
      <c r="AV190" s="16" t="s">
        <v>214</v>
      </c>
      <c r="AW190" s="16" t="s">
        <v>30</v>
      </c>
      <c r="AX190" s="16" t="s">
        <v>73</v>
      </c>
      <c r="AY190" s="302" t="s">
        <v>189</v>
      </c>
    </row>
    <row r="191" s="13" customFormat="1">
      <c r="A191" s="13"/>
      <c r="B191" s="249"/>
      <c r="C191" s="250"/>
      <c r="D191" s="242" t="s">
        <v>200</v>
      </c>
      <c r="E191" s="251" t="s">
        <v>1</v>
      </c>
      <c r="F191" s="252" t="s">
        <v>5006</v>
      </c>
      <c r="G191" s="250"/>
      <c r="H191" s="251" t="s">
        <v>1</v>
      </c>
      <c r="I191" s="253"/>
      <c r="J191" s="250"/>
      <c r="K191" s="250"/>
      <c r="L191" s="254"/>
      <c r="M191" s="255"/>
      <c r="N191" s="256"/>
      <c r="O191" s="256"/>
      <c r="P191" s="256"/>
      <c r="Q191" s="256"/>
      <c r="R191" s="256"/>
      <c r="S191" s="256"/>
      <c r="T191" s="257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T191" s="258" t="s">
        <v>200</v>
      </c>
      <c r="AU191" s="258" t="s">
        <v>80</v>
      </c>
      <c r="AV191" s="13" t="s">
        <v>80</v>
      </c>
      <c r="AW191" s="13" t="s">
        <v>30</v>
      </c>
      <c r="AX191" s="13" t="s">
        <v>73</v>
      </c>
      <c r="AY191" s="258" t="s">
        <v>189</v>
      </c>
    </row>
    <row r="192" s="14" customFormat="1">
      <c r="A192" s="14"/>
      <c r="B192" s="259"/>
      <c r="C192" s="260"/>
      <c r="D192" s="242" t="s">
        <v>200</v>
      </c>
      <c r="E192" s="261" t="s">
        <v>1</v>
      </c>
      <c r="F192" s="262" t="s">
        <v>5007</v>
      </c>
      <c r="G192" s="260"/>
      <c r="H192" s="263">
        <v>3.3250000000000002</v>
      </c>
      <c r="I192" s="264"/>
      <c r="J192" s="260"/>
      <c r="K192" s="260"/>
      <c r="L192" s="265"/>
      <c r="M192" s="266"/>
      <c r="N192" s="267"/>
      <c r="O192" s="267"/>
      <c r="P192" s="267"/>
      <c r="Q192" s="267"/>
      <c r="R192" s="267"/>
      <c r="S192" s="267"/>
      <c r="T192" s="268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T192" s="269" t="s">
        <v>200</v>
      </c>
      <c r="AU192" s="269" t="s">
        <v>80</v>
      </c>
      <c r="AV192" s="14" t="s">
        <v>82</v>
      </c>
      <c r="AW192" s="14" t="s">
        <v>30</v>
      </c>
      <c r="AX192" s="14" t="s">
        <v>73</v>
      </c>
      <c r="AY192" s="269" t="s">
        <v>189</v>
      </c>
    </row>
    <row r="193" s="14" customFormat="1">
      <c r="A193" s="14"/>
      <c r="B193" s="259"/>
      <c r="C193" s="260"/>
      <c r="D193" s="242" t="s">
        <v>200</v>
      </c>
      <c r="E193" s="261" t="s">
        <v>1</v>
      </c>
      <c r="F193" s="262" t="s">
        <v>5008</v>
      </c>
      <c r="G193" s="260"/>
      <c r="H193" s="263">
        <v>3.96</v>
      </c>
      <c r="I193" s="264"/>
      <c r="J193" s="260"/>
      <c r="K193" s="260"/>
      <c r="L193" s="265"/>
      <c r="M193" s="266"/>
      <c r="N193" s="267"/>
      <c r="O193" s="267"/>
      <c r="P193" s="267"/>
      <c r="Q193" s="267"/>
      <c r="R193" s="267"/>
      <c r="S193" s="267"/>
      <c r="T193" s="268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T193" s="269" t="s">
        <v>200</v>
      </c>
      <c r="AU193" s="269" t="s">
        <v>80</v>
      </c>
      <c r="AV193" s="14" t="s">
        <v>82</v>
      </c>
      <c r="AW193" s="14" t="s">
        <v>30</v>
      </c>
      <c r="AX193" s="14" t="s">
        <v>73</v>
      </c>
      <c r="AY193" s="269" t="s">
        <v>189</v>
      </c>
    </row>
    <row r="194" s="16" customFormat="1">
      <c r="A194" s="16"/>
      <c r="B194" s="292"/>
      <c r="C194" s="293"/>
      <c r="D194" s="242" t="s">
        <v>200</v>
      </c>
      <c r="E194" s="294" t="s">
        <v>1</v>
      </c>
      <c r="F194" s="295" t="s">
        <v>290</v>
      </c>
      <c r="G194" s="293"/>
      <c r="H194" s="296">
        <v>7.2850000000000001</v>
      </c>
      <c r="I194" s="297"/>
      <c r="J194" s="293"/>
      <c r="K194" s="293"/>
      <c r="L194" s="298"/>
      <c r="M194" s="299"/>
      <c r="N194" s="300"/>
      <c r="O194" s="300"/>
      <c r="P194" s="300"/>
      <c r="Q194" s="300"/>
      <c r="R194" s="300"/>
      <c r="S194" s="300"/>
      <c r="T194" s="301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T194" s="302" t="s">
        <v>200</v>
      </c>
      <c r="AU194" s="302" t="s">
        <v>80</v>
      </c>
      <c r="AV194" s="16" t="s">
        <v>214</v>
      </c>
      <c r="AW194" s="16" t="s">
        <v>30</v>
      </c>
      <c r="AX194" s="16" t="s">
        <v>73</v>
      </c>
      <c r="AY194" s="302" t="s">
        <v>189</v>
      </c>
    </row>
    <row r="195" s="15" customFormat="1">
      <c r="A195" s="15"/>
      <c r="B195" s="270"/>
      <c r="C195" s="271"/>
      <c r="D195" s="242" t="s">
        <v>200</v>
      </c>
      <c r="E195" s="272" t="s">
        <v>1</v>
      </c>
      <c r="F195" s="273" t="s">
        <v>207</v>
      </c>
      <c r="G195" s="271"/>
      <c r="H195" s="274">
        <v>21.467000000000002</v>
      </c>
      <c r="I195" s="275"/>
      <c r="J195" s="271"/>
      <c r="K195" s="271"/>
      <c r="L195" s="276"/>
      <c r="M195" s="277"/>
      <c r="N195" s="278"/>
      <c r="O195" s="278"/>
      <c r="P195" s="278"/>
      <c r="Q195" s="278"/>
      <c r="R195" s="278"/>
      <c r="S195" s="278"/>
      <c r="T195" s="279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T195" s="280" t="s">
        <v>200</v>
      </c>
      <c r="AU195" s="280" t="s">
        <v>80</v>
      </c>
      <c r="AV195" s="15" t="s">
        <v>195</v>
      </c>
      <c r="AW195" s="15" t="s">
        <v>30</v>
      </c>
      <c r="AX195" s="15" t="s">
        <v>80</v>
      </c>
      <c r="AY195" s="280" t="s">
        <v>189</v>
      </c>
    </row>
    <row r="196" s="2" customFormat="1" ht="24.15" customHeight="1">
      <c r="A196" s="39"/>
      <c r="B196" s="40"/>
      <c r="C196" s="228" t="s">
        <v>253</v>
      </c>
      <c r="D196" s="228" t="s">
        <v>191</v>
      </c>
      <c r="E196" s="229" t="s">
        <v>5009</v>
      </c>
      <c r="F196" s="230" t="s">
        <v>5010</v>
      </c>
      <c r="G196" s="231" t="s">
        <v>194</v>
      </c>
      <c r="H196" s="232">
        <v>19.5</v>
      </c>
      <c r="I196" s="233"/>
      <c r="J196" s="234">
        <f>ROUND(I196*H196,2)</f>
        <v>0</v>
      </c>
      <c r="K196" s="235"/>
      <c r="L196" s="45"/>
      <c r="M196" s="236" t="s">
        <v>1</v>
      </c>
      <c r="N196" s="237" t="s">
        <v>38</v>
      </c>
      <c r="O196" s="92"/>
      <c r="P196" s="238">
        <f>O196*H196</f>
        <v>0</v>
      </c>
      <c r="Q196" s="238">
        <v>0</v>
      </c>
      <c r="R196" s="238">
        <f>Q196*H196</f>
        <v>0</v>
      </c>
      <c r="S196" s="238">
        <v>0</v>
      </c>
      <c r="T196" s="239">
        <f>S196*H196</f>
        <v>0</v>
      </c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R196" s="240" t="s">
        <v>195</v>
      </c>
      <c r="AT196" s="240" t="s">
        <v>191</v>
      </c>
      <c r="AU196" s="240" t="s">
        <v>80</v>
      </c>
      <c r="AY196" s="18" t="s">
        <v>189</v>
      </c>
      <c r="BE196" s="241">
        <f>IF(N196="základní",J196,0)</f>
        <v>0</v>
      </c>
      <c r="BF196" s="241">
        <f>IF(N196="snížená",J196,0)</f>
        <v>0</v>
      </c>
      <c r="BG196" s="241">
        <f>IF(N196="zákl. přenesená",J196,0)</f>
        <v>0</v>
      </c>
      <c r="BH196" s="241">
        <f>IF(N196="sníž. přenesená",J196,0)</f>
        <v>0</v>
      </c>
      <c r="BI196" s="241">
        <f>IF(N196="nulová",J196,0)</f>
        <v>0</v>
      </c>
      <c r="BJ196" s="18" t="s">
        <v>80</v>
      </c>
      <c r="BK196" s="241">
        <f>ROUND(I196*H196,2)</f>
        <v>0</v>
      </c>
      <c r="BL196" s="18" t="s">
        <v>195</v>
      </c>
      <c r="BM196" s="240" t="s">
        <v>5011</v>
      </c>
    </row>
    <row r="197" s="2" customFormat="1">
      <c r="A197" s="39"/>
      <c r="B197" s="40"/>
      <c r="C197" s="41"/>
      <c r="D197" s="242" t="s">
        <v>197</v>
      </c>
      <c r="E197" s="41"/>
      <c r="F197" s="243" t="s">
        <v>5010</v>
      </c>
      <c r="G197" s="41"/>
      <c r="H197" s="41"/>
      <c r="I197" s="244"/>
      <c r="J197" s="41"/>
      <c r="K197" s="41"/>
      <c r="L197" s="45"/>
      <c r="M197" s="245"/>
      <c r="N197" s="246"/>
      <c r="O197" s="92"/>
      <c r="P197" s="92"/>
      <c r="Q197" s="92"/>
      <c r="R197" s="92"/>
      <c r="S197" s="92"/>
      <c r="T197" s="93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T197" s="18" t="s">
        <v>197</v>
      </c>
      <c r="AU197" s="18" t="s">
        <v>80</v>
      </c>
    </row>
    <row r="198" s="2" customFormat="1">
      <c r="A198" s="39"/>
      <c r="B198" s="40"/>
      <c r="C198" s="41"/>
      <c r="D198" s="247" t="s">
        <v>198</v>
      </c>
      <c r="E198" s="41"/>
      <c r="F198" s="248" t="s">
        <v>5012</v>
      </c>
      <c r="G198" s="41"/>
      <c r="H198" s="41"/>
      <c r="I198" s="244"/>
      <c r="J198" s="41"/>
      <c r="K198" s="41"/>
      <c r="L198" s="45"/>
      <c r="M198" s="245"/>
      <c r="N198" s="246"/>
      <c r="O198" s="92"/>
      <c r="P198" s="92"/>
      <c r="Q198" s="92"/>
      <c r="R198" s="92"/>
      <c r="S198" s="92"/>
      <c r="T198" s="93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T198" s="18" t="s">
        <v>198</v>
      </c>
      <c r="AU198" s="18" t="s">
        <v>80</v>
      </c>
    </row>
    <row r="199" s="13" customFormat="1">
      <c r="A199" s="13"/>
      <c r="B199" s="249"/>
      <c r="C199" s="250"/>
      <c r="D199" s="242" t="s">
        <v>200</v>
      </c>
      <c r="E199" s="251" t="s">
        <v>1</v>
      </c>
      <c r="F199" s="252" t="s">
        <v>4961</v>
      </c>
      <c r="G199" s="250"/>
      <c r="H199" s="251" t="s">
        <v>1</v>
      </c>
      <c r="I199" s="253"/>
      <c r="J199" s="250"/>
      <c r="K199" s="250"/>
      <c r="L199" s="254"/>
      <c r="M199" s="255"/>
      <c r="N199" s="256"/>
      <c r="O199" s="256"/>
      <c r="P199" s="256"/>
      <c r="Q199" s="256"/>
      <c r="R199" s="256"/>
      <c r="S199" s="256"/>
      <c r="T199" s="257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T199" s="258" t="s">
        <v>200</v>
      </c>
      <c r="AU199" s="258" t="s">
        <v>80</v>
      </c>
      <c r="AV199" s="13" t="s">
        <v>80</v>
      </c>
      <c r="AW199" s="13" t="s">
        <v>30</v>
      </c>
      <c r="AX199" s="13" t="s">
        <v>73</v>
      </c>
      <c r="AY199" s="258" t="s">
        <v>189</v>
      </c>
    </row>
    <row r="200" s="14" customFormat="1">
      <c r="A200" s="14"/>
      <c r="B200" s="259"/>
      <c r="C200" s="260"/>
      <c r="D200" s="242" t="s">
        <v>200</v>
      </c>
      <c r="E200" s="261" t="s">
        <v>1</v>
      </c>
      <c r="F200" s="262" t="s">
        <v>5013</v>
      </c>
      <c r="G200" s="260"/>
      <c r="H200" s="263">
        <v>19.5</v>
      </c>
      <c r="I200" s="264"/>
      <c r="J200" s="260"/>
      <c r="K200" s="260"/>
      <c r="L200" s="265"/>
      <c r="M200" s="266"/>
      <c r="N200" s="267"/>
      <c r="O200" s="267"/>
      <c r="P200" s="267"/>
      <c r="Q200" s="267"/>
      <c r="R200" s="267"/>
      <c r="S200" s="267"/>
      <c r="T200" s="268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T200" s="269" t="s">
        <v>200</v>
      </c>
      <c r="AU200" s="269" t="s">
        <v>80</v>
      </c>
      <c r="AV200" s="14" t="s">
        <v>82</v>
      </c>
      <c r="AW200" s="14" t="s">
        <v>30</v>
      </c>
      <c r="AX200" s="14" t="s">
        <v>73</v>
      </c>
      <c r="AY200" s="269" t="s">
        <v>189</v>
      </c>
    </row>
    <row r="201" s="15" customFormat="1">
      <c r="A201" s="15"/>
      <c r="B201" s="270"/>
      <c r="C201" s="271"/>
      <c r="D201" s="242" t="s">
        <v>200</v>
      </c>
      <c r="E201" s="272" t="s">
        <v>1</v>
      </c>
      <c r="F201" s="273" t="s">
        <v>207</v>
      </c>
      <c r="G201" s="271"/>
      <c r="H201" s="274">
        <v>19.5</v>
      </c>
      <c r="I201" s="275"/>
      <c r="J201" s="271"/>
      <c r="K201" s="271"/>
      <c r="L201" s="276"/>
      <c r="M201" s="277"/>
      <c r="N201" s="278"/>
      <c r="O201" s="278"/>
      <c r="P201" s="278"/>
      <c r="Q201" s="278"/>
      <c r="R201" s="278"/>
      <c r="S201" s="278"/>
      <c r="T201" s="279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T201" s="280" t="s">
        <v>200</v>
      </c>
      <c r="AU201" s="280" t="s">
        <v>80</v>
      </c>
      <c r="AV201" s="15" t="s">
        <v>195</v>
      </c>
      <c r="AW201" s="15" t="s">
        <v>30</v>
      </c>
      <c r="AX201" s="15" t="s">
        <v>80</v>
      </c>
      <c r="AY201" s="280" t="s">
        <v>189</v>
      </c>
    </row>
    <row r="202" s="2" customFormat="1" ht="21.75" customHeight="1">
      <c r="A202" s="39"/>
      <c r="B202" s="40"/>
      <c r="C202" s="228" t="s">
        <v>261</v>
      </c>
      <c r="D202" s="228" t="s">
        <v>191</v>
      </c>
      <c r="E202" s="229" t="s">
        <v>5014</v>
      </c>
      <c r="F202" s="230" t="s">
        <v>5015</v>
      </c>
      <c r="G202" s="231" t="s">
        <v>301</v>
      </c>
      <c r="H202" s="232">
        <v>52.359999999999999</v>
      </c>
      <c r="I202" s="233"/>
      <c r="J202" s="234">
        <f>ROUND(I202*H202,2)</f>
        <v>0</v>
      </c>
      <c r="K202" s="235"/>
      <c r="L202" s="45"/>
      <c r="M202" s="236" t="s">
        <v>1</v>
      </c>
      <c r="N202" s="237" t="s">
        <v>38</v>
      </c>
      <c r="O202" s="92"/>
      <c r="P202" s="238">
        <f>O202*H202</f>
        <v>0</v>
      </c>
      <c r="Q202" s="238">
        <v>0.00070100000000000002</v>
      </c>
      <c r="R202" s="238">
        <f>Q202*H202</f>
        <v>0.036704359999999998</v>
      </c>
      <c r="S202" s="238">
        <v>0</v>
      </c>
      <c r="T202" s="239">
        <f>S202*H202</f>
        <v>0</v>
      </c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R202" s="240" t="s">
        <v>195</v>
      </c>
      <c r="AT202" s="240" t="s">
        <v>191</v>
      </c>
      <c r="AU202" s="240" t="s">
        <v>80</v>
      </c>
      <c r="AY202" s="18" t="s">
        <v>189</v>
      </c>
      <c r="BE202" s="241">
        <f>IF(N202="základní",J202,0)</f>
        <v>0</v>
      </c>
      <c r="BF202" s="241">
        <f>IF(N202="snížená",J202,0)</f>
        <v>0</v>
      </c>
      <c r="BG202" s="241">
        <f>IF(N202="zákl. přenesená",J202,0)</f>
        <v>0</v>
      </c>
      <c r="BH202" s="241">
        <f>IF(N202="sníž. přenesená",J202,0)</f>
        <v>0</v>
      </c>
      <c r="BI202" s="241">
        <f>IF(N202="nulová",J202,0)</f>
        <v>0</v>
      </c>
      <c r="BJ202" s="18" t="s">
        <v>80</v>
      </c>
      <c r="BK202" s="241">
        <f>ROUND(I202*H202,2)</f>
        <v>0</v>
      </c>
      <c r="BL202" s="18" t="s">
        <v>195</v>
      </c>
      <c r="BM202" s="240" t="s">
        <v>5016</v>
      </c>
    </row>
    <row r="203" s="2" customFormat="1">
      <c r="A203" s="39"/>
      <c r="B203" s="40"/>
      <c r="C203" s="41"/>
      <c r="D203" s="242" t="s">
        <v>197</v>
      </c>
      <c r="E203" s="41"/>
      <c r="F203" s="243" t="s">
        <v>5015</v>
      </c>
      <c r="G203" s="41"/>
      <c r="H203" s="41"/>
      <c r="I203" s="244"/>
      <c r="J203" s="41"/>
      <c r="K203" s="41"/>
      <c r="L203" s="45"/>
      <c r="M203" s="245"/>
      <c r="N203" s="246"/>
      <c r="O203" s="92"/>
      <c r="P203" s="92"/>
      <c r="Q203" s="92"/>
      <c r="R203" s="92"/>
      <c r="S203" s="92"/>
      <c r="T203" s="93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T203" s="18" t="s">
        <v>197</v>
      </c>
      <c r="AU203" s="18" t="s">
        <v>80</v>
      </c>
    </row>
    <row r="204" s="2" customFormat="1">
      <c r="A204" s="39"/>
      <c r="B204" s="40"/>
      <c r="C204" s="41"/>
      <c r="D204" s="247" t="s">
        <v>198</v>
      </c>
      <c r="E204" s="41"/>
      <c r="F204" s="248" t="s">
        <v>5017</v>
      </c>
      <c r="G204" s="41"/>
      <c r="H204" s="41"/>
      <c r="I204" s="244"/>
      <c r="J204" s="41"/>
      <c r="K204" s="41"/>
      <c r="L204" s="45"/>
      <c r="M204" s="245"/>
      <c r="N204" s="246"/>
      <c r="O204" s="92"/>
      <c r="P204" s="92"/>
      <c r="Q204" s="92"/>
      <c r="R204" s="92"/>
      <c r="S204" s="92"/>
      <c r="T204" s="93"/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39"/>
      <c r="AT204" s="18" t="s">
        <v>198</v>
      </c>
      <c r="AU204" s="18" t="s">
        <v>80</v>
      </c>
    </row>
    <row r="205" s="13" customFormat="1">
      <c r="A205" s="13"/>
      <c r="B205" s="249"/>
      <c r="C205" s="250"/>
      <c r="D205" s="242" t="s">
        <v>200</v>
      </c>
      <c r="E205" s="251" t="s">
        <v>1</v>
      </c>
      <c r="F205" s="252" t="s">
        <v>4961</v>
      </c>
      <c r="G205" s="250"/>
      <c r="H205" s="251" t="s">
        <v>1</v>
      </c>
      <c r="I205" s="253"/>
      <c r="J205" s="250"/>
      <c r="K205" s="250"/>
      <c r="L205" s="254"/>
      <c r="M205" s="255"/>
      <c r="N205" s="256"/>
      <c r="O205" s="256"/>
      <c r="P205" s="256"/>
      <c r="Q205" s="256"/>
      <c r="R205" s="256"/>
      <c r="S205" s="256"/>
      <c r="T205" s="257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T205" s="258" t="s">
        <v>200</v>
      </c>
      <c r="AU205" s="258" t="s">
        <v>80</v>
      </c>
      <c r="AV205" s="13" t="s">
        <v>80</v>
      </c>
      <c r="AW205" s="13" t="s">
        <v>30</v>
      </c>
      <c r="AX205" s="13" t="s">
        <v>73</v>
      </c>
      <c r="AY205" s="258" t="s">
        <v>189</v>
      </c>
    </row>
    <row r="206" s="14" customFormat="1">
      <c r="A206" s="14"/>
      <c r="B206" s="259"/>
      <c r="C206" s="260"/>
      <c r="D206" s="242" t="s">
        <v>200</v>
      </c>
      <c r="E206" s="261" t="s">
        <v>1</v>
      </c>
      <c r="F206" s="262" t="s">
        <v>5018</v>
      </c>
      <c r="G206" s="260"/>
      <c r="H206" s="263">
        <v>52.359999999999999</v>
      </c>
      <c r="I206" s="264"/>
      <c r="J206" s="260"/>
      <c r="K206" s="260"/>
      <c r="L206" s="265"/>
      <c r="M206" s="266"/>
      <c r="N206" s="267"/>
      <c r="O206" s="267"/>
      <c r="P206" s="267"/>
      <c r="Q206" s="267"/>
      <c r="R206" s="267"/>
      <c r="S206" s="267"/>
      <c r="T206" s="268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T206" s="269" t="s">
        <v>200</v>
      </c>
      <c r="AU206" s="269" t="s">
        <v>80</v>
      </c>
      <c r="AV206" s="14" t="s">
        <v>82</v>
      </c>
      <c r="AW206" s="14" t="s">
        <v>30</v>
      </c>
      <c r="AX206" s="14" t="s">
        <v>73</v>
      </c>
      <c r="AY206" s="269" t="s">
        <v>189</v>
      </c>
    </row>
    <row r="207" s="15" customFormat="1">
      <c r="A207" s="15"/>
      <c r="B207" s="270"/>
      <c r="C207" s="271"/>
      <c r="D207" s="242" t="s">
        <v>200</v>
      </c>
      <c r="E207" s="272" t="s">
        <v>1</v>
      </c>
      <c r="F207" s="273" t="s">
        <v>207</v>
      </c>
      <c r="G207" s="271"/>
      <c r="H207" s="274">
        <v>52.359999999999999</v>
      </c>
      <c r="I207" s="275"/>
      <c r="J207" s="271"/>
      <c r="K207" s="271"/>
      <c r="L207" s="276"/>
      <c r="M207" s="277"/>
      <c r="N207" s="278"/>
      <c r="O207" s="278"/>
      <c r="P207" s="278"/>
      <c r="Q207" s="278"/>
      <c r="R207" s="278"/>
      <c r="S207" s="278"/>
      <c r="T207" s="279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T207" s="280" t="s">
        <v>200</v>
      </c>
      <c r="AU207" s="280" t="s">
        <v>80</v>
      </c>
      <c r="AV207" s="15" t="s">
        <v>195</v>
      </c>
      <c r="AW207" s="15" t="s">
        <v>30</v>
      </c>
      <c r="AX207" s="15" t="s">
        <v>80</v>
      </c>
      <c r="AY207" s="280" t="s">
        <v>189</v>
      </c>
    </row>
    <row r="208" s="2" customFormat="1" ht="16.5" customHeight="1">
      <c r="A208" s="39"/>
      <c r="B208" s="40"/>
      <c r="C208" s="228" t="s">
        <v>266</v>
      </c>
      <c r="D208" s="228" t="s">
        <v>191</v>
      </c>
      <c r="E208" s="229" t="s">
        <v>5019</v>
      </c>
      <c r="F208" s="230" t="s">
        <v>5020</v>
      </c>
      <c r="G208" s="231" t="s">
        <v>301</v>
      </c>
      <c r="H208" s="232">
        <v>52.359999999999999</v>
      </c>
      <c r="I208" s="233"/>
      <c r="J208" s="234">
        <f>ROUND(I208*H208,2)</f>
        <v>0</v>
      </c>
      <c r="K208" s="235"/>
      <c r="L208" s="45"/>
      <c r="M208" s="236" t="s">
        <v>1</v>
      </c>
      <c r="N208" s="237" t="s">
        <v>38</v>
      </c>
      <c r="O208" s="92"/>
      <c r="P208" s="238">
        <f>O208*H208</f>
        <v>0</v>
      </c>
      <c r="Q208" s="238">
        <v>0</v>
      </c>
      <c r="R208" s="238">
        <f>Q208*H208</f>
        <v>0</v>
      </c>
      <c r="S208" s="238">
        <v>0</v>
      </c>
      <c r="T208" s="239">
        <f>S208*H208</f>
        <v>0</v>
      </c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39"/>
      <c r="AR208" s="240" t="s">
        <v>195</v>
      </c>
      <c r="AT208" s="240" t="s">
        <v>191</v>
      </c>
      <c r="AU208" s="240" t="s">
        <v>80</v>
      </c>
      <c r="AY208" s="18" t="s">
        <v>189</v>
      </c>
      <c r="BE208" s="241">
        <f>IF(N208="základní",J208,0)</f>
        <v>0</v>
      </c>
      <c r="BF208" s="241">
        <f>IF(N208="snížená",J208,0)</f>
        <v>0</v>
      </c>
      <c r="BG208" s="241">
        <f>IF(N208="zákl. přenesená",J208,0)</f>
        <v>0</v>
      </c>
      <c r="BH208" s="241">
        <f>IF(N208="sníž. přenesená",J208,0)</f>
        <v>0</v>
      </c>
      <c r="BI208" s="241">
        <f>IF(N208="nulová",J208,0)</f>
        <v>0</v>
      </c>
      <c r="BJ208" s="18" t="s">
        <v>80</v>
      </c>
      <c r="BK208" s="241">
        <f>ROUND(I208*H208,2)</f>
        <v>0</v>
      </c>
      <c r="BL208" s="18" t="s">
        <v>195</v>
      </c>
      <c r="BM208" s="240" t="s">
        <v>5021</v>
      </c>
    </row>
    <row r="209" s="2" customFormat="1">
      <c r="A209" s="39"/>
      <c r="B209" s="40"/>
      <c r="C209" s="41"/>
      <c r="D209" s="242" t="s">
        <v>197</v>
      </c>
      <c r="E209" s="41"/>
      <c r="F209" s="243" t="s">
        <v>5020</v>
      </c>
      <c r="G209" s="41"/>
      <c r="H209" s="41"/>
      <c r="I209" s="244"/>
      <c r="J209" s="41"/>
      <c r="K209" s="41"/>
      <c r="L209" s="45"/>
      <c r="M209" s="245"/>
      <c r="N209" s="246"/>
      <c r="O209" s="92"/>
      <c r="P209" s="92"/>
      <c r="Q209" s="92"/>
      <c r="R209" s="92"/>
      <c r="S209" s="92"/>
      <c r="T209" s="93"/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39"/>
      <c r="AT209" s="18" t="s">
        <v>197</v>
      </c>
      <c r="AU209" s="18" t="s">
        <v>80</v>
      </c>
    </row>
    <row r="210" s="2" customFormat="1">
      <c r="A210" s="39"/>
      <c r="B210" s="40"/>
      <c r="C210" s="41"/>
      <c r="D210" s="247" t="s">
        <v>198</v>
      </c>
      <c r="E210" s="41"/>
      <c r="F210" s="248" t="s">
        <v>5022</v>
      </c>
      <c r="G210" s="41"/>
      <c r="H210" s="41"/>
      <c r="I210" s="244"/>
      <c r="J210" s="41"/>
      <c r="K210" s="41"/>
      <c r="L210" s="45"/>
      <c r="M210" s="245"/>
      <c r="N210" s="246"/>
      <c r="O210" s="92"/>
      <c r="P210" s="92"/>
      <c r="Q210" s="92"/>
      <c r="R210" s="92"/>
      <c r="S210" s="92"/>
      <c r="T210" s="93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  <c r="AT210" s="18" t="s">
        <v>198</v>
      </c>
      <c r="AU210" s="18" t="s">
        <v>80</v>
      </c>
    </row>
    <row r="211" s="13" customFormat="1">
      <c r="A211" s="13"/>
      <c r="B211" s="249"/>
      <c r="C211" s="250"/>
      <c r="D211" s="242" t="s">
        <v>200</v>
      </c>
      <c r="E211" s="251" t="s">
        <v>1</v>
      </c>
      <c r="F211" s="252" t="s">
        <v>4961</v>
      </c>
      <c r="G211" s="250"/>
      <c r="H211" s="251" t="s">
        <v>1</v>
      </c>
      <c r="I211" s="253"/>
      <c r="J211" s="250"/>
      <c r="K211" s="250"/>
      <c r="L211" s="254"/>
      <c r="M211" s="255"/>
      <c r="N211" s="256"/>
      <c r="O211" s="256"/>
      <c r="P211" s="256"/>
      <c r="Q211" s="256"/>
      <c r="R211" s="256"/>
      <c r="S211" s="256"/>
      <c r="T211" s="257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T211" s="258" t="s">
        <v>200</v>
      </c>
      <c r="AU211" s="258" t="s">
        <v>80</v>
      </c>
      <c r="AV211" s="13" t="s">
        <v>80</v>
      </c>
      <c r="AW211" s="13" t="s">
        <v>30</v>
      </c>
      <c r="AX211" s="13" t="s">
        <v>73</v>
      </c>
      <c r="AY211" s="258" t="s">
        <v>189</v>
      </c>
    </row>
    <row r="212" s="14" customFormat="1">
      <c r="A212" s="14"/>
      <c r="B212" s="259"/>
      <c r="C212" s="260"/>
      <c r="D212" s="242" t="s">
        <v>200</v>
      </c>
      <c r="E212" s="261" t="s">
        <v>1</v>
      </c>
      <c r="F212" s="262" t="s">
        <v>5018</v>
      </c>
      <c r="G212" s="260"/>
      <c r="H212" s="263">
        <v>52.359999999999999</v>
      </c>
      <c r="I212" s="264"/>
      <c r="J212" s="260"/>
      <c r="K212" s="260"/>
      <c r="L212" s="265"/>
      <c r="M212" s="266"/>
      <c r="N212" s="267"/>
      <c r="O212" s="267"/>
      <c r="P212" s="267"/>
      <c r="Q212" s="267"/>
      <c r="R212" s="267"/>
      <c r="S212" s="267"/>
      <c r="T212" s="268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T212" s="269" t="s">
        <v>200</v>
      </c>
      <c r="AU212" s="269" t="s">
        <v>80</v>
      </c>
      <c r="AV212" s="14" t="s">
        <v>82</v>
      </c>
      <c r="AW212" s="14" t="s">
        <v>30</v>
      </c>
      <c r="AX212" s="14" t="s">
        <v>73</v>
      </c>
      <c r="AY212" s="269" t="s">
        <v>189</v>
      </c>
    </row>
    <row r="213" s="15" customFormat="1">
      <c r="A213" s="15"/>
      <c r="B213" s="270"/>
      <c r="C213" s="271"/>
      <c r="D213" s="242" t="s">
        <v>200</v>
      </c>
      <c r="E213" s="272" t="s">
        <v>1</v>
      </c>
      <c r="F213" s="273" t="s">
        <v>207</v>
      </c>
      <c r="G213" s="271"/>
      <c r="H213" s="274">
        <v>52.359999999999999</v>
      </c>
      <c r="I213" s="275"/>
      <c r="J213" s="271"/>
      <c r="K213" s="271"/>
      <c r="L213" s="276"/>
      <c r="M213" s="277"/>
      <c r="N213" s="278"/>
      <c r="O213" s="278"/>
      <c r="P213" s="278"/>
      <c r="Q213" s="278"/>
      <c r="R213" s="278"/>
      <c r="S213" s="278"/>
      <c r="T213" s="279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T213" s="280" t="s">
        <v>200</v>
      </c>
      <c r="AU213" s="280" t="s">
        <v>80</v>
      </c>
      <c r="AV213" s="15" t="s">
        <v>195</v>
      </c>
      <c r="AW213" s="15" t="s">
        <v>30</v>
      </c>
      <c r="AX213" s="15" t="s">
        <v>80</v>
      </c>
      <c r="AY213" s="280" t="s">
        <v>189</v>
      </c>
    </row>
    <row r="214" s="2" customFormat="1" ht="21.75" customHeight="1">
      <c r="A214" s="39"/>
      <c r="B214" s="40"/>
      <c r="C214" s="228" t="s">
        <v>272</v>
      </c>
      <c r="D214" s="228" t="s">
        <v>191</v>
      </c>
      <c r="E214" s="229" t="s">
        <v>5023</v>
      </c>
      <c r="F214" s="230" t="s">
        <v>5024</v>
      </c>
      <c r="G214" s="231" t="s">
        <v>301</v>
      </c>
      <c r="H214" s="232">
        <v>52.359999999999999</v>
      </c>
      <c r="I214" s="233"/>
      <c r="J214" s="234">
        <f>ROUND(I214*H214,2)</f>
        <v>0</v>
      </c>
      <c r="K214" s="235"/>
      <c r="L214" s="45"/>
      <c r="M214" s="236" t="s">
        <v>1</v>
      </c>
      <c r="N214" s="237" t="s">
        <v>38</v>
      </c>
      <c r="O214" s="92"/>
      <c r="P214" s="238">
        <f>O214*H214</f>
        <v>0</v>
      </c>
      <c r="Q214" s="238">
        <v>0.00079409999999999995</v>
      </c>
      <c r="R214" s="238">
        <f>Q214*H214</f>
        <v>0.041579076</v>
      </c>
      <c r="S214" s="238">
        <v>0</v>
      </c>
      <c r="T214" s="239">
        <f>S214*H214</f>
        <v>0</v>
      </c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39"/>
      <c r="AR214" s="240" t="s">
        <v>195</v>
      </c>
      <c r="AT214" s="240" t="s">
        <v>191</v>
      </c>
      <c r="AU214" s="240" t="s">
        <v>80</v>
      </c>
      <c r="AY214" s="18" t="s">
        <v>189</v>
      </c>
      <c r="BE214" s="241">
        <f>IF(N214="základní",J214,0)</f>
        <v>0</v>
      </c>
      <c r="BF214" s="241">
        <f>IF(N214="snížená",J214,0)</f>
        <v>0</v>
      </c>
      <c r="BG214" s="241">
        <f>IF(N214="zákl. přenesená",J214,0)</f>
        <v>0</v>
      </c>
      <c r="BH214" s="241">
        <f>IF(N214="sníž. přenesená",J214,0)</f>
        <v>0</v>
      </c>
      <c r="BI214" s="241">
        <f>IF(N214="nulová",J214,0)</f>
        <v>0</v>
      </c>
      <c r="BJ214" s="18" t="s">
        <v>80</v>
      </c>
      <c r="BK214" s="241">
        <f>ROUND(I214*H214,2)</f>
        <v>0</v>
      </c>
      <c r="BL214" s="18" t="s">
        <v>195</v>
      </c>
      <c r="BM214" s="240" t="s">
        <v>5025</v>
      </c>
    </row>
    <row r="215" s="2" customFormat="1">
      <c r="A215" s="39"/>
      <c r="B215" s="40"/>
      <c r="C215" s="41"/>
      <c r="D215" s="242" t="s">
        <v>197</v>
      </c>
      <c r="E215" s="41"/>
      <c r="F215" s="243" t="s">
        <v>5024</v>
      </c>
      <c r="G215" s="41"/>
      <c r="H215" s="41"/>
      <c r="I215" s="244"/>
      <c r="J215" s="41"/>
      <c r="K215" s="41"/>
      <c r="L215" s="45"/>
      <c r="M215" s="245"/>
      <c r="N215" s="246"/>
      <c r="O215" s="92"/>
      <c r="P215" s="92"/>
      <c r="Q215" s="92"/>
      <c r="R215" s="92"/>
      <c r="S215" s="92"/>
      <c r="T215" s="93"/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  <c r="AT215" s="18" t="s">
        <v>197</v>
      </c>
      <c r="AU215" s="18" t="s">
        <v>80</v>
      </c>
    </row>
    <row r="216" s="2" customFormat="1">
      <c r="A216" s="39"/>
      <c r="B216" s="40"/>
      <c r="C216" s="41"/>
      <c r="D216" s="247" t="s">
        <v>198</v>
      </c>
      <c r="E216" s="41"/>
      <c r="F216" s="248" t="s">
        <v>5026</v>
      </c>
      <c r="G216" s="41"/>
      <c r="H216" s="41"/>
      <c r="I216" s="244"/>
      <c r="J216" s="41"/>
      <c r="K216" s="41"/>
      <c r="L216" s="45"/>
      <c r="M216" s="245"/>
      <c r="N216" s="246"/>
      <c r="O216" s="92"/>
      <c r="P216" s="92"/>
      <c r="Q216" s="92"/>
      <c r="R216" s="92"/>
      <c r="S216" s="92"/>
      <c r="T216" s="93"/>
      <c r="U216" s="39"/>
      <c r="V216" s="39"/>
      <c r="W216" s="39"/>
      <c r="X216" s="39"/>
      <c r="Y216" s="39"/>
      <c r="Z216" s="39"/>
      <c r="AA216" s="39"/>
      <c r="AB216" s="39"/>
      <c r="AC216" s="39"/>
      <c r="AD216" s="39"/>
      <c r="AE216" s="39"/>
      <c r="AT216" s="18" t="s">
        <v>198</v>
      </c>
      <c r="AU216" s="18" t="s">
        <v>80</v>
      </c>
    </row>
    <row r="217" s="13" customFormat="1">
      <c r="A217" s="13"/>
      <c r="B217" s="249"/>
      <c r="C217" s="250"/>
      <c r="D217" s="242" t="s">
        <v>200</v>
      </c>
      <c r="E217" s="251" t="s">
        <v>1</v>
      </c>
      <c r="F217" s="252" t="s">
        <v>4961</v>
      </c>
      <c r="G217" s="250"/>
      <c r="H217" s="251" t="s">
        <v>1</v>
      </c>
      <c r="I217" s="253"/>
      <c r="J217" s="250"/>
      <c r="K217" s="250"/>
      <c r="L217" s="254"/>
      <c r="M217" s="255"/>
      <c r="N217" s="256"/>
      <c r="O217" s="256"/>
      <c r="P217" s="256"/>
      <c r="Q217" s="256"/>
      <c r="R217" s="256"/>
      <c r="S217" s="256"/>
      <c r="T217" s="257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T217" s="258" t="s">
        <v>200</v>
      </c>
      <c r="AU217" s="258" t="s">
        <v>80</v>
      </c>
      <c r="AV217" s="13" t="s">
        <v>80</v>
      </c>
      <c r="AW217" s="13" t="s">
        <v>30</v>
      </c>
      <c r="AX217" s="13" t="s">
        <v>73</v>
      </c>
      <c r="AY217" s="258" t="s">
        <v>189</v>
      </c>
    </row>
    <row r="218" s="14" customFormat="1">
      <c r="A218" s="14"/>
      <c r="B218" s="259"/>
      <c r="C218" s="260"/>
      <c r="D218" s="242" t="s">
        <v>200</v>
      </c>
      <c r="E218" s="261" t="s">
        <v>1</v>
      </c>
      <c r="F218" s="262" t="s">
        <v>5018</v>
      </c>
      <c r="G218" s="260"/>
      <c r="H218" s="263">
        <v>52.359999999999999</v>
      </c>
      <c r="I218" s="264"/>
      <c r="J218" s="260"/>
      <c r="K218" s="260"/>
      <c r="L218" s="265"/>
      <c r="M218" s="266"/>
      <c r="N218" s="267"/>
      <c r="O218" s="267"/>
      <c r="P218" s="267"/>
      <c r="Q218" s="267"/>
      <c r="R218" s="267"/>
      <c r="S218" s="267"/>
      <c r="T218" s="268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T218" s="269" t="s">
        <v>200</v>
      </c>
      <c r="AU218" s="269" t="s">
        <v>80</v>
      </c>
      <c r="AV218" s="14" t="s">
        <v>82</v>
      </c>
      <c r="AW218" s="14" t="s">
        <v>30</v>
      </c>
      <c r="AX218" s="14" t="s">
        <v>73</v>
      </c>
      <c r="AY218" s="269" t="s">
        <v>189</v>
      </c>
    </row>
    <row r="219" s="15" customFormat="1">
      <c r="A219" s="15"/>
      <c r="B219" s="270"/>
      <c r="C219" s="271"/>
      <c r="D219" s="242" t="s">
        <v>200</v>
      </c>
      <c r="E219" s="272" t="s">
        <v>1</v>
      </c>
      <c r="F219" s="273" t="s">
        <v>207</v>
      </c>
      <c r="G219" s="271"/>
      <c r="H219" s="274">
        <v>52.359999999999999</v>
      </c>
      <c r="I219" s="275"/>
      <c r="J219" s="271"/>
      <c r="K219" s="271"/>
      <c r="L219" s="276"/>
      <c r="M219" s="277"/>
      <c r="N219" s="278"/>
      <c r="O219" s="278"/>
      <c r="P219" s="278"/>
      <c r="Q219" s="278"/>
      <c r="R219" s="278"/>
      <c r="S219" s="278"/>
      <c r="T219" s="279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T219" s="280" t="s">
        <v>200</v>
      </c>
      <c r="AU219" s="280" t="s">
        <v>80</v>
      </c>
      <c r="AV219" s="15" t="s">
        <v>195</v>
      </c>
      <c r="AW219" s="15" t="s">
        <v>30</v>
      </c>
      <c r="AX219" s="15" t="s">
        <v>80</v>
      </c>
      <c r="AY219" s="280" t="s">
        <v>189</v>
      </c>
    </row>
    <row r="220" s="2" customFormat="1" ht="24.15" customHeight="1">
      <c r="A220" s="39"/>
      <c r="B220" s="40"/>
      <c r="C220" s="228" t="s">
        <v>278</v>
      </c>
      <c r="D220" s="228" t="s">
        <v>191</v>
      </c>
      <c r="E220" s="229" t="s">
        <v>5027</v>
      </c>
      <c r="F220" s="230" t="s">
        <v>5028</v>
      </c>
      <c r="G220" s="231" t="s">
        <v>301</v>
      </c>
      <c r="H220" s="232">
        <v>52.359999999999999</v>
      </c>
      <c r="I220" s="233"/>
      <c r="J220" s="234">
        <f>ROUND(I220*H220,2)</f>
        <v>0</v>
      </c>
      <c r="K220" s="235"/>
      <c r="L220" s="45"/>
      <c r="M220" s="236" t="s">
        <v>1</v>
      </c>
      <c r="N220" s="237" t="s">
        <v>38</v>
      </c>
      <c r="O220" s="92"/>
      <c r="P220" s="238">
        <f>O220*H220</f>
        <v>0</v>
      </c>
      <c r="Q220" s="238">
        <v>0</v>
      </c>
      <c r="R220" s="238">
        <f>Q220*H220</f>
        <v>0</v>
      </c>
      <c r="S220" s="238">
        <v>0</v>
      </c>
      <c r="T220" s="239">
        <f>S220*H220</f>
        <v>0</v>
      </c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R220" s="240" t="s">
        <v>195</v>
      </c>
      <c r="AT220" s="240" t="s">
        <v>191</v>
      </c>
      <c r="AU220" s="240" t="s">
        <v>80</v>
      </c>
      <c r="AY220" s="18" t="s">
        <v>189</v>
      </c>
      <c r="BE220" s="241">
        <f>IF(N220="základní",J220,0)</f>
        <v>0</v>
      </c>
      <c r="BF220" s="241">
        <f>IF(N220="snížená",J220,0)</f>
        <v>0</v>
      </c>
      <c r="BG220" s="241">
        <f>IF(N220="zákl. přenesená",J220,0)</f>
        <v>0</v>
      </c>
      <c r="BH220" s="241">
        <f>IF(N220="sníž. přenesená",J220,0)</f>
        <v>0</v>
      </c>
      <c r="BI220" s="241">
        <f>IF(N220="nulová",J220,0)</f>
        <v>0</v>
      </c>
      <c r="BJ220" s="18" t="s">
        <v>80</v>
      </c>
      <c r="BK220" s="241">
        <f>ROUND(I220*H220,2)</f>
        <v>0</v>
      </c>
      <c r="BL220" s="18" t="s">
        <v>195</v>
      </c>
      <c r="BM220" s="240" t="s">
        <v>5029</v>
      </c>
    </row>
    <row r="221" s="2" customFormat="1">
      <c r="A221" s="39"/>
      <c r="B221" s="40"/>
      <c r="C221" s="41"/>
      <c r="D221" s="242" t="s">
        <v>197</v>
      </c>
      <c r="E221" s="41"/>
      <c r="F221" s="243" t="s">
        <v>5028</v>
      </c>
      <c r="G221" s="41"/>
      <c r="H221" s="41"/>
      <c r="I221" s="244"/>
      <c r="J221" s="41"/>
      <c r="K221" s="41"/>
      <c r="L221" s="45"/>
      <c r="M221" s="245"/>
      <c r="N221" s="246"/>
      <c r="O221" s="92"/>
      <c r="P221" s="92"/>
      <c r="Q221" s="92"/>
      <c r="R221" s="92"/>
      <c r="S221" s="92"/>
      <c r="T221" s="93"/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  <c r="AT221" s="18" t="s">
        <v>197</v>
      </c>
      <c r="AU221" s="18" t="s">
        <v>80</v>
      </c>
    </row>
    <row r="222" s="2" customFormat="1">
      <c r="A222" s="39"/>
      <c r="B222" s="40"/>
      <c r="C222" s="41"/>
      <c r="D222" s="247" t="s">
        <v>198</v>
      </c>
      <c r="E222" s="41"/>
      <c r="F222" s="248" t="s">
        <v>5030</v>
      </c>
      <c r="G222" s="41"/>
      <c r="H222" s="41"/>
      <c r="I222" s="244"/>
      <c r="J222" s="41"/>
      <c r="K222" s="41"/>
      <c r="L222" s="45"/>
      <c r="M222" s="245"/>
      <c r="N222" s="246"/>
      <c r="O222" s="92"/>
      <c r="P222" s="92"/>
      <c r="Q222" s="92"/>
      <c r="R222" s="92"/>
      <c r="S222" s="92"/>
      <c r="T222" s="93"/>
      <c r="U222" s="39"/>
      <c r="V222" s="39"/>
      <c r="W222" s="39"/>
      <c r="X222" s="39"/>
      <c r="Y222" s="39"/>
      <c r="Z222" s="39"/>
      <c r="AA222" s="39"/>
      <c r="AB222" s="39"/>
      <c r="AC222" s="39"/>
      <c r="AD222" s="39"/>
      <c r="AE222" s="39"/>
      <c r="AT222" s="18" t="s">
        <v>198</v>
      </c>
      <c r="AU222" s="18" t="s">
        <v>80</v>
      </c>
    </row>
    <row r="223" s="13" customFormat="1">
      <c r="A223" s="13"/>
      <c r="B223" s="249"/>
      <c r="C223" s="250"/>
      <c r="D223" s="242" t="s">
        <v>200</v>
      </c>
      <c r="E223" s="251" t="s">
        <v>1</v>
      </c>
      <c r="F223" s="252" t="s">
        <v>4961</v>
      </c>
      <c r="G223" s="250"/>
      <c r="H223" s="251" t="s">
        <v>1</v>
      </c>
      <c r="I223" s="253"/>
      <c r="J223" s="250"/>
      <c r="K223" s="250"/>
      <c r="L223" s="254"/>
      <c r="M223" s="255"/>
      <c r="N223" s="256"/>
      <c r="O223" s="256"/>
      <c r="P223" s="256"/>
      <c r="Q223" s="256"/>
      <c r="R223" s="256"/>
      <c r="S223" s="256"/>
      <c r="T223" s="257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T223" s="258" t="s">
        <v>200</v>
      </c>
      <c r="AU223" s="258" t="s">
        <v>80</v>
      </c>
      <c r="AV223" s="13" t="s">
        <v>80</v>
      </c>
      <c r="AW223" s="13" t="s">
        <v>30</v>
      </c>
      <c r="AX223" s="13" t="s">
        <v>73</v>
      </c>
      <c r="AY223" s="258" t="s">
        <v>189</v>
      </c>
    </row>
    <row r="224" s="14" customFormat="1">
      <c r="A224" s="14"/>
      <c r="B224" s="259"/>
      <c r="C224" s="260"/>
      <c r="D224" s="242" t="s">
        <v>200</v>
      </c>
      <c r="E224" s="261" t="s">
        <v>1</v>
      </c>
      <c r="F224" s="262" t="s">
        <v>5018</v>
      </c>
      <c r="G224" s="260"/>
      <c r="H224" s="263">
        <v>52.359999999999999</v>
      </c>
      <c r="I224" s="264"/>
      <c r="J224" s="260"/>
      <c r="K224" s="260"/>
      <c r="L224" s="265"/>
      <c r="M224" s="266"/>
      <c r="N224" s="267"/>
      <c r="O224" s="267"/>
      <c r="P224" s="267"/>
      <c r="Q224" s="267"/>
      <c r="R224" s="267"/>
      <c r="S224" s="267"/>
      <c r="T224" s="268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T224" s="269" t="s">
        <v>200</v>
      </c>
      <c r="AU224" s="269" t="s">
        <v>80</v>
      </c>
      <c r="AV224" s="14" t="s">
        <v>82</v>
      </c>
      <c r="AW224" s="14" t="s">
        <v>30</v>
      </c>
      <c r="AX224" s="14" t="s">
        <v>73</v>
      </c>
      <c r="AY224" s="269" t="s">
        <v>189</v>
      </c>
    </row>
    <row r="225" s="15" customFormat="1">
      <c r="A225" s="15"/>
      <c r="B225" s="270"/>
      <c r="C225" s="271"/>
      <c r="D225" s="242" t="s">
        <v>200</v>
      </c>
      <c r="E225" s="272" t="s">
        <v>1</v>
      </c>
      <c r="F225" s="273" t="s">
        <v>207</v>
      </c>
      <c r="G225" s="271"/>
      <c r="H225" s="274">
        <v>52.359999999999999</v>
      </c>
      <c r="I225" s="275"/>
      <c r="J225" s="271"/>
      <c r="K225" s="271"/>
      <c r="L225" s="276"/>
      <c r="M225" s="277"/>
      <c r="N225" s="278"/>
      <c r="O225" s="278"/>
      <c r="P225" s="278"/>
      <c r="Q225" s="278"/>
      <c r="R225" s="278"/>
      <c r="S225" s="278"/>
      <c r="T225" s="279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T225" s="280" t="s">
        <v>200</v>
      </c>
      <c r="AU225" s="280" t="s">
        <v>80</v>
      </c>
      <c r="AV225" s="15" t="s">
        <v>195</v>
      </c>
      <c r="AW225" s="15" t="s">
        <v>30</v>
      </c>
      <c r="AX225" s="15" t="s">
        <v>80</v>
      </c>
      <c r="AY225" s="280" t="s">
        <v>189</v>
      </c>
    </row>
    <row r="226" s="2" customFormat="1" ht="21.75" customHeight="1">
      <c r="A226" s="39"/>
      <c r="B226" s="40"/>
      <c r="C226" s="228" t="s">
        <v>291</v>
      </c>
      <c r="D226" s="228" t="s">
        <v>191</v>
      </c>
      <c r="E226" s="229" t="s">
        <v>5031</v>
      </c>
      <c r="F226" s="230" t="s">
        <v>5032</v>
      </c>
      <c r="G226" s="231" t="s">
        <v>301</v>
      </c>
      <c r="H226" s="232">
        <v>39.030000000000001</v>
      </c>
      <c r="I226" s="233"/>
      <c r="J226" s="234">
        <f>ROUND(I226*H226,2)</f>
        <v>0</v>
      </c>
      <c r="K226" s="235"/>
      <c r="L226" s="45"/>
      <c r="M226" s="236" t="s">
        <v>1</v>
      </c>
      <c r="N226" s="237" t="s">
        <v>38</v>
      </c>
      <c r="O226" s="92"/>
      <c r="P226" s="238">
        <f>O226*H226</f>
        <v>0</v>
      </c>
      <c r="Q226" s="238">
        <v>0.00058135999999999995</v>
      </c>
      <c r="R226" s="238">
        <f>Q226*H226</f>
        <v>0.022690480799999999</v>
      </c>
      <c r="S226" s="238">
        <v>0</v>
      </c>
      <c r="T226" s="239">
        <f>S226*H226</f>
        <v>0</v>
      </c>
      <c r="U226" s="39"/>
      <c r="V226" s="39"/>
      <c r="W226" s="39"/>
      <c r="X226" s="39"/>
      <c r="Y226" s="39"/>
      <c r="Z226" s="39"/>
      <c r="AA226" s="39"/>
      <c r="AB226" s="39"/>
      <c r="AC226" s="39"/>
      <c r="AD226" s="39"/>
      <c r="AE226" s="39"/>
      <c r="AR226" s="240" t="s">
        <v>195</v>
      </c>
      <c r="AT226" s="240" t="s">
        <v>191</v>
      </c>
      <c r="AU226" s="240" t="s">
        <v>80</v>
      </c>
      <c r="AY226" s="18" t="s">
        <v>189</v>
      </c>
      <c r="BE226" s="241">
        <f>IF(N226="základní",J226,0)</f>
        <v>0</v>
      </c>
      <c r="BF226" s="241">
        <f>IF(N226="snížená",J226,0)</f>
        <v>0</v>
      </c>
      <c r="BG226" s="241">
        <f>IF(N226="zákl. přenesená",J226,0)</f>
        <v>0</v>
      </c>
      <c r="BH226" s="241">
        <f>IF(N226="sníž. přenesená",J226,0)</f>
        <v>0</v>
      </c>
      <c r="BI226" s="241">
        <f>IF(N226="nulová",J226,0)</f>
        <v>0</v>
      </c>
      <c r="BJ226" s="18" t="s">
        <v>80</v>
      </c>
      <c r="BK226" s="241">
        <f>ROUND(I226*H226,2)</f>
        <v>0</v>
      </c>
      <c r="BL226" s="18" t="s">
        <v>195</v>
      </c>
      <c r="BM226" s="240" t="s">
        <v>5033</v>
      </c>
    </row>
    <row r="227" s="2" customFormat="1">
      <c r="A227" s="39"/>
      <c r="B227" s="40"/>
      <c r="C227" s="41"/>
      <c r="D227" s="242" t="s">
        <v>197</v>
      </c>
      <c r="E227" s="41"/>
      <c r="F227" s="243" t="s">
        <v>5032</v>
      </c>
      <c r="G227" s="41"/>
      <c r="H227" s="41"/>
      <c r="I227" s="244"/>
      <c r="J227" s="41"/>
      <c r="K227" s="41"/>
      <c r="L227" s="45"/>
      <c r="M227" s="245"/>
      <c r="N227" s="246"/>
      <c r="O227" s="92"/>
      <c r="P227" s="92"/>
      <c r="Q227" s="92"/>
      <c r="R227" s="92"/>
      <c r="S227" s="92"/>
      <c r="T227" s="93"/>
      <c r="U227" s="39"/>
      <c r="V227" s="39"/>
      <c r="W227" s="39"/>
      <c r="X227" s="39"/>
      <c r="Y227" s="39"/>
      <c r="Z227" s="39"/>
      <c r="AA227" s="39"/>
      <c r="AB227" s="39"/>
      <c r="AC227" s="39"/>
      <c r="AD227" s="39"/>
      <c r="AE227" s="39"/>
      <c r="AT227" s="18" t="s">
        <v>197</v>
      </c>
      <c r="AU227" s="18" t="s">
        <v>80</v>
      </c>
    </row>
    <row r="228" s="2" customFormat="1">
      <c r="A228" s="39"/>
      <c r="B228" s="40"/>
      <c r="C228" s="41"/>
      <c r="D228" s="247" t="s">
        <v>198</v>
      </c>
      <c r="E228" s="41"/>
      <c r="F228" s="248" t="s">
        <v>5034</v>
      </c>
      <c r="G228" s="41"/>
      <c r="H228" s="41"/>
      <c r="I228" s="244"/>
      <c r="J228" s="41"/>
      <c r="K228" s="41"/>
      <c r="L228" s="45"/>
      <c r="M228" s="245"/>
      <c r="N228" s="246"/>
      <c r="O228" s="92"/>
      <c r="P228" s="92"/>
      <c r="Q228" s="92"/>
      <c r="R228" s="92"/>
      <c r="S228" s="92"/>
      <c r="T228" s="93"/>
      <c r="U228" s="39"/>
      <c r="V228" s="39"/>
      <c r="W228" s="39"/>
      <c r="X228" s="39"/>
      <c r="Y228" s="39"/>
      <c r="Z228" s="39"/>
      <c r="AA228" s="39"/>
      <c r="AB228" s="39"/>
      <c r="AC228" s="39"/>
      <c r="AD228" s="39"/>
      <c r="AE228" s="39"/>
      <c r="AT228" s="18" t="s">
        <v>198</v>
      </c>
      <c r="AU228" s="18" t="s">
        <v>80</v>
      </c>
    </row>
    <row r="229" s="13" customFormat="1">
      <c r="A229" s="13"/>
      <c r="B229" s="249"/>
      <c r="C229" s="250"/>
      <c r="D229" s="242" t="s">
        <v>200</v>
      </c>
      <c r="E229" s="251" t="s">
        <v>1</v>
      </c>
      <c r="F229" s="252" t="s">
        <v>4961</v>
      </c>
      <c r="G229" s="250"/>
      <c r="H229" s="251" t="s">
        <v>1</v>
      </c>
      <c r="I229" s="253"/>
      <c r="J229" s="250"/>
      <c r="K229" s="250"/>
      <c r="L229" s="254"/>
      <c r="M229" s="255"/>
      <c r="N229" s="256"/>
      <c r="O229" s="256"/>
      <c r="P229" s="256"/>
      <c r="Q229" s="256"/>
      <c r="R229" s="256"/>
      <c r="S229" s="256"/>
      <c r="T229" s="257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T229" s="258" t="s">
        <v>200</v>
      </c>
      <c r="AU229" s="258" t="s">
        <v>80</v>
      </c>
      <c r="AV229" s="13" t="s">
        <v>80</v>
      </c>
      <c r="AW229" s="13" t="s">
        <v>30</v>
      </c>
      <c r="AX229" s="13" t="s">
        <v>73</v>
      </c>
      <c r="AY229" s="258" t="s">
        <v>189</v>
      </c>
    </row>
    <row r="230" s="13" customFormat="1">
      <c r="A230" s="13"/>
      <c r="B230" s="249"/>
      <c r="C230" s="250"/>
      <c r="D230" s="242" t="s">
        <v>200</v>
      </c>
      <c r="E230" s="251" t="s">
        <v>1</v>
      </c>
      <c r="F230" s="252" t="s">
        <v>4962</v>
      </c>
      <c r="G230" s="250"/>
      <c r="H230" s="251" t="s">
        <v>1</v>
      </c>
      <c r="I230" s="253"/>
      <c r="J230" s="250"/>
      <c r="K230" s="250"/>
      <c r="L230" s="254"/>
      <c r="M230" s="255"/>
      <c r="N230" s="256"/>
      <c r="O230" s="256"/>
      <c r="P230" s="256"/>
      <c r="Q230" s="256"/>
      <c r="R230" s="256"/>
      <c r="S230" s="256"/>
      <c r="T230" s="257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T230" s="258" t="s">
        <v>200</v>
      </c>
      <c r="AU230" s="258" t="s">
        <v>80</v>
      </c>
      <c r="AV230" s="13" t="s">
        <v>80</v>
      </c>
      <c r="AW230" s="13" t="s">
        <v>30</v>
      </c>
      <c r="AX230" s="13" t="s">
        <v>73</v>
      </c>
      <c r="AY230" s="258" t="s">
        <v>189</v>
      </c>
    </row>
    <row r="231" s="14" customFormat="1">
      <c r="A231" s="14"/>
      <c r="B231" s="259"/>
      <c r="C231" s="260"/>
      <c r="D231" s="242" t="s">
        <v>200</v>
      </c>
      <c r="E231" s="261" t="s">
        <v>1</v>
      </c>
      <c r="F231" s="262" t="s">
        <v>5035</v>
      </c>
      <c r="G231" s="260"/>
      <c r="H231" s="263">
        <v>4.4850000000000003</v>
      </c>
      <c r="I231" s="264"/>
      <c r="J231" s="260"/>
      <c r="K231" s="260"/>
      <c r="L231" s="265"/>
      <c r="M231" s="266"/>
      <c r="N231" s="267"/>
      <c r="O231" s="267"/>
      <c r="P231" s="267"/>
      <c r="Q231" s="267"/>
      <c r="R231" s="267"/>
      <c r="S231" s="267"/>
      <c r="T231" s="268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T231" s="269" t="s">
        <v>200</v>
      </c>
      <c r="AU231" s="269" t="s">
        <v>80</v>
      </c>
      <c r="AV231" s="14" t="s">
        <v>82</v>
      </c>
      <c r="AW231" s="14" t="s">
        <v>30</v>
      </c>
      <c r="AX231" s="14" t="s">
        <v>73</v>
      </c>
      <c r="AY231" s="269" t="s">
        <v>189</v>
      </c>
    </row>
    <row r="232" s="14" customFormat="1">
      <c r="A232" s="14"/>
      <c r="B232" s="259"/>
      <c r="C232" s="260"/>
      <c r="D232" s="242" t="s">
        <v>200</v>
      </c>
      <c r="E232" s="261" t="s">
        <v>1</v>
      </c>
      <c r="F232" s="262" t="s">
        <v>5036</v>
      </c>
      <c r="G232" s="260"/>
      <c r="H232" s="263">
        <v>21.300000000000001</v>
      </c>
      <c r="I232" s="264"/>
      <c r="J232" s="260"/>
      <c r="K232" s="260"/>
      <c r="L232" s="265"/>
      <c r="M232" s="266"/>
      <c r="N232" s="267"/>
      <c r="O232" s="267"/>
      <c r="P232" s="267"/>
      <c r="Q232" s="267"/>
      <c r="R232" s="267"/>
      <c r="S232" s="267"/>
      <c r="T232" s="268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T232" s="269" t="s">
        <v>200</v>
      </c>
      <c r="AU232" s="269" t="s">
        <v>80</v>
      </c>
      <c r="AV232" s="14" t="s">
        <v>82</v>
      </c>
      <c r="AW232" s="14" t="s">
        <v>30</v>
      </c>
      <c r="AX232" s="14" t="s">
        <v>73</v>
      </c>
      <c r="AY232" s="269" t="s">
        <v>189</v>
      </c>
    </row>
    <row r="233" s="16" customFormat="1">
      <c r="A233" s="16"/>
      <c r="B233" s="292"/>
      <c r="C233" s="293"/>
      <c r="D233" s="242" t="s">
        <v>200</v>
      </c>
      <c r="E233" s="294" t="s">
        <v>1</v>
      </c>
      <c r="F233" s="295" t="s">
        <v>290</v>
      </c>
      <c r="G233" s="293"/>
      <c r="H233" s="296">
        <v>25.785</v>
      </c>
      <c r="I233" s="297"/>
      <c r="J233" s="293"/>
      <c r="K233" s="293"/>
      <c r="L233" s="298"/>
      <c r="M233" s="299"/>
      <c r="N233" s="300"/>
      <c r="O233" s="300"/>
      <c r="P233" s="300"/>
      <c r="Q233" s="300"/>
      <c r="R233" s="300"/>
      <c r="S233" s="300"/>
      <c r="T233" s="301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T233" s="302" t="s">
        <v>200</v>
      </c>
      <c r="AU233" s="302" t="s">
        <v>80</v>
      </c>
      <c r="AV233" s="16" t="s">
        <v>214</v>
      </c>
      <c r="AW233" s="16" t="s">
        <v>30</v>
      </c>
      <c r="AX233" s="16" t="s">
        <v>73</v>
      </c>
      <c r="AY233" s="302" t="s">
        <v>189</v>
      </c>
    </row>
    <row r="234" s="13" customFormat="1">
      <c r="A234" s="13"/>
      <c r="B234" s="249"/>
      <c r="C234" s="250"/>
      <c r="D234" s="242" t="s">
        <v>200</v>
      </c>
      <c r="E234" s="251" t="s">
        <v>1</v>
      </c>
      <c r="F234" s="252" t="s">
        <v>5006</v>
      </c>
      <c r="G234" s="250"/>
      <c r="H234" s="251" t="s">
        <v>1</v>
      </c>
      <c r="I234" s="253"/>
      <c r="J234" s="250"/>
      <c r="K234" s="250"/>
      <c r="L234" s="254"/>
      <c r="M234" s="255"/>
      <c r="N234" s="256"/>
      <c r="O234" s="256"/>
      <c r="P234" s="256"/>
      <c r="Q234" s="256"/>
      <c r="R234" s="256"/>
      <c r="S234" s="256"/>
      <c r="T234" s="257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T234" s="258" t="s">
        <v>200</v>
      </c>
      <c r="AU234" s="258" t="s">
        <v>80</v>
      </c>
      <c r="AV234" s="13" t="s">
        <v>80</v>
      </c>
      <c r="AW234" s="13" t="s">
        <v>30</v>
      </c>
      <c r="AX234" s="13" t="s">
        <v>73</v>
      </c>
      <c r="AY234" s="258" t="s">
        <v>189</v>
      </c>
    </row>
    <row r="235" s="14" customFormat="1">
      <c r="A235" s="14"/>
      <c r="B235" s="259"/>
      <c r="C235" s="260"/>
      <c r="D235" s="242" t="s">
        <v>200</v>
      </c>
      <c r="E235" s="261" t="s">
        <v>1</v>
      </c>
      <c r="F235" s="262" t="s">
        <v>5037</v>
      </c>
      <c r="G235" s="260"/>
      <c r="H235" s="263">
        <v>6.0449999999999999</v>
      </c>
      <c r="I235" s="264"/>
      <c r="J235" s="260"/>
      <c r="K235" s="260"/>
      <c r="L235" s="265"/>
      <c r="M235" s="266"/>
      <c r="N235" s="267"/>
      <c r="O235" s="267"/>
      <c r="P235" s="267"/>
      <c r="Q235" s="267"/>
      <c r="R235" s="267"/>
      <c r="S235" s="267"/>
      <c r="T235" s="268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T235" s="269" t="s">
        <v>200</v>
      </c>
      <c r="AU235" s="269" t="s">
        <v>80</v>
      </c>
      <c r="AV235" s="14" t="s">
        <v>82</v>
      </c>
      <c r="AW235" s="14" t="s">
        <v>30</v>
      </c>
      <c r="AX235" s="14" t="s">
        <v>73</v>
      </c>
      <c r="AY235" s="269" t="s">
        <v>189</v>
      </c>
    </row>
    <row r="236" s="14" customFormat="1">
      <c r="A236" s="14"/>
      <c r="B236" s="259"/>
      <c r="C236" s="260"/>
      <c r="D236" s="242" t="s">
        <v>200</v>
      </c>
      <c r="E236" s="261" t="s">
        <v>1</v>
      </c>
      <c r="F236" s="262" t="s">
        <v>5038</v>
      </c>
      <c r="G236" s="260"/>
      <c r="H236" s="263">
        <v>7.2000000000000002</v>
      </c>
      <c r="I236" s="264"/>
      <c r="J236" s="260"/>
      <c r="K236" s="260"/>
      <c r="L236" s="265"/>
      <c r="M236" s="266"/>
      <c r="N236" s="267"/>
      <c r="O236" s="267"/>
      <c r="P236" s="267"/>
      <c r="Q236" s="267"/>
      <c r="R236" s="267"/>
      <c r="S236" s="267"/>
      <c r="T236" s="268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T236" s="269" t="s">
        <v>200</v>
      </c>
      <c r="AU236" s="269" t="s">
        <v>80</v>
      </c>
      <c r="AV236" s="14" t="s">
        <v>82</v>
      </c>
      <c r="AW236" s="14" t="s">
        <v>30</v>
      </c>
      <c r="AX236" s="14" t="s">
        <v>73</v>
      </c>
      <c r="AY236" s="269" t="s">
        <v>189</v>
      </c>
    </row>
    <row r="237" s="16" customFormat="1">
      <c r="A237" s="16"/>
      <c r="B237" s="292"/>
      <c r="C237" s="293"/>
      <c r="D237" s="242" t="s">
        <v>200</v>
      </c>
      <c r="E237" s="294" t="s">
        <v>1</v>
      </c>
      <c r="F237" s="295" t="s">
        <v>290</v>
      </c>
      <c r="G237" s="293"/>
      <c r="H237" s="296">
        <v>13.245000000000001</v>
      </c>
      <c r="I237" s="297"/>
      <c r="J237" s="293"/>
      <c r="K237" s="293"/>
      <c r="L237" s="298"/>
      <c r="M237" s="299"/>
      <c r="N237" s="300"/>
      <c r="O237" s="300"/>
      <c r="P237" s="300"/>
      <c r="Q237" s="300"/>
      <c r="R237" s="300"/>
      <c r="S237" s="300"/>
      <c r="T237" s="301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T237" s="302" t="s">
        <v>200</v>
      </c>
      <c r="AU237" s="302" t="s">
        <v>80</v>
      </c>
      <c r="AV237" s="16" t="s">
        <v>214</v>
      </c>
      <c r="AW237" s="16" t="s">
        <v>30</v>
      </c>
      <c r="AX237" s="16" t="s">
        <v>73</v>
      </c>
      <c r="AY237" s="302" t="s">
        <v>189</v>
      </c>
    </row>
    <row r="238" s="15" customFormat="1">
      <c r="A238" s="15"/>
      <c r="B238" s="270"/>
      <c r="C238" s="271"/>
      <c r="D238" s="242" t="s">
        <v>200</v>
      </c>
      <c r="E238" s="272" t="s">
        <v>1</v>
      </c>
      <c r="F238" s="273" t="s">
        <v>207</v>
      </c>
      <c r="G238" s="271"/>
      <c r="H238" s="274">
        <v>39.030000000000001</v>
      </c>
      <c r="I238" s="275"/>
      <c r="J238" s="271"/>
      <c r="K238" s="271"/>
      <c r="L238" s="276"/>
      <c r="M238" s="277"/>
      <c r="N238" s="278"/>
      <c r="O238" s="278"/>
      <c r="P238" s="278"/>
      <c r="Q238" s="278"/>
      <c r="R238" s="278"/>
      <c r="S238" s="278"/>
      <c r="T238" s="279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T238" s="280" t="s">
        <v>200</v>
      </c>
      <c r="AU238" s="280" t="s">
        <v>80</v>
      </c>
      <c r="AV238" s="15" t="s">
        <v>195</v>
      </c>
      <c r="AW238" s="15" t="s">
        <v>30</v>
      </c>
      <c r="AX238" s="15" t="s">
        <v>80</v>
      </c>
      <c r="AY238" s="280" t="s">
        <v>189</v>
      </c>
    </row>
    <row r="239" s="2" customFormat="1" ht="21.75" customHeight="1">
      <c r="A239" s="39"/>
      <c r="B239" s="40"/>
      <c r="C239" s="228" t="s">
        <v>8</v>
      </c>
      <c r="D239" s="228" t="s">
        <v>191</v>
      </c>
      <c r="E239" s="229" t="s">
        <v>5039</v>
      </c>
      <c r="F239" s="230" t="s">
        <v>5040</v>
      </c>
      <c r="G239" s="231" t="s">
        <v>301</v>
      </c>
      <c r="H239" s="232">
        <v>39.030000000000001</v>
      </c>
      <c r="I239" s="233"/>
      <c r="J239" s="234">
        <f>ROUND(I239*H239,2)</f>
        <v>0</v>
      </c>
      <c r="K239" s="235"/>
      <c r="L239" s="45"/>
      <c r="M239" s="236" t="s">
        <v>1</v>
      </c>
      <c r="N239" s="237" t="s">
        <v>38</v>
      </c>
      <c r="O239" s="92"/>
      <c r="P239" s="238">
        <f>O239*H239</f>
        <v>0</v>
      </c>
      <c r="Q239" s="238">
        <v>0</v>
      </c>
      <c r="R239" s="238">
        <f>Q239*H239</f>
        <v>0</v>
      </c>
      <c r="S239" s="238">
        <v>0</v>
      </c>
      <c r="T239" s="239">
        <f>S239*H239</f>
        <v>0</v>
      </c>
      <c r="U239" s="39"/>
      <c r="V239" s="39"/>
      <c r="W239" s="39"/>
      <c r="X239" s="39"/>
      <c r="Y239" s="39"/>
      <c r="Z239" s="39"/>
      <c r="AA239" s="39"/>
      <c r="AB239" s="39"/>
      <c r="AC239" s="39"/>
      <c r="AD239" s="39"/>
      <c r="AE239" s="39"/>
      <c r="AR239" s="240" t="s">
        <v>195</v>
      </c>
      <c r="AT239" s="240" t="s">
        <v>191</v>
      </c>
      <c r="AU239" s="240" t="s">
        <v>80</v>
      </c>
      <c r="AY239" s="18" t="s">
        <v>189</v>
      </c>
      <c r="BE239" s="241">
        <f>IF(N239="základní",J239,0)</f>
        <v>0</v>
      </c>
      <c r="BF239" s="241">
        <f>IF(N239="snížená",J239,0)</f>
        <v>0</v>
      </c>
      <c r="BG239" s="241">
        <f>IF(N239="zákl. přenesená",J239,0)</f>
        <v>0</v>
      </c>
      <c r="BH239" s="241">
        <f>IF(N239="sníž. přenesená",J239,0)</f>
        <v>0</v>
      </c>
      <c r="BI239" s="241">
        <f>IF(N239="nulová",J239,0)</f>
        <v>0</v>
      </c>
      <c r="BJ239" s="18" t="s">
        <v>80</v>
      </c>
      <c r="BK239" s="241">
        <f>ROUND(I239*H239,2)</f>
        <v>0</v>
      </c>
      <c r="BL239" s="18" t="s">
        <v>195</v>
      </c>
      <c r="BM239" s="240" t="s">
        <v>5041</v>
      </c>
    </row>
    <row r="240" s="2" customFormat="1">
      <c r="A240" s="39"/>
      <c r="B240" s="40"/>
      <c r="C240" s="41"/>
      <c r="D240" s="242" t="s">
        <v>197</v>
      </c>
      <c r="E240" s="41"/>
      <c r="F240" s="243" t="s">
        <v>5040</v>
      </c>
      <c r="G240" s="41"/>
      <c r="H240" s="41"/>
      <c r="I240" s="244"/>
      <c r="J240" s="41"/>
      <c r="K240" s="41"/>
      <c r="L240" s="45"/>
      <c r="M240" s="245"/>
      <c r="N240" s="246"/>
      <c r="O240" s="92"/>
      <c r="P240" s="92"/>
      <c r="Q240" s="92"/>
      <c r="R240" s="92"/>
      <c r="S240" s="92"/>
      <c r="T240" s="93"/>
      <c r="U240" s="39"/>
      <c r="V240" s="39"/>
      <c r="W240" s="39"/>
      <c r="X240" s="39"/>
      <c r="Y240" s="39"/>
      <c r="Z240" s="39"/>
      <c r="AA240" s="39"/>
      <c r="AB240" s="39"/>
      <c r="AC240" s="39"/>
      <c r="AD240" s="39"/>
      <c r="AE240" s="39"/>
      <c r="AT240" s="18" t="s">
        <v>197</v>
      </c>
      <c r="AU240" s="18" t="s">
        <v>80</v>
      </c>
    </row>
    <row r="241" s="2" customFormat="1">
      <c r="A241" s="39"/>
      <c r="B241" s="40"/>
      <c r="C241" s="41"/>
      <c r="D241" s="247" t="s">
        <v>198</v>
      </c>
      <c r="E241" s="41"/>
      <c r="F241" s="248" t="s">
        <v>5042</v>
      </c>
      <c r="G241" s="41"/>
      <c r="H241" s="41"/>
      <c r="I241" s="244"/>
      <c r="J241" s="41"/>
      <c r="K241" s="41"/>
      <c r="L241" s="45"/>
      <c r="M241" s="245"/>
      <c r="N241" s="246"/>
      <c r="O241" s="92"/>
      <c r="P241" s="92"/>
      <c r="Q241" s="92"/>
      <c r="R241" s="92"/>
      <c r="S241" s="92"/>
      <c r="T241" s="93"/>
      <c r="U241" s="39"/>
      <c r="V241" s="39"/>
      <c r="W241" s="39"/>
      <c r="X241" s="39"/>
      <c r="Y241" s="39"/>
      <c r="Z241" s="39"/>
      <c r="AA241" s="39"/>
      <c r="AB241" s="39"/>
      <c r="AC241" s="39"/>
      <c r="AD241" s="39"/>
      <c r="AE241" s="39"/>
      <c r="AT241" s="18" t="s">
        <v>198</v>
      </c>
      <c r="AU241" s="18" t="s">
        <v>80</v>
      </c>
    </row>
    <row r="242" s="13" customFormat="1">
      <c r="A242" s="13"/>
      <c r="B242" s="249"/>
      <c r="C242" s="250"/>
      <c r="D242" s="242" t="s">
        <v>200</v>
      </c>
      <c r="E242" s="251" t="s">
        <v>1</v>
      </c>
      <c r="F242" s="252" t="s">
        <v>4961</v>
      </c>
      <c r="G242" s="250"/>
      <c r="H242" s="251" t="s">
        <v>1</v>
      </c>
      <c r="I242" s="253"/>
      <c r="J242" s="250"/>
      <c r="K242" s="250"/>
      <c r="L242" s="254"/>
      <c r="M242" s="255"/>
      <c r="N242" s="256"/>
      <c r="O242" s="256"/>
      <c r="P242" s="256"/>
      <c r="Q242" s="256"/>
      <c r="R242" s="256"/>
      <c r="S242" s="256"/>
      <c r="T242" s="257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T242" s="258" t="s">
        <v>200</v>
      </c>
      <c r="AU242" s="258" t="s">
        <v>80</v>
      </c>
      <c r="AV242" s="13" t="s">
        <v>80</v>
      </c>
      <c r="AW242" s="13" t="s">
        <v>30</v>
      </c>
      <c r="AX242" s="13" t="s">
        <v>73</v>
      </c>
      <c r="AY242" s="258" t="s">
        <v>189</v>
      </c>
    </row>
    <row r="243" s="13" customFormat="1">
      <c r="A243" s="13"/>
      <c r="B243" s="249"/>
      <c r="C243" s="250"/>
      <c r="D243" s="242" t="s">
        <v>200</v>
      </c>
      <c r="E243" s="251" t="s">
        <v>1</v>
      </c>
      <c r="F243" s="252" t="s">
        <v>4962</v>
      </c>
      <c r="G243" s="250"/>
      <c r="H243" s="251" t="s">
        <v>1</v>
      </c>
      <c r="I243" s="253"/>
      <c r="J243" s="250"/>
      <c r="K243" s="250"/>
      <c r="L243" s="254"/>
      <c r="M243" s="255"/>
      <c r="N243" s="256"/>
      <c r="O243" s="256"/>
      <c r="P243" s="256"/>
      <c r="Q243" s="256"/>
      <c r="R243" s="256"/>
      <c r="S243" s="256"/>
      <c r="T243" s="257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T243" s="258" t="s">
        <v>200</v>
      </c>
      <c r="AU243" s="258" t="s">
        <v>80</v>
      </c>
      <c r="AV243" s="13" t="s">
        <v>80</v>
      </c>
      <c r="AW243" s="13" t="s">
        <v>30</v>
      </c>
      <c r="AX243" s="13" t="s">
        <v>73</v>
      </c>
      <c r="AY243" s="258" t="s">
        <v>189</v>
      </c>
    </row>
    <row r="244" s="14" customFormat="1">
      <c r="A244" s="14"/>
      <c r="B244" s="259"/>
      <c r="C244" s="260"/>
      <c r="D244" s="242" t="s">
        <v>200</v>
      </c>
      <c r="E244" s="261" t="s">
        <v>1</v>
      </c>
      <c r="F244" s="262" t="s">
        <v>5035</v>
      </c>
      <c r="G244" s="260"/>
      <c r="H244" s="263">
        <v>4.4850000000000003</v>
      </c>
      <c r="I244" s="264"/>
      <c r="J244" s="260"/>
      <c r="K244" s="260"/>
      <c r="L244" s="265"/>
      <c r="M244" s="266"/>
      <c r="N244" s="267"/>
      <c r="O244" s="267"/>
      <c r="P244" s="267"/>
      <c r="Q244" s="267"/>
      <c r="R244" s="267"/>
      <c r="S244" s="267"/>
      <c r="T244" s="268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T244" s="269" t="s">
        <v>200</v>
      </c>
      <c r="AU244" s="269" t="s">
        <v>80</v>
      </c>
      <c r="AV244" s="14" t="s">
        <v>82</v>
      </c>
      <c r="AW244" s="14" t="s">
        <v>30</v>
      </c>
      <c r="AX244" s="14" t="s">
        <v>73</v>
      </c>
      <c r="AY244" s="269" t="s">
        <v>189</v>
      </c>
    </row>
    <row r="245" s="14" customFormat="1">
      <c r="A245" s="14"/>
      <c r="B245" s="259"/>
      <c r="C245" s="260"/>
      <c r="D245" s="242" t="s">
        <v>200</v>
      </c>
      <c r="E245" s="261" t="s">
        <v>1</v>
      </c>
      <c r="F245" s="262" t="s">
        <v>5036</v>
      </c>
      <c r="G245" s="260"/>
      <c r="H245" s="263">
        <v>21.300000000000001</v>
      </c>
      <c r="I245" s="264"/>
      <c r="J245" s="260"/>
      <c r="K245" s="260"/>
      <c r="L245" s="265"/>
      <c r="M245" s="266"/>
      <c r="N245" s="267"/>
      <c r="O245" s="267"/>
      <c r="P245" s="267"/>
      <c r="Q245" s="267"/>
      <c r="R245" s="267"/>
      <c r="S245" s="267"/>
      <c r="T245" s="268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T245" s="269" t="s">
        <v>200</v>
      </c>
      <c r="AU245" s="269" t="s">
        <v>80</v>
      </c>
      <c r="AV245" s="14" t="s">
        <v>82</v>
      </c>
      <c r="AW245" s="14" t="s">
        <v>30</v>
      </c>
      <c r="AX245" s="14" t="s">
        <v>73</v>
      </c>
      <c r="AY245" s="269" t="s">
        <v>189</v>
      </c>
    </row>
    <row r="246" s="16" customFormat="1">
      <c r="A246" s="16"/>
      <c r="B246" s="292"/>
      <c r="C246" s="293"/>
      <c r="D246" s="242" t="s">
        <v>200</v>
      </c>
      <c r="E246" s="294" t="s">
        <v>1</v>
      </c>
      <c r="F246" s="295" t="s">
        <v>290</v>
      </c>
      <c r="G246" s="293"/>
      <c r="H246" s="296">
        <v>25.785</v>
      </c>
      <c r="I246" s="297"/>
      <c r="J246" s="293"/>
      <c r="K246" s="293"/>
      <c r="L246" s="298"/>
      <c r="M246" s="299"/>
      <c r="N246" s="300"/>
      <c r="O246" s="300"/>
      <c r="P246" s="300"/>
      <c r="Q246" s="300"/>
      <c r="R246" s="300"/>
      <c r="S246" s="300"/>
      <c r="T246" s="301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T246" s="302" t="s">
        <v>200</v>
      </c>
      <c r="AU246" s="302" t="s">
        <v>80</v>
      </c>
      <c r="AV246" s="16" t="s">
        <v>214</v>
      </c>
      <c r="AW246" s="16" t="s">
        <v>30</v>
      </c>
      <c r="AX246" s="16" t="s">
        <v>73</v>
      </c>
      <c r="AY246" s="302" t="s">
        <v>189</v>
      </c>
    </row>
    <row r="247" s="13" customFormat="1">
      <c r="A247" s="13"/>
      <c r="B247" s="249"/>
      <c r="C247" s="250"/>
      <c r="D247" s="242" t="s">
        <v>200</v>
      </c>
      <c r="E247" s="251" t="s">
        <v>1</v>
      </c>
      <c r="F247" s="252" t="s">
        <v>5006</v>
      </c>
      <c r="G247" s="250"/>
      <c r="H247" s="251" t="s">
        <v>1</v>
      </c>
      <c r="I247" s="253"/>
      <c r="J247" s="250"/>
      <c r="K247" s="250"/>
      <c r="L247" s="254"/>
      <c r="M247" s="255"/>
      <c r="N247" s="256"/>
      <c r="O247" s="256"/>
      <c r="P247" s="256"/>
      <c r="Q247" s="256"/>
      <c r="R247" s="256"/>
      <c r="S247" s="256"/>
      <c r="T247" s="257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T247" s="258" t="s">
        <v>200</v>
      </c>
      <c r="AU247" s="258" t="s">
        <v>80</v>
      </c>
      <c r="AV247" s="13" t="s">
        <v>80</v>
      </c>
      <c r="AW247" s="13" t="s">
        <v>30</v>
      </c>
      <c r="AX247" s="13" t="s">
        <v>73</v>
      </c>
      <c r="AY247" s="258" t="s">
        <v>189</v>
      </c>
    </row>
    <row r="248" s="14" customFormat="1">
      <c r="A248" s="14"/>
      <c r="B248" s="259"/>
      <c r="C248" s="260"/>
      <c r="D248" s="242" t="s">
        <v>200</v>
      </c>
      <c r="E248" s="261" t="s">
        <v>1</v>
      </c>
      <c r="F248" s="262" t="s">
        <v>5037</v>
      </c>
      <c r="G248" s="260"/>
      <c r="H248" s="263">
        <v>6.0449999999999999</v>
      </c>
      <c r="I248" s="264"/>
      <c r="J248" s="260"/>
      <c r="K248" s="260"/>
      <c r="L248" s="265"/>
      <c r="M248" s="266"/>
      <c r="N248" s="267"/>
      <c r="O248" s="267"/>
      <c r="P248" s="267"/>
      <c r="Q248" s="267"/>
      <c r="R248" s="267"/>
      <c r="S248" s="267"/>
      <c r="T248" s="268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T248" s="269" t="s">
        <v>200</v>
      </c>
      <c r="AU248" s="269" t="s">
        <v>80</v>
      </c>
      <c r="AV248" s="14" t="s">
        <v>82</v>
      </c>
      <c r="AW248" s="14" t="s">
        <v>30</v>
      </c>
      <c r="AX248" s="14" t="s">
        <v>73</v>
      </c>
      <c r="AY248" s="269" t="s">
        <v>189</v>
      </c>
    </row>
    <row r="249" s="14" customFormat="1">
      <c r="A249" s="14"/>
      <c r="B249" s="259"/>
      <c r="C249" s="260"/>
      <c r="D249" s="242" t="s">
        <v>200</v>
      </c>
      <c r="E249" s="261" t="s">
        <v>1</v>
      </c>
      <c r="F249" s="262" t="s">
        <v>5038</v>
      </c>
      <c r="G249" s="260"/>
      <c r="H249" s="263">
        <v>7.2000000000000002</v>
      </c>
      <c r="I249" s="264"/>
      <c r="J249" s="260"/>
      <c r="K249" s="260"/>
      <c r="L249" s="265"/>
      <c r="M249" s="266"/>
      <c r="N249" s="267"/>
      <c r="O249" s="267"/>
      <c r="P249" s="267"/>
      <c r="Q249" s="267"/>
      <c r="R249" s="267"/>
      <c r="S249" s="267"/>
      <c r="T249" s="268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T249" s="269" t="s">
        <v>200</v>
      </c>
      <c r="AU249" s="269" t="s">
        <v>80</v>
      </c>
      <c r="AV249" s="14" t="s">
        <v>82</v>
      </c>
      <c r="AW249" s="14" t="s">
        <v>30</v>
      </c>
      <c r="AX249" s="14" t="s">
        <v>73</v>
      </c>
      <c r="AY249" s="269" t="s">
        <v>189</v>
      </c>
    </row>
    <row r="250" s="16" customFormat="1">
      <c r="A250" s="16"/>
      <c r="B250" s="292"/>
      <c r="C250" s="293"/>
      <c r="D250" s="242" t="s">
        <v>200</v>
      </c>
      <c r="E250" s="294" t="s">
        <v>1</v>
      </c>
      <c r="F250" s="295" t="s">
        <v>290</v>
      </c>
      <c r="G250" s="293"/>
      <c r="H250" s="296">
        <v>13.245000000000001</v>
      </c>
      <c r="I250" s="297"/>
      <c r="J250" s="293"/>
      <c r="K250" s="293"/>
      <c r="L250" s="298"/>
      <c r="M250" s="299"/>
      <c r="N250" s="300"/>
      <c r="O250" s="300"/>
      <c r="P250" s="300"/>
      <c r="Q250" s="300"/>
      <c r="R250" s="300"/>
      <c r="S250" s="300"/>
      <c r="T250" s="301"/>
      <c r="U250" s="16"/>
      <c r="V250" s="16"/>
      <c r="W250" s="16"/>
      <c r="X250" s="16"/>
      <c r="Y250" s="16"/>
      <c r="Z250" s="16"/>
      <c r="AA250" s="16"/>
      <c r="AB250" s="16"/>
      <c r="AC250" s="16"/>
      <c r="AD250" s="16"/>
      <c r="AE250" s="16"/>
      <c r="AT250" s="302" t="s">
        <v>200</v>
      </c>
      <c r="AU250" s="302" t="s">
        <v>80</v>
      </c>
      <c r="AV250" s="16" t="s">
        <v>214</v>
      </c>
      <c r="AW250" s="16" t="s">
        <v>30</v>
      </c>
      <c r="AX250" s="16" t="s">
        <v>73</v>
      </c>
      <c r="AY250" s="302" t="s">
        <v>189</v>
      </c>
    </row>
    <row r="251" s="15" customFormat="1">
      <c r="A251" s="15"/>
      <c r="B251" s="270"/>
      <c r="C251" s="271"/>
      <c r="D251" s="242" t="s">
        <v>200</v>
      </c>
      <c r="E251" s="272" t="s">
        <v>1</v>
      </c>
      <c r="F251" s="273" t="s">
        <v>207</v>
      </c>
      <c r="G251" s="271"/>
      <c r="H251" s="274">
        <v>39.030000000000001</v>
      </c>
      <c r="I251" s="275"/>
      <c r="J251" s="271"/>
      <c r="K251" s="271"/>
      <c r="L251" s="276"/>
      <c r="M251" s="277"/>
      <c r="N251" s="278"/>
      <c r="O251" s="278"/>
      <c r="P251" s="278"/>
      <c r="Q251" s="278"/>
      <c r="R251" s="278"/>
      <c r="S251" s="278"/>
      <c r="T251" s="279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T251" s="280" t="s">
        <v>200</v>
      </c>
      <c r="AU251" s="280" t="s">
        <v>80</v>
      </c>
      <c r="AV251" s="15" t="s">
        <v>195</v>
      </c>
      <c r="AW251" s="15" t="s">
        <v>30</v>
      </c>
      <c r="AX251" s="15" t="s">
        <v>80</v>
      </c>
      <c r="AY251" s="280" t="s">
        <v>189</v>
      </c>
    </row>
    <row r="252" s="2" customFormat="1" ht="33" customHeight="1">
      <c r="A252" s="39"/>
      <c r="B252" s="40"/>
      <c r="C252" s="228" t="s">
        <v>306</v>
      </c>
      <c r="D252" s="228" t="s">
        <v>191</v>
      </c>
      <c r="E252" s="229" t="s">
        <v>5043</v>
      </c>
      <c r="F252" s="230" t="s">
        <v>5044</v>
      </c>
      <c r="G252" s="231" t="s">
        <v>194</v>
      </c>
      <c r="H252" s="232">
        <v>68.688999999999993</v>
      </c>
      <c r="I252" s="233"/>
      <c r="J252" s="234">
        <f>ROUND(I252*H252,2)</f>
        <v>0</v>
      </c>
      <c r="K252" s="235"/>
      <c r="L252" s="45"/>
      <c r="M252" s="236" t="s">
        <v>1</v>
      </c>
      <c r="N252" s="237" t="s">
        <v>38</v>
      </c>
      <c r="O252" s="92"/>
      <c r="P252" s="238">
        <f>O252*H252</f>
        <v>0</v>
      </c>
      <c r="Q252" s="238">
        <v>0</v>
      </c>
      <c r="R252" s="238">
        <f>Q252*H252</f>
        <v>0</v>
      </c>
      <c r="S252" s="238">
        <v>0</v>
      </c>
      <c r="T252" s="239">
        <f>S252*H252</f>
        <v>0</v>
      </c>
      <c r="U252" s="39"/>
      <c r="V252" s="39"/>
      <c r="W252" s="39"/>
      <c r="X252" s="39"/>
      <c r="Y252" s="39"/>
      <c r="Z252" s="39"/>
      <c r="AA252" s="39"/>
      <c r="AB252" s="39"/>
      <c r="AC252" s="39"/>
      <c r="AD252" s="39"/>
      <c r="AE252" s="39"/>
      <c r="AR252" s="240" t="s">
        <v>195</v>
      </c>
      <c r="AT252" s="240" t="s">
        <v>191</v>
      </c>
      <c r="AU252" s="240" t="s">
        <v>80</v>
      </c>
      <c r="AY252" s="18" t="s">
        <v>189</v>
      </c>
      <c r="BE252" s="241">
        <f>IF(N252="základní",J252,0)</f>
        <v>0</v>
      </c>
      <c r="BF252" s="241">
        <f>IF(N252="snížená",J252,0)</f>
        <v>0</v>
      </c>
      <c r="BG252" s="241">
        <f>IF(N252="zákl. přenesená",J252,0)</f>
        <v>0</v>
      </c>
      <c r="BH252" s="241">
        <f>IF(N252="sníž. přenesená",J252,0)</f>
        <v>0</v>
      </c>
      <c r="BI252" s="241">
        <f>IF(N252="nulová",J252,0)</f>
        <v>0</v>
      </c>
      <c r="BJ252" s="18" t="s">
        <v>80</v>
      </c>
      <c r="BK252" s="241">
        <f>ROUND(I252*H252,2)</f>
        <v>0</v>
      </c>
      <c r="BL252" s="18" t="s">
        <v>195</v>
      </c>
      <c r="BM252" s="240" t="s">
        <v>5045</v>
      </c>
    </row>
    <row r="253" s="2" customFormat="1">
      <c r="A253" s="39"/>
      <c r="B253" s="40"/>
      <c r="C253" s="41"/>
      <c r="D253" s="242" t="s">
        <v>197</v>
      </c>
      <c r="E253" s="41"/>
      <c r="F253" s="243" t="s">
        <v>5044</v>
      </c>
      <c r="G253" s="41"/>
      <c r="H253" s="41"/>
      <c r="I253" s="244"/>
      <c r="J253" s="41"/>
      <c r="K253" s="41"/>
      <c r="L253" s="45"/>
      <c r="M253" s="245"/>
      <c r="N253" s="246"/>
      <c r="O253" s="92"/>
      <c r="P253" s="92"/>
      <c r="Q253" s="92"/>
      <c r="R253" s="92"/>
      <c r="S253" s="92"/>
      <c r="T253" s="93"/>
      <c r="U253" s="39"/>
      <c r="V253" s="39"/>
      <c r="W253" s="39"/>
      <c r="X253" s="39"/>
      <c r="Y253" s="39"/>
      <c r="Z253" s="39"/>
      <c r="AA253" s="39"/>
      <c r="AB253" s="39"/>
      <c r="AC253" s="39"/>
      <c r="AD253" s="39"/>
      <c r="AE253" s="39"/>
      <c r="AT253" s="18" t="s">
        <v>197</v>
      </c>
      <c r="AU253" s="18" t="s">
        <v>80</v>
      </c>
    </row>
    <row r="254" s="2" customFormat="1">
      <c r="A254" s="39"/>
      <c r="B254" s="40"/>
      <c r="C254" s="41"/>
      <c r="D254" s="247" t="s">
        <v>198</v>
      </c>
      <c r="E254" s="41"/>
      <c r="F254" s="248" t="s">
        <v>5046</v>
      </c>
      <c r="G254" s="41"/>
      <c r="H254" s="41"/>
      <c r="I254" s="244"/>
      <c r="J254" s="41"/>
      <c r="K254" s="41"/>
      <c r="L254" s="45"/>
      <c r="M254" s="245"/>
      <c r="N254" s="246"/>
      <c r="O254" s="92"/>
      <c r="P254" s="92"/>
      <c r="Q254" s="92"/>
      <c r="R254" s="92"/>
      <c r="S254" s="92"/>
      <c r="T254" s="93"/>
      <c r="U254" s="39"/>
      <c r="V254" s="39"/>
      <c r="W254" s="39"/>
      <c r="X254" s="39"/>
      <c r="Y254" s="39"/>
      <c r="Z254" s="39"/>
      <c r="AA254" s="39"/>
      <c r="AB254" s="39"/>
      <c r="AC254" s="39"/>
      <c r="AD254" s="39"/>
      <c r="AE254" s="39"/>
      <c r="AT254" s="18" t="s">
        <v>198</v>
      </c>
      <c r="AU254" s="18" t="s">
        <v>80</v>
      </c>
    </row>
    <row r="255" s="13" customFormat="1">
      <c r="A255" s="13"/>
      <c r="B255" s="249"/>
      <c r="C255" s="250"/>
      <c r="D255" s="242" t="s">
        <v>200</v>
      </c>
      <c r="E255" s="251" t="s">
        <v>1</v>
      </c>
      <c r="F255" s="252" t="s">
        <v>4961</v>
      </c>
      <c r="G255" s="250"/>
      <c r="H255" s="251" t="s">
        <v>1</v>
      </c>
      <c r="I255" s="253"/>
      <c r="J255" s="250"/>
      <c r="K255" s="250"/>
      <c r="L255" s="254"/>
      <c r="M255" s="255"/>
      <c r="N255" s="256"/>
      <c r="O255" s="256"/>
      <c r="P255" s="256"/>
      <c r="Q255" s="256"/>
      <c r="R255" s="256"/>
      <c r="S255" s="256"/>
      <c r="T255" s="257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T255" s="258" t="s">
        <v>200</v>
      </c>
      <c r="AU255" s="258" t="s">
        <v>80</v>
      </c>
      <c r="AV255" s="13" t="s">
        <v>80</v>
      </c>
      <c r="AW255" s="13" t="s">
        <v>30</v>
      </c>
      <c r="AX255" s="13" t="s">
        <v>73</v>
      </c>
      <c r="AY255" s="258" t="s">
        <v>189</v>
      </c>
    </row>
    <row r="256" s="13" customFormat="1">
      <c r="A256" s="13"/>
      <c r="B256" s="249"/>
      <c r="C256" s="250"/>
      <c r="D256" s="242" t="s">
        <v>200</v>
      </c>
      <c r="E256" s="251" t="s">
        <v>1</v>
      </c>
      <c r="F256" s="252" t="s">
        <v>5047</v>
      </c>
      <c r="G256" s="250"/>
      <c r="H256" s="251" t="s">
        <v>1</v>
      </c>
      <c r="I256" s="253"/>
      <c r="J256" s="250"/>
      <c r="K256" s="250"/>
      <c r="L256" s="254"/>
      <c r="M256" s="255"/>
      <c r="N256" s="256"/>
      <c r="O256" s="256"/>
      <c r="P256" s="256"/>
      <c r="Q256" s="256"/>
      <c r="R256" s="256"/>
      <c r="S256" s="256"/>
      <c r="T256" s="257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T256" s="258" t="s">
        <v>200</v>
      </c>
      <c r="AU256" s="258" t="s">
        <v>80</v>
      </c>
      <c r="AV256" s="13" t="s">
        <v>80</v>
      </c>
      <c r="AW256" s="13" t="s">
        <v>30</v>
      </c>
      <c r="AX256" s="13" t="s">
        <v>73</v>
      </c>
      <c r="AY256" s="258" t="s">
        <v>189</v>
      </c>
    </row>
    <row r="257" s="14" customFormat="1">
      <c r="A257" s="14"/>
      <c r="B257" s="259"/>
      <c r="C257" s="260"/>
      <c r="D257" s="242" t="s">
        <v>200</v>
      </c>
      <c r="E257" s="261" t="s">
        <v>1</v>
      </c>
      <c r="F257" s="262" t="s">
        <v>5004</v>
      </c>
      <c r="G257" s="260"/>
      <c r="H257" s="263">
        <v>2.4670000000000001</v>
      </c>
      <c r="I257" s="264"/>
      <c r="J257" s="260"/>
      <c r="K257" s="260"/>
      <c r="L257" s="265"/>
      <c r="M257" s="266"/>
      <c r="N257" s="267"/>
      <c r="O257" s="267"/>
      <c r="P257" s="267"/>
      <c r="Q257" s="267"/>
      <c r="R257" s="267"/>
      <c r="S257" s="267"/>
      <c r="T257" s="268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T257" s="269" t="s">
        <v>200</v>
      </c>
      <c r="AU257" s="269" t="s">
        <v>80</v>
      </c>
      <c r="AV257" s="14" t="s">
        <v>82</v>
      </c>
      <c r="AW257" s="14" t="s">
        <v>30</v>
      </c>
      <c r="AX257" s="14" t="s">
        <v>73</v>
      </c>
      <c r="AY257" s="269" t="s">
        <v>189</v>
      </c>
    </row>
    <row r="258" s="14" customFormat="1">
      <c r="A258" s="14"/>
      <c r="B258" s="259"/>
      <c r="C258" s="260"/>
      <c r="D258" s="242" t="s">
        <v>200</v>
      </c>
      <c r="E258" s="261" t="s">
        <v>1</v>
      </c>
      <c r="F258" s="262" t="s">
        <v>5005</v>
      </c>
      <c r="G258" s="260"/>
      <c r="H258" s="263">
        <v>11.715</v>
      </c>
      <c r="I258" s="264"/>
      <c r="J258" s="260"/>
      <c r="K258" s="260"/>
      <c r="L258" s="265"/>
      <c r="M258" s="266"/>
      <c r="N258" s="267"/>
      <c r="O258" s="267"/>
      <c r="P258" s="267"/>
      <c r="Q258" s="267"/>
      <c r="R258" s="267"/>
      <c r="S258" s="267"/>
      <c r="T258" s="268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T258" s="269" t="s">
        <v>200</v>
      </c>
      <c r="AU258" s="269" t="s">
        <v>80</v>
      </c>
      <c r="AV258" s="14" t="s">
        <v>82</v>
      </c>
      <c r="AW258" s="14" t="s">
        <v>30</v>
      </c>
      <c r="AX258" s="14" t="s">
        <v>73</v>
      </c>
      <c r="AY258" s="269" t="s">
        <v>189</v>
      </c>
    </row>
    <row r="259" s="16" customFormat="1">
      <c r="A259" s="16"/>
      <c r="B259" s="292"/>
      <c r="C259" s="293"/>
      <c r="D259" s="242" t="s">
        <v>200</v>
      </c>
      <c r="E259" s="294" t="s">
        <v>1</v>
      </c>
      <c r="F259" s="295" t="s">
        <v>290</v>
      </c>
      <c r="G259" s="293"/>
      <c r="H259" s="296">
        <v>14.182</v>
      </c>
      <c r="I259" s="297"/>
      <c r="J259" s="293"/>
      <c r="K259" s="293"/>
      <c r="L259" s="298"/>
      <c r="M259" s="299"/>
      <c r="N259" s="300"/>
      <c r="O259" s="300"/>
      <c r="P259" s="300"/>
      <c r="Q259" s="300"/>
      <c r="R259" s="300"/>
      <c r="S259" s="300"/>
      <c r="T259" s="301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  <c r="AT259" s="302" t="s">
        <v>200</v>
      </c>
      <c r="AU259" s="302" t="s">
        <v>80</v>
      </c>
      <c r="AV259" s="16" t="s">
        <v>214</v>
      </c>
      <c r="AW259" s="16" t="s">
        <v>30</v>
      </c>
      <c r="AX259" s="16" t="s">
        <v>73</v>
      </c>
      <c r="AY259" s="302" t="s">
        <v>189</v>
      </c>
    </row>
    <row r="260" s="13" customFormat="1">
      <c r="A260" s="13"/>
      <c r="B260" s="249"/>
      <c r="C260" s="250"/>
      <c r="D260" s="242" t="s">
        <v>200</v>
      </c>
      <c r="E260" s="251" t="s">
        <v>1</v>
      </c>
      <c r="F260" s="252" t="s">
        <v>5048</v>
      </c>
      <c r="G260" s="250"/>
      <c r="H260" s="251" t="s">
        <v>1</v>
      </c>
      <c r="I260" s="253"/>
      <c r="J260" s="250"/>
      <c r="K260" s="250"/>
      <c r="L260" s="254"/>
      <c r="M260" s="255"/>
      <c r="N260" s="256"/>
      <c r="O260" s="256"/>
      <c r="P260" s="256"/>
      <c r="Q260" s="256"/>
      <c r="R260" s="256"/>
      <c r="S260" s="256"/>
      <c r="T260" s="257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T260" s="258" t="s">
        <v>200</v>
      </c>
      <c r="AU260" s="258" t="s">
        <v>80</v>
      </c>
      <c r="AV260" s="13" t="s">
        <v>80</v>
      </c>
      <c r="AW260" s="13" t="s">
        <v>30</v>
      </c>
      <c r="AX260" s="13" t="s">
        <v>73</v>
      </c>
      <c r="AY260" s="258" t="s">
        <v>189</v>
      </c>
    </row>
    <row r="261" s="14" customFormat="1">
      <c r="A261" s="14"/>
      <c r="B261" s="259"/>
      <c r="C261" s="260"/>
      <c r="D261" s="242" t="s">
        <v>200</v>
      </c>
      <c r="E261" s="261" t="s">
        <v>1</v>
      </c>
      <c r="F261" s="262" t="s">
        <v>5049</v>
      </c>
      <c r="G261" s="260"/>
      <c r="H261" s="263">
        <v>1.0229999999999999</v>
      </c>
      <c r="I261" s="264"/>
      <c r="J261" s="260"/>
      <c r="K261" s="260"/>
      <c r="L261" s="265"/>
      <c r="M261" s="266"/>
      <c r="N261" s="267"/>
      <c r="O261" s="267"/>
      <c r="P261" s="267"/>
      <c r="Q261" s="267"/>
      <c r="R261" s="267"/>
      <c r="S261" s="267"/>
      <c r="T261" s="268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T261" s="269" t="s">
        <v>200</v>
      </c>
      <c r="AU261" s="269" t="s">
        <v>80</v>
      </c>
      <c r="AV261" s="14" t="s">
        <v>82</v>
      </c>
      <c r="AW261" s="14" t="s">
        <v>30</v>
      </c>
      <c r="AX261" s="14" t="s">
        <v>73</v>
      </c>
      <c r="AY261" s="269" t="s">
        <v>189</v>
      </c>
    </row>
    <row r="262" s="14" customFormat="1">
      <c r="A262" s="14"/>
      <c r="B262" s="259"/>
      <c r="C262" s="260"/>
      <c r="D262" s="242" t="s">
        <v>200</v>
      </c>
      <c r="E262" s="261" t="s">
        <v>1</v>
      </c>
      <c r="F262" s="262" t="s">
        <v>5050</v>
      </c>
      <c r="G262" s="260"/>
      <c r="H262" s="263">
        <v>1.3200000000000001</v>
      </c>
      <c r="I262" s="264"/>
      <c r="J262" s="260"/>
      <c r="K262" s="260"/>
      <c r="L262" s="265"/>
      <c r="M262" s="266"/>
      <c r="N262" s="267"/>
      <c r="O262" s="267"/>
      <c r="P262" s="267"/>
      <c r="Q262" s="267"/>
      <c r="R262" s="267"/>
      <c r="S262" s="267"/>
      <c r="T262" s="268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T262" s="269" t="s">
        <v>200</v>
      </c>
      <c r="AU262" s="269" t="s">
        <v>80</v>
      </c>
      <c r="AV262" s="14" t="s">
        <v>82</v>
      </c>
      <c r="AW262" s="14" t="s">
        <v>30</v>
      </c>
      <c r="AX262" s="14" t="s">
        <v>73</v>
      </c>
      <c r="AY262" s="269" t="s">
        <v>189</v>
      </c>
    </row>
    <row r="263" s="16" customFormat="1">
      <c r="A263" s="16"/>
      <c r="B263" s="292"/>
      <c r="C263" s="293"/>
      <c r="D263" s="242" t="s">
        <v>200</v>
      </c>
      <c r="E263" s="294" t="s">
        <v>1</v>
      </c>
      <c r="F263" s="295" t="s">
        <v>290</v>
      </c>
      <c r="G263" s="293"/>
      <c r="H263" s="296">
        <v>2.343</v>
      </c>
      <c r="I263" s="297"/>
      <c r="J263" s="293"/>
      <c r="K263" s="293"/>
      <c r="L263" s="298"/>
      <c r="M263" s="299"/>
      <c r="N263" s="300"/>
      <c r="O263" s="300"/>
      <c r="P263" s="300"/>
      <c r="Q263" s="300"/>
      <c r="R263" s="300"/>
      <c r="S263" s="300"/>
      <c r="T263" s="301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  <c r="AT263" s="302" t="s">
        <v>200</v>
      </c>
      <c r="AU263" s="302" t="s">
        <v>80</v>
      </c>
      <c r="AV263" s="16" t="s">
        <v>214</v>
      </c>
      <c r="AW263" s="16" t="s">
        <v>30</v>
      </c>
      <c r="AX263" s="16" t="s">
        <v>73</v>
      </c>
      <c r="AY263" s="302" t="s">
        <v>189</v>
      </c>
    </row>
    <row r="264" s="13" customFormat="1">
      <c r="A264" s="13"/>
      <c r="B264" s="249"/>
      <c r="C264" s="250"/>
      <c r="D264" s="242" t="s">
        <v>200</v>
      </c>
      <c r="E264" s="251" t="s">
        <v>1</v>
      </c>
      <c r="F264" s="252" t="s">
        <v>5051</v>
      </c>
      <c r="G264" s="250"/>
      <c r="H264" s="251" t="s">
        <v>1</v>
      </c>
      <c r="I264" s="253"/>
      <c r="J264" s="250"/>
      <c r="K264" s="250"/>
      <c r="L264" s="254"/>
      <c r="M264" s="255"/>
      <c r="N264" s="256"/>
      <c r="O264" s="256"/>
      <c r="P264" s="256"/>
      <c r="Q264" s="256"/>
      <c r="R264" s="256"/>
      <c r="S264" s="256"/>
      <c r="T264" s="257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T264" s="258" t="s">
        <v>200</v>
      </c>
      <c r="AU264" s="258" t="s">
        <v>80</v>
      </c>
      <c r="AV264" s="13" t="s">
        <v>80</v>
      </c>
      <c r="AW264" s="13" t="s">
        <v>30</v>
      </c>
      <c r="AX264" s="13" t="s">
        <v>73</v>
      </c>
      <c r="AY264" s="258" t="s">
        <v>189</v>
      </c>
    </row>
    <row r="265" s="14" customFormat="1">
      <c r="A265" s="14"/>
      <c r="B265" s="259"/>
      <c r="C265" s="260"/>
      <c r="D265" s="242" t="s">
        <v>200</v>
      </c>
      <c r="E265" s="261" t="s">
        <v>1</v>
      </c>
      <c r="F265" s="262" t="s">
        <v>5052</v>
      </c>
      <c r="G265" s="260"/>
      <c r="H265" s="263">
        <v>6.3620000000000001</v>
      </c>
      <c r="I265" s="264"/>
      <c r="J265" s="260"/>
      <c r="K265" s="260"/>
      <c r="L265" s="265"/>
      <c r="M265" s="266"/>
      <c r="N265" s="267"/>
      <c r="O265" s="267"/>
      <c r="P265" s="267"/>
      <c r="Q265" s="267"/>
      <c r="R265" s="267"/>
      <c r="S265" s="267"/>
      <c r="T265" s="268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T265" s="269" t="s">
        <v>200</v>
      </c>
      <c r="AU265" s="269" t="s">
        <v>80</v>
      </c>
      <c r="AV265" s="14" t="s">
        <v>82</v>
      </c>
      <c r="AW265" s="14" t="s">
        <v>30</v>
      </c>
      <c r="AX265" s="14" t="s">
        <v>73</v>
      </c>
      <c r="AY265" s="269" t="s">
        <v>189</v>
      </c>
    </row>
    <row r="266" s="13" customFormat="1">
      <c r="A266" s="13"/>
      <c r="B266" s="249"/>
      <c r="C266" s="250"/>
      <c r="D266" s="242" t="s">
        <v>200</v>
      </c>
      <c r="E266" s="251" t="s">
        <v>1</v>
      </c>
      <c r="F266" s="252" t="s">
        <v>5053</v>
      </c>
      <c r="G266" s="250"/>
      <c r="H266" s="251" t="s">
        <v>1</v>
      </c>
      <c r="I266" s="253"/>
      <c r="J266" s="250"/>
      <c r="K266" s="250"/>
      <c r="L266" s="254"/>
      <c r="M266" s="255"/>
      <c r="N266" s="256"/>
      <c r="O266" s="256"/>
      <c r="P266" s="256"/>
      <c r="Q266" s="256"/>
      <c r="R266" s="256"/>
      <c r="S266" s="256"/>
      <c r="T266" s="257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T266" s="258" t="s">
        <v>200</v>
      </c>
      <c r="AU266" s="258" t="s">
        <v>80</v>
      </c>
      <c r="AV266" s="13" t="s">
        <v>80</v>
      </c>
      <c r="AW266" s="13" t="s">
        <v>30</v>
      </c>
      <c r="AX266" s="13" t="s">
        <v>73</v>
      </c>
      <c r="AY266" s="258" t="s">
        <v>189</v>
      </c>
    </row>
    <row r="267" s="14" customFormat="1">
      <c r="A267" s="14"/>
      <c r="B267" s="259"/>
      <c r="C267" s="260"/>
      <c r="D267" s="242" t="s">
        <v>200</v>
      </c>
      <c r="E267" s="261" t="s">
        <v>1</v>
      </c>
      <c r="F267" s="262" t="s">
        <v>5054</v>
      </c>
      <c r="G267" s="260"/>
      <c r="H267" s="263">
        <v>18.452999999999999</v>
      </c>
      <c r="I267" s="264"/>
      <c r="J267" s="260"/>
      <c r="K267" s="260"/>
      <c r="L267" s="265"/>
      <c r="M267" s="266"/>
      <c r="N267" s="267"/>
      <c r="O267" s="267"/>
      <c r="P267" s="267"/>
      <c r="Q267" s="267"/>
      <c r="R267" s="267"/>
      <c r="S267" s="267"/>
      <c r="T267" s="268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T267" s="269" t="s">
        <v>200</v>
      </c>
      <c r="AU267" s="269" t="s">
        <v>80</v>
      </c>
      <c r="AV267" s="14" t="s">
        <v>82</v>
      </c>
      <c r="AW267" s="14" t="s">
        <v>30</v>
      </c>
      <c r="AX267" s="14" t="s">
        <v>73</v>
      </c>
      <c r="AY267" s="269" t="s">
        <v>189</v>
      </c>
    </row>
    <row r="268" s="14" customFormat="1">
      <c r="A268" s="14"/>
      <c r="B268" s="259"/>
      <c r="C268" s="260"/>
      <c r="D268" s="242" t="s">
        <v>200</v>
      </c>
      <c r="E268" s="261" t="s">
        <v>1</v>
      </c>
      <c r="F268" s="262" t="s">
        <v>5055</v>
      </c>
      <c r="G268" s="260"/>
      <c r="H268" s="263">
        <v>13.741</v>
      </c>
      <c r="I268" s="264"/>
      <c r="J268" s="260"/>
      <c r="K268" s="260"/>
      <c r="L268" s="265"/>
      <c r="M268" s="266"/>
      <c r="N268" s="267"/>
      <c r="O268" s="267"/>
      <c r="P268" s="267"/>
      <c r="Q268" s="267"/>
      <c r="R268" s="267"/>
      <c r="S268" s="267"/>
      <c r="T268" s="268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T268" s="269" t="s">
        <v>200</v>
      </c>
      <c r="AU268" s="269" t="s">
        <v>80</v>
      </c>
      <c r="AV268" s="14" t="s">
        <v>82</v>
      </c>
      <c r="AW268" s="14" t="s">
        <v>30</v>
      </c>
      <c r="AX268" s="14" t="s">
        <v>73</v>
      </c>
      <c r="AY268" s="269" t="s">
        <v>189</v>
      </c>
    </row>
    <row r="269" s="16" customFormat="1">
      <c r="A269" s="16"/>
      <c r="B269" s="292"/>
      <c r="C269" s="293"/>
      <c r="D269" s="242" t="s">
        <v>200</v>
      </c>
      <c r="E269" s="294" t="s">
        <v>1</v>
      </c>
      <c r="F269" s="295" t="s">
        <v>290</v>
      </c>
      <c r="G269" s="293"/>
      <c r="H269" s="296">
        <v>38.555999999999997</v>
      </c>
      <c r="I269" s="297"/>
      <c r="J269" s="293"/>
      <c r="K269" s="293"/>
      <c r="L269" s="298"/>
      <c r="M269" s="299"/>
      <c r="N269" s="300"/>
      <c r="O269" s="300"/>
      <c r="P269" s="300"/>
      <c r="Q269" s="300"/>
      <c r="R269" s="300"/>
      <c r="S269" s="300"/>
      <c r="T269" s="301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  <c r="AT269" s="302" t="s">
        <v>200</v>
      </c>
      <c r="AU269" s="302" t="s">
        <v>80</v>
      </c>
      <c r="AV269" s="16" t="s">
        <v>214</v>
      </c>
      <c r="AW269" s="16" t="s">
        <v>30</v>
      </c>
      <c r="AX269" s="16" t="s">
        <v>73</v>
      </c>
      <c r="AY269" s="302" t="s">
        <v>189</v>
      </c>
    </row>
    <row r="270" s="13" customFormat="1">
      <c r="A270" s="13"/>
      <c r="B270" s="249"/>
      <c r="C270" s="250"/>
      <c r="D270" s="242" t="s">
        <v>200</v>
      </c>
      <c r="E270" s="251" t="s">
        <v>1</v>
      </c>
      <c r="F270" s="252" t="s">
        <v>5056</v>
      </c>
      <c r="G270" s="250"/>
      <c r="H270" s="251" t="s">
        <v>1</v>
      </c>
      <c r="I270" s="253"/>
      <c r="J270" s="250"/>
      <c r="K270" s="250"/>
      <c r="L270" s="254"/>
      <c r="M270" s="255"/>
      <c r="N270" s="256"/>
      <c r="O270" s="256"/>
      <c r="P270" s="256"/>
      <c r="Q270" s="256"/>
      <c r="R270" s="256"/>
      <c r="S270" s="256"/>
      <c r="T270" s="257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T270" s="258" t="s">
        <v>200</v>
      </c>
      <c r="AU270" s="258" t="s">
        <v>80</v>
      </c>
      <c r="AV270" s="13" t="s">
        <v>80</v>
      </c>
      <c r="AW270" s="13" t="s">
        <v>30</v>
      </c>
      <c r="AX270" s="13" t="s">
        <v>73</v>
      </c>
      <c r="AY270" s="258" t="s">
        <v>189</v>
      </c>
    </row>
    <row r="271" s="14" customFormat="1">
      <c r="A271" s="14"/>
      <c r="B271" s="259"/>
      <c r="C271" s="260"/>
      <c r="D271" s="242" t="s">
        <v>200</v>
      </c>
      <c r="E271" s="261" t="s">
        <v>1</v>
      </c>
      <c r="F271" s="262" t="s">
        <v>5057</v>
      </c>
      <c r="G271" s="260"/>
      <c r="H271" s="263">
        <v>13.608000000000001</v>
      </c>
      <c r="I271" s="264"/>
      <c r="J271" s="260"/>
      <c r="K271" s="260"/>
      <c r="L271" s="265"/>
      <c r="M271" s="266"/>
      <c r="N271" s="267"/>
      <c r="O271" s="267"/>
      <c r="P271" s="267"/>
      <c r="Q271" s="267"/>
      <c r="R271" s="267"/>
      <c r="S271" s="267"/>
      <c r="T271" s="268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T271" s="269" t="s">
        <v>200</v>
      </c>
      <c r="AU271" s="269" t="s">
        <v>80</v>
      </c>
      <c r="AV271" s="14" t="s">
        <v>82</v>
      </c>
      <c r="AW271" s="14" t="s">
        <v>30</v>
      </c>
      <c r="AX271" s="14" t="s">
        <v>73</v>
      </c>
      <c r="AY271" s="269" t="s">
        <v>189</v>
      </c>
    </row>
    <row r="272" s="16" customFormat="1">
      <c r="A272" s="16"/>
      <c r="B272" s="292"/>
      <c r="C272" s="293"/>
      <c r="D272" s="242" t="s">
        <v>200</v>
      </c>
      <c r="E272" s="294" t="s">
        <v>1</v>
      </c>
      <c r="F272" s="295" t="s">
        <v>290</v>
      </c>
      <c r="G272" s="293"/>
      <c r="H272" s="296">
        <v>13.608000000000001</v>
      </c>
      <c r="I272" s="297"/>
      <c r="J272" s="293"/>
      <c r="K272" s="293"/>
      <c r="L272" s="298"/>
      <c r="M272" s="299"/>
      <c r="N272" s="300"/>
      <c r="O272" s="300"/>
      <c r="P272" s="300"/>
      <c r="Q272" s="300"/>
      <c r="R272" s="300"/>
      <c r="S272" s="300"/>
      <c r="T272" s="301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T272" s="302" t="s">
        <v>200</v>
      </c>
      <c r="AU272" s="302" t="s">
        <v>80</v>
      </c>
      <c r="AV272" s="16" t="s">
        <v>214</v>
      </c>
      <c r="AW272" s="16" t="s">
        <v>30</v>
      </c>
      <c r="AX272" s="16" t="s">
        <v>73</v>
      </c>
      <c r="AY272" s="302" t="s">
        <v>189</v>
      </c>
    </row>
    <row r="273" s="15" customFormat="1">
      <c r="A273" s="15"/>
      <c r="B273" s="270"/>
      <c r="C273" s="271"/>
      <c r="D273" s="242" t="s">
        <v>200</v>
      </c>
      <c r="E273" s="272" t="s">
        <v>1</v>
      </c>
      <c r="F273" s="273" t="s">
        <v>207</v>
      </c>
      <c r="G273" s="271"/>
      <c r="H273" s="274">
        <v>68.689000000000007</v>
      </c>
      <c r="I273" s="275"/>
      <c r="J273" s="271"/>
      <c r="K273" s="271"/>
      <c r="L273" s="276"/>
      <c r="M273" s="277"/>
      <c r="N273" s="278"/>
      <c r="O273" s="278"/>
      <c r="P273" s="278"/>
      <c r="Q273" s="278"/>
      <c r="R273" s="278"/>
      <c r="S273" s="278"/>
      <c r="T273" s="279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T273" s="280" t="s">
        <v>200</v>
      </c>
      <c r="AU273" s="280" t="s">
        <v>80</v>
      </c>
      <c r="AV273" s="15" t="s">
        <v>195</v>
      </c>
      <c r="AW273" s="15" t="s">
        <v>30</v>
      </c>
      <c r="AX273" s="15" t="s">
        <v>80</v>
      </c>
      <c r="AY273" s="280" t="s">
        <v>189</v>
      </c>
    </row>
    <row r="274" s="2" customFormat="1" ht="24.15" customHeight="1">
      <c r="A274" s="39"/>
      <c r="B274" s="40"/>
      <c r="C274" s="228" t="s">
        <v>311</v>
      </c>
      <c r="D274" s="228" t="s">
        <v>191</v>
      </c>
      <c r="E274" s="229" t="s">
        <v>5058</v>
      </c>
      <c r="F274" s="230" t="s">
        <v>5059</v>
      </c>
      <c r="G274" s="231" t="s">
        <v>194</v>
      </c>
      <c r="H274" s="232">
        <v>68.688999999999993</v>
      </c>
      <c r="I274" s="233"/>
      <c r="J274" s="234">
        <f>ROUND(I274*H274,2)</f>
        <v>0</v>
      </c>
      <c r="K274" s="235"/>
      <c r="L274" s="45"/>
      <c r="M274" s="236" t="s">
        <v>1</v>
      </c>
      <c r="N274" s="237" t="s">
        <v>38</v>
      </c>
      <c r="O274" s="92"/>
      <c r="P274" s="238">
        <f>O274*H274</f>
        <v>0</v>
      </c>
      <c r="Q274" s="238">
        <v>0</v>
      </c>
      <c r="R274" s="238">
        <f>Q274*H274</f>
        <v>0</v>
      </c>
      <c r="S274" s="238">
        <v>0</v>
      </c>
      <c r="T274" s="239">
        <f>S274*H274</f>
        <v>0</v>
      </c>
      <c r="U274" s="39"/>
      <c r="V274" s="39"/>
      <c r="W274" s="39"/>
      <c r="X274" s="39"/>
      <c r="Y274" s="39"/>
      <c r="Z274" s="39"/>
      <c r="AA274" s="39"/>
      <c r="AB274" s="39"/>
      <c r="AC274" s="39"/>
      <c r="AD274" s="39"/>
      <c r="AE274" s="39"/>
      <c r="AR274" s="240" t="s">
        <v>195</v>
      </c>
      <c r="AT274" s="240" t="s">
        <v>191</v>
      </c>
      <c r="AU274" s="240" t="s">
        <v>80</v>
      </c>
      <c r="AY274" s="18" t="s">
        <v>189</v>
      </c>
      <c r="BE274" s="241">
        <f>IF(N274="základní",J274,0)</f>
        <v>0</v>
      </c>
      <c r="BF274" s="241">
        <f>IF(N274="snížená",J274,0)</f>
        <v>0</v>
      </c>
      <c r="BG274" s="241">
        <f>IF(N274="zákl. přenesená",J274,0)</f>
        <v>0</v>
      </c>
      <c r="BH274" s="241">
        <f>IF(N274="sníž. přenesená",J274,0)</f>
        <v>0</v>
      </c>
      <c r="BI274" s="241">
        <f>IF(N274="nulová",J274,0)</f>
        <v>0</v>
      </c>
      <c r="BJ274" s="18" t="s">
        <v>80</v>
      </c>
      <c r="BK274" s="241">
        <f>ROUND(I274*H274,2)</f>
        <v>0</v>
      </c>
      <c r="BL274" s="18" t="s">
        <v>195</v>
      </c>
      <c r="BM274" s="240" t="s">
        <v>5060</v>
      </c>
    </row>
    <row r="275" s="2" customFormat="1">
      <c r="A275" s="39"/>
      <c r="B275" s="40"/>
      <c r="C275" s="41"/>
      <c r="D275" s="242" t="s">
        <v>197</v>
      </c>
      <c r="E275" s="41"/>
      <c r="F275" s="243" t="s">
        <v>5059</v>
      </c>
      <c r="G275" s="41"/>
      <c r="H275" s="41"/>
      <c r="I275" s="244"/>
      <c r="J275" s="41"/>
      <c r="K275" s="41"/>
      <c r="L275" s="45"/>
      <c r="M275" s="245"/>
      <c r="N275" s="246"/>
      <c r="O275" s="92"/>
      <c r="P275" s="92"/>
      <c r="Q275" s="92"/>
      <c r="R275" s="92"/>
      <c r="S275" s="92"/>
      <c r="T275" s="93"/>
      <c r="U275" s="39"/>
      <c r="V275" s="39"/>
      <c r="W275" s="39"/>
      <c r="X275" s="39"/>
      <c r="Y275" s="39"/>
      <c r="Z275" s="39"/>
      <c r="AA275" s="39"/>
      <c r="AB275" s="39"/>
      <c r="AC275" s="39"/>
      <c r="AD275" s="39"/>
      <c r="AE275" s="39"/>
      <c r="AT275" s="18" t="s">
        <v>197</v>
      </c>
      <c r="AU275" s="18" t="s">
        <v>80</v>
      </c>
    </row>
    <row r="276" s="2" customFormat="1">
      <c r="A276" s="39"/>
      <c r="B276" s="40"/>
      <c r="C276" s="41"/>
      <c r="D276" s="247" t="s">
        <v>198</v>
      </c>
      <c r="E276" s="41"/>
      <c r="F276" s="248" t="s">
        <v>5061</v>
      </c>
      <c r="G276" s="41"/>
      <c r="H276" s="41"/>
      <c r="I276" s="244"/>
      <c r="J276" s="41"/>
      <c r="K276" s="41"/>
      <c r="L276" s="45"/>
      <c r="M276" s="245"/>
      <c r="N276" s="246"/>
      <c r="O276" s="92"/>
      <c r="P276" s="92"/>
      <c r="Q276" s="92"/>
      <c r="R276" s="92"/>
      <c r="S276" s="92"/>
      <c r="T276" s="93"/>
      <c r="U276" s="39"/>
      <c r="V276" s="39"/>
      <c r="W276" s="39"/>
      <c r="X276" s="39"/>
      <c r="Y276" s="39"/>
      <c r="Z276" s="39"/>
      <c r="AA276" s="39"/>
      <c r="AB276" s="39"/>
      <c r="AC276" s="39"/>
      <c r="AD276" s="39"/>
      <c r="AE276" s="39"/>
      <c r="AT276" s="18" t="s">
        <v>198</v>
      </c>
      <c r="AU276" s="18" t="s">
        <v>80</v>
      </c>
    </row>
    <row r="277" s="13" customFormat="1">
      <c r="A277" s="13"/>
      <c r="B277" s="249"/>
      <c r="C277" s="250"/>
      <c r="D277" s="242" t="s">
        <v>200</v>
      </c>
      <c r="E277" s="251" t="s">
        <v>1</v>
      </c>
      <c r="F277" s="252" t="s">
        <v>4961</v>
      </c>
      <c r="G277" s="250"/>
      <c r="H277" s="251" t="s">
        <v>1</v>
      </c>
      <c r="I277" s="253"/>
      <c r="J277" s="250"/>
      <c r="K277" s="250"/>
      <c r="L277" s="254"/>
      <c r="M277" s="255"/>
      <c r="N277" s="256"/>
      <c r="O277" s="256"/>
      <c r="P277" s="256"/>
      <c r="Q277" s="256"/>
      <c r="R277" s="256"/>
      <c r="S277" s="256"/>
      <c r="T277" s="257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T277" s="258" t="s">
        <v>200</v>
      </c>
      <c r="AU277" s="258" t="s">
        <v>80</v>
      </c>
      <c r="AV277" s="13" t="s">
        <v>80</v>
      </c>
      <c r="AW277" s="13" t="s">
        <v>30</v>
      </c>
      <c r="AX277" s="13" t="s">
        <v>73</v>
      </c>
      <c r="AY277" s="258" t="s">
        <v>189</v>
      </c>
    </row>
    <row r="278" s="13" customFormat="1">
      <c r="A278" s="13"/>
      <c r="B278" s="249"/>
      <c r="C278" s="250"/>
      <c r="D278" s="242" t="s">
        <v>200</v>
      </c>
      <c r="E278" s="251" t="s">
        <v>1</v>
      </c>
      <c r="F278" s="252" t="s">
        <v>5047</v>
      </c>
      <c r="G278" s="250"/>
      <c r="H278" s="251" t="s">
        <v>1</v>
      </c>
      <c r="I278" s="253"/>
      <c r="J278" s="250"/>
      <c r="K278" s="250"/>
      <c r="L278" s="254"/>
      <c r="M278" s="255"/>
      <c r="N278" s="256"/>
      <c r="O278" s="256"/>
      <c r="P278" s="256"/>
      <c r="Q278" s="256"/>
      <c r="R278" s="256"/>
      <c r="S278" s="256"/>
      <c r="T278" s="257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T278" s="258" t="s">
        <v>200</v>
      </c>
      <c r="AU278" s="258" t="s">
        <v>80</v>
      </c>
      <c r="AV278" s="13" t="s">
        <v>80</v>
      </c>
      <c r="AW278" s="13" t="s">
        <v>30</v>
      </c>
      <c r="AX278" s="13" t="s">
        <v>73</v>
      </c>
      <c r="AY278" s="258" t="s">
        <v>189</v>
      </c>
    </row>
    <row r="279" s="14" customFormat="1">
      <c r="A279" s="14"/>
      <c r="B279" s="259"/>
      <c r="C279" s="260"/>
      <c r="D279" s="242" t="s">
        <v>200</v>
      </c>
      <c r="E279" s="261" t="s">
        <v>1</v>
      </c>
      <c r="F279" s="262" t="s">
        <v>5004</v>
      </c>
      <c r="G279" s="260"/>
      <c r="H279" s="263">
        <v>2.4670000000000001</v>
      </c>
      <c r="I279" s="264"/>
      <c r="J279" s="260"/>
      <c r="K279" s="260"/>
      <c r="L279" s="265"/>
      <c r="M279" s="266"/>
      <c r="N279" s="267"/>
      <c r="O279" s="267"/>
      <c r="P279" s="267"/>
      <c r="Q279" s="267"/>
      <c r="R279" s="267"/>
      <c r="S279" s="267"/>
      <c r="T279" s="268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T279" s="269" t="s">
        <v>200</v>
      </c>
      <c r="AU279" s="269" t="s">
        <v>80</v>
      </c>
      <c r="AV279" s="14" t="s">
        <v>82</v>
      </c>
      <c r="AW279" s="14" t="s">
        <v>30</v>
      </c>
      <c r="AX279" s="14" t="s">
        <v>73</v>
      </c>
      <c r="AY279" s="269" t="s">
        <v>189</v>
      </c>
    </row>
    <row r="280" s="14" customFormat="1">
      <c r="A280" s="14"/>
      <c r="B280" s="259"/>
      <c r="C280" s="260"/>
      <c r="D280" s="242" t="s">
        <v>200</v>
      </c>
      <c r="E280" s="261" t="s">
        <v>1</v>
      </c>
      <c r="F280" s="262" t="s">
        <v>5005</v>
      </c>
      <c r="G280" s="260"/>
      <c r="H280" s="263">
        <v>11.715</v>
      </c>
      <c r="I280" s="264"/>
      <c r="J280" s="260"/>
      <c r="K280" s="260"/>
      <c r="L280" s="265"/>
      <c r="M280" s="266"/>
      <c r="N280" s="267"/>
      <c r="O280" s="267"/>
      <c r="P280" s="267"/>
      <c r="Q280" s="267"/>
      <c r="R280" s="267"/>
      <c r="S280" s="267"/>
      <c r="T280" s="268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T280" s="269" t="s">
        <v>200</v>
      </c>
      <c r="AU280" s="269" t="s">
        <v>80</v>
      </c>
      <c r="AV280" s="14" t="s">
        <v>82</v>
      </c>
      <c r="AW280" s="14" t="s">
        <v>30</v>
      </c>
      <c r="AX280" s="14" t="s">
        <v>73</v>
      </c>
      <c r="AY280" s="269" t="s">
        <v>189</v>
      </c>
    </row>
    <row r="281" s="16" customFormat="1">
      <c r="A281" s="16"/>
      <c r="B281" s="292"/>
      <c r="C281" s="293"/>
      <c r="D281" s="242" t="s">
        <v>200</v>
      </c>
      <c r="E281" s="294" t="s">
        <v>1</v>
      </c>
      <c r="F281" s="295" t="s">
        <v>290</v>
      </c>
      <c r="G281" s="293"/>
      <c r="H281" s="296">
        <v>14.182</v>
      </c>
      <c r="I281" s="297"/>
      <c r="J281" s="293"/>
      <c r="K281" s="293"/>
      <c r="L281" s="298"/>
      <c r="M281" s="299"/>
      <c r="N281" s="300"/>
      <c r="O281" s="300"/>
      <c r="P281" s="300"/>
      <c r="Q281" s="300"/>
      <c r="R281" s="300"/>
      <c r="S281" s="300"/>
      <c r="T281" s="301"/>
      <c r="U281" s="16"/>
      <c r="V281" s="16"/>
      <c r="W281" s="16"/>
      <c r="X281" s="16"/>
      <c r="Y281" s="16"/>
      <c r="Z281" s="16"/>
      <c r="AA281" s="16"/>
      <c r="AB281" s="16"/>
      <c r="AC281" s="16"/>
      <c r="AD281" s="16"/>
      <c r="AE281" s="16"/>
      <c r="AT281" s="302" t="s">
        <v>200</v>
      </c>
      <c r="AU281" s="302" t="s">
        <v>80</v>
      </c>
      <c r="AV281" s="16" t="s">
        <v>214</v>
      </c>
      <c r="AW281" s="16" t="s">
        <v>30</v>
      </c>
      <c r="AX281" s="16" t="s">
        <v>73</v>
      </c>
      <c r="AY281" s="302" t="s">
        <v>189</v>
      </c>
    </row>
    <row r="282" s="13" customFormat="1">
      <c r="A282" s="13"/>
      <c r="B282" s="249"/>
      <c r="C282" s="250"/>
      <c r="D282" s="242" t="s">
        <v>200</v>
      </c>
      <c r="E282" s="251" t="s">
        <v>1</v>
      </c>
      <c r="F282" s="252" t="s">
        <v>5048</v>
      </c>
      <c r="G282" s="250"/>
      <c r="H282" s="251" t="s">
        <v>1</v>
      </c>
      <c r="I282" s="253"/>
      <c r="J282" s="250"/>
      <c r="K282" s="250"/>
      <c r="L282" s="254"/>
      <c r="M282" s="255"/>
      <c r="N282" s="256"/>
      <c r="O282" s="256"/>
      <c r="P282" s="256"/>
      <c r="Q282" s="256"/>
      <c r="R282" s="256"/>
      <c r="S282" s="256"/>
      <c r="T282" s="257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T282" s="258" t="s">
        <v>200</v>
      </c>
      <c r="AU282" s="258" t="s">
        <v>80</v>
      </c>
      <c r="AV282" s="13" t="s">
        <v>80</v>
      </c>
      <c r="AW282" s="13" t="s">
        <v>30</v>
      </c>
      <c r="AX282" s="13" t="s">
        <v>73</v>
      </c>
      <c r="AY282" s="258" t="s">
        <v>189</v>
      </c>
    </row>
    <row r="283" s="14" customFormat="1">
      <c r="A283" s="14"/>
      <c r="B283" s="259"/>
      <c r="C283" s="260"/>
      <c r="D283" s="242" t="s">
        <v>200</v>
      </c>
      <c r="E283" s="261" t="s">
        <v>1</v>
      </c>
      <c r="F283" s="262" t="s">
        <v>5049</v>
      </c>
      <c r="G283" s="260"/>
      <c r="H283" s="263">
        <v>1.0229999999999999</v>
      </c>
      <c r="I283" s="264"/>
      <c r="J283" s="260"/>
      <c r="K283" s="260"/>
      <c r="L283" s="265"/>
      <c r="M283" s="266"/>
      <c r="N283" s="267"/>
      <c r="O283" s="267"/>
      <c r="P283" s="267"/>
      <c r="Q283" s="267"/>
      <c r="R283" s="267"/>
      <c r="S283" s="267"/>
      <c r="T283" s="268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T283" s="269" t="s">
        <v>200</v>
      </c>
      <c r="AU283" s="269" t="s">
        <v>80</v>
      </c>
      <c r="AV283" s="14" t="s">
        <v>82</v>
      </c>
      <c r="AW283" s="14" t="s">
        <v>30</v>
      </c>
      <c r="AX283" s="14" t="s">
        <v>73</v>
      </c>
      <c r="AY283" s="269" t="s">
        <v>189</v>
      </c>
    </row>
    <row r="284" s="14" customFormat="1">
      <c r="A284" s="14"/>
      <c r="B284" s="259"/>
      <c r="C284" s="260"/>
      <c r="D284" s="242" t="s">
        <v>200</v>
      </c>
      <c r="E284" s="261" t="s">
        <v>1</v>
      </c>
      <c r="F284" s="262" t="s">
        <v>5050</v>
      </c>
      <c r="G284" s="260"/>
      <c r="H284" s="263">
        <v>1.3200000000000001</v>
      </c>
      <c r="I284" s="264"/>
      <c r="J284" s="260"/>
      <c r="K284" s="260"/>
      <c r="L284" s="265"/>
      <c r="M284" s="266"/>
      <c r="N284" s="267"/>
      <c r="O284" s="267"/>
      <c r="P284" s="267"/>
      <c r="Q284" s="267"/>
      <c r="R284" s="267"/>
      <c r="S284" s="267"/>
      <c r="T284" s="268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T284" s="269" t="s">
        <v>200</v>
      </c>
      <c r="AU284" s="269" t="s">
        <v>80</v>
      </c>
      <c r="AV284" s="14" t="s">
        <v>82</v>
      </c>
      <c r="AW284" s="14" t="s">
        <v>30</v>
      </c>
      <c r="AX284" s="14" t="s">
        <v>73</v>
      </c>
      <c r="AY284" s="269" t="s">
        <v>189</v>
      </c>
    </row>
    <row r="285" s="16" customFormat="1">
      <c r="A285" s="16"/>
      <c r="B285" s="292"/>
      <c r="C285" s="293"/>
      <c r="D285" s="242" t="s">
        <v>200</v>
      </c>
      <c r="E285" s="294" t="s">
        <v>1</v>
      </c>
      <c r="F285" s="295" t="s">
        <v>290</v>
      </c>
      <c r="G285" s="293"/>
      <c r="H285" s="296">
        <v>2.343</v>
      </c>
      <c r="I285" s="297"/>
      <c r="J285" s="293"/>
      <c r="K285" s="293"/>
      <c r="L285" s="298"/>
      <c r="M285" s="299"/>
      <c r="N285" s="300"/>
      <c r="O285" s="300"/>
      <c r="P285" s="300"/>
      <c r="Q285" s="300"/>
      <c r="R285" s="300"/>
      <c r="S285" s="300"/>
      <c r="T285" s="301"/>
      <c r="U285" s="16"/>
      <c r="V285" s="16"/>
      <c r="W285" s="16"/>
      <c r="X285" s="16"/>
      <c r="Y285" s="16"/>
      <c r="Z285" s="16"/>
      <c r="AA285" s="16"/>
      <c r="AB285" s="16"/>
      <c r="AC285" s="16"/>
      <c r="AD285" s="16"/>
      <c r="AE285" s="16"/>
      <c r="AT285" s="302" t="s">
        <v>200</v>
      </c>
      <c r="AU285" s="302" t="s">
        <v>80</v>
      </c>
      <c r="AV285" s="16" t="s">
        <v>214</v>
      </c>
      <c r="AW285" s="16" t="s">
        <v>30</v>
      </c>
      <c r="AX285" s="16" t="s">
        <v>73</v>
      </c>
      <c r="AY285" s="302" t="s">
        <v>189</v>
      </c>
    </row>
    <row r="286" s="13" customFormat="1">
      <c r="A286" s="13"/>
      <c r="B286" s="249"/>
      <c r="C286" s="250"/>
      <c r="D286" s="242" t="s">
        <v>200</v>
      </c>
      <c r="E286" s="251" t="s">
        <v>1</v>
      </c>
      <c r="F286" s="252" t="s">
        <v>5051</v>
      </c>
      <c r="G286" s="250"/>
      <c r="H286" s="251" t="s">
        <v>1</v>
      </c>
      <c r="I286" s="253"/>
      <c r="J286" s="250"/>
      <c r="K286" s="250"/>
      <c r="L286" s="254"/>
      <c r="M286" s="255"/>
      <c r="N286" s="256"/>
      <c r="O286" s="256"/>
      <c r="P286" s="256"/>
      <c r="Q286" s="256"/>
      <c r="R286" s="256"/>
      <c r="S286" s="256"/>
      <c r="T286" s="257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T286" s="258" t="s">
        <v>200</v>
      </c>
      <c r="AU286" s="258" t="s">
        <v>80</v>
      </c>
      <c r="AV286" s="13" t="s">
        <v>80</v>
      </c>
      <c r="AW286" s="13" t="s">
        <v>30</v>
      </c>
      <c r="AX286" s="13" t="s">
        <v>73</v>
      </c>
      <c r="AY286" s="258" t="s">
        <v>189</v>
      </c>
    </row>
    <row r="287" s="14" customFormat="1">
      <c r="A287" s="14"/>
      <c r="B287" s="259"/>
      <c r="C287" s="260"/>
      <c r="D287" s="242" t="s">
        <v>200</v>
      </c>
      <c r="E287" s="261" t="s">
        <v>1</v>
      </c>
      <c r="F287" s="262" t="s">
        <v>5052</v>
      </c>
      <c r="G287" s="260"/>
      <c r="H287" s="263">
        <v>6.3620000000000001</v>
      </c>
      <c r="I287" s="264"/>
      <c r="J287" s="260"/>
      <c r="K287" s="260"/>
      <c r="L287" s="265"/>
      <c r="M287" s="266"/>
      <c r="N287" s="267"/>
      <c r="O287" s="267"/>
      <c r="P287" s="267"/>
      <c r="Q287" s="267"/>
      <c r="R287" s="267"/>
      <c r="S287" s="267"/>
      <c r="T287" s="268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T287" s="269" t="s">
        <v>200</v>
      </c>
      <c r="AU287" s="269" t="s">
        <v>80</v>
      </c>
      <c r="AV287" s="14" t="s">
        <v>82</v>
      </c>
      <c r="AW287" s="14" t="s">
        <v>30</v>
      </c>
      <c r="AX287" s="14" t="s">
        <v>73</v>
      </c>
      <c r="AY287" s="269" t="s">
        <v>189</v>
      </c>
    </row>
    <row r="288" s="13" customFormat="1">
      <c r="A288" s="13"/>
      <c r="B288" s="249"/>
      <c r="C288" s="250"/>
      <c r="D288" s="242" t="s">
        <v>200</v>
      </c>
      <c r="E288" s="251" t="s">
        <v>1</v>
      </c>
      <c r="F288" s="252" t="s">
        <v>5053</v>
      </c>
      <c r="G288" s="250"/>
      <c r="H288" s="251" t="s">
        <v>1</v>
      </c>
      <c r="I288" s="253"/>
      <c r="J288" s="250"/>
      <c r="K288" s="250"/>
      <c r="L288" s="254"/>
      <c r="M288" s="255"/>
      <c r="N288" s="256"/>
      <c r="O288" s="256"/>
      <c r="P288" s="256"/>
      <c r="Q288" s="256"/>
      <c r="R288" s="256"/>
      <c r="S288" s="256"/>
      <c r="T288" s="257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T288" s="258" t="s">
        <v>200</v>
      </c>
      <c r="AU288" s="258" t="s">
        <v>80</v>
      </c>
      <c r="AV288" s="13" t="s">
        <v>80</v>
      </c>
      <c r="AW288" s="13" t="s">
        <v>30</v>
      </c>
      <c r="AX288" s="13" t="s">
        <v>73</v>
      </c>
      <c r="AY288" s="258" t="s">
        <v>189</v>
      </c>
    </row>
    <row r="289" s="14" customFormat="1">
      <c r="A289" s="14"/>
      <c r="B289" s="259"/>
      <c r="C289" s="260"/>
      <c r="D289" s="242" t="s">
        <v>200</v>
      </c>
      <c r="E289" s="261" t="s">
        <v>1</v>
      </c>
      <c r="F289" s="262" t="s">
        <v>5054</v>
      </c>
      <c r="G289" s="260"/>
      <c r="H289" s="263">
        <v>18.452999999999999</v>
      </c>
      <c r="I289" s="264"/>
      <c r="J289" s="260"/>
      <c r="K289" s="260"/>
      <c r="L289" s="265"/>
      <c r="M289" s="266"/>
      <c r="N289" s="267"/>
      <c r="O289" s="267"/>
      <c r="P289" s="267"/>
      <c r="Q289" s="267"/>
      <c r="R289" s="267"/>
      <c r="S289" s="267"/>
      <c r="T289" s="268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T289" s="269" t="s">
        <v>200</v>
      </c>
      <c r="AU289" s="269" t="s">
        <v>80</v>
      </c>
      <c r="AV289" s="14" t="s">
        <v>82</v>
      </c>
      <c r="AW289" s="14" t="s">
        <v>30</v>
      </c>
      <c r="AX289" s="14" t="s">
        <v>73</v>
      </c>
      <c r="AY289" s="269" t="s">
        <v>189</v>
      </c>
    </row>
    <row r="290" s="14" customFormat="1">
      <c r="A290" s="14"/>
      <c r="B290" s="259"/>
      <c r="C290" s="260"/>
      <c r="D290" s="242" t="s">
        <v>200</v>
      </c>
      <c r="E290" s="261" t="s">
        <v>1</v>
      </c>
      <c r="F290" s="262" t="s">
        <v>5055</v>
      </c>
      <c r="G290" s="260"/>
      <c r="H290" s="263">
        <v>13.741</v>
      </c>
      <c r="I290" s="264"/>
      <c r="J290" s="260"/>
      <c r="K290" s="260"/>
      <c r="L290" s="265"/>
      <c r="M290" s="266"/>
      <c r="N290" s="267"/>
      <c r="O290" s="267"/>
      <c r="P290" s="267"/>
      <c r="Q290" s="267"/>
      <c r="R290" s="267"/>
      <c r="S290" s="267"/>
      <c r="T290" s="268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T290" s="269" t="s">
        <v>200</v>
      </c>
      <c r="AU290" s="269" t="s">
        <v>80</v>
      </c>
      <c r="AV290" s="14" t="s">
        <v>82</v>
      </c>
      <c r="AW290" s="14" t="s">
        <v>30</v>
      </c>
      <c r="AX290" s="14" t="s">
        <v>73</v>
      </c>
      <c r="AY290" s="269" t="s">
        <v>189</v>
      </c>
    </row>
    <row r="291" s="16" customFormat="1">
      <c r="A291" s="16"/>
      <c r="B291" s="292"/>
      <c r="C291" s="293"/>
      <c r="D291" s="242" t="s">
        <v>200</v>
      </c>
      <c r="E291" s="294" t="s">
        <v>1</v>
      </c>
      <c r="F291" s="295" t="s">
        <v>290</v>
      </c>
      <c r="G291" s="293"/>
      <c r="H291" s="296">
        <v>38.555999999999997</v>
      </c>
      <c r="I291" s="297"/>
      <c r="J291" s="293"/>
      <c r="K291" s="293"/>
      <c r="L291" s="298"/>
      <c r="M291" s="299"/>
      <c r="N291" s="300"/>
      <c r="O291" s="300"/>
      <c r="P291" s="300"/>
      <c r="Q291" s="300"/>
      <c r="R291" s="300"/>
      <c r="S291" s="300"/>
      <c r="T291" s="301"/>
      <c r="U291" s="16"/>
      <c r="V291" s="16"/>
      <c r="W291" s="16"/>
      <c r="X291" s="16"/>
      <c r="Y291" s="16"/>
      <c r="Z291" s="16"/>
      <c r="AA291" s="16"/>
      <c r="AB291" s="16"/>
      <c r="AC291" s="16"/>
      <c r="AD291" s="16"/>
      <c r="AE291" s="16"/>
      <c r="AT291" s="302" t="s">
        <v>200</v>
      </c>
      <c r="AU291" s="302" t="s">
        <v>80</v>
      </c>
      <c r="AV291" s="16" t="s">
        <v>214</v>
      </c>
      <c r="AW291" s="16" t="s">
        <v>30</v>
      </c>
      <c r="AX291" s="16" t="s">
        <v>73</v>
      </c>
      <c r="AY291" s="302" t="s">
        <v>189</v>
      </c>
    </row>
    <row r="292" s="13" customFormat="1">
      <c r="A292" s="13"/>
      <c r="B292" s="249"/>
      <c r="C292" s="250"/>
      <c r="D292" s="242" t="s">
        <v>200</v>
      </c>
      <c r="E292" s="251" t="s">
        <v>1</v>
      </c>
      <c r="F292" s="252" t="s">
        <v>5056</v>
      </c>
      <c r="G292" s="250"/>
      <c r="H292" s="251" t="s">
        <v>1</v>
      </c>
      <c r="I292" s="253"/>
      <c r="J292" s="250"/>
      <c r="K292" s="250"/>
      <c r="L292" s="254"/>
      <c r="M292" s="255"/>
      <c r="N292" s="256"/>
      <c r="O292" s="256"/>
      <c r="P292" s="256"/>
      <c r="Q292" s="256"/>
      <c r="R292" s="256"/>
      <c r="S292" s="256"/>
      <c r="T292" s="257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T292" s="258" t="s">
        <v>200</v>
      </c>
      <c r="AU292" s="258" t="s">
        <v>80</v>
      </c>
      <c r="AV292" s="13" t="s">
        <v>80</v>
      </c>
      <c r="AW292" s="13" t="s">
        <v>30</v>
      </c>
      <c r="AX292" s="13" t="s">
        <v>73</v>
      </c>
      <c r="AY292" s="258" t="s">
        <v>189</v>
      </c>
    </row>
    <row r="293" s="14" customFormat="1">
      <c r="A293" s="14"/>
      <c r="B293" s="259"/>
      <c r="C293" s="260"/>
      <c r="D293" s="242" t="s">
        <v>200</v>
      </c>
      <c r="E293" s="261" t="s">
        <v>1</v>
      </c>
      <c r="F293" s="262" t="s">
        <v>5057</v>
      </c>
      <c r="G293" s="260"/>
      <c r="H293" s="263">
        <v>13.608000000000001</v>
      </c>
      <c r="I293" s="264"/>
      <c r="J293" s="260"/>
      <c r="K293" s="260"/>
      <c r="L293" s="265"/>
      <c r="M293" s="266"/>
      <c r="N293" s="267"/>
      <c r="O293" s="267"/>
      <c r="P293" s="267"/>
      <c r="Q293" s="267"/>
      <c r="R293" s="267"/>
      <c r="S293" s="267"/>
      <c r="T293" s="268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T293" s="269" t="s">
        <v>200</v>
      </c>
      <c r="AU293" s="269" t="s">
        <v>80</v>
      </c>
      <c r="AV293" s="14" t="s">
        <v>82</v>
      </c>
      <c r="AW293" s="14" t="s">
        <v>30</v>
      </c>
      <c r="AX293" s="14" t="s">
        <v>73</v>
      </c>
      <c r="AY293" s="269" t="s">
        <v>189</v>
      </c>
    </row>
    <row r="294" s="16" customFormat="1">
      <c r="A294" s="16"/>
      <c r="B294" s="292"/>
      <c r="C294" s="293"/>
      <c r="D294" s="242" t="s">
        <v>200</v>
      </c>
      <c r="E294" s="294" t="s">
        <v>1</v>
      </c>
      <c r="F294" s="295" t="s">
        <v>290</v>
      </c>
      <c r="G294" s="293"/>
      <c r="H294" s="296">
        <v>13.608000000000001</v>
      </c>
      <c r="I294" s="297"/>
      <c r="J294" s="293"/>
      <c r="K294" s="293"/>
      <c r="L294" s="298"/>
      <c r="M294" s="299"/>
      <c r="N294" s="300"/>
      <c r="O294" s="300"/>
      <c r="P294" s="300"/>
      <c r="Q294" s="300"/>
      <c r="R294" s="300"/>
      <c r="S294" s="300"/>
      <c r="T294" s="301"/>
      <c r="U294" s="16"/>
      <c r="V294" s="16"/>
      <c r="W294" s="16"/>
      <c r="X294" s="16"/>
      <c r="Y294" s="16"/>
      <c r="Z294" s="16"/>
      <c r="AA294" s="16"/>
      <c r="AB294" s="16"/>
      <c r="AC294" s="16"/>
      <c r="AD294" s="16"/>
      <c r="AE294" s="16"/>
      <c r="AT294" s="302" t="s">
        <v>200</v>
      </c>
      <c r="AU294" s="302" t="s">
        <v>80</v>
      </c>
      <c r="AV294" s="16" t="s">
        <v>214</v>
      </c>
      <c r="AW294" s="16" t="s">
        <v>30</v>
      </c>
      <c r="AX294" s="16" t="s">
        <v>73</v>
      </c>
      <c r="AY294" s="302" t="s">
        <v>189</v>
      </c>
    </row>
    <row r="295" s="15" customFormat="1">
      <c r="A295" s="15"/>
      <c r="B295" s="270"/>
      <c r="C295" s="271"/>
      <c r="D295" s="242" t="s">
        <v>200</v>
      </c>
      <c r="E295" s="272" t="s">
        <v>1</v>
      </c>
      <c r="F295" s="273" t="s">
        <v>207</v>
      </c>
      <c r="G295" s="271"/>
      <c r="H295" s="274">
        <v>68.689000000000007</v>
      </c>
      <c r="I295" s="275"/>
      <c r="J295" s="271"/>
      <c r="K295" s="271"/>
      <c r="L295" s="276"/>
      <c r="M295" s="277"/>
      <c r="N295" s="278"/>
      <c r="O295" s="278"/>
      <c r="P295" s="278"/>
      <c r="Q295" s="278"/>
      <c r="R295" s="278"/>
      <c r="S295" s="278"/>
      <c r="T295" s="279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T295" s="280" t="s">
        <v>200</v>
      </c>
      <c r="AU295" s="280" t="s">
        <v>80</v>
      </c>
      <c r="AV295" s="15" t="s">
        <v>195</v>
      </c>
      <c r="AW295" s="15" t="s">
        <v>30</v>
      </c>
      <c r="AX295" s="15" t="s">
        <v>80</v>
      </c>
      <c r="AY295" s="280" t="s">
        <v>189</v>
      </c>
    </row>
    <row r="296" s="2" customFormat="1" ht="33" customHeight="1">
      <c r="A296" s="39"/>
      <c r="B296" s="40"/>
      <c r="C296" s="228" t="s">
        <v>318</v>
      </c>
      <c r="D296" s="228" t="s">
        <v>191</v>
      </c>
      <c r="E296" s="229" t="s">
        <v>254</v>
      </c>
      <c r="F296" s="230" t="s">
        <v>255</v>
      </c>
      <c r="G296" s="231" t="s">
        <v>256</v>
      </c>
      <c r="H296" s="232">
        <v>123.64</v>
      </c>
      <c r="I296" s="233"/>
      <c r="J296" s="234">
        <f>ROUND(I296*H296,2)</f>
        <v>0</v>
      </c>
      <c r="K296" s="235"/>
      <c r="L296" s="45"/>
      <c r="M296" s="236" t="s">
        <v>1</v>
      </c>
      <c r="N296" s="237" t="s">
        <v>38</v>
      </c>
      <c r="O296" s="92"/>
      <c r="P296" s="238">
        <f>O296*H296</f>
        <v>0</v>
      </c>
      <c r="Q296" s="238">
        <v>0</v>
      </c>
      <c r="R296" s="238">
        <f>Q296*H296</f>
        <v>0</v>
      </c>
      <c r="S296" s="238">
        <v>0</v>
      </c>
      <c r="T296" s="239">
        <f>S296*H296</f>
        <v>0</v>
      </c>
      <c r="U296" s="39"/>
      <c r="V296" s="39"/>
      <c r="W296" s="39"/>
      <c r="X296" s="39"/>
      <c r="Y296" s="39"/>
      <c r="Z296" s="39"/>
      <c r="AA296" s="39"/>
      <c r="AB296" s="39"/>
      <c r="AC296" s="39"/>
      <c r="AD296" s="39"/>
      <c r="AE296" s="39"/>
      <c r="AR296" s="240" t="s">
        <v>195</v>
      </c>
      <c r="AT296" s="240" t="s">
        <v>191</v>
      </c>
      <c r="AU296" s="240" t="s">
        <v>80</v>
      </c>
      <c r="AY296" s="18" t="s">
        <v>189</v>
      </c>
      <c r="BE296" s="241">
        <f>IF(N296="základní",J296,0)</f>
        <v>0</v>
      </c>
      <c r="BF296" s="241">
        <f>IF(N296="snížená",J296,0)</f>
        <v>0</v>
      </c>
      <c r="BG296" s="241">
        <f>IF(N296="zákl. přenesená",J296,0)</f>
        <v>0</v>
      </c>
      <c r="BH296" s="241">
        <f>IF(N296="sníž. přenesená",J296,0)</f>
        <v>0</v>
      </c>
      <c r="BI296" s="241">
        <f>IF(N296="nulová",J296,0)</f>
        <v>0</v>
      </c>
      <c r="BJ296" s="18" t="s">
        <v>80</v>
      </c>
      <c r="BK296" s="241">
        <f>ROUND(I296*H296,2)</f>
        <v>0</v>
      </c>
      <c r="BL296" s="18" t="s">
        <v>195</v>
      </c>
      <c r="BM296" s="240" t="s">
        <v>5062</v>
      </c>
    </row>
    <row r="297" s="2" customFormat="1">
      <c r="A297" s="39"/>
      <c r="B297" s="40"/>
      <c r="C297" s="41"/>
      <c r="D297" s="242" t="s">
        <v>197</v>
      </c>
      <c r="E297" s="41"/>
      <c r="F297" s="243" t="s">
        <v>255</v>
      </c>
      <c r="G297" s="41"/>
      <c r="H297" s="41"/>
      <c r="I297" s="244"/>
      <c r="J297" s="41"/>
      <c r="K297" s="41"/>
      <c r="L297" s="45"/>
      <c r="M297" s="245"/>
      <c r="N297" s="246"/>
      <c r="O297" s="92"/>
      <c r="P297" s="92"/>
      <c r="Q297" s="92"/>
      <c r="R297" s="92"/>
      <c r="S297" s="92"/>
      <c r="T297" s="93"/>
      <c r="U297" s="39"/>
      <c r="V297" s="39"/>
      <c r="W297" s="39"/>
      <c r="X297" s="39"/>
      <c r="Y297" s="39"/>
      <c r="Z297" s="39"/>
      <c r="AA297" s="39"/>
      <c r="AB297" s="39"/>
      <c r="AC297" s="39"/>
      <c r="AD297" s="39"/>
      <c r="AE297" s="39"/>
      <c r="AT297" s="18" t="s">
        <v>197</v>
      </c>
      <c r="AU297" s="18" t="s">
        <v>80</v>
      </c>
    </row>
    <row r="298" s="2" customFormat="1">
      <c r="A298" s="39"/>
      <c r="B298" s="40"/>
      <c r="C298" s="41"/>
      <c r="D298" s="247" t="s">
        <v>198</v>
      </c>
      <c r="E298" s="41"/>
      <c r="F298" s="248" t="s">
        <v>259</v>
      </c>
      <c r="G298" s="41"/>
      <c r="H298" s="41"/>
      <c r="I298" s="244"/>
      <c r="J298" s="41"/>
      <c r="K298" s="41"/>
      <c r="L298" s="45"/>
      <c r="M298" s="245"/>
      <c r="N298" s="246"/>
      <c r="O298" s="92"/>
      <c r="P298" s="92"/>
      <c r="Q298" s="92"/>
      <c r="R298" s="92"/>
      <c r="S298" s="92"/>
      <c r="T298" s="93"/>
      <c r="U298" s="39"/>
      <c r="V298" s="39"/>
      <c r="W298" s="39"/>
      <c r="X298" s="39"/>
      <c r="Y298" s="39"/>
      <c r="Z298" s="39"/>
      <c r="AA298" s="39"/>
      <c r="AB298" s="39"/>
      <c r="AC298" s="39"/>
      <c r="AD298" s="39"/>
      <c r="AE298" s="39"/>
      <c r="AT298" s="18" t="s">
        <v>198</v>
      </c>
      <c r="AU298" s="18" t="s">
        <v>80</v>
      </c>
    </row>
    <row r="299" s="13" customFormat="1">
      <c r="A299" s="13"/>
      <c r="B299" s="249"/>
      <c r="C299" s="250"/>
      <c r="D299" s="242" t="s">
        <v>200</v>
      </c>
      <c r="E299" s="251" t="s">
        <v>1</v>
      </c>
      <c r="F299" s="252" t="s">
        <v>4961</v>
      </c>
      <c r="G299" s="250"/>
      <c r="H299" s="251" t="s">
        <v>1</v>
      </c>
      <c r="I299" s="253"/>
      <c r="J299" s="250"/>
      <c r="K299" s="250"/>
      <c r="L299" s="254"/>
      <c r="M299" s="255"/>
      <c r="N299" s="256"/>
      <c r="O299" s="256"/>
      <c r="P299" s="256"/>
      <c r="Q299" s="256"/>
      <c r="R299" s="256"/>
      <c r="S299" s="256"/>
      <c r="T299" s="257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T299" s="258" t="s">
        <v>200</v>
      </c>
      <c r="AU299" s="258" t="s">
        <v>80</v>
      </c>
      <c r="AV299" s="13" t="s">
        <v>80</v>
      </c>
      <c r="AW299" s="13" t="s">
        <v>30</v>
      </c>
      <c r="AX299" s="13" t="s">
        <v>73</v>
      </c>
      <c r="AY299" s="258" t="s">
        <v>189</v>
      </c>
    </row>
    <row r="300" s="13" customFormat="1">
      <c r="A300" s="13"/>
      <c r="B300" s="249"/>
      <c r="C300" s="250"/>
      <c r="D300" s="242" t="s">
        <v>200</v>
      </c>
      <c r="E300" s="251" t="s">
        <v>1</v>
      </c>
      <c r="F300" s="252" t="s">
        <v>5047</v>
      </c>
      <c r="G300" s="250"/>
      <c r="H300" s="251" t="s">
        <v>1</v>
      </c>
      <c r="I300" s="253"/>
      <c r="J300" s="250"/>
      <c r="K300" s="250"/>
      <c r="L300" s="254"/>
      <c r="M300" s="255"/>
      <c r="N300" s="256"/>
      <c r="O300" s="256"/>
      <c r="P300" s="256"/>
      <c r="Q300" s="256"/>
      <c r="R300" s="256"/>
      <c r="S300" s="256"/>
      <c r="T300" s="257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T300" s="258" t="s">
        <v>200</v>
      </c>
      <c r="AU300" s="258" t="s">
        <v>80</v>
      </c>
      <c r="AV300" s="13" t="s">
        <v>80</v>
      </c>
      <c r="AW300" s="13" t="s">
        <v>30</v>
      </c>
      <c r="AX300" s="13" t="s">
        <v>73</v>
      </c>
      <c r="AY300" s="258" t="s">
        <v>189</v>
      </c>
    </row>
    <row r="301" s="14" customFormat="1">
      <c r="A301" s="14"/>
      <c r="B301" s="259"/>
      <c r="C301" s="260"/>
      <c r="D301" s="242" t="s">
        <v>200</v>
      </c>
      <c r="E301" s="261" t="s">
        <v>1</v>
      </c>
      <c r="F301" s="262" t="s">
        <v>5004</v>
      </c>
      <c r="G301" s="260"/>
      <c r="H301" s="263">
        <v>2.4670000000000001</v>
      </c>
      <c r="I301" s="264"/>
      <c r="J301" s="260"/>
      <c r="K301" s="260"/>
      <c r="L301" s="265"/>
      <c r="M301" s="266"/>
      <c r="N301" s="267"/>
      <c r="O301" s="267"/>
      <c r="P301" s="267"/>
      <c r="Q301" s="267"/>
      <c r="R301" s="267"/>
      <c r="S301" s="267"/>
      <c r="T301" s="268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T301" s="269" t="s">
        <v>200</v>
      </c>
      <c r="AU301" s="269" t="s">
        <v>80</v>
      </c>
      <c r="AV301" s="14" t="s">
        <v>82</v>
      </c>
      <c r="AW301" s="14" t="s">
        <v>30</v>
      </c>
      <c r="AX301" s="14" t="s">
        <v>73</v>
      </c>
      <c r="AY301" s="269" t="s">
        <v>189</v>
      </c>
    </row>
    <row r="302" s="14" customFormat="1">
      <c r="A302" s="14"/>
      <c r="B302" s="259"/>
      <c r="C302" s="260"/>
      <c r="D302" s="242" t="s">
        <v>200</v>
      </c>
      <c r="E302" s="261" t="s">
        <v>1</v>
      </c>
      <c r="F302" s="262" t="s">
        <v>5005</v>
      </c>
      <c r="G302" s="260"/>
      <c r="H302" s="263">
        <v>11.715</v>
      </c>
      <c r="I302" s="264"/>
      <c r="J302" s="260"/>
      <c r="K302" s="260"/>
      <c r="L302" s="265"/>
      <c r="M302" s="266"/>
      <c r="N302" s="267"/>
      <c r="O302" s="267"/>
      <c r="P302" s="267"/>
      <c r="Q302" s="267"/>
      <c r="R302" s="267"/>
      <c r="S302" s="267"/>
      <c r="T302" s="268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T302" s="269" t="s">
        <v>200</v>
      </c>
      <c r="AU302" s="269" t="s">
        <v>80</v>
      </c>
      <c r="AV302" s="14" t="s">
        <v>82</v>
      </c>
      <c r="AW302" s="14" t="s">
        <v>30</v>
      </c>
      <c r="AX302" s="14" t="s">
        <v>73</v>
      </c>
      <c r="AY302" s="269" t="s">
        <v>189</v>
      </c>
    </row>
    <row r="303" s="16" customFormat="1">
      <c r="A303" s="16"/>
      <c r="B303" s="292"/>
      <c r="C303" s="293"/>
      <c r="D303" s="242" t="s">
        <v>200</v>
      </c>
      <c r="E303" s="294" t="s">
        <v>1</v>
      </c>
      <c r="F303" s="295" t="s">
        <v>290</v>
      </c>
      <c r="G303" s="293"/>
      <c r="H303" s="296">
        <v>14.182</v>
      </c>
      <c r="I303" s="297"/>
      <c r="J303" s="293"/>
      <c r="K303" s="293"/>
      <c r="L303" s="298"/>
      <c r="M303" s="299"/>
      <c r="N303" s="300"/>
      <c r="O303" s="300"/>
      <c r="P303" s="300"/>
      <c r="Q303" s="300"/>
      <c r="R303" s="300"/>
      <c r="S303" s="300"/>
      <c r="T303" s="301"/>
      <c r="U303" s="16"/>
      <c r="V303" s="16"/>
      <c r="W303" s="16"/>
      <c r="X303" s="16"/>
      <c r="Y303" s="16"/>
      <c r="Z303" s="16"/>
      <c r="AA303" s="16"/>
      <c r="AB303" s="16"/>
      <c r="AC303" s="16"/>
      <c r="AD303" s="16"/>
      <c r="AE303" s="16"/>
      <c r="AT303" s="302" t="s">
        <v>200</v>
      </c>
      <c r="AU303" s="302" t="s">
        <v>80</v>
      </c>
      <c r="AV303" s="16" t="s">
        <v>214</v>
      </c>
      <c r="AW303" s="16" t="s">
        <v>30</v>
      </c>
      <c r="AX303" s="16" t="s">
        <v>73</v>
      </c>
      <c r="AY303" s="302" t="s">
        <v>189</v>
      </c>
    </row>
    <row r="304" s="13" customFormat="1">
      <c r="A304" s="13"/>
      <c r="B304" s="249"/>
      <c r="C304" s="250"/>
      <c r="D304" s="242" t="s">
        <v>200</v>
      </c>
      <c r="E304" s="251" t="s">
        <v>1</v>
      </c>
      <c r="F304" s="252" t="s">
        <v>5048</v>
      </c>
      <c r="G304" s="250"/>
      <c r="H304" s="251" t="s">
        <v>1</v>
      </c>
      <c r="I304" s="253"/>
      <c r="J304" s="250"/>
      <c r="K304" s="250"/>
      <c r="L304" s="254"/>
      <c r="M304" s="255"/>
      <c r="N304" s="256"/>
      <c r="O304" s="256"/>
      <c r="P304" s="256"/>
      <c r="Q304" s="256"/>
      <c r="R304" s="256"/>
      <c r="S304" s="256"/>
      <c r="T304" s="257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T304" s="258" t="s">
        <v>200</v>
      </c>
      <c r="AU304" s="258" t="s">
        <v>80</v>
      </c>
      <c r="AV304" s="13" t="s">
        <v>80</v>
      </c>
      <c r="AW304" s="13" t="s">
        <v>30</v>
      </c>
      <c r="AX304" s="13" t="s">
        <v>73</v>
      </c>
      <c r="AY304" s="258" t="s">
        <v>189</v>
      </c>
    </row>
    <row r="305" s="14" customFormat="1">
      <c r="A305" s="14"/>
      <c r="B305" s="259"/>
      <c r="C305" s="260"/>
      <c r="D305" s="242" t="s">
        <v>200</v>
      </c>
      <c r="E305" s="261" t="s">
        <v>1</v>
      </c>
      <c r="F305" s="262" t="s">
        <v>5049</v>
      </c>
      <c r="G305" s="260"/>
      <c r="H305" s="263">
        <v>1.0229999999999999</v>
      </c>
      <c r="I305" s="264"/>
      <c r="J305" s="260"/>
      <c r="K305" s="260"/>
      <c r="L305" s="265"/>
      <c r="M305" s="266"/>
      <c r="N305" s="267"/>
      <c r="O305" s="267"/>
      <c r="P305" s="267"/>
      <c r="Q305" s="267"/>
      <c r="R305" s="267"/>
      <c r="S305" s="267"/>
      <c r="T305" s="268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T305" s="269" t="s">
        <v>200</v>
      </c>
      <c r="AU305" s="269" t="s">
        <v>80</v>
      </c>
      <c r="AV305" s="14" t="s">
        <v>82</v>
      </c>
      <c r="AW305" s="14" t="s">
        <v>30</v>
      </c>
      <c r="AX305" s="14" t="s">
        <v>73</v>
      </c>
      <c r="AY305" s="269" t="s">
        <v>189</v>
      </c>
    </row>
    <row r="306" s="14" customFormat="1">
      <c r="A306" s="14"/>
      <c r="B306" s="259"/>
      <c r="C306" s="260"/>
      <c r="D306" s="242" t="s">
        <v>200</v>
      </c>
      <c r="E306" s="261" t="s">
        <v>1</v>
      </c>
      <c r="F306" s="262" t="s">
        <v>5050</v>
      </c>
      <c r="G306" s="260"/>
      <c r="H306" s="263">
        <v>1.3200000000000001</v>
      </c>
      <c r="I306" s="264"/>
      <c r="J306" s="260"/>
      <c r="K306" s="260"/>
      <c r="L306" s="265"/>
      <c r="M306" s="266"/>
      <c r="N306" s="267"/>
      <c r="O306" s="267"/>
      <c r="P306" s="267"/>
      <c r="Q306" s="267"/>
      <c r="R306" s="267"/>
      <c r="S306" s="267"/>
      <c r="T306" s="268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T306" s="269" t="s">
        <v>200</v>
      </c>
      <c r="AU306" s="269" t="s">
        <v>80</v>
      </c>
      <c r="AV306" s="14" t="s">
        <v>82</v>
      </c>
      <c r="AW306" s="14" t="s">
        <v>30</v>
      </c>
      <c r="AX306" s="14" t="s">
        <v>73</v>
      </c>
      <c r="AY306" s="269" t="s">
        <v>189</v>
      </c>
    </row>
    <row r="307" s="16" customFormat="1">
      <c r="A307" s="16"/>
      <c r="B307" s="292"/>
      <c r="C307" s="293"/>
      <c r="D307" s="242" t="s">
        <v>200</v>
      </c>
      <c r="E307" s="294" t="s">
        <v>1</v>
      </c>
      <c r="F307" s="295" t="s">
        <v>290</v>
      </c>
      <c r="G307" s="293"/>
      <c r="H307" s="296">
        <v>2.343</v>
      </c>
      <c r="I307" s="297"/>
      <c r="J307" s="293"/>
      <c r="K307" s="293"/>
      <c r="L307" s="298"/>
      <c r="M307" s="299"/>
      <c r="N307" s="300"/>
      <c r="O307" s="300"/>
      <c r="P307" s="300"/>
      <c r="Q307" s="300"/>
      <c r="R307" s="300"/>
      <c r="S307" s="300"/>
      <c r="T307" s="301"/>
      <c r="U307" s="16"/>
      <c r="V307" s="16"/>
      <c r="W307" s="16"/>
      <c r="X307" s="16"/>
      <c r="Y307" s="16"/>
      <c r="Z307" s="16"/>
      <c r="AA307" s="16"/>
      <c r="AB307" s="16"/>
      <c r="AC307" s="16"/>
      <c r="AD307" s="16"/>
      <c r="AE307" s="16"/>
      <c r="AT307" s="302" t="s">
        <v>200</v>
      </c>
      <c r="AU307" s="302" t="s">
        <v>80</v>
      </c>
      <c r="AV307" s="16" t="s">
        <v>214</v>
      </c>
      <c r="AW307" s="16" t="s">
        <v>30</v>
      </c>
      <c r="AX307" s="16" t="s">
        <v>73</v>
      </c>
      <c r="AY307" s="302" t="s">
        <v>189</v>
      </c>
    </row>
    <row r="308" s="13" customFormat="1">
      <c r="A308" s="13"/>
      <c r="B308" s="249"/>
      <c r="C308" s="250"/>
      <c r="D308" s="242" t="s">
        <v>200</v>
      </c>
      <c r="E308" s="251" t="s">
        <v>1</v>
      </c>
      <c r="F308" s="252" t="s">
        <v>5051</v>
      </c>
      <c r="G308" s="250"/>
      <c r="H308" s="251" t="s">
        <v>1</v>
      </c>
      <c r="I308" s="253"/>
      <c r="J308" s="250"/>
      <c r="K308" s="250"/>
      <c r="L308" s="254"/>
      <c r="M308" s="255"/>
      <c r="N308" s="256"/>
      <c r="O308" s="256"/>
      <c r="P308" s="256"/>
      <c r="Q308" s="256"/>
      <c r="R308" s="256"/>
      <c r="S308" s="256"/>
      <c r="T308" s="257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T308" s="258" t="s">
        <v>200</v>
      </c>
      <c r="AU308" s="258" t="s">
        <v>80</v>
      </c>
      <c r="AV308" s="13" t="s">
        <v>80</v>
      </c>
      <c r="AW308" s="13" t="s">
        <v>30</v>
      </c>
      <c r="AX308" s="13" t="s">
        <v>73</v>
      </c>
      <c r="AY308" s="258" t="s">
        <v>189</v>
      </c>
    </row>
    <row r="309" s="14" customFormat="1">
      <c r="A309" s="14"/>
      <c r="B309" s="259"/>
      <c r="C309" s="260"/>
      <c r="D309" s="242" t="s">
        <v>200</v>
      </c>
      <c r="E309" s="261" t="s">
        <v>1</v>
      </c>
      <c r="F309" s="262" t="s">
        <v>5052</v>
      </c>
      <c r="G309" s="260"/>
      <c r="H309" s="263">
        <v>6.3620000000000001</v>
      </c>
      <c r="I309" s="264"/>
      <c r="J309" s="260"/>
      <c r="K309" s="260"/>
      <c r="L309" s="265"/>
      <c r="M309" s="266"/>
      <c r="N309" s="267"/>
      <c r="O309" s="267"/>
      <c r="P309" s="267"/>
      <c r="Q309" s="267"/>
      <c r="R309" s="267"/>
      <c r="S309" s="267"/>
      <c r="T309" s="268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T309" s="269" t="s">
        <v>200</v>
      </c>
      <c r="AU309" s="269" t="s">
        <v>80</v>
      </c>
      <c r="AV309" s="14" t="s">
        <v>82</v>
      </c>
      <c r="AW309" s="14" t="s">
        <v>30</v>
      </c>
      <c r="AX309" s="14" t="s">
        <v>73</v>
      </c>
      <c r="AY309" s="269" t="s">
        <v>189</v>
      </c>
    </row>
    <row r="310" s="13" customFormat="1">
      <c r="A310" s="13"/>
      <c r="B310" s="249"/>
      <c r="C310" s="250"/>
      <c r="D310" s="242" t="s">
        <v>200</v>
      </c>
      <c r="E310" s="251" t="s">
        <v>1</v>
      </c>
      <c r="F310" s="252" t="s">
        <v>5053</v>
      </c>
      <c r="G310" s="250"/>
      <c r="H310" s="251" t="s">
        <v>1</v>
      </c>
      <c r="I310" s="253"/>
      <c r="J310" s="250"/>
      <c r="K310" s="250"/>
      <c r="L310" s="254"/>
      <c r="M310" s="255"/>
      <c r="N310" s="256"/>
      <c r="O310" s="256"/>
      <c r="P310" s="256"/>
      <c r="Q310" s="256"/>
      <c r="R310" s="256"/>
      <c r="S310" s="256"/>
      <c r="T310" s="257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T310" s="258" t="s">
        <v>200</v>
      </c>
      <c r="AU310" s="258" t="s">
        <v>80</v>
      </c>
      <c r="AV310" s="13" t="s">
        <v>80</v>
      </c>
      <c r="AW310" s="13" t="s">
        <v>30</v>
      </c>
      <c r="AX310" s="13" t="s">
        <v>73</v>
      </c>
      <c r="AY310" s="258" t="s">
        <v>189</v>
      </c>
    </row>
    <row r="311" s="14" customFormat="1">
      <c r="A311" s="14"/>
      <c r="B311" s="259"/>
      <c r="C311" s="260"/>
      <c r="D311" s="242" t="s">
        <v>200</v>
      </c>
      <c r="E311" s="261" t="s">
        <v>1</v>
      </c>
      <c r="F311" s="262" t="s">
        <v>5054</v>
      </c>
      <c r="G311" s="260"/>
      <c r="H311" s="263">
        <v>18.452999999999999</v>
      </c>
      <c r="I311" s="264"/>
      <c r="J311" s="260"/>
      <c r="K311" s="260"/>
      <c r="L311" s="265"/>
      <c r="M311" s="266"/>
      <c r="N311" s="267"/>
      <c r="O311" s="267"/>
      <c r="P311" s="267"/>
      <c r="Q311" s="267"/>
      <c r="R311" s="267"/>
      <c r="S311" s="267"/>
      <c r="T311" s="268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T311" s="269" t="s">
        <v>200</v>
      </c>
      <c r="AU311" s="269" t="s">
        <v>80</v>
      </c>
      <c r="AV311" s="14" t="s">
        <v>82</v>
      </c>
      <c r="AW311" s="14" t="s">
        <v>30</v>
      </c>
      <c r="AX311" s="14" t="s">
        <v>73</v>
      </c>
      <c r="AY311" s="269" t="s">
        <v>189</v>
      </c>
    </row>
    <row r="312" s="14" customFormat="1">
      <c r="A312" s="14"/>
      <c r="B312" s="259"/>
      <c r="C312" s="260"/>
      <c r="D312" s="242" t="s">
        <v>200</v>
      </c>
      <c r="E312" s="261" t="s">
        <v>1</v>
      </c>
      <c r="F312" s="262" t="s">
        <v>5055</v>
      </c>
      <c r="G312" s="260"/>
      <c r="H312" s="263">
        <v>13.741</v>
      </c>
      <c r="I312" s="264"/>
      <c r="J312" s="260"/>
      <c r="K312" s="260"/>
      <c r="L312" s="265"/>
      <c r="M312" s="266"/>
      <c r="N312" s="267"/>
      <c r="O312" s="267"/>
      <c r="P312" s="267"/>
      <c r="Q312" s="267"/>
      <c r="R312" s="267"/>
      <c r="S312" s="267"/>
      <c r="T312" s="268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T312" s="269" t="s">
        <v>200</v>
      </c>
      <c r="AU312" s="269" t="s">
        <v>80</v>
      </c>
      <c r="AV312" s="14" t="s">
        <v>82</v>
      </c>
      <c r="AW312" s="14" t="s">
        <v>30</v>
      </c>
      <c r="AX312" s="14" t="s">
        <v>73</v>
      </c>
      <c r="AY312" s="269" t="s">
        <v>189</v>
      </c>
    </row>
    <row r="313" s="16" customFormat="1">
      <c r="A313" s="16"/>
      <c r="B313" s="292"/>
      <c r="C313" s="293"/>
      <c r="D313" s="242" t="s">
        <v>200</v>
      </c>
      <c r="E313" s="294" t="s">
        <v>1</v>
      </c>
      <c r="F313" s="295" t="s">
        <v>290</v>
      </c>
      <c r="G313" s="293"/>
      <c r="H313" s="296">
        <v>38.555999999999997</v>
      </c>
      <c r="I313" s="297"/>
      <c r="J313" s="293"/>
      <c r="K313" s="293"/>
      <c r="L313" s="298"/>
      <c r="M313" s="299"/>
      <c r="N313" s="300"/>
      <c r="O313" s="300"/>
      <c r="P313" s="300"/>
      <c r="Q313" s="300"/>
      <c r="R313" s="300"/>
      <c r="S313" s="300"/>
      <c r="T313" s="301"/>
      <c r="U313" s="16"/>
      <c r="V313" s="16"/>
      <c r="W313" s="16"/>
      <c r="X313" s="16"/>
      <c r="Y313" s="16"/>
      <c r="Z313" s="16"/>
      <c r="AA313" s="16"/>
      <c r="AB313" s="16"/>
      <c r="AC313" s="16"/>
      <c r="AD313" s="16"/>
      <c r="AE313" s="16"/>
      <c r="AT313" s="302" t="s">
        <v>200</v>
      </c>
      <c r="AU313" s="302" t="s">
        <v>80</v>
      </c>
      <c r="AV313" s="16" t="s">
        <v>214</v>
      </c>
      <c r="AW313" s="16" t="s">
        <v>30</v>
      </c>
      <c r="AX313" s="16" t="s">
        <v>73</v>
      </c>
      <c r="AY313" s="302" t="s">
        <v>189</v>
      </c>
    </row>
    <row r="314" s="13" customFormat="1">
      <c r="A314" s="13"/>
      <c r="B314" s="249"/>
      <c r="C314" s="250"/>
      <c r="D314" s="242" t="s">
        <v>200</v>
      </c>
      <c r="E314" s="251" t="s">
        <v>1</v>
      </c>
      <c r="F314" s="252" t="s">
        <v>5056</v>
      </c>
      <c r="G314" s="250"/>
      <c r="H314" s="251" t="s">
        <v>1</v>
      </c>
      <c r="I314" s="253"/>
      <c r="J314" s="250"/>
      <c r="K314" s="250"/>
      <c r="L314" s="254"/>
      <c r="M314" s="255"/>
      <c r="N314" s="256"/>
      <c r="O314" s="256"/>
      <c r="P314" s="256"/>
      <c r="Q314" s="256"/>
      <c r="R314" s="256"/>
      <c r="S314" s="256"/>
      <c r="T314" s="257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T314" s="258" t="s">
        <v>200</v>
      </c>
      <c r="AU314" s="258" t="s">
        <v>80</v>
      </c>
      <c r="AV314" s="13" t="s">
        <v>80</v>
      </c>
      <c r="AW314" s="13" t="s">
        <v>30</v>
      </c>
      <c r="AX314" s="13" t="s">
        <v>73</v>
      </c>
      <c r="AY314" s="258" t="s">
        <v>189</v>
      </c>
    </row>
    <row r="315" s="14" customFormat="1">
      <c r="A315" s="14"/>
      <c r="B315" s="259"/>
      <c r="C315" s="260"/>
      <c r="D315" s="242" t="s">
        <v>200</v>
      </c>
      <c r="E315" s="261" t="s">
        <v>1</v>
      </c>
      <c r="F315" s="262" t="s">
        <v>5057</v>
      </c>
      <c r="G315" s="260"/>
      <c r="H315" s="263">
        <v>13.608000000000001</v>
      </c>
      <c r="I315" s="264"/>
      <c r="J315" s="260"/>
      <c r="K315" s="260"/>
      <c r="L315" s="265"/>
      <c r="M315" s="266"/>
      <c r="N315" s="267"/>
      <c r="O315" s="267"/>
      <c r="P315" s="267"/>
      <c r="Q315" s="267"/>
      <c r="R315" s="267"/>
      <c r="S315" s="267"/>
      <c r="T315" s="268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T315" s="269" t="s">
        <v>200</v>
      </c>
      <c r="AU315" s="269" t="s">
        <v>80</v>
      </c>
      <c r="AV315" s="14" t="s">
        <v>82</v>
      </c>
      <c r="AW315" s="14" t="s">
        <v>30</v>
      </c>
      <c r="AX315" s="14" t="s">
        <v>73</v>
      </c>
      <c r="AY315" s="269" t="s">
        <v>189</v>
      </c>
    </row>
    <row r="316" s="16" customFormat="1">
      <c r="A316" s="16"/>
      <c r="B316" s="292"/>
      <c r="C316" s="293"/>
      <c r="D316" s="242" t="s">
        <v>200</v>
      </c>
      <c r="E316" s="294" t="s">
        <v>1</v>
      </c>
      <c r="F316" s="295" t="s">
        <v>290</v>
      </c>
      <c r="G316" s="293"/>
      <c r="H316" s="296">
        <v>13.608000000000001</v>
      </c>
      <c r="I316" s="297"/>
      <c r="J316" s="293"/>
      <c r="K316" s="293"/>
      <c r="L316" s="298"/>
      <c r="M316" s="299"/>
      <c r="N316" s="300"/>
      <c r="O316" s="300"/>
      <c r="P316" s="300"/>
      <c r="Q316" s="300"/>
      <c r="R316" s="300"/>
      <c r="S316" s="300"/>
      <c r="T316" s="301"/>
      <c r="U316" s="16"/>
      <c r="V316" s="16"/>
      <c r="W316" s="16"/>
      <c r="X316" s="16"/>
      <c r="Y316" s="16"/>
      <c r="Z316" s="16"/>
      <c r="AA316" s="16"/>
      <c r="AB316" s="16"/>
      <c r="AC316" s="16"/>
      <c r="AD316" s="16"/>
      <c r="AE316" s="16"/>
      <c r="AT316" s="302" t="s">
        <v>200</v>
      </c>
      <c r="AU316" s="302" t="s">
        <v>80</v>
      </c>
      <c r="AV316" s="16" t="s">
        <v>214</v>
      </c>
      <c r="AW316" s="16" t="s">
        <v>30</v>
      </c>
      <c r="AX316" s="16" t="s">
        <v>73</v>
      </c>
      <c r="AY316" s="302" t="s">
        <v>189</v>
      </c>
    </row>
    <row r="317" s="15" customFormat="1">
      <c r="A317" s="15"/>
      <c r="B317" s="270"/>
      <c r="C317" s="271"/>
      <c r="D317" s="242" t="s">
        <v>200</v>
      </c>
      <c r="E317" s="272" t="s">
        <v>1</v>
      </c>
      <c r="F317" s="273" t="s">
        <v>207</v>
      </c>
      <c r="G317" s="271"/>
      <c r="H317" s="274">
        <v>68.689000000000007</v>
      </c>
      <c r="I317" s="275"/>
      <c r="J317" s="271"/>
      <c r="K317" s="271"/>
      <c r="L317" s="276"/>
      <c r="M317" s="277"/>
      <c r="N317" s="278"/>
      <c r="O317" s="278"/>
      <c r="P317" s="278"/>
      <c r="Q317" s="278"/>
      <c r="R317" s="278"/>
      <c r="S317" s="278"/>
      <c r="T317" s="279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T317" s="280" t="s">
        <v>200</v>
      </c>
      <c r="AU317" s="280" t="s">
        <v>80</v>
      </c>
      <c r="AV317" s="15" t="s">
        <v>195</v>
      </c>
      <c r="AW317" s="15" t="s">
        <v>30</v>
      </c>
      <c r="AX317" s="15" t="s">
        <v>73</v>
      </c>
      <c r="AY317" s="280" t="s">
        <v>189</v>
      </c>
    </row>
    <row r="318" s="13" customFormat="1">
      <c r="A318" s="13"/>
      <c r="B318" s="249"/>
      <c r="C318" s="250"/>
      <c r="D318" s="242" t="s">
        <v>200</v>
      </c>
      <c r="E318" s="251" t="s">
        <v>1</v>
      </c>
      <c r="F318" s="252" t="s">
        <v>5063</v>
      </c>
      <c r="G318" s="250"/>
      <c r="H318" s="251" t="s">
        <v>1</v>
      </c>
      <c r="I318" s="253"/>
      <c r="J318" s="250"/>
      <c r="K318" s="250"/>
      <c r="L318" s="254"/>
      <c r="M318" s="255"/>
      <c r="N318" s="256"/>
      <c r="O318" s="256"/>
      <c r="P318" s="256"/>
      <c r="Q318" s="256"/>
      <c r="R318" s="256"/>
      <c r="S318" s="256"/>
      <c r="T318" s="257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T318" s="258" t="s">
        <v>200</v>
      </c>
      <c r="AU318" s="258" t="s">
        <v>80</v>
      </c>
      <c r="AV318" s="13" t="s">
        <v>80</v>
      </c>
      <c r="AW318" s="13" t="s">
        <v>30</v>
      </c>
      <c r="AX318" s="13" t="s">
        <v>73</v>
      </c>
      <c r="AY318" s="258" t="s">
        <v>189</v>
      </c>
    </row>
    <row r="319" s="14" customFormat="1">
      <c r="A319" s="14"/>
      <c r="B319" s="259"/>
      <c r="C319" s="260"/>
      <c r="D319" s="242" t="s">
        <v>200</v>
      </c>
      <c r="E319" s="261" t="s">
        <v>1</v>
      </c>
      <c r="F319" s="262" t="s">
        <v>5064</v>
      </c>
      <c r="G319" s="260"/>
      <c r="H319" s="263">
        <v>123.64</v>
      </c>
      <c r="I319" s="264"/>
      <c r="J319" s="260"/>
      <c r="K319" s="260"/>
      <c r="L319" s="265"/>
      <c r="M319" s="266"/>
      <c r="N319" s="267"/>
      <c r="O319" s="267"/>
      <c r="P319" s="267"/>
      <c r="Q319" s="267"/>
      <c r="R319" s="267"/>
      <c r="S319" s="267"/>
      <c r="T319" s="268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T319" s="269" t="s">
        <v>200</v>
      </c>
      <c r="AU319" s="269" t="s">
        <v>80</v>
      </c>
      <c r="AV319" s="14" t="s">
        <v>82</v>
      </c>
      <c r="AW319" s="14" t="s">
        <v>30</v>
      </c>
      <c r="AX319" s="14" t="s">
        <v>73</v>
      </c>
      <c r="AY319" s="269" t="s">
        <v>189</v>
      </c>
    </row>
    <row r="320" s="15" customFormat="1">
      <c r="A320" s="15"/>
      <c r="B320" s="270"/>
      <c r="C320" s="271"/>
      <c r="D320" s="242" t="s">
        <v>200</v>
      </c>
      <c r="E320" s="272" t="s">
        <v>1</v>
      </c>
      <c r="F320" s="273" t="s">
        <v>207</v>
      </c>
      <c r="G320" s="271"/>
      <c r="H320" s="274">
        <v>123.64</v>
      </c>
      <c r="I320" s="275"/>
      <c r="J320" s="271"/>
      <c r="K320" s="271"/>
      <c r="L320" s="276"/>
      <c r="M320" s="277"/>
      <c r="N320" s="278"/>
      <c r="O320" s="278"/>
      <c r="P320" s="278"/>
      <c r="Q320" s="278"/>
      <c r="R320" s="278"/>
      <c r="S320" s="278"/>
      <c r="T320" s="279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T320" s="280" t="s">
        <v>200</v>
      </c>
      <c r="AU320" s="280" t="s">
        <v>80</v>
      </c>
      <c r="AV320" s="15" t="s">
        <v>195</v>
      </c>
      <c r="AW320" s="15" t="s">
        <v>30</v>
      </c>
      <c r="AX320" s="15" t="s">
        <v>80</v>
      </c>
      <c r="AY320" s="280" t="s">
        <v>189</v>
      </c>
    </row>
    <row r="321" s="2" customFormat="1" ht="16.5" customHeight="1">
      <c r="A321" s="39"/>
      <c r="B321" s="40"/>
      <c r="C321" s="228" t="s">
        <v>325</v>
      </c>
      <c r="D321" s="228" t="s">
        <v>191</v>
      </c>
      <c r="E321" s="229" t="s">
        <v>262</v>
      </c>
      <c r="F321" s="230" t="s">
        <v>263</v>
      </c>
      <c r="G321" s="231" t="s">
        <v>194</v>
      </c>
      <c r="H321" s="232">
        <v>68.688999999999993</v>
      </c>
      <c r="I321" s="233"/>
      <c r="J321" s="234">
        <f>ROUND(I321*H321,2)</f>
        <v>0</v>
      </c>
      <c r="K321" s="235"/>
      <c r="L321" s="45"/>
      <c r="M321" s="236" t="s">
        <v>1</v>
      </c>
      <c r="N321" s="237" t="s">
        <v>38</v>
      </c>
      <c r="O321" s="92"/>
      <c r="P321" s="238">
        <f>O321*H321</f>
        <v>0</v>
      </c>
      <c r="Q321" s="238">
        <v>0</v>
      </c>
      <c r="R321" s="238">
        <f>Q321*H321</f>
        <v>0</v>
      </c>
      <c r="S321" s="238">
        <v>0</v>
      </c>
      <c r="T321" s="239">
        <f>S321*H321</f>
        <v>0</v>
      </c>
      <c r="U321" s="39"/>
      <c r="V321" s="39"/>
      <c r="W321" s="39"/>
      <c r="X321" s="39"/>
      <c r="Y321" s="39"/>
      <c r="Z321" s="39"/>
      <c r="AA321" s="39"/>
      <c r="AB321" s="39"/>
      <c r="AC321" s="39"/>
      <c r="AD321" s="39"/>
      <c r="AE321" s="39"/>
      <c r="AR321" s="240" t="s">
        <v>195</v>
      </c>
      <c r="AT321" s="240" t="s">
        <v>191</v>
      </c>
      <c r="AU321" s="240" t="s">
        <v>80</v>
      </c>
      <c r="AY321" s="18" t="s">
        <v>189</v>
      </c>
      <c r="BE321" s="241">
        <f>IF(N321="základní",J321,0)</f>
        <v>0</v>
      </c>
      <c r="BF321" s="241">
        <f>IF(N321="snížená",J321,0)</f>
        <v>0</v>
      </c>
      <c r="BG321" s="241">
        <f>IF(N321="zákl. přenesená",J321,0)</f>
        <v>0</v>
      </c>
      <c r="BH321" s="241">
        <f>IF(N321="sníž. přenesená",J321,0)</f>
        <v>0</v>
      </c>
      <c r="BI321" s="241">
        <f>IF(N321="nulová",J321,0)</f>
        <v>0</v>
      </c>
      <c r="BJ321" s="18" t="s">
        <v>80</v>
      </c>
      <c r="BK321" s="241">
        <f>ROUND(I321*H321,2)</f>
        <v>0</v>
      </c>
      <c r="BL321" s="18" t="s">
        <v>195</v>
      </c>
      <c r="BM321" s="240" t="s">
        <v>5065</v>
      </c>
    </row>
    <row r="322" s="2" customFormat="1">
      <c r="A322" s="39"/>
      <c r="B322" s="40"/>
      <c r="C322" s="41"/>
      <c r="D322" s="242" t="s">
        <v>197</v>
      </c>
      <c r="E322" s="41"/>
      <c r="F322" s="243" t="s">
        <v>263</v>
      </c>
      <c r="G322" s="41"/>
      <c r="H322" s="41"/>
      <c r="I322" s="244"/>
      <c r="J322" s="41"/>
      <c r="K322" s="41"/>
      <c r="L322" s="45"/>
      <c r="M322" s="245"/>
      <c r="N322" s="246"/>
      <c r="O322" s="92"/>
      <c r="P322" s="92"/>
      <c r="Q322" s="92"/>
      <c r="R322" s="92"/>
      <c r="S322" s="92"/>
      <c r="T322" s="93"/>
      <c r="U322" s="39"/>
      <c r="V322" s="39"/>
      <c r="W322" s="39"/>
      <c r="X322" s="39"/>
      <c r="Y322" s="39"/>
      <c r="Z322" s="39"/>
      <c r="AA322" s="39"/>
      <c r="AB322" s="39"/>
      <c r="AC322" s="39"/>
      <c r="AD322" s="39"/>
      <c r="AE322" s="39"/>
      <c r="AT322" s="18" t="s">
        <v>197</v>
      </c>
      <c r="AU322" s="18" t="s">
        <v>80</v>
      </c>
    </row>
    <row r="323" s="2" customFormat="1">
      <c r="A323" s="39"/>
      <c r="B323" s="40"/>
      <c r="C323" s="41"/>
      <c r="D323" s="247" t="s">
        <v>198</v>
      </c>
      <c r="E323" s="41"/>
      <c r="F323" s="248" t="s">
        <v>265</v>
      </c>
      <c r="G323" s="41"/>
      <c r="H323" s="41"/>
      <c r="I323" s="244"/>
      <c r="J323" s="41"/>
      <c r="K323" s="41"/>
      <c r="L323" s="45"/>
      <c r="M323" s="245"/>
      <c r="N323" s="246"/>
      <c r="O323" s="92"/>
      <c r="P323" s="92"/>
      <c r="Q323" s="92"/>
      <c r="R323" s="92"/>
      <c r="S323" s="92"/>
      <c r="T323" s="93"/>
      <c r="U323" s="39"/>
      <c r="V323" s="39"/>
      <c r="W323" s="39"/>
      <c r="X323" s="39"/>
      <c r="Y323" s="39"/>
      <c r="Z323" s="39"/>
      <c r="AA323" s="39"/>
      <c r="AB323" s="39"/>
      <c r="AC323" s="39"/>
      <c r="AD323" s="39"/>
      <c r="AE323" s="39"/>
      <c r="AT323" s="18" t="s">
        <v>198</v>
      </c>
      <c r="AU323" s="18" t="s">
        <v>80</v>
      </c>
    </row>
    <row r="324" s="13" customFormat="1">
      <c r="A324" s="13"/>
      <c r="B324" s="249"/>
      <c r="C324" s="250"/>
      <c r="D324" s="242" t="s">
        <v>200</v>
      </c>
      <c r="E324" s="251" t="s">
        <v>1</v>
      </c>
      <c r="F324" s="252" t="s">
        <v>4961</v>
      </c>
      <c r="G324" s="250"/>
      <c r="H324" s="251" t="s">
        <v>1</v>
      </c>
      <c r="I324" s="253"/>
      <c r="J324" s="250"/>
      <c r="K324" s="250"/>
      <c r="L324" s="254"/>
      <c r="M324" s="255"/>
      <c r="N324" s="256"/>
      <c r="O324" s="256"/>
      <c r="P324" s="256"/>
      <c r="Q324" s="256"/>
      <c r="R324" s="256"/>
      <c r="S324" s="256"/>
      <c r="T324" s="257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T324" s="258" t="s">
        <v>200</v>
      </c>
      <c r="AU324" s="258" t="s">
        <v>80</v>
      </c>
      <c r="AV324" s="13" t="s">
        <v>80</v>
      </c>
      <c r="AW324" s="13" t="s">
        <v>30</v>
      </c>
      <c r="AX324" s="13" t="s">
        <v>73</v>
      </c>
      <c r="AY324" s="258" t="s">
        <v>189</v>
      </c>
    </row>
    <row r="325" s="13" customFormat="1">
      <c r="A325" s="13"/>
      <c r="B325" s="249"/>
      <c r="C325" s="250"/>
      <c r="D325" s="242" t="s">
        <v>200</v>
      </c>
      <c r="E325" s="251" t="s">
        <v>1</v>
      </c>
      <c r="F325" s="252" t="s">
        <v>5047</v>
      </c>
      <c r="G325" s="250"/>
      <c r="H325" s="251" t="s">
        <v>1</v>
      </c>
      <c r="I325" s="253"/>
      <c r="J325" s="250"/>
      <c r="K325" s="250"/>
      <c r="L325" s="254"/>
      <c r="M325" s="255"/>
      <c r="N325" s="256"/>
      <c r="O325" s="256"/>
      <c r="P325" s="256"/>
      <c r="Q325" s="256"/>
      <c r="R325" s="256"/>
      <c r="S325" s="256"/>
      <c r="T325" s="257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T325" s="258" t="s">
        <v>200</v>
      </c>
      <c r="AU325" s="258" t="s">
        <v>80</v>
      </c>
      <c r="AV325" s="13" t="s">
        <v>80</v>
      </c>
      <c r="AW325" s="13" t="s">
        <v>30</v>
      </c>
      <c r="AX325" s="13" t="s">
        <v>73</v>
      </c>
      <c r="AY325" s="258" t="s">
        <v>189</v>
      </c>
    </row>
    <row r="326" s="14" customFormat="1">
      <c r="A326" s="14"/>
      <c r="B326" s="259"/>
      <c r="C326" s="260"/>
      <c r="D326" s="242" t="s">
        <v>200</v>
      </c>
      <c r="E326" s="261" t="s">
        <v>1</v>
      </c>
      <c r="F326" s="262" t="s">
        <v>5004</v>
      </c>
      <c r="G326" s="260"/>
      <c r="H326" s="263">
        <v>2.4670000000000001</v>
      </c>
      <c r="I326" s="264"/>
      <c r="J326" s="260"/>
      <c r="K326" s="260"/>
      <c r="L326" s="265"/>
      <c r="M326" s="266"/>
      <c r="N326" s="267"/>
      <c r="O326" s="267"/>
      <c r="P326" s="267"/>
      <c r="Q326" s="267"/>
      <c r="R326" s="267"/>
      <c r="S326" s="267"/>
      <c r="T326" s="268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T326" s="269" t="s">
        <v>200</v>
      </c>
      <c r="AU326" s="269" t="s">
        <v>80</v>
      </c>
      <c r="AV326" s="14" t="s">
        <v>82</v>
      </c>
      <c r="AW326" s="14" t="s">
        <v>30</v>
      </c>
      <c r="AX326" s="14" t="s">
        <v>73</v>
      </c>
      <c r="AY326" s="269" t="s">
        <v>189</v>
      </c>
    </row>
    <row r="327" s="14" customFormat="1">
      <c r="A327" s="14"/>
      <c r="B327" s="259"/>
      <c r="C327" s="260"/>
      <c r="D327" s="242" t="s">
        <v>200</v>
      </c>
      <c r="E327" s="261" t="s">
        <v>1</v>
      </c>
      <c r="F327" s="262" t="s">
        <v>5005</v>
      </c>
      <c r="G327" s="260"/>
      <c r="H327" s="263">
        <v>11.715</v>
      </c>
      <c r="I327" s="264"/>
      <c r="J327" s="260"/>
      <c r="K327" s="260"/>
      <c r="L327" s="265"/>
      <c r="M327" s="266"/>
      <c r="N327" s="267"/>
      <c r="O327" s="267"/>
      <c r="P327" s="267"/>
      <c r="Q327" s="267"/>
      <c r="R327" s="267"/>
      <c r="S327" s="267"/>
      <c r="T327" s="268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T327" s="269" t="s">
        <v>200</v>
      </c>
      <c r="AU327" s="269" t="s">
        <v>80</v>
      </c>
      <c r="AV327" s="14" t="s">
        <v>82</v>
      </c>
      <c r="AW327" s="14" t="s">
        <v>30</v>
      </c>
      <c r="AX327" s="14" t="s">
        <v>73</v>
      </c>
      <c r="AY327" s="269" t="s">
        <v>189</v>
      </c>
    </row>
    <row r="328" s="16" customFormat="1">
      <c r="A328" s="16"/>
      <c r="B328" s="292"/>
      <c r="C328" s="293"/>
      <c r="D328" s="242" t="s">
        <v>200</v>
      </c>
      <c r="E328" s="294" t="s">
        <v>1</v>
      </c>
      <c r="F328" s="295" t="s">
        <v>290</v>
      </c>
      <c r="G328" s="293"/>
      <c r="H328" s="296">
        <v>14.182</v>
      </c>
      <c r="I328" s="297"/>
      <c r="J328" s="293"/>
      <c r="K328" s="293"/>
      <c r="L328" s="298"/>
      <c r="M328" s="299"/>
      <c r="N328" s="300"/>
      <c r="O328" s="300"/>
      <c r="P328" s="300"/>
      <c r="Q328" s="300"/>
      <c r="R328" s="300"/>
      <c r="S328" s="300"/>
      <c r="T328" s="301"/>
      <c r="U328" s="16"/>
      <c r="V328" s="16"/>
      <c r="W328" s="16"/>
      <c r="X328" s="16"/>
      <c r="Y328" s="16"/>
      <c r="Z328" s="16"/>
      <c r="AA328" s="16"/>
      <c r="AB328" s="16"/>
      <c r="AC328" s="16"/>
      <c r="AD328" s="16"/>
      <c r="AE328" s="16"/>
      <c r="AT328" s="302" t="s">
        <v>200</v>
      </c>
      <c r="AU328" s="302" t="s">
        <v>80</v>
      </c>
      <c r="AV328" s="16" t="s">
        <v>214</v>
      </c>
      <c r="AW328" s="16" t="s">
        <v>30</v>
      </c>
      <c r="AX328" s="16" t="s">
        <v>73</v>
      </c>
      <c r="AY328" s="302" t="s">
        <v>189</v>
      </c>
    </row>
    <row r="329" s="13" customFormat="1">
      <c r="A329" s="13"/>
      <c r="B329" s="249"/>
      <c r="C329" s="250"/>
      <c r="D329" s="242" t="s">
        <v>200</v>
      </c>
      <c r="E329" s="251" t="s">
        <v>1</v>
      </c>
      <c r="F329" s="252" t="s">
        <v>5048</v>
      </c>
      <c r="G329" s="250"/>
      <c r="H329" s="251" t="s">
        <v>1</v>
      </c>
      <c r="I329" s="253"/>
      <c r="J329" s="250"/>
      <c r="K329" s="250"/>
      <c r="L329" s="254"/>
      <c r="M329" s="255"/>
      <c r="N329" s="256"/>
      <c r="O329" s="256"/>
      <c r="P329" s="256"/>
      <c r="Q329" s="256"/>
      <c r="R329" s="256"/>
      <c r="S329" s="256"/>
      <c r="T329" s="257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T329" s="258" t="s">
        <v>200</v>
      </c>
      <c r="AU329" s="258" t="s">
        <v>80</v>
      </c>
      <c r="AV329" s="13" t="s">
        <v>80</v>
      </c>
      <c r="AW329" s="13" t="s">
        <v>30</v>
      </c>
      <c r="AX329" s="13" t="s">
        <v>73</v>
      </c>
      <c r="AY329" s="258" t="s">
        <v>189</v>
      </c>
    </row>
    <row r="330" s="14" customFormat="1">
      <c r="A330" s="14"/>
      <c r="B330" s="259"/>
      <c r="C330" s="260"/>
      <c r="D330" s="242" t="s">
        <v>200</v>
      </c>
      <c r="E330" s="261" t="s">
        <v>1</v>
      </c>
      <c r="F330" s="262" t="s">
        <v>5049</v>
      </c>
      <c r="G330" s="260"/>
      <c r="H330" s="263">
        <v>1.0229999999999999</v>
      </c>
      <c r="I330" s="264"/>
      <c r="J330" s="260"/>
      <c r="K330" s="260"/>
      <c r="L330" s="265"/>
      <c r="M330" s="266"/>
      <c r="N330" s="267"/>
      <c r="O330" s="267"/>
      <c r="P330" s="267"/>
      <c r="Q330" s="267"/>
      <c r="R330" s="267"/>
      <c r="S330" s="267"/>
      <c r="T330" s="268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T330" s="269" t="s">
        <v>200</v>
      </c>
      <c r="AU330" s="269" t="s">
        <v>80</v>
      </c>
      <c r="AV330" s="14" t="s">
        <v>82</v>
      </c>
      <c r="AW330" s="14" t="s">
        <v>30</v>
      </c>
      <c r="AX330" s="14" t="s">
        <v>73</v>
      </c>
      <c r="AY330" s="269" t="s">
        <v>189</v>
      </c>
    </row>
    <row r="331" s="14" customFormat="1">
      <c r="A331" s="14"/>
      <c r="B331" s="259"/>
      <c r="C331" s="260"/>
      <c r="D331" s="242" t="s">
        <v>200</v>
      </c>
      <c r="E331" s="261" t="s">
        <v>1</v>
      </c>
      <c r="F331" s="262" t="s">
        <v>5050</v>
      </c>
      <c r="G331" s="260"/>
      <c r="H331" s="263">
        <v>1.3200000000000001</v>
      </c>
      <c r="I331" s="264"/>
      <c r="J331" s="260"/>
      <c r="K331" s="260"/>
      <c r="L331" s="265"/>
      <c r="M331" s="266"/>
      <c r="N331" s="267"/>
      <c r="O331" s="267"/>
      <c r="P331" s="267"/>
      <c r="Q331" s="267"/>
      <c r="R331" s="267"/>
      <c r="S331" s="267"/>
      <c r="T331" s="268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T331" s="269" t="s">
        <v>200</v>
      </c>
      <c r="AU331" s="269" t="s">
        <v>80</v>
      </c>
      <c r="AV331" s="14" t="s">
        <v>82</v>
      </c>
      <c r="AW331" s="14" t="s">
        <v>30</v>
      </c>
      <c r="AX331" s="14" t="s">
        <v>73</v>
      </c>
      <c r="AY331" s="269" t="s">
        <v>189</v>
      </c>
    </row>
    <row r="332" s="16" customFormat="1">
      <c r="A332" s="16"/>
      <c r="B332" s="292"/>
      <c r="C332" s="293"/>
      <c r="D332" s="242" t="s">
        <v>200</v>
      </c>
      <c r="E332" s="294" t="s">
        <v>1</v>
      </c>
      <c r="F332" s="295" t="s">
        <v>290</v>
      </c>
      <c r="G332" s="293"/>
      <c r="H332" s="296">
        <v>2.343</v>
      </c>
      <c r="I332" s="297"/>
      <c r="J332" s="293"/>
      <c r="K332" s="293"/>
      <c r="L332" s="298"/>
      <c r="M332" s="299"/>
      <c r="N332" s="300"/>
      <c r="O332" s="300"/>
      <c r="P332" s="300"/>
      <c r="Q332" s="300"/>
      <c r="R332" s="300"/>
      <c r="S332" s="300"/>
      <c r="T332" s="301"/>
      <c r="U332" s="16"/>
      <c r="V332" s="16"/>
      <c r="W332" s="16"/>
      <c r="X332" s="16"/>
      <c r="Y332" s="16"/>
      <c r="Z332" s="16"/>
      <c r="AA332" s="16"/>
      <c r="AB332" s="16"/>
      <c r="AC332" s="16"/>
      <c r="AD332" s="16"/>
      <c r="AE332" s="16"/>
      <c r="AT332" s="302" t="s">
        <v>200</v>
      </c>
      <c r="AU332" s="302" t="s">
        <v>80</v>
      </c>
      <c r="AV332" s="16" t="s">
        <v>214</v>
      </c>
      <c r="AW332" s="16" t="s">
        <v>30</v>
      </c>
      <c r="AX332" s="16" t="s">
        <v>73</v>
      </c>
      <c r="AY332" s="302" t="s">
        <v>189</v>
      </c>
    </row>
    <row r="333" s="13" customFormat="1">
      <c r="A333" s="13"/>
      <c r="B333" s="249"/>
      <c r="C333" s="250"/>
      <c r="D333" s="242" t="s">
        <v>200</v>
      </c>
      <c r="E333" s="251" t="s">
        <v>1</v>
      </c>
      <c r="F333" s="252" t="s">
        <v>5051</v>
      </c>
      <c r="G333" s="250"/>
      <c r="H333" s="251" t="s">
        <v>1</v>
      </c>
      <c r="I333" s="253"/>
      <c r="J333" s="250"/>
      <c r="K333" s="250"/>
      <c r="L333" s="254"/>
      <c r="M333" s="255"/>
      <c r="N333" s="256"/>
      <c r="O333" s="256"/>
      <c r="P333" s="256"/>
      <c r="Q333" s="256"/>
      <c r="R333" s="256"/>
      <c r="S333" s="256"/>
      <c r="T333" s="257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T333" s="258" t="s">
        <v>200</v>
      </c>
      <c r="AU333" s="258" t="s">
        <v>80</v>
      </c>
      <c r="AV333" s="13" t="s">
        <v>80</v>
      </c>
      <c r="AW333" s="13" t="s">
        <v>30</v>
      </c>
      <c r="AX333" s="13" t="s">
        <v>73</v>
      </c>
      <c r="AY333" s="258" t="s">
        <v>189</v>
      </c>
    </row>
    <row r="334" s="14" customFormat="1">
      <c r="A334" s="14"/>
      <c r="B334" s="259"/>
      <c r="C334" s="260"/>
      <c r="D334" s="242" t="s">
        <v>200</v>
      </c>
      <c r="E334" s="261" t="s">
        <v>1</v>
      </c>
      <c r="F334" s="262" t="s">
        <v>5052</v>
      </c>
      <c r="G334" s="260"/>
      <c r="H334" s="263">
        <v>6.3620000000000001</v>
      </c>
      <c r="I334" s="264"/>
      <c r="J334" s="260"/>
      <c r="K334" s="260"/>
      <c r="L334" s="265"/>
      <c r="M334" s="266"/>
      <c r="N334" s="267"/>
      <c r="O334" s="267"/>
      <c r="P334" s="267"/>
      <c r="Q334" s="267"/>
      <c r="R334" s="267"/>
      <c r="S334" s="267"/>
      <c r="T334" s="268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T334" s="269" t="s">
        <v>200</v>
      </c>
      <c r="AU334" s="269" t="s">
        <v>80</v>
      </c>
      <c r="AV334" s="14" t="s">
        <v>82</v>
      </c>
      <c r="AW334" s="14" t="s">
        <v>30</v>
      </c>
      <c r="AX334" s="14" t="s">
        <v>73</v>
      </c>
      <c r="AY334" s="269" t="s">
        <v>189</v>
      </c>
    </row>
    <row r="335" s="13" customFormat="1">
      <c r="A335" s="13"/>
      <c r="B335" s="249"/>
      <c r="C335" s="250"/>
      <c r="D335" s="242" t="s">
        <v>200</v>
      </c>
      <c r="E335" s="251" t="s">
        <v>1</v>
      </c>
      <c r="F335" s="252" t="s">
        <v>5053</v>
      </c>
      <c r="G335" s="250"/>
      <c r="H335" s="251" t="s">
        <v>1</v>
      </c>
      <c r="I335" s="253"/>
      <c r="J335" s="250"/>
      <c r="K335" s="250"/>
      <c r="L335" s="254"/>
      <c r="M335" s="255"/>
      <c r="N335" s="256"/>
      <c r="O335" s="256"/>
      <c r="P335" s="256"/>
      <c r="Q335" s="256"/>
      <c r="R335" s="256"/>
      <c r="S335" s="256"/>
      <c r="T335" s="257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T335" s="258" t="s">
        <v>200</v>
      </c>
      <c r="AU335" s="258" t="s">
        <v>80</v>
      </c>
      <c r="AV335" s="13" t="s">
        <v>80</v>
      </c>
      <c r="AW335" s="13" t="s">
        <v>30</v>
      </c>
      <c r="AX335" s="13" t="s">
        <v>73</v>
      </c>
      <c r="AY335" s="258" t="s">
        <v>189</v>
      </c>
    </row>
    <row r="336" s="14" customFormat="1">
      <c r="A336" s="14"/>
      <c r="B336" s="259"/>
      <c r="C336" s="260"/>
      <c r="D336" s="242" t="s">
        <v>200</v>
      </c>
      <c r="E336" s="261" t="s">
        <v>1</v>
      </c>
      <c r="F336" s="262" t="s">
        <v>5054</v>
      </c>
      <c r="G336" s="260"/>
      <c r="H336" s="263">
        <v>18.452999999999999</v>
      </c>
      <c r="I336" s="264"/>
      <c r="J336" s="260"/>
      <c r="K336" s="260"/>
      <c r="L336" s="265"/>
      <c r="M336" s="266"/>
      <c r="N336" s="267"/>
      <c r="O336" s="267"/>
      <c r="P336" s="267"/>
      <c r="Q336" s="267"/>
      <c r="R336" s="267"/>
      <c r="S336" s="267"/>
      <c r="T336" s="268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T336" s="269" t="s">
        <v>200</v>
      </c>
      <c r="AU336" s="269" t="s">
        <v>80</v>
      </c>
      <c r="AV336" s="14" t="s">
        <v>82</v>
      </c>
      <c r="AW336" s="14" t="s">
        <v>30</v>
      </c>
      <c r="AX336" s="14" t="s">
        <v>73</v>
      </c>
      <c r="AY336" s="269" t="s">
        <v>189</v>
      </c>
    </row>
    <row r="337" s="14" customFormat="1">
      <c r="A337" s="14"/>
      <c r="B337" s="259"/>
      <c r="C337" s="260"/>
      <c r="D337" s="242" t="s">
        <v>200</v>
      </c>
      <c r="E337" s="261" t="s">
        <v>1</v>
      </c>
      <c r="F337" s="262" t="s">
        <v>5055</v>
      </c>
      <c r="G337" s="260"/>
      <c r="H337" s="263">
        <v>13.741</v>
      </c>
      <c r="I337" s="264"/>
      <c r="J337" s="260"/>
      <c r="K337" s="260"/>
      <c r="L337" s="265"/>
      <c r="M337" s="266"/>
      <c r="N337" s="267"/>
      <c r="O337" s="267"/>
      <c r="P337" s="267"/>
      <c r="Q337" s="267"/>
      <c r="R337" s="267"/>
      <c r="S337" s="267"/>
      <c r="T337" s="268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T337" s="269" t="s">
        <v>200</v>
      </c>
      <c r="AU337" s="269" t="s">
        <v>80</v>
      </c>
      <c r="AV337" s="14" t="s">
        <v>82</v>
      </c>
      <c r="AW337" s="14" t="s">
        <v>30</v>
      </c>
      <c r="AX337" s="14" t="s">
        <v>73</v>
      </c>
      <c r="AY337" s="269" t="s">
        <v>189</v>
      </c>
    </row>
    <row r="338" s="16" customFormat="1">
      <c r="A338" s="16"/>
      <c r="B338" s="292"/>
      <c r="C338" s="293"/>
      <c r="D338" s="242" t="s">
        <v>200</v>
      </c>
      <c r="E338" s="294" t="s">
        <v>1</v>
      </c>
      <c r="F338" s="295" t="s">
        <v>290</v>
      </c>
      <c r="G338" s="293"/>
      <c r="H338" s="296">
        <v>38.555999999999997</v>
      </c>
      <c r="I338" s="297"/>
      <c r="J338" s="293"/>
      <c r="K338" s="293"/>
      <c r="L338" s="298"/>
      <c r="M338" s="299"/>
      <c r="N338" s="300"/>
      <c r="O338" s="300"/>
      <c r="P338" s="300"/>
      <c r="Q338" s="300"/>
      <c r="R338" s="300"/>
      <c r="S338" s="300"/>
      <c r="T338" s="301"/>
      <c r="U338" s="16"/>
      <c r="V338" s="16"/>
      <c r="W338" s="16"/>
      <c r="X338" s="16"/>
      <c r="Y338" s="16"/>
      <c r="Z338" s="16"/>
      <c r="AA338" s="16"/>
      <c r="AB338" s="16"/>
      <c r="AC338" s="16"/>
      <c r="AD338" s="16"/>
      <c r="AE338" s="16"/>
      <c r="AT338" s="302" t="s">
        <v>200</v>
      </c>
      <c r="AU338" s="302" t="s">
        <v>80</v>
      </c>
      <c r="AV338" s="16" t="s">
        <v>214</v>
      </c>
      <c r="AW338" s="16" t="s">
        <v>30</v>
      </c>
      <c r="AX338" s="16" t="s">
        <v>73</v>
      </c>
      <c r="AY338" s="302" t="s">
        <v>189</v>
      </c>
    </row>
    <row r="339" s="13" customFormat="1">
      <c r="A339" s="13"/>
      <c r="B339" s="249"/>
      <c r="C339" s="250"/>
      <c r="D339" s="242" t="s">
        <v>200</v>
      </c>
      <c r="E339" s="251" t="s">
        <v>1</v>
      </c>
      <c r="F339" s="252" t="s">
        <v>5056</v>
      </c>
      <c r="G339" s="250"/>
      <c r="H339" s="251" t="s">
        <v>1</v>
      </c>
      <c r="I339" s="253"/>
      <c r="J339" s="250"/>
      <c r="K339" s="250"/>
      <c r="L339" s="254"/>
      <c r="M339" s="255"/>
      <c r="N339" s="256"/>
      <c r="O339" s="256"/>
      <c r="P339" s="256"/>
      <c r="Q339" s="256"/>
      <c r="R339" s="256"/>
      <c r="S339" s="256"/>
      <c r="T339" s="257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T339" s="258" t="s">
        <v>200</v>
      </c>
      <c r="AU339" s="258" t="s">
        <v>80</v>
      </c>
      <c r="AV339" s="13" t="s">
        <v>80</v>
      </c>
      <c r="AW339" s="13" t="s">
        <v>30</v>
      </c>
      <c r="AX339" s="13" t="s">
        <v>73</v>
      </c>
      <c r="AY339" s="258" t="s">
        <v>189</v>
      </c>
    </row>
    <row r="340" s="14" customFormat="1">
      <c r="A340" s="14"/>
      <c r="B340" s="259"/>
      <c r="C340" s="260"/>
      <c r="D340" s="242" t="s">
        <v>200</v>
      </c>
      <c r="E340" s="261" t="s">
        <v>1</v>
      </c>
      <c r="F340" s="262" t="s">
        <v>5057</v>
      </c>
      <c r="G340" s="260"/>
      <c r="H340" s="263">
        <v>13.608000000000001</v>
      </c>
      <c r="I340" s="264"/>
      <c r="J340" s="260"/>
      <c r="K340" s="260"/>
      <c r="L340" s="265"/>
      <c r="M340" s="266"/>
      <c r="N340" s="267"/>
      <c r="O340" s="267"/>
      <c r="P340" s="267"/>
      <c r="Q340" s="267"/>
      <c r="R340" s="267"/>
      <c r="S340" s="267"/>
      <c r="T340" s="268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T340" s="269" t="s">
        <v>200</v>
      </c>
      <c r="AU340" s="269" t="s">
        <v>80</v>
      </c>
      <c r="AV340" s="14" t="s">
        <v>82</v>
      </c>
      <c r="AW340" s="14" t="s">
        <v>30</v>
      </c>
      <c r="AX340" s="14" t="s">
        <v>73</v>
      </c>
      <c r="AY340" s="269" t="s">
        <v>189</v>
      </c>
    </row>
    <row r="341" s="16" customFormat="1">
      <c r="A341" s="16"/>
      <c r="B341" s="292"/>
      <c r="C341" s="293"/>
      <c r="D341" s="242" t="s">
        <v>200</v>
      </c>
      <c r="E341" s="294" t="s">
        <v>1</v>
      </c>
      <c r="F341" s="295" t="s">
        <v>290</v>
      </c>
      <c r="G341" s="293"/>
      <c r="H341" s="296">
        <v>13.608000000000001</v>
      </c>
      <c r="I341" s="297"/>
      <c r="J341" s="293"/>
      <c r="K341" s="293"/>
      <c r="L341" s="298"/>
      <c r="M341" s="299"/>
      <c r="N341" s="300"/>
      <c r="O341" s="300"/>
      <c r="P341" s="300"/>
      <c r="Q341" s="300"/>
      <c r="R341" s="300"/>
      <c r="S341" s="300"/>
      <c r="T341" s="301"/>
      <c r="U341" s="16"/>
      <c r="V341" s="16"/>
      <c r="W341" s="16"/>
      <c r="X341" s="16"/>
      <c r="Y341" s="16"/>
      <c r="Z341" s="16"/>
      <c r="AA341" s="16"/>
      <c r="AB341" s="16"/>
      <c r="AC341" s="16"/>
      <c r="AD341" s="16"/>
      <c r="AE341" s="16"/>
      <c r="AT341" s="302" t="s">
        <v>200</v>
      </c>
      <c r="AU341" s="302" t="s">
        <v>80</v>
      </c>
      <c r="AV341" s="16" t="s">
        <v>214</v>
      </c>
      <c r="AW341" s="16" t="s">
        <v>30</v>
      </c>
      <c r="AX341" s="16" t="s">
        <v>73</v>
      </c>
      <c r="AY341" s="302" t="s">
        <v>189</v>
      </c>
    </row>
    <row r="342" s="15" customFormat="1">
      <c r="A342" s="15"/>
      <c r="B342" s="270"/>
      <c r="C342" s="271"/>
      <c r="D342" s="242" t="s">
        <v>200</v>
      </c>
      <c r="E342" s="272" t="s">
        <v>1</v>
      </c>
      <c r="F342" s="273" t="s">
        <v>207</v>
      </c>
      <c r="G342" s="271"/>
      <c r="H342" s="274">
        <v>68.689000000000007</v>
      </c>
      <c r="I342" s="275"/>
      <c r="J342" s="271"/>
      <c r="K342" s="271"/>
      <c r="L342" s="276"/>
      <c r="M342" s="277"/>
      <c r="N342" s="278"/>
      <c r="O342" s="278"/>
      <c r="P342" s="278"/>
      <c r="Q342" s="278"/>
      <c r="R342" s="278"/>
      <c r="S342" s="278"/>
      <c r="T342" s="279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T342" s="280" t="s">
        <v>200</v>
      </c>
      <c r="AU342" s="280" t="s">
        <v>80</v>
      </c>
      <c r="AV342" s="15" t="s">
        <v>195</v>
      </c>
      <c r="AW342" s="15" t="s">
        <v>30</v>
      </c>
      <c r="AX342" s="15" t="s">
        <v>80</v>
      </c>
      <c r="AY342" s="280" t="s">
        <v>189</v>
      </c>
    </row>
    <row r="343" s="2" customFormat="1" ht="24.15" customHeight="1">
      <c r="A343" s="39"/>
      <c r="B343" s="40"/>
      <c r="C343" s="228" t="s">
        <v>333</v>
      </c>
      <c r="D343" s="228" t="s">
        <v>191</v>
      </c>
      <c r="E343" s="229" t="s">
        <v>267</v>
      </c>
      <c r="F343" s="230" t="s">
        <v>268</v>
      </c>
      <c r="G343" s="231" t="s">
        <v>194</v>
      </c>
      <c r="H343" s="232">
        <v>102.83499999999999</v>
      </c>
      <c r="I343" s="233"/>
      <c r="J343" s="234">
        <f>ROUND(I343*H343,2)</f>
        <v>0</v>
      </c>
      <c r="K343" s="235"/>
      <c r="L343" s="45"/>
      <c r="M343" s="236" t="s">
        <v>1</v>
      </c>
      <c r="N343" s="237" t="s">
        <v>38</v>
      </c>
      <c r="O343" s="92"/>
      <c r="P343" s="238">
        <f>O343*H343</f>
        <v>0</v>
      </c>
      <c r="Q343" s="238">
        <v>0</v>
      </c>
      <c r="R343" s="238">
        <f>Q343*H343</f>
        <v>0</v>
      </c>
      <c r="S343" s="238">
        <v>0</v>
      </c>
      <c r="T343" s="239">
        <f>S343*H343</f>
        <v>0</v>
      </c>
      <c r="U343" s="39"/>
      <c r="V343" s="39"/>
      <c r="W343" s="39"/>
      <c r="X343" s="39"/>
      <c r="Y343" s="39"/>
      <c r="Z343" s="39"/>
      <c r="AA343" s="39"/>
      <c r="AB343" s="39"/>
      <c r="AC343" s="39"/>
      <c r="AD343" s="39"/>
      <c r="AE343" s="39"/>
      <c r="AR343" s="240" t="s">
        <v>195</v>
      </c>
      <c r="AT343" s="240" t="s">
        <v>191</v>
      </c>
      <c r="AU343" s="240" t="s">
        <v>80</v>
      </c>
      <c r="AY343" s="18" t="s">
        <v>189</v>
      </c>
      <c r="BE343" s="241">
        <f>IF(N343="základní",J343,0)</f>
        <v>0</v>
      </c>
      <c r="BF343" s="241">
        <f>IF(N343="snížená",J343,0)</f>
        <v>0</v>
      </c>
      <c r="BG343" s="241">
        <f>IF(N343="zákl. přenesená",J343,0)</f>
        <v>0</v>
      </c>
      <c r="BH343" s="241">
        <f>IF(N343="sníž. přenesená",J343,0)</f>
        <v>0</v>
      </c>
      <c r="BI343" s="241">
        <f>IF(N343="nulová",J343,0)</f>
        <v>0</v>
      </c>
      <c r="BJ343" s="18" t="s">
        <v>80</v>
      </c>
      <c r="BK343" s="241">
        <f>ROUND(I343*H343,2)</f>
        <v>0</v>
      </c>
      <c r="BL343" s="18" t="s">
        <v>195</v>
      </c>
      <c r="BM343" s="240" t="s">
        <v>5066</v>
      </c>
    </row>
    <row r="344" s="2" customFormat="1">
      <c r="A344" s="39"/>
      <c r="B344" s="40"/>
      <c r="C344" s="41"/>
      <c r="D344" s="242" t="s">
        <v>197</v>
      </c>
      <c r="E344" s="41"/>
      <c r="F344" s="243" t="s">
        <v>268</v>
      </c>
      <c r="G344" s="41"/>
      <c r="H344" s="41"/>
      <c r="I344" s="244"/>
      <c r="J344" s="41"/>
      <c r="K344" s="41"/>
      <c r="L344" s="45"/>
      <c r="M344" s="245"/>
      <c r="N344" s="246"/>
      <c r="O344" s="92"/>
      <c r="P344" s="92"/>
      <c r="Q344" s="92"/>
      <c r="R344" s="92"/>
      <c r="S344" s="92"/>
      <c r="T344" s="93"/>
      <c r="U344" s="39"/>
      <c r="V344" s="39"/>
      <c r="W344" s="39"/>
      <c r="X344" s="39"/>
      <c r="Y344" s="39"/>
      <c r="Z344" s="39"/>
      <c r="AA344" s="39"/>
      <c r="AB344" s="39"/>
      <c r="AC344" s="39"/>
      <c r="AD344" s="39"/>
      <c r="AE344" s="39"/>
      <c r="AT344" s="18" t="s">
        <v>197</v>
      </c>
      <c r="AU344" s="18" t="s">
        <v>80</v>
      </c>
    </row>
    <row r="345" s="2" customFormat="1">
      <c r="A345" s="39"/>
      <c r="B345" s="40"/>
      <c r="C345" s="41"/>
      <c r="D345" s="247" t="s">
        <v>198</v>
      </c>
      <c r="E345" s="41"/>
      <c r="F345" s="248" t="s">
        <v>270</v>
      </c>
      <c r="G345" s="41"/>
      <c r="H345" s="41"/>
      <c r="I345" s="244"/>
      <c r="J345" s="41"/>
      <c r="K345" s="41"/>
      <c r="L345" s="45"/>
      <c r="M345" s="245"/>
      <c r="N345" s="246"/>
      <c r="O345" s="92"/>
      <c r="P345" s="92"/>
      <c r="Q345" s="92"/>
      <c r="R345" s="92"/>
      <c r="S345" s="92"/>
      <c r="T345" s="93"/>
      <c r="U345" s="39"/>
      <c r="V345" s="39"/>
      <c r="W345" s="39"/>
      <c r="X345" s="39"/>
      <c r="Y345" s="39"/>
      <c r="Z345" s="39"/>
      <c r="AA345" s="39"/>
      <c r="AB345" s="39"/>
      <c r="AC345" s="39"/>
      <c r="AD345" s="39"/>
      <c r="AE345" s="39"/>
      <c r="AT345" s="18" t="s">
        <v>198</v>
      </c>
      <c r="AU345" s="18" t="s">
        <v>80</v>
      </c>
    </row>
    <row r="346" s="13" customFormat="1">
      <c r="A346" s="13"/>
      <c r="B346" s="249"/>
      <c r="C346" s="250"/>
      <c r="D346" s="242" t="s">
        <v>200</v>
      </c>
      <c r="E346" s="251" t="s">
        <v>1</v>
      </c>
      <c r="F346" s="252" t="s">
        <v>4961</v>
      </c>
      <c r="G346" s="250"/>
      <c r="H346" s="251" t="s">
        <v>1</v>
      </c>
      <c r="I346" s="253"/>
      <c r="J346" s="250"/>
      <c r="K346" s="250"/>
      <c r="L346" s="254"/>
      <c r="M346" s="255"/>
      <c r="N346" s="256"/>
      <c r="O346" s="256"/>
      <c r="P346" s="256"/>
      <c r="Q346" s="256"/>
      <c r="R346" s="256"/>
      <c r="S346" s="256"/>
      <c r="T346" s="257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T346" s="258" t="s">
        <v>200</v>
      </c>
      <c r="AU346" s="258" t="s">
        <v>80</v>
      </c>
      <c r="AV346" s="13" t="s">
        <v>80</v>
      </c>
      <c r="AW346" s="13" t="s">
        <v>30</v>
      </c>
      <c r="AX346" s="13" t="s">
        <v>73</v>
      </c>
      <c r="AY346" s="258" t="s">
        <v>189</v>
      </c>
    </row>
    <row r="347" s="13" customFormat="1">
      <c r="A347" s="13"/>
      <c r="B347" s="249"/>
      <c r="C347" s="250"/>
      <c r="D347" s="242" t="s">
        <v>200</v>
      </c>
      <c r="E347" s="251" t="s">
        <v>1</v>
      </c>
      <c r="F347" s="252" t="s">
        <v>5067</v>
      </c>
      <c r="G347" s="250"/>
      <c r="H347" s="251" t="s">
        <v>1</v>
      </c>
      <c r="I347" s="253"/>
      <c r="J347" s="250"/>
      <c r="K347" s="250"/>
      <c r="L347" s="254"/>
      <c r="M347" s="255"/>
      <c r="N347" s="256"/>
      <c r="O347" s="256"/>
      <c r="P347" s="256"/>
      <c r="Q347" s="256"/>
      <c r="R347" s="256"/>
      <c r="S347" s="256"/>
      <c r="T347" s="257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T347" s="258" t="s">
        <v>200</v>
      </c>
      <c r="AU347" s="258" t="s">
        <v>80</v>
      </c>
      <c r="AV347" s="13" t="s">
        <v>80</v>
      </c>
      <c r="AW347" s="13" t="s">
        <v>30</v>
      </c>
      <c r="AX347" s="13" t="s">
        <v>73</v>
      </c>
      <c r="AY347" s="258" t="s">
        <v>189</v>
      </c>
    </row>
    <row r="348" s="14" customFormat="1">
      <c r="A348" s="14"/>
      <c r="B348" s="259"/>
      <c r="C348" s="260"/>
      <c r="D348" s="242" t="s">
        <v>200</v>
      </c>
      <c r="E348" s="261" t="s">
        <v>1</v>
      </c>
      <c r="F348" s="262" t="s">
        <v>5068</v>
      </c>
      <c r="G348" s="260"/>
      <c r="H348" s="263">
        <v>1.708</v>
      </c>
      <c r="I348" s="264"/>
      <c r="J348" s="260"/>
      <c r="K348" s="260"/>
      <c r="L348" s="265"/>
      <c r="M348" s="266"/>
      <c r="N348" s="267"/>
      <c r="O348" s="267"/>
      <c r="P348" s="267"/>
      <c r="Q348" s="267"/>
      <c r="R348" s="267"/>
      <c r="S348" s="267"/>
      <c r="T348" s="268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T348" s="269" t="s">
        <v>200</v>
      </c>
      <c r="AU348" s="269" t="s">
        <v>80</v>
      </c>
      <c r="AV348" s="14" t="s">
        <v>82</v>
      </c>
      <c r="AW348" s="14" t="s">
        <v>30</v>
      </c>
      <c r="AX348" s="14" t="s">
        <v>73</v>
      </c>
      <c r="AY348" s="269" t="s">
        <v>189</v>
      </c>
    </row>
    <row r="349" s="14" customFormat="1">
      <c r="A349" s="14"/>
      <c r="B349" s="259"/>
      <c r="C349" s="260"/>
      <c r="D349" s="242" t="s">
        <v>200</v>
      </c>
      <c r="E349" s="261" t="s">
        <v>1</v>
      </c>
      <c r="F349" s="262" t="s">
        <v>5069</v>
      </c>
      <c r="G349" s="260"/>
      <c r="H349" s="263">
        <v>7.0289999999999999</v>
      </c>
      <c r="I349" s="264"/>
      <c r="J349" s="260"/>
      <c r="K349" s="260"/>
      <c r="L349" s="265"/>
      <c r="M349" s="266"/>
      <c r="N349" s="267"/>
      <c r="O349" s="267"/>
      <c r="P349" s="267"/>
      <c r="Q349" s="267"/>
      <c r="R349" s="267"/>
      <c r="S349" s="267"/>
      <c r="T349" s="268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T349" s="269" t="s">
        <v>200</v>
      </c>
      <c r="AU349" s="269" t="s">
        <v>80</v>
      </c>
      <c r="AV349" s="14" t="s">
        <v>82</v>
      </c>
      <c r="AW349" s="14" t="s">
        <v>30</v>
      </c>
      <c r="AX349" s="14" t="s">
        <v>73</v>
      </c>
      <c r="AY349" s="269" t="s">
        <v>189</v>
      </c>
    </row>
    <row r="350" s="16" customFormat="1">
      <c r="A350" s="16"/>
      <c r="B350" s="292"/>
      <c r="C350" s="293"/>
      <c r="D350" s="242" t="s">
        <v>200</v>
      </c>
      <c r="E350" s="294" t="s">
        <v>1</v>
      </c>
      <c r="F350" s="295" t="s">
        <v>290</v>
      </c>
      <c r="G350" s="293"/>
      <c r="H350" s="296">
        <v>8.7370000000000001</v>
      </c>
      <c r="I350" s="297"/>
      <c r="J350" s="293"/>
      <c r="K350" s="293"/>
      <c r="L350" s="298"/>
      <c r="M350" s="299"/>
      <c r="N350" s="300"/>
      <c r="O350" s="300"/>
      <c r="P350" s="300"/>
      <c r="Q350" s="300"/>
      <c r="R350" s="300"/>
      <c r="S350" s="300"/>
      <c r="T350" s="301"/>
      <c r="U350" s="16"/>
      <c r="V350" s="16"/>
      <c r="W350" s="16"/>
      <c r="X350" s="16"/>
      <c r="Y350" s="16"/>
      <c r="Z350" s="16"/>
      <c r="AA350" s="16"/>
      <c r="AB350" s="16"/>
      <c r="AC350" s="16"/>
      <c r="AD350" s="16"/>
      <c r="AE350" s="16"/>
      <c r="AT350" s="302" t="s">
        <v>200</v>
      </c>
      <c r="AU350" s="302" t="s">
        <v>80</v>
      </c>
      <c r="AV350" s="16" t="s">
        <v>214</v>
      </c>
      <c r="AW350" s="16" t="s">
        <v>30</v>
      </c>
      <c r="AX350" s="16" t="s">
        <v>73</v>
      </c>
      <c r="AY350" s="302" t="s">
        <v>189</v>
      </c>
    </row>
    <row r="351" s="13" customFormat="1">
      <c r="A351" s="13"/>
      <c r="B351" s="249"/>
      <c r="C351" s="250"/>
      <c r="D351" s="242" t="s">
        <v>200</v>
      </c>
      <c r="E351" s="251" t="s">
        <v>1</v>
      </c>
      <c r="F351" s="252" t="s">
        <v>5070</v>
      </c>
      <c r="G351" s="250"/>
      <c r="H351" s="251" t="s">
        <v>1</v>
      </c>
      <c r="I351" s="253"/>
      <c r="J351" s="250"/>
      <c r="K351" s="250"/>
      <c r="L351" s="254"/>
      <c r="M351" s="255"/>
      <c r="N351" s="256"/>
      <c r="O351" s="256"/>
      <c r="P351" s="256"/>
      <c r="Q351" s="256"/>
      <c r="R351" s="256"/>
      <c r="S351" s="256"/>
      <c r="T351" s="257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T351" s="258" t="s">
        <v>200</v>
      </c>
      <c r="AU351" s="258" t="s">
        <v>80</v>
      </c>
      <c r="AV351" s="13" t="s">
        <v>80</v>
      </c>
      <c r="AW351" s="13" t="s">
        <v>30</v>
      </c>
      <c r="AX351" s="13" t="s">
        <v>73</v>
      </c>
      <c r="AY351" s="258" t="s">
        <v>189</v>
      </c>
    </row>
    <row r="352" s="14" customFormat="1">
      <c r="A352" s="14"/>
      <c r="B352" s="259"/>
      <c r="C352" s="260"/>
      <c r="D352" s="242" t="s">
        <v>200</v>
      </c>
      <c r="E352" s="261" t="s">
        <v>1</v>
      </c>
      <c r="F352" s="262" t="s">
        <v>5071</v>
      </c>
      <c r="G352" s="260"/>
      <c r="H352" s="263">
        <v>2.302</v>
      </c>
      <c r="I352" s="264"/>
      <c r="J352" s="260"/>
      <c r="K352" s="260"/>
      <c r="L352" s="265"/>
      <c r="M352" s="266"/>
      <c r="N352" s="267"/>
      <c r="O352" s="267"/>
      <c r="P352" s="267"/>
      <c r="Q352" s="267"/>
      <c r="R352" s="267"/>
      <c r="S352" s="267"/>
      <c r="T352" s="268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T352" s="269" t="s">
        <v>200</v>
      </c>
      <c r="AU352" s="269" t="s">
        <v>80</v>
      </c>
      <c r="AV352" s="14" t="s">
        <v>82</v>
      </c>
      <c r="AW352" s="14" t="s">
        <v>30</v>
      </c>
      <c r="AX352" s="14" t="s">
        <v>73</v>
      </c>
      <c r="AY352" s="269" t="s">
        <v>189</v>
      </c>
    </row>
    <row r="353" s="14" customFormat="1">
      <c r="A353" s="14"/>
      <c r="B353" s="259"/>
      <c r="C353" s="260"/>
      <c r="D353" s="242" t="s">
        <v>200</v>
      </c>
      <c r="E353" s="261" t="s">
        <v>1</v>
      </c>
      <c r="F353" s="262" t="s">
        <v>5072</v>
      </c>
      <c r="G353" s="260"/>
      <c r="H353" s="263">
        <v>2.6400000000000001</v>
      </c>
      <c r="I353" s="264"/>
      <c r="J353" s="260"/>
      <c r="K353" s="260"/>
      <c r="L353" s="265"/>
      <c r="M353" s="266"/>
      <c r="N353" s="267"/>
      <c r="O353" s="267"/>
      <c r="P353" s="267"/>
      <c r="Q353" s="267"/>
      <c r="R353" s="267"/>
      <c r="S353" s="267"/>
      <c r="T353" s="268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T353" s="269" t="s">
        <v>200</v>
      </c>
      <c r="AU353" s="269" t="s">
        <v>80</v>
      </c>
      <c r="AV353" s="14" t="s">
        <v>82</v>
      </c>
      <c r="AW353" s="14" t="s">
        <v>30</v>
      </c>
      <c r="AX353" s="14" t="s">
        <v>73</v>
      </c>
      <c r="AY353" s="269" t="s">
        <v>189</v>
      </c>
    </row>
    <row r="354" s="16" customFormat="1">
      <c r="A354" s="16"/>
      <c r="B354" s="292"/>
      <c r="C354" s="293"/>
      <c r="D354" s="242" t="s">
        <v>200</v>
      </c>
      <c r="E354" s="294" t="s">
        <v>1</v>
      </c>
      <c r="F354" s="295" t="s">
        <v>290</v>
      </c>
      <c r="G354" s="293"/>
      <c r="H354" s="296">
        <v>4.9420000000000002</v>
      </c>
      <c r="I354" s="297"/>
      <c r="J354" s="293"/>
      <c r="K354" s="293"/>
      <c r="L354" s="298"/>
      <c r="M354" s="299"/>
      <c r="N354" s="300"/>
      <c r="O354" s="300"/>
      <c r="P354" s="300"/>
      <c r="Q354" s="300"/>
      <c r="R354" s="300"/>
      <c r="S354" s="300"/>
      <c r="T354" s="301"/>
      <c r="U354" s="16"/>
      <c r="V354" s="16"/>
      <c r="W354" s="16"/>
      <c r="X354" s="16"/>
      <c r="Y354" s="16"/>
      <c r="Z354" s="16"/>
      <c r="AA354" s="16"/>
      <c r="AB354" s="16"/>
      <c r="AC354" s="16"/>
      <c r="AD354" s="16"/>
      <c r="AE354" s="16"/>
      <c r="AT354" s="302" t="s">
        <v>200</v>
      </c>
      <c r="AU354" s="302" t="s">
        <v>80</v>
      </c>
      <c r="AV354" s="16" t="s">
        <v>214</v>
      </c>
      <c r="AW354" s="16" t="s">
        <v>30</v>
      </c>
      <c r="AX354" s="16" t="s">
        <v>73</v>
      </c>
      <c r="AY354" s="302" t="s">
        <v>189</v>
      </c>
    </row>
    <row r="355" s="13" customFormat="1">
      <c r="A355" s="13"/>
      <c r="B355" s="249"/>
      <c r="C355" s="250"/>
      <c r="D355" s="242" t="s">
        <v>200</v>
      </c>
      <c r="E355" s="251" t="s">
        <v>1</v>
      </c>
      <c r="F355" s="252" t="s">
        <v>5073</v>
      </c>
      <c r="G355" s="250"/>
      <c r="H355" s="251" t="s">
        <v>1</v>
      </c>
      <c r="I355" s="253"/>
      <c r="J355" s="250"/>
      <c r="K355" s="250"/>
      <c r="L355" s="254"/>
      <c r="M355" s="255"/>
      <c r="N355" s="256"/>
      <c r="O355" s="256"/>
      <c r="P355" s="256"/>
      <c r="Q355" s="256"/>
      <c r="R355" s="256"/>
      <c r="S355" s="256"/>
      <c r="T355" s="257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T355" s="258" t="s">
        <v>200</v>
      </c>
      <c r="AU355" s="258" t="s">
        <v>80</v>
      </c>
      <c r="AV355" s="13" t="s">
        <v>80</v>
      </c>
      <c r="AW355" s="13" t="s">
        <v>30</v>
      </c>
      <c r="AX355" s="13" t="s">
        <v>73</v>
      </c>
      <c r="AY355" s="258" t="s">
        <v>189</v>
      </c>
    </row>
    <row r="356" s="14" customFormat="1">
      <c r="A356" s="14"/>
      <c r="B356" s="259"/>
      <c r="C356" s="260"/>
      <c r="D356" s="242" t="s">
        <v>200</v>
      </c>
      <c r="E356" s="261" t="s">
        <v>1</v>
      </c>
      <c r="F356" s="262" t="s">
        <v>5074</v>
      </c>
      <c r="G356" s="260"/>
      <c r="H356" s="263">
        <v>6.3620000000000001</v>
      </c>
      <c r="I356" s="264"/>
      <c r="J356" s="260"/>
      <c r="K356" s="260"/>
      <c r="L356" s="265"/>
      <c r="M356" s="266"/>
      <c r="N356" s="267"/>
      <c r="O356" s="267"/>
      <c r="P356" s="267"/>
      <c r="Q356" s="267"/>
      <c r="R356" s="267"/>
      <c r="S356" s="267"/>
      <c r="T356" s="268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T356" s="269" t="s">
        <v>200</v>
      </c>
      <c r="AU356" s="269" t="s">
        <v>80</v>
      </c>
      <c r="AV356" s="14" t="s">
        <v>82</v>
      </c>
      <c r="AW356" s="14" t="s">
        <v>30</v>
      </c>
      <c r="AX356" s="14" t="s">
        <v>73</v>
      </c>
      <c r="AY356" s="269" t="s">
        <v>189</v>
      </c>
    </row>
    <row r="357" s="13" customFormat="1">
      <c r="A357" s="13"/>
      <c r="B357" s="249"/>
      <c r="C357" s="250"/>
      <c r="D357" s="242" t="s">
        <v>200</v>
      </c>
      <c r="E357" s="251" t="s">
        <v>1</v>
      </c>
      <c r="F357" s="252" t="s">
        <v>5075</v>
      </c>
      <c r="G357" s="250"/>
      <c r="H357" s="251" t="s">
        <v>1</v>
      </c>
      <c r="I357" s="253"/>
      <c r="J357" s="250"/>
      <c r="K357" s="250"/>
      <c r="L357" s="254"/>
      <c r="M357" s="255"/>
      <c r="N357" s="256"/>
      <c r="O357" s="256"/>
      <c r="P357" s="256"/>
      <c r="Q357" s="256"/>
      <c r="R357" s="256"/>
      <c r="S357" s="256"/>
      <c r="T357" s="257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T357" s="258" t="s">
        <v>200</v>
      </c>
      <c r="AU357" s="258" t="s">
        <v>80</v>
      </c>
      <c r="AV357" s="13" t="s">
        <v>80</v>
      </c>
      <c r="AW357" s="13" t="s">
        <v>30</v>
      </c>
      <c r="AX357" s="13" t="s">
        <v>73</v>
      </c>
      <c r="AY357" s="258" t="s">
        <v>189</v>
      </c>
    </row>
    <row r="358" s="14" customFormat="1">
      <c r="A358" s="14"/>
      <c r="B358" s="259"/>
      <c r="C358" s="260"/>
      <c r="D358" s="242" t="s">
        <v>200</v>
      </c>
      <c r="E358" s="261" t="s">
        <v>1</v>
      </c>
      <c r="F358" s="262" t="s">
        <v>5076</v>
      </c>
      <c r="G358" s="260"/>
      <c r="H358" s="263">
        <v>16.774999999999999</v>
      </c>
      <c r="I358" s="264"/>
      <c r="J358" s="260"/>
      <c r="K358" s="260"/>
      <c r="L358" s="265"/>
      <c r="M358" s="266"/>
      <c r="N358" s="267"/>
      <c r="O358" s="267"/>
      <c r="P358" s="267"/>
      <c r="Q358" s="267"/>
      <c r="R358" s="267"/>
      <c r="S358" s="267"/>
      <c r="T358" s="268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T358" s="269" t="s">
        <v>200</v>
      </c>
      <c r="AU358" s="269" t="s">
        <v>80</v>
      </c>
      <c r="AV358" s="14" t="s">
        <v>82</v>
      </c>
      <c r="AW358" s="14" t="s">
        <v>30</v>
      </c>
      <c r="AX358" s="14" t="s">
        <v>73</v>
      </c>
      <c r="AY358" s="269" t="s">
        <v>189</v>
      </c>
    </row>
    <row r="359" s="14" customFormat="1">
      <c r="A359" s="14"/>
      <c r="B359" s="259"/>
      <c r="C359" s="260"/>
      <c r="D359" s="242" t="s">
        <v>200</v>
      </c>
      <c r="E359" s="261" t="s">
        <v>1</v>
      </c>
      <c r="F359" s="262" t="s">
        <v>5077</v>
      </c>
      <c r="G359" s="260"/>
      <c r="H359" s="263">
        <v>11.243</v>
      </c>
      <c r="I359" s="264"/>
      <c r="J359" s="260"/>
      <c r="K359" s="260"/>
      <c r="L359" s="265"/>
      <c r="M359" s="266"/>
      <c r="N359" s="267"/>
      <c r="O359" s="267"/>
      <c r="P359" s="267"/>
      <c r="Q359" s="267"/>
      <c r="R359" s="267"/>
      <c r="S359" s="267"/>
      <c r="T359" s="268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T359" s="269" t="s">
        <v>200</v>
      </c>
      <c r="AU359" s="269" t="s">
        <v>80</v>
      </c>
      <c r="AV359" s="14" t="s">
        <v>82</v>
      </c>
      <c r="AW359" s="14" t="s">
        <v>30</v>
      </c>
      <c r="AX359" s="14" t="s">
        <v>73</v>
      </c>
      <c r="AY359" s="269" t="s">
        <v>189</v>
      </c>
    </row>
    <row r="360" s="16" customFormat="1">
      <c r="A360" s="16"/>
      <c r="B360" s="292"/>
      <c r="C360" s="293"/>
      <c r="D360" s="242" t="s">
        <v>200</v>
      </c>
      <c r="E360" s="294" t="s">
        <v>1</v>
      </c>
      <c r="F360" s="295" t="s">
        <v>290</v>
      </c>
      <c r="G360" s="293"/>
      <c r="H360" s="296">
        <v>34.380000000000003</v>
      </c>
      <c r="I360" s="297"/>
      <c r="J360" s="293"/>
      <c r="K360" s="293"/>
      <c r="L360" s="298"/>
      <c r="M360" s="299"/>
      <c r="N360" s="300"/>
      <c r="O360" s="300"/>
      <c r="P360" s="300"/>
      <c r="Q360" s="300"/>
      <c r="R360" s="300"/>
      <c r="S360" s="300"/>
      <c r="T360" s="301"/>
      <c r="U360" s="16"/>
      <c r="V360" s="16"/>
      <c r="W360" s="16"/>
      <c r="X360" s="16"/>
      <c r="Y360" s="16"/>
      <c r="Z360" s="16"/>
      <c r="AA360" s="16"/>
      <c r="AB360" s="16"/>
      <c r="AC360" s="16"/>
      <c r="AD360" s="16"/>
      <c r="AE360" s="16"/>
      <c r="AT360" s="302" t="s">
        <v>200</v>
      </c>
      <c r="AU360" s="302" t="s">
        <v>80</v>
      </c>
      <c r="AV360" s="16" t="s">
        <v>214</v>
      </c>
      <c r="AW360" s="16" t="s">
        <v>30</v>
      </c>
      <c r="AX360" s="16" t="s">
        <v>73</v>
      </c>
      <c r="AY360" s="302" t="s">
        <v>189</v>
      </c>
    </row>
    <row r="361" s="13" customFormat="1">
      <c r="A361" s="13"/>
      <c r="B361" s="249"/>
      <c r="C361" s="250"/>
      <c r="D361" s="242" t="s">
        <v>200</v>
      </c>
      <c r="E361" s="251" t="s">
        <v>1</v>
      </c>
      <c r="F361" s="252" t="s">
        <v>5078</v>
      </c>
      <c r="G361" s="250"/>
      <c r="H361" s="251" t="s">
        <v>1</v>
      </c>
      <c r="I361" s="253"/>
      <c r="J361" s="250"/>
      <c r="K361" s="250"/>
      <c r="L361" s="254"/>
      <c r="M361" s="255"/>
      <c r="N361" s="256"/>
      <c r="O361" s="256"/>
      <c r="P361" s="256"/>
      <c r="Q361" s="256"/>
      <c r="R361" s="256"/>
      <c r="S361" s="256"/>
      <c r="T361" s="257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T361" s="258" t="s">
        <v>200</v>
      </c>
      <c r="AU361" s="258" t="s">
        <v>80</v>
      </c>
      <c r="AV361" s="13" t="s">
        <v>80</v>
      </c>
      <c r="AW361" s="13" t="s">
        <v>30</v>
      </c>
      <c r="AX361" s="13" t="s">
        <v>73</v>
      </c>
      <c r="AY361" s="258" t="s">
        <v>189</v>
      </c>
    </row>
    <row r="362" s="14" customFormat="1">
      <c r="A362" s="14"/>
      <c r="B362" s="259"/>
      <c r="C362" s="260"/>
      <c r="D362" s="242" t="s">
        <v>200</v>
      </c>
      <c r="E362" s="261" t="s">
        <v>1</v>
      </c>
      <c r="F362" s="262" t="s">
        <v>5079</v>
      </c>
      <c r="G362" s="260"/>
      <c r="H362" s="263">
        <v>54.776000000000003</v>
      </c>
      <c r="I362" s="264"/>
      <c r="J362" s="260"/>
      <c r="K362" s="260"/>
      <c r="L362" s="265"/>
      <c r="M362" s="266"/>
      <c r="N362" s="267"/>
      <c r="O362" s="267"/>
      <c r="P362" s="267"/>
      <c r="Q362" s="267"/>
      <c r="R362" s="267"/>
      <c r="S362" s="267"/>
      <c r="T362" s="268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T362" s="269" t="s">
        <v>200</v>
      </c>
      <c r="AU362" s="269" t="s">
        <v>80</v>
      </c>
      <c r="AV362" s="14" t="s">
        <v>82</v>
      </c>
      <c r="AW362" s="14" t="s">
        <v>30</v>
      </c>
      <c r="AX362" s="14" t="s">
        <v>73</v>
      </c>
      <c r="AY362" s="269" t="s">
        <v>189</v>
      </c>
    </row>
    <row r="363" s="16" customFormat="1">
      <c r="A363" s="16"/>
      <c r="B363" s="292"/>
      <c r="C363" s="293"/>
      <c r="D363" s="242" t="s">
        <v>200</v>
      </c>
      <c r="E363" s="294" t="s">
        <v>1</v>
      </c>
      <c r="F363" s="295" t="s">
        <v>290</v>
      </c>
      <c r="G363" s="293"/>
      <c r="H363" s="296">
        <v>54.776000000000003</v>
      </c>
      <c r="I363" s="297"/>
      <c r="J363" s="293"/>
      <c r="K363" s="293"/>
      <c r="L363" s="298"/>
      <c r="M363" s="299"/>
      <c r="N363" s="300"/>
      <c r="O363" s="300"/>
      <c r="P363" s="300"/>
      <c r="Q363" s="300"/>
      <c r="R363" s="300"/>
      <c r="S363" s="300"/>
      <c r="T363" s="301"/>
      <c r="U363" s="16"/>
      <c r="V363" s="16"/>
      <c r="W363" s="16"/>
      <c r="X363" s="16"/>
      <c r="Y363" s="16"/>
      <c r="Z363" s="16"/>
      <c r="AA363" s="16"/>
      <c r="AB363" s="16"/>
      <c r="AC363" s="16"/>
      <c r="AD363" s="16"/>
      <c r="AE363" s="16"/>
      <c r="AT363" s="302" t="s">
        <v>200</v>
      </c>
      <c r="AU363" s="302" t="s">
        <v>80</v>
      </c>
      <c r="AV363" s="16" t="s">
        <v>214</v>
      </c>
      <c r="AW363" s="16" t="s">
        <v>30</v>
      </c>
      <c r="AX363" s="16" t="s">
        <v>73</v>
      </c>
      <c r="AY363" s="302" t="s">
        <v>189</v>
      </c>
    </row>
    <row r="364" s="15" customFormat="1">
      <c r="A364" s="15"/>
      <c r="B364" s="270"/>
      <c r="C364" s="271"/>
      <c r="D364" s="242" t="s">
        <v>200</v>
      </c>
      <c r="E364" s="272" t="s">
        <v>1</v>
      </c>
      <c r="F364" s="273" t="s">
        <v>207</v>
      </c>
      <c r="G364" s="271"/>
      <c r="H364" s="274">
        <v>102.83500000000001</v>
      </c>
      <c r="I364" s="275"/>
      <c r="J364" s="271"/>
      <c r="K364" s="271"/>
      <c r="L364" s="276"/>
      <c r="M364" s="277"/>
      <c r="N364" s="278"/>
      <c r="O364" s="278"/>
      <c r="P364" s="278"/>
      <c r="Q364" s="278"/>
      <c r="R364" s="278"/>
      <c r="S364" s="278"/>
      <c r="T364" s="279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T364" s="280" t="s">
        <v>200</v>
      </c>
      <c r="AU364" s="280" t="s">
        <v>80</v>
      </c>
      <c r="AV364" s="15" t="s">
        <v>195</v>
      </c>
      <c r="AW364" s="15" t="s">
        <v>30</v>
      </c>
      <c r="AX364" s="15" t="s">
        <v>80</v>
      </c>
      <c r="AY364" s="280" t="s">
        <v>189</v>
      </c>
    </row>
    <row r="365" s="2" customFormat="1" ht="16.5" customHeight="1">
      <c r="A365" s="39"/>
      <c r="B365" s="40"/>
      <c r="C365" s="281" t="s">
        <v>7</v>
      </c>
      <c r="D365" s="281" t="s">
        <v>273</v>
      </c>
      <c r="E365" s="282" t="s">
        <v>5080</v>
      </c>
      <c r="F365" s="283" t="s">
        <v>5081</v>
      </c>
      <c r="G365" s="284" t="s">
        <v>256</v>
      </c>
      <c r="H365" s="285">
        <v>74.787000000000006</v>
      </c>
      <c r="I365" s="286"/>
      <c r="J365" s="287">
        <f>ROUND(I365*H365,2)</f>
        <v>0</v>
      </c>
      <c r="K365" s="288"/>
      <c r="L365" s="289"/>
      <c r="M365" s="290" t="s">
        <v>1</v>
      </c>
      <c r="N365" s="291" t="s">
        <v>38</v>
      </c>
      <c r="O365" s="92"/>
      <c r="P365" s="238">
        <f>O365*H365</f>
        <v>0</v>
      </c>
      <c r="Q365" s="238">
        <v>1</v>
      </c>
      <c r="R365" s="238">
        <f>Q365*H365</f>
        <v>74.787000000000006</v>
      </c>
      <c r="S365" s="238">
        <v>0</v>
      </c>
      <c r="T365" s="239">
        <f>S365*H365</f>
        <v>0</v>
      </c>
      <c r="U365" s="39"/>
      <c r="V365" s="39"/>
      <c r="W365" s="39"/>
      <c r="X365" s="39"/>
      <c r="Y365" s="39"/>
      <c r="Z365" s="39"/>
      <c r="AA365" s="39"/>
      <c r="AB365" s="39"/>
      <c r="AC365" s="39"/>
      <c r="AD365" s="39"/>
      <c r="AE365" s="39"/>
      <c r="AR365" s="240" t="s">
        <v>247</v>
      </c>
      <c r="AT365" s="240" t="s">
        <v>273</v>
      </c>
      <c r="AU365" s="240" t="s">
        <v>80</v>
      </c>
      <c r="AY365" s="18" t="s">
        <v>189</v>
      </c>
      <c r="BE365" s="241">
        <f>IF(N365="základní",J365,0)</f>
        <v>0</v>
      </c>
      <c r="BF365" s="241">
        <f>IF(N365="snížená",J365,0)</f>
        <v>0</v>
      </c>
      <c r="BG365" s="241">
        <f>IF(N365="zákl. přenesená",J365,0)</f>
        <v>0</v>
      </c>
      <c r="BH365" s="241">
        <f>IF(N365="sníž. přenesená",J365,0)</f>
        <v>0</v>
      </c>
      <c r="BI365" s="241">
        <f>IF(N365="nulová",J365,0)</f>
        <v>0</v>
      </c>
      <c r="BJ365" s="18" t="s">
        <v>80</v>
      </c>
      <c r="BK365" s="241">
        <f>ROUND(I365*H365,2)</f>
        <v>0</v>
      </c>
      <c r="BL365" s="18" t="s">
        <v>195</v>
      </c>
      <c r="BM365" s="240" t="s">
        <v>5082</v>
      </c>
    </row>
    <row r="366" s="2" customFormat="1">
      <c r="A366" s="39"/>
      <c r="B366" s="40"/>
      <c r="C366" s="41"/>
      <c r="D366" s="242" t="s">
        <v>197</v>
      </c>
      <c r="E366" s="41"/>
      <c r="F366" s="243" t="s">
        <v>5081</v>
      </c>
      <c r="G366" s="41"/>
      <c r="H366" s="41"/>
      <c r="I366" s="244"/>
      <c r="J366" s="41"/>
      <c r="K366" s="41"/>
      <c r="L366" s="45"/>
      <c r="M366" s="245"/>
      <c r="N366" s="246"/>
      <c r="O366" s="92"/>
      <c r="P366" s="92"/>
      <c r="Q366" s="92"/>
      <c r="R366" s="92"/>
      <c r="S366" s="92"/>
      <c r="T366" s="93"/>
      <c r="U366" s="39"/>
      <c r="V366" s="39"/>
      <c r="W366" s="39"/>
      <c r="X366" s="39"/>
      <c r="Y366" s="39"/>
      <c r="Z366" s="39"/>
      <c r="AA366" s="39"/>
      <c r="AB366" s="39"/>
      <c r="AC366" s="39"/>
      <c r="AD366" s="39"/>
      <c r="AE366" s="39"/>
      <c r="AT366" s="18" t="s">
        <v>197</v>
      </c>
      <c r="AU366" s="18" t="s">
        <v>80</v>
      </c>
    </row>
    <row r="367" s="13" customFormat="1">
      <c r="A367" s="13"/>
      <c r="B367" s="249"/>
      <c r="C367" s="250"/>
      <c r="D367" s="242" t="s">
        <v>200</v>
      </c>
      <c r="E367" s="251" t="s">
        <v>1</v>
      </c>
      <c r="F367" s="252" t="s">
        <v>4961</v>
      </c>
      <c r="G367" s="250"/>
      <c r="H367" s="251" t="s">
        <v>1</v>
      </c>
      <c r="I367" s="253"/>
      <c r="J367" s="250"/>
      <c r="K367" s="250"/>
      <c r="L367" s="254"/>
      <c r="M367" s="255"/>
      <c r="N367" s="256"/>
      <c r="O367" s="256"/>
      <c r="P367" s="256"/>
      <c r="Q367" s="256"/>
      <c r="R367" s="256"/>
      <c r="S367" s="256"/>
      <c r="T367" s="257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T367" s="258" t="s">
        <v>200</v>
      </c>
      <c r="AU367" s="258" t="s">
        <v>80</v>
      </c>
      <c r="AV367" s="13" t="s">
        <v>80</v>
      </c>
      <c r="AW367" s="13" t="s">
        <v>30</v>
      </c>
      <c r="AX367" s="13" t="s">
        <v>73</v>
      </c>
      <c r="AY367" s="258" t="s">
        <v>189</v>
      </c>
    </row>
    <row r="368" s="13" customFormat="1">
      <c r="A368" s="13"/>
      <c r="B368" s="249"/>
      <c r="C368" s="250"/>
      <c r="D368" s="242" t="s">
        <v>200</v>
      </c>
      <c r="E368" s="251" t="s">
        <v>1</v>
      </c>
      <c r="F368" s="252" t="s">
        <v>5067</v>
      </c>
      <c r="G368" s="250"/>
      <c r="H368" s="251" t="s">
        <v>1</v>
      </c>
      <c r="I368" s="253"/>
      <c r="J368" s="250"/>
      <c r="K368" s="250"/>
      <c r="L368" s="254"/>
      <c r="M368" s="255"/>
      <c r="N368" s="256"/>
      <c r="O368" s="256"/>
      <c r="P368" s="256"/>
      <c r="Q368" s="256"/>
      <c r="R368" s="256"/>
      <c r="S368" s="256"/>
      <c r="T368" s="257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T368" s="258" t="s">
        <v>200</v>
      </c>
      <c r="AU368" s="258" t="s">
        <v>80</v>
      </c>
      <c r="AV368" s="13" t="s">
        <v>80</v>
      </c>
      <c r="AW368" s="13" t="s">
        <v>30</v>
      </c>
      <c r="AX368" s="13" t="s">
        <v>73</v>
      </c>
      <c r="AY368" s="258" t="s">
        <v>189</v>
      </c>
    </row>
    <row r="369" s="14" customFormat="1">
      <c r="A369" s="14"/>
      <c r="B369" s="259"/>
      <c r="C369" s="260"/>
      <c r="D369" s="242" t="s">
        <v>200</v>
      </c>
      <c r="E369" s="261" t="s">
        <v>1</v>
      </c>
      <c r="F369" s="262" t="s">
        <v>5068</v>
      </c>
      <c r="G369" s="260"/>
      <c r="H369" s="263">
        <v>1.708</v>
      </c>
      <c r="I369" s="264"/>
      <c r="J369" s="260"/>
      <c r="K369" s="260"/>
      <c r="L369" s="265"/>
      <c r="M369" s="266"/>
      <c r="N369" s="267"/>
      <c r="O369" s="267"/>
      <c r="P369" s="267"/>
      <c r="Q369" s="267"/>
      <c r="R369" s="267"/>
      <c r="S369" s="267"/>
      <c r="T369" s="268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T369" s="269" t="s">
        <v>200</v>
      </c>
      <c r="AU369" s="269" t="s">
        <v>80</v>
      </c>
      <c r="AV369" s="14" t="s">
        <v>82</v>
      </c>
      <c r="AW369" s="14" t="s">
        <v>30</v>
      </c>
      <c r="AX369" s="14" t="s">
        <v>73</v>
      </c>
      <c r="AY369" s="269" t="s">
        <v>189</v>
      </c>
    </row>
    <row r="370" s="14" customFormat="1">
      <c r="A370" s="14"/>
      <c r="B370" s="259"/>
      <c r="C370" s="260"/>
      <c r="D370" s="242" t="s">
        <v>200</v>
      </c>
      <c r="E370" s="261" t="s">
        <v>1</v>
      </c>
      <c r="F370" s="262" t="s">
        <v>5069</v>
      </c>
      <c r="G370" s="260"/>
      <c r="H370" s="263">
        <v>7.0289999999999999</v>
      </c>
      <c r="I370" s="264"/>
      <c r="J370" s="260"/>
      <c r="K370" s="260"/>
      <c r="L370" s="265"/>
      <c r="M370" s="266"/>
      <c r="N370" s="267"/>
      <c r="O370" s="267"/>
      <c r="P370" s="267"/>
      <c r="Q370" s="267"/>
      <c r="R370" s="267"/>
      <c r="S370" s="267"/>
      <c r="T370" s="268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T370" s="269" t="s">
        <v>200</v>
      </c>
      <c r="AU370" s="269" t="s">
        <v>80</v>
      </c>
      <c r="AV370" s="14" t="s">
        <v>82</v>
      </c>
      <c r="AW370" s="14" t="s">
        <v>30</v>
      </c>
      <c r="AX370" s="14" t="s">
        <v>73</v>
      </c>
      <c r="AY370" s="269" t="s">
        <v>189</v>
      </c>
    </row>
    <row r="371" s="16" customFormat="1">
      <c r="A371" s="16"/>
      <c r="B371" s="292"/>
      <c r="C371" s="293"/>
      <c r="D371" s="242" t="s">
        <v>200</v>
      </c>
      <c r="E371" s="294" t="s">
        <v>1</v>
      </c>
      <c r="F371" s="295" t="s">
        <v>290</v>
      </c>
      <c r="G371" s="293"/>
      <c r="H371" s="296">
        <v>8.7370000000000001</v>
      </c>
      <c r="I371" s="297"/>
      <c r="J371" s="293"/>
      <c r="K371" s="293"/>
      <c r="L371" s="298"/>
      <c r="M371" s="299"/>
      <c r="N371" s="300"/>
      <c r="O371" s="300"/>
      <c r="P371" s="300"/>
      <c r="Q371" s="300"/>
      <c r="R371" s="300"/>
      <c r="S371" s="300"/>
      <c r="T371" s="301"/>
      <c r="U371" s="16"/>
      <c r="V371" s="16"/>
      <c r="W371" s="16"/>
      <c r="X371" s="16"/>
      <c r="Y371" s="16"/>
      <c r="Z371" s="16"/>
      <c r="AA371" s="16"/>
      <c r="AB371" s="16"/>
      <c r="AC371" s="16"/>
      <c r="AD371" s="16"/>
      <c r="AE371" s="16"/>
      <c r="AT371" s="302" t="s">
        <v>200</v>
      </c>
      <c r="AU371" s="302" t="s">
        <v>80</v>
      </c>
      <c r="AV371" s="16" t="s">
        <v>214</v>
      </c>
      <c r="AW371" s="16" t="s">
        <v>30</v>
      </c>
      <c r="AX371" s="16" t="s">
        <v>73</v>
      </c>
      <c r="AY371" s="302" t="s">
        <v>189</v>
      </c>
    </row>
    <row r="372" s="13" customFormat="1">
      <c r="A372" s="13"/>
      <c r="B372" s="249"/>
      <c r="C372" s="250"/>
      <c r="D372" s="242" t="s">
        <v>200</v>
      </c>
      <c r="E372" s="251" t="s">
        <v>1</v>
      </c>
      <c r="F372" s="252" t="s">
        <v>5083</v>
      </c>
      <c r="G372" s="250"/>
      <c r="H372" s="251" t="s">
        <v>1</v>
      </c>
      <c r="I372" s="253"/>
      <c r="J372" s="250"/>
      <c r="K372" s="250"/>
      <c r="L372" s="254"/>
      <c r="M372" s="255"/>
      <c r="N372" s="256"/>
      <c r="O372" s="256"/>
      <c r="P372" s="256"/>
      <c r="Q372" s="256"/>
      <c r="R372" s="256"/>
      <c r="S372" s="256"/>
      <c r="T372" s="257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T372" s="258" t="s">
        <v>200</v>
      </c>
      <c r="AU372" s="258" t="s">
        <v>80</v>
      </c>
      <c r="AV372" s="13" t="s">
        <v>80</v>
      </c>
      <c r="AW372" s="13" t="s">
        <v>30</v>
      </c>
      <c r="AX372" s="13" t="s">
        <v>73</v>
      </c>
      <c r="AY372" s="258" t="s">
        <v>189</v>
      </c>
    </row>
    <row r="373" s="14" customFormat="1">
      <c r="A373" s="14"/>
      <c r="B373" s="259"/>
      <c r="C373" s="260"/>
      <c r="D373" s="242" t="s">
        <v>200</v>
      </c>
      <c r="E373" s="261" t="s">
        <v>1</v>
      </c>
      <c r="F373" s="262" t="s">
        <v>5084</v>
      </c>
      <c r="G373" s="260"/>
      <c r="H373" s="263">
        <v>32.399999999999999</v>
      </c>
      <c r="I373" s="264"/>
      <c r="J373" s="260"/>
      <c r="K373" s="260"/>
      <c r="L373" s="265"/>
      <c r="M373" s="266"/>
      <c r="N373" s="267"/>
      <c r="O373" s="267"/>
      <c r="P373" s="267"/>
      <c r="Q373" s="267"/>
      <c r="R373" s="267"/>
      <c r="S373" s="267"/>
      <c r="T373" s="268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T373" s="269" t="s">
        <v>200</v>
      </c>
      <c r="AU373" s="269" t="s">
        <v>80</v>
      </c>
      <c r="AV373" s="14" t="s">
        <v>82</v>
      </c>
      <c r="AW373" s="14" t="s">
        <v>30</v>
      </c>
      <c r="AX373" s="14" t="s">
        <v>73</v>
      </c>
      <c r="AY373" s="269" t="s">
        <v>189</v>
      </c>
    </row>
    <row r="374" s="16" customFormat="1">
      <c r="A374" s="16"/>
      <c r="B374" s="292"/>
      <c r="C374" s="293"/>
      <c r="D374" s="242" t="s">
        <v>200</v>
      </c>
      <c r="E374" s="294" t="s">
        <v>1</v>
      </c>
      <c r="F374" s="295" t="s">
        <v>290</v>
      </c>
      <c r="G374" s="293"/>
      <c r="H374" s="296">
        <v>32.399999999999999</v>
      </c>
      <c r="I374" s="297"/>
      <c r="J374" s="293"/>
      <c r="K374" s="293"/>
      <c r="L374" s="298"/>
      <c r="M374" s="299"/>
      <c r="N374" s="300"/>
      <c r="O374" s="300"/>
      <c r="P374" s="300"/>
      <c r="Q374" s="300"/>
      <c r="R374" s="300"/>
      <c r="S374" s="300"/>
      <c r="T374" s="301"/>
      <c r="U374" s="16"/>
      <c r="V374" s="16"/>
      <c r="W374" s="16"/>
      <c r="X374" s="16"/>
      <c r="Y374" s="16"/>
      <c r="Z374" s="16"/>
      <c r="AA374" s="16"/>
      <c r="AB374" s="16"/>
      <c r="AC374" s="16"/>
      <c r="AD374" s="16"/>
      <c r="AE374" s="16"/>
      <c r="AT374" s="302" t="s">
        <v>200</v>
      </c>
      <c r="AU374" s="302" t="s">
        <v>80</v>
      </c>
      <c r="AV374" s="16" t="s">
        <v>214</v>
      </c>
      <c r="AW374" s="16" t="s">
        <v>30</v>
      </c>
      <c r="AX374" s="16" t="s">
        <v>73</v>
      </c>
      <c r="AY374" s="302" t="s">
        <v>189</v>
      </c>
    </row>
    <row r="375" s="15" customFormat="1">
      <c r="A375" s="15"/>
      <c r="B375" s="270"/>
      <c r="C375" s="271"/>
      <c r="D375" s="242" t="s">
        <v>200</v>
      </c>
      <c r="E375" s="272" t="s">
        <v>1</v>
      </c>
      <c r="F375" s="273" t="s">
        <v>207</v>
      </c>
      <c r="G375" s="271"/>
      <c r="H375" s="274">
        <v>41.137</v>
      </c>
      <c r="I375" s="275"/>
      <c r="J375" s="271"/>
      <c r="K375" s="271"/>
      <c r="L375" s="276"/>
      <c r="M375" s="277"/>
      <c r="N375" s="278"/>
      <c r="O375" s="278"/>
      <c r="P375" s="278"/>
      <c r="Q375" s="278"/>
      <c r="R375" s="278"/>
      <c r="S375" s="278"/>
      <c r="T375" s="279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T375" s="280" t="s">
        <v>200</v>
      </c>
      <c r="AU375" s="280" t="s">
        <v>80</v>
      </c>
      <c r="AV375" s="15" t="s">
        <v>195</v>
      </c>
      <c r="AW375" s="15" t="s">
        <v>30</v>
      </c>
      <c r="AX375" s="15" t="s">
        <v>73</v>
      </c>
      <c r="AY375" s="280" t="s">
        <v>189</v>
      </c>
    </row>
    <row r="376" s="14" customFormat="1">
      <c r="A376" s="14"/>
      <c r="B376" s="259"/>
      <c r="C376" s="260"/>
      <c r="D376" s="242" t="s">
        <v>200</v>
      </c>
      <c r="E376" s="261" t="s">
        <v>1</v>
      </c>
      <c r="F376" s="262" t="s">
        <v>5085</v>
      </c>
      <c r="G376" s="260"/>
      <c r="H376" s="263">
        <v>74.046999999999997</v>
      </c>
      <c r="I376" s="264"/>
      <c r="J376" s="260"/>
      <c r="K376" s="260"/>
      <c r="L376" s="265"/>
      <c r="M376" s="266"/>
      <c r="N376" s="267"/>
      <c r="O376" s="267"/>
      <c r="P376" s="267"/>
      <c r="Q376" s="267"/>
      <c r="R376" s="267"/>
      <c r="S376" s="267"/>
      <c r="T376" s="268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T376" s="269" t="s">
        <v>200</v>
      </c>
      <c r="AU376" s="269" t="s">
        <v>80</v>
      </c>
      <c r="AV376" s="14" t="s">
        <v>82</v>
      </c>
      <c r="AW376" s="14" t="s">
        <v>30</v>
      </c>
      <c r="AX376" s="14" t="s">
        <v>73</v>
      </c>
      <c r="AY376" s="269" t="s">
        <v>189</v>
      </c>
    </row>
    <row r="377" s="14" customFormat="1">
      <c r="A377" s="14"/>
      <c r="B377" s="259"/>
      <c r="C377" s="260"/>
      <c r="D377" s="242" t="s">
        <v>200</v>
      </c>
      <c r="E377" s="261" t="s">
        <v>1</v>
      </c>
      <c r="F377" s="262" t="s">
        <v>5086</v>
      </c>
      <c r="G377" s="260"/>
      <c r="H377" s="263">
        <v>0.73999999999999999</v>
      </c>
      <c r="I377" s="264"/>
      <c r="J377" s="260"/>
      <c r="K377" s="260"/>
      <c r="L377" s="265"/>
      <c r="M377" s="266"/>
      <c r="N377" s="267"/>
      <c r="O377" s="267"/>
      <c r="P377" s="267"/>
      <c r="Q377" s="267"/>
      <c r="R377" s="267"/>
      <c r="S377" s="267"/>
      <c r="T377" s="268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T377" s="269" t="s">
        <v>200</v>
      </c>
      <c r="AU377" s="269" t="s">
        <v>80</v>
      </c>
      <c r="AV377" s="14" t="s">
        <v>82</v>
      </c>
      <c r="AW377" s="14" t="s">
        <v>30</v>
      </c>
      <c r="AX377" s="14" t="s">
        <v>73</v>
      </c>
      <c r="AY377" s="269" t="s">
        <v>189</v>
      </c>
    </row>
    <row r="378" s="15" customFormat="1">
      <c r="A378" s="15"/>
      <c r="B378" s="270"/>
      <c r="C378" s="271"/>
      <c r="D378" s="242" t="s">
        <v>200</v>
      </c>
      <c r="E378" s="272" t="s">
        <v>1</v>
      </c>
      <c r="F378" s="273" t="s">
        <v>207</v>
      </c>
      <c r="G378" s="271"/>
      <c r="H378" s="274">
        <v>74.786999999999992</v>
      </c>
      <c r="I378" s="275"/>
      <c r="J378" s="271"/>
      <c r="K378" s="271"/>
      <c r="L378" s="276"/>
      <c r="M378" s="277"/>
      <c r="N378" s="278"/>
      <c r="O378" s="278"/>
      <c r="P378" s="278"/>
      <c r="Q378" s="278"/>
      <c r="R378" s="278"/>
      <c r="S378" s="278"/>
      <c r="T378" s="279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T378" s="280" t="s">
        <v>200</v>
      </c>
      <c r="AU378" s="280" t="s">
        <v>80</v>
      </c>
      <c r="AV378" s="15" t="s">
        <v>195</v>
      </c>
      <c r="AW378" s="15" t="s">
        <v>30</v>
      </c>
      <c r="AX378" s="15" t="s">
        <v>80</v>
      </c>
      <c r="AY378" s="280" t="s">
        <v>189</v>
      </c>
    </row>
    <row r="379" s="2" customFormat="1" ht="24.15" customHeight="1">
      <c r="A379" s="39"/>
      <c r="B379" s="40"/>
      <c r="C379" s="228" t="s">
        <v>356</v>
      </c>
      <c r="D379" s="228" t="s">
        <v>191</v>
      </c>
      <c r="E379" s="229" t="s">
        <v>5087</v>
      </c>
      <c r="F379" s="230" t="s">
        <v>5088</v>
      </c>
      <c r="G379" s="231" t="s">
        <v>194</v>
      </c>
      <c r="H379" s="232">
        <v>67.150000000000006</v>
      </c>
      <c r="I379" s="233"/>
      <c r="J379" s="234">
        <f>ROUND(I379*H379,2)</f>
        <v>0</v>
      </c>
      <c r="K379" s="235"/>
      <c r="L379" s="45"/>
      <c r="M379" s="236" t="s">
        <v>1</v>
      </c>
      <c r="N379" s="237" t="s">
        <v>38</v>
      </c>
      <c r="O379" s="92"/>
      <c r="P379" s="238">
        <f>O379*H379</f>
        <v>0</v>
      </c>
      <c r="Q379" s="238">
        <v>0</v>
      </c>
      <c r="R379" s="238">
        <f>Q379*H379</f>
        <v>0</v>
      </c>
      <c r="S379" s="238">
        <v>0</v>
      </c>
      <c r="T379" s="239">
        <f>S379*H379</f>
        <v>0</v>
      </c>
      <c r="U379" s="39"/>
      <c r="V379" s="39"/>
      <c r="W379" s="39"/>
      <c r="X379" s="39"/>
      <c r="Y379" s="39"/>
      <c r="Z379" s="39"/>
      <c r="AA379" s="39"/>
      <c r="AB379" s="39"/>
      <c r="AC379" s="39"/>
      <c r="AD379" s="39"/>
      <c r="AE379" s="39"/>
      <c r="AR379" s="240" t="s">
        <v>195</v>
      </c>
      <c r="AT379" s="240" t="s">
        <v>191</v>
      </c>
      <c r="AU379" s="240" t="s">
        <v>80</v>
      </c>
      <c r="AY379" s="18" t="s">
        <v>189</v>
      </c>
      <c r="BE379" s="241">
        <f>IF(N379="základní",J379,0)</f>
        <v>0</v>
      </c>
      <c r="BF379" s="241">
        <f>IF(N379="snížená",J379,0)</f>
        <v>0</v>
      </c>
      <c r="BG379" s="241">
        <f>IF(N379="zákl. přenesená",J379,0)</f>
        <v>0</v>
      </c>
      <c r="BH379" s="241">
        <f>IF(N379="sníž. přenesená",J379,0)</f>
        <v>0</v>
      </c>
      <c r="BI379" s="241">
        <f>IF(N379="nulová",J379,0)</f>
        <v>0</v>
      </c>
      <c r="BJ379" s="18" t="s">
        <v>80</v>
      </c>
      <c r="BK379" s="241">
        <f>ROUND(I379*H379,2)</f>
        <v>0</v>
      </c>
      <c r="BL379" s="18" t="s">
        <v>195</v>
      </c>
      <c r="BM379" s="240" t="s">
        <v>5089</v>
      </c>
    </row>
    <row r="380" s="2" customFormat="1">
      <c r="A380" s="39"/>
      <c r="B380" s="40"/>
      <c r="C380" s="41"/>
      <c r="D380" s="242" t="s">
        <v>197</v>
      </c>
      <c r="E380" s="41"/>
      <c r="F380" s="243" t="s">
        <v>5088</v>
      </c>
      <c r="G380" s="41"/>
      <c r="H380" s="41"/>
      <c r="I380" s="244"/>
      <c r="J380" s="41"/>
      <c r="K380" s="41"/>
      <c r="L380" s="45"/>
      <c r="M380" s="245"/>
      <c r="N380" s="246"/>
      <c r="O380" s="92"/>
      <c r="P380" s="92"/>
      <c r="Q380" s="92"/>
      <c r="R380" s="92"/>
      <c r="S380" s="92"/>
      <c r="T380" s="93"/>
      <c r="U380" s="39"/>
      <c r="V380" s="39"/>
      <c r="W380" s="39"/>
      <c r="X380" s="39"/>
      <c r="Y380" s="39"/>
      <c r="Z380" s="39"/>
      <c r="AA380" s="39"/>
      <c r="AB380" s="39"/>
      <c r="AC380" s="39"/>
      <c r="AD380" s="39"/>
      <c r="AE380" s="39"/>
      <c r="AT380" s="18" t="s">
        <v>197</v>
      </c>
      <c r="AU380" s="18" t="s">
        <v>80</v>
      </c>
    </row>
    <row r="381" s="2" customFormat="1">
      <c r="A381" s="39"/>
      <c r="B381" s="40"/>
      <c r="C381" s="41"/>
      <c r="D381" s="247" t="s">
        <v>198</v>
      </c>
      <c r="E381" s="41"/>
      <c r="F381" s="248" t="s">
        <v>5090</v>
      </c>
      <c r="G381" s="41"/>
      <c r="H381" s="41"/>
      <c r="I381" s="244"/>
      <c r="J381" s="41"/>
      <c r="K381" s="41"/>
      <c r="L381" s="45"/>
      <c r="M381" s="245"/>
      <c r="N381" s="246"/>
      <c r="O381" s="92"/>
      <c r="P381" s="92"/>
      <c r="Q381" s="92"/>
      <c r="R381" s="92"/>
      <c r="S381" s="92"/>
      <c r="T381" s="93"/>
      <c r="U381" s="39"/>
      <c r="V381" s="39"/>
      <c r="W381" s="39"/>
      <c r="X381" s="39"/>
      <c r="Y381" s="39"/>
      <c r="Z381" s="39"/>
      <c r="AA381" s="39"/>
      <c r="AB381" s="39"/>
      <c r="AC381" s="39"/>
      <c r="AD381" s="39"/>
      <c r="AE381" s="39"/>
      <c r="AT381" s="18" t="s">
        <v>198</v>
      </c>
      <c r="AU381" s="18" t="s">
        <v>80</v>
      </c>
    </row>
    <row r="382" s="13" customFormat="1">
      <c r="A382" s="13"/>
      <c r="B382" s="249"/>
      <c r="C382" s="250"/>
      <c r="D382" s="242" t="s">
        <v>200</v>
      </c>
      <c r="E382" s="251" t="s">
        <v>1</v>
      </c>
      <c r="F382" s="252" t="s">
        <v>4961</v>
      </c>
      <c r="G382" s="250"/>
      <c r="H382" s="251" t="s">
        <v>1</v>
      </c>
      <c r="I382" s="253"/>
      <c r="J382" s="250"/>
      <c r="K382" s="250"/>
      <c r="L382" s="254"/>
      <c r="M382" s="255"/>
      <c r="N382" s="256"/>
      <c r="O382" s="256"/>
      <c r="P382" s="256"/>
      <c r="Q382" s="256"/>
      <c r="R382" s="256"/>
      <c r="S382" s="256"/>
      <c r="T382" s="257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T382" s="258" t="s">
        <v>200</v>
      </c>
      <c r="AU382" s="258" t="s">
        <v>80</v>
      </c>
      <c r="AV382" s="13" t="s">
        <v>80</v>
      </c>
      <c r="AW382" s="13" t="s">
        <v>30</v>
      </c>
      <c r="AX382" s="13" t="s">
        <v>73</v>
      </c>
      <c r="AY382" s="258" t="s">
        <v>189</v>
      </c>
    </row>
    <row r="383" s="13" customFormat="1">
      <c r="A383" s="13"/>
      <c r="B383" s="249"/>
      <c r="C383" s="250"/>
      <c r="D383" s="242" t="s">
        <v>200</v>
      </c>
      <c r="E383" s="251" t="s">
        <v>1</v>
      </c>
      <c r="F383" s="252" t="s">
        <v>4962</v>
      </c>
      <c r="G383" s="250"/>
      <c r="H383" s="251" t="s">
        <v>1</v>
      </c>
      <c r="I383" s="253"/>
      <c r="J383" s="250"/>
      <c r="K383" s="250"/>
      <c r="L383" s="254"/>
      <c r="M383" s="255"/>
      <c r="N383" s="256"/>
      <c r="O383" s="256"/>
      <c r="P383" s="256"/>
      <c r="Q383" s="256"/>
      <c r="R383" s="256"/>
      <c r="S383" s="256"/>
      <c r="T383" s="257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T383" s="258" t="s">
        <v>200</v>
      </c>
      <c r="AU383" s="258" t="s">
        <v>80</v>
      </c>
      <c r="AV383" s="13" t="s">
        <v>80</v>
      </c>
      <c r="AW383" s="13" t="s">
        <v>30</v>
      </c>
      <c r="AX383" s="13" t="s">
        <v>73</v>
      </c>
      <c r="AY383" s="258" t="s">
        <v>189</v>
      </c>
    </row>
    <row r="384" s="14" customFormat="1">
      <c r="A384" s="14"/>
      <c r="B384" s="259"/>
      <c r="C384" s="260"/>
      <c r="D384" s="242" t="s">
        <v>200</v>
      </c>
      <c r="E384" s="261" t="s">
        <v>1</v>
      </c>
      <c r="F384" s="262" t="s">
        <v>5091</v>
      </c>
      <c r="G384" s="260"/>
      <c r="H384" s="263">
        <v>0.63300000000000001</v>
      </c>
      <c r="I384" s="264"/>
      <c r="J384" s="260"/>
      <c r="K384" s="260"/>
      <c r="L384" s="265"/>
      <c r="M384" s="266"/>
      <c r="N384" s="267"/>
      <c r="O384" s="267"/>
      <c r="P384" s="267"/>
      <c r="Q384" s="267"/>
      <c r="R384" s="267"/>
      <c r="S384" s="267"/>
      <c r="T384" s="268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T384" s="269" t="s">
        <v>200</v>
      </c>
      <c r="AU384" s="269" t="s">
        <v>80</v>
      </c>
      <c r="AV384" s="14" t="s">
        <v>82</v>
      </c>
      <c r="AW384" s="14" t="s">
        <v>30</v>
      </c>
      <c r="AX384" s="14" t="s">
        <v>73</v>
      </c>
      <c r="AY384" s="269" t="s">
        <v>189</v>
      </c>
    </row>
    <row r="385" s="14" customFormat="1">
      <c r="A385" s="14"/>
      <c r="B385" s="259"/>
      <c r="C385" s="260"/>
      <c r="D385" s="242" t="s">
        <v>200</v>
      </c>
      <c r="E385" s="261" t="s">
        <v>1</v>
      </c>
      <c r="F385" s="262" t="s">
        <v>5092</v>
      </c>
      <c r="G385" s="260"/>
      <c r="H385" s="263">
        <v>3.9049999999999998</v>
      </c>
      <c r="I385" s="264"/>
      <c r="J385" s="260"/>
      <c r="K385" s="260"/>
      <c r="L385" s="265"/>
      <c r="M385" s="266"/>
      <c r="N385" s="267"/>
      <c r="O385" s="267"/>
      <c r="P385" s="267"/>
      <c r="Q385" s="267"/>
      <c r="R385" s="267"/>
      <c r="S385" s="267"/>
      <c r="T385" s="268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T385" s="269" t="s">
        <v>200</v>
      </c>
      <c r="AU385" s="269" t="s">
        <v>80</v>
      </c>
      <c r="AV385" s="14" t="s">
        <v>82</v>
      </c>
      <c r="AW385" s="14" t="s">
        <v>30</v>
      </c>
      <c r="AX385" s="14" t="s">
        <v>73</v>
      </c>
      <c r="AY385" s="269" t="s">
        <v>189</v>
      </c>
    </row>
    <row r="386" s="16" customFormat="1">
      <c r="A386" s="16"/>
      <c r="B386" s="292"/>
      <c r="C386" s="293"/>
      <c r="D386" s="242" t="s">
        <v>200</v>
      </c>
      <c r="E386" s="294" t="s">
        <v>1</v>
      </c>
      <c r="F386" s="295" t="s">
        <v>290</v>
      </c>
      <c r="G386" s="293"/>
      <c r="H386" s="296">
        <v>4.5380000000000003</v>
      </c>
      <c r="I386" s="297"/>
      <c r="J386" s="293"/>
      <c r="K386" s="293"/>
      <c r="L386" s="298"/>
      <c r="M386" s="299"/>
      <c r="N386" s="300"/>
      <c r="O386" s="300"/>
      <c r="P386" s="300"/>
      <c r="Q386" s="300"/>
      <c r="R386" s="300"/>
      <c r="S386" s="300"/>
      <c r="T386" s="301"/>
      <c r="U386" s="16"/>
      <c r="V386" s="16"/>
      <c r="W386" s="16"/>
      <c r="X386" s="16"/>
      <c r="Y386" s="16"/>
      <c r="Z386" s="16"/>
      <c r="AA386" s="16"/>
      <c r="AB386" s="16"/>
      <c r="AC386" s="16"/>
      <c r="AD386" s="16"/>
      <c r="AE386" s="16"/>
      <c r="AT386" s="302" t="s">
        <v>200</v>
      </c>
      <c r="AU386" s="302" t="s">
        <v>80</v>
      </c>
      <c r="AV386" s="16" t="s">
        <v>214</v>
      </c>
      <c r="AW386" s="16" t="s">
        <v>30</v>
      </c>
      <c r="AX386" s="16" t="s">
        <v>73</v>
      </c>
      <c r="AY386" s="302" t="s">
        <v>189</v>
      </c>
    </row>
    <row r="387" s="13" customFormat="1">
      <c r="A387" s="13"/>
      <c r="B387" s="249"/>
      <c r="C387" s="250"/>
      <c r="D387" s="242" t="s">
        <v>200</v>
      </c>
      <c r="E387" s="251" t="s">
        <v>1</v>
      </c>
      <c r="F387" s="252" t="s">
        <v>5006</v>
      </c>
      <c r="G387" s="250"/>
      <c r="H387" s="251" t="s">
        <v>1</v>
      </c>
      <c r="I387" s="253"/>
      <c r="J387" s="250"/>
      <c r="K387" s="250"/>
      <c r="L387" s="254"/>
      <c r="M387" s="255"/>
      <c r="N387" s="256"/>
      <c r="O387" s="256"/>
      <c r="P387" s="256"/>
      <c r="Q387" s="256"/>
      <c r="R387" s="256"/>
      <c r="S387" s="256"/>
      <c r="T387" s="257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T387" s="258" t="s">
        <v>200</v>
      </c>
      <c r="AU387" s="258" t="s">
        <v>80</v>
      </c>
      <c r="AV387" s="13" t="s">
        <v>80</v>
      </c>
      <c r="AW387" s="13" t="s">
        <v>30</v>
      </c>
      <c r="AX387" s="13" t="s">
        <v>73</v>
      </c>
      <c r="AY387" s="258" t="s">
        <v>189</v>
      </c>
    </row>
    <row r="388" s="14" customFormat="1">
      <c r="A388" s="14"/>
      <c r="B388" s="259"/>
      <c r="C388" s="260"/>
      <c r="D388" s="242" t="s">
        <v>200</v>
      </c>
      <c r="E388" s="261" t="s">
        <v>1</v>
      </c>
      <c r="F388" s="262" t="s">
        <v>5093</v>
      </c>
      <c r="G388" s="260"/>
      <c r="H388" s="263">
        <v>0.85299999999999998</v>
      </c>
      <c r="I388" s="264"/>
      <c r="J388" s="260"/>
      <c r="K388" s="260"/>
      <c r="L388" s="265"/>
      <c r="M388" s="266"/>
      <c r="N388" s="267"/>
      <c r="O388" s="267"/>
      <c r="P388" s="267"/>
      <c r="Q388" s="267"/>
      <c r="R388" s="267"/>
      <c r="S388" s="267"/>
      <c r="T388" s="268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T388" s="269" t="s">
        <v>200</v>
      </c>
      <c r="AU388" s="269" t="s">
        <v>80</v>
      </c>
      <c r="AV388" s="14" t="s">
        <v>82</v>
      </c>
      <c r="AW388" s="14" t="s">
        <v>30</v>
      </c>
      <c r="AX388" s="14" t="s">
        <v>73</v>
      </c>
      <c r="AY388" s="269" t="s">
        <v>189</v>
      </c>
    </row>
    <row r="389" s="14" customFormat="1">
      <c r="A389" s="14"/>
      <c r="B389" s="259"/>
      <c r="C389" s="260"/>
      <c r="D389" s="242" t="s">
        <v>200</v>
      </c>
      <c r="E389" s="261" t="s">
        <v>1</v>
      </c>
      <c r="F389" s="262" t="s">
        <v>5094</v>
      </c>
      <c r="G389" s="260"/>
      <c r="H389" s="263">
        <v>1.1000000000000001</v>
      </c>
      <c r="I389" s="264"/>
      <c r="J389" s="260"/>
      <c r="K389" s="260"/>
      <c r="L389" s="265"/>
      <c r="M389" s="266"/>
      <c r="N389" s="267"/>
      <c r="O389" s="267"/>
      <c r="P389" s="267"/>
      <c r="Q389" s="267"/>
      <c r="R389" s="267"/>
      <c r="S389" s="267"/>
      <c r="T389" s="268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T389" s="269" t="s">
        <v>200</v>
      </c>
      <c r="AU389" s="269" t="s">
        <v>80</v>
      </c>
      <c r="AV389" s="14" t="s">
        <v>82</v>
      </c>
      <c r="AW389" s="14" t="s">
        <v>30</v>
      </c>
      <c r="AX389" s="14" t="s">
        <v>73</v>
      </c>
      <c r="AY389" s="269" t="s">
        <v>189</v>
      </c>
    </row>
    <row r="390" s="16" customFormat="1">
      <c r="A390" s="16"/>
      <c r="B390" s="292"/>
      <c r="C390" s="293"/>
      <c r="D390" s="242" t="s">
        <v>200</v>
      </c>
      <c r="E390" s="294" t="s">
        <v>1</v>
      </c>
      <c r="F390" s="295" t="s">
        <v>290</v>
      </c>
      <c r="G390" s="293"/>
      <c r="H390" s="296">
        <v>1.9530000000000001</v>
      </c>
      <c r="I390" s="297"/>
      <c r="J390" s="293"/>
      <c r="K390" s="293"/>
      <c r="L390" s="298"/>
      <c r="M390" s="299"/>
      <c r="N390" s="300"/>
      <c r="O390" s="300"/>
      <c r="P390" s="300"/>
      <c r="Q390" s="300"/>
      <c r="R390" s="300"/>
      <c r="S390" s="300"/>
      <c r="T390" s="301"/>
      <c r="U390" s="16"/>
      <c r="V390" s="16"/>
      <c r="W390" s="16"/>
      <c r="X390" s="16"/>
      <c r="Y390" s="16"/>
      <c r="Z390" s="16"/>
      <c r="AA390" s="16"/>
      <c r="AB390" s="16"/>
      <c r="AC390" s="16"/>
      <c r="AD390" s="16"/>
      <c r="AE390" s="16"/>
      <c r="AT390" s="302" t="s">
        <v>200</v>
      </c>
      <c r="AU390" s="302" t="s">
        <v>80</v>
      </c>
      <c r="AV390" s="16" t="s">
        <v>214</v>
      </c>
      <c r="AW390" s="16" t="s">
        <v>30</v>
      </c>
      <c r="AX390" s="16" t="s">
        <v>73</v>
      </c>
      <c r="AY390" s="302" t="s">
        <v>189</v>
      </c>
    </row>
    <row r="391" s="13" customFormat="1">
      <c r="A391" s="13"/>
      <c r="B391" s="249"/>
      <c r="C391" s="250"/>
      <c r="D391" s="242" t="s">
        <v>200</v>
      </c>
      <c r="E391" s="251" t="s">
        <v>1</v>
      </c>
      <c r="F391" s="252" t="s">
        <v>4995</v>
      </c>
      <c r="G391" s="250"/>
      <c r="H391" s="251" t="s">
        <v>1</v>
      </c>
      <c r="I391" s="253"/>
      <c r="J391" s="250"/>
      <c r="K391" s="250"/>
      <c r="L391" s="254"/>
      <c r="M391" s="255"/>
      <c r="N391" s="256"/>
      <c r="O391" s="256"/>
      <c r="P391" s="256"/>
      <c r="Q391" s="256"/>
      <c r="R391" s="256"/>
      <c r="S391" s="256"/>
      <c r="T391" s="257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T391" s="258" t="s">
        <v>200</v>
      </c>
      <c r="AU391" s="258" t="s">
        <v>80</v>
      </c>
      <c r="AV391" s="13" t="s">
        <v>80</v>
      </c>
      <c r="AW391" s="13" t="s">
        <v>30</v>
      </c>
      <c r="AX391" s="13" t="s">
        <v>73</v>
      </c>
      <c r="AY391" s="258" t="s">
        <v>189</v>
      </c>
    </row>
    <row r="392" s="14" customFormat="1">
      <c r="A392" s="14"/>
      <c r="B392" s="259"/>
      <c r="C392" s="260"/>
      <c r="D392" s="242" t="s">
        <v>200</v>
      </c>
      <c r="E392" s="261" t="s">
        <v>1</v>
      </c>
      <c r="F392" s="262" t="s">
        <v>5095</v>
      </c>
      <c r="G392" s="260"/>
      <c r="H392" s="263">
        <v>5.3019999999999996</v>
      </c>
      <c r="I392" s="264"/>
      <c r="J392" s="260"/>
      <c r="K392" s="260"/>
      <c r="L392" s="265"/>
      <c r="M392" s="266"/>
      <c r="N392" s="267"/>
      <c r="O392" s="267"/>
      <c r="P392" s="267"/>
      <c r="Q392" s="267"/>
      <c r="R392" s="267"/>
      <c r="S392" s="267"/>
      <c r="T392" s="268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T392" s="269" t="s">
        <v>200</v>
      </c>
      <c r="AU392" s="269" t="s">
        <v>80</v>
      </c>
      <c r="AV392" s="14" t="s">
        <v>82</v>
      </c>
      <c r="AW392" s="14" t="s">
        <v>30</v>
      </c>
      <c r="AX392" s="14" t="s">
        <v>73</v>
      </c>
      <c r="AY392" s="269" t="s">
        <v>189</v>
      </c>
    </row>
    <row r="393" s="13" customFormat="1">
      <c r="A393" s="13"/>
      <c r="B393" s="249"/>
      <c r="C393" s="250"/>
      <c r="D393" s="242" t="s">
        <v>200</v>
      </c>
      <c r="E393" s="251" t="s">
        <v>1</v>
      </c>
      <c r="F393" s="252" t="s">
        <v>4997</v>
      </c>
      <c r="G393" s="250"/>
      <c r="H393" s="251" t="s">
        <v>1</v>
      </c>
      <c r="I393" s="253"/>
      <c r="J393" s="250"/>
      <c r="K393" s="250"/>
      <c r="L393" s="254"/>
      <c r="M393" s="255"/>
      <c r="N393" s="256"/>
      <c r="O393" s="256"/>
      <c r="P393" s="256"/>
      <c r="Q393" s="256"/>
      <c r="R393" s="256"/>
      <c r="S393" s="256"/>
      <c r="T393" s="257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T393" s="258" t="s">
        <v>200</v>
      </c>
      <c r="AU393" s="258" t="s">
        <v>80</v>
      </c>
      <c r="AV393" s="13" t="s">
        <v>80</v>
      </c>
      <c r="AW393" s="13" t="s">
        <v>30</v>
      </c>
      <c r="AX393" s="13" t="s">
        <v>73</v>
      </c>
      <c r="AY393" s="258" t="s">
        <v>189</v>
      </c>
    </row>
    <row r="394" s="14" customFormat="1">
      <c r="A394" s="14"/>
      <c r="B394" s="259"/>
      <c r="C394" s="260"/>
      <c r="D394" s="242" t="s">
        <v>200</v>
      </c>
      <c r="E394" s="261" t="s">
        <v>1</v>
      </c>
      <c r="F394" s="262" t="s">
        <v>5096</v>
      </c>
      <c r="G394" s="260"/>
      <c r="H394" s="263">
        <v>15.098000000000001</v>
      </c>
      <c r="I394" s="264"/>
      <c r="J394" s="260"/>
      <c r="K394" s="260"/>
      <c r="L394" s="265"/>
      <c r="M394" s="266"/>
      <c r="N394" s="267"/>
      <c r="O394" s="267"/>
      <c r="P394" s="267"/>
      <c r="Q394" s="267"/>
      <c r="R394" s="267"/>
      <c r="S394" s="267"/>
      <c r="T394" s="268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T394" s="269" t="s">
        <v>200</v>
      </c>
      <c r="AU394" s="269" t="s">
        <v>80</v>
      </c>
      <c r="AV394" s="14" t="s">
        <v>82</v>
      </c>
      <c r="AW394" s="14" t="s">
        <v>30</v>
      </c>
      <c r="AX394" s="14" t="s">
        <v>73</v>
      </c>
      <c r="AY394" s="269" t="s">
        <v>189</v>
      </c>
    </row>
    <row r="395" s="14" customFormat="1">
      <c r="A395" s="14"/>
      <c r="B395" s="259"/>
      <c r="C395" s="260"/>
      <c r="D395" s="242" t="s">
        <v>200</v>
      </c>
      <c r="E395" s="261" t="s">
        <v>1</v>
      </c>
      <c r="F395" s="262" t="s">
        <v>5097</v>
      </c>
      <c r="G395" s="260"/>
      <c r="H395" s="263">
        <v>11.243</v>
      </c>
      <c r="I395" s="264"/>
      <c r="J395" s="260"/>
      <c r="K395" s="260"/>
      <c r="L395" s="265"/>
      <c r="M395" s="266"/>
      <c r="N395" s="267"/>
      <c r="O395" s="267"/>
      <c r="P395" s="267"/>
      <c r="Q395" s="267"/>
      <c r="R395" s="267"/>
      <c r="S395" s="267"/>
      <c r="T395" s="268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T395" s="269" t="s">
        <v>200</v>
      </c>
      <c r="AU395" s="269" t="s">
        <v>80</v>
      </c>
      <c r="AV395" s="14" t="s">
        <v>82</v>
      </c>
      <c r="AW395" s="14" t="s">
        <v>30</v>
      </c>
      <c r="AX395" s="14" t="s">
        <v>73</v>
      </c>
      <c r="AY395" s="269" t="s">
        <v>189</v>
      </c>
    </row>
    <row r="396" s="16" customFormat="1">
      <c r="A396" s="16"/>
      <c r="B396" s="292"/>
      <c r="C396" s="293"/>
      <c r="D396" s="242" t="s">
        <v>200</v>
      </c>
      <c r="E396" s="294" t="s">
        <v>1</v>
      </c>
      <c r="F396" s="295" t="s">
        <v>290</v>
      </c>
      <c r="G396" s="293"/>
      <c r="H396" s="296">
        <v>31.643000000000001</v>
      </c>
      <c r="I396" s="297"/>
      <c r="J396" s="293"/>
      <c r="K396" s="293"/>
      <c r="L396" s="298"/>
      <c r="M396" s="299"/>
      <c r="N396" s="300"/>
      <c r="O396" s="300"/>
      <c r="P396" s="300"/>
      <c r="Q396" s="300"/>
      <c r="R396" s="300"/>
      <c r="S396" s="300"/>
      <c r="T396" s="301"/>
      <c r="U396" s="16"/>
      <c r="V396" s="16"/>
      <c r="W396" s="16"/>
      <c r="X396" s="16"/>
      <c r="Y396" s="16"/>
      <c r="Z396" s="16"/>
      <c r="AA396" s="16"/>
      <c r="AB396" s="16"/>
      <c r="AC396" s="16"/>
      <c r="AD396" s="16"/>
      <c r="AE396" s="16"/>
      <c r="AT396" s="302" t="s">
        <v>200</v>
      </c>
      <c r="AU396" s="302" t="s">
        <v>80</v>
      </c>
      <c r="AV396" s="16" t="s">
        <v>214</v>
      </c>
      <c r="AW396" s="16" t="s">
        <v>30</v>
      </c>
      <c r="AX396" s="16" t="s">
        <v>73</v>
      </c>
      <c r="AY396" s="302" t="s">
        <v>189</v>
      </c>
    </row>
    <row r="397" s="13" customFormat="1">
      <c r="A397" s="13"/>
      <c r="B397" s="249"/>
      <c r="C397" s="250"/>
      <c r="D397" s="242" t="s">
        <v>200</v>
      </c>
      <c r="E397" s="251" t="s">
        <v>1</v>
      </c>
      <c r="F397" s="252" t="s">
        <v>4988</v>
      </c>
      <c r="G397" s="250"/>
      <c r="H397" s="251" t="s">
        <v>1</v>
      </c>
      <c r="I397" s="253"/>
      <c r="J397" s="250"/>
      <c r="K397" s="250"/>
      <c r="L397" s="254"/>
      <c r="M397" s="255"/>
      <c r="N397" s="256"/>
      <c r="O397" s="256"/>
      <c r="P397" s="256"/>
      <c r="Q397" s="256"/>
      <c r="R397" s="256"/>
      <c r="S397" s="256"/>
      <c r="T397" s="257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T397" s="258" t="s">
        <v>200</v>
      </c>
      <c r="AU397" s="258" t="s">
        <v>80</v>
      </c>
      <c r="AV397" s="13" t="s">
        <v>80</v>
      </c>
      <c r="AW397" s="13" t="s">
        <v>30</v>
      </c>
      <c r="AX397" s="13" t="s">
        <v>73</v>
      </c>
      <c r="AY397" s="258" t="s">
        <v>189</v>
      </c>
    </row>
    <row r="398" s="14" customFormat="1">
      <c r="A398" s="14"/>
      <c r="B398" s="259"/>
      <c r="C398" s="260"/>
      <c r="D398" s="242" t="s">
        <v>200</v>
      </c>
      <c r="E398" s="261" t="s">
        <v>1</v>
      </c>
      <c r="F398" s="262" t="s">
        <v>5098</v>
      </c>
      <c r="G398" s="260"/>
      <c r="H398" s="263">
        <v>29.015999999999998</v>
      </c>
      <c r="I398" s="264"/>
      <c r="J398" s="260"/>
      <c r="K398" s="260"/>
      <c r="L398" s="265"/>
      <c r="M398" s="266"/>
      <c r="N398" s="267"/>
      <c r="O398" s="267"/>
      <c r="P398" s="267"/>
      <c r="Q398" s="267"/>
      <c r="R398" s="267"/>
      <c r="S398" s="267"/>
      <c r="T398" s="268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T398" s="269" t="s">
        <v>200</v>
      </c>
      <c r="AU398" s="269" t="s">
        <v>80</v>
      </c>
      <c r="AV398" s="14" t="s">
        <v>82</v>
      </c>
      <c r="AW398" s="14" t="s">
        <v>30</v>
      </c>
      <c r="AX398" s="14" t="s">
        <v>73</v>
      </c>
      <c r="AY398" s="269" t="s">
        <v>189</v>
      </c>
    </row>
    <row r="399" s="15" customFormat="1">
      <c r="A399" s="15"/>
      <c r="B399" s="270"/>
      <c r="C399" s="271"/>
      <c r="D399" s="242" t="s">
        <v>200</v>
      </c>
      <c r="E399" s="272" t="s">
        <v>1</v>
      </c>
      <c r="F399" s="273" t="s">
        <v>207</v>
      </c>
      <c r="G399" s="271"/>
      <c r="H399" s="274">
        <v>67.150000000000006</v>
      </c>
      <c r="I399" s="275"/>
      <c r="J399" s="271"/>
      <c r="K399" s="271"/>
      <c r="L399" s="276"/>
      <c r="M399" s="277"/>
      <c r="N399" s="278"/>
      <c r="O399" s="278"/>
      <c r="P399" s="278"/>
      <c r="Q399" s="278"/>
      <c r="R399" s="278"/>
      <c r="S399" s="278"/>
      <c r="T399" s="279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T399" s="280" t="s">
        <v>200</v>
      </c>
      <c r="AU399" s="280" t="s">
        <v>80</v>
      </c>
      <c r="AV399" s="15" t="s">
        <v>195</v>
      </c>
      <c r="AW399" s="15" t="s">
        <v>30</v>
      </c>
      <c r="AX399" s="15" t="s">
        <v>80</v>
      </c>
      <c r="AY399" s="280" t="s">
        <v>189</v>
      </c>
    </row>
    <row r="400" s="2" customFormat="1" ht="16.5" customHeight="1">
      <c r="A400" s="39"/>
      <c r="B400" s="40"/>
      <c r="C400" s="281" t="s">
        <v>361</v>
      </c>
      <c r="D400" s="281" t="s">
        <v>273</v>
      </c>
      <c r="E400" s="282" t="s">
        <v>5099</v>
      </c>
      <c r="F400" s="283" t="s">
        <v>5100</v>
      </c>
      <c r="G400" s="284" t="s">
        <v>256</v>
      </c>
      <c r="H400" s="285">
        <v>122.97199999999999</v>
      </c>
      <c r="I400" s="286"/>
      <c r="J400" s="287">
        <f>ROUND(I400*H400,2)</f>
        <v>0</v>
      </c>
      <c r="K400" s="288"/>
      <c r="L400" s="289"/>
      <c r="M400" s="290" t="s">
        <v>1</v>
      </c>
      <c r="N400" s="291" t="s">
        <v>38</v>
      </c>
      <c r="O400" s="92"/>
      <c r="P400" s="238">
        <f>O400*H400</f>
        <v>0</v>
      </c>
      <c r="Q400" s="238">
        <v>1</v>
      </c>
      <c r="R400" s="238">
        <f>Q400*H400</f>
        <v>122.97199999999999</v>
      </c>
      <c r="S400" s="238">
        <v>0</v>
      </c>
      <c r="T400" s="239">
        <f>S400*H400</f>
        <v>0</v>
      </c>
      <c r="U400" s="39"/>
      <c r="V400" s="39"/>
      <c r="W400" s="39"/>
      <c r="X400" s="39"/>
      <c r="Y400" s="39"/>
      <c r="Z400" s="39"/>
      <c r="AA400" s="39"/>
      <c r="AB400" s="39"/>
      <c r="AC400" s="39"/>
      <c r="AD400" s="39"/>
      <c r="AE400" s="39"/>
      <c r="AR400" s="240" t="s">
        <v>247</v>
      </c>
      <c r="AT400" s="240" t="s">
        <v>273</v>
      </c>
      <c r="AU400" s="240" t="s">
        <v>80</v>
      </c>
      <c r="AY400" s="18" t="s">
        <v>189</v>
      </c>
      <c r="BE400" s="241">
        <f>IF(N400="základní",J400,0)</f>
        <v>0</v>
      </c>
      <c r="BF400" s="241">
        <f>IF(N400="snížená",J400,0)</f>
        <v>0</v>
      </c>
      <c r="BG400" s="241">
        <f>IF(N400="zákl. přenesená",J400,0)</f>
        <v>0</v>
      </c>
      <c r="BH400" s="241">
        <f>IF(N400="sníž. přenesená",J400,0)</f>
        <v>0</v>
      </c>
      <c r="BI400" s="241">
        <f>IF(N400="nulová",J400,0)</f>
        <v>0</v>
      </c>
      <c r="BJ400" s="18" t="s">
        <v>80</v>
      </c>
      <c r="BK400" s="241">
        <f>ROUND(I400*H400,2)</f>
        <v>0</v>
      </c>
      <c r="BL400" s="18" t="s">
        <v>195</v>
      </c>
      <c r="BM400" s="240" t="s">
        <v>5101</v>
      </c>
    </row>
    <row r="401" s="2" customFormat="1">
      <c r="A401" s="39"/>
      <c r="B401" s="40"/>
      <c r="C401" s="41"/>
      <c r="D401" s="242" t="s">
        <v>197</v>
      </c>
      <c r="E401" s="41"/>
      <c r="F401" s="243" t="s">
        <v>5100</v>
      </c>
      <c r="G401" s="41"/>
      <c r="H401" s="41"/>
      <c r="I401" s="244"/>
      <c r="J401" s="41"/>
      <c r="K401" s="41"/>
      <c r="L401" s="45"/>
      <c r="M401" s="245"/>
      <c r="N401" s="246"/>
      <c r="O401" s="92"/>
      <c r="P401" s="92"/>
      <c r="Q401" s="92"/>
      <c r="R401" s="92"/>
      <c r="S401" s="92"/>
      <c r="T401" s="93"/>
      <c r="U401" s="39"/>
      <c r="V401" s="39"/>
      <c r="W401" s="39"/>
      <c r="X401" s="39"/>
      <c r="Y401" s="39"/>
      <c r="Z401" s="39"/>
      <c r="AA401" s="39"/>
      <c r="AB401" s="39"/>
      <c r="AC401" s="39"/>
      <c r="AD401" s="39"/>
      <c r="AE401" s="39"/>
      <c r="AT401" s="18" t="s">
        <v>197</v>
      </c>
      <c r="AU401" s="18" t="s">
        <v>80</v>
      </c>
    </row>
    <row r="402" s="13" customFormat="1">
      <c r="A402" s="13"/>
      <c r="B402" s="249"/>
      <c r="C402" s="250"/>
      <c r="D402" s="242" t="s">
        <v>200</v>
      </c>
      <c r="E402" s="251" t="s">
        <v>1</v>
      </c>
      <c r="F402" s="252" t="s">
        <v>4961</v>
      </c>
      <c r="G402" s="250"/>
      <c r="H402" s="251" t="s">
        <v>1</v>
      </c>
      <c r="I402" s="253"/>
      <c r="J402" s="250"/>
      <c r="K402" s="250"/>
      <c r="L402" s="254"/>
      <c r="M402" s="255"/>
      <c r="N402" s="256"/>
      <c r="O402" s="256"/>
      <c r="P402" s="256"/>
      <c r="Q402" s="256"/>
      <c r="R402" s="256"/>
      <c r="S402" s="256"/>
      <c r="T402" s="257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T402" s="258" t="s">
        <v>200</v>
      </c>
      <c r="AU402" s="258" t="s">
        <v>80</v>
      </c>
      <c r="AV402" s="13" t="s">
        <v>80</v>
      </c>
      <c r="AW402" s="13" t="s">
        <v>30</v>
      </c>
      <c r="AX402" s="13" t="s">
        <v>73</v>
      </c>
      <c r="AY402" s="258" t="s">
        <v>189</v>
      </c>
    </row>
    <row r="403" s="13" customFormat="1">
      <c r="A403" s="13"/>
      <c r="B403" s="249"/>
      <c r="C403" s="250"/>
      <c r="D403" s="242" t="s">
        <v>200</v>
      </c>
      <c r="E403" s="251" t="s">
        <v>1</v>
      </c>
      <c r="F403" s="252" t="s">
        <v>4962</v>
      </c>
      <c r="G403" s="250"/>
      <c r="H403" s="251" t="s">
        <v>1</v>
      </c>
      <c r="I403" s="253"/>
      <c r="J403" s="250"/>
      <c r="K403" s="250"/>
      <c r="L403" s="254"/>
      <c r="M403" s="255"/>
      <c r="N403" s="256"/>
      <c r="O403" s="256"/>
      <c r="P403" s="256"/>
      <c r="Q403" s="256"/>
      <c r="R403" s="256"/>
      <c r="S403" s="256"/>
      <c r="T403" s="257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T403" s="258" t="s">
        <v>200</v>
      </c>
      <c r="AU403" s="258" t="s">
        <v>80</v>
      </c>
      <c r="AV403" s="13" t="s">
        <v>80</v>
      </c>
      <c r="AW403" s="13" t="s">
        <v>30</v>
      </c>
      <c r="AX403" s="13" t="s">
        <v>73</v>
      </c>
      <c r="AY403" s="258" t="s">
        <v>189</v>
      </c>
    </row>
    <row r="404" s="14" customFormat="1">
      <c r="A404" s="14"/>
      <c r="B404" s="259"/>
      <c r="C404" s="260"/>
      <c r="D404" s="242" t="s">
        <v>200</v>
      </c>
      <c r="E404" s="261" t="s">
        <v>1</v>
      </c>
      <c r="F404" s="262" t="s">
        <v>5091</v>
      </c>
      <c r="G404" s="260"/>
      <c r="H404" s="263">
        <v>0.63300000000000001</v>
      </c>
      <c r="I404" s="264"/>
      <c r="J404" s="260"/>
      <c r="K404" s="260"/>
      <c r="L404" s="265"/>
      <c r="M404" s="266"/>
      <c r="N404" s="267"/>
      <c r="O404" s="267"/>
      <c r="P404" s="267"/>
      <c r="Q404" s="267"/>
      <c r="R404" s="267"/>
      <c r="S404" s="267"/>
      <c r="T404" s="268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T404" s="269" t="s">
        <v>200</v>
      </c>
      <c r="AU404" s="269" t="s">
        <v>80</v>
      </c>
      <c r="AV404" s="14" t="s">
        <v>82</v>
      </c>
      <c r="AW404" s="14" t="s">
        <v>30</v>
      </c>
      <c r="AX404" s="14" t="s">
        <v>73</v>
      </c>
      <c r="AY404" s="269" t="s">
        <v>189</v>
      </c>
    </row>
    <row r="405" s="14" customFormat="1">
      <c r="A405" s="14"/>
      <c r="B405" s="259"/>
      <c r="C405" s="260"/>
      <c r="D405" s="242" t="s">
        <v>200</v>
      </c>
      <c r="E405" s="261" t="s">
        <v>1</v>
      </c>
      <c r="F405" s="262" t="s">
        <v>5092</v>
      </c>
      <c r="G405" s="260"/>
      <c r="H405" s="263">
        <v>3.9049999999999998</v>
      </c>
      <c r="I405" s="264"/>
      <c r="J405" s="260"/>
      <c r="K405" s="260"/>
      <c r="L405" s="265"/>
      <c r="M405" s="266"/>
      <c r="N405" s="267"/>
      <c r="O405" s="267"/>
      <c r="P405" s="267"/>
      <c r="Q405" s="267"/>
      <c r="R405" s="267"/>
      <c r="S405" s="267"/>
      <c r="T405" s="268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T405" s="269" t="s">
        <v>200</v>
      </c>
      <c r="AU405" s="269" t="s">
        <v>80</v>
      </c>
      <c r="AV405" s="14" t="s">
        <v>82</v>
      </c>
      <c r="AW405" s="14" t="s">
        <v>30</v>
      </c>
      <c r="AX405" s="14" t="s">
        <v>73</v>
      </c>
      <c r="AY405" s="269" t="s">
        <v>189</v>
      </c>
    </row>
    <row r="406" s="16" customFormat="1">
      <c r="A406" s="16"/>
      <c r="B406" s="292"/>
      <c r="C406" s="293"/>
      <c r="D406" s="242" t="s">
        <v>200</v>
      </c>
      <c r="E406" s="294" t="s">
        <v>1</v>
      </c>
      <c r="F406" s="295" t="s">
        <v>290</v>
      </c>
      <c r="G406" s="293"/>
      <c r="H406" s="296">
        <v>4.5380000000000003</v>
      </c>
      <c r="I406" s="297"/>
      <c r="J406" s="293"/>
      <c r="K406" s="293"/>
      <c r="L406" s="298"/>
      <c r="M406" s="299"/>
      <c r="N406" s="300"/>
      <c r="O406" s="300"/>
      <c r="P406" s="300"/>
      <c r="Q406" s="300"/>
      <c r="R406" s="300"/>
      <c r="S406" s="300"/>
      <c r="T406" s="301"/>
      <c r="U406" s="16"/>
      <c r="V406" s="16"/>
      <c r="W406" s="16"/>
      <c r="X406" s="16"/>
      <c r="Y406" s="16"/>
      <c r="Z406" s="16"/>
      <c r="AA406" s="16"/>
      <c r="AB406" s="16"/>
      <c r="AC406" s="16"/>
      <c r="AD406" s="16"/>
      <c r="AE406" s="16"/>
      <c r="AT406" s="302" t="s">
        <v>200</v>
      </c>
      <c r="AU406" s="302" t="s">
        <v>80</v>
      </c>
      <c r="AV406" s="16" t="s">
        <v>214</v>
      </c>
      <c r="AW406" s="16" t="s">
        <v>30</v>
      </c>
      <c r="AX406" s="16" t="s">
        <v>73</v>
      </c>
      <c r="AY406" s="302" t="s">
        <v>189</v>
      </c>
    </row>
    <row r="407" s="13" customFormat="1">
      <c r="A407" s="13"/>
      <c r="B407" s="249"/>
      <c r="C407" s="250"/>
      <c r="D407" s="242" t="s">
        <v>200</v>
      </c>
      <c r="E407" s="251" t="s">
        <v>1</v>
      </c>
      <c r="F407" s="252" t="s">
        <v>5006</v>
      </c>
      <c r="G407" s="250"/>
      <c r="H407" s="251" t="s">
        <v>1</v>
      </c>
      <c r="I407" s="253"/>
      <c r="J407" s="250"/>
      <c r="K407" s="250"/>
      <c r="L407" s="254"/>
      <c r="M407" s="255"/>
      <c r="N407" s="256"/>
      <c r="O407" s="256"/>
      <c r="P407" s="256"/>
      <c r="Q407" s="256"/>
      <c r="R407" s="256"/>
      <c r="S407" s="256"/>
      <c r="T407" s="257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T407" s="258" t="s">
        <v>200</v>
      </c>
      <c r="AU407" s="258" t="s">
        <v>80</v>
      </c>
      <c r="AV407" s="13" t="s">
        <v>80</v>
      </c>
      <c r="AW407" s="13" t="s">
        <v>30</v>
      </c>
      <c r="AX407" s="13" t="s">
        <v>73</v>
      </c>
      <c r="AY407" s="258" t="s">
        <v>189</v>
      </c>
    </row>
    <row r="408" s="14" customFormat="1">
      <c r="A408" s="14"/>
      <c r="B408" s="259"/>
      <c r="C408" s="260"/>
      <c r="D408" s="242" t="s">
        <v>200</v>
      </c>
      <c r="E408" s="261" t="s">
        <v>1</v>
      </c>
      <c r="F408" s="262" t="s">
        <v>5093</v>
      </c>
      <c r="G408" s="260"/>
      <c r="H408" s="263">
        <v>0.85299999999999998</v>
      </c>
      <c r="I408" s="264"/>
      <c r="J408" s="260"/>
      <c r="K408" s="260"/>
      <c r="L408" s="265"/>
      <c r="M408" s="266"/>
      <c r="N408" s="267"/>
      <c r="O408" s="267"/>
      <c r="P408" s="267"/>
      <c r="Q408" s="267"/>
      <c r="R408" s="267"/>
      <c r="S408" s="267"/>
      <c r="T408" s="268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T408" s="269" t="s">
        <v>200</v>
      </c>
      <c r="AU408" s="269" t="s">
        <v>80</v>
      </c>
      <c r="AV408" s="14" t="s">
        <v>82</v>
      </c>
      <c r="AW408" s="14" t="s">
        <v>30</v>
      </c>
      <c r="AX408" s="14" t="s">
        <v>73</v>
      </c>
      <c r="AY408" s="269" t="s">
        <v>189</v>
      </c>
    </row>
    <row r="409" s="14" customFormat="1">
      <c r="A409" s="14"/>
      <c r="B409" s="259"/>
      <c r="C409" s="260"/>
      <c r="D409" s="242" t="s">
        <v>200</v>
      </c>
      <c r="E409" s="261" t="s">
        <v>1</v>
      </c>
      <c r="F409" s="262" t="s">
        <v>5094</v>
      </c>
      <c r="G409" s="260"/>
      <c r="H409" s="263">
        <v>1.1000000000000001</v>
      </c>
      <c r="I409" s="264"/>
      <c r="J409" s="260"/>
      <c r="K409" s="260"/>
      <c r="L409" s="265"/>
      <c r="M409" s="266"/>
      <c r="N409" s="267"/>
      <c r="O409" s="267"/>
      <c r="P409" s="267"/>
      <c r="Q409" s="267"/>
      <c r="R409" s="267"/>
      <c r="S409" s="267"/>
      <c r="T409" s="268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T409" s="269" t="s">
        <v>200</v>
      </c>
      <c r="AU409" s="269" t="s">
        <v>80</v>
      </c>
      <c r="AV409" s="14" t="s">
        <v>82</v>
      </c>
      <c r="AW409" s="14" t="s">
        <v>30</v>
      </c>
      <c r="AX409" s="14" t="s">
        <v>73</v>
      </c>
      <c r="AY409" s="269" t="s">
        <v>189</v>
      </c>
    </row>
    <row r="410" s="16" customFormat="1">
      <c r="A410" s="16"/>
      <c r="B410" s="292"/>
      <c r="C410" s="293"/>
      <c r="D410" s="242" t="s">
        <v>200</v>
      </c>
      <c r="E410" s="294" t="s">
        <v>1</v>
      </c>
      <c r="F410" s="295" t="s">
        <v>290</v>
      </c>
      <c r="G410" s="293"/>
      <c r="H410" s="296">
        <v>1.9530000000000001</v>
      </c>
      <c r="I410" s="297"/>
      <c r="J410" s="293"/>
      <c r="K410" s="293"/>
      <c r="L410" s="298"/>
      <c r="M410" s="299"/>
      <c r="N410" s="300"/>
      <c r="O410" s="300"/>
      <c r="P410" s="300"/>
      <c r="Q410" s="300"/>
      <c r="R410" s="300"/>
      <c r="S410" s="300"/>
      <c r="T410" s="301"/>
      <c r="U410" s="16"/>
      <c r="V410" s="16"/>
      <c r="W410" s="16"/>
      <c r="X410" s="16"/>
      <c r="Y410" s="16"/>
      <c r="Z410" s="16"/>
      <c r="AA410" s="16"/>
      <c r="AB410" s="16"/>
      <c r="AC410" s="16"/>
      <c r="AD410" s="16"/>
      <c r="AE410" s="16"/>
      <c r="AT410" s="302" t="s">
        <v>200</v>
      </c>
      <c r="AU410" s="302" t="s">
        <v>80</v>
      </c>
      <c r="AV410" s="16" t="s">
        <v>214</v>
      </c>
      <c r="AW410" s="16" t="s">
        <v>30</v>
      </c>
      <c r="AX410" s="16" t="s">
        <v>73</v>
      </c>
      <c r="AY410" s="302" t="s">
        <v>189</v>
      </c>
    </row>
    <row r="411" s="13" customFormat="1">
      <c r="A411" s="13"/>
      <c r="B411" s="249"/>
      <c r="C411" s="250"/>
      <c r="D411" s="242" t="s">
        <v>200</v>
      </c>
      <c r="E411" s="251" t="s">
        <v>1</v>
      </c>
      <c r="F411" s="252" t="s">
        <v>4995</v>
      </c>
      <c r="G411" s="250"/>
      <c r="H411" s="251" t="s">
        <v>1</v>
      </c>
      <c r="I411" s="253"/>
      <c r="J411" s="250"/>
      <c r="K411" s="250"/>
      <c r="L411" s="254"/>
      <c r="M411" s="255"/>
      <c r="N411" s="256"/>
      <c r="O411" s="256"/>
      <c r="P411" s="256"/>
      <c r="Q411" s="256"/>
      <c r="R411" s="256"/>
      <c r="S411" s="256"/>
      <c r="T411" s="257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T411" s="258" t="s">
        <v>200</v>
      </c>
      <c r="AU411" s="258" t="s">
        <v>80</v>
      </c>
      <c r="AV411" s="13" t="s">
        <v>80</v>
      </c>
      <c r="AW411" s="13" t="s">
        <v>30</v>
      </c>
      <c r="AX411" s="13" t="s">
        <v>73</v>
      </c>
      <c r="AY411" s="258" t="s">
        <v>189</v>
      </c>
    </row>
    <row r="412" s="14" customFormat="1">
      <c r="A412" s="14"/>
      <c r="B412" s="259"/>
      <c r="C412" s="260"/>
      <c r="D412" s="242" t="s">
        <v>200</v>
      </c>
      <c r="E412" s="261" t="s">
        <v>1</v>
      </c>
      <c r="F412" s="262" t="s">
        <v>5095</v>
      </c>
      <c r="G412" s="260"/>
      <c r="H412" s="263">
        <v>5.3019999999999996</v>
      </c>
      <c r="I412" s="264"/>
      <c r="J412" s="260"/>
      <c r="K412" s="260"/>
      <c r="L412" s="265"/>
      <c r="M412" s="266"/>
      <c r="N412" s="267"/>
      <c r="O412" s="267"/>
      <c r="P412" s="267"/>
      <c r="Q412" s="267"/>
      <c r="R412" s="267"/>
      <c r="S412" s="267"/>
      <c r="T412" s="268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T412" s="269" t="s">
        <v>200</v>
      </c>
      <c r="AU412" s="269" t="s">
        <v>80</v>
      </c>
      <c r="AV412" s="14" t="s">
        <v>82</v>
      </c>
      <c r="AW412" s="14" t="s">
        <v>30</v>
      </c>
      <c r="AX412" s="14" t="s">
        <v>73</v>
      </c>
      <c r="AY412" s="269" t="s">
        <v>189</v>
      </c>
    </row>
    <row r="413" s="13" customFormat="1">
      <c r="A413" s="13"/>
      <c r="B413" s="249"/>
      <c r="C413" s="250"/>
      <c r="D413" s="242" t="s">
        <v>200</v>
      </c>
      <c r="E413" s="251" t="s">
        <v>1</v>
      </c>
      <c r="F413" s="252" t="s">
        <v>4997</v>
      </c>
      <c r="G413" s="250"/>
      <c r="H413" s="251" t="s">
        <v>1</v>
      </c>
      <c r="I413" s="253"/>
      <c r="J413" s="250"/>
      <c r="K413" s="250"/>
      <c r="L413" s="254"/>
      <c r="M413" s="255"/>
      <c r="N413" s="256"/>
      <c r="O413" s="256"/>
      <c r="P413" s="256"/>
      <c r="Q413" s="256"/>
      <c r="R413" s="256"/>
      <c r="S413" s="256"/>
      <c r="T413" s="257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T413" s="258" t="s">
        <v>200</v>
      </c>
      <c r="AU413" s="258" t="s">
        <v>80</v>
      </c>
      <c r="AV413" s="13" t="s">
        <v>80</v>
      </c>
      <c r="AW413" s="13" t="s">
        <v>30</v>
      </c>
      <c r="AX413" s="13" t="s">
        <v>73</v>
      </c>
      <c r="AY413" s="258" t="s">
        <v>189</v>
      </c>
    </row>
    <row r="414" s="14" customFormat="1">
      <c r="A414" s="14"/>
      <c r="B414" s="259"/>
      <c r="C414" s="260"/>
      <c r="D414" s="242" t="s">
        <v>200</v>
      </c>
      <c r="E414" s="261" t="s">
        <v>1</v>
      </c>
      <c r="F414" s="262" t="s">
        <v>5096</v>
      </c>
      <c r="G414" s="260"/>
      <c r="H414" s="263">
        <v>15.098000000000001</v>
      </c>
      <c r="I414" s="264"/>
      <c r="J414" s="260"/>
      <c r="K414" s="260"/>
      <c r="L414" s="265"/>
      <c r="M414" s="266"/>
      <c r="N414" s="267"/>
      <c r="O414" s="267"/>
      <c r="P414" s="267"/>
      <c r="Q414" s="267"/>
      <c r="R414" s="267"/>
      <c r="S414" s="267"/>
      <c r="T414" s="268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T414" s="269" t="s">
        <v>200</v>
      </c>
      <c r="AU414" s="269" t="s">
        <v>80</v>
      </c>
      <c r="AV414" s="14" t="s">
        <v>82</v>
      </c>
      <c r="AW414" s="14" t="s">
        <v>30</v>
      </c>
      <c r="AX414" s="14" t="s">
        <v>73</v>
      </c>
      <c r="AY414" s="269" t="s">
        <v>189</v>
      </c>
    </row>
    <row r="415" s="14" customFormat="1">
      <c r="A415" s="14"/>
      <c r="B415" s="259"/>
      <c r="C415" s="260"/>
      <c r="D415" s="242" t="s">
        <v>200</v>
      </c>
      <c r="E415" s="261" t="s">
        <v>1</v>
      </c>
      <c r="F415" s="262" t="s">
        <v>5097</v>
      </c>
      <c r="G415" s="260"/>
      <c r="H415" s="263">
        <v>11.243</v>
      </c>
      <c r="I415" s="264"/>
      <c r="J415" s="260"/>
      <c r="K415" s="260"/>
      <c r="L415" s="265"/>
      <c r="M415" s="266"/>
      <c r="N415" s="267"/>
      <c r="O415" s="267"/>
      <c r="P415" s="267"/>
      <c r="Q415" s="267"/>
      <c r="R415" s="267"/>
      <c r="S415" s="267"/>
      <c r="T415" s="268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T415" s="269" t="s">
        <v>200</v>
      </c>
      <c r="AU415" s="269" t="s">
        <v>80</v>
      </c>
      <c r="AV415" s="14" t="s">
        <v>82</v>
      </c>
      <c r="AW415" s="14" t="s">
        <v>30</v>
      </c>
      <c r="AX415" s="14" t="s">
        <v>73</v>
      </c>
      <c r="AY415" s="269" t="s">
        <v>189</v>
      </c>
    </row>
    <row r="416" s="16" customFormat="1">
      <c r="A416" s="16"/>
      <c r="B416" s="292"/>
      <c r="C416" s="293"/>
      <c r="D416" s="242" t="s">
        <v>200</v>
      </c>
      <c r="E416" s="294" t="s">
        <v>1</v>
      </c>
      <c r="F416" s="295" t="s">
        <v>290</v>
      </c>
      <c r="G416" s="293"/>
      <c r="H416" s="296">
        <v>31.643000000000001</v>
      </c>
      <c r="I416" s="297"/>
      <c r="J416" s="293"/>
      <c r="K416" s="293"/>
      <c r="L416" s="298"/>
      <c r="M416" s="299"/>
      <c r="N416" s="300"/>
      <c r="O416" s="300"/>
      <c r="P416" s="300"/>
      <c r="Q416" s="300"/>
      <c r="R416" s="300"/>
      <c r="S416" s="300"/>
      <c r="T416" s="301"/>
      <c r="U416" s="16"/>
      <c r="V416" s="16"/>
      <c r="W416" s="16"/>
      <c r="X416" s="16"/>
      <c r="Y416" s="16"/>
      <c r="Z416" s="16"/>
      <c r="AA416" s="16"/>
      <c r="AB416" s="16"/>
      <c r="AC416" s="16"/>
      <c r="AD416" s="16"/>
      <c r="AE416" s="16"/>
      <c r="AT416" s="302" t="s">
        <v>200</v>
      </c>
      <c r="AU416" s="302" t="s">
        <v>80</v>
      </c>
      <c r="AV416" s="16" t="s">
        <v>214</v>
      </c>
      <c r="AW416" s="16" t="s">
        <v>30</v>
      </c>
      <c r="AX416" s="16" t="s">
        <v>73</v>
      </c>
      <c r="AY416" s="302" t="s">
        <v>189</v>
      </c>
    </row>
    <row r="417" s="13" customFormat="1">
      <c r="A417" s="13"/>
      <c r="B417" s="249"/>
      <c r="C417" s="250"/>
      <c r="D417" s="242" t="s">
        <v>200</v>
      </c>
      <c r="E417" s="251" t="s">
        <v>1</v>
      </c>
      <c r="F417" s="252" t="s">
        <v>4988</v>
      </c>
      <c r="G417" s="250"/>
      <c r="H417" s="251" t="s">
        <v>1</v>
      </c>
      <c r="I417" s="253"/>
      <c r="J417" s="250"/>
      <c r="K417" s="250"/>
      <c r="L417" s="254"/>
      <c r="M417" s="255"/>
      <c r="N417" s="256"/>
      <c r="O417" s="256"/>
      <c r="P417" s="256"/>
      <c r="Q417" s="256"/>
      <c r="R417" s="256"/>
      <c r="S417" s="256"/>
      <c r="T417" s="257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T417" s="258" t="s">
        <v>200</v>
      </c>
      <c r="AU417" s="258" t="s">
        <v>80</v>
      </c>
      <c r="AV417" s="13" t="s">
        <v>80</v>
      </c>
      <c r="AW417" s="13" t="s">
        <v>30</v>
      </c>
      <c r="AX417" s="13" t="s">
        <v>73</v>
      </c>
      <c r="AY417" s="258" t="s">
        <v>189</v>
      </c>
    </row>
    <row r="418" s="14" customFormat="1">
      <c r="A418" s="14"/>
      <c r="B418" s="259"/>
      <c r="C418" s="260"/>
      <c r="D418" s="242" t="s">
        <v>200</v>
      </c>
      <c r="E418" s="261" t="s">
        <v>1</v>
      </c>
      <c r="F418" s="262" t="s">
        <v>5098</v>
      </c>
      <c r="G418" s="260"/>
      <c r="H418" s="263">
        <v>29.015999999999998</v>
      </c>
      <c r="I418" s="264"/>
      <c r="J418" s="260"/>
      <c r="K418" s="260"/>
      <c r="L418" s="265"/>
      <c r="M418" s="266"/>
      <c r="N418" s="267"/>
      <c r="O418" s="267"/>
      <c r="P418" s="267"/>
      <c r="Q418" s="267"/>
      <c r="R418" s="267"/>
      <c r="S418" s="267"/>
      <c r="T418" s="268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  <c r="AE418" s="14"/>
      <c r="AT418" s="269" t="s">
        <v>200</v>
      </c>
      <c r="AU418" s="269" t="s">
        <v>80</v>
      </c>
      <c r="AV418" s="14" t="s">
        <v>82</v>
      </c>
      <c r="AW418" s="14" t="s">
        <v>30</v>
      </c>
      <c r="AX418" s="14" t="s">
        <v>73</v>
      </c>
      <c r="AY418" s="269" t="s">
        <v>189</v>
      </c>
    </row>
    <row r="419" s="16" customFormat="1">
      <c r="A419" s="16"/>
      <c r="B419" s="292"/>
      <c r="C419" s="293"/>
      <c r="D419" s="242" t="s">
        <v>200</v>
      </c>
      <c r="E419" s="294" t="s">
        <v>1</v>
      </c>
      <c r="F419" s="295" t="s">
        <v>290</v>
      </c>
      <c r="G419" s="293"/>
      <c r="H419" s="296">
        <v>29.015999999999998</v>
      </c>
      <c r="I419" s="297"/>
      <c r="J419" s="293"/>
      <c r="K419" s="293"/>
      <c r="L419" s="298"/>
      <c r="M419" s="299"/>
      <c r="N419" s="300"/>
      <c r="O419" s="300"/>
      <c r="P419" s="300"/>
      <c r="Q419" s="300"/>
      <c r="R419" s="300"/>
      <c r="S419" s="300"/>
      <c r="T419" s="301"/>
      <c r="U419" s="16"/>
      <c r="V419" s="16"/>
      <c r="W419" s="16"/>
      <c r="X419" s="16"/>
      <c r="Y419" s="16"/>
      <c r="Z419" s="16"/>
      <c r="AA419" s="16"/>
      <c r="AB419" s="16"/>
      <c r="AC419" s="16"/>
      <c r="AD419" s="16"/>
      <c r="AE419" s="16"/>
      <c r="AT419" s="302" t="s">
        <v>200</v>
      </c>
      <c r="AU419" s="302" t="s">
        <v>80</v>
      </c>
      <c r="AV419" s="16" t="s">
        <v>214</v>
      </c>
      <c r="AW419" s="16" t="s">
        <v>30</v>
      </c>
      <c r="AX419" s="16" t="s">
        <v>73</v>
      </c>
      <c r="AY419" s="302" t="s">
        <v>189</v>
      </c>
    </row>
    <row r="420" s="15" customFormat="1">
      <c r="A420" s="15"/>
      <c r="B420" s="270"/>
      <c r="C420" s="271"/>
      <c r="D420" s="242" t="s">
        <v>200</v>
      </c>
      <c r="E420" s="272" t="s">
        <v>1</v>
      </c>
      <c r="F420" s="273" t="s">
        <v>207</v>
      </c>
      <c r="G420" s="271"/>
      <c r="H420" s="274">
        <v>67.150000000000006</v>
      </c>
      <c r="I420" s="275"/>
      <c r="J420" s="271"/>
      <c r="K420" s="271"/>
      <c r="L420" s="276"/>
      <c r="M420" s="277"/>
      <c r="N420" s="278"/>
      <c r="O420" s="278"/>
      <c r="P420" s="278"/>
      <c r="Q420" s="278"/>
      <c r="R420" s="278"/>
      <c r="S420" s="278"/>
      <c r="T420" s="279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  <c r="AT420" s="280" t="s">
        <v>200</v>
      </c>
      <c r="AU420" s="280" t="s">
        <v>80</v>
      </c>
      <c r="AV420" s="15" t="s">
        <v>195</v>
      </c>
      <c r="AW420" s="15" t="s">
        <v>30</v>
      </c>
      <c r="AX420" s="15" t="s">
        <v>73</v>
      </c>
      <c r="AY420" s="280" t="s">
        <v>189</v>
      </c>
    </row>
    <row r="421" s="13" customFormat="1">
      <c r="A421" s="13"/>
      <c r="B421" s="249"/>
      <c r="C421" s="250"/>
      <c r="D421" s="242" t="s">
        <v>200</v>
      </c>
      <c r="E421" s="251" t="s">
        <v>1</v>
      </c>
      <c r="F421" s="252" t="s">
        <v>5102</v>
      </c>
      <c r="G421" s="250"/>
      <c r="H421" s="251" t="s">
        <v>1</v>
      </c>
      <c r="I421" s="253"/>
      <c r="J421" s="250"/>
      <c r="K421" s="250"/>
      <c r="L421" s="254"/>
      <c r="M421" s="255"/>
      <c r="N421" s="256"/>
      <c r="O421" s="256"/>
      <c r="P421" s="256"/>
      <c r="Q421" s="256"/>
      <c r="R421" s="256"/>
      <c r="S421" s="256"/>
      <c r="T421" s="257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T421" s="258" t="s">
        <v>200</v>
      </c>
      <c r="AU421" s="258" t="s">
        <v>80</v>
      </c>
      <c r="AV421" s="13" t="s">
        <v>80</v>
      </c>
      <c r="AW421" s="13" t="s">
        <v>30</v>
      </c>
      <c r="AX421" s="13" t="s">
        <v>73</v>
      </c>
      <c r="AY421" s="258" t="s">
        <v>189</v>
      </c>
    </row>
    <row r="422" s="14" customFormat="1">
      <c r="A422" s="14"/>
      <c r="B422" s="259"/>
      <c r="C422" s="260"/>
      <c r="D422" s="242" t="s">
        <v>200</v>
      </c>
      <c r="E422" s="261" t="s">
        <v>1</v>
      </c>
      <c r="F422" s="262" t="s">
        <v>5103</v>
      </c>
      <c r="G422" s="260"/>
      <c r="H422" s="263">
        <v>121.75400000000001</v>
      </c>
      <c r="I422" s="264"/>
      <c r="J422" s="260"/>
      <c r="K422" s="260"/>
      <c r="L422" s="265"/>
      <c r="M422" s="266"/>
      <c r="N422" s="267"/>
      <c r="O422" s="267"/>
      <c r="P422" s="267"/>
      <c r="Q422" s="267"/>
      <c r="R422" s="267"/>
      <c r="S422" s="267"/>
      <c r="T422" s="268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T422" s="269" t="s">
        <v>200</v>
      </c>
      <c r="AU422" s="269" t="s">
        <v>80</v>
      </c>
      <c r="AV422" s="14" t="s">
        <v>82</v>
      </c>
      <c r="AW422" s="14" t="s">
        <v>30</v>
      </c>
      <c r="AX422" s="14" t="s">
        <v>73</v>
      </c>
      <c r="AY422" s="269" t="s">
        <v>189</v>
      </c>
    </row>
    <row r="423" s="14" customFormat="1">
      <c r="A423" s="14"/>
      <c r="B423" s="259"/>
      <c r="C423" s="260"/>
      <c r="D423" s="242" t="s">
        <v>200</v>
      </c>
      <c r="E423" s="261" t="s">
        <v>1</v>
      </c>
      <c r="F423" s="262" t="s">
        <v>5104</v>
      </c>
      <c r="G423" s="260"/>
      <c r="H423" s="263">
        <v>1.218</v>
      </c>
      <c r="I423" s="264"/>
      <c r="J423" s="260"/>
      <c r="K423" s="260"/>
      <c r="L423" s="265"/>
      <c r="M423" s="266"/>
      <c r="N423" s="267"/>
      <c r="O423" s="267"/>
      <c r="P423" s="267"/>
      <c r="Q423" s="267"/>
      <c r="R423" s="267"/>
      <c r="S423" s="267"/>
      <c r="T423" s="268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T423" s="269" t="s">
        <v>200</v>
      </c>
      <c r="AU423" s="269" t="s">
        <v>80</v>
      </c>
      <c r="AV423" s="14" t="s">
        <v>82</v>
      </c>
      <c r="AW423" s="14" t="s">
        <v>30</v>
      </c>
      <c r="AX423" s="14" t="s">
        <v>73</v>
      </c>
      <c r="AY423" s="269" t="s">
        <v>189</v>
      </c>
    </row>
    <row r="424" s="15" customFormat="1">
      <c r="A424" s="15"/>
      <c r="B424" s="270"/>
      <c r="C424" s="271"/>
      <c r="D424" s="242" t="s">
        <v>200</v>
      </c>
      <c r="E424" s="272" t="s">
        <v>1</v>
      </c>
      <c r="F424" s="273" t="s">
        <v>207</v>
      </c>
      <c r="G424" s="271"/>
      <c r="H424" s="274">
        <v>122.97200000000001</v>
      </c>
      <c r="I424" s="275"/>
      <c r="J424" s="271"/>
      <c r="K424" s="271"/>
      <c r="L424" s="276"/>
      <c r="M424" s="277"/>
      <c r="N424" s="278"/>
      <c r="O424" s="278"/>
      <c r="P424" s="278"/>
      <c r="Q424" s="278"/>
      <c r="R424" s="278"/>
      <c r="S424" s="278"/>
      <c r="T424" s="279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T424" s="280" t="s">
        <v>200</v>
      </c>
      <c r="AU424" s="280" t="s">
        <v>80</v>
      </c>
      <c r="AV424" s="15" t="s">
        <v>195</v>
      </c>
      <c r="AW424" s="15" t="s">
        <v>30</v>
      </c>
      <c r="AX424" s="15" t="s">
        <v>80</v>
      </c>
      <c r="AY424" s="280" t="s">
        <v>189</v>
      </c>
    </row>
    <row r="425" s="12" customFormat="1" ht="25.92" customHeight="1">
      <c r="A425" s="12"/>
      <c r="B425" s="212"/>
      <c r="C425" s="213"/>
      <c r="D425" s="214" t="s">
        <v>72</v>
      </c>
      <c r="E425" s="215" t="s">
        <v>214</v>
      </c>
      <c r="F425" s="215" t="s">
        <v>332</v>
      </c>
      <c r="G425" s="213"/>
      <c r="H425" s="213"/>
      <c r="I425" s="216"/>
      <c r="J425" s="217">
        <f>BK425</f>
        <v>0</v>
      </c>
      <c r="K425" s="213"/>
      <c r="L425" s="218"/>
      <c r="M425" s="219"/>
      <c r="N425" s="220"/>
      <c r="O425" s="220"/>
      <c r="P425" s="221">
        <f>SUM(P426:P430)</f>
        <v>0</v>
      </c>
      <c r="Q425" s="220"/>
      <c r="R425" s="221">
        <f>SUM(R426:R430)</f>
        <v>0</v>
      </c>
      <c r="S425" s="220"/>
      <c r="T425" s="222">
        <f>SUM(T426:T430)</f>
        <v>0</v>
      </c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R425" s="223" t="s">
        <v>80</v>
      </c>
      <c r="AT425" s="224" t="s">
        <v>72</v>
      </c>
      <c r="AU425" s="224" t="s">
        <v>73</v>
      </c>
      <c r="AY425" s="223" t="s">
        <v>189</v>
      </c>
      <c r="BK425" s="225">
        <f>SUM(BK426:BK430)</f>
        <v>0</v>
      </c>
    </row>
    <row r="426" s="2" customFormat="1" ht="21.75" customHeight="1">
      <c r="A426" s="39"/>
      <c r="B426" s="40"/>
      <c r="C426" s="228" t="s">
        <v>372</v>
      </c>
      <c r="D426" s="228" t="s">
        <v>191</v>
      </c>
      <c r="E426" s="229" t="s">
        <v>5105</v>
      </c>
      <c r="F426" s="230" t="s">
        <v>5106</v>
      </c>
      <c r="G426" s="231" t="s">
        <v>466</v>
      </c>
      <c r="H426" s="232">
        <v>85</v>
      </c>
      <c r="I426" s="233"/>
      <c r="J426" s="234">
        <f>ROUND(I426*H426,2)</f>
        <v>0</v>
      </c>
      <c r="K426" s="235"/>
      <c r="L426" s="45"/>
      <c r="M426" s="236" t="s">
        <v>1</v>
      </c>
      <c r="N426" s="237" t="s">
        <v>38</v>
      </c>
      <c r="O426" s="92"/>
      <c r="P426" s="238">
        <f>O426*H426</f>
        <v>0</v>
      </c>
      <c r="Q426" s="238">
        <v>0</v>
      </c>
      <c r="R426" s="238">
        <f>Q426*H426</f>
        <v>0</v>
      </c>
      <c r="S426" s="238">
        <v>0</v>
      </c>
      <c r="T426" s="239">
        <f>S426*H426</f>
        <v>0</v>
      </c>
      <c r="U426" s="39"/>
      <c r="V426" s="39"/>
      <c r="W426" s="39"/>
      <c r="X426" s="39"/>
      <c r="Y426" s="39"/>
      <c r="Z426" s="39"/>
      <c r="AA426" s="39"/>
      <c r="AB426" s="39"/>
      <c r="AC426" s="39"/>
      <c r="AD426" s="39"/>
      <c r="AE426" s="39"/>
      <c r="AR426" s="240" t="s">
        <v>195</v>
      </c>
      <c r="AT426" s="240" t="s">
        <v>191</v>
      </c>
      <c r="AU426" s="240" t="s">
        <v>80</v>
      </c>
      <c r="AY426" s="18" t="s">
        <v>189</v>
      </c>
      <c r="BE426" s="241">
        <f>IF(N426="základní",J426,0)</f>
        <v>0</v>
      </c>
      <c r="BF426" s="241">
        <f>IF(N426="snížená",J426,0)</f>
        <v>0</v>
      </c>
      <c r="BG426" s="241">
        <f>IF(N426="zákl. přenesená",J426,0)</f>
        <v>0</v>
      </c>
      <c r="BH426" s="241">
        <f>IF(N426="sníž. přenesená",J426,0)</f>
        <v>0</v>
      </c>
      <c r="BI426" s="241">
        <f>IF(N426="nulová",J426,0)</f>
        <v>0</v>
      </c>
      <c r="BJ426" s="18" t="s">
        <v>80</v>
      </c>
      <c r="BK426" s="241">
        <f>ROUND(I426*H426,2)</f>
        <v>0</v>
      </c>
      <c r="BL426" s="18" t="s">
        <v>195</v>
      </c>
      <c r="BM426" s="240" t="s">
        <v>5107</v>
      </c>
    </row>
    <row r="427" s="2" customFormat="1">
      <c r="A427" s="39"/>
      <c r="B427" s="40"/>
      <c r="C427" s="41"/>
      <c r="D427" s="242" t="s">
        <v>197</v>
      </c>
      <c r="E427" s="41"/>
      <c r="F427" s="243" t="s">
        <v>5106</v>
      </c>
      <c r="G427" s="41"/>
      <c r="H427" s="41"/>
      <c r="I427" s="244"/>
      <c r="J427" s="41"/>
      <c r="K427" s="41"/>
      <c r="L427" s="45"/>
      <c r="M427" s="245"/>
      <c r="N427" s="246"/>
      <c r="O427" s="92"/>
      <c r="P427" s="92"/>
      <c r="Q427" s="92"/>
      <c r="R427" s="92"/>
      <c r="S427" s="92"/>
      <c r="T427" s="93"/>
      <c r="U427" s="39"/>
      <c r="V427" s="39"/>
      <c r="W427" s="39"/>
      <c r="X427" s="39"/>
      <c r="Y427" s="39"/>
      <c r="Z427" s="39"/>
      <c r="AA427" s="39"/>
      <c r="AB427" s="39"/>
      <c r="AC427" s="39"/>
      <c r="AD427" s="39"/>
      <c r="AE427" s="39"/>
      <c r="AT427" s="18" t="s">
        <v>197</v>
      </c>
      <c r="AU427" s="18" t="s">
        <v>80</v>
      </c>
    </row>
    <row r="428" s="2" customFormat="1">
      <c r="A428" s="39"/>
      <c r="B428" s="40"/>
      <c r="C428" s="41"/>
      <c r="D428" s="247" t="s">
        <v>198</v>
      </c>
      <c r="E428" s="41"/>
      <c r="F428" s="248" t="s">
        <v>5108</v>
      </c>
      <c r="G428" s="41"/>
      <c r="H428" s="41"/>
      <c r="I428" s="244"/>
      <c r="J428" s="41"/>
      <c r="K428" s="41"/>
      <c r="L428" s="45"/>
      <c r="M428" s="245"/>
      <c r="N428" s="246"/>
      <c r="O428" s="92"/>
      <c r="P428" s="92"/>
      <c r="Q428" s="92"/>
      <c r="R428" s="92"/>
      <c r="S428" s="92"/>
      <c r="T428" s="93"/>
      <c r="U428" s="39"/>
      <c r="V428" s="39"/>
      <c r="W428" s="39"/>
      <c r="X428" s="39"/>
      <c r="Y428" s="39"/>
      <c r="Z428" s="39"/>
      <c r="AA428" s="39"/>
      <c r="AB428" s="39"/>
      <c r="AC428" s="39"/>
      <c r="AD428" s="39"/>
      <c r="AE428" s="39"/>
      <c r="AT428" s="18" t="s">
        <v>198</v>
      </c>
      <c r="AU428" s="18" t="s">
        <v>80</v>
      </c>
    </row>
    <row r="429" s="14" customFormat="1">
      <c r="A429" s="14"/>
      <c r="B429" s="259"/>
      <c r="C429" s="260"/>
      <c r="D429" s="242" t="s">
        <v>200</v>
      </c>
      <c r="E429" s="261" t="s">
        <v>1</v>
      </c>
      <c r="F429" s="262" t="s">
        <v>1031</v>
      </c>
      <c r="G429" s="260"/>
      <c r="H429" s="263">
        <v>85</v>
      </c>
      <c r="I429" s="264"/>
      <c r="J429" s="260"/>
      <c r="K429" s="260"/>
      <c r="L429" s="265"/>
      <c r="M429" s="266"/>
      <c r="N429" s="267"/>
      <c r="O429" s="267"/>
      <c r="P429" s="267"/>
      <c r="Q429" s="267"/>
      <c r="R429" s="267"/>
      <c r="S429" s="267"/>
      <c r="T429" s="268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T429" s="269" t="s">
        <v>200</v>
      </c>
      <c r="AU429" s="269" t="s">
        <v>80</v>
      </c>
      <c r="AV429" s="14" t="s">
        <v>82</v>
      </c>
      <c r="AW429" s="14" t="s">
        <v>30</v>
      </c>
      <c r="AX429" s="14" t="s">
        <v>73</v>
      </c>
      <c r="AY429" s="269" t="s">
        <v>189</v>
      </c>
    </row>
    <row r="430" s="15" customFormat="1">
      <c r="A430" s="15"/>
      <c r="B430" s="270"/>
      <c r="C430" s="271"/>
      <c r="D430" s="242" t="s">
        <v>200</v>
      </c>
      <c r="E430" s="272" t="s">
        <v>1</v>
      </c>
      <c r="F430" s="273" t="s">
        <v>207</v>
      </c>
      <c r="G430" s="271"/>
      <c r="H430" s="274">
        <v>85</v>
      </c>
      <c r="I430" s="275"/>
      <c r="J430" s="271"/>
      <c r="K430" s="271"/>
      <c r="L430" s="276"/>
      <c r="M430" s="277"/>
      <c r="N430" s="278"/>
      <c r="O430" s="278"/>
      <c r="P430" s="278"/>
      <c r="Q430" s="278"/>
      <c r="R430" s="278"/>
      <c r="S430" s="278"/>
      <c r="T430" s="279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T430" s="280" t="s">
        <v>200</v>
      </c>
      <c r="AU430" s="280" t="s">
        <v>80</v>
      </c>
      <c r="AV430" s="15" t="s">
        <v>195</v>
      </c>
      <c r="AW430" s="15" t="s">
        <v>30</v>
      </c>
      <c r="AX430" s="15" t="s">
        <v>80</v>
      </c>
      <c r="AY430" s="280" t="s">
        <v>189</v>
      </c>
    </row>
    <row r="431" s="12" customFormat="1" ht="25.92" customHeight="1">
      <c r="A431" s="12"/>
      <c r="B431" s="212"/>
      <c r="C431" s="213"/>
      <c r="D431" s="214" t="s">
        <v>72</v>
      </c>
      <c r="E431" s="215" t="s">
        <v>195</v>
      </c>
      <c r="F431" s="215" t="s">
        <v>634</v>
      </c>
      <c r="G431" s="213"/>
      <c r="H431" s="213"/>
      <c r="I431" s="216"/>
      <c r="J431" s="217">
        <f>BK431</f>
        <v>0</v>
      </c>
      <c r="K431" s="213"/>
      <c r="L431" s="218"/>
      <c r="M431" s="219"/>
      <c r="N431" s="220"/>
      <c r="O431" s="220"/>
      <c r="P431" s="221">
        <f>SUM(P432:P457)</f>
        <v>0</v>
      </c>
      <c r="Q431" s="220"/>
      <c r="R431" s="221">
        <f>SUM(R432:R457)</f>
        <v>21.04601924</v>
      </c>
      <c r="S431" s="220"/>
      <c r="T431" s="222">
        <f>SUM(T432:T457)</f>
        <v>0</v>
      </c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  <c r="AE431" s="12"/>
      <c r="AR431" s="223" t="s">
        <v>80</v>
      </c>
      <c r="AT431" s="224" t="s">
        <v>72</v>
      </c>
      <c r="AU431" s="224" t="s">
        <v>73</v>
      </c>
      <c r="AY431" s="223" t="s">
        <v>189</v>
      </c>
      <c r="BK431" s="225">
        <f>SUM(BK432:BK457)</f>
        <v>0</v>
      </c>
    </row>
    <row r="432" s="2" customFormat="1" ht="16.5" customHeight="1">
      <c r="A432" s="39"/>
      <c r="B432" s="40"/>
      <c r="C432" s="228" t="s">
        <v>377</v>
      </c>
      <c r="D432" s="228" t="s">
        <v>191</v>
      </c>
      <c r="E432" s="229" t="s">
        <v>5109</v>
      </c>
      <c r="F432" s="230" t="s">
        <v>5110</v>
      </c>
      <c r="G432" s="231" t="s">
        <v>194</v>
      </c>
      <c r="H432" s="232">
        <v>3.2400000000000002</v>
      </c>
      <c r="I432" s="233"/>
      <c r="J432" s="234">
        <f>ROUND(I432*H432,2)</f>
        <v>0</v>
      </c>
      <c r="K432" s="235"/>
      <c r="L432" s="45"/>
      <c r="M432" s="236" t="s">
        <v>1</v>
      </c>
      <c r="N432" s="237" t="s">
        <v>38</v>
      </c>
      <c r="O432" s="92"/>
      <c r="P432" s="238">
        <f>O432*H432</f>
        <v>0</v>
      </c>
      <c r="Q432" s="238">
        <v>1.7034</v>
      </c>
      <c r="R432" s="238">
        <f>Q432*H432</f>
        <v>5.5190160000000006</v>
      </c>
      <c r="S432" s="238">
        <v>0</v>
      </c>
      <c r="T432" s="239">
        <f>S432*H432</f>
        <v>0</v>
      </c>
      <c r="U432" s="39"/>
      <c r="V432" s="39"/>
      <c r="W432" s="39"/>
      <c r="X432" s="39"/>
      <c r="Y432" s="39"/>
      <c r="Z432" s="39"/>
      <c r="AA432" s="39"/>
      <c r="AB432" s="39"/>
      <c r="AC432" s="39"/>
      <c r="AD432" s="39"/>
      <c r="AE432" s="39"/>
      <c r="AR432" s="240" t="s">
        <v>195</v>
      </c>
      <c r="AT432" s="240" t="s">
        <v>191</v>
      </c>
      <c r="AU432" s="240" t="s">
        <v>80</v>
      </c>
      <c r="AY432" s="18" t="s">
        <v>189</v>
      </c>
      <c r="BE432" s="241">
        <f>IF(N432="základní",J432,0)</f>
        <v>0</v>
      </c>
      <c r="BF432" s="241">
        <f>IF(N432="snížená",J432,0)</f>
        <v>0</v>
      </c>
      <c r="BG432" s="241">
        <f>IF(N432="zákl. přenesená",J432,0)</f>
        <v>0</v>
      </c>
      <c r="BH432" s="241">
        <f>IF(N432="sníž. přenesená",J432,0)</f>
        <v>0</v>
      </c>
      <c r="BI432" s="241">
        <f>IF(N432="nulová",J432,0)</f>
        <v>0</v>
      </c>
      <c r="BJ432" s="18" t="s">
        <v>80</v>
      </c>
      <c r="BK432" s="241">
        <f>ROUND(I432*H432,2)</f>
        <v>0</v>
      </c>
      <c r="BL432" s="18" t="s">
        <v>195</v>
      </c>
      <c r="BM432" s="240" t="s">
        <v>5111</v>
      </c>
    </row>
    <row r="433" s="2" customFormat="1">
      <c r="A433" s="39"/>
      <c r="B433" s="40"/>
      <c r="C433" s="41"/>
      <c r="D433" s="242" t="s">
        <v>197</v>
      </c>
      <c r="E433" s="41"/>
      <c r="F433" s="243" t="s">
        <v>5110</v>
      </c>
      <c r="G433" s="41"/>
      <c r="H433" s="41"/>
      <c r="I433" s="244"/>
      <c r="J433" s="41"/>
      <c r="K433" s="41"/>
      <c r="L433" s="45"/>
      <c r="M433" s="245"/>
      <c r="N433" s="246"/>
      <c r="O433" s="92"/>
      <c r="P433" s="92"/>
      <c r="Q433" s="92"/>
      <c r="R433" s="92"/>
      <c r="S433" s="92"/>
      <c r="T433" s="93"/>
      <c r="U433" s="39"/>
      <c r="V433" s="39"/>
      <c r="W433" s="39"/>
      <c r="X433" s="39"/>
      <c r="Y433" s="39"/>
      <c r="Z433" s="39"/>
      <c r="AA433" s="39"/>
      <c r="AB433" s="39"/>
      <c r="AC433" s="39"/>
      <c r="AD433" s="39"/>
      <c r="AE433" s="39"/>
      <c r="AT433" s="18" t="s">
        <v>197</v>
      </c>
      <c r="AU433" s="18" t="s">
        <v>80</v>
      </c>
    </row>
    <row r="434" s="2" customFormat="1">
      <c r="A434" s="39"/>
      <c r="B434" s="40"/>
      <c r="C434" s="41"/>
      <c r="D434" s="247" t="s">
        <v>198</v>
      </c>
      <c r="E434" s="41"/>
      <c r="F434" s="248" t="s">
        <v>5112</v>
      </c>
      <c r="G434" s="41"/>
      <c r="H434" s="41"/>
      <c r="I434" s="244"/>
      <c r="J434" s="41"/>
      <c r="K434" s="41"/>
      <c r="L434" s="45"/>
      <c r="M434" s="245"/>
      <c r="N434" s="246"/>
      <c r="O434" s="92"/>
      <c r="P434" s="92"/>
      <c r="Q434" s="92"/>
      <c r="R434" s="92"/>
      <c r="S434" s="92"/>
      <c r="T434" s="93"/>
      <c r="U434" s="39"/>
      <c r="V434" s="39"/>
      <c r="W434" s="39"/>
      <c r="X434" s="39"/>
      <c r="Y434" s="39"/>
      <c r="Z434" s="39"/>
      <c r="AA434" s="39"/>
      <c r="AB434" s="39"/>
      <c r="AC434" s="39"/>
      <c r="AD434" s="39"/>
      <c r="AE434" s="39"/>
      <c r="AT434" s="18" t="s">
        <v>198</v>
      </c>
      <c r="AU434" s="18" t="s">
        <v>80</v>
      </c>
    </row>
    <row r="435" s="13" customFormat="1">
      <c r="A435" s="13"/>
      <c r="B435" s="249"/>
      <c r="C435" s="250"/>
      <c r="D435" s="242" t="s">
        <v>200</v>
      </c>
      <c r="E435" s="251" t="s">
        <v>1</v>
      </c>
      <c r="F435" s="252" t="s">
        <v>4961</v>
      </c>
      <c r="G435" s="250"/>
      <c r="H435" s="251" t="s">
        <v>1</v>
      </c>
      <c r="I435" s="253"/>
      <c r="J435" s="250"/>
      <c r="K435" s="250"/>
      <c r="L435" s="254"/>
      <c r="M435" s="255"/>
      <c r="N435" s="256"/>
      <c r="O435" s="256"/>
      <c r="P435" s="256"/>
      <c r="Q435" s="256"/>
      <c r="R435" s="256"/>
      <c r="S435" s="256"/>
      <c r="T435" s="257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T435" s="258" t="s">
        <v>200</v>
      </c>
      <c r="AU435" s="258" t="s">
        <v>80</v>
      </c>
      <c r="AV435" s="13" t="s">
        <v>80</v>
      </c>
      <c r="AW435" s="13" t="s">
        <v>30</v>
      </c>
      <c r="AX435" s="13" t="s">
        <v>73</v>
      </c>
      <c r="AY435" s="258" t="s">
        <v>189</v>
      </c>
    </row>
    <row r="436" s="13" customFormat="1">
      <c r="A436" s="13"/>
      <c r="B436" s="249"/>
      <c r="C436" s="250"/>
      <c r="D436" s="242" t="s">
        <v>200</v>
      </c>
      <c r="E436" s="251" t="s">
        <v>1</v>
      </c>
      <c r="F436" s="252" t="s">
        <v>4988</v>
      </c>
      <c r="G436" s="250"/>
      <c r="H436" s="251" t="s">
        <v>1</v>
      </c>
      <c r="I436" s="253"/>
      <c r="J436" s="250"/>
      <c r="K436" s="250"/>
      <c r="L436" s="254"/>
      <c r="M436" s="255"/>
      <c r="N436" s="256"/>
      <c r="O436" s="256"/>
      <c r="P436" s="256"/>
      <c r="Q436" s="256"/>
      <c r="R436" s="256"/>
      <c r="S436" s="256"/>
      <c r="T436" s="257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T436" s="258" t="s">
        <v>200</v>
      </c>
      <c r="AU436" s="258" t="s">
        <v>80</v>
      </c>
      <c r="AV436" s="13" t="s">
        <v>80</v>
      </c>
      <c r="AW436" s="13" t="s">
        <v>30</v>
      </c>
      <c r="AX436" s="13" t="s">
        <v>73</v>
      </c>
      <c r="AY436" s="258" t="s">
        <v>189</v>
      </c>
    </row>
    <row r="437" s="14" customFormat="1">
      <c r="A437" s="14"/>
      <c r="B437" s="259"/>
      <c r="C437" s="260"/>
      <c r="D437" s="242" t="s">
        <v>200</v>
      </c>
      <c r="E437" s="261" t="s">
        <v>1</v>
      </c>
      <c r="F437" s="262" t="s">
        <v>5113</v>
      </c>
      <c r="G437" s="260"/>
      <c r="H437" s="263">
        <v>3.2400000000000002</v>
      </c>
      <c r="I437" s="264"/>
      <c r="J437" s="260"/>
      <c r="K437" s="260"/>
      <c r="L437" s="265"/>
      <c r="M437" s="266"/>
      <c r="N437" s="267"/>
      <c r="O437" s="267"/>
      <c r="P437" s="267"/>
      <c r="Q437" s="267"/>
      <c r="R437" s="267"/>
      <c r="S437" s="267"/>
      <c r="T437" s="268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T437" s="269" t="s">
        <v>200</v>
      </c>
      <c r="AU437" s="269" t="s">
        <v>80</v>
      </c>
      <c r="AV437" s="14" t="s">
        <v>82</v>
      </c>
      <c r="AW437" s="14" t="s">
        <v>30</v>
      </c>
      <c r="AX437" s="14" t="s">
        <v>73</v>
      </c>
      <c r="AY437" s="269" t="s">
        <v>189</v>
      </c>
    </row>
    <row r="438" s="15" customFormat="1">
      <c r="A438" s="15"/>
      <c r="B438" s="270"/>
      <c r="C438" s="271"/>
      <c r="D438" s="242" t="s">
        <v>200</v>
      </c>
      <c r="E438" s="272" t="s">
        <v>1</v>
      </c>
      <c r="F438" s="273" t="s">
        <v>207</v>
      </c>
      <c r="G438" s="271"/>
      <c r="H438" s="274">
        <v>3.2400000000000002</v>
      </c>
      <c r="I438" s="275"/>
      <c r="J438" s="271"/>
      <c r="K438" s="271"/>
      <c r="L438" s="276"/>
      <c r="M438" s="277"/>
      <c r="N438" s="278"/>
      <c r="O438" s="278"/>
      <c r="P438" s="278"/>
      <c r="Q438" s="278"/>
      <c r="R438" s="278"/>
      <c r="S438" s="278"/>
      <c r="T438" s="279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  <c r="AT438" s="280" t="s">
        <v>200</v>
      </c>
      <c r="AU438" s="280" t="s">
        <v>80</v>
      </c>
      <c r="AV438" s="15" t="s">
        <v>195</v>
      </c>
      <c r="AW438" s="15" t="s">
        <v>30</v>
      </c>
      <c r="AX438" s="15" t="s">
        <v>80</v>
      </c>
      <c r="AY438" s="280" t="s">
        <v>189</v>
      </c>
    </row>
    <row r="439" s="2" customFormat="1" ht="16.5" customHeight="1">
      <c r="A439" s="39"/>
      <c r="B439" s="40"/>
      <c r="C439" s="228" t="s">
        <v>383</v>
      </c>
      <c r="D439" s="228" t="s">
        <v>191</v>
      </c>
      <c r="E439" s="229" t="s">
        <v>5114</v>
      </c>
      <c r="F439" s="230" t="s">
        <v>5115</v>
      </c>
      <c r="G439" s="231" t="s">
        <v>194</v>
      </c>
      <c r="H439" s="232">
        <v>8.2119999999999997</v>
      </c>
      <c r="I439" s="233"/>
      <c r="J439" s="234">
        <f>ROUND(I439*H439,2)</f>
        <v>0</v>
      </c>
      <c r="K439" s="235"/>
      <c r="L439" s="45"/>
      <c r="M439" s="236" t="s">
        <v>1</v>
      </c>
      <c r="N439" s="237" t="s">
        <v>38</v>
      </c>
      <c r="O439" s="92"/>
      <c r="P439" s="238">
        <f>O439*H439</f>
        <v>0</v>
      </c>
      <c r="Q439" s="238">
        <v>1.8907700000000001</v>
      </c>
      <c r="R439" s="238">
        <f>Q439*H439</f>
        <v>15.527003240000001</v>
      </c>
      <c r="S439" s="238">
        <v>0</v>
      </c>
      <c r="T439" s="239">
        <f>S439*H439</f>
        <v>0</v>
      </c>
      <c r="U439" s="39"/>
      <c r="V439" s="39"/>
      <c r="W439" s="39"/>
      <c r="X439" s="39"/>
      <c r="Y439" s="39"/>
      <c r="Z439" s="39"/>
      <c r="AA439" s="39"/>
      <c r="AB439" s="39"/>
      <c r="AC439" s="39"/>
      <c r="AD439" s="39"/>
      <c r="AE439" s="39"/>
      <c r="AR439" s="240" t="s">
        <v>195</v>
      </c>
      <c r="AT439" s="240" t="s">
        <v>191</v>
      </c>
      <c r="AU439" s="240" t="s">
        <v>80</v>
      </c>
      <c r="AY439" s="18" t="s">
        <v>189</v>
      </c>
      <c r="BE439" s="241">
        <f>IF(N439="základní",J439,0)</f>
        <v>0</v>
      </c>
      <c r="BF439" s="241">
        <f>IF(N439="snížená",J439,0)</f>
        <v>0</v>
      </c>
      <c r="BG439" s="241">
        <f>IF(N439="zákl. přenesená",J439,0)</f>
        <v>0</v>
      </c>
      <c r="BH439" s="241">
        <f>IF(N439="sníž. přenesená",J439,0)</f>
        <v>0</v>
      </c>
      <c r="BI439" s="241">
        <f>IF(N439="nulová",J439,0)</f>
        <v>0</v>
      </c>
      <c r="BJ439" s="18" t="s">
        <v>80</v>
      </c>
      <c r="BK439" s="241">
        <f>ROUND(I439*H439,2)</f>
        <v>0</v>
      </c>
      <c r="BL439" s="18" t="s">
        <v>195</v>
      </c>
      <c r="BM439" s="240" t="s">
        <v>5116</v>
      </c>
    </row>
    <row r="440" s="2" customFormat="1">
      <c r="A440" s="39"/>
      <c r="B440" s="40"/>
      <c r="C440" s="41"/>
      <c r="D440" s="242" t="s">
        <v>197</v>
      </c>
      <c r="E440" s="41"/>
      <c r="F440" s="243" t="s">
        <v>5115</v>
      </c>
      <c r="G440" s="41"/>
      <c r="H440" s="41"/>
      <c r="I440" s="244"/>
      <c r="J440" s="41"/>
      <c r="K440" s="41"/>
      <c r="L440" s="45"/>
      <c r="M440" s="245"/>
      <c r="N440" s="246"/>
      <c r="O440" s="92"/>
      <c r="P440" s="92"/>
      <c r="Q440" s="92"/>
      <c r="R440" s="92"/>
      <c r="S440" s="92"/>
      <c r="T440" s="93"/>
      <c r="U440" s="39"/>
      <c r="V440" s="39"/>
      <c r="W440" s="39"/>
      <c r="X440" s="39"/>
      <c r="Y440" s="39"/>
      <c r="Z440" s="39"/>
      <c r="AA440" s="39"/>
      <c r="AB440" s="39"/>
      <c r="AC440" s="39"/>
      <c r="AD440" s="39"/>
      <c r="AE440" s="39"/>
      <c r="AT440" s="18" t="s">
        <v>197</v>
      </c>
      <c r="AU440" s="18" t="s">
        <v>80</v>
      </c>
    </row>
    <row r="441" s="2" customFormat="1">
      <c r="A441" s="39"/>
      <c r="B441" s="40"/>
      <c r="C441" s="41"/>
      <c r="D441" s="247" t="s">
        <v>198</v>
      </c>
      <c r="E441" s="41"/>
      <c r="F441" s="248" t="s">
        <v>5117</v>
      </c>
      <c r="G441" s="41"/>
      <c r="H441" s="41"/>
      <c r="I441" s="244"/>
      <c r="J441" s="41"/>
      <c r="K441" s="41"/>
      <c r="L441" s="45"/>
      <c r="M441" s="245"/>
      <c r="N441" s="246"/>
      <c r="O441" s="92"/>
      <c r="P441" s="92"/>
      <c r="Q441" s="92"/>
      <c r="R441" s="92"/>
      <c r="S441" s="92"/>
      <c r="T441" s="93"/>
      <c r="U441" s="39"/>
      <c r="V441" s="39"/>
      <c r="W441" s="39"/>
      <c r="X441" s="39"/>
      <c r="Y441" s="39"/>
      <c r="Z441" s="39"/>
      <c r="AA441" s="39"/>
      <c r="AB441" s="39"/>
      <c r="AC441" s="39"/>
      <c r="AD441" s="39"/>
      <c r="AE441" s="39"/>
      <c r="AT441" s="18" t="s">
        <v>198</v>
      </c>
      <c r="AU441" s="18" t="s">
        <v>80</v>
      </c>
    </row>
    <row r="442" s="13" customFormat="1">
      <c r="A442" s="13"/>
      <c r="B442" s="249"/>
      <c r="C442" s="250"/>
      <c r="D442" s="242" t="s">
        <v>200</v>
      </c>
      <c r="E442" s="251" t="s">
        <v>1</v>
      </c>
      <c r="F442" s="252" t="s">
        <v>4961</v>
      </c>
      <c r="G442" s="250"/>
      <c r="H442" s="251" t="s">
        <v>1</v>
      </c>
      <c r="I442" s="253"/>
      <c r="J442" s="250"/>
      <c r="K442" s="250"/>
      <c r="L442" s="254"/>
      <c r="M442" s="255"/>
      <c r="N442" s="256"/>
      <c r="O442" s="256"/>
      <c r="P442" s="256"/>
      <c r="Q442" s="256"/>
      <c r="R442" s="256"/>
      <c r="S442" s="256"/>
      <c r="T442" s="257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T442" s="258" t="s">
        <v>200</v>
      </c>
      <c r="AU442" s="258" t="s">
        <v>80</v>
      </c>
      <c r="AV442" s="13" t="s">
        <v>80</v>
      </c>
      <c r="AW442" s="13" t="s">
        <v>30</v>
      </c>
      <c r="AX442" s="13" t="s">
        <v>73</v>
      </c>
      <c r="AY442" s="258" t="s">
        <v>189</v>
      </c>
    </row>
    <row r="443" s="13" customFormat="1">
      <c r="A443" s="13"/>
      <c r="B443" s="249"/>
      <c r="C443" s="250"/>
      <c r="D443" s="242" t="s">
        <v>200</v>
      </c>
      <c r="E443" s="251" t="s">
        <v>1</v>
      </c>
      <c r="F443" s="252" t="s">
        <v>4962</v>
      </c>
      <c r="G443" s="250"/>
      <c r="H443" s="251" t="s">
        <v>1</v>
      </c>
      <c r="I443" s="253"/>
      <c r="J443" s="250"/>
      <c r="K443" s="250"/>
      <c r="L443" s="254"/>
      <c r="M443" s="255"/>
      <c r="N443" s="256"/>
      <c r="O443" s="256"/>
      <c r="P443" s="256"/>
      <c r="Q443" s="256"/>
      <c r="R443" s="256"/>
      <c r="S443" s="256"/>
      <c r="T443" s="257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T443" s="258" t="s">
        <v>200</v>
      </c>
      <c r="AU443" s="258" t="s">
        <v>80</v>
      </c>
      <c r="AV443" s="13" t="s">
        <v>80</v>
      </c>
      <c r="AW443" s="13" t="s">
        <v>30</v>
      </c>
      <c r="AX443" s="13" t="s">
        <v>73</v>
      </c>
      <c r="AY443" s="258" t="s">
        <v>189</v>
      </c>
    </row>
    <row r="444" s="14" customFormat="1">
      <c r="A444" s="14"/>
      <c r="B444" s="259"/>
      <c r="C444" s="260"/>
      <c r="D444" s="242" t="s">
        <v>200</v>
      </c>
      <c r="E444" s="261" t="s">
        <v>1</v>
      </c>
      <c r="F444" s="262" t="s">
        <v>5118</v>
      </c>
      <c r="G444" s="260"/>
      <c r="H444" s="263">
        <v>0.127</v>
      </c>
      <c r="I444" s="264"/>
      <c r="J444" s="260"/>
      <c r="K444" s="260"/>
      <c r="L444" s="265"/>
      <c r="M444" s="266"/>
      <c r="N444" s="267"/>
      <c r="O444" s="267"/>
      <c r="P444" s="267"/>
      <c r="Q444" s="267"/>
      <c r="R444" s="267"/>
      <c r="S444" s="267"/>
      <c r="T444" s="268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T444" s="269" t="s">
        <v>200</v>
      </c>
      <c r="AU444" s="269" t="s">
        <v>80</v>
      </c>
      <c r="AV444" s="14" t="s">
        <v>82</v>
      </c>
      <c r="AW444" s="14" t="s">
        <v>30</v>
      </c>
      <c r="AX444" s="14" t="s">
        <v>73</v>
      </c>
      <c r="AY444" s="269" t="s">
        <v>189</v>
      </c>
    </row>
    <row r="445" s="14" customFormat="1">
      <c r="A445" s="14"/>
      <c r="B445" s="259"/>
      <c r="C445" s="260"/>
      <c r="D445" s="242" t="s">
        <v>200</v>
      </c>
      <c r="E445" s="261" t="s">
        <v>1</v>
      </c>
      <c r="F445" s="262" t="s">
        <v>5119</v>
      </c>
      <c r="G445" s="260"/>
      <c r="H445" s="263">
        <v>0.78100000000000003</v>
      </c>
      <c r="I445" s="264"/>
      <c r="J445" s="260"/>
      <c r="K445" s="260"/>
      <c r="L445" s="265"/>
      <c r="M445" s="266"/>
      <c r="N445" s="267"/>
      <c r="O445" s="267"/>
      <c r="P445" s="267"/>
      <c r="Q445" s="267"/>
      <c r="R445" s="267"/>
      <c r="S445" s="267"/>
      <c r="T445" s="268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T445" s="269" t="s">
        <v>200</v>
      </c>
      <c r="AU445" s="269" t="s">
        <v>80</v>
      </c>
      <c r="AV445" s="14" t="s">
        <v>82</v>
      </c>
      <c r="AW445" s="14" t="s">
        <v>30</v>
      </c>
      <c r="AX445" s="14" t="s">
        <v>73</v>
      </c>
      <c r="AY445" s="269" t="s">
        <v>189</v>
      </c>
    </row>
    <row r="446" s="16" customFormat="1">
      <c r="A446" s="16"/>
      <c r="B446" s="292"/>
      <c r="C446" s="293"/>
      <c r="D446" s="242" t="s">
        <v>200</v>
      </c>
      <c r="E446" s="294" t="s">
        <v>1</v>
      </c>
      <c r="F446" s="295" t="s">
        <v>290</v>
      </c>
      <c r="G446" s="293"/>
      <c r="H446" s="296">
        <v>0.90800000000000003</v>
      </c>
      <c r="I446" s="297"/>
      <c r="J446" s="293"/>
      <c r="K446" s="293"/>
      <c r="L446" s="298"/>
      <c r="M446" s="299"/>
      <c r="N446" s="300"/>
      <c r="O446" s="300"/>
      <c r="P446" s="300"/>
      <c r="Q446" s="300"/>
      <c r="R446" s="300"/>
      <c r="S446" s="300"/>
      <c r="T446" s="301"/>
      <c r="U446" s="16"/>
      <c r="V446" s="16"/>
      <c r="W446" s="16"/>
      <c r="X446" s="16"/>
      <c r="Y446" s="16"/>
      <c r="Z446" s="16"/>
      <c r="AA446" s="16"/>
      <c r="AB446" s="16"/>
      <c r="AC446" s="16"/>
      <c r="AD446" s="16"/>
      <c r="AE446" s="16"/>
      <c r="AT446" s="302" t="s">
        <v>200</v>
      </c>
      <c r="AU446" s="302" t="s">
        <v>80</v>
      </c>
      <c r="AV446" s="16" t="s">
        <v>214</v>
      </c>
      <c r="AW446" s="16" t="s">
        <v>30</v>
      </c>
      <c r="AX446" s="16" t="s">
        <v>73</v>
      </c>
      <c r="AY446" s="302" t="s">
        <v>189</v>
      </c>
    </row>
    <row r="447" s="13" customFormat="1">
      <c r="A447" s="13"/>
      <c r="B447" s="249"/>
      <c r="C447" s="250"/>
      <c r="D447" s="242" t="s">
        <v>200</v>
      </c>
      <c r="E447" s="251" t="s">
        <v>1</v>
      </c>
      <c r="F447" s="252" t="s">
        <v>5006</v>
      </c>
      <c r="G447" s="250"/>
      <c r="H447" s="251" t="s">
        <v>1</v>
      </c>
      <c r="I447" s="253"/>
      <c r="J447" s="250"/>
      <c r="K447" s="250"/>
      <c r="L447" s="254"/>
      <c r="M447" s="255"/>
      <c r="N447" s="256"/>
      <c r="O447" s="256"/>
      <c r="P447" s="256"/>
      <c r="Q447" s="256"/>
      <c r="R447" s="256"/>
      <c r="S447" s="256"/>
      <c r="T447" s="257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T447" s="258" t="s">
        <v>200</v>
      </c>
      <c r="AU447" s="258" t="s">
        <v>80</v>
      </c>
      <c r="AV447" s="13" t="s">
        <v>80</v>
      </c>
      <c r="AW447" s="13" t="s">
        <v>30</v>
      </c>
      <c r="AX447" s="13" t="s">
        <v>73</v>
      </c>
      <c r="AY447" s="258" t="s">
        <v>189</v>
      </c>
    </row>
    <row r="448" s="14" customFormat="1">
      <c r="A448" s="14"/>
      <c r="B448" s="259"/>
      <c r="C448" s="260"/>
      <c r="D448" s="242" t="s">
        <v>200</v>
      </c>
      <c r="E448" s="261" t="s">
        <v>1</v>
      </c>
      <c r="F448" s="262" t="s">
        <v>5120</v>
      </c>
      <c r="G448" s="260"/>
      <c r="H448" s="263">
        <v>0.17100000000000001</v>
      </c>
      <c r="I448" s="264"/>
      <c r="J448" s="260"/>
      <c r="K448" s="260"/>
      <c r="L448" s="265"/>
      <c r="M448" s="266"/>
      <c r="N448" s="267"/>
      <c r="O448" s="267"/>
      <c r="P448" s="267"/>
      <c r="Q448" s="267"/>
      <c r="R448" s="267"/>
      <c r="S448" s="267"/>
      <c r="T448" s="268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T448" s="269" t="s">
        <v>200</v>
      </c>
      <c r="AU448" s="269" t="s">
        <v>80</v>
      </c>
      <c r="AV448" s="14" t="s">
        <v>82</v>
      </c>
      <c r="AW448" s="14" t="s">
        <v>30</v>
      </c>
      <c r="AX448" s="14" t="s">
        <v>73</v>
      </c>
      <c r="AY448" s="269" t="s">
        <v>189</v>
      </c>
    </row>
    <row r="449" s="14" customFormat="1">
      <c r="A449" s="14"/>
      <c r="B449" s="259"/>
      <c r="C449" s="260"/>
      <c r="D449" s="242" t="s">
        <v>200</v>
      </c>
      <c r="E449" s="261" t="s">
        <v>1</v>
      </c>
      <c r="F449" s="262" t="s">
        <v>5121</v>
      </c>
      <c r="G449" s="260"/>
      <c r="H449" s="263">
        <v>0.22</v>
      </c>
      <c r="I449" s="264"/>
      <c r="J449" s="260"/>
      <c r="K449" s="260"/>
      <c r="L449" s="265"/>
      <c r="M449" s="266"/>
      <c r="N449" s="267"/>
      <c r="O449" s="267"/>
      <c r="P449" s="267"/>
      <c r="Q449" s="267"/>
      <c r="R449" s="267"/>
      <c r="S449" s="267"/>
      <c r="T449" s="268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T449" s="269" t="s">
        <v>200</v>
      </c>
      <c r="AU449" s="269" t="s">
        <v>80</v>
      </c>
      <c r="AV449" s="14" t="s">
        <v>82</v>
      </c>
      <c r="AW449" s="14" t="s">
        <v>30</v>
      </c>
      <c r="AX449" s="14" t="s">
        <v>73</v>
      </c>
      <c r="AY449" s="269" t="s">
        <v>189</v>
      </c>
    </row>
    <row r="450" s="16" customFormat="1">
      <c r="A450" s="16"/>
      <c r="B450" s="292"/>
      <c r="C450" s="293"/>
      <c r="D450" s="242" t="s">
        <v>200</v>
      </c>
      <c r="E450" s="294" t="s">
        <v>1</v>
      </c>
      <c r="F450" s="295" t="s">
        <v>290</v>
      </c>
      <c r="G450" s="293"/>
      <c r="H450" s="296">
        <v>0.39100000000000001</v>
      </c>
      <c r="I450" s="297"/>
      <c r="J450" s="293"/>
      <c r="K450" s="293"/>
      <c r="L450" s="298"/>
      <c r="M450" s="299"/>
      <c r="N450" s="300"/>
      <c r="O450" s="300"/>
      <c r="P450" s="300"/>
      <c r="Q450" s="300"/>
      <c r="R450" s="300"/>
      <c r="S450" s="300"/>
      <c r="T450" s="301"/>
      <c r="U450" s="16"/>
      <c r="V450" s="16"/>
      <c r="W450" s="16"/>
      <c r="X450" s="16"/>
      <c r="Y450" s="16"/>
      <c r="Z450" s="16"/>
      <c r="AA450" s="16"/>
      <c r="AB450" s="16"/>
      <c r="AC450" s="16"/>
      <c r="AD450" s="16"/>
      <c r="AE450" s="16"/>
      <c r="AT450" s="302" t="s">
        <v>200</v>
      </c>
      <c r="AU450" s="302" t="s">
        <v>80</v>
      </c>
      <c r="AV450" s="16" t="s">
        <v>214</v>
      </c>
      <c r="AW450" s="16" t="s">
        <v>30</v>
      </c>
      <c r="AX450" s="16" t="s">
        <v>73</v>
      </c>
      <c r="AY450" s="302" t="s">
        <v>189</v>
      </c>
    </row>
    <row r="451" s="13" customFormat="1">
      <c r="A451" s="13"/>
      <c r="B451" s="249"/>
      <c r="C451" s="250"/>
      <c r="D451" s="242" t="s">
        <v>200</v>
      </c>
      <c r="E451" s="251" t="s">
        <v>1</v>
      </c>
      <c r="F451" s="252" t="s">
        <v>4995</v>
      </c>
      <c r="G451" s="250"/>
      <c r="H451" s="251" t="s">
        <v>1</v>
      </c>
      <c r="I451" s="253"/>
      <c r="J451" s="250"/>
      <c r="K451" s="250"/>
      <c r="L451" s="254"/>
      <c r="M451" s="255"/>
      <c r="N451" s="256"/>
      <c r="O451" s="256"/>
      <c r="P451" s="256"/>
      <c r="Q451" s="256"/>
      <c r="R451" s="256"/>
      <c r="S451" s="256"/>
      <c r="T451" s="257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T451" s="258" t="s">
        <v>200</v>
      </c>
      <c r="AU451" s="258" t="s">
        <v>80</v>
      </c>
      <c r="AV451" s="13" t="s">
        <v>80</v>
      </c>
      <c r="AW451" s="13" t="s">
        <v>30</v>
      </c>
      <c r="AX451" s="13" t="s">
        <v>73</v>
      </c>
      <c r="AY451" s="258" t="s">
        <v>189</v>
      </c>
    </row>
    <row r="452" s="14" customFormat="1">
      <c r="A452" s="14"/>
      <c r="B452" s="259"/>
      <c r="C452" s="260"/>
      <c r="D452" s="242" t="s">
        <v>200</v>
      </c>
      <c r="E452" s="261" t="s">
        <v>1</v>
      </c>
      <c r="F452" s="262" t="s">
        <v>5122</v>
      </c>
      <c r="G452" s="260"/>
      <c r="H452" s="263">
        <v>1.0600000000000001</v>
      </c>
      <c r="I452" s="264"/>
      <c r="J452" s="260"/>
      <c r="K452" s="260"/>
      <c r="L452" s="265"/>
      <c r="M452" s="266"/>
      <c r="N452" s="267"/>
      <c r="O452" s="267"/>
      <c r="P452" s="267"/>
      <c r="Q452" s="267"/>
      <c r="R452" s="267"/>
      <c r="S452" s="267"/>
      <c r="T452" s="268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T452" s="269" t="s">
        <v>200</v>
      </c>
      <c r="AU452" s="269" t="s">
        <v>80</v>
      </c>
      <c r="AV452" s="14" t="s">
        <v>82</v>
      </c>
      <c r="AW452" s="14" t="s">
        <v>30</v>
      </c>
      <c r="AX452" s="14" t="s">
        <v>73</v>
      </c>
      <c r="AY452" s="269" t="s">
        <v>189</v>
      </c>
    </row>
    <row r="453" s="13" customFormat="1">
      <c r="A453" s="13"/>
      <c r="B453" s="249"/>
      <c r="C453" s="250"/>
      <c r="D453" s="242" t="s">
        <v>200</v>
      </c>
      <c r="E453" s="251" t="s">
        <v>1</v>
      </c>
      <c r="F453" s="252" t="s">
        <v>4997</v>
      </c>
      <c r="G453" s="250"/>
      <c r="H453" s="251" t="s">
        <v>1</v>
      </c>
      <c r="I453" s="253"/>
      <c r="J453" s="250"/>
      <c r="K453" s="250"/>
      <c r="L453" s="254"/>
      <c r="M453" s="255"/>
      <c r="N453" s="256"/>
      <c r="O453" s="256"/>
      <c r="P453" s="256"/>
      <c r="Q453" s="256"/>
      <c r="R453" s="256"/>
      <c r="S453" s="256"/>
      <c r="T453" s="257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T453" s="258" t="s">
        <v>200</v>
      </c>
      <c r="AU453" s="258" t="s">
        <v>80</v>
      </c>
      <c r="AV453" s="13" t="s">
        <v>80</v>
      </c>
      <c r="AW453" s="13" t="s">
        <v>30</v>
      </c>
      <c r="AX453" s="13" t="s">
        <v>73</v>
      </c>
      <c r="AY453" s="258" t="s">
        <v>189</v>
      </c>
    </row>
    <row r="454" s="14" customFormat="1">
      <c r="A454" s="14"/>
      <c r="B454" s="259"/>
      <c r="C454" s="260"/>
      <c r="D454" s="242" t="s">
        <v>200</v>
      </c>
      <c r="E454" s="261" t="s">
        <v>1</v>
      </c>
      <c r="F454" s="262" t="s">
        <v>5123</v>
      </c>
      <c r="G454" s="260"/>
      <c r="H454" s="263">
        <v>3.355</v>
      </c>
      <c r="I454" s="264"/>
      <c r="J454" s="260"/>
      <c r="K454" s="260"/>
      <c r="L454" s="265"/>
      <c r="M454" s="266"/>
      <c r="N454" s="267"/>
      <c r="O454" s="267"/>
      <c r="P454" s="267"/>
      <c r="Q454" s="267"/>
      <c r="R454" s="267"/>
      <c r="S454" s="267"/>
      <c r="T454" s="268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T454" s="269" t="s">
        <v>200</v>
      </c>
      <c r="AU454" s="269" t="s">
        <v>80</v>
      </c>
      <c r="AV454" s="14" t="s">
        <v>82</v>
      </c>
      <c r="AW454" s="14" t="s">
        <v>30</v>
      </c>
      <c r="AX454" s="14" t="s">
        <v>73</v>
      </c>
      <c r="AY454" s="269" t="s">
        <v>189</v>
      </c>
    </row>
    <row r="455" s="14" customFormat="1">
      <c r="A455" s="14"/>
      <c r="B455" s="259"/>
      <c r="C455" s="260"/>
      <c r="D455" s="242" t="s">
        <v>200</v>
      </c>
      <c r="E455" s="261" t="s">
        <v>1</v>
      </c>
      <c r="F455" s="262" t="s">
        <v>5124</v>
      </c>
      <c r="G455" s="260"/>
      <c r="H455" s="263">
        <v>2.4980000000000002</v>
      </c>
      <c r="I455" s="264"/>
      <c r="J455" s="260"/>
      <c r="K455" s="260"/>
      <c r="L455" s="265"/>
      <c r="M455" s="266"/>
      <c r="N455" s="267"/>
      <c r="O455" s="267"/>
      <c r="P455" s="267"/>
      <c r="Q455" s="267"/>
      <c r="R455" s="267"/>
      <c r="S455" s="267"/>
      <c r="T455" s="268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T455" s="269" t="s">
        <v>200</v>
      </c>
      <c r="AU455" s="269" t="s">
        <v>80</v>
      </c>
      <c r="AV455" s="14" t="s">
        <v>82</v>
      </c>
      <c r="AW455" s="14" t="s">
        <v>30</v>
      </c>
      <c r="AX455" s="14" t="s">
        <v>73</v>
      </c>
      <c r="AY455" s="269" t="s">
        <v>189</v>
      </c>
    </row>
    <row r="456" s="16" customFormat="1">
      <c r="A456" s="16"/>
      <c r="B456" s="292"/>
      <c r="C456" s="293"/>
      <c r="D456" s="242" t="s">
        <v>200</v>
      </c>
      <c r="E456" s="294" t="s">
        <v>1</v>
      </c>
      <c r="F456" s="295" t="s">
        <v>290</v>
      </c>
      <c r="G456" s="293"/>
      <c r="H456" s="296">
        <v>6.9130000000000003</v>
      </c>
      <c r="I456" s="297"/>
      <c r="J456" s="293"/>
      <c r="K456" s="293"/>
      <c r="L456" s="298"/>
      <c r="M456" s="299"/>
      <c r="N456" s="300"/>
      <c r="O456" s="300"/>
      <c r="P456" s="300"/>
      <c r="Q456" s="300"/>
      <c r="R456" s="300"/>
      <c r="S456" s="300"/>
      <c r="T456" s="301"/>
      <c r="U456" s="16"/>
      <c r="V456" s="16"/>
      <c r="W456" s="16"/>
      <c r="X456" s="16"/>
      <c r="Y456" s="16"/>
      <c r="Z456" s="16"/>
      <c r="AA456" s="16"/>
      <c r="AB456" s="16"/>
      <c r="AC456" s="16"/>
      <c r="AD456" s="16"/>
      <c r="AE456" s="16"/>
      <c r="AT456" s="302" t="s">
        <v>200</v>
      </c>
      <c r="AU456" s="302" t="s">
        <v>80</v>
      </c>
      <c r="AV456" s="16" t="s">
        <v>214</v>
      </c>
      <c r="AW456" s="16" t="s">
        <v>30</v>
      </c>
      <c r="AX456" s="16" t="s">
        <v>73</v>
      </c>
      <c r="AY456" s="302" t="s">
        <v>189</v>
      </c>
    </row>
    <row r="457" s="15" customFormat="1">
      <c r="A457" s="15"/>
      <c r="B457" s="270"/>
      <c r="C457" s="271"/>
      <c r="D457" s="242" t="s">
        <v>200</v>
      </c>
      <c r="E457" s="272" t="s">
        <v>1</v>
      </c>
      <c r="F457" s="273" t="s">
        <v>207</v>
      </c>
      <c r="G457" s="271"/>
      <c r="H457" s="274">
        <v>8.2119999999999997</v>
      </c>
      <c r="I457" s="275"/>
      <c r="J457" s="271"/>
      <c r="K457" s="271"/>
      <c r="L457" s="276"/>
      <c r="M457" s="277"/>
      <c r="N457" s="278"/>
      <c r="O457" s="278"/>
      <c r="P457" s="278"/>
      <c r="Q457" s="278"/>
      <c r="R457" s="278"/>
      <c r="S457" s="278"/>
      <c r="T457" s="279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T457" s="280" t="s">
        <v>200</v>
      </c>
      <c r="AU457" s="280" t="s">
        <v>80</v>
      </c>
      <c r="AV457" s="15" t="s">
        <v>195</v>
      </c>
      <c r="AW457" s="15" t="s">
        <v>30</v>
      </c>
      <c r="AX457" s="15" t="s">
        <v>80</v>
      </c>
      <c r="AY457" s="280" t="s">
        <v>189</v>
      </c>
    </row>
    <row r="458" s="12" customFormat="1" ht="25.92" customHeight="1">
      <c r="A458" s="12"/>
      <c r="B458" s="212"/>
      <c r="C458" s="213"/>
      <c r="D458" s="214" t="s">
        <v>72</v>
      </c>
      <c r="E458" s="215" t="s">
        <v>226</v>
      </c>
      <c r="F458" s="215" t="s">
        <v>5125</v>
      </c>
      <c r="G458" s="213"/>
      <c r="H458" s="213"/>
      <c r="I458" s="216"/>
      <c r="J458" s="217">
        <f>BK458</f>
        <v>0</v>
      </c>
      <c r="K458" s="213"/>
      <c r="L458" s="218"/>
      <c r="M458" s="219"/>
      <c r="N458" s="220"/>
      <c r="O458" s="220"/>
      <c r="P458" s="221">
        <f>SUM(P459:P490)</f>
        <v>0</v>
      </c>
      <c r="Q458" s="220"/>
      <c r="R458" s="221">
        <f>SUM(R459:R490)</f>
        <v>11.197129762499998</v>
      </c>
      <c r="S458" s="220"/>
      <c r="T458" s="222">
        <f>SUM(T459:T490)</f>
        <v>0</v>
      </c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  <c r="AE458" s="12"/>
      <c r="AR458" s="223" t="s">
        <v>80</v>
      </c>
      <c r="AT458" s="224" t="s">
        <v>72</v>
      </c>
      <c r="AU458" s="224" t="s">
        <v>73</v>
      </c>
      <c r="AY458" s="223" t="s">
        <v>189</v>
      </c>
      <c r="BK458" s="225">
        <f>SUM(BK459:BK490)</f>
        <v>0</v>
      </c>
    </row>
    <row r="459" s="2" customFormat="1" ht="16.5" customHeight="1">
      <c r="A459" s="39"/>
      <c r="B459" s="40"/>
      <c r="C459" s="228" t="s">
        <v>389</v>
      </c>
      <c r="D459" s="228" t="s">
        <v>191</v>
      </c>
      <c r="E459" s="229" t="s">
        <v>5126</v>
      </c>
      <c r="F459" s="230" t="s">
        <v>5127</v>
      </c>
      <c r="G459" s="231" t="s">
        <v>301</v>
      </c>
      <c r="H459" s="232">
        <v>9.0749999999999993</v>
      </c>
      <c r="I459" s="233"/>
      <c r="J459" s="234">
        <f>ROUND(I459*H459,2)</f>
        <v>0</v>
      </c>
      <c r="K459" s="235"/>
      <c r="L459" s="45"/>
      <c r="M459" s="236" t="s">
        <v>1</v>
      </c>
      <c r="N459" s="237" t="s">
        <v>38</v>
      </c>
      <c r="O459" s="92"/>
      <c r="P459" s="238">
        <f>O459*H459</f>
        <v>0</v>
      </c>
      <c r="Q459" s="238">
        <v>0.091999999999999998</v>
      </c>
      <c r="R459" s="238">
        <f>Q459*H459</f>
        <v>0.83489999999999998</v>
      </c>
      <c r="S459" s="238">
        <v>0</v>
      </c>
      <c r="T459" s="239">
        <f>S459*H459</f>
        <v>0</v>
      </c>
      <c r="U459" s="39"/>
      <c r="V459" s="39"/>
      <c r="W459" s="39"/>
      <c r="X459" s="39"/>
      <c r="Y459" s="39"/>
      <c r="Z459" s="39"/>
      <c r="AA459" s="39"/>
      <c r="AB459" s="39"/>
      <c r="AC459" s="39"/>
      <c r="AD459" s="39"/>
      <c r="AE459" s="39"/>
      <c r="AR459" s="240" t="s">
        <v>195</v>
      </c>
      <c r="AT459" s="240" t="s">
        <v>191</v>
      </c>
      <c r="AU459" s="240" t="s">
        <v>80</v>
      </c>
      <c r="AY459" s="18" t="s">
        <v>189</v>
      </c>
      <c r="BE459" s="241">
        <f>IF(N459="základní",J459,0)</f>
        <v>0</v>
      </c>
      <c r="BF459" s="241">
        <f>IF(N459="snížená",J459,0)</f>
        <v>0</v>
      </c>
      <c r="BG459" s="241">
        <f>IF(N459="zákl. přenesená",J459,0)</f>
        <v>0</v>
      </c>
      <c r="BH459" s="241">
        <f>IF(N459="sníž. přenesená",J459,0)</f>
        <v>0</v>
      </c>
      <c r="BI459" s="241">
        <f>IF(N459="nulová",J459,0)</f>
        <v>0</v>
      </c>
      <c r="BJ459" s="18" t="s">
        <v>80</v>
      </c>
      <c r="BK459" s="241">
        <f>ROUND(I459*H459,2)</f>
        <v>0</v>
      </c>
      <c r="BL459" s="18" t="s">
        <v>195</v>
      </c>
      <c r="BM459" s="240" t="s">
        <v>5128</v>
      </c>
    </row>
    <row r="460" s="2" customFormat="1">
      <c r="A460" s="39"/>
      <c r="B460" s="40"/>
      <c r="C460" s="41"/>
      <c r="D460" s="242" t="s">
        <v>197</v>
      </c>
      <c r="E460" s="41"/>
      <c r="F460" s="243" t="s">
        <v>5127</v>
      </c>
      <c r="G460" s="41"/>
      <c r="H460" s="41"/>
      <c r="I460" s="244"/>
      <c r="J460" s="41"/>
      <c r="K460" s="41"/>
      <c r="L460" s="45"/>
      <c r="M460" s="245"/>
      <c r="N460" s="246"/>
      <c r="O460" s="92"/>
      <c r="P460" s="92"/>
      <c r="Q460" s="92"/>
      <c r="R460" s="92"/>
      <c r="S460" s="92"/>
      <c r="T460" s="93"/>
      <c r="U460" s="39"/>
      <c r="V460" s="39"/>
      <c r="W460" s="39"/>
      <c r="X460" s="39"/>
      <c r="Y460" s="39"/>
      <c r="Z460" s="39"/>
      <c r="AA460" s="39"/>
      <c r="AB460" s="39"/>
      <c r="AC460" s="39"/>
      <c r="AD460" s="39"/>
      <c r="AE460" s="39"/>
      <c r="AT460" s="18" t="s">
        <v>197</v>
      </c>
      <c r="AU460" s="18" t="s">
        <v>80</v>
      </c>
    </row>
    <row r="461" s="2" customFormat="1">
      <c r="A461" s="39"/>
      <c r="B461" s="40"/>
      <c r="C461" s="41"/>
      <c r="D461" s="247" t="s">
        <v>198</v>
      </c>
      <c r="E461" s="41"/>
      <c r="F461" s="248" t="s">
        <v>5129</v>
      </c>
      <c r="G461" s="41"/>
      <c r="H461" s="41"/>
      <c r="I461" s="244"/>
      <c r="J461" s="41"/>
      <c r="K461" s="41"/>
      <c r="L461" s="45"/>
      <c r="M461" s="245"/>
      <c r="N461" s="246"/>
      <c r="O461" s="92"/>
      <c r="P461" s="92"/>
      <c r="Q461" s="92"/>
      <c r="R461" s="92"/>
      <c r="S461" s="92"/>
      <c r="T461" s="93"/>
      <c r="U461" s="39"/>
      <c r="V461" s="39"/>
      <c r="W461" s="39"/>
      <c r="X461" s="39"/>
      <c r="Y461" s="39"/>
      <c r="Z461" s="39"/>
      <c r="AA461" s="39"/>
      <c r="AB461" s="39"/>
      <c r="AC461" s="39"/>
      <c r="AD461" s="39"/>
      <c r="AE461" s="39"/>
      <c r="AT461" s="18" t="s">
        <v>198</v>
      </c>
      <c r="AU461" s="18" t="s">
        <v>80</v>
      </c>
    </row>
    <row r="462" s="13" customFormat="1">
      <c r="A462" s="13"/>
      <c r="B462" s="249"/>
      <c r="C462" s="250"/>
      <c r="D462" s="242" t="s">
        <v>200</v>
      </c>
      <c r="E462" s="251" t="s">
        <v>1</v>
      </c>
      <c r="F462" s="252" t="s">
        <v>4961</v>
      </c>
      <c r="G462" s="250"/>
      <c r="H462" s="251" t="s">
        <v>1</v>
      </c>
      <c r="I462" s="253"/>
      <c r="J462" s="250"/>
      <c r="K462" s="250"/>
      <c r="L462" s="254"/>
      <c r="M462" s="255"/>
      <c r="N462" s="256"/>
      <c r="O462" s="256"/>
      <c r="P462" s="256"/>
      <c r="Q462" s="256"/>
      <c r="R462" s="256"/>
      <c r="S462" s="256"/>
      <c r="T462" s="257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T462" s="258" t="s">
        <v>200</v>
      </c>
      <c r="AU462" s="258" t="s">
        <v>80</v>
      </c>
      <c r="AV462" s="13" t="s">
        <v>80</v>
      </c>
      <c r="AW462" s="13" t="s">
        <v>30</v>
      </c>
      <c r="AX462" s="13" t="s">
        <v>73</v>
      </c>
      <c r="AY462" s="258" t="s">
        <v>189</v>
      </c>
    </row>
    <row r="463" s="13" customFormat="1">
      <c r="A463" s="13"/>
      <c r="B463" s="249"/>
      <c r="C463" s="250"/>
      <c r="D463" s="242" t="s">
        <v>200</v>
      </c>
      <c r="E463" s="251" t="s">
        <v>1</v>
      </c>
      <c r="F463" s="252" t="s">
        <v>4962</v>
      </c>
      <c r="G463" s="250"/>
      <c r="H463" s="251" t="s">
        <v>1</v>
      </c>
      <c r="I463" s="253"/>
      <c r="J463" s="250"/>
      <c r="K463" s="250"/>
      <c r="L463" s="254"/>
      <c r="M463" s="255"/>
      <c r="N463" s="256"/>
      <c r="O463" s="256"/>
      <c r="P463" s="256"/>
      <c r="Q463" s="256"/>
      <c r="R463" s="256"/>
      <c r="S463" s="256"/>
      <c r="T463" s="257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T463" s="258" t="s">
        <v>200</v>
      </c>
      <c r="AU463" s="258" t="s">
        <v>80</v>
      </c>
      <c r="AV463" s="13" t="s">
        <v>80</v>
      </c>
      <c r="AW463" s="13" t="s">
        <v>30</v>
      </c>
      <c r="AX463" s="13" t="s">
        <v>73</v>
      </c>
      <c r="AY463" s="258" t="s">
        <v>189</v>
      </c>
    </row>
    <row r="464" s="14" customFormat="1">
      <c r="A464" s="14"/>
      <c r="B464" s="259"/>
      <c r="C464" s="260"/>
      <c r="D464" s="242" t="s">
        <v>200</v>
      </c>
      <c r="E464" s="261" t="s">
        <v>1</v>
      </c>
      <c r="F464" s="262" t="s">
        <v>4963</v>
      </c>
      <c r="G464" s="260"/>
      <c r="H464" s="263">
        <v>1.2649999999999999</v>
      </c>
      <c r="I464" s="264"/>
      <c r="J464" s="260"/>
      <c r="K464" s="260"/>
      <c r="L464" s="265"/>
      <c r="M464" s="266"/>
      <c r="N464" s="267"/>
      <c r="O464" s="267"/>
      <c r="P464" s="267"/>
      <c r="Q464" s="267"/>
      <c r="R464" s="267"/>
      <c r="S464" s="267"/>
      <c r="T464" s="268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T464" s="269" t="s">
        <v>200</v>
      </c>
      <c r="AU464" s="269" t="s">
        <v>80</v>
      </c>
      <c r="AV464" s="14" t="s">
        <v>82</v>
      </c>
      <c r="AW464" s="14" t="s">
        <v>30</v>
      </c>
      <c r="AX464" s="14" t="s">
        <v>73</v>
      </c>
      <c r="AY464" s="269" t="s">
        <v>189</v>
      </c>
    </row>
    <row r="465" s="14" customFormat="1">
      <c r="A465" s="14"/>
      <c r="B465" s="259"/>
      <c r="C465" s="260"/>
      <c r="D465" s="242" t="s">
        <v>200</v>
      </c>
      <c r="E465" s="261" t="s">
        <v>1</v>
      </c>
      <c r="F465" s="262" t="s">
        <v>4964</v>
      </c>
      <c r="G465" s="260"/>
      <c r="H465" s="263">
        <v>7.8099999999999996</v>
      </c>
      <c r="I465" s="264"/>
      <c r="J465" s="260"/>
      <c r="K465" s="260"/>
      <c r="L465" s="265"/>
      <c r="M465" s="266"/>
      <c r="N465" s="267"/>
      <c r="O465" s="267"/>
      <c r="P465" s="267"/>
      <c r="Q465" s="267"/>
      <c r="R465" s="267"/>
      <c r="S465" s="267"/>
      <c r="T465" s="268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T465" s="269" t="s">
        <v>200</v>
      </c>
      <c r="AU465" s="269" t="s">
        <v>80</v>
      </c>
      <c r="AV465" s="14" t="s">
        <v>82</v>
      </c>
      <c r="AW465" s="14" t="s">
        <v>30</v>
      </c>
      <c r="AX465" s="14" t="s">
        <v>73</v>
      </c>
      <c r="AY465" s="269" t="s">
        <v>189</v>
      </c>
    </row>
    <row r="466" s="15" customFormat="1">
      <c r="A466" s="15"/>
      <c r="B466" s="270"/>
      <c r="C466" s="271"/>
      <c r="D466" s="242" t="s">
        <v>200</v>
      </c>
      <c r="E466" s="272" t="s">
        <v>1</v>
      </c>
      <c r="F466" s="273" t="s">
        <v>207</v>
      </c>
      <c r="G466" s="271"/>
      <c r="H466" s="274">
        <v>9.0749999999999993</v>
      </c>
      <c r="I466" s="275"/>
      <c r="J466" s="271"/>
      <c r="K466" s="271"/>
      <c r="L466" s="276"/>
      <c r="M466" s="277"/>
      <c r="N466" s="278"/>
      <c r="O466" s="278"/>
      <c r="P466" s="278"/>
      <c r="Q466" s="278"/>
      <c r="R466" s="278"/>
      <c r="S466" s="278"/>
      <c r="T466" s="279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T466" s="280" t="s">
        <v>200</v>
      </c>
      <c r="AU466" s="280" t="s">
        <v>80</v>
      </c>
      <c r="AV466" s="15" t="s">
        <v>195</v>
      </c>
      <c r="AW466" s="15" t="s">
        <v>30</v>
      </c>
      <c r="AX466" s="15" t="s">
        <v>80</v>
      </c>
      <c r="AY466" s="280" t="s">
        <v>189</v>
      </c>
    </row>
    <row r="467" s="2" customFormat="1" ht="16.5" customHeight="1">
      <c r="A467" s="39"/>
      <c r="B467" s="40"/>
      <c r="C467" s="228" t="s">
        <v>411</v>
      </c>
      <c r="D467" s="228" t="s">
        <v>191</v>
      </c>
      <c r="E467" s="229" t="s">
        <v>5130</v>
      </c>
      <c r="F467" s="230" t="s">
        <v>5131</v>
      </c>
      <c r="G467" s="231" t="s">
        <v>301</v>
      </c>
      <c r="H467" s="232">
        <v>9.0749999999999993</v>
      </c>
      <c r="I467" s="233"/>
      <c r="J467" s="234">
        <f>ROUND(I467*H467,2)</f>
        <v>0</v>
      </c>
      <c r="K467" s="235"/>
      <c r="L467" s="45"/>
      <c r="M467" s="236" t="s">
        <v>1</v>
      </c>
      <c r="N467" s="237" t="s">
        <v>38</v>
      </c>
      <c r="O467" s="92"/>
      <c r="P467" s="238">
        <f>O467*H467</f>
        <v>0</v>
      </c>
      <c r="Q467" s="238">
        <v>0.57499999999999996</v>
      </c>
      <c r="R467" s="238">
        <f>Q467*H467</f>
        <v>5.2181249999999988</v>
      </c>
      <c r="S467" s="238">
        <v>0</v>
      </c>
      <c r="T467" s="239">
        <f>S467*H467</f>
        <v>0</v>
      </c>
      <c r="U467" s="39"/>
      <c r="V467" s="39"/>
      <c r="W467" s="39"/>
      <c r="X467" s="39"/>
      <c r="Y467" s="39"/>
      <c r="Z467" s="39"/>
      <c r="AA467" s="39"/>
      <c r="AB467" s="39"/>
      <c r="AC467" s="39"/>
      <c r="AD467" s="39"/>
      <c r="AE467" s="39"/>
      <c r="AR467" s="240" t="s">
        <v>195</v>
      </c>
      <c r="AT467" s="240" t="s">
        <v>191</v>
      </c>
      <c r="AU467" s="240" t="s">
        <v>80</v>
      </c>
      <c r="AY467" s="18" t="s">
        <v>189</v>
      </c>
      <c r="BE467" s="241">
        <f>IF(N467="základní",J467,0)</f>
        <v>0</v>
      </c>
      <c r="BF467" s="241">
        <f>IF(N467="snížená",J467,0)</f>
        <v>0</v>
      </c>
      <c r="BG467" s="241">
        <f>IF(N467="zákl. přenesená",J467,0)</f>
        <v>0</v>
      </c>
      <c r="BH467" s="241">
        <f>IF(N467="sníž. přenesená",J467,0)</f>
        <v>0</v>
      </c>
      <c r="BI467" s="241">
        <f>IF(N467="nulová",J467,0)</f>
        <v>0</v>
      </c>
      <c r="BJ467" s="18" t="s">
        <v>80</v>
      </c>
      <c r="BK467" s="241">
        <f>ROUND(I467*H467,2)</f>
        <v>0</v>
      </c>
      <c r="BL467" s="18" t="s">
        <v>195</v>
      </c>
      <c r="BM467" s="240" t="s">
        <v>5132</v>
      </c>
    </row>
    <row r="468" s="2" customFormat="1">
      <c r="A468" s="39"/>
      <c r="B468" s="40"/>
      <c r="C468" s="41"/>
      <c r="D468" s="242" t="s">
        <v>197</v>
      </c>
      <c r="E468" s="41"/>
      <c r="F468" s="243" t="s">
        <v>5131</v>
      </c>
      <c r="G468" s="41"/>
      <c r="H468" s="41"/>
      <c r="I468" s="244"/>
      <c r="J468" s="41"/>
      <c r="K468" s="41"/>
      <c r="L468" s="45"/>
      <c r="M468" s="245"/>
      <c r="N468" s="246"/>
      <c r="O468" s="92"/>
      <c r="P468" s="92"/>
      <c r="Q468" s="92"/>
      <c r="R468" s="92"/>
      <c r="S468" s="92"/>
      <c r="T468" s="93"/>
      <c r="U468" s="39"/>
      <c r="V468" s="39"/>
      <c r="W468" s="39"/>
      <c r="X468" s="39"/>
      <c r="Y468" s="39"/>
      <c r="Z468" s="39"/>
      <c r="AA468" s="39"/>
      <c r="AB468" s="39"/>
      <c r="AC468" s="39"/>
      <c r="AD468" s="39"/>
      <c r="AE468" s="39"/>
      <c r="AT468" s="18" t="s">
        <v>197</v>
      </c>
      <c r="AU468" s="18" t="s">
        <v>80</v>
      </c>
    </row>
    <row r="469" s="2" customFormat="1">
      <c r="A469" s="39"/>
      <c r="B469" s="40"/>
      <c r="C469" s="41"/>
      <c r="D469" s="247" t="s">
        <v>198</v>
      </c>
      <c r="E469" s="41"/>
      <c r="F469" s="248" t="s">
        <v>5133</v>
      </c>
      <c r="G469" s="41"/>
      <c r="H469" s="41"/>
      <c r="I469" s="244"/>
      <c r="J469" s="41"/>
      <c r="K469" s="41"/>
      <c r="L469" s="45"/>
      <c r="M469" s="245"/>
      <c r="N469" s="246"/>
      <c r="O469" s="92"/>
      <c r="P469" s="92"/>
      <c r="Q469" s="92"/>
      <c r="R469" s="92"/>
      <c r="S469" s="92"/>
      <c r="T469" s="93"/>
      <c r="U469" s="39"/>
      <c r="V469" s="39"/>
      <c r="W469" s="39"/>
      <c r="X469" s="39"/>
      <c r="Y469" s="39"/>
      <c r="Z469" s="39"/>
      <c r="AA469" s="39"/>
      <c r="AB469" s="39"/>
      <c r="AC469" s="39"/>
      <c r="AD469" s="39"/>
      <c r="AE469" s="39"/>
      <c r="AT469" s="18" t="s">
        <v>198</v>
      </c>
      <c r="AU469" s="18" t="s">
        <v>80</v>
      </c>
    </row>
    <row r="470" s="13" customFormat="1">
      <c r="A470" s="13"/>
      <c r="B470" s="249"/>
      <c r="C470" s="250"/>
      <c r="D470" s="242" t="s">
        <v>200</v>
      </c>
      <c r="E470" s="251" t="s">
        <v>1</v>
      </c>
      <c r="F470" s="252" t="s">
        <v>4961</v>
      </c>
      <c r="G470" s="250"/>
      <c r="H470" s="251" t="s">
        <v>1</v>
      </c>
      <c r="I470" s="253"/>
      <c r="J470" s="250"/>
      <c r="K470" s="250"/>
      <c r="L470" s="254"/>
      <c r="M470" s="255"/>
      <c r="N470" s="256"/>
      <c r="O470" s="256"/>
      <c r="P470" s="256"/>
      <c r="Q470" s="256"/>
      <c r="R470" s="256"/>
      <c r="S470" s="256"/>
      <c r="T470" s="257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T470" s="258" t="s">
        <v>200</v>
      </c>
      <c r="AU470" s="258" t="s">
        <v>80</v>
      </c>
      <c r="AV470" s="13" t="s">
        <v>80</v>
      </c>
      <c r="AW470" s="13" t="s">
        <v>30</v>
      </c>
      <c r="AX470" s="13" t="s">
        <v>73</v>
      </c>
      <c r="AY470" s="258" t="s">
        <v>189</v>
      </c>
    </row>
    <row r="471" s="13" customFormat="1">
      <c r="A471" s="13"/>
      <c r="B471" s="249"/>
      <c r="C471" s="250"/>
      <c r="D471" s="242" t="s">
        <v>200</v>
      </c>
      <c r="E471" s="251" t="s">
        <v>1</v>
      </c>
      <c r="F471" s="252" t="s">
        <v>4962</v>
      </c>
      <c r="G471" s="250"/>
      <c r="H471" s="251" t="s">
        <v>1</v>
      </c>
      <c r="I471" s="253"/>
      <c r="J471" s="250"/>
      <c r="K471" s="250"/>
      <c r="L471" s="254"/>
      <c r="M471" s="255"/>
      <c r="N471" s="256"/>
      <c r="O471" s="256"/>
      <c r="P471" s="256"/>
      <c r="Q471" s="256"/>
      <c r="R471" s="256"/>
      <c r="S471" s="256"/>
      <c r="T471" s="257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T471" s="258" t="s">
        <v>200</v>
      </c>
      <c r="AU471" s="258" t="s">
        <v>80</v>
      </c>
      <c r="AV471" s="13" t="s">
        <v>80</v>
      </c>
      <c r="AW471" s="13" t="s">
        <v>30</v>
      </c>
      <c r="AX471" s="13" t="s">
        <v>73</v>
      </c>
      <c r="AY471" s="258" t="s">
        <v>189</v>
      </c>
    </row>
    <row r="472" s="14" customFormat="1">
      <c r="A472" s="14"/>
      <c r="B472" s="259"/>
      <c r="C472" s="260"/>
      <c r="D472" s="242" t="s">
        <v>200</v>
      </c>
      <c r="E472" s="261" t="s">
        <v>1</v>
      </c>
      <c r="F472" s="262" t="s">
        <v>4963</v>
      </c>
      <c r="G472" s="260"/>
      <c r="H472" s="263">
        <v>1.2649999999999999</v>
      </c>
      <c r="I472" s="264"/>
      <c r="J472" s="260"/>
      <c r="K472" s="260"/>
      <c r="L472" s="265"/>
      <c r="M472" s="266"/>
      <c r="N472" s="267"/>
      <c r="O472" s="267"/>
      <c r="P472" s="267"/>
      <c r="Q472" s="267"/>
      <c r="R472" s="267"/>
      <c r="S472" s="267"/>
      <c r="T472" s="268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T472" s="269" t="s">
        <v>200</v>
      </c>
      <c r="AU472" s="269" t="s">
        <v>80</v>
      </c>
      <c r="AV472" s="14" t="s">
        <v>82</v>
      </c>
      <c r="AW472" s="14" t="s">
        <v>30</v>
      </c>
      <c r="AX472" s="14" t="s">
        <v>73</v>
      </c>
      <c r="AY472" s="269" t="s">
        <v>189</v>
      </c>
    </row>
    <row r="473" s="14" customFormat="1">
      <c r="A473" s="14"/>
      <c r="B473" s="259"/>
      <c r="C473" s="260"/>
      <c r="D473" s="242" t="s">
        <v>200</v>
      </c>
      <c r="E473" s="261" t="s">
        <v>1</v>
      </c>
      <c r="F473" s="262" t="s">
        <v>4964</v>
      </c>
      <c r="G473" s="260"/>
      <c r="H473" s="263">
        <v>7.8099999999999996</v>
      </c>
      <c r="I473" s="264"/>
      <c r="J473" s="260"/>
      <c r="K473" s="260"/>
      <c r="L473" s="265"/>
      <c r="M473" s="266"/>
      <c r="N473" s="267"/>
      <c r="O473" s="267"/>
      <c r="P473" s="267"/>
      <c r="Q473" s="267"/>
      <c r="R473" s="267"/>
      <c r="S473" s="267"/>
      <c r="T473" s="268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T473" s="269" t="s">
        <v>200</v>
      </c>
      <c r="AU473" s="269" t="s">
        <v>80</v>
      </c>
      <c r="AV473" s="14" t="s">
        <v>82</v>
      </c>
      <c r="AW473" s="14" t="s">
        <v>30</v>
      </c>
      <c r="AX473" s="14" t="s">
        <v>73</v>
      </c>
      <c r="AY473" s="269" t="s">
        <v>189</v>
      </c>
    </row>
    <row r="474" s="15" customFormat="1">
      <c r="A474" s="15"/>
      <c r="B474" s="270"/>
      <c r="C474" s="271"/>
      <c r="D474" s="242" t="s">
        <v>200</v>
      </c>
      <c r="E474" s="272" t="s">
        <v>1</v>
      </c>
      <c r="F474" s="273" t="s">
        <v>207</v>
      </c>
      <c r="G474" s="271"/>
      <c r="H474" s="274">
        <v>9.0749999999999993</v>
      </c>
      <c r="I474" s="275"/>
      <c r="J474" s="271"/>
      <c r="K474" s="271"/>
      <c r="L474" s="276"/>
      <c r="M474" s="277"/>
      <c r="N474" s="278"/>
      <c r="O474" s="278"/>
      <c r="P474" s="278"/>
      <c r="Q474" s="278"/>
      <c r="R474" s="278"/>
      <c r="S474" s="278"/>
      <c r="T474" s="279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  <c r="AT474" s="280" t="s">
        <v>200</v>
      </c>
      <c r="AU474" s="280" t="s">
        <v>80</v>
      </c>
      <c r="AV474" s="15" t="s">
        <v>195</v>
      </c>
      <c r="AW474" s="15" t="s">
        <v>30</v>
      </c>
      <c r="AX474" s="15" t="s">
        <v>80</v>
      </c>
      <c r="AY474" s="280" t="s">
        <v>189</v>
      </c>
    </row>
    <row r="475" s="2" customFormat="1" ht="24.15" customHeight="1">
      <c r="A475" s="39"/>
      <c r="B475" s="40"/>
      <c r="C475" s="228" t="s">
        <v>427</v>
      </c>
      <c r="D475" s="228" t="s">
        <v>191</v>
      </c>
      <c r="E475" s="229" t="s">
        <v>5134</v>
      </c>
      <c r="F475" s="230" t="s">
        <v>5135</v>
      </c>
      <c r="G475" s="231" t="s">
        <v>301</v>
      </c>
      <c r="H475" s="232">
        <v>9.0749999999999993</v>
      </c>
      <c r="I475" s="233"/>
      <c r="J475" s="234">
        <f>ROUND(I475*H475,2)</f>
        <v>0</v>
      </c>
      <c r="K475" s="235"/>
      <c r="L475" s="45"/>
      <c r="M475" s="236" t="s">
        <v>1</v>
      </c>
      <c r="N475" s="237" t="s">
        <v>38</v>
      </c>
      <c r="O475" s="92"/>
      <c r="P475" s="238">
        <f>O475*H475</f>
        <v>0</v>
      </c>
      <c r="Q475" s="238">
        <v>0.38314350000000003</v>
      </c>
      <c r="R475" s="238">
        <f>Q475*H475</f>
        <v>3.4770272625</v>
      </c>
      <c r="S475" s="238">
        <v>0</v>
      </c>
      <c r="T475" s="239">
        <f>S475*H475</f>
        <v>0</v>
      </c>
      <c r="U475" s="39"/>
      <c r="V475" s="39"/>
      <c r="W475" s="39"/>
      <c r="X475" s="39"/>
      <c r="Y475" s="39"/>
      <c r="Z475" s="39"/>
      <c r="AA475" s="39"/>
      <c r="AB475" s="39"/>
      <c r="AC475" s="39"/>
      <c r="AD475" s="39"/>
      <c r="AE475" s="39"/>
      <c r="AR475" s="240" t="s">
        <v>195</v>
      </c>
      <c r="AT475" s="240" t="s">
        <v>191</v>
      </c>
      <c r="AU475" s="240" t="s">
        <v>80</v>
      </c>
      <c r="AY475" s="18" t="s">
        <v>189</v>
      </c>
      <c r="BE475" s="241">
        <f>IF(N475="základní",J475,0)</f>
        <v>0</v>
      </c>
      <c r="BF475" s="241">
        <f>IF(N475="snížená",J475,0)</f>
        <v>0</v>
      </c>
      <c r="BG475" s="241">
        <f>IF(N475="zákl. přenesená",J475,0)</f>
        <v>0</v>
      </c>
      <c r="BH475" s="241">
        <f>IF(N475="sníž. přenesená",J475,0)</f>
        <v>0</v>
      </c>
      <c r="BI475" s="241">
        <f>IF(N475="nulová",J475,0)</f>
        <v>0</v>
      </c>
      <c r="BJ475" s="18" t="s">
        <v>80</v>
      </c>
      <c r="BK475" s="241">
        <f>ROUND(I475*H475,2)</f>
        <v>0</v>
      </c>
      <c r="BL475" s="18" t="s">
        <v>195</v>
      </c>
      <c r="BM475" s="240" t="s">
        <v>5136</v>
      </c>
    </row>
    <row r="476" s="2" customFormat="1">
      <c r="A476" s="39"/>
      <c r="B476" s="40"/>
      <c r="C476" s="41"/>
      <c r="D476" s="242" t="s">
        <v>197</v>
      </c>
      <c r="E476" s="41"/>
      <c r="F476" s="243" t="s">
        <v>5135</v>
      </c>
      <c r="G476" s="41"/>
      <c r="H476" s="41"/>
      <c r="I476" s="244"/>
      <c r="J476" s="41"/>
      <c r="K476" s="41"/>
      <c r="L476" s="45"/>
      <c r="M476" s="245"/>
      <c r="N476" s="246"/>
      <c r="O476" s="92"/>
      <c r="P476" s="92"/>
      <c r="Q476" s="92"/>
      <c r="R476" s="92"/>
      <c r="S476" s="92"/>
      <c r="T476" s="93"/>
      <c r="U476" s="39"/>
      <c r="V476" s="39"/>
      <c r="W476" s="39"/>
      <c r="X476" s="39"/>
      <c r="Y476" s="39"/>
      <c r="Z476" s="39"/>
      <c r="AA476" s="39"/>
      <c r="AB476" s="39"/>
      <c r="AC476" s="39"/>
      <c r="AD476" s="39"/>
      <c r="AE476" s="39"/>
      <c r="AT476" s="18" t="s">
        <v>197</v>
      </c>
      <c r="AU476" s="18" t="s">
        <v>80</v>
      </c>
    </row>
    <row r="477" s="2" customFormat="1">
      <c r="A477" s="39"/>
      <c r="B477" s="40"/>
      <c r="C477" s="41"/>
      <c r="D477" s="247" t="s">
        <v>198</v>
      </c>
      <c r="E477" s="41"/>
      <c r="F477" s="248" t="s">
        <v>5137</v>
      </c>
      <c r="G477" s="41"/>
      <c r="H477" s="41"/>
      <c r="I477" s="244"/>
      <c r="J477" s="41"/>
      <c r="K477" s="41"/>
      <c r="L477" s="45"/>
      <c r="M477" s="245"/>
      <c r="N477" s="246"/>
      <c r="O477" s="92"/>
      <c r="P477" s="92"/>
      <c r="Q477" s="92"/>
      <c r="R477" s="92"/>
      <c r="S477" s="92"/>
      <c r="T477" s="93"/>
      <c r="U477" s="39"/>
      <c r="V477" s="39"/>
      <c r="W477" s="39"/>
      <c r="X477" s="39"/>
      <c r="Y477" s="39"/>
      <c r="Z477" s="39"/>
      <c r="AA477" s="39"/>
      <c r="AB477" s="39"/>
      <c r="AC477" s="39"/>
      <c r="AD477" s="39"/>
      <c r="AE477" s="39"/>
      <c r="AT477" s="18" t="s">
        <v>198</v>
      </c>
      <c r="AU477" s="18" t="s">
        <v>80</v>
      </c>
    </row>
    <row r="478" s="13" customFormat="1">
      <c r="A478" s="13"/>
      <c r="B478" s="249"/>
      <c r="C478" s="250"/>
      <c r="D478" s="242" t="s">
        <v>200</v>
      </c>
      <c r="E478" s="251" t="s">
        <v>1</v>
      </c>
      <c r="F478" s="252" t="s">
        <v>4961</v>
      </c>
      <c r="G478" s="250"/>
      <c r="H478" s="251" t="s">
        <v>1</v>
      </c>
      <c r="I478" s="253"/>
      <c r="J478" s="250"/>
      <c r="K478" s="250"/>
      <c r="L478" s="254"/>
      <c r="M478" s="255"/>
      <c r="N478" s="256"/>
      <c r="O478" s="256"/>
      <c r="P478" s="256"/>
      <c r="Q478" s="256"/>
      <c r="R478" s="256"/>
      <c r="S478" s="256"/>
      <c r="T478" s="257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T478" s="258" t="s">
        <v>200</v>
      </c>
      <c r="AU478" s="258" t="s">
        <v>80</v>
      </c>
      <c r="AV478" s="13" t="s">
        <v>80</v>
      </c>
      <c r="AW478" s="13" t="s">
        <v>30</v>
      </c>
      <c r="AX478" s="13" t="s">
        <v>73</v>
      </c>
      <c r="AY478" s="258" t="s">
        <v>189</v>
      </c>
    </row>
    <row r="479" s="13" customFormat="1">
      <c r="A479" s="13"/>
      <c r="B479" s="249"/>
      <c r="C479" s="250"/>
      <c r="D479" s="242" t="s">
        <v>200</v>
      </c>
      <c r="E479" s="251" t="s">
        <v>1</v>
      </c>
      <c r="F479" s="252" t="s">
        <v>4962</v>
      </c>
      <c r="G479" s="250"/>
      <c r="H479" s="251" t="s">
        <v>1</v>
      </c>
      <c r="I479" s="253"/>
      <c r="J479" s="250"/>
      <c r="K479" s="250"/>
      <c r="L479" s="254"/>
      <c r="M479" s="255"/>
      <c r="N479" s="256"/>
      <c r="O479" s="256"/>
      <c r="P479" s="256"/>
      <c r="Q479" s="256"/>
      <c r="R479" s="256"/>
      <c r="S479" s="256"/>
      <c r="T479" s="257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T479" s="258" t="s">
        <v>200</v>
      </c>
      <c r="AU479" s="258" t="s">
        <v>80</v>
      </c>
      <c r="AV479" s="13" t="s">
        <v>80</v>
      </c>
      <c r="AW479" s="13" t="s">
        <v>30</v>
      </c>
      <c r="AX479" s="13" t="s">
        <v>73</v>
      </c>
      <c r="AY479" s="258" t="s">
        <v>189</v>
      </c>
    </row>
    <row r="480" s="14" customFormat="1">
      <c r="A480" s="14"/>
      <c r="B480" s="259"/>
      <c r="C480" s="260"/>
      <c r="D480" s="242" t="s">
        <v>200</v>
      </c>
      <c r="E480" s="261" t="s">
        <v>1</v>
      </c>
      <c r="F480" s="262" t="s">
        <v>4963</v>
      </c>
      <c r="G480" s="260"/>
      <c r="H480" s="263">
        <v>1.2649999999999999</v>
      </c>
      <c r="I480" s="264"/>
      <c r="J480" s="260"/>
      <c r="K480" s="260"/>
      <c r="L480" s="265"/>
      <c r="M480" s="266"/>
      <c r="N480" s="267"/>
      <c r="O480" s="267"/>
      <c r="P480" s="267"/>
      <c r="Q480" s="267"/>
      <c r="R480" s="267"/>
      <c r="S480" s="267"/>
      <c r="T480" s="268"/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T480" s="269" t="s">
        <v>200</v>
      </c>
      <c r="AU480" s="269" t="s">
        <v>80</v>
      </c>
      <c r="AV480" s="14" t="s">
        <v>82</v>
      </c>
      <c r="AW480" s="14" t="s">
        <v>30</v>
      </c>
      <c r="AX480" s="14" t="s">
        <v>73</v>
      </c>
      <c r="AY480" s="269" t="s">
        <v>189</v>
      </c>
    </row>
    <row r="481" s="14" customFormat="1">
      <c r="A481" s="14"/>
      <c r="B481" s="259"/>
      <c r="C481" s="260"/>
      <c r="D481" s="242" t="s">
        <v>200</v>
      </c>
      <c r="E481" s="261" t="s">
        <v>1</v>
      </c>
      <c r="F481" s="262" t="s">
        <v>4964</v>
      </c>
      <c r="G481" s="260"/>
      <c r="H481" s="263">
        <v>7.8099999999999996</v>
      </c>
      <c r="I481" s="264"/>
      <c r="J481" s="260"/>
      <c r="K481" s="260"/>
      <c r="L481" s="265"/>
      <c r="M481" s="266"/>
      <c r="N481" s="267"/>
      <c r="O481" s="267"/>
      <c r="P481" s="267"/>
      <c r="Q481" s="267"/>
      <c r="R481" s="267"/>
      <c r="S481" s="267"/>
      <c r="T481" s="268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T481" s="269" t="s">
        <v>200</v>
      </c>
      <c r="AU481" s="269" t="s">
        <v>80</v>
      </c>
      <c r="AV481" s="14" t="s">
        <v>82</v>
      </c>
      <c r="AW481" s="14" t="s">
        <v>30</v>
      </c>
      <c r="AX481" s="14" t="s">
        <v>73</v>
      </c>
      <c r="AY481" s="269" t="s">
        <v>189</v>
      </c>
    </row>
    <row r="482" s="15" customFormat="1">
      <c r="A482" s="15"/>
      <c r="B482" s="270"/>
      <c r="C482" s="271"/>
      <c r="D482" s="242" t="s">
        <v>200</v>
      </c>
      <c r="E482" s="272" t="s">
        <v>1</v>
      </c>
      <c r="F482" s="273" t="s">
        <v>207</v>
      </c>
      <c r="G482" s="271"/>
      <c r="H482" s="274">
        <v>9.0749999999999993</v>
      </c>
      <c r="I482" s="275"/>
      <c r="J482" s="271"/>
      <c r="K482" s="271"/>
      <c r="L482" s="276"/>
      <c r="M482" s="277"/>
      <c r="N482" s="278"/>
      <c r="O482" s="278"/>
      <c r="P482" s="278"/>
      <c r="Q482" s="278"/>
      <c r="R482" s="278"/>
      <c r="S482" s="278"/>
      <c r="T482" s="279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T482" s="280" t="s">
        <v>200</v>
      </c>
      <c r="AU482" s="280" t="s">
        <v>80</v>
      </c>
      <c r="AV482" s="15" t="s">
        <v>195</v>
      </c>
      <c r="AW482" s="15" t="s">
        <v>30</v>
      </c>
      <c r="AX482" s="15" t="s">
        <v>80</v>
      </c>
      <c r="AY482" s="280" t="s">
        <v>189</v>
      </c>
    </row>
    <row r="483" s="2" customFormat="1" ht="24.15" customHeight="1">
      <c r="A483" s="39"/>
      <c r="B483" s="40"/>
      <c r="C483" s="228" t="s">
        <v>441</v>
      </c>
      <c r="D483" s="228" t="s">
        <v>191</v>
      </c>
      <c r="E483" s="229" t="s">
        <v>5138</v>
      </c>
      <c r="F483" s="230" t="s">
        <v>5139</v>
      </c>
      <c r="G483" s="231" t="s">
        <v>301</v>
      </c>
      <c r="H483" s="232">
        <v>9.0749999999999993</v>
      </c>
      <c r="I483" s="233"/>
      <c r="J483" s="234">
        <f>ROUND(I483*H483,2)</f>
        <v>0</v>
      </c>
      <c r="K483" s="235"/>
      <c r="L483" s="45"/>
      <c r="M483" s="236" t="s">
        <v>1</v>
      </c>
      <c r="N483" s="237" t="s">
        <v>38</v>
      </c>
      <c r="O483" s="92"/>
      <c r="P483" s="238">
        <f>O483*H483</f>
        <v>0</v>
      </c>
      <c r="Q483" s="238">
        <v>0.1837</v>
      </c>
      <c r="R483" s="238">
        <f>Q483*H483</f>
        <v>1.6670775</v>
      </c>
      <c r="S483" s="238">
        <v>0</v>
      </c>
      <c r="T483" s="239">
        <f>S483*H483</f>
        <v>0</v>
      </c>
      <c r="U483" s="39"/>
      <c r="V483" s="39"/>
      <c r="W483" s="39"/>
      <c r="X483" s="39"/>
      <c r="Y483" s="39"/>
      <c r="Z483" s="39"/>
      <c r="AA483" s="39"/>
      <c r="AB483" s="39"/>
      <c r="AC483" s="39"/>
      <c r="AD483" s="39"/>
      <c r="AE483" s="39"/>
      <c r="AR483" s="240" t="s">
        <v>195</v>
      </c>
      <c r="AT483" s="240" t="s">
        <v>191</v>
      </c>
      <c r="AU483" s="240" t="s">
        <v>80</v>
      </c>
      <c r="AY483" s="18" t="s">
        <v>189</v>
      </c>
      <c r="BE483" s="241">
        <f>IF(N483="základní",J483,0)</f>
        <v>0</v>
      </c>
      <c r="BF483" s="241">
        <f>IF(N483="snížená",J483,0)</f>
        <v>0</v>
      </c>
      <c r="BG483" s="241">
        <f>IF(N483="zákl. přenesená",J483,0)</f>
        <v>0</v>
      </c>
      <c r="BH483" s="241">
        <f>IF(N483="sníž. přenesená",J483,0)</f>
        <v>0</v>
      </c>
      <c r="BI483" s="241">
        <f>IF(N483="nulová",J483,0)</f>
        <v>0</v>
      </c>
      <c r="BJ483" s="18" t="s">
        <v>80</v>
      </c>
      <c r="BK483" s="241">
        <f>ROUND(I483*H483,2)</f>
        <v>0</v>
      </c>
      <c r="BL483" s="18" t="s">
        <v>195</v>
      </c>
      <c r="BM483" s="240" t="s">
        <v>5140</v>
      </c>
    </row>
    <row r="484" s="2" customFormat="1">
      <c r="A484" s="39"/>
      <c r="B484" s="40"/>
      <c r="C484" s="41"/>
      <c r="D484" s="242" t="s">
        <v>197</v>
      </c>
      <c r="E484" s="41"/>
      <c r="F484" s="243" t="s">
        <v>5139</v>
      </c>
      <c r="G484" s="41"/>
      <c r="H484" s="41"/>
      <c r="I484" s="244"/>
      <c r="J484" s="41"/>
      <c r="K484" s="41"/>
      <c r="L484" s="45"/>
      <c r="M484" s="245"/>
      <c r="N484" s="246"/>
      <c r="O484" s="92"/>
      <c r="P484" s="92"/>
      <c r="Q484" s="92"/>
      <c r="R484" s="92"/>
      <c r="S484" s="92"/>
      <c r="T484" s="93"/>
      <c r="U484" s="39"/>
      <c r="V484" s="39"/>
      <c r="W484" s="39"/>
      <c r="X484" s="39"/>
      <c r="Y484" s="39"/>
      <c r="Z484" s="39"/>
      <c r="AA484" s="39"/>
      <c r="AB484" s="39"/>
      <c r="AC484" s="39"/>
      <c r="AD484" s="39"/>
      <c r="AE484" s="39"/>
      <c r="AT484" s="18" t="s">
        <v>197</v>
      </c>
      <c r="AU484" s="18" t="s">
        <v>80</v>
      </c>
    </row>
    <row r="485" s="2" customFormat="1">
      <c r="A485" s="39"/>
      <c r="B485" s="40"/>
      <c r="C485" s="41"/>
      <c r="D485" s="247" t="s">
        <v>198</v>
      </c>
      <c r="E485" s="41"/>
      <c r="F485" s="248" t="s">
        <v>5141</v>
      </c>
      <c r="G485" s="41"/>
      <c r="H485" s="41"/>
      <c r="I485" s="244"/>
      <c r="J485" s="41"/>
      <c r="K485" s="41"/>
      <c r="L485" s="45"/>
      <c r="M485" s="245"/>
      <c r="N485" s="246"/>
      <c r="O485" s="92"/>
      <c r="P485" s="92"/>
      <c r="Q485" s="92"/>
      <c r="R485" s="92"/>
      <c r="S485" s="92"/>
      <c r="T485" s="93"/>
      <c r="U485" s="39"/>
      <c r="V485" s="39"/>
      <c r="W485" s="39"/>
      <c r="X485" s="39"/>
      <c r="Y485" s="39"/>
      <c r="Z485" s="39"/>
      <c r="AA485" s="39"/>
      <c r="AB485" s="39"/>
      <c r="AC485" s="39"/>
      <c r="AD485" s="39"/>
      <c r="AE485" s="39"/>
      <c r="AT485" s="18" t="s">
        <v>198</v>
      </c>
      <c r="AU485" s="18" t="s">
        <v>80</v>
      </c>
    </row>
    <row r="486" s="13" customFormat="1">
      <c r="A486" s="13"/>
      <c r="B486" s="249"/>
      <c r="C486" s="250"/>
      <c r="D486" s="242" t="s">
        <v>200</v>
      </c>
      <c r="E486" s="251" t="s">
        <v>1</v>
      </c>
      <c r="F486" s="252" t="s">
        <v>4961</v>
      </c>
      <c r="G486" s="250"/>
      <c r="H486" s="251" t="s">
        <v>1</v>
      </c>
      <c r="I486" s="253"/>
      <c r="J486" s="250"/>
      <c r="K486" s="250"/>
      <c r="L486" s="254"/>
      <c r="M486" s="255"/>
      <c r="N486" s="256"/>
      <c r="O486" s="256"/>
      <c r="P486" s="256"/>
      <c r="Q486" s="256"/>
      <c r="R486" s="256"/>
      <c r="S486" s="256"/>
      <c r="T486" s="257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T486" s="258" t="s">
        <v>200</v>
      </c>
      <c r="AU486" s="258" t="s">
        <v>80</v>
      </c>
      <c r="AV486" s="13" t="s">
        <v>80</v>
      </c>
      <c r="AW486" s="13" t="s">
        <v>30</v>
      </c>
      <c r="AX486" s="13" t="s">
        <v>73</v>
      </c>
      <c r="AY486" s="258" t="s">
        <v>189</v>
      </c>
    </row>
    <row r="487" s="13" customFormat="1">
      <c r="A487" s="13"/>
      <c r="B487" s="249"/>
      <c r="C487" s="250"/>
      <c r="D487" s="242" t="s">
        <v>200</v>
      </c>
      <c r="E487" s="251" t="s">
        <v>1</v>
      </c>
      <c r="F487" s="252" t="s">
        <v>4962</v>
      </c>
      <c r="G487" s="250"/>
      <c r="H487" s="251" t="s">
        <v>1</v>
      </c>
      <c r="I487" s="253"/>
      <c r="J487" s="250"/>
      <c r="K487" s="250"/>
      <c r="L487" s="254"/>
      <c r="M487" s="255"/>
      <c r="N487" s="256"/>
      <c r="O487" s="256"/>
      <c r="P487" s="256"/>
      <c r="Q487" s="256"/>
      <c r="R487" s="256"/>
      <c r="S487" s="256"/>
      <c r="T487" s="257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T487" s="258" t="s">
        <v>200</v>
      </c>
      <c r="AU487" s="258" t="s">
        <v>80</v>
      </c>
      <c r="AV487" s="13" t="s">
        <v>80</v>
      </c>
      <c r="AW487" s="13" t="s">
        <v>30</v>
      </c>
      <c r="AX487" s="13" t="s">
        <v>73</v>
      </c>
      <c r="AY487" s="258" t="s">
        <v>189</v>
      </c>
    </row>
    <row r="488" s="14" customFormat="1">
      <c r="A488" s="14"/>
      <c r="B488" s="259"/>
      <c r="C488" s="260"/>
      <c r="D488" s="242" t="s">
        <v>200</v>
      </c>
      <c r="E488" s="261" t="s">
        <v>1</v>
      </c>
      <c r="F488" s="262" t="s">
        <v>4963</v>
      </c>
      <c r="G488" s="260"/>
      <c r="H488" s="263">
        <v>1.2649999999999999</v>
      </c>
      <c r="I488" s="264"/>
      <c r="J488" s="260"/>
      <c r="K488" s="260"/>
      <c r="L488" s="265"/>
      <c r="M488" s="266"/>
      <c r="N488" s="267"/>
      <c r="O488" s="267"/>
      <c r="P488" s="267"/>
      <c r="Q488" s="267"/>
      <c r="R488" s="267"/>
      <c r="S488" s="267"/>
      <c r="T488" s="268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T488" s="269" t="s">
        <v>200</v>
      </c>
      <c r="AU488" s="269" t="s">
        <v>80</v>
      </c>
      <c r="AV488" s="14" t="s">
        <v>82</v>
      </c>
      <c r="AW488" s="14" t="s">
        <v>30</v>
      </c>
      <c r="AX488" s="14" t="s">
        <v>73</v>
      </c>
      <c r="AY488" s="269" t="s">
        <v>189</v>
      </c>
    </row>
    <row r="489" s="14" customFormat="1">
      <c r="A489" s="14"/>
      <c r="B489" s="259"/>
      <c r="C489" s="260"/>
      <c r="D489" s="242" t="s">
        <v>200</v>
      </c>
      <c r="E489" s="261" t="s">
        <v>1</v>
      </c>
      <c r="F489" s="262" t="s">
        <v>4964</v>
      </c>
      <c r="G489" s="260"/>
      <c r="H489" s="263">
        <v>7.8099999999999996</v>
      </c>
      <c r="I489" s="264"/>
      <c r="J489" s="260"/>
      <c r="K489" s="260"/>
      <c r="L489" s="265"/>
      <c r="M489" s="266"/>
      <c r="N489" s="267"/>
      <c r="O489" s="267"/>
      <c r="P489" s="267"/>
      <c r="Q489" s="267"/>
      <c r="R489" s="267"/>
      <c r="S489" s="267"/>
      <c r="T489" s="268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T489" s="269" t="s">
        <v>200</v>
      </c>
      <c r="AU489" s="269" t="s">
        <v>80</v>
      </c>
      <c r="AV489" s="14" t="s">
        <v>82</v>
      </c>
      <c r="AW489" s="14" t="s">
        <v>30</v>
      </c>
      <c r="AX489" s="14" t="s">
        <v>73</v>
      </c>
      <c r="AY489" s="269" t="s">
        <v>189</v>
      </c>
    </row>
    <row r="490" s="15" customFormat="1">
      <c r="A490" s="15"/>
      <c r="B490" s="270"/>
      <c r="C490" s="271"/>
      <c r="D490" s="242" t="s">
        <v>200</v>
      </c>
      <c r="E490" s="272" t="s">
        <v>1</v>
      </c>
      <c r="F490" s="273" t="s">
        <v>207</v>
      </c>
      <c r="G490" s="271"/>
      <c r="H490" s="274">
        <v>9.0749999999999993</v>
      </c>
      <c r="I490" s="275"/>
      <c r="J490" s="271"/>
      <c r="K490" s="271"/>
      <c r="L490" s="276"/>
      <c r="M490" s="277"/>
      <c r="N490" s="278"/>
      <c r="O490" s="278"/>
      <c r="P490" s="278"/>
      <c r="Q490" s="278"/>
      <c r="R490" s="278"/>
      <c r="S490" s="278"/>
      <c r="T490" s="279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T490" s="280" t="s">
        <v>200</v>
      </c>
      <c r="AU490" s="280" t="s">
        <v>80</v>
      </c>
      <c r="AV490" s="15" t="s">
        <v>195</v>
      </c>
      <c r="AW490" s="15" t="s">
        <v>30</v>
      </c>
      <c r="AX490" s="15" t="s">
        <v>80</v>
      </c>
      <c r="AY490" s="280" t="s">
        <v>189</v>
      </c>
    </row>
    <row r="491" s="12" customFormat="1" ht="25.92" customHeight="1">
      <c r="A491" s="12"/>
      <c r="B491" s="212"/>
      <c r="C491" s="213"/>
      <c r="D491" s="214" t="s">
        <v>72</v>
      </c>
      <c r="E491" s="215" t="s">
        <v>247</v>
      </c>
      <c r="F491" s="215" t="s">
        <v>1226</v>
      </c>
      <c r="G491" s="213"/>
      <c r="H491" s="213"/>
      <c r="I491" s="216"/>
      <c r="J491" s="217">
        <f>BK491</f>
        <v>0</v>
      </c>
      <c r="K491" s="213"/>
      <c r="L491" s="218"/>
      <c r="M491" s="219"/>
      <c r="N491" s="220"/>
      <c r="O491" s="220"/>
      <c r="P491" s="221">
        <f>SUM(P492:P684)</f>
        <v>0</v>
      </c>
      <c r="Q491" s="220"/>
      <c r="R491" s="221">
        <f>SUM(R492:R684)</f>
        <v>22.462523344000004</v>
      </c>
      <c r="S491" s="220"/>
      <c r="T491" s="222">
        <f>SUM(T492:T684)</f>
        <v>0</v>
      </c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  <c r="AE491" s="12"/>
      <c r="AR491" s="223" t="s">
        <v>80</v>
      </c>
      <c r="AT491" s="224" t="s">
        <v>72</v>
      </c>
      <c r="AU491" s="224" t="s">
        <v>73</v>
      </c>
      <c r="AY491" s="223" t="s">
        <v>189</v>
      </c>
      <c r="BK491" s="225">
        <f>SUM(BK492:BK684)</f>
        <v>0</v>
      </c>
    </row>
    <row r="492" s="2" customFormat="1" ht="24.15" customHeight="1">
      <c r="A492" s="39"/>
      <c r="B492" s="40"/>
      <c r="C492" s="228" t="s">
        <v>463</v>
      </c>
      <c r="D492" s="228" t="s">
        <v>191</v>
      </c>
      <c r="E492" s="229" t="s">
        <v>5142</v>
      </c>
      <c r="F492" s="230" t="s">
        <v>5143</v>
      </c>
      <c r="G492" s="231" t="s">
        <v>466</v>
      </c>
      <c r="H492" s="232">
        <v>7</v>
      </c>
      <c r="I492" s="233"/>
      <c r="J492" s="234">
        <f>ROUND(I492*H492,2)</f>
        <v>0</v>
      </c>
      <c r="K492" s="235"/>
      <c r="L492" s="45"/>
      <c r="M492" s="236" t="s">
        <v>1</v>
      </c>
      <c r="N492" s="237" t="s">
        <v>38</v>
      </c>
      <c r="O492" s="92"/>
      <c r="P492" s="238">
        <f>O492*H492</f>
        <v>0</v>
      </c>
      <c r="Q492" s="238">
        <v>0.0013140999999999999</v>
      </c>
      <c r="R492" s="238">
        <f>Q492*H492</f>
        <v>0.0091986999999999989</v>
      </c>
      <c r="S492" s="238">
        <v>0</v>
      </c>
      <c r="T492" s="239">
        <f>S492*H492</f>
        <v>0</v>
      </c>
      <c r="U492" s="39"/>
      <c r="V492" s="39"/>
      <c r="W492" s="39"/>
      <c r="X492" s="39"/>
      <c r="Y492" s="39"/>
      <c r="Z492" s="39"/>
      <c r="AA492" s="39"/>
      <c r="AB492" s="39"/>
      <c r="AC492" s="39"/>
      <c r="AD492" s="39"/>
      <c r="AE492" s="39"/>
      <c r="AR492" s="240" t="s">
        <v>195</v>
      </c>
      <c r="AT492" s="240" t="s">
        <v>191</v>
      </c>
      <c r="AU492" s="240" t="s">
        <v>80</v>
      </c>
      <c r="AY492" s="18" t="s">
        <v>189</v>
      </c>
      <c r="BE492" s="241">
        <f>IF(N492="základní",J492,0)</f>
        <v>0</v>
      </c>
      <c r="BF492" s="241">
        <f>IF(N492="snížená",J492,0)</f>
        <v>0</v>
      </c>
      <c r="BG492" s="241">
        <f>IF(N492="zákl. přenesená",J492,0)</f>
        <v>0</v>
      </c>
      <c r="BH492" s="241">
        <f>IF(N492="sníž. přenesená",J492,0)</f>
        <v>0</v>
      </c>
      <c r="BI492" s="241">
        <f>IF(N492="nulová",J492,0)</f>
        <v>0</v>
      </c>
      <c r="BJ492" s="18" t="s">
        <v>80</v>
      </c>
      <c r="BK492" s="241">
        <f>ROUND(I492*H492,2)</f>
        <v>0</v>
      </c>
      <c r="BL492" s="18" t="s">
        <v>195</v>
      </c>
      <c r="BM492" s="240" t="s">
        <v>5144</v>
      </c>
    </row>
    <row r="493" s="2" customFormat="1">
      <c r="A493" s="39"/>
      <c r="B493" s="40"/>
      <c r="C493" s="41"/>
      <c r="D493" s="242" t="s">
        <v>197</v>
      </c>
      <c r="E493" s="41"/>
      <c r="F493" s="243" t="s">
        <v>5143</v>
      </c>
      <c r="G493" s="41"/>
      <c r="H493" s="41"/>
      <c r="I493" s="244"/>
      <c r="J493" s="41"/>
      <c r="K493" s="41"/>
      <c r="L493" s="45"/>
      <c r="M493" s="245"/>
      <c r="N493" s="246"/>
      <c r="O493" s="92"/>
      <c r="P493" s="92"/>
      <c r="Q493" s="92"/>
      <c r="R493" s="92"/>
      <c r="S493" s="92"/>
      <c r="T493" s="93"/>
      <c r="U493" s="39"/>
      <c r="V493" s="39"/>
      <c r="W493" s="39"/>
      <c r="X493" s="39"/>
      <c r="Y493" s="39"/>
      <c r="Z493" s="39"/>
      <c r="AA493" s="39"/>
      <c r="AB493" s="39"/>
      <c r="AC493" s="39"/>
      <c r="AD493" s="39"/>
      <c r="AE493" s="39"/>
      <c r="AT493" s="18" t="s">
        <v>197</v>
      </c>
      <c r="AU493" s="18" t="s">
        <v>80</v>
      </c>
    </row>
    <row r="494" s="2" customFormat="1">
      <c r="A494" s="39"/>
      <c r="B494" s="40"/>
      <c r="C494" s="41"/>
      <c r="D494" s="247" t="s">
        <v>198</v>
      </c>
      <c r="E494" s="41"/>
      <c r="F494" s="248" t="s">
        <v>5145</v>
      </c>
      <c r="G494" s="41"/>
      <c r="H494" s="41"/>
      <c r="I494" s="244"/>
      <c r="J494" s="41"/>
      <c r="K494" s="41"/>
      <c r="L494" s="45"/>
      <c r="M494" s="245"/>
      <c r="N494" s="246"/>
      <c r="O494" s="92"/>
      <c r="P494" s="92"/>
      <c r="Q494" s="92"/>
      <c r="R494" s="92"/>
      <c r="S494" s="92"/>
      <c r="T494" s="93"/>
      <c r="U494" s="39"/>
      <c r="V494" s="39"/>
      <c r="W494" s="39"/>
      <c r="X494" s="39"/>
      <c r="Y494" s="39"/>
      <c r="Z494" s="39"/>
      <c r="AA494" s="39"/>
      <c r="AB494" s="39"/>
      <c r="AC494" s="39"/>
      <c r="AD494" s="39"/>
      <c r="AE494" s="39"/>
      <c r="AT494" s="18" t="s">
        <v>198</v>
      </c>
      <c r="AU494" s="18" t="s">
        <v>80</v>
      </c>
    </row>
    <row r="495" s="14" customFormat="1">
      <c r="A495" s="14"/>
      <c r="B495" s="259"/>
      <c r="C495" s="260"/>
      <c r="D495" s="242" t="s">
        <v>200</v>
      </c>
      <c r="E495" s="261" t="s">
        <v>1</v>
      </c>
      <c r="F495" s="262" t="s">
        <v>5146</v>
      </c>
      <c r="G495" s="260"/>
      <c r="H495" s="263">
        <v>7</v>
      </c>
      <c r="I495" s="264"/>
      <c r="J495" s="260"/>
      <c r="K495" s="260"/>
      <c r="L495" s="265"/>
      <c r="M495" s="266"/>
      <c r="N495" s="267"/>
      <c r="O495" s="267"/>
      <c r="P495" s="267"/>
      <c r="Q495" s="267"/>
      <c r="R495" s="267"/>
      <c r="S495" s="267"/>
      <c r="T495" s="268"/>
      <c r="U495" s="14"/>
      <c r="V495" s="14"/>
      <c r="W495" s="14"/>
      <c r="X495" s="14"/>
      <c r="Y495" s="14"/>
      <c r="Z495" s="14"/>
      <c r="AA495" s="14"/>
      <c r="AB495" s="14"/>
      <c r="AC495" s="14"/>
      <c r="AD495" s="14"/>
      <c r="AE495" s="14"/>
      <c r="AT495" s="269" t="s">
        <v>200</v>
      </c>
      <c r="AU495" s="269" t="s">
        <v>80</v>
      </c>
      <c r="AV495" s="14" t="s">
        <v>82</v>
      </c>
      <c r="AW495" s="14" t="s">
        <v>30</v>
      </c>
      <c r="AX495" s="14" t="s">
        <v>73</v>
      </c>
      <c r="AY495" s="269" t="s">
        <v>189</v>
      </c>
    </row>
    <row r="496" s="15" customFormat="1">
      <c r="A496" s="15"/>
      <c r="B496" s="270"/>
      <c r="C496" s="271"/>
      <c r="D496" s="242" t="s">
        <v>200</v>
      </c>
      <c r="E496" s="272" t="s">
        <v>1</v>
      </c>
      <c r="F496" s="273" t="s">
        <v>207</v>
      </c>
      <c r="G496" s="271"/>
      <c r="H496" s="274">
        <v>7</v>
      </c>
      <c r="I496" s="275"/>
      <c r="J496" s="271"/>
      <c r="K496" s="271"/>
      <c r="L496" s="276"/>
      <c r="M496" s="277"/>
      <c r="N496" s="278"/>
      <c r="O496" s="278"/>
      <c r="P496" s="278"/>
      <c r="Q496" s="278"/>
      <c r="R496" s="278"/>
      <c r="S496" s="278"/>
      <c r="T496" s="279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  <c r="AE496" s="15"/>
      <c r="AT496" s="280" t="s">
        <v>200</v>
      </c>
      <c r="AU496" s="280" t="s">
        <v>80</v>
      </c>
      <c r="AV496" s="15" t="s">
        <v>195</v>
      </c>
      <c r="AW496" s="15" t="s">
        <v>30</v>
      </c>
      <c r="AX496" s="15" t="s">
        <v>80</v>
      </c>
      <c r="AY496" s="280" t="s">
        <v>189</v>
      </c>
    </row>
    <row r="497" s="2" customFormat="1" ht="24.15" customHeight="1">
      <c r="A497" s="39"/>
      <c r="B497" s="40"/>
      <c r="C497" s="228" t="s">
        <v>471</v>
      </c>
      <c r="D497" s="228" t="s">
        <v>191</v>
      </c>
      <c r="E497" s="229" t="s">
        <v>5147</v>
      </c>
      <c r="F497" s="230" t="s">
        <v>5148</v>
      </c>
      <c r="G497" s="231" t="s">
        <v>466</v>
      </c>
      <c r="H497" s="232">
        <v>28</v>
      </c>
      <c r="I497" s="233"/>
      <c r="J497" s="234">
        <f>ROUND(I497*H497,2)</f>
        <v>0</v>
      </c>
      <c r="K497" s="235"/>
      <c r="L497" s="45"/>
      <c r="M497" s="236" t="s">
        <v>1</v>
      </c>
      <c r="N497" s="237" t="s">
        <v>38</v>
      </c>
      <c r="O497" s="92"/>
      <c r="P497" s="238">
        <f>O497*H497</f>
        <v>0</v>
      </c>
      <c r="Q497" s="238">
        <v>1.1E-05</v>
      </c>
      <c r="R497" s="238">
        <f>Q497*H497</f>
        <v>0.00030800000000000001</v>
      </c>
      <c r="S497" s="238">
        <v>0</v>
      </c>
      <c r="T497" s="239">
        <f>S497*H497</f>
        <v>0</v>
      </c>
      <c r="U497" s="39"/>
      <c r="V497" s="39"/>
      <c r="W497" s="39"/>
      <c r="X497" s="39"/>
      <c r="Y497" s="39"/>
      <c r="Z497" s="39"/>
      <c r="AA497" s="39"/>
      <c r="AB497" s="39"/>
      <c r="AC497" s="39"/>
      <c r="AD497" s="39"/>
      <c r="AE497" s="39"/>
      <c r="AR497" s="240" t="s">
        <v>195</v>
      </c>
      <c r="AT497" s="240" t="s">
        <v>191</v>
      </c>
      <c r="AU497" s="240" t="s">
        <v>80</v>
      </c>
      <c r="AY497" s="18" t="s">
        <v>189</v>
      </c>
      <c r="BE497" s="241">
        <f>IF(N497="základní",J497,0)</f>
        <v>0</v>
      </c>
      <c r="BF497" s="241">
        <f>IF(N497="snížená",J497,0)</f>
        <v>0</v>
      </c>
      <c r="BG497" s="241">
        <f>IF(N497="zákl. přenesená",J497,0)</f>
        <v>0</v>
      </c>
      <c r="BH497" s="241">
        <f>IF(N497="sníž. přenesená",J497,0)</f>
        <v>0</v>
      </c>
      <c r="BI497" s="241">
        <f>IF(N497="nulová",J497,0)</f>
        <v>0</v>
      </c>
      <c r="BJ497" s="18" t="s">
        <v>80</v>
      </c>
      <c r="BK497" s="241">
        <f>ROUND(I497*H497,2)</f>
        <v>0</v>
      </c>
      <c r="BL497" s="18" t="s">
        <v>195</v>
      </c>
      <c r="BM497" s="240" t="s">
        <v>5149</v>
      </c>
    </row>
    <row r="498" s="2" customFormat="1">
      <c r="A498" s="39"/>
      <c r="B498" s="40"/>
      <c r="C498" s="41"/>
      <c r="D498" s="242" t="s">
        <v>197</v>
      </c>
      <c r="E498" s="41"/>
      <c r="F498" s="243" t="s">
        <v>5148</v>
      </c>
      <c r="G498" s="41"/>
      <c r="H498" s="41"/>
      <c r="I498" s="244"/>
      <c r="J498" s="41"/>
      <c r="K498" s="41"/>
      <c r="L498" s="45"/>
      <c r="M498" s="245"/>
      <c r="N498" s="246"/>
      <c r="O498" s="92"/>
      <c r="P498" s="92"/>
      <c r="Q498" s="92"/>
      <c r="R498" s="92"/>
      <c r="S498" s="92"/>
      <c r="T498" s="93"/>
      <c r="U498" s="39"/>
      <c r="V498" s="39"/>
      <c r="W498" s="39"/>
      <c r="X498" s="39"/>
      <c r="Y498" s="39"/>
      <c r="Z498" s="39"/>
      <c r="AA498" s="39"/>
      <c r="AB498" s="39"/>
      <c r="AC498" s="39"/>
      <c r="AD498" s="39"/>
      <c r="AE498" s="39"/>
      <c r="AT498" s="18" t="s">
        <v>197</v>
      </c>
      <c r="AU498" s="18" t="s">
        <v>80</v>
      </c>
    </row>
    <row r="499" s="2" customFormat="1">
      <c r="A499" s="39"/>
      <c r="B499" s="40"/>
      <c r="C499" s="41"/>
      <c r="D499" s="247" t="s">
        <v>198</v>
      </c>
      <c r="E499" s="41"/>
      <c r="F499" s="248" t="s">
        <v>5150</v>
      </c>
      <c r="G499" s="41"/>
      <c r="H499" s="41"/>
      <c r="I499" s="244"/>
      <c r="J499" s="41"/>
      <c r="K499" s="41"/>
      <c r="L499" s="45"/>
      <c r="M499" s="245"/>
      <c r="N499" s="246"/>
      <c r="O499" s="92"/>
      <c r="P499" s="92"/>
      <c r="Q499" s="92"/>
      <c r="R499" s="92"/>
      <c r="S499" s="92"/>
      <c r="T499" s="93"/>
      <c r="U499" s="39"/>
      <c r="V499" s="39"/>
      <c r="W499" s="39"/>
      <c r="X499" s="39"/>
      <c r="Y499" s="39"/>
      <c r="Z499" s="39"/>
      <c r="AA499" s="39"/>
      <c r="AB499" s="39"/>
      <c r="AC499" s="39"/>
      <c r="AD499" s="39"/>
      <c r="AE499" s="39"/>
      <c r="AT499" s="18" t="s">
        <v>198</v>
      </c>
      <c r="AU499" s="18" t="s">
        <v>80</v>
      </c>
    </row>
    <row r="500" s="13" customFormat="1">
      <c r="A500" s="13"/>
      <c r="B500" s="249"/>
      <c r="C500" s="250"/>
      <c r="D500" s="242" t="s">
        <v>200</v>
      </c>
      <c r="E500" s="251" t="s">
        <v>1</v>
      </c>
      <c r="F500" s="252" t="s">
        <v>5151</v>
      </c>
      <c r="G500" s="250"/>
      <c r="H500" s="251" t="s">
        <v>1</v>
      </c>
      <c r="I500" s="253"/>
      <c r="J500" s="250"/>
      <c r="K500" s="250"/>
      <c r="L500" s="254"/>
      <c r="M500" s="255"/>
      <c r="N500" s="256"/>
      <c r="O500" s="256"/>
      <c r="P500" s="256"/>
      <c r="Q500" s="256"/>
      <c r="R500" s="256"/>
      <c r="S500" s="256"/>
      <c r="T500" s="257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T500" s="258" t="s">
        <v>200</v>
      </c>
      <c r="AU500" s="258" t="s">
        <v>80</v>
      </c>
      <c r="AV500" s="13" t="s">
        <v>80</v>
      </c>
      <c r="AW500" s="13" t="s">
        <v>30</v>
      </c>
      <c r="AX500" s="13" t="s">
        <v>73</v>
      </c>
      <c r="AY500" s="258" t="s">
        <v>189</v>
      </c>
    </row>
    <row r="501" s="14" customFormat="1">
      <c r="A501" s="14"/>
      <c r="B501" s="259"/>
      <c r="C501" s="260"/>
      <c r="D501" s="242" t="s">
        <v>200</v>
      </c>
      <c r="E501" s="261" t="s">
        <v>1</v>
      </c>
      <c r="F501" s="262" t="s">
        <v>5152</v>
      </c>
      <c r="G501" s="260"/>
      <c r="H501" s="263">
        <v>27.460000000000001</v>
      </c>
      <c r="I501" s="264"/>
      <c r="J501" s="260"/>
      <c r="K501" s="260"/>
      <c r="L501" s="265"/>
      <c r="M501" s="266"/>
      <c r="N501" s="267"/>
      <c r="O501" s="267"/>
      <c r="P501" s="267"/>
      <c r="Q501" s="267"/>
      <c r="R501" s="267"/>
      <c r="S501" s="267"/>
      <c r="T501" s="268"/>
      <c r="U501" s="14"/>
      <c r="V501" s="14"/>
      <c r="W501" s="14"/>
      <c r="X501" s="14"/>
      <c r="Y501" s="14"/>
      <c r="Z501" s="14"/>
      <c r="AA501" s="14"/>
      <c r="AB501" s="14"/>
      <c r="AC501" s="14"/>
      <c r="AD501" s="14"/>
      <c r="AE501" s="14"/>
      <c r="AT501" s="269" t="s">
        <v>200</v>
      </c>
      <c r="AU501" s="269" t="s">
        <v>80</v>
      </c>
      <c r="AV501" s="14" t="s">
        <v>82</v>
      </c>
      <c r="AW501" s="14" t="s">
        <v>30</v>
      </c>
      <c r="AX501" s="14" t="s">
        <v>73</v>
      </c>
      <c r="AY501" s="269" t="s">
        <v>189</v>
      </c>
    </row>
    <row r="502" s="14" customFormat="1">
      <c r="A502" s="14"/>
      <c r="B502" s="259"/>
      <c r="C502" s="260"/>
      <c r="D502" s="242" t="s">
        <v>200</v>
      </c>
      <c r="E502" s="261" t="s">
        <v>1</v>
      </c>
      <c r="F502" s="262" t="s">
        <v>5153</v>
      </c>
      <c r="G502" s="260"/>
      <c r="H502" s="263">
        <v>0.54000000000000004</v>
      </c>
      <c r="I502" s="264"/>
      <c r="J502" s="260"/>
      <c r="K502" s="260"/>
      <c r="L502" s="265"/>
      <c r="M502" s="266"/>
      <c r="N502" s="267"/>
      <c r="O502" s="267"/>
      <c r="P502" s="267"/>
      <c r="Q502" s="267"/>
      <c r="R502" s="267"/>
      <c r="S502" s="267"/>
      <c r="T502" s="268"/>
      <c r="U502" s="14"/>
      <c r="V502" s="14"/>
      <c r="W502" s="14"/>
      <c r="X502" s="14"/>
      <c r="Y502" s="14"/>
      <c r="Z502" s="14"/>
      <c r="AA502" s="14"/>
      <c r="AB502" s="14"/>
      <c r="AC502" s="14"/>
      <c r="AD502" s="14"/>
      <c r="AE502" s="14"/>
      <c r="AT502" s="269" t="s">
        <v>200</v>
      </c>
      <c r="AU502" s="269" t="s">
        <v>80</v>
      </c>
      <c r="AV502" s="14" t="s">
        <v>82</v>
      </c>
      <c r="AW502" s="14" t="s">
        <v>30</v>
      </c>
      <c r="AX502" s="14" t="s">
        <v>73</v>
      </c>
      <c r="AY502" s="269" t="s">
        <v>189</v>
      </c>
    </row>
    <row r="503" s="15" customFormat="1">
      <c r="A503" s="15"/>
      <c r="B503" s="270"/>
      <c r="C503" s="271"/>
      <c r="D503" s="242" t="s">
        <v>200</v>
      </c>
      <c r="E503" s="272" t="s">
        <v>1</v>
      </c>
      <c r="F503" s="273" t="s">
        <v>207</v>
      </c>
      <c r="G503" s="271"/>
      <c r="H503" s="274">
        <v>28</v>
      </c>
      <c r="I503" s="275"/>
      <c r="J503" s="271"/>
      <c r="K503" s="271"/>
      <c r="L503" s="276"/>
      <c r="M503" s="277"/>
      <c r="N503" s="278"/>
      <c r="O503" s="278"/>
      <c r="P503" s="278"/>
      <c r="Q503" s="278"/>
      <c r="R503" s="278"/>
      <c r="S503" s="278"/>
      <c r="T503" s="279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  <c r="AE503" s="15"/>
      <c r="AT503" s="280" t="s">
        <v>200</v>
      </c>
      <c r="AU503" s="280" t="s">
        <v>80</v>
      </c>
      <c r="AV503" s="15" t="s">
        <v>195</v>
      </c>
      <c r="AW503" s="15" t="s">
        <v>30</v>
      </c>
      <c r="AX503" s="15" t="s">
        <v>80</v>
      </c>
      <c r="AY503" s="280" t="s">
        <v>189</v>
      </c>
    </row>
    <row r="504" s="2" customFormat="1" ht="24.15" customHeight="1">
      <c r="A504" s="39"/>
      <c r="B504" s="40"/>
      <c r="C504" s="281" t="s">
        <v>478</v>
      </c>
      <c r="D504" s="281" t="s">
        <v>273</v>
      </c>
      <c r="E504" s="282" t="s">
        <v>5154</v>
      </c>
      <c r="F504" s="283" t="s">
        <v>5155</v>
      </c>
      <c r="G504" s="284" t="s">
        <v>466</v>
      </c>
      <c r="H504" s="285">
        <v>28.420000000000002</v>
      </c>
      <c r="I504" s="286"/>
      <c r="J504" s="287">
        <f>ROUND(I504*H504,2)</f>
        <v>0</v>
      </c>
      <c r="K504" s="288"/>
      <c r="L504" s="289"/>
      <c r="M504" s="290" t="s">
        <v>1</v>
      </c>
      <c r="N504" s="291" t="s">
        <v>38</v>
      </c>
      <c r="O504" s="92"/>
      <c r="P504" s="238">
        <f>O504*H504</f>
        <v>0</v>
      </c>
      <c r="Q504" s="238">
        <v>0.0035999999999999999</v>
      </c>
      <c r="R504" s="238">
        <f>Q504*H504</f>
        <v>0.102312</v>
      </c>
      <c r="S504" s="238">
        <v>0</v>
      </c>
      <c r="T504" s="239">
        <f>S504*H504</f>
        <v>0</v>
      </c>
      <c r="U504" s="39"/>
      <c r="V504" s="39"/>
      <c r="W504" s="39"/>
      <c r="X504" s="39"/>
      <c r="Y504" s="39"/>
      <c r="Z504" s="39"/>
      <c r="AA504" s="39"/>
      <c r="AB504" s="39"/>
      <c r="AC504" s="39"/>
      <c r="AD504" s="39"/>
      <c r="AE504" s="39"/>
      <c r="AR504" s="240" t="s">
        <v>247</v>
      </c>
      <c r="AT504" s="240" t="s">
        <v>273</v>
      </c>
      <c r="AU504" s="240" t="s">
        <v>80</v>
      </c>
      <c r="AY504" s="18" t="s">
        <v>189</v>
      </c>
      <c r="BE504" s="241">
        <f>IF(N504="základní",J504,0)</f>
        <v>0</v>
      </c>
      <c r="BF504" s="241">
        <f>IF(N504="snížená",J504,0)</f>
        <v>0</v>
      </c>
      <c r="BG504" s="241">
        <f>IF(N504="zákl. přenesená",J504,0)</f>
        <v>0</v>
      </c>
      <c r="BH504" s="241">
        <f>IF(N504="sníž. přenesená",J504,0)</f>
        <v>0</v>
      </c>
      <c r="BI504" s="241">
        <f>IF(N504="nulová",J504,0)</f>
        <v>0</v>
      </c>
      <c r="BJ504" s="18" t="s">
        <v>80</v>
      </c>
      <c r="BK504" s="241">
        <f>ROUND(I504*H504,2)</f>
        <v>0</v>
      </c>
      <c r="BL504" s="18" t="s">
        <v>195</v>
      </c>
      <c r="BM504" s="240" t="s">
        <v>5156</v>
      </c>
    </row>
    <row r="505" s="2" customFormat="1">
      <c r="A505" s="39"/>
      <c r="B505" s="40"/>
      <c r="C505" s="41"/>
      <c r="D505" s="242" t="s">
        <v>197</v>
      </c>
      <c r="E505" s="41"/>
      <c r="F505" s="243" t="s">
        <v>5155</v>
      </c>
      <c r="G505" s="41"/>
      <c r="H505" s="41"/>
      <c r="I505" s="244"/>
      <c r="J505" s="41"/>
      <c r="K505" s="41"/>
      <c r="L505" s="45"/>
      <c r="M505" s="245"/>
      <c r="N505" s="246"/>
      <c r="O505" s="92"/>
      <c r="P505" s="92"/>
      <c r="Q505" s="92"/>
      <c r="R505" s="92"/>
      <c r="S505" s="92"/>
      <c r="T505" s="93"/>
      <c r="U505" s="39"/>
      <c r="V505" s="39"/>
      <c r="W505" s="39"/>
      <c r="X505" s="39"/>
      <c r="Y505" s="39"/>
      <c r="Z505" s="39"/>
      <c r="AA505" s="39"/>
      <c r="AB505" s="39"/>
      <c r="AC505" s="39"/>
      <c r="AD505" s="39"/>
      <c r="AE505" s="39"/>
      <c r="AT505" s="18" t="s">
        <v>197</v>
      </c>
      <c r="AU505" s="18" t="s">
        <v>80</v>
      </c>
    </row>
    <row r="506" s="13" customFormat="1">
      <c r="A506" s="13"/>
      <c r="B506" s="249"/>
      <c r="C506" s="250"/>
      <c r="D506" s="242" t="s">
        <v>200</v>
      </c>
      <c r="E506" s="251" t="s">
        <v>1</v>
      </c>
      <c r="F506" s="252" t="s">
        <v>5151</v>
      </c>
      <c r="G506" s="250"/>
      <c r="H506" s="251" t="s">
        <v>1</v>
      </c>
      <c r="I506" s="253"/>
      <c r="J506" s="250"/>
      <c r="K506" s="250"/>
      <c r="L506" s="254"/>
      <c r="M506" s="255"/>
      <c r="N506" s="256"/>
      <c r="O506" s="256"/>
      <c r="P506" s="256"/>
      <c r="Q506" s="256"/>
      <c r="R506" s="256"/>
      <c r="S506" s="256"/>
      <c r="T506" s="257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T506" s="258" t="s">
        <v>200</v>
      </c>
      <c r="AU506" s="258" t="s">
        <v>80</v>
      </c>
      <c r="AV506" s="13" t="s">
        <v>80</v>
      </c>
      <c r="AW506" s="13" t="s">
        <v>30</v>
      </c>
      <c r="AX506" s="13" t="s">
        <v>73</v>
      </c>
      <c r="AY506" s="258" t="s">
        <v>189</v>
      </c>
    </row>
    <row r="507" s="14" customFormat="1">
      <c r="A507" s="14"/>
      <c r="B507" s="259"/>
      <c r="C507" s="260"/>
      <c r="D507" s="242" t="s">
        <v>200</v>
      </c>
      <c r="E507" s="261" t="s">
        <v>1</v>
      </c>
      <c r="F507" s="262" t="s">
        <v>5152</v>
      </c>
      <c r="G507" s="260"/>
      <c r="H507" s="263">
        <v>27.460000000000001</v>
      </c>
      <c r="I507" s="264"/>
      <c r="J507" s="260"/>
      <c r="K507" s="260"/>
      <c r="L507" s="265"/>
      <c r="M507" s="266"/>
      <c r="N507" s="267"/>
      <c r="O507" s="267"/>
      <c r="P507" s="267"/>
      <c r="Q507" s="267"/>
      <c r="R507" s="267"/>
      <c r="S507" s="267"/>
      <c r="T507" s="268"/>
      <c r="U507" s="14"/>
      <c r="V507" s="14"/>
      <c r="W507" s="14"/>
      <c r="X507" s="14"/>
      <c r="Y507" s="14"/>
      <c r="Z507" s="14"/>
      <c r="AA507" s="14"/>
      <c r="AB507" s="14"/>
      <c r="AC507" s="14"/>
      <c r="AD507" s="14"/>
      <c r="AE507" s="14"/>
      <c r="AT507" s="269" t="s">
        <v>200</v>
      </c>
      <c r="AU507" s="269" t="s">
        <v>80</v>
      </c>
      <c r="AV507" s="14" t="s">
        <v>82</v>
      </c>
      <c r="AW507" s="14" t="s">
        <v>30</v>
      </c>
      <c r="AX507" s="14" t="s">
        <v>73</v>
      </c>
      <c r="AY507" s="269" t="s">
        <v>189</v>
      </c>
    </row>
    <row r="508" s="14" customFormat="1">
      <c r="A508" s="14"/>
      <c r="B508" s="259"/>
      <c r="C508" s="260"/>
      <c r="D508" s="242" t="s">
        <v>200</v>
      </c>
      <c r="E508" s="261" t="s">
        <v>1</v>
      </c>
      <c r="F508" s="262" t="s">
        <v>5153</v>
      </c>
      <c r="G508" s="260"/>
      <c r="H508" s="263">
        <v>0.54000000000000004</v>
      </c>
      <c r="I508" s="264"/>
      <c r="J508" s="260"/>
      <c r="K508" s="260"/>
      <c r="L508" s="265"/>
      <c r="M508" s="266"/>
      <c r="N508" s="267"/>
      <c r="O508" s="267"/>
      <c r="P508" s="267"/>
      <c r="Q508" s="267"/>
      <c r="R508" s="267"/>
      <c r="S508" s="267"/>
      <c r="T508" s="268"/>
      <c r="U508" s="14"/>
      <c r="V508" s="14"/>
      <c r="W508" s="14"/>
      <c r="X508" s="14"/>
      <c r="Y508" s="14"/>
      <c r="Z508" s="14"/>
      <c r="AA508" s="14"/>
      <c r="AB508" s="14"/>
      <c r="AC508" s="14"/>
      <c r="AD508" s="14"/>
      <c r="AE508" s="14"/>
      <c r="AT508" s="269" t="s">
        <v>200</v>
      </c>
      <c r="AU508" s="269" t="s">
        <v>80</v>
      </c>
      <c r="AV508" s="14" t="s">
        <v>82</v>
      </c>
      <c r="AW508" s="14" t="s">
        <v>30</v>
      </c>
      <c r="AX508" s="14" t="s">
        <v>73</v>
      </c>
      <c r="AY508" s="269" t="s">
        <v>189</v>
      </c>
    </row>
    <row r="509" s="15" customFormat="1">
      <c r="A509" s="15"/>
      <c r="B509" s="270"/>
      <c r="C509" s="271"/>
      <c r="D509" s="242" t="s">
        <v>200</v>
      </c>
      <c r="E509" s="272" t="s">
        <v>1</v>
      </c>
      <c r="F509" s="273" t="s">
        <v>207</v>
      </c>
      <c r="G509" s="271"/>
      <c r="H509" s="274">
        <v>28</v>
      </c>
      <c r="I509" s="275"/>
      <c r="J509" s="271"/>
      <c r="K509" s="271"/>
      <c r="L509" s="276"/>
      <c r="M509" s="277"/>
      <c r="N509" s="278"/>
      <c r="O509" s="278"/>
      <c r="P509" s="278"/>
      <c r="Q509" s="278"/>
      <c r="R509" s="278"/>
      <c r="S509" s="278"/>
      <c r="T509" s="279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  <c r="AE509" s="15"/>
      <c r="AT509" s="280" t="s">
        <v>200</v>
      </c>
      <c r="AU509" s="280" t="s">
        <v>80</v>
      </c>
      <c r="AV509" s="15" t="s">
        <v>195</v>
      </c>
      <c r="AW509" s="15" t="s">
        <v>30</v>
      </c>
      <c r="AX509" s="15" t="s">
        <v>73</v>
      </c>
      <c r="AY509" s="280" t="s">
        <v>189</v>
      </c>
    </row>
    <row r="510" s="14" customFormat="1">
      <c r="A510" s="14"/>
      <c r="B510" s="259"/>
      <c r="C510" s="260"/>
      <c r="D510" s="242" t="s">
        <v>200</v>
      </c>
      <c r="E510" s="261" t="s">
        <v>1</v>
      </c>
      <c r="F510" s="262" t="s">
        <v>5157</v>
      </c>
      <c r="G510" s="260"/>
      <c r="H510" s="263">
        <v>28.420000000000002</v>
      </c>
      <c r="I510" s="264"/>
      <c r="J510" s="260"/>
      <c r="K510" s="260"/>
      <c r="L510" s="265"/>
      <c r="M510" s="266"/>
      <c r="N510" s="267"/>
      <c r="O510" s="267"/>
      <c r="P510" s="267"/>
      <c r="Q510" s="267"/>
      <c r="R510" s="267"/>
      <c r="S510" s="267"/>
      <c r="T510" s="268"/>
      <c r="U510" s="14"/>
      <c r="V510" s="14"/>
      <c r="W510" s="14"/>
      <c r="X510" s="14"/>
      <c r="Y510" s="14"/>
      <c r="Z510" s="14"/>
      <c r="AA510" s="14"/>
      <c r="AB510" s="14"/>
      <c r="AC510" s="14"/>
      <c r="AD510" s="14"/>
      <c r="AE510" s="14"/>
      <c r="AT510" s="269" t="s">
        <v>200</v>
      </c>
      <c r="AU510" s="269" t="s">
        <v>80</v>
      </c>
      <c r="AV510" s="14" t="s">
        <v>82</v>
      </c>
      <c r="AW510" s="14" t="s">
        <v>30</v>
      </c>
      <c r="AX510" s="14" t="s">
        <v>73</v>
      </c>
      <c r="AY510" s="269" t="s">
        <v>189</v>
      </c>
    </row>
    <row r="511" s="15" customFormat="1">
      <c r="A511" s="15"/>
      <c r="B511" s="270"/>
      <c r="C511" s="271"/>
      <c r="D511" s="242" t="s">
        <v>200</v>
      </c>
      <c r="E511" s="272" t="s">
        <v>1</v>
      </c>
      <c r="F511" s="273" t="s">
        <v>207</v>
      </c>
      <c r="G511" s="271"/>
      <c r="H511" s="274">
        <v>28.420000000000002</v>
      </c>
      <c r="I511" s="275"/>
      <c r="J511" s="271"/>
      <c r="K511" s="271"/>
      <c r="L511" s="276"/>
      <c r="M511" s="277"/>
      <c r="N511" s="278"/>
      <c r="O511" s="278"/>
      <c r="P511" s="278"/>
      <c r="Q511" s="278"/>
      <c r="R511" s="278"/>
      <c r="S511" s="278"/>
      <c r="T511" s="279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  <c r="AE511" s="15"/>
      <c r="AT511" s="280" t="s">
        <v>200</v>
      </c>
      <c r="AU511" s="280" t="s">
        <v>80</v>
      </c>
      <c r="AV511" s="15" t="s">
        <v>195</v>
      </c>
      <c r="AW511" s="15" t="s">
        <v>30</v>
      </c>
      <c r="AX511" s="15" t="s">
        <v>80</v>
      </c>
      <c r="AY511" s="280" t="s">
        <v>189</v>
      </c>
    </row>
    <row r="512" s="2" customFormat="1" ht="24.15" customHeight="1">
      <c r="A512" s="39"/>
      <c r="B512" s="40"/>
      <c r="C512" s="228" t="s">
        <v>483</v>
      </c>
      <c r="D512" s="228" t="s">
        <v>191</v>
      </c>
      <c r="E512" s="229" t="s">
        <v>5158</v>
      </c>
      <c r="F512" s="230" t="s">
        <v>5159</v>
      </c>
      <c r="G512" s="231" t="s">
        <v>466</v>
      </c>
      <c r="H512" s="232">
        <v>34.509999999999998</v>
      </c>
      <c r="I512" s="233"/>
      <c r="J512" s="234">
        <f>ROUND(I512*H512,2)</f>
        <v>0</v>
      </c>
      <c r="K512" s="235"/>
      <c r="L512" s="45"/>
      <c r="M512" s="236" t="s">
        <v>1</v>
      </c>
      <c r="N512" s="237" t="s">
        <v>38</v>
      </c>
      <c r="O512" s="92"/>
      <c r="P512" s="238">
        <f>O512*H512</f>
        <v>0</v>
      </c>
      <c r="Q512" s="238">
        <v>0.012350399999999999</v>
      </c>
      <c r="R512" s="238">
        <f>Q512*H512</f>
        <v>0.42621230399999993</v>
      </c>
      <c r="S512" s="238">
        <v>0</v>
      </c>
      <c r="T512" s="239">
        <f>S512*H512</f>
        <v>0</v>
      </c>
      <c r="U512" s="39"/>
      <c r="V512" s="39"/>
      <c r="W512" s="39"/>
      <c r="X512" s="39"/>
      <c r="Y512" s="39"/>
      <c r="Z512" s="39"/>
      <c r="AA512" s="39"/>
      <c r="AB512" s="39"/>
      <c r="AC512" s="39"/>
      <c r="AD512" s="39"/>
      <c r="AE512" s="39"/>
      <c r="AR512" s="240" t="s">
        <v>195</v>
      </c>
      <c r="AT512" s="240" t="s">
        <v>191</v>
      </c>
      <c r="AU512" s="240" t="s">
        <v>80</v>
      </c>
      <c r="AY512" s="18" t="s">
        <v>189</v>
      </c>
      <c r="BE512" s="241">
        <f>IF(N512="základní",J512,0)</f>
        <v>0</v>
      </c>
      <c r="BF512" s="241">
        <f>IF(N512="snížená",J512,0)</f>
        <v>0</v>
      </c>
      <c r="BG512" s="241">
        <f>IF(N512="zákl. přenesená",J512,0)</f>
        <v>0</v>
      </c>
      <c r="BH512" s="241">
        <f>IF(N512="sníž. přenesená",J512,0)</f>
        <v>0</v>
      </c>
      <c r="BI512" s="241">
        <f>IF(N512="nulová",J512,0)</f>
        <v>0</v>
      </c>
      <c r="BJ512" s="18" t="s">
        <v>80</v>
      </c>
      <c r="BK512" s="241">
        <f>ROUND(I512*H512,2)</f>
        <v>0</v>
      </c>
      <c r="BL512" s="18" t="s">
        <v>195</v>
      </c>
      <c r="BM512" s="240" t="s">
        <v>5160</v>
      </c>
    </row>
    <row r="513" s="2" customFormat="1">
      <c r="A513" s="39"/>
      <c r="B513" s="40"/>
      <c r="C513" s="41"/>
      <c r="D513" s="242" t="s">
        <v>197</v>
      </c>
      <c r="E513" s="41"/>
      <c r="F513" s="243" t="s">
        <v>5159</v>
      </c>
      <c r="G513" s="41"/>
      <c r="H513" s="41"/>
      <c r="I513" s="244"/>
      <c r="J513" s="41"/>
      <c r="K513" s="41"/>
      <c r="L513" s="45"/>
      <c r="M513" s="245"/>
      <c r="N513" s="246"/>
      <c r="O513" s="92"/>
      <c r="P513" s="92"/>
      <c r="Q513" s="92"/>
      <c r="R513" s="92"/>
      <c r="S513" s="92"/>
      <c r="T513" s="93"/>
      <c r="U513" s="39"/>
      <c r="V513" s="39"/>
      <c r="W513" s="39"/>
      <c r="X513" s="39"/>
      <c r="Y513" s="39"/>
      <c r="Z513" s="39"/>
      <c r="AA513" s="39"/>
      <c r="AB513" s="39"/>
      <c r="AC513" s="39"/>
      <c r="AD513" s="39"/>
      <c r="AE513" s="39"/>
      <c r="AT513" s="18" t="s">
        <v>197</v>
      </c>
      <c r="AU513" s="18" t="s">
        <v>80</v>
      </c>
    </row>
    <row r="514" s="2" customFormat="1">
      <c r="A514" s="39"/>
      <c r="B514" s="40"/>
      <c r="C514" s="41"/>
      <c r="D514" s="247" t="s">
        <v>198</v>
      </c>
      <c r="E514" s="41"/>
      <c r="F514" s="248" t="s">
        <v>5161</v>
      </c>
      <c r="G514" s="41"/>
      <c r="H514" s="41"/>
      <c r="I514" s="244"/>
      <c r="J514" s="41"/>
      <c r="K514" s="41"/>
      <c r="L514" s="45"/>
      <c r="M514" s="245"/>
      <c r="N514" s="246"/>
      <c r="O514" s="92"/>
      <c r="P514" s="92"/>
      <c r="Q514" s="92"/>
      <c r="R514" s="92"/>
      <c r="S514" s="92"/>
      <c r="T514" s="93"/>
      <c r="U514" s="39"/>
      <c r="V514" s="39"/>
      <c r="W514" s="39"/>
      <c r="X514" s="39"/>
      <c r="Y514" s="39"/>
      <c r="Z514" s="39"/>
      <c r="AA514" s="39"/>
      <c r="AB514" s="39"/>
      <c r="AC514" s="39"/>
      <c r="AD514" s="39"/>
      <c r="AE514" s="39"/>
      <c r="AT514" s="18" t="s">
        <v>198</v>
      </c>
      <c r="AU514" s="18" t="s">
        <v>80</v>
      </c>
    </row>
    <row r="515" s="13" customFormat="1">
      <c r="A515" s="13"/>
      <c r="B515" s="249"/>
      <c r="C515" s="250"/>
      <c r="D515" s="242" t="s">
        <v>200</v>
      </c>
      <c r="E515" s="251" t="s">
        <v>1</v>
      </c>
      <c r="F515" s="252" t="s">
        <v>5162</v>
      </c>
      <c r="G515" s="250"/>
      <c r="H515" s="251" t="s">
        <v>1</v>
      </c>
      <c r="I515" s="253"/>
      <c r="J515" s="250"/>
      <c r="K515" s="250"/>
      <c r="L515" s="254"/>
      <c r="M515" s="255"/>
      <c r="N515" s="256"/>
      <c r="O515" s="256"/>
      <c r="P515" s="256"/>
      <c r="Q515" s="256"/>
      <c r="R515" s="256"/>
      <c r="S515" s="256"/>
      <c r="T515" s="257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  <c r="AE515" s="13"/>
      <c r="AT515" s="258" t="s">
        <v>200</v>
      </c>
      <c r="AU515" s="258" t="s">
        <v>80</v>
      </c>
      <c r="AV515" s="13" t="s">
        <v>80</v>
      </c>
      <c r="AW515" s="13" t="s">
        <v>30</v>
      </c>
      <c r="AX515" s="13" t="s">
        <v>73</v>
      </c>
      <c r="AY515" s="258" t="s">
        <v>189</v>
      </c>
    </row>
    <row r="516" s="14" customFormat="1">
      <c r="A516" s="14"/>
      <c r="B516" s="259"/>
      <c r="C516" s="260"/>
      <c r="D516" s="242" t="s">
        <v>200</v>
      </c>
      <c r="E516" s="261" t="s">
        <v>1</v>
      </c>
      <c r="F516" s="262" t="s">
        <v>5163</v>
      </c>
      <c r="G516" s="260"/>
      <c r="H516" s="263">
        <v>33.93</v>
      </c>
      <c r="I516" s="264"/>
      <c r="J516" s="260"/>
      <c r="K516" s="260"/>
      <c r="L516" s="265"/>
      <c r="M516" s="266"/>
      <c r="N516" s="267"/>
      <c r="O516" s="267"/>
      <c r="P516" s="267"/>
      <c r="Q516" s="267"/>
      <c r="R516" s="267"/>
      <c r="S516" s="267"/>
      <c r="T516" s="268"/>
      <c r="U516" s="14"/>
      <c r="V516" s="14"/>
      <c r="W516" s="14"/>
      <c r="X516" s="14"/>
      <c r="Y516" s="14"/>
      <c r="Z516" s="14"/>
      <c r="AA516" s="14"/>
      <c r="AB516" s="14"/>
      <c r="AC516" s="14"/>
      <c r="AD516" s="14"/>
      <c r="AE516" s="14"/>
      <c r="AT516" s="269" t="s">
        <v>200</v>
      </c>
      <c r="AU516" s="269" t="s">
        <v>80</v>
      </c>
      <c r="AV516" s="14" t="s">
        <v>82</v>
      </c>
      <c r="AW516" s="14" t="s">
        <v>30</v>
      </c>
      <c r="AX516" s="14" t="s">
        <v>73</v>
      </c>
      <c r="AY516" s="269" t="s">
        <v>189</v>
      </c>
    </row>
    <row r="517" s="14" customFormat="1">
      <c r="A517" s="14"/>
      <c r="B517" s="259"/>
      <c r="C517" s="260"/>
      <c r="D517" s="242" t="s">
        <v>200</v>
      </c>
      <c r="E517" s="261" t="s">
        <v>1</v>
      </c>
      <c r="F517" s="262" t="s">
        <v>5164</v>
      </c>
      <c r="G517" s="260"/>
      <c r="H517" s="263">
        <v>0.070000000000000007</v>
      </c>
      <c r="I517" s="264"/>
      <c r="J517" s="260"/>
      <c r="K517" s="260"/>
      <c r="L517" s="265"/>
      <c r="M517" s="266"/>
      <c r="N517" s="267"/>
      <c r="O517" s="267"/>
      <c r="P517" s="267"/>
      <c r="Q517" s="267"/>
      <c r="R517" s="267"/>
      <c r="S517" s="267"/>
      <c r="T517" s="268"/>
      <c r="U517" s="14"/>
      <c r="V517" s="14"/>
      <c r="W517" s="14"/>
      <c r="X517" s="14"/>
      <c r="Y517" s="14"/>
      <c r="Z517" s="14"/>
      <c r="AA517" s="14"/>
      <c r="AB517" s="14"/>
      <c r="AC517" s="14"/>
      <c r="AD517" s="14"/>
      <c r="AE517" s="14"/>
      <c r="AT517" s="269" t="s">
        <v>200</v>
      </c>
      <c r="AU517" s="269" t="s">
        <v>80</v>
      </c>
      <c r="AV517" s="14" t="s">
        <v>82</v>
      </c>
      <c r="AW517" s="14" t="s">
        <v>30</v>
      </c>
      <c r="AX517" s="14" t="s">
        <v>73</v>
      </c>
      <c r="AY517" s="269" t="s">
        <v>189</v>
      </c>
    </row>
    <row r="518" s="15" customFormat="1">
      <c r="A518" s="15"/>
      <c r="B518" s="270"/>
      <c r="C518" s="271"/>
      <c r="D518" s="242" t="s">
        <v>200</v>
      </c>
      <c r="E518" s="272" t="s">
        <v>1</v>
      </c>
      <c r="F518" s="273" t="s">
        <v>207</v>
      </c>
      <c r="G518" s="271"/>
      <c r="H518" s="274">
        <v>34</v>
      </c>
      <c r="I518" s="275"/>
      <c r="J518" s="271"/>
      <c r="K518" s="271"/>
      <c r="L518" s="276"/>
      <c r="M518" s="277"/>
      <c r="N518" s="278"/>
      <c r="O518" s="278"/>
      <c r="P518" s="278"/>
      <c r="Q518" s="278"/>
      <c r="R518" s="278"/>
      <c r="S518" s="278"/>
      <c r="T518" s="279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  <c r="AE518" s="15"/>
      <c r="AT518" s="280" t="s">
        <v>200</v>
      </c>
      <c r="AU518" s="280" t="s">
        <v>80</v>
      </c>
      <c r="AV518" s="15" t="s">
        <v>195</v>
      </c>
      <c r="AW518" s="15" t="s">
        <v>30</v>
      </c>
      <c r="AX518" s="15" t="s">
        <v>73</v>
      </c>
      <c r="AY518" s="280" t="s">
        <v>189</v>
      </c>
    </row>
    <row r="519" s="14" customFormat="1">
      <c r="A519" s="14"/>
      <c r="B519" s="259"/>
      <c r="C519" s="260"/>
      <c r="D519" s="242" t="s">
        <v>200</v>
      </c>
      <c r="E519" s="261" t="s">
        <v>1</v>
      </c>
      <c r="F519" s="262" t="s">
        <v>5165</v>
      </c>
      <c r="G519" s="260"/>
      <c r="H519" s="263">
        <v>34.509999999999998</v>
      </c>
      <c r="I519" s="264"/>
      <c r="J519" s="260"/>
      <c r="K519" s="260"/>
      <c r="L519" s="265"/>
      <c r="M519" s="266"/>
      <c r="N519" s="267"/>
      <c r="O519" s="267"/>
      <c r="P519" s="267"/>
      <c r="Q519" s="267"/>
      <c r="R519" s="267"/>
      <c r="S519" s="267"/>
      <c r="T519" s="268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T519" s="269" t="s">
        <v>200</v>
      </c>
      <c r="AU519" s="269" t="s">
        <v>80</v>
      </c>
      <c r="AV519" s="14" t="s">
        <v>82</v>
      </c>
      <c r="AW519" s="14" t="s">
        <v>30</v>
      </c>
      <c r="AX519" s="14" t="s">
        <v>73</v>
      </c>
      <c r="AY519" s="269" t="s">
        <v>189</v>
      </c>
    </row>
    <row r="520" s="15" customFormat="1">
      <c r="A520" s="15"/>
      <c r="B520" s="270"/>
      <c r="C520" s="271"/>
      <c r="D520" s="242" t="s">
        <v>200</v>
      </c>
      <c r="E520" s="272" t="s">
        <v>1</v>
      </c>
      <c r="F520" s="273" t="s">
        <v>207</v>
      </c>
      <c r="G520" s="271"/>
      <c r="H520" s="274">
        <v>34.509999999999998</v>
      </c>
      <c r="I520" s="275"/>
      <c r="J520" s="271"/>
      <c r="K520" s="271"/>
      <c r="L520" s="276"/>
      <c r="M520" s="277"/>
      <c r="N520" s="278"/>
      <c r="O520" s="278"/>
      <c r="P520" s="278"/>
      <c r="Q520" s="278"/>
      <c r="R520" s="278"/>
      <c r="S520" s="278"/>
      <c r="T520" s="279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  <c r="AE520" s="15"/>
      <c r="AT520" s="280" t="s">
        <v>200</v>
      </c>
      <c r="AU520" s="280" t="s">
        <v>80</v>
      </c>
      <c r="AV520" s="15" t="s">
        <v>195</v>
      </c>
      <c r="AW520" s="15" t="s">
        <v>30</v>
      </c>
      <c r="AX520" s="15" t="s">
        <v>80</v>
      </c>
      <c r="AY520" s="280" t="s">
        <v>189</v>
      </c>
    </row>
    <row r="521" s="2" customFormat="1" ht="24.15" customHeight="1">
      <c r="A521" s="39"/>
      <c r="B521" s="40"/>
      <c r="C521" s="228" t="s">
        <v>495</v>
      </c>
      <c r="D521" s="228" t="s">
        <v>191</v>
      </c>
      <c r="E521" s="229" t="s">
        <v>5166</v>
      </c>
      <c r="F521" s="230" t="s">
        <v>5167</v>
      </c>
      <c r="G521" s="231" t="s">
        <v>466</v>
      </c>
      <c r="H521" s="232">
        <v>20.300000000000001</v>
      </c>
      <c r="I521" s="233"/>
      <c r="J521" s="234">
        <f>ROUND(I521*H521,2)</f>
        <v>0</v>
      </c>
      <c r="K521" s="235"/>
      <c r="L521" s="45"/>
      <c r="M521" s="236" t="s">
        <v>1</v>
      </c>
      <c r="N521" s="237" t="s">
        <v>38</v>
      </c>
      <c r="O521" s="92"/>
      <c r="P521" s="238">
        <f>O521*H521</f>
        <v>0</v>
      </c>
      <c r="Q521" s="238">
        <v>1.2999999999999999E-05</v>
      </c>
      <c r="R521" s="238">
        <f>Q521*H521</f>
        <v>0.00026390000000000002</v>
      </c>
      <c r="S521" s="238">
        <v>0</v>
      </c>
      <c r="T521" s="239">
        <f>S521*H521</f>
        <v>0</v>
      </c>
      <c r="U521" s="39"/>
      <c r="V521" s="39"/>
      <c r="W521" s="39"/>
      <c r="X521" s="39"/>
      <c r="Y521" s="39"/>
      <c r="Z521" s="39"/>
      <c r="AA521" s="39"/>
      <c r="AB521" s="39"/>
      <c r="AC521" s="39"/>
      <c r="AD521" s="39"/>
      <c r="AE521" s="39"/>
      <c r="AR521" s="240" t="s">
        <v>195</v>
      </c>
      <c r="AT521" s="240" t="s">
        <v>191</v>
      </c>
      <c r="AU521" s="240" t="s">
        <v>80</v>
      </c>
      <c r="AY521" s="18" t="s">
        <v>189</v>
      </c>
      <c r="BE521" s="241">
        <f>IF(N521="základní",J521,0)</f>
        <v>0</v>
      </c>
      <c r="BF521" s="241">
        <f>IF(N521="snížená",J521,0)</f>
        <v>0</v>
      </c>
      <c r="BG521" s="241">
        <f>IF(N521="zákl. přenesená",J521,0)</f>
        <v>0</v>
      </c>
      <c r="BH521" s="241">
        <f>IF(N521="sníž. přenesená",J521,0)</f>
        <v>0</v>
      </c>
      <c r="BI521" s="241">
        <f>IF(N521="nulová",J521,0)</f>
        <v>0</v>
      </c>
      <c r="BJ521" s="18" t="s">
        <v>80</v>
      </c>
      <c r="BK521" s="241">
        <f>ROUND(I521*H521,2)</f>
        <v>0</v>
      </c>
      <c r="BL521" s="18" t="s">
        <v>195</v>
      </c>
      <c r="BM521" s="240" t="s">
        <v>5168</v>
      </c>
    </row>
    <row r="522" s="2" customFormat="1">
      <c r="A522" s="39"/>
      <c r="B522" s="40"/>
      <c r="C522" s="41"/>
      <c r="D522" s="242" t="s">
        <v>197</v>
      </c>
      <c r="E522" s="41"/>
      <c r="F522" s="243" t="s">
        <v>5167</v>
      </c>
      <c r="G522" s="41"/>
      <c r="H522" s="41"/>
      <c r="I522" s="244"/>
      <c r="J522" s="41"/>
      <c r="K522" s="41"/>
      <c r="L522" s="45"/>
      <c r="M522" s="245"/>
      <c r="N522" s="246"/>
      <c r="O522" s="92"/>
      <c r="P522" s="92"/>
      <c r="Q522" s="92"/>
      <c r="R522" s="92"/>
      <c r="S522" s="92"/>
      <c r="T522" s="93"/>
      <c r="U522" s="39"/>
      <c r="V522" s="39"/>
      <c r="W522" s="39"/>
      <c r="X522" s="39"/>
      <c r="Y522" s="39"/>
      <c r="Z522" s="39"/>
      <c r="AA522" s="39"/>
      <c r="AB522" s="39"/>
      <c r="AC522" s="39"/>
      <c r="AD522" s="39"/>
      <c r="AE522" s="39"/>
      <c r="AT522" s="18" t="s">
        <v>197</v>
      </c>
      <c r="AU522" s="18" t="s">
        <v>80</v>
      </c>
    </row>
    <row r="523" s="2" customFormat="1">
      <c r="A523" s="39"/>
      <c r="B523" s="40"/>
      <c r="C523" s="41"/>
      <c r="D523" s="247" t="s">
        <v>198</v>
      </c>
      <c r="E523" s="41"/>
      <c r="F523" s="248" t="s">
        <v>5169</v>
      </c>
      <c r="G523" s="41"/>
      <c r="H523" s="41"/>
      <c r="I523" s="244"/>
      <c r="J523" s="41"/>
      <c r="K523" s="41"/>
      <c r="L523" s="45"/>
      <c r="M523" s="245"/>
      <c r="N523" s="246"/>
      <c r="O523" s="92"/>
      <c r="P523" s="92"/>
      <c r="Q523" s="92"/>
      <c r="R523" s="92"/>
      <c r="S523" s="92"/>
      <c r="T523" s="93"/>
      <c r="U523" s="39"/>
      <c r="V523" s="39"/>
      <c r="W523" s="39"/>
      <c r="X523" s="39"/>
      <c r="Y523" s="39"/>
      <c r="Z523" s="39"/>
      <c r="AA523" s="39"/>
      <c r="AB523" s="39"/>
      <c r="AC523" s="39"/>
      <c r="AD523" s="39"/>
      <c r="AE523" s="39"/>
      <c r="AT523" s="18" t="s">
        <v>198</v>
      </c>
      <c r="AU523" s="18" t="s">
        <v>80</v>
      </c>
    </row>
    <row r="524" s="13" customFormat="1">
      <c r="A524" s="13"/>
      <c r="B524" s="249"/>
      <c r="C524" s="250"/>
      <c r="D524" s="242" t="s">
        <v>200</v>
      </c>
      <c r="E524" s="251" t="s">
        <v>1</v>
      </c>
      <c r="F524" s="252" t="s">
        <v>5151</v>
      </c>
      <c r="G524" s="250"/>
      <c r="H524" s="251" t="s">
        <v>1</v>
      </c>
      <c r="I524" s="253"/>
      <c r="J524" s="250"/>
      <c r="K524" s="250"/>
      <c r="L524" s="254"/>
      <c r="M524" s="255"/>
      <c r="N524" s="256"/>
      <c r="O524" s="256"/>
      <c r="P524" s="256"/>
      <c r="Q524" s="256"/>
      <c r="R524" s="256"/>
      <c r="S524" s="256"/>
      <c r="T524" s="257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T524" s="258" t="s">
        <v>200</v>
      </c>
      <c r="AU524" s="258" t="s">
        <v>80</v>
      </c>
      <c r="AV524" s="13" t="s">
        <v>80</v>
      </c>
      <c r="AW524" s="13" t="s">
        <v>30</v>
      </c>
      <c r="AX524" s="13" t="s">
        <v>73</v>
      </c>
      <c r="AY524" s="258" t="s">
        <v>189</v>
      </c>
    </row>
    <row r="525" s="14" customFormat="1">
      <c r="A525" s="14"/>
      <c r="B525" s="259"/>
      <c r="C525" s="260"/>
      <c r="D525" s="242" t="s">
        <v>200</v>
      </c>
      <c r="E525" s="261" t="s">
        <v>1</v>
      </c>
      <c r="F525" s="262" t="s">
        <v>5170</v>
      </c>
      <c r="G525" s="260"/>
      <c r="H525" s="263">
        <v>19.829999999999998</v>
      </c>
      <c r="I525" s="264"/>
      <c r="J525" s="260"/>
      <c r="K525" s="260"/>
      <c r="L525" s="265"/>
      <c r="M525" s="266"/>
      <c r="N525" s="267"/>
      <c r="O525" s="267"/>
      <c r="P525" s="267"/>
      <c r="Q525" s="267"/>
      <c r="R525" s="267"/>
      <c r="S525" s="267"/>
      <c r="T525" s="268"/>
      <c r="U525" s="14"/>
      <c r="V525" s="14"/>
      <c r="W525" s="14"/>
      <c r="X525" s="14"/>
      <c r="Y525" s="14"/>
      <c r="Z525" s="14"/>
      <c r="AA525" s="14"/>
      <c r="AB525" s="14"/>
      <c r="AC525" s="14"/>
      <c r="AD525" s="14"/>
      <c r="AE525" s="14"/>
      <c r="AT525" s="269" t="s">
        <v>200</v>
      </c>
      <c r="AU525" s="269" t="s">
        <v>80</v>
      </c>
      <c r="AV525" s="14" t="s">
        <v>82</v>
      </c>
      <c r="AW525" s="14" t="s">
        <v>30</v>
      </c>
      <c r="AX525" s="14" t="s">
        <v>73</v>
      </c>
      <c r="AY525" s="269" t="s">
        <v>189</v>
      </c>
    </row>
    <row r="526" s="14" customFormat="1">
      <c r="A526" s="14"/>
      <c r="B526" s="259"/>
      <c r="C526" s="260"/>
      <c r="D526" s="242" t="s">
        <v>200</v>
      </c>
      <c r="E526" s="261" t="s">
        <v>1</v>
      </c>
      <c r="F526" s="262" t="s">
        <v>4733</v>
      </c>
      <c r="G526" s="260"/>
      <c r="H526" s="263">
        <v>0.17000000000000001</v>
      </c>
      <c r="I526" s="264"/>
      <c r="J526" s="260"/>
      <c r="K526" s="260"/>
      <c r="L526" s="265"/>
      <c r="M526" s="266"/>
      <c r="N526" s="267"/>
      <c r="O526" s="267"/>
      <c r="P526" s="267"/>
      <c r="Q526" s="267"/>
      <c r="R526" s="267"/>
      <c r="S526" s="267"/>
      <c r="T526" s="268"/>
      <c r="U526" s="14"/>
      <c r="V526" s="14"/>
      <c r="W526" s="14"/>
      <c r="X526" s="14"/>
      <c r="Y526" s="14"/>
      <c r="Z526" s="14"/>
      <c r="AA526" s="14"/>
      <c r="AB526" s="14"/>
      <c r="AC526" s="14"/>
      <c r="AD526" s="14"/>
      <c r="AE526" s="14"/>
      <c r="AT526" s="269" t="s">
        <v>200</v>
      </c>
      <c r="AU526" s="269" t="s">
        <v>80</v>
      </c>
      <c r="AV526" s="14" t="s">
        <v>82</v>
      </c>
      <c r="AW526" s="14" t="s">
        <v>30</v>
      </c>
      <c r="AX526" s="14" t="s">
        <v>73</v>
      </c>
      <c r="AY526" s="269" t="s">
        <v>189</v>
      </c>
    </row>
    <row r="527" s="15" customFormat="1">
      <c r="A527" s="15"/>
      <c r="B527" s="270"/>
      <c r="C527" s="271"/>
      <c r="D527" s="242" t="s">
        <v>200</v>
      </c>
      <c r="E527" s="272" t="s">
        <v>1</v>
      </c>
      <c r="F527" s="273" t="s">
        <v>207</v>
      </c>
      <c r="G527" s="271"/>
      <c r="H527" s="274">
        <v>20</v>
      </c>
      <c r="I527" s="275"/>
      <c r="J527" s="271"/>
      <c r="K527" s="271"/>
      <c r="L527" s="276"/>
      <c r="M527" s="277"/>
      <c r="N527" s="278"/>
      <c r="O527" s="278"/>
      <c r="P527" s="278"/>
      <c r="Q527" s="278"/>
      <c r="R527" s="278"/>
      <c r="S527" s="278"/>
      <c r="T527" s="279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  <c r="AE527" s="15"/>
      <c r="AT527" s="280" t="s">
        <v>200</v>
      </c>
      <c r="AU527" s="280" t="s">
        <v>80</v>
      </c>
      <c r="AV527" s="15" t="s">
        <v>195</v>
      </c>
      <c r="AW527" s="15" t="s">
        <v>30</v>
      </c>
      <c r="AX527" s="15" t="s">
        <v>73</v>
      </c>
      <c r="AY527" s="280" t="s">
        <v>189</v>
      </c>
    </row>
    <row r="528" s="14" customFormat="1">
      <c r="A528" s="14"/>
      <c r="B528" s="259"/>
      <c r="C528" s="260"/>
      <c r="D528" s="242" t="s">
        <v>200</v>
      </c>
      <c r="E528" s="261" t="s">
        <v>1</v>
      </c>
      <c r="F528" s="262" t="s">
        <v>5171</v>
      </c>
      <c r="G528" s="260"/>
      <c r="H528" s="263">
        <v>20.300000000000001</v>
      </c>
      <c r="I528" s="264"/>
      <c r="J528" s="260"/>
      <c r="K528" s="260"/>
      <c r="L528" s="265"/>
      <c r="M528" s="266"/>
      <c r="N528" s="267"/>
      <c r="O528" s="267"/>
      <c r="P528" s="267"/>
      <c r="Q528" s="267"/>
      <c r="R528" s="267"/>
      <c r="S528" s="267"/>
      <c r="T528" s="268"/>
      <c r="U528" s="14"/>
      <c r="V528" s="14"/>
      <c r="W528" s="14"/>
      <c r="X528" s="14"/>
      <c r="Y528" s="14"/>
      <c r="Z528" s="14"/>
      <c r="AA528" s="14"/>
      <c r="AB528" s="14"/>
      <c r="AC528" s="14"/>
      <c r="AD528" s="14"/>
      <c r="AE528" s="14"/>
      <c r="AT528" s="269" t="s">
        <v>200</v>
      </c>
      <c r="AU528" s="269" t="s">
        <v>80</v>
      </c>
      <c r="AV528" s="14" t="s">
        <v>82</v>
      </c>
      <c r="AW528" s="14" t="s">
        <v>30</v>
      </c>
      <c r="AX528" s="14" t="s">
        <v>73</v>
      </c>
      <c r="AY528" s="269" t="s">
        <v>189</v>
      </c>
    </row>
    <row r="529" s="15" customFormat="1">
      <c r="A529" s="15"/>
      <c r="B529" s="270"/>
      <c r="C529" s="271"/>
      <c r="D529" s="242" t="s">
        <v>200</v>
      </c>
      <c r="E529" s="272" t="s">
        <v>1</v>
      </c>
      <c r="F529" s="273" t="s">
        <v>207</v>
      </c>
      <c r="G529" s="271"/>
      <c r="H529" s="274">
        <v>20.300000000000001</v>
      </c>
      <c r="I529" s="275"/>
      <c r="J529" s="271"/>
      <c r="K529" s="271"/>
      <c r="L529" s="276"/>
      <c r="M529" s="277"/>
      <c r="N529" s="278"/>
      <c r="O529" s="278"/>
      <c r="P529" s="278"/>
      <c r="Q529" s="278"/>
      <c r="R529" s="278"/>
      <c r="S529" s="278"/>
      <c r="T529" s="279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  <c r="AE529" s="15"/>
      <c r="AT529" s="280" t="s">
        <v>200</v>
      </c>
      <c r="AU529" s="280" t="s">
        <v>80</v>
      </c>
      <c r="AV529" s="15" t="s">
        <v>195</v>
      </c>
      <c r="AW529" s="15" t="s">
        <v>30</v>
      </c>
      <c r="AX529" s="15" t="s">
        <v>80</v>
      </c>
      <c r="AY529" s="280" t="s">
        <v>189</v>
      </c>
    </row>
    <row r="530" s="2" customFormat="1" ht="24.15" customHeight="1">
      <c r="A530" s="39"/>
      <c r="B530" s="40"/>
      <c r="C530" s="281" t="s">
        <v>509</v>
      </c>
      <c r="D530" s="281" t="s">
        <v>273</v>
      </c>
      <c r="E530" s="282" t="s">
        <v>5172</v>
      </c>
      <c r="F530" s="283" t="s">
        <v>5173</v>
      </c>
      <c r="G530" s="284" t="s">
        <v>466</v>
      </c>
      <c r="H530" s="285">
        <v>20.300000000000001</v>
      </c>
      <c r="I530" s="286"/>
      <c r="J530" s="287">
        <f>ROUND(I530*H530,2)</f>
        <v>0</v>
      </c>
      <c r="K530" s="288"/>
      <c r="L530" s="289"/>
      <c r="M530" s="290" t="s">
        <v>1</v>
      </c>
      <c r="N530" s="291" t="s">
        <v>38</v>
      </c>
      <c r="O530" s="92"/>
      <c r="P530" s="238">
        <f>O530*H530</f>
        <v>0</v>
      </c>
      <c r="Q530" s="238">
        <v>0.0051000000000000004</v>
      </c>
      <c r="R530" s="238">
        <f>Q530*H530</f>
        <v>0.10353000000000001</v>
      </c>
      <c r="S530" s="238">
        <v>0</v>
      </c>
      <c r="T530" s="239">
        <f>S530*H530</f>
        <v>0</v>
      </c>
      <c r="U530" s="39"/>
      <c r="V530" s="39"/>
      <c r="W530" s="39"/>
      <c r="X530" s="39"/>
      <c r="Y530" s="39"/>
      <c r="Z530" s="39"/>
      <c r="AA530" s="39"/>
      <c r="AB530" s="39"/>
      <c r="AC530" s="39"/>
      <c r="AD530" s="39"/>
      <c r="AE530" s="39"/>
      <c r="AR530" s="240" t="s">
        <v>247</v>
      </c>
      <c r="AT530" s="240" t="s">
        <v>273</v>
      </c>
      <c r="AU530" s="240" t="s">
        <v>80</v>
      </c>
      <c r="AY530" s="18" t="s">
        <v>189</v>
      </c>
      <c r="BE530" s="241">
        <f>IF(N530="základní",J530,0)</f>
        <v>0</v>
      </c>
      <c r="BF530" s="241">
        <f>IF(N530="snížená",J530,0)</f>
        <v>0</v>
      </c>
      <c r="BG530" s="241">
        <f>IF(N530="zákl. přenesená",J530,0)</f>
        <v>0</v>
      </c>
      <c r="BH530" s="241">
        <f>IF(N530="sníž. přenesená",J530,0)</f>
        <v>0</v>
      </c>
      <c r="BI530" s="241">
        <f>IF(N530="nulová",J530,0)</f>
        <v>0</v>
      </c>
      <c r="BJ530" s="18" t="s">
        <v>80</v>
      </c>
      <c r="BK530" s="241">
        <f>ROUND(I530*H530,2)</f>
        <v>0</v>
      </c>
      <c r="BL530" s="18" t="s">
        <v>195</v>
      </c>
      <c r="BM530" s="240" t="s">
        <v>5174</v>
      </c>
    </row>
    <row r="531" s="2" customFormat="1">
      <c r="A531" s="39"/>
      <c r="B531" s="40"/>
      <c r="C531" s="41"/>
      <c r="D531" s="242" t="s">
        <v>197</v>
      </c>
      <c r="E531" s="41"/>
      <c r="F531" s="243" t="s">
        <v>5173</v>
      </c>
      <c r="G531" s="41"/>
      <c r="H531" s="41"/>
      <c r="I531" s="244"/>
      <c r="J531" s="41"/>
      <c r="K531" s="41"/>
      <c r="L531" s="45"/>
      <c r="M531" s="245"/>
      <c r="N531" s="246"/>
      <c r="O531" s="92"/>
      <c r="P531" s="92"/>
      <c r="Q531" s="92"/>
      <c r="R531" s="92"/>
      <c r="S531" s="92"/>
      <c r="T531" s="93"/>
      <c r="U531" s="39"/>
      <c r="V531" s="39"/>
      <c r="W531" s="39"/>
      <c r="X531" s="39"/>
      <c r="Y531" s="39"/>
      <c r="Z531" s="39"/>
      <c r="AA531" s="39"/>
      <c r="AB531" s="39"/>
      <c r="AC531" s="39"/>
      <c r="AD531" s="39"/>
      <c r="AE531" s="39"/>
      <c r="AT531" s="18" t="s">
        <v>197</v>
      </c>
      <c r="AU531" s="18" t="s">
        <v>80</v>
      </c>
    </row>
    <row r="532" s="13" customFormat="1">
      <c r="A532" s="13"/>
      <c r="B532" s="249"/>
      <c r="C532" s="250"/>
      <c r="D532" s="242" t="s">
        <v>200</v>
      </c>
      <c r="E532" s="251" t="s">
        <v>1</v>
      </c>
      <c r="F532" s="252" t="s">
        <v>5151</v>
      </c>
      <c r="G532" s="250"/>
      <c r="H532" s="251" t="s">
        <v>1</v>
      </c>
      <c r="I532" s="253"/>
      <c r="J532" s="250"/>
      <c r="K532" s="250"/>
      <c r="L532" s="254"/>
      <c r="M532" s="255"/>
      <c r="N532" s="256"/>
      <c r="O532" s="256"/>
      <c r="P532" s="256"/>
      <c r="Q532" s="256"/>
      <c r="R532" s="256"/>
      <c r="S532" s="256"/>
      <c r="T532" s="257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T532" s="258" t="s">
        <v>200</v>
      </c>
      <c r="AU532" s="258" t="s">
        <v>80</v>
      </c>
      <c r="AV532" s="13" t="s">
        <v>80</v>
      </c>
      <c r="AW532" s="13" t="s">
        <v>30</v>
      </c>
      <c r="AX532" s="13" t="s">
        <v>73</v>
      </c>
      <c r="AY532" s="258" t="s">
        <v>189</v>
      </c>
    </row>
    <row r="533" s="14" customFormat="1">
      <c r="A533" s="14"/>
      <c r="B533" s="259"/>
      <c r="C533" s="260"/>
      <c r="D533" s="242" t="s">
        <v>200</v>
      </c>
      <c r="E533" s="261" t="s">
        <v>1</v>
      </c>
      <c r="F533" s="262" t="s">
        <v>5170</v>
      </c>
      <c r="G533" s="260"/>
      <c r="H533" s="263">
        <v>19.829999999999998</v>
      </c>
      <c r="I533" s="264"/>
      <c r="J533" s="260"/>
      <c r="K533" s="260"/>
      <c r="L533" s="265"/>
      <c r="M533" s="266"/>
      <c r="N533" s="267"/>
      <c r="O533" s="267"/>
      <c r="P533" s="267"/>
      <c r="Q533" s="267"/>
      <c r="R533" s="267"/>
      <c r="S533" s="267"/>
      <c r="T533" s="268"/>
      <c r="U533" s="14"/>
      <c r="V533" s="14"/>
      <c r="W533" s="14"/>
      <c r="X533" s="14"/>
      <c r="Y533" s="14"/>
      <c r="Z533" s="14"/>
      <c r="AA533" s="14"/>
      <c r="AB533" s="14"/>
      <c r="AC533" s="14"/>
      <c r="AD533" s="14"/>
      <c r="AE533" s="14"/>
      <c r="AT533" s="269" t="s">
        <v>200</v>
      </c>
      <c r="AU533" s="269" t="s">
        <v>80</v>
      </c>
      <c r="AV533" s="14" t="s">
        <v>82</v>
      </c>
      <c r="AW533" s="14" t="s">
        <v>30</v>
      </c>
      <c r="AX533" s="14" t="s">
        <v>73</v>
      </c>
      <c r="AY533" s="269" t="s">
        <v>189</v>
      </c>
    </row>
    <row r="534" s="14" customFormat="1">
      <c r="A534" s="14"/>
      <c r="B534" s="259"/>
      <c r="C534" s="260"/>
      <c r="D534" s="242" t="s">
        <v>200</v>
      </c>
      <c r="E534" s="261" t="s">
        <v>1</v>
      </c>
      <c r="F534" s="262" t="s">
        <v>4733</v>
      </c>
      <c r="G534" s="260"/>
      <c r="H534" s="263">
        <v>0.17000000000000001</v>
      </c>
      <c r="I534" s="264"/>
      <c r="J534" s="260"/>
      <c r="K534" s="260"/>
      <c r="L534" s="265"/>
      <c r="M534" s="266"/>
      <c r="N534" s="267"/>
      <c r="O534" s="267"/>
      <c r="P534" s="267"/>
      <c r="Q534" s="267"/>
      <c r="R534" s="267"/>
      <c r="S534" s="267"/>
      <c r="T534" s="268"/>
      <c r="U534" s="14"/>
      <c r="V534" s="14"/>
      <c r="W534" s="14"/>
      <c r="X534" s="14"/>
      <c r="Y534" s="14"/>
      <c r="Z534" s="14"/>
      <c r="AA534" s="14"/>
      <c r="AB534" s="14"/>
      <c r="AC534" s="14"/>
      <c r="AD534" s="14"/>
      <c r="AE534" s="14"/>
      <c r="AT534" s="269" t="s">
        <v>200</v>
      </c>
      <c r="AU534" s="269" t="s">
        <v>80</v>
      </c>
      <c r="AV534" s="14" t="s">
        <v>82</v>
      </c>
      <c r="AW534" s="14" t="s">
        <v>30</v>
      </c>
      <c r="AX534" s="14" t="s">
        <v>73</v>
      </c>
      <c r="AY534" s="269" t="s">
        <v>189</v>
      </c>
    </row>
    <row r="535" s="15" customFormat="1">
      <c r="A535" s="15"/>
      <c r="B535" s="270"/>
      <c r="C535" s="271"/>
      <c r="D535" s="242" t="s">
        <v>200</v>
      </c>
      <c r="E535" s="272" t="s">
        <v>1</v>
      </c>
      <c r="F535" s="273" t="s">
        <v>207</v>
      </c>
      <c r="G535" s="271"/>
      <c r="H535" s="274">
        <v>20</v>
      </c>
      <c r="I535" s="275"/>
      <c r="J535" s="271"/>
      <c r="K535" s="271"/>
      <c r="L535" s="276"/>
      <c r="M535" s="277"/>
      <c r="N535" s="278"/>
      <c r="O535" s="278"/>
      <c r="P535" s="278"/>
      <c r="Q535" s="278"/>
      <c r="R535" s="278"/>
      <c r="S535" s="278"/>
      <c r="T535" s="279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  <c r="AE535" s="15"/>
      <c r="AT535" s="280" t="s">
        <v>200</v>
      </c>
      <c r="AU535" s="280" t="s">
        <v>80</v>
      </c>
      <c r="AV535" s="15" t="s">
        <v>195</v>
      </c>
      <c r="AW535" s="15" t="s">
        <v>30</v>
      </c>
      <c r="AX535" s="15" t="s">
        <v>73</v>
      </c>
      <c r="AY535" s="280" t="s">
        <v>189</v>
      </c>
    </row>
    <row r="536" s="14" customFormat="1">
      <c r="A536" s="14"/>
      <c r="B536" s="259"/>
      <c r="C536" s="260"/>
      <c r="D536" s="242" t="s">
        <v>200</v>
      </c>
      <c r="E536" s="261" t="s">
        <v>1</v>
      </c>
      <c r="F536" s="262" t="s">
        <v>5171</v>
      </c>
      <c r="G536" s="260"/>
      <c r="H536" s="263">
        <v>20.300000000000001</v>
      </c>
      <c r="I536" s="264"/>
      <c r="J536" s="260"/>
      <c r="K536" s="260"/>
      <c r="L536" s="265"/>
      <c r="M536" s="266"/>
      <c r="N536" s="267"/>
      <c r="O536" s="267"/>
      <c r="P536" s="267"/>
      <c r="Q536" s="267"/>
      <c r="R536" s="267"/>
      <c r="S536" s="267"/>
      <c r="T536" s="268"/>
      <c r="U536" s="14"/>
      <c r="V536" s="14"/>
      <c r="W536" s="14"/>
      <c r="X536" s="14"/>
      <c r="Y536" s="14"/>
      <c r="Z536" s="14"/>
      <c r="AA536" s="14"/>
      <c r="AB536" s="14"/>
      <c r="AC536" s="14"/>
      <c r="AD536" s="14"/>
      <c r="AE536" s="14"/>
      <c r="AT536" s="269" t="s">
        <v>200</v>
      </c>
      <c r="AU536" s="269" t="s">
        <v>80</v>
      </c>
      <c r="AV536" s="14" t="s">
        <v>82</v>
      </c>
      <c r="AW536" s="14" t="s">
        <v>30</v>
      </c>
      <c r="AX536" s="14" t="s">
        <v>73</v>
      </c>
      <c r="AY536" s="269" t="s">
        <v>189</v>
      </c>
    </row>
    <row r="537" s="15" customFormat="1">
      <c r="A537" s="15"/>
      <c r="B537" s="270"/>
      <c r="C537" s="271"/>
      <c r="D537" s="242" t="s">
        <v>200</v>
      </c>
      <c r="E537" s="272" t="s">
        <v>1</v>
      </c>
      <c r="F537" s="273" t="s">
        <v>207</v>
      </c>
      <c r="G537" s="271"/>
      <c r="H537" s="274">
        <v>20.300000000000001</v>
      </c>
      <c r="I537" s="275"/>
      <c r="J537" s="271"/>
      <c r="K537" s="271"/>
      <c r="L537" s="276"/>
      <c r="M537" s="277"/>
      <c r="N537" s="278"/>
      <c r="O537" s="278"/>
      <c r="P537" s="278"/>
      <c r="Q537" s="278"/>
      <c r="R537" s="278"/>
      <c r="S537" s="278"/>
      <c r="T537" s="279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  <c r="AE537" s="15"/>
      <c r="AT537" s="280" t="s">
        <v>200</v>
      </c>
      <c r="AU537" s="280" t="s">
        <v>80</v>
      </c>
      <c r="AV537" s="15" t="s">
        <v>195</v>
      </c>
      <c r="AW537" s="15" t="s">
        <v>30</v>
      </c>
      <c r="AX537" s="15" t="s">
        <v>80</v>
      </c>
      <c r="AY537" s="280" t="s">
        <v>189</v>
      </c>
    </row>
    <row r="538" s="2" customFormat="1" ht="24.15" customHeight="1">
      <c r="A538" s="39"/>
      <c r="B538" s="40"/>
      <c r="C538" s="228" t="s">
        <v>517</v>
      </c>
      <c r="D538" s="228" t="s">
        <v>191</v>
      </c>
      <c r="E538" s="229" t="s">
        <v>5175</v>
      </c>
      <c r="F538" s="230" t="s">
        <v>5176</v>
      </c>
      <c r="G538" s="231" t="s">
        <v>359</v>
      </c>
      <c r="H538" s="232">
        <v>3</v>
      </c>
      <c r="I538" s="233"/>
      <c r="J538" s="234">
        <f>ROUND(I538*H538,2)</f>
        <v>0</v>
      </c>
      <c r="K538" s="235"/>
      <c r="L538" s="45"/>
      <c r="M538" s="236" t="s">
        <v>1</v>
      </c>
      <c r="N538" s="237" t="s">
        <v>38</v>
      </c>
      <c r="O538" s="92"/>
      <c r="P538" s="238">
        <f>O538*H538</f>
        <v>0</v>
      </c>
      <c r="Q538" s="238">
        <v>5.9999999999999997E-07</v>
      </c>
      <c r="R538" s="238">
        <f>Q538*H538</f>
        <v>1.7999999999999999E-06</v>
      </c>
      <c r="S538" s="238">
        <v>0</v>
      </c>
      <c r="T538" s="239">
        <f>S538*H538</f>
        <v>0</v>
      </c>
      <c r="U538" s="39"/>
      <c r="V538" s="39"/>
      <c r="W538" s="39"/>
      <c r="X538" s="39"/>
      <c r="Y538" s="39"/>
      <c r="Z538" s="39"/>
      <c r="AA538" s="39"/>
      <c r="AB538" s="39"/>
      <c r="AC538" s="39"/>
      <c r="AD538" s="39"/>
      <c r="AE538" s="39"/>
      <c r="AR538" s="240" t="s">
        <v>195</v>
      </c>
      <c r="AT538" s="240" t="s">
        <v>191</v>
      </c>
      <c r="AU538" s="240" t="s">
        <v>80</v>
      </c>
      <c r="AY538" s="18" t="s">
        <v>189</v>
      </c>
      <c r="BE538" s="241">
        <f>IF(N538="základní",J538,0)</f>
        <v>0</v>
      </c>
      <c r="BF538" s="241">
        <f>IF(N538="snížená",J538,0)</f>
        <v>0</v>
      </c>
      <c r="BG538" s="241">
        <f>IF(N538="zákl. přenesená",J538,0)</f>
        <v>0</v>
      </c>
      <c r="BH538" s="241">
        <f>IF(N538="sníž. přenesená",J538,0)</f>
        <v>0</v>
      </c>
      <c r="BI538" s="241">
        <f>IF(N538="nulová",J538,0)</f>
        <v>0</v>
      </c>
      <c r="BJ538" s="18" t="s">
        <v>80</v>
      </c>
      <c r="BK538" s="241">
        <f>ROUND(I538*H538,2)</f>
        <v>0</v>
      </c>
      <c r="BL538" s="18" t="s">
        <v>195</v>
      </c>
      <c r="BM538" s="240" t="s">
        <v>5177</v>
      </c>
    </row>
    <row r="539" s="2" customFormat="1">
      <c r="A539" s="39"/>
      <c r="B539" s="40"/>
      <c r="C539" s="41"/>
      <c r="D539" s="242" t="s">
        <v>197</v>
      </c>
      <c r="E539" s="41"/>
      <c r="F539" s="243" t="s">
        <v>5176</v>
      </c>
      <c r="G539" s="41"/>
      <c r="H539" s="41"/>
      <c r="I539" s="244"/>
      <c r="J539" s="41"/>
      <c r="K539" s="41"/>
      <c r="L539" s="45"/>
      <c r="M539" s="245"/>
      <c r="N539" s="246"/>
      <c r="O539" s="92"/>
      <c r="P539" s="92"/>
      <c r="Q539" s="92"/>
      <c r="R539" s="92"/>
      <c r="S539" s="92"/>
      <c r="T539" s="93"/>
      <c r="U539" s="39"/>
      <c r="V539" s="39"/>
      <c r="W539" s="39"/>
      <c r="X539" s="39"/>
      <c r="Y539" s="39"/>
      <c r="Z539" s="39"/>
      <c r="AA539" s="39"/>
      <c r="AB539" s="39"/>
      <c r="AC539" s="39"/>
      <c r="AD539" s="39"/>
      <c r="AE539" s="39"/>
      <c r="AT539" s="18" t="s">
        <v>197</v>
      </c>
      <c r="AU539" s="18" t="s">
        <v>80</v>
      </c>
    </row>
    <row r="540" s="2" customFormat="1">
      <c r="A540" s="39"/>
      <c r="B540" s="40"/>
      <c r="C540" s="41"/>
      <c r="D540" s="247" t="s">
        <v>198</v>
      </c>
      <c r="E540" s="41"/>
      <c r="F540" s="248" t="s">
        <v>5178</v>
      </c>
      <c r="G540" s="41"/>
      <c r="H540" s="41"/>
      <c r="I540" s="244"/>
      <c r="J540" s="41"/>
      <c r="K540" s="41"/>
      <c r="L540" s="45"/>
      <c r="M540" s="245"/>
      <c r="N540" s="246"/>
      <c r="O540" s="92"/>
      <c r="P540" s="92"/>
      <c r="Q540" s="92"/>
      <c r="R540" s="92"/>
      <c r="S540" s="92"/>
      <c r="T540" s="93"/>
      <c r="U540" s="39"/>
      <c r="V540" s="39"/>
      <c r="W540" s="39"/>
      <c r="X540" s="39"/>
      <c r="Y540" s="39"/>
      <c r="Z540" s="39"/>
      <c r="AA540" s="39"/>
      <c r="AB540" s="39"/>
      <c r="AC540" s="39"/>
      <c r="AD540" s="39"/>
      <c r="AE540" s="39"/>
      <c r="AT540" s="18" t="s">
        <v>198</v>
      </c>
      <c r="AU540" s="18" t="s">
        <v>80</v>
      </c>
    </row>
    <row r="541" s="14" customFormat="1">
      <c r="A541" s="14"/>
      <c r="B541" s="259"/>
      <c r="C541" s="260"/>
      <c r="D541" s="242" t="s">
        <v>200</v>
      </c>
      <c r="E541" s="261" t="s">
        <v>1</v>
      </c>
      <c r="F541" s="262" t="s">
        <v>214</v>
      </c>
      <c r="G541" s="260"/>
      <c r="H541" s="263">
        <v>3</v>
      </c>
      <c r="I541" s="264"/>
      <c r="J541" s="260"/>
      <c r="K541" s="260"/>
      <c r="L541" s="265"/>
      <c r="M541" s="266"/>
      <c r="N541" s="267"/>
      <c r="O541" s="267"/>
      <c r="P541" s="267"/>
      <c r="Q541" s="267"/>
      <c r="R541" s="267"/>
      <c r="S541" s="267"/>
      <c r="T541" s="268"/>
      <c r="U541" s="14"/>
      <c r="V541" s="14"/>
      <c r="W541" s="14"/>
      <c r="X541" s="14"/>
      <c r="Y541" s="14"/>
      <c r="Z541" s="14"/>
      <c r="AA541" s="14"/>
      <c r="AB541" s="14"/>
      <c r="AC541" s="14"/>
      <c r="AD541" s="14"/>
      <c r="AE541" s="14"/>
      <c r="AT541" s="269" t="s">
        <v>200</v>
      </c>
      <c r="AU541" s="269" t="s">
        <v>80</v>
      </c>
      <c r="AV541" s="14" t="s">
        <v>82</v>
      </c>
      <c r="AW541" s="14" t="s">
        <v>30</v>
      </c>
      <c r="AX541" s="14" t="s">
        <v>73</v>
      </c>
      <c r="AY541" s="269" t="s">
        <v>189</v>
      </c>
    </row>
    <row r="542" s="15" customFormat="1">
      <c r="A542" s="15"/>
      <c r="B542" s="270"/>
      <c r="C542" s="271"/>
      <c r="D542" s="242" t="s">
        <v>200</v>
      </c>
      <c r="E542" s="272" t="s">
        <v>1</v>
      </c>
      <c r="F542" s="273" t="s">
        <v>207</v>
      </c>
      <c r="G542" s="271"/>
      <c r="H542" s="274">
        <v>3</v>
      </c>
      <c r="I542" s="275"/>
      <c r="J542" s="271"/>
      <c r="K542" s="271"/>
      <c r="L542" s="276"/>
      <c r="M542" s="277"/>
      <c r="N542" s="278"/>
      <c r="O542" s="278"/>
      <c r="P542" s="278"/>
      <c r="Q542" s="278"/>
      <c r="R542" s="278"/>
      <c r="S542" s="278"/>
      <c r="T542" s="279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  <c r="AE542" s="15"/>
      <c r="AT542" s="280" t="s">
        <v>200</v>
      </c>
      <c r="AU542" s="280" t="s">
        <v>80</v>
      </c>
      <c r="AV542" s="15" t="s">
        <v>195</v>
      </c>
      <c r="AW542" s="15" t="s">
        <v>30</v>
      </c>
      <c r="AX542" s="15" t="s">
        <v>80</v>
      </c>
      <c r="AY542" s="280" t="s">
        <v>189</v>
      </c>
    </row>
    <row r="543" s="2" customFormat="1" ht="16.5" customHeight="1">
      <c r="A543" s="39"/>
      <c r="B543" s="40"/>
      <c r="C543" s="281" t="s">
        <v>533</v>
      </c>
      <c r="D543" s="281" t="s">
        <v>273</v>
      </c>
      <c r="E543" s="282" t="s">
        <v>5179</v>
      </c>
      <c r="F543" s="283" t="s">
        <v>5180</v>
      </c>
      <c r="G543" s="284" t="s">
        <v>359</v>
      </c>
      <c r="H543" s="285">
        <v>3</v>
      </c>
      <c r="I543" s="286"/>
      <c r="J543" s="287">
        <f>ROUND(I543*H543,2)</f>
        <v>0</v>
      </c>
      <c r="K543" s="288"/>
      <c r="L543" s="289"/>
      <c r="M543" s="290" t="s">
        <v>1</v>
      </c>
      <c r="N543" s="291" t="s">
        <v>38</v>
      </c>
      <c r="O543" s="92"/>
      <c r="P543" s="238">
        <f>O543*H543</f>
        <v>0</v>
      </c>
      <c r="Q543" s="238">
        <v>0.00034000000000000002</v>
      </c>
      <c r="R543" s="238">
        <f>Q543*H543</f>
        <v>0.0010200000000000001</v>
      </c>
      <c r="S543" s="238">
        <v>0</v>
      </c>
      <c r="T543" s="239">
        <f>S543*H543</f>
        <v>0</v>
      </c>
      <c r="U543" s="39"/>
      <c r="V543" s="39"/>
      <c r="W543" s="39"/>
      <c r="X543" s="39"/>
      <c r="Y543" s="39"/>
      <c r="Z543" s="39"/>
      <c r="AA543" s="39"/>
      <c r="AB543" s="39"/>
      <c r="AC543" s="39"/>
      <c r="AD543" s="39"/>
      <c r="AE543" s="39"/>
      <c r="AR543" s="240" t="s">
        <v>247</v>
      </c>
      <c r="AT543" s="240" t="s">
        <v>273</v>
      </c>
      <c r="AU543" s="240" t="s">
        <v>80</v>
      </c>
      <c r="AY543" s="18" t="s">
        <v>189</v>
      </c>
      <c r="BE543" s="241">
        <f>IF(N543="základní",J543,0)</f>
        <v>0</v>
      </c>
      <c r="BF543" s="241">
        <f>IF(N543="snížená",J543,0)</f>
        <v>0</v>
      </c>
      <c r="BG543" s="241">
        <f>IF(N543="zákl. přenesená",J543,0)</f>
        <v>0</v>
      </c>
      <c r="BH543" s="241">
        <f>IF(N543="sníž. přenesená",J543,0)</f>
        <v>0</v>
      </c>
      <c r="BI543" s="241">
        <f>IF(N543="nulová",J543,0)</f>
        <v>0</v>
      </c>
      <c r="BJ543" s="18" t="s">
        <v>80</v>
      </c>
      <c r="BK543" s="241">
        <f>ROUND(I543*H543,2)</f>
        <v>0</v>
      </c>
      <c r="BL543" s="18" t="s">
        <v>195</v>
      </c>
      <c r="BM543" s="240" t="s">
        <v>5181</v>
      </c>
    </row>
    <row r="544" s="2" customFormat="1">
      <c r="A544" s="39"/>
      <c r="B544" s="40"/>
      <c r="C544" s="41"/>
      <c r="D544" s="242" t="s">
        <v>197</v>
      </c>
      <c r="E544" s="41"/>
      <c r="F544" s="243" t="s">
        <v>5180</v>
      </c>
      <c r="G544" s="41"/>
      <c r="H544" s="41"/>
      <c r="I544" s="244"/>
      <c r="J544" s="41"/>
      <c r="K544" s="41"/>
      <c r="L544" s="45"/>
      <c r="M544" s="245"/>
      <c r="N544" s="246"/>
      <c r="O544" s="92"/>
      <c r="P544" s="92"/>
      <c r="Q544" s="92"/>
      <c r="R544" s="92"/>
      <c r="S544" s="92"/>
      <c r="T544" s="93"/>
      <c r="U544" s="39"/>
      <c r="V544" s="39"/>
      <c r="W544" s="39"/>
      <c r="X544" s="39"/>
      <c r="Y544" s="39"/>
      <c r="Z544" s="39"/>
      <c r="AA544" s="39"/>
      <c r="AB544" s="39"/>
      <c r="AC544" s="39"/>
      <c r="AD544" s="39"/>
      <c r="AE544" s="39"/>
      <c r="AT544" s="18" t="s">
        <v>197</v>
      </c>
      <c r="AU544" s="18" t="s">
        <v>80</v>
      </c>
    </row>
    <row r="545" s="14" customFormat="1">
      <c r="A545" s="14"/>
      <c r="B545" s="259"/>
      <c r="C545" s="260"/>
      <c r="D545" s="242" t="s">
        <v>200</v>
      </c>
      <c r="E545" s="261" t="s">
        <v>1</v>
      </c>
      <c r="F545" s="262" t="s">
        <v>5182</v>
      </c>
      <c r="G545" s="260"/>
      <c r="H545" s="263">
        <v>3</v>
      </c>
      <c r="I545" s="264"/>
      <c r="J545" s="260"/>
      <c r="K545" s="260"/>
      <c r="L545" s="265"/>
      <c r="M545" s="266"/>
      <c r="N545" s="267"/>
      <c r="O545" s="267"/>
      <c r="P545" s="267"/>
      <c r="Q545" s="267"/>
      <c r="R545" s="267"/>
      <c r="S545" s="267"/>
      <c r="T545" s="268"/>
      <c r="U545" s="14"/>
      <c r="V545" s="14"/>
      <c r="W545" s="14"/>
      <c r="X545" s="14"/>
      <c r="Y545" s="14"/>
      <c r="Z545" s="14"/>
      <c r="AA545" s="14"/>
      <c r="AB545" s="14"/>
      <c r="AC545" s="14"/>
      <c r="AD545" s="14"/>
      <c r="AE545" s="14"/>
      <c r="AT545" s="269" t="s">
        <v>200</v>
      </c>
      <c r="AU545" s="269" t="s">
        <v>80</v>
      </c>
      <c r="AV545" s="14" t="s">
        <v>82</v>
      </c>
      <c r="AW545" s="14" t="s">
        <v>30</v>
      </c>
      <c r="AX545" s="14" t="s">
        <v>73</v>
      </c>
      <c r="AY545" s="269" t="s">
        <v>189</v>
      </c>
    </row>
    <row r="546" s="15" customFormat="1">
      <c r="A546" s="15"/>
      <c r="B546" s="270"/>
      <c r="C546" s="271"/>
      <c r="D546" s="242" t="s">
        <v>200</v>
      </c>
      <c r="E546" s="272" t="s">
        <v>1</v>
      </c>
      <c r="F546" s="273" t="s">
        <v>207</v>
      </c>
      <c r="G546" s="271"/>
      <c r="H546" s="274">
        <v>3</v>
      </c>
      <c r="I546" s="275"/>
      <c r="J546" s="271"/>
      <c r="K546" s="271"/>
      <c r="L546" s="276"/>
      <c r="M546" s="277"/>
      <c r="N546" s="278"/>
      <c r="O546" s="278"/>
      <c r="P546" s="278"/>
      <c r="Q546" s="278"/>
      <c r="R546" s="278"/>
      <c r="S546" s="278"/>
      <c r="T546" s="279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  <c r="AE546" s="15"/>
      <c r="AT546" s="280" t="s">
        <v>200</v>
      </c>
      <c r="AU546" s="280" t="s">
        <v>80</v>
      </c>
      <c r="AV546" s="15" t="s">
        <v>195</v>
      </c>
      <c r="AW546" s="15" t="s">
        <v>30</v>
      </c>
      <c r="AX546" s="15" t="s">
        <v>80</v>
      </c>
      <c r="AY546" s="280" t="s">
        <v>189</v>
      </c>
    </row>
    <row r="547" s="2" customFormat="1" ht="24.15" customHeight="1">
      <c r="A547" s="39"/>
      <c r="B547" s="40"/>
      <c r="C547" s="228" t="s">
        <v>545</v>
      </c>
      <c r="D547" s="228" t="s">
        <v>191</v>
      </c>
      <c r="E547" s="229" t="s">
        <v>5183</v>
      </c>
      <c r="F547" s="230" t="s">
        <v>5184</v>
      </c>
      <c r="G547" s="231" t="s">
        <v>359</v>
      </c>
      <c r="H547" s="232">
        <v>15</v>
      </c>
      <c r="I547" s="233"/>
      <c r="J547" s="234">
        <f>ROUND(I547*H547,2)</f>
        <v>0</v>
      </c>
      <c r="K547" s="235"/>
      <c r="L547" s="45"/>
      <c r="M547" s="236" t="s">
        <v>1</v>
      </c>
      <c r="N547" s="237" t="s">
        <v>38</v>
      </c>
      <c r="O547" s="92"/>
      <c r="P547" s="238">
        <f>O547*H547</f>
        <v>0</v>
      </c>
      <c r="Q547" s="238">
        <v>1.2500000000000001E-06</v>
      </c>
      <c r="R547" s="238">
        <f>Q547*H547</f>
        <v>1.8750000000000002E-05</v>
      </c>
      <c r="S547" s="238">
        <v>0</v>
      </c>
      <c r="T547" s="239">
        <f>S547*H547</f>
        <v>0</v>
      </c>
      <c r="U547" s="39"/>
      <c r="V547" s="39"/>
      <c r="W547" s="39"/>
      <c r="X547" s="39"/>
      <c r="Y547" s="39"/>
      <c r="Z547" s="39"/>
      <c r="AA547" s="39"/>
      <c r="AB547" s="39"/>
      <c r="AC547" s="39"/>
      <c r="AD547" s="39"/>
      <c r="AE547" s="39"/>
      <c r="AR547" s="240" t="s">
        <v>195</v>
      </c>
      <c r="AT547" s="240" t="s">
        <v>191</v>
      </c>
      <c r="AU547" s="240" t="s">
        <v>80</v>
      </c>
      <c r="AY547" s="18" t="s">
        <v>189</v>
      </c>
      <c r="BE547" s="241">
        <f>IF(N547="základní",J547,0)</f>
        <v>0</v>
      </c>
      <c r="BF547" s="241">
        <f>IF(N547="snížená",J547,0)</f>
        <v>0</v>
      </c>
      <c r="BG547" s="241">
        <f>IF(N547="zákl. přenesená",J547,0)</f>
        <v>0</v>
      </c>
      <c r="BH547" s="241">
        <f>IF(N547="sníž. přenesená",J547,0)</f>
        <v>0</v>
      </c>
      <c r="BI547" s="241">
        <f>IF(N547="nulová",J547,0)</f>
        <v>0</v>
      </c>
      <c r="BJ547" s="18" t="s">
        <v>80</v>
      </c>
      <c r="BK547" s="241">
        <f>ROUND(I547*H547,2)</f>
        <v>0</v>
      </c>
      <c r="BL547" s="18" t="s">
        <v>195</v>
      </c>
      <c r="BM547" s="240" t="s">
        <v>5185</v>
      </c>
    </row>
    <row r="548" s="2" customFormat="1">
      <c r="A548" s="39"/>
      <c r="B548" s="40"/>
      <c r="C548" s="41"/>
      <c r="D548" s="242" t="s">
        <v>197</v>
      </c>
      <c r="E548" s="41"/>
      <c r="F548" s="243" t="s">
        <v>5184</v>
      </c>
      <c r="G548" s="41"/>
      <c r="H548" s="41"/>
      <c r="I548" s="244"/>
      <c r="J548" s="41"/>
      <c r="K548" s="41"/>
      <c r="L548" s="45"/>
      <c r="M548" s="245"/>
      <c r="N548" s="246"/>
      <c r="O548" s="92"/>
      <c r="P548" s="92"/>
      <c r="Q548" s="92"/>
      <c r="R548" s="92"/>
      <c r="S548" s="92"/>
      <c r="T548" s="93"/>
      <c r="U548" s="39"/>
      <c r="V548" s="39"/>
      <c r="W548" s="39"/>
      <c r="X548" s="39"/>
      <c r="Y548" s="39"/>
      <c r="Z548" s="39"/>
      <c r="AA548" s="39"/>
      <c r="AB548" s="39"/>
      <c r="AC548" s="39"/>
      <c r="AD548" s="39"/>
      <c r="AE548" s="39"/>
      <c r="AT548" s="18" t="s">
        <v>197</v>
      </c>
      <c r="AU548" s="18" t="s">
        <v>80</v>
      </c>
    </row>
    <row r="549" s="2" customFormat="1">
      <c r="A549" s="39"/>
      <c r="B549" s="40"/>
      <c r="C549" s="41"/>
      <c r="D549" s="247" t="s">
        <v>198</v>
      </c>
      <c r="E549" s="41"/>
      <c r="F549" s="248" t="s">
        <v>5186</v>
      </c>
      <c r="G549" s="41"/>
      <c r="H549" s="41"/>
      <c r="I549" s="244"/>
      <c r="J549" s="41"/>
      <c r="K549" s="41"/>
      <c r="L549" s="45"/>
      <c r="M549" s="245"/>
      <c r="N549" s="246"/>
      <c r="O549" s="92"/>
      <c r="P549" s="92"/>
      <c r="Q549" s="92"/>
      <c r="R549" s="92"/>
      <c r="S549" s="92"/>
      <c r="T549" s="93"/>
      <c r="U549" s="39"/>
      <c r="V549" s="39"/>
      <c r="W549" s="39"/>
      <c r="X549" s="39"/>
      <c r="Y549" s="39"/>
      <c r="Z549" s="39"/>
      <c r="AA549" s="39"/>
      <c r="AB549" s="39"/>
      <c r="AC549" s="39"/>
      <c r="AD549" s="39"/>
      <c r="AE549" s="39"/>
      <c r="AT549" s="18" t="s">
        <v>198</v>
      </c>
      <c r="AU549" s="18" t="s">
        <v>80</v>
      </c>
    </row>
    <row r="550" s="14" customFormat="1">
      <c r="A550" s="14"/>
      <c r="B550" s="259"/>
      <c r="C550" s="260"/>
      <c r="D550" s="242" t="s">
        <v>200</v>
      </c>
      <c r="E550" s="261" t="s">
        <v>1</v>
      </c>
      <c r="F550" s="262" t="s">
        <v>5187</v>
      </c>
      <c r="G550" s="260"/>
      <c r="H550" s="263">
        <v>15</v>
      </c>
      <c r="I550" s="264"/>
      <c r="J550" s="260"/>
      <c r="K550" s="260"/>
      <c r="L550" s="265"/>
      <c r="M550" s="266"/>
      <c r="N550" s="267"/>
      <c r="O550" s="267"/>
      <c r="P550" s="267"/>
      <c r="Q550" s="267"/>
      <c r="R550" s="267"/>
      <c r="S550" s="267"/>
      <c r="T550" s="268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T550" s="269" t="s">
        <v>200</v>
      </c>
      <c r="AU550" s="269" t="s">
        <v>80</v>
      </c>
      <c r="AV550" s="14" t="s">
        <v>82</v>
      </c>
      <c r="AW550" s="14" t="s">
        <v>30</v>
      </c>
      <c r="AX550" s="14" t="s">
        <v>73</v>
      </c>
      <c r="AY550" s="269" t="s">
        <v>189</v>
      </c>
    </row>
    <row r="551" s="15" customFormat="1">
      <c r="A551" s="15"/>
      <c r="B551" s="270"/>
      <c r="C551" s="271"/>
      <c r="D551" s="242" t="s">
        <v>200</v>
      </c>
      <c r="E551" s="272" t="s">
        <v>1</v>
      </c>
      <c r="F551" s="273" t="s">
        <v>207</v>
      </c>
      <c r="G551" s="271"/>
      <c r="H551" s="274">
        <v>15</v>
      </c>
      <c r="I551" s="275"/>
      <c r="J551" s="271"/>
      <c r="K551" s="271"/>
      <c r="L551" s="276"/>
      <c r="M551" s="277"/>
      <c r="N551" s="278"/>
      <c r="O551" s="278"/>
      <c r="P551" s="278"/>
      <c r="Q551" s="278"/>
      <c r="R551" s="278"/>
      <c r="S551" s="278"/>
      <c r="T551" s="279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  <c r="AE551" s="15"/>
      <c r="AT551" s="280" t="s">
        <v>200</v>
      </c>
      <c r="AU551" s="280" t="s">
        <v>80</v>
      </c>
      <c r="AV551" s="15" t="s">
        <v>195</v>
      </c>
      <c r="AW551" s="15" t="s">
        <v>30</v>
      </c>
      <c r="AX551" s="15" t="s">
        <v>80</v>
      </c>
      <c r="AY551" s="280" t="s">
        <v>189</v>
      </c>
    </row>
    <row r="552" s="2" customFormat="1" ht="16.5" customHeight="1">
      <c r="A552" s="39"/>
      <c r="B552" s="40"/>
      <c r="C552" s="281" t="s">
        <v>555</v>
      </c>
      <c r="D552" s="281" t="s">
        <v>273</v>
      </c>
      <c r="E552" s="282" t="s">
        <v>5188</v>
      </c>
      <c r="F552" s="283" t="s">
        <v>5189</v>
      </c>
      <c r="G552" s="284" t="s">
        <v>359</v>
      </c>
      <c r="H552" s="285">
        <v>7</v>
      </c>
      <c r="I552" s="286"/>
      <c r="J552" s="287">
        <f>ROUND(I552*H552,2)</f>
        <v>0</v>
      </c>
      <c r="K552" s="288"/>
      <c r="L552" s="289"/>
      <c r="M552" s="290" t="s">
        <v>1</v>
      </c>
      <c r="N552" s="291" t="s">
        <v>38</v>
      </c>
      <c r="O552" s="92"/>
      <c r="P552" s="238">
        <f>O552*H552</f>
        <v>0</v>
      </c>
      <c r="Q552" s="238">
        <v>0.00064999999999999997</v>
      </c>
      <c r="R552" s="238">
        <f>Q552*H552</f>
        <v>0.0045500000000000002</v>
      </c>
      <c r="S552" s="238">
        <v>0</v>
      </c>
      <c r="T552" s="239">
        <f>S552*H552</f>
        <v>0</v>
      </c>
      <c r="U552" s="39"/>
      <c r="V552" s="39"/>
      <c r="W552" s="39"/>
      <c r="X552" s="39"/>
      <c r="Y552" s="39"/>
      <c r="Z552" s="39"/>
      <c r="AA552" s="39"/>
      <c r="AB552" s="39"/>
      <c r="AC552" s="39"/>
      <c r="AD552" s="39"/>
      <c r="AE552" s="39"/>
      <c r="AR552" s="240" t="s">
        <v>247</v>
      </c>
      <c r="AT552" s="240" t="s">
        <v>273</v>
      </c>
      <c r="AU552" s="240" t="s">
        <v>80</v>
      </c>
      <c r="AY552" s="18" t="s">
        <v>189</v>
      </c>
      <c r="BE552" s="241">
        <f>IF(N552="základní",J552,0)</f>
        <v>0</v>
      </c>
      <c r="BF552" s="241">
        <f>IF(N552="snížená",J552,0)</f>
        <v>0</v>
      </c>
      <c r="BG552" s="241">
        <f>IF(N552="zákl. přenesená",J552,0)</f>
        <v>0</v>
      </c>
      <c r="BH552" s="241">
        <f>IF(N552="sníž. přenesená",J552,0)</f>
        <v>0</v>
      </c>
      <c r="BI552" s="241">
        <f>IF(N552="nulová",J552,0)</f>
        <v>0</v>
      </c>
      <c r="BJ552" s="18" t="s">
        <v>80</v>
      </c>
      <c r="BK552" s="241">
        <f>ROUND(I552*H552,2)</f>
        <v>0</v>
      </c>
      <c r="BL552" s="18" t="s">
        <v>195</v>
      </c>
      <c r="BM552" s="240" t="s">
        <v>5190</v>
      </c>
    </row>
    <row r="553" s="2" customFormat="1">
      <c r="A553" s="39"/>
      <c r="B553" s="40"/>
      <c r="C553" s="41"/>
      <c r="D553" s="242" t="s">
        <v>197</v>
      </c>
      <c r="E553" s="41"/>
      <c r="F553" s="243" t="s">
        <v>5189</v>
      </c>
      <c r="G553" s="41"/>
      <c r="H553" s="41"/>
      <c r="I553" s="244"/>
      <c r="J553" s="41"/>
      <c r="K553" s="41"/>
      <c r="L553" s="45"/>
      <c r="M553" s="245"/>
      <c r="N553" s="246"/>
      <c r="O553" s="92"/>
      <c r="P553" s="92"/>
      <c r="Q553" s="92"/>
      <c r="R553" s="92"/>
      <c r="S553" s="92"/>
      <c r="T553" s="93"/>
      <c r="U553" s="39"/>
      <c r="V553" s="39"/>
      <c r="W553" s="39"/>
      <c r="X553" s="39"/>
      <c r="Y553" s="39"/>
      <c r="Z553" s="39"/>
      <c r="AA553" s="39"/>
      <c r="AB553" s="39"/>
      <c r="AC553" s="39"/>
      <c r="AD553" s="39"/>
      <c r="AE553" s="39"/>
      <c r="AT553" s="18" t="s">
        <v>197</v>
      </c>
      <c r="AU553" s="18" t="s">
        <v>80</v>
      </c>
    </row>
    <row r="554" s="14" customFormat="1">
      <c r="A554" s="14"/>
      <c r="B554" s="259"/>
      <c r="C554" s="260"/>
      <c r="D554" s="242" t="s">
        <v>200</v>
      </c>
      <c r="E554" s="261" t="s">
        <v>1</v>
      </c>
      <c r="F554" s="262" t="s">
        <v>5146</v>
      </c>
      <c r="G554" s="260"/>
      <c r="H554" s="263">
        <v>7</v>
      </c>
      <c r="I554" s="264"/>
      <c r="J554" s="260"/>
      <c r="K554" s="260"/>
      <c r="L554" s="265"/>
      <c r="M554" s="266"/>
      <c r="N554" s="267"/>
      <c r="O554" s="267"/>
      <c r="P554" s="267"/>
      <c r="Q554" s="267"/>
      <c r="R554" s="267"/>
      <c r="S554" s="267"/>
      <c r="T554" s="268"/>
      <c r="U554" s="14"/>
      <c r="V554" s="14"/>
      <c r="W554" s="14"/>
      <c r="X554" s="14"/>
      <c r="Y554" s="14"/>
      <c r="Z554" s="14"/>
      <c r="AA554" s="14"/>
      <c r="AB554" s="14"/>
      <c r="AC554" s="14"/>
      <c r="AD554" s="14"/>
      <c r="AE554" s="14"/>
      <c r="AT554" s="269" t="s">
        <v>200</v>
      </c>
      <c r="AU554" s="269" t="s">
        <v>80</v>
      </c>
      <c r="AV554" s="14" t="s">
        <v>82</v>
      </c>
      <c r="AW554" s="14" t="s">
        <v>30</v>
      </c>
      <c r="AX554" s="14" t="s">
        <v>73</v>
      </c>
      <c r="AY554" s="269" t="s">
        <v>189</v>
      </c>
    </row>
    <row r="555" s="15" customFormat="1">
      <c r="A555" s="15"/>
      <c r="B555" s="270"/>
      <c r="C555" s="271"/>
      <c r="D555" s="242" t="s">
        <v>200</v>
      </c>
      <c r="E555" s="272" t="s">
        <v>1</v>
      </c>
      <c r="F555" s="273" t="s">
        <v>207</v>
      </c>
      <c r="G555" s="271"/>
      <c r="H555" s="274">
        <v>7</v>
      </c>
      <c r="I555" s="275"/>
      <c r="J555" s="271"/>
      <c r="K555" s="271"/>
      <c r="L555" s="276"/>
      <c r="M555" s="277"/>
      <c r="N555" s="278"/>
      <c r="O555" s="278"/>
      <c r="P555" s="278"/>
      <c r="Q555" s="278"/>
      <c r="R555" s="278"/>
      <c r="S555" s="278"/>
      <c r="T555" s="279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  <c r="AE555" s="15"/>
      <c r="AT555" s="280" t="s">
        <v>200</v>
      </c>
      <c r="AU555" s="280" t="s">
        <v>80</v>
      </c>
      <c r="AV555" s="15" t="s">
        <v>195</v>
      </c>
      <c r="AW555" s="15" t="s">
        <v>30</v>
      </c>
      <c r="AX555" s="15" t="s">
        <v>80</v>
      </c>
      <c r="AY555" s="280" t="s">
        <v>189</v>
      </c>
    </row>
    <row r="556" s="2" customFormat="1" ht="16.5" customHeight="1">
      <c r="A556" s="39"/>
      <c r="B556" s="40"/>
      <c r="C556" s="281" t="s">
        <v>564</v>
      </c>
      <c r="D556" s="281" t="s">
        <v>273</v>
      </c>
      <c r="E556" s="282" t="s">
        <v>5191</v>
      </c>
      <c r="F556" s="283" t="s">
        <v>5192</v>
      </c>
      <c r="G556" s="284" t="s">
        <v>359</v>
      </c>
      <c r="H556" s="285">
        <v>8</v>
      </c>
      <c r="I556" s="286"/>
      <c r="J556" s="287">
        <f>ROUND(I556*H556,2)</f>
        <v>0</v>
      </c>
      <c r="K556" s="288"/>
      <c r="L556" s="289"/>
      <c r="M556" s="290" t="s">
        <v>1</v>
      </c>
      <c r="N556" s="291" t="s">
        <v>38</v>
      </c>
      <c r="O556" s="92"/>
      <c r="P556" s="238">
        <f>O556*H556</f>
        <v>0</v>
      </c>
      <c r="Q556" s="238">
        <v>0.00088000000000000003</v>
      </c>
      <c r="R556" s="238">
        <f>Q556*H556</f>
        <v>0.0070400000000000003</v>
      </c>
      <c r="S556" s="238">
        <v>0</v>
      </c>
      <c r="T556" s="239">
        <f>S556*H556</f>
        <v>0</v>
      </c>
      <c r="U556" s="39"/>
      <c r="V556" s="39"/>
      <c r="W556" s="39"/>
      <c r="X556" s="39"/>
      <c r="Y556" s="39"/>
      <c r="Z556" s="39"/>
      <c r="AA556" s="39"/>
      <c r="AB556" s="39"/>
      <c r="AC556" s="39"/>
      <c r="AD556" s="39"/>
      <c r="AE556" s="39"/>
      <c r="AR556" s="240" t="s">
        <v>247</v>
      </c>
      <c r="AT556" s="240" t="s">
        <v>273</v>
      </c>
      <c r="AU556" s="240" t="s">
        <v>80</v>
      </c>
      <c r="AY556" s="18" t="s">
        <v>189</v>
      </c>
      <c r="BE556" s="241">
        <f>IF(N556="základní",J556,0)</f>
        <v>0</v>
      </c>
      <c r="BF556" s="241">
        <f>IF(N556="snížená",J556,0)</f>
        <v>0</v>
      </c>
      <c r="BG556" s="241">
        <f>IF(N556="zákl. přenesená",J556,0)</f>
        <v>0</v>
      </c>
      <c r="BH556" s="241">
        <f>IF(N556="sníž. přenesená",J556,0)</f>
        <v>0</v>
      </c>
      <c r="BI556" s="241">
        <f>IF(N556="nulová",J556,0)</f>
        <v>0</v>
      </c>
      <c r="BJ556" s="18" t="s">
        <v>80</v>
      </c>
      <c r="BK556" s="241">
        <f>ROUND(I556*H556,2)</f>
        <v>0</v>
      </c>
      <c r="BL556" s="18" t="s">
        <v>195</v>
      </c>
      <c r="BM556" s="240" t="s">
        <v>5193</v>
      </c>
    </row>
    <row r="557" s="2" customFormat="1">
      <c r="A557" s="39"/>
      <c r="B557" s="40"/>
      <c r="C557" s="41"/>
      <c r="D557" s="242" t="s">
        <v>197</v>
      </c>
      <c r="E557" s="41"/>
      <c r="F557" s="243" t="s">
        <v>5192</v>
      </c>
      <c r="G557" s="41"/>
      <c r="H557" s="41"/>
      <c r="I557" s="244"/>
      <c r="J557" s="41"/>
      <c r="K557" s="41"/>
      <c r="L557" s="45"/>
      <c r="M557" s="245"/>
      <c r="N557" s="246"/>
      <c r="O557" s="92"/>
      <c r="P557" s="92"/>
      <c r="Q557" s="92"/>
      <c r="R557" s="92"/>
      <c r="S557" s="92"/>
      <c r="T557" s="93"/>
      <c r="U557" s="39"/>
      <c r="V557" s="39"/>
      <c r="W557" s="39"/>
      <c r="X557" s="39"/>
      <c r="Y557" s="39"/>
      <c r="Z557" s="39"/>
      <c r="AA557" s="39"/>
      <c r="AB557" s="39"/>
      <c r="AC557" s="39"/>
      <c r="AD557" s="39"/>
      <c r="AE557" s="39"/>
      <c r="AT557" s="18" t="s">
        <v>197</v>
      </c>
      <c r="AU557" s="18" t="s">
        <v>80</v>
      </c>
    </row>
    <row r="558" s="14" customFormat="1">
      <c r="A558" s="14"/>
      <c r="B558" s="259"/>
      <c r="C558" s="260"/>
      <c r="D558" s="242" t="s">
        <v>200</v>
      </c>
      <c r="E558" s="261" t="s">
        <v>1</v>
      </c>
      <c r="F558" s="262" t="s">
        <v>5194</v>
      </c>
      <c r="G558" s="260"/>
      <c r="H558" s="263">
        <v>8</v>
      </c>
      <c r="I558" s="264"/>
      <c r="J558" s="260"/>
      <c r="K558" s="260"/>
      <c r="L558" s="265"/>
      <c r="M558" s="266"/>
      <c r="N558" s="267"/>
      <c r="O558" s="267"/>
      <c r="P558" s="267"/>
      <c r="Q558" s="267"/>
      <c r="R558" s="267"/>
      <c r="S558" s="267"/>
      <c r="T558" s="268"/>
      <c r="U558" s="14"/>
      <c r="V558" s="14"/>
      <c r="W558" s="14"/>
      <c r="X558" s="14"/>
      <c r="Y558" s="14"/>
      <c r="Z558" s="14"/>
      <c r="AA558" s="14"/>
      <c r="AB558" s="14"/>
      <c r="AC558" s="14"/>
      <c r="AD558" s="14"/>
      <c r="AE558" s="14"/>
      <c r="AT558" s="269" t="s">
        <v>200</v>
      </c>
      <c r="AU558" s="269" t="s">
        <v>80</v>
      </c>
      <c r="AV558" s="14" t="s">
        <v>82</v>
      </c>
      <c r="AW558" s="14" t="s">
        <v>30</v>
      </c>
      <c r="AX558" s="14" t="s">
        <v>73</v>
      </c>
      <c r="AY558" s="269" t="s">
        <v>189</v>
      </c>
    </row>
    <row r="559" s="15" customFormat="1">
      <c r="A559" s="15"/>
      <c r="B559" s="270"/>
      <c r="C559" s="271"/>
      <c r="D559" s="242" t="s">
        <v>200</v>
      </c>
      <c r="E559" s="272" t="s">
        <v>1</v>
      </c>
      <c r="F559" s="273" t="s">
        <v>207</v>
      </c>
      <c r="G559" s="271"/>
      <c r="H559" s="274">
        <v>8</v>
      </c>
      <c r="I559" s="275"/>
      <c r="J559" s="271"/>
      <c r="K559" s="271"/>
      <c r="L559" s="276"/>
      <c r="M559" s="277"/>
      <c r="N559" s="278"/>
      <c r="O559" s="278"/>
      <c r="P559" s="278"/>
      <c r="Q559" s="278"/>
      <c r="R559" s="278"/>
      <c r="S559" s="278"/>
      <c r="T559" s="279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  <c r="AE559" s="15"/>
      <c r="AT559" s="280" t="s">
        <v>200</v>
      </c>
      <c r="AU559" s="280" t="s">
        <v>80</v>
      </c>
      <c r="AV559" s="15" t="s">
        <v>195</v>
      </c>
      <c r="AW559" s="15" t="s">
        <v>30</v>
      </c>
      <c r="AX559" s="15" t="s">
        <v>80</v>
      </c>
      <c r="AY559" s="280" t="s">
        <v>189</v>
      </c>
    </row>
    <row r="560" s="2" customFormat="1" ht="24.15" customHeight="1">
      <c r="A560" s="39"/>
      <c r="B560" s="40"/>
      <c r="C560" s="228" t="s">
        <v>576</v>
      </c>
      <c r="D560" s="228" t="s">
        <v>191</v>
      </c>
      <c r="E560" s="229" t="s">
        <v>5195</v>
      </c>
      <c r="F560" s="230" t="s">
        <v>5196</v>
      </c>
      <c r="G560" s="231" t="s">
        <v>359</v>
      </c>
      <c r="H560" s="232">
        <v>6</v>
      </c>
      <c r="I560" s="233"/>
      <c r="J560" s="234">
        <f>ROUND(I560*H560,2)</f>
        <v>0</v>
      </c>
      <c r="K560" s="235"/>
      <c r="L560" s="45"/>
      <c r="M560" s="236" t="s">
        <v>1</v>
      </c>
      <c r="N560" s="237" t="s">
        <v>38</v>
      </c>
      <c r="O560" s="92"/>
      <c r="P560" s="238">
        <f>O560*H560</f>
        <v>0</v>
      </c>
      <c r="Q560" s="238">
        <v>1.2500000000000001E-06</v>
      </c>
      <c r="R560" s="238">
        <f>Q560*H560</f>
        <v>7.500000000000001E-06</v>
      </c>
      <c r="S560" s="238">
        <v>0</v>
      </c>
      <c r="T560" s="239">
        <f>S560*H560</f>
        <v>0</v>
      </c>
      <c r="U560" s="39"/>
      <c r="V560" s="39"/>
      <c r="W560" s="39"/>
      <c r="X560" s="39"/>
      <c r="Y560" s="39"/>
      <c r="Z560" s="39"/>
      <c r="AA560" s="39"/>
      <c r="AB560" s="39"/>
      <c r="AC560" s="39"/>
      <c r="AD560" s="39"/>
      <c r="AE560" s="39"/>
      <c r="AR560" s="240" t="s">
        <v>195</v>
      </c>
      <c r="AT560" s="240" t="s">
        <v>191</v>
      </c>
      <c r="AU560" s="240" t="s">
        <v>80</v>
      </c>
      <c r="AY560" s="18" t="s">
        <v>189</v>
      </c>
      <c r="BE560" s="241">
        <f>IF(N560="základní",J560,0)</f>
        <v>0</v>
      </c>
      <c r="BF560" s="241">
        <f>IF(N560="snížená",J560,0)</f>
        <v>0</v>
      </c>
      <c r="BG560" s="241">
        <f>IF(N560="zákl. přenesená",J560,0)</f>
        <v>0</v>
      </c>
      <c r="BH560" s="241">
        <f>IF(N560="sníž. přenesená",J560,0)</f>
        <v>0</v>
      </c>
      <c r="BI560" s="241">
        <f>IF(N560="nulová",J560,0)</f>
        <v>0</v>
      </c>
      <c r="BJ560" s="18" t="s">
        <v>80</v>
      </c>
      <c r="BK560" s="241">
        <f>ROUND(I560*H560,2)</f>
        <v>0</v>
      </c>
      <c r="BL560" s="18" t="s">
        <v>195</v>
      </c>
      <c r="BM560" s="240" t="s">
        <v>5197</v>
      </c>
    </row>
    <row r="561" s="2" customFormat="1">
      <c r="A561" s="39"/>
      <c r="B561" s="40"/>
      <c r="C561" s="41"/>
      <c r="D561" s="242" t="s">
        <v>197</v>
      </c>
      <c r="E561" s="41"/>
      <c r="F561" s="243" t="s">
        <v>5196</v>
      </c>
      <c r="G561" s="41"/>
      <c r="H561" s="41"/>
      <c r="I561" s="244"/>
      <c r="J561" s="41"/>
      <c r="K561" s="41"/>
      <c r="L561" s="45"/>
      <c r="M561" s="245"/>
      <c r="N561" s="246"/>
      <c r="O561" s="92"/>
      <c r="P561" s="92"/>
      <c r="Q561" s="92"/>
      <c r="R561" s="92"/>
      <c r="S561" s="92"/>
      <c r="T561" s="93"/>
      <c r="U561" s="39"/>
      <c r="V561" s="39"/>
      <c r="W561" s="39"/>
      <c r="X561" s="39"/>
      <c r="Y561" s="39"/>
      <c r="Z561" s="39"/>
      <c r="AA561" s="39"/>
      <c r="AB561" s="39"/>
      <c r="AC561" s="39"/>
      <c r="AD561" s="39"/>
      <c r="AE561" s="39"/>
      <c r="AT561" s="18" t="s">
        <v>197</v>
      </c>
      <c r="AU561" s="18" t="s">
        <v>80</v>
      </c>
    </row>
    <row r="562" s="2" customFormat="1">
      <c r="A562" s="39"/>
      <c r="B562" s="40"/>
      <c r="C562" s="41"/>
      <c r="D562" s="247" t="s">
        <v>198</v>
      </c>
      <c r="E562" s="41"/>
      <c r="F562" s="248" t="s">
        <v>5198</v>
      </c>
      <c r="G562" s="41"/>
      <c r="H562" s="41"/>
      <c r="I562" s="244"/>
      <c r="J562" s="41"/>
      <c r="K562" s="41"/>
      <c r="L562" s="45"/>
      <c r="M562" s="245"/>
      <c r="N562" s="246"/>
      <c r="O562" s="92"/>
      <c r="P562" s="92"/>
      <c r="Q562" s="92"/>
      <c r="R562" s="92"/>
      <c r="S562" s="92"/>
      <c r="T562" s="93"/>
      <c r="U562" s="39"/>
      <c r="V562" s="39"/>
      <c r="W562" s="39"/>
      <c r="X562" s="39"/>
      <c r="Y562" s="39"/>
      <c r="Z562" s="39"/>
      <c r="AA562" s="39"/>
      <c r="AB562" s="39"/>
      <c r="AC562" s="39"/>
      <c r="AD562" s="39"/>
      <c r="AE562" s="39"/>
      <c r="AT562" s="18" t="s">
        <v>198</v>
      </c>
      <c r="AU562" s="18" t="s">
        <v>80</v>
      </c>
    </row>
    <row r="563" s="14" customFormat="1">
      <c r="A563" s="14"/>
      <c r="B563" s="259"/>
      <c r="C563" s="260"/>
      <c r="D563" s="242" t="s">
        <v>200</v>
      </c>
      <c r="E563" s="261" t="s">
        <v>1</v>
      </c>
      <c r="F563" s="262" t="s">
        <v>231</v>
      </c>
      <c r="G563" s="260"/>
      <c r="H563" s="263">
        <v>6</v>
      </c>
      <c r="I563" s="264"/>
      <c r="J563" s="260"/>
      <c r="K563" s="260"/>
      <c r="L563" s="265"/>
      <c r="M563" s="266"/>
      <c r="N563" s="267"/>
      <c r="O563" s="267"/>
      <c r="P563" s="267"/>
      <c r="Q563" s="267"/>
      <c r="R563" s="267"/>
      <c r="S563" s="267"/>
      <c r="T563" s="268"/>
      <c r="U563" s="14"/>
      <c r="V563" s="14"/>
      <c r="W563" s="14"/>
      <c r="X563" s="14"/>
      <c r="Y563" s="14"/>
      <c r="Z563" s="14"/>
      <c r="AA563" s="14"/>
      <c r="AB563" s="14"/>
      <c r="AC563" s="14"/>
      <c r="AD563" s="14"/>
      <c r="AE563" s="14"/>
      <c r="AT563" s="269" t="s">
        <v>200</v>
      </c>
      <c r="AU563" s="269" t="s">
        <v>80</v>
      </c>
      <c r="AV563" s="14" t="s">
        <v>82</v>
      </c>
      <c r="AW563" s="14" t="s">
        <v>30</v>
      </c>
      <c r="AX563" s="14" t="s">
        <v>73</v>
      </c>
      <c r="AY563" s="269" t="s">
        <v>189</v>
      </c>
    </row>
    <row r="564" s="15" customFormat="1">
      <c r="A564" s="15"/>
      <c r="B564" s="270"/>
      <c r="C564" s="271"/>
      <c r="D564" s="242" t="s">
        <v>200</v>
      </c>
      <c r="E564" s="272" t="s">
        <v>1</v>
      </c>
      <c r="F564" s="273" t="s">
        <v>207</v>
      </c>
      <c r="G564" s="271"/>
      <c r="H564" s="274">
        <v>6</v>
      </c>
      <c r="I564" s="275"/>
      <c r="J564" s="271"/>
      <c r="K564" s="271"/>
      <c r="L564" s="276"/>
      <c r="M564" s="277"/>
      <c r="N564" s="278"/>
      <c r="O564" s="278"/>
      <c r="P564" s="278"/>
      <c r="Q564" s="278"/>
      <c r="R564" s="278"/>
      <c r="S564" s="278"/>
      <c r="T564" s="279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  <c r="AE564" s="15"/>
      <c r="AT564" s="280" t="s">
        <v>200</v>
      </c>
      <c r="AU564" s="280" t="s">
        <v>80</v>
      </c>
      <c r="AV564" s="15" t="s">
        <v>195</v>
      </c>
      <c r="AW564" s="15" t="s">
        <v>30</v>
      </c>
      <c r="AX564" s="15" t="s">
        <v>80</v>
      </c>
      <c r="AY564" s="280" t="s">
        <v>189</v>
      </c>
    </row>
    <row r="565" s="2" customFormat="1" ht="16.5" customHeight="1">
      <c r="A565" s="39"/>
      <c r="B565" s="40"/>
      <c r="C565" s="281" t="s">
        <v>588</v>
      </c>
      <c r="D565" s="281" t="s">
        <v>273</v>
      </c>
      <c r="E565" s="282" t="s">
        <v>5199</v>
      </c>
      <c r="F565" s="283" t="s">
        <v>5200</v>
      </c>
      <c r="G565" s="284" t="s">
        <v>359</v>
      </c>
      <c r="H565" s="285">
        <v>6</v>
      </c>
      <c r="I565" s="286"/>
      <c r="J565" s="287">
        <f>ROUND(I565*H565,2)</f>
        <v>0</v>
      </c>
      <c r="K565" s="288"/>
      <c r="L565" s="289"/>
      <c r="M565" s="290" t="s">
        <v>1</v>
      </c>
      <c r="N565" s="291" t="s">
        <v>38</v>
      </c>
      <c r="O565" s="92"/>
      <c r="P565" s="238">
        <f>O565*H565</f>
        <v>0</v>
      </c>
      <c r="Q565" s="238">
        <v>0.0015399999999999999</v>
      </c>
      <c r="R565" s="238">
        <f>Q565*H565</f>
        <v>0.0092399999999999999</v>
      </c>
      <c r="S565" s="238">
        <v>0</v>
      </c>
      <c r="T565" s="239">
        <f>S565*H565</f>
        <v>0</v>
      </c>
      <c r="U565" s="39"/>
      <c r="V565" s="39"/>
      <c r="W565" s="39"/>
      <c r="X565" s="39"/>
      <c r="Y565" s="39"/>
      <c r="Z565" s="39"/>
      <c r="AA565" s="39"/>
      <c r="AB565" s="39"/>
      <c r="AC565" s="39"/>
      <c r="AD565" s="39"/>
      <c r="AE565" s="39"/>
      <c r="AR565" s="240" t="s">
        <v>247</v>
      </c>
      <c r="AT565" s="240" t="s">
        <v>273</v>
      </c>
      <c r="AU565" s="240" t="s">
        <v>80</v>
      </c>
      <c r="AY565" s="18" t="s">
        <v>189</v>
      </c>
      <c r="BE565" s="241">
        <f>IF(N565="základní",J565,0)</f>
        <v>0</v>
      </c>
      <c r="BF565" s="241">
        <f>IF(N565="snížená",J565,0)</f>
        <v>0</v>
      </c>
      <c r="BG565" s="241">
        <f>IF(N565="zákl. přenesená",J565,0)</f>
        <v>0</v>
      </c>
      <c r="BH565" s="241">
        <f>IF(N565="sníž. přenesená",J565,0)</f>
        <v>0</v>
      </c>
      <c r="BI565" s="241">
        <f>IF(N565="nulová",J565,0)</f>
        <v>0</v>
      </c>
      <c r="BJ565" s="18" t="s">
        <v>80</v>
      </c>
      <c r="BK565" s="241">
        <f>ROUND(I565*H565,2)</f>
        <v>0</v>
      </c>
      <c r="BL565" s="18" t="s">
        <v>195</v>
      </c>
      <c r="BM565" s="240" t="s">
        <v>5201</v>
      </c>
    </row>
    <row r="566" s="2" customFormat="1">
      <c r="A566" s="39"/>
      <c r="B566" s="40"/>
      <c r="C566" s="41"/>
      <c r="D566" s="242" t="s">
        <v>197</v>
      </c>
      <c r="E566" s="41"/>
      <c r="F566" s="243" t="s">
        <v>5200</v>
      </c>
      <c r="G566" s="41"/>
      <c r="H566" s="41"/>
      <c r="I566" s="244"/>
      <c r="J566" s="41"/>
      <c r="K566" s="41"/>
      <c r="L566" s="45"/>
      <c r="M566" s="245"/>
      <c r="N566" s="246"/>
      <c r="O566" s="92"/>
      <c r="P566" s="92"/>
      <c r="Q566" s="92"/>
      <c r="R566" s="92"/>
      <c r="S566" s="92"/>
      <c r="T566" s="93"/>
      <c r="U566" s="39"/>
      <c r="V566" s="39"/>
      <c r="W566" s="39"/>
      <c r="X566" s="39"/>
      <c r="Y566" s="39"/>
      <c r="Z566" s="39"/>
      <c r="AA566" s="39"/>
      <c r="AB566" s="39"/>
      <c r="AC566" s="39"/>
      <c r="AD566" s="39"/>
      <c r="AE566" s="39"/>
      <c r="AT566" s="18" t="s">
        <v>197</v>
      </c>
      <c r="AU566" s="18" t="s">
        <v>80</v>
      </c>
    </row>
    <row r="567" s="14" customFormat="1">
      <c r="A567" s="14"/>
      <c r="B567" s="259"/>
      <c r="C567" s="260"/>
      <c r="D567" s="242" t="s">
        <v>200</v>
      </c>
      <c r="E567" s="261" t="s">
        <v>1</v>
      </c>
      <c r="F567" s="262" t="s">
        <v>5202</v>
      </c>
      <c r="G567" s="260"/>
      <c r="H567" s="263">
        <v>6</v>
      </c>
      <c r="I567" s="264"/>
      <c r="J567" s="260"/>
      <c r="K567" s="260"/>
      <c r="L567" s="265"/>
      <c r="M567" s="266"/>
      <c r="N567" s="267"/>
      <c r="O567" s="267"/>
      <c r="P567" s="267"/>
      <c r="Q567" s="267"/>
      <c r="R567" s="267"/>
      <c r="S567" s="267"/>
      <c r="T567" s="268"/>
      <c r="U567" s="14"/>
      <c r="V567" s="14"/>
      <c r="W567" s="14"/>
      <c r="X567" s="14"/>
      <c r="Y567" s="14"/>
      <c r="Z567" s="14"/>
      <c r="AA567" s="14"/>
      <c r="AB567" s="14"/>
      <c r="AC567" s="14"/>
      <c r="AD567" s="14"/>
      <c r="AE567" s="14"/>
      <c r="AT567" s="269" t="s">
        <v>200</v>
      </c>
      <c r="AU567" s="269" t="s">
        <v>80</v>
      </c>
      <c r="AV567" s="14" t="s">
        <v>82</v>
      </c>
      <c r="AW567" s="14" t="s">
        <v>30</v>
      </c>
      <c r="AX567" s="14" t="s">
        <v>73</v>
      </c>
      <c r="AY567" s="269" t="s">
        <v>189</v>
      </c>
    </row>
    <row r="568" s="15" customFormat="1">
      <c r="A568" s="15"/>
      <c r="B568" s="270"/>
      <c r="C568" s="271"/>
      <c r="D568" s="242" t="s">
        <v>200</v>
      </c>
      <c r="E568" s="272" t="s">
        <v>1</v>
      </c>
      <c r="F568" s="273" t="s">
        <v>207</v>
      </c>
      <c r="G568" s="271"/>
      <c r="H568" s="274">
        <v>6</v>
      </c>
      <c r="I568" s="275"/>
      <c r="J568" s="271"/>
      <c r="K568" s="271"/>
      <c r="L568" s="276"/>
      <c r="M568" s="277"/>
      <c r="N568" s="278"/>
      <c r="O568" s="278"/>
      <c r="P568" s="278"/>
      <c r="Q568" s="278"/>
      <c r="R568" s="278"/>
      <c r="S568" s="278"/>
      <c r="T568" s="279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  <c r="AE568" s="15"/>
      <c r="AT568" s="280" t="s">
        <v>200</v>
      </c>
      <c r="AU568" s="280" t="s">
        <v>80</v>
      </c>
      <c r="AV568" s="15" t="s">
        <v>195</v>
      </c>
      <c r="AW568" s="15" t="s">
        <v>30</v>
      </c>
      <c r="AX568" s="15" t="s">
        <v>80</v>
      </c>
      <c r="AY568" s="280" t="s">
        <v>189</v>
      </c>
    </row>
    <row r="569" s="2" customFormat="1" ht="24.15" customHeight="1">
      <c r="A569" s="39"/>
      <c r="B569" s="40"/>
      <c r="C569" s="228" t="s">
        <v>635</v>
      </c>
      <c r="D569" s="228" t="s">
        <v>191</v>
      </c>
      <c r="E569" s="229" t="s">
        <v>5203</v>
      </c>
      <c r="F569" s="230" t="s">
        <v>5204</v>
      </c>
      <c r="G569" s="231" t="s">
        <v>359</v>
      </c>
      <c r="H569" s="232">
        <v>17</v>
      </c>
      <c r="I569" s="233"/>
      <c r="J569" s="234">
        <f>ROUND(I569*H569,2)</f>
        <v>0</v>
      </c>
      <c r="K569" s="235"/>
      <c r="L569" s="45"/>
      <c r="M569" s="236" t="s">
        <v>1</v>
      </c>
      <c r="N569" s="237" t="s">
        <v>38</v>
      </c>
      <c r="O569" s="92"/>
      <c r="P569" s="238">
        <f>O569*H569</f>
        <v>0</v>
      </c>
      <c r="Q569" s="238">
        <v>1.2500000000000001E-06</v>
      </c>
      <c r="R569" s="238">
        <f>Q569*H569</f>
        <v>2.1250000000000002E-05</v>
      </c>
      <c r="S569" s="238">
        <v>0</v>
      </c>
      <c r="T569" s="239">
        <f>S569*H569</f>
        <v>0</v>
      </c>
      <c r="U569" s="39"/>
      <c r="V569" s="39"/>
      <c r="W569" s="39"/>
      <c r="X569" s="39"/>
      <c r="Y569" s="39"/>
      <c r="Z569" s="39"/>
      <c r="AA569" s="39"/>
      <c r="AB569" s="39"/>
      <c r="AC569" s="39"/>
      <c r="AD569" s="39"/>
      <c r="AE569" s="39"/>
      <c r="AR569" s="240" t="s">
        <v>195</v>
      </c>
      <c r="AT569" s="240" t="s">
        <v>191</v>
      </c>
      <c r="AU569" s="240" t="s">
        <v>80</v>
      </c>
      <c r="AY569" s="18" t="s">
        <v>189</v>
      </c>
      <c r="BE569" s="241">
        <f>IF(N569="základní",J569,0)</f>
        <v>0</v>
      </c>
      <c r="BF569" s="241">
        <f>IF(N569="snížená",J569,0)</f>
        <v>0</v>
      </c>
      <c r="BG569" s="241">
        <f>IF(N569="zákl. přenesená",J569,0)</f>
        <v>0</v>
      </c>
      <c r="BH569" s="241">
        <f>IF(N569="sníž. přenesená",J569,0)</f>
        <v>0</v>
      </c>
      <c r="BI569" s="241">
        <f>IF(N569="nulová",J569,0)</f>
        <v>0</v>
      </c>
      <c r="BJ569" s="18" t="s">
        <v>80</v>
      </c>
      <c r="BK569" s="241">
        <f>ROUND(I569*H569,2)</f>
        <v>0</v>
      </c>
      <c r="BL569" s="18" t="s">
        <v>195</v>
      </c>
      <c r="BM569" s="240" t="s">
        <v>5205</v>
      </c>
    </row>
    <row r="570" s="2" customFormat="1">
      <c r="A570" s="39"/>
      <c r="B570" s="40"/>
      <c r="C570" s="41"/>
      <c r="D570" s="242" t="s">
        <v>197</v>
      </c>
      <c r="E570" s="41"/>
      <c r="F570" s="243" t="s">
        <v>5204</v>
      </c>
      <c r="G570" s="41"/>
      <c r="H570" s="41"/>
      <c r="I570" s="244"/>
      <c r="J570" s="41"/>
      <c r="K570" s="41"/>
      <c r="L570" s="45"/>
      <c r="M570" s="245"/>
      <c r="N570" s="246"/>
      <c r="O570" s="92"/>
      <c r="P570" s="92"/>
      <c r="Q570" s="92"/>
      <c r="R570" s="92"/>
      <c r="S570" s="92"/>
      <c r="T570" s="93"/>
      <c r="U570" s="39"/>
      <c r="V570" s="39"/>
      <c r="W570" s="39"/>
      <c r="X570" s="39"/>
      <c r="Y570" s="39"/>
      <c r="Z570" s="39"/>
      <c r="AA570" s="39"/>
      <c r="AB570" s="39"/>
      <c r="AC570" s="39"/>
      <c r="AD570" s="39"/>
      <c r="AE570" s="39"/>
      <c r="AT570" s="18" t="s">
        <v>197</v>
      </c>
      <c r="AU570" s="18" t="s">
        <v>80</v>
      </c>
    </row>
    <row r="571" s="2" customFormat="1">
      <c r="A571" s="39"/>
      <c r="B571" s="40"/>
      <c r="C571" s="41"/>
      <c r="D571" s="247" t="s">
        <v>198</v>
      </c>
      <c r="E571" s="41"/>
      <c r="F571" s="248" t="s">
        <v>5206</v>
      </c>
      <c r="G571" s="41"/>
      <c r="H571" s="41"/>
      <c r="I571" s="244"/>
      <c r="J571" s="41"/>
      <c r="K571" s="41"/>
      <c r="L571" s="45"/>
      <c r="M571" s="245"/>
      <c r="N571" s="246"/>
      <c r="O571" s="92"/>
      <c r="P571" s="92"/>
      <c r="Q571" s="92"/>
      <c r="R571" s="92"/>
      <c r="S571" s="92"/>
      <c r="T571" s="93"/>
      <c r="U571" s="39"/>
      <c r="V571" s="39"/>
      <c r="W571" s="39"/>
      <c r="X571" s="39"/>
      <c r="Y571" s="39"/>
      <c r="Z571" s="39"/>
      <c r="AA571" s="39"/>
      <c r="AB571" s="39"/>
      <c r="AC571" s="39"/>
      <c r="AD571" s="39"/>
      <c r="AE571" s="39"/>
      <c r="AT571" s="18" t="s">
        <v>198</v>
      </c>
      <c r="AU571" s="18" t="s">
        <v>80</v>
      </c>
    </row>
    <row r="572" s="14" customFormat="1">
      <c r="A572" s="14"/>
      <c r="B572" s="259"/>
      <c r="C572" s="260"/>
      <c r="D572" s="242" t="s">
        <v>200</v>
      </c>
      <c r="E572" s="261" t="s">
        <v>1</v>
      </c>
      <c r="F572" s="262" t="s">
        <v>5207</v>
      </c>
      <c r="G572" s="260"/>
      <c r="H572" s="263">
        <v>17</v>
      </c>
      <c r="I572" s="264"/>
      <c r="J572" s="260"/>
      <c r="K572" s="260"/>
      <c r="L572" s="265"/>
      <c r="M572" s="266"/>
      <c r="N572" s="267"/>
      <c r="O572" s="267"/>
      <c r="P572" s="267"/>
      <c r="Q572" s="267"/>
      <c r="R572" s="267"/>
      <c r="S572" s="267"/>
      <c r="T572" s="268"/>
      <c r="U572" s="14"/>
      <c r="V572" s="14"/>
      <c r="W572" s="14"/>
      <c r="X572" s="14"/>
      <c r="Y572" s="14"/>
      <c r="Z572" s="14"/>
      <c r="AA572" s="14"/>
      <c r="AB572" s="14"/>
      <c r="AC572" s="14"/>
      <c r="AD572" s="14"/>
      <c r="AE572" s="14"/>
      <c r="AT572" s="269" t="s">
        <v>200</v>
      </c>
      <c r="AU572" s="269" t="s">
        <v>80</v>
      </c>
      <c r="AV572" s="14" t="s">
        <v>82</v>
      </c>
      <c r="AW572" s="14" t="s">
        <v>30</v>
      </c>
      <c r="AX572" s="14" t="s">
        <v>73</v>
      </c>
      <c r="AY572" s="269" t="s">
        <v>189</v>
      </c>
    </row>
    <row r="573" s="15" customFormat="1">
      <c r="A573" s="15"/>
      <c r="B573" s="270"/>
      <c r="C573" s="271"/>
      <c r="D573" s="242" t="s">
        <v>200</v>
      </c>
      <c r="E573" s="272" t="s">
        <v>1</v>
      </c>
      <c r="F573" s="273" t="s">
        <v>207</v>
      </c>
      <c r="G573" s="271"/>
      <c r="H573" s="274">
        <v>17</v>
      </c>
      <c r="I573" s="275"/>
      <c r="J573" s="271"/>
      <c r="K573" s="271"/>
      <c r="L573" s="276"/>
      <c r="M573" s="277"/>
      <c r="N573" s="278"/>
      <c r="O573" s="278"/>
      <c r="P573" s="278"/>
      <c r="Q573" s="278"/>
      <c r="R573" s="278"/>
      <c r="S573" s="278"/>
      <c r="T573" s="279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  <c r="AE573" s="15"/>
      <c r="AT573" s="280" t="s">
        <v>200</v>
      </c>
      <c r="AU573" s="280" t="s">
        <v>80</v>
      </c>
      <c r="AV573" s="15" t="s">
        <v>195</v>
      </c>
      <c r="AW573" s="15" t="s">
        <v>30</v>
      </c>
      <c r="AX573" s="15" t="s">
        <v>80</v>
      </c>
      <c r="AY573" s="280" t="s">
        <v>189</v>
      </c>
    </row>
    <row r="574" s="2" customFormat="1" ht="16.5" customHeight="1">
      <c r="A574" s="39"/>
      <c r="B574" s="40"/>
      <c r="C574" s="281" t="s">
        <v>641</v>
      </c>
      <c r="D574" s="281" t="s">
        <v>273</v>
      </c>
      <c r="E574" s="282" t="s">
        <v>5208</v>
      </c>
      <c r="F574" s="283" t="s">
        <v>5209</v>
      </c>
      <c r="G574" s="284" t="s">
        <v>359</v>
      </c>
      <c r="H574" s="285">
        <v>8</v>
      </c>
      <c r="I574" s="286"/>
      <c r="J574" s="287">
        <f>ROUND(I574*H574,2)</f>
        <v>0</v>
      </c>
      <c r="K574" s="288"/>
      <c r="L574" s="289"/>
      <c r="M574" s="290" t="s">
        <v>1</v>
      </c>
      <c r="N574" s="291" t="s">
        <v>38</v>
      </c>
      <c r="O574" s="92"/>
      <c r="P574" s="238">
        <f>O574*H574</f>
        <v>0</v>
      </c>
      <c r="Q574" s="238">
        <v>0.00046000000000000001</v>
      </c>
      <c r="R574" s="238">
        <f>Q574*H574</f>
        <v>0.0036800000000000001</v>
      </c>
      <c r="S574" s="238">
        <v>0</v>
      </c>
      <c r="T574" s="239">
        <f>S574*H574</f>
        <v>0</v>
      </c>
      <c r="U574" s="39"/>
      <c r="V574" s="39"/>
      <c r="W574" s="39"/>
      <c r="X574" s="39"/>
      <c r="Y574" s="39"/>
      <c r="Z574" s="39"/>
      <c r="AA574" s="39"/>
      <c r="AB574" s="39"/>
      <c r="AC574" s="39"/>
      <c r="AD574" s="39"/>
      <c r="AE574" s="39"/>
      <c r="AR574" s="240" t="s">
        <v>247</v>
      </c>
      <c r="AT574" s="240" t="s">
        <v>273</v>
      </c>
      <c r="AU574" s="240" t="s">
        <v>80</v>
      </c>
      <c r="AY574" s="18" t="s">
        <v>189</v>
      </c>
      <c r="BE574" s="241">
        <f>IF(N574="základní",J574,0)</f>
        <v>0</v>
      </c>
      <c r="BF574" s="241">
        <f>IF(N574="snížená",J574,0)</f>
        <v>0</v>
      </c>
      <c r="BG574" s="241">
        <f>IF(N574="zákl. přenesená",J574,0)</f>
        <v>0</v>
      </c>
      <c r="BH574" s="241">
        <f>IF(N574="sníž. přenesená",J574,0)</f>
        <v>0</v>
      </c>
      <c r="BI574" s="241">
        <f>IF(N574="nulová",J574,0)</f>
        <v>0</v>
      </c>
      <c r="BJ574" s="18" t="s">
        <v>80</v>
      </c>
      <c r="BK574" s="241">
        <f>ROUND(I574*H574,2)</f>
        <v>0</v>
      </c>
      <c r="BL574" s="18" t="s">
        <v>195</v>
      </c>
      <c r="BM574" s="240" t="s">
        <v>5210</v>
      </c>
    </row>
    <row r="575" s="2" customFormat="1">
      <c r="A575" s="39"/>
      <c r="B575" s="40"/>
      <c r="C575" s="41"/>
      <c r="D575" s="242" t="s">
        <v>197</v>
      </c>
      <c r="E575" s="41"/>
      <c r="F575" s="243" t="s">
        <v>5209</v>
      </c>
      <c r="G575" s="41"/>
      <c r="H575" s="41"/>
      <c r="I575" s="244"/>
      <c r="J575" s="41"/>
      <c r="K575" s="41"/>
      <c r="L575" s="45"/>
      <c r="M575" s="245"/>
      <c r="N575" s="246"/>
      <c r="O575" s="92"/>
      <c r="P575" s="92"/>
      <c r="Q575" s="92"/>
      <c r="R575" s="92"/>
      <c r="S575" s="92"/>
      <c r="T575" s="93"/>
      <c r="U575" s="39"/>
      <c r="V575" s="39"/>
      <c r="W575" s="39"/>
      <c r="X575" s="39"/>
      <c r="Y575" s="39"/>
      <c r="Z575" s="39"/>
      <c r="AA575" s="39"/>
      <c r="AB575" s="39"/>
      <c r="AC575" s="39"/>
      <c r="AD575" s="39"/>
      <c r="AE575" s="39"/>
      <c r="AT575" s="18" t="s">
        <v>197</v>
      </c>
      <c r="AU575" s="18" t="s">
        <v>80</v>
      </c>
    </row>
    <row r="576" s="14" customFormat="1">
      <c r="A576" s="14"/>
      <c r="B576" s="259"/>
      <c r="C576" s="260"/>
      <c r="D576" s="242" t="s">
        <v>200</v>
      </c>
      <c r="E576" s="261" t="s">
        <v>1</v>
      </c>
      <c r="F576" s="262" t="s">
        <v>5194</v>
      </c>
      <c r="G576" s="260"/>
      <c r="H576" s="263">
        <v>8</v>
      </c>
      <c r="I576" s="264"/>
      <c r="J576" s="260"/>
      <c r="K576" s="260"/>
      <c r="L576" s="265"/>
      <c r="M576" s="266"/>
      <c r="N576" s="267"/>
      <c r="O576" s="267"/>
      <c r="P576" s="267"/>
      <c r="Q576" s="267"/>
      <c r="R576" s="267"/>
      <c r="S576" s="267"/>
      <c r="T576" s="268"/>
      <c r="U576" s="14"/>
      <c r="V576" s="14"/>
      <c r="W576" s="14"/>
      <c r="X576" s="14"/>
      <c r="Y576" s="14"/>
      <c r="Z576" s="14"/>
      <c r="AA576" s="14"/>
      <c r="AB576" s="14"/>
      <c r="AC576" s="14"/>
      <c r="AD576" s="14"/>
      <c r="AE576" s="14"/>
      <c r="AT576" s="269" t="s">
        <v>200</v>
      </c>
      <c r="AU576" s="269" t="s">
        <v>80</v>
      </c>
      <c r="AV576" s="14" t="s">
        <v>82</v>
      </c>
      <c r="AW576" s="14" t="s">
        <v>30</v>
      </c>
      <c r="AX576" s="14" t="s">
        <v>73</v>
      </c>
      <c r="AY576" s="269" t="s">
        <v>189</v>
      </c>
    </row>
    <row r="577" s="15" customFormat="1">
      <c r="A577" s="15"/>
      <c r="B577" s="270"/>
      <c r="C577" s="271"/>
      <c r="D577" s="242" t="s">
        <v>200</v>
      </c>
      <c r="E577" s="272" t="s">
        <v>1</v>
      </c>
      <c r="F577" s="273" t="s">
        <v>207</v>
      </c>
      <c r="G577" s="271"/>
      <c r="H577" s="274">
        <v>8</v>
      </c>
      <c r="I577" s="275"/>
      <c r="J577" s="271"/>
      <c r="K577" s="271"/>
      <c r="L577" s="276"/>
      <c r="M577" s="277"/>
      <c r="N577" s="278"/>
      <c r="O577" s="278"/>
      <c r="P577" s="278"/>
      <c r="Q577" s="278"/>
      <c r="R577" s="278"/>
      <c r="S577" s="278"/>
      <c r="T577" s="279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  <c r="AE577" s="15"/>
      <c r="AT577" s="280" t="s">
        <v>200</v>
      </c>
      <c r="AU577" s="280" t="s">
        <v>80</v>
      </c>
      <c r="AV577" s="15" t="s">
        <v>195</v>
      </c>
      <c r="AW577" s="15" t="s">
        <v>30</v>
      </c>
      <c r="AX577" s="15" t="s">
        <v>80</v>
      </c>
      <c r="AY577" s="280" t="s">
        <v>189</v>
      </c>
    </row>
    <row r="578" s="2" customFormat="1" ht="16.5" customHeight="1">
      <c r="A578" s="39"/>
      <c r="B578" s="40"/>
      <c r="C578" s="281" t="s">
        <v>647</v>
      </c>
      <c r="D578" s="281" t="s">
        <v>273</v>
      </c>
      <c r="E578" s="282" t="s">
        <v>5211</v>
      </c>
      <c r="F578" s="283" t="s">
        <v>5212</v>
      </c>
      <c r="G578" s="284" t="s">
        <v>359</v>
      </c>
      <c r="H578" s="285">
        <v>9</v>
      </c>
      <c r="I578" s="286"/>
      <c r="J578" s="287">
        <f>ROUND(I578*H578,2)</f>
        <v>0</v>
      </c>
      <c r="K578" s="288"/>
      <c r="L578" s="289"/>
      <c r="M578" s="290" t="s">
        <v>1</v>
      </c>
      <c r="N578" s="291" t="s">
        <v>38</v>
      </c>
      <c r="O578" s="92"/>
      <c r="P578" s="238">
        <f>O578*H578</f>
        <v>0</v>
      </c>
      <c r="Q578" s="238">
        <v>0.00050000000000000001</v>
      </c>
      <c r="R578" s="238">
        <f>Q578*H578</f>
        <v>0.0045000000000000005</v>
      </c>
      <c r="S578" s="238">
        <v>0</v>
      </c>
      <c r="T578" s="239">
        <f>S578*H578</f>
        <v>0</v>
      </c>
      <c r="U578" s="39"/>
      <c r="V578" s="39"/>
      <c r="W578" s="39"/>
      <c r="X578" s="39"/>
      <c r="Y578" s="39"/>
      <c r="Z578" s="39"/>
      <c r="AA578" s="39"/>
      <c r="AB578" s="39"/>
      <c r="AC578" s="39"/>
      <c r="AD578" s="39"/>
      <c r="AE578" s="39"/>
      <c r="AR578" s="240" t="s">
        <v>247</v>
      </c>
      <c r="AT578" s="240" t="s">
        <v>273</v>
      </c>
      <c r="AU578" s="240" t="s">
        <v>80</v>
      </c>
      <c r="AY578" s="18" t="s">
        <v>189</v>
      </c>
      <c r="BE578" s="241">
        <f>IF(N578="základní",J578,0)</f>
        <v>0</v>
      </c>
      <c r="BF578" s="241">
        <f>IF(N578="snížená",J578,0)</f>
        <v>0</v>
      </c>
      <c r="BG578" s="241">
        <f>IF(N578="zákl. přenesená",J578,0)</f>
        <v>0</v>
      </c>
      <c r="BH578" s="241">
        <f>IF(N578="sníž. přenesená",J578,0)</f>
        <v>0</v>
      </c>
      <c r="BI578" s="241">
        <f>IF(N578="nulová",J578,0)</f>
        <v>0</v>
      </c>
      <c r="BJ578" s="18" t="s">
        <v>80</v>
      </c>
      <c r="BK578" s="241">
        <f>ROUND(I578*H578,2)</f>
        <v>0</v>
      </c>
      <c r="BL578" s="18" t="s">
        <v>195</v>
      </c>
      <c r="BM578" s="240" t="s">
        <v>5213</v>
      </c>
    </row>
    <row r="579" s="2" customFormat="1">
      <c r="A579" s="39"/>
      <c r="B579" s="40"/>
      <c r="C579" s="41"/>
      <c r="D579" s="242" t="s">
        <v>197</v>
      </c>
      <c r="E579" s="41"/>
      <c r="F579" s="243" t="s">
        <v>5212</v>
      </c>
      <c r="G579" s="41"/>
      <c r="H579" s="41"/>
      <c r="I579" s="244"/>
      <c r="J579" s="41"/>
      <c r="K579" s="41"/>
      <c r="L579" s="45"/>
      <c r="M579" s="245"/>
      <c r="N579" s="246"/>
      <c r="O579" s="92"/>
      <c r="P579" s="92"/>
      <c r="Q579" s="92"/>
      <c r="R579" s="92"/>
      <c r="S579" s="92"/>
      <c r="T579" s="93"/>
      <c r="U579" s="39"/>
      <c r="V579" s="39"/>
      <c r="W579" s="39"/>
      <c r="X579" s="39"/>
      <c r="Y579" s="39"/>
      <c r="Z579" s="39"/>
      <c r="AA579" s="39"/>
      <c r="AB579" s="39"/>
      <c r="AC579" s="39"/>
      <c r="AD579" s="39"/>
      <c r="AE579" s="39"/>
      <c r="AT579" s="18" t="s">
        <v>197</v>
      </c>
      <c r="AU579" s="18" t="s">
        <v>80</v>
      </c>
    </row>
    <row r="580" s="14" customFormat="1">
      <c r="A580" s="14"/>
      <c r="B580" s="259"/>
      <c r="C580" s="260"/>
      <c r="D580" s="242" t="s">
        <v>200</v>
      </c>
      <c r="E580" s="261" t="s">
        <v>1</v>
      </c>
      <c r="F580" s="262" t="s">
        <v>5214</v>
      </c>
      <c r="G580" s="260"/>
      <c r="H580" s="263">
        <v>9</v>
      </c>
      <c r="I580" s="264"/>
      <c r="J580" s="260"/>
      <c r="K580" s="260"/>
      <c r="L580" s="265"/>
      <c r="M580" s="266"/>
      <c r="N580" s="267"/>
      <c r="O580" s="267"/>
      <c r="P580" s="267"/>
      <c r="Q580" s="267"/>
      <c r="R580" s="267"/>
      <c r="S580" s="267"/>
      <c r="T580" s="268"/>
      <c r="U580" s="14"/>
      <c r="V580" s="14"/>
      <c r="W580" s="14"/>
      <c r="X580" s="14"/>
      <c r="Y580" s="14"/>
      <c r="Z580" s="14"/>
      <c r="AA580" s="14"/>
      <c r="AB580" s="14"/>
      <c r="AC580" s="14"/>
      <c r="AD580" s="14"/>
      <c r="AE580" s="14"/>
      <c r="AT580" s="269" t="s">
        <v>200</v>
      </c>
      <c r="AU580" s="269" t="s">
        <v>80</v>
      </c>
      <c r="AV580" s="14" t="s">
        <v>82</v>
      </c>
      <c r="AW580" s="14" t="s">
        <v>30</v>
      </c>
      <c r="AX580" s="14" t="s">
        <v>73</v>
      </c>
      <c r="AY580" s="269" t="s">
        <v>189</v>
      </c>
    </row>
    <row r="581" s="15" customFormat="1">
      <c r="A581" s="15"/>
      <c r="B581" s="270"/>
      <c r="C581" s="271"/>
      <c r="D581" s="242" t="s">
        <v>200</v>
      </c>
      <c r="E581" s="272" t="s">
        <v>1</v>
      </c>
      <c r="F581" s="273" t="s">
        <v>207</v>
      </c>
      <c r="G581" s="271"/>
      <c r="H581" s="274">
        <v>9</v>
      </c>
      <c r="I581" s="275"/>
      <c r="J581" s="271"/>
      <c r="K581" s="271"/>
      <c r="L581" s="276"/>
      <c r="M581" s="277"/>
      <c r="N581" s="278"/>
      <c r="O581" s="278"/>
      <c r="P581" s="278"/>
      <c r="Q581" s="278"/>
      <c r="R581" s="278"/>
      <c r="S581" s="278"/>
      <c r="T581" s="279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  <c r="AE581" s="15"/>
      <c r="AT581" s="280" t="s">
        <v>200</v>
      </c>
      <c r="AU581" s="280" t="s">
        <v>80</v>
      </c>
      <c r="AV581" s="15" t="s">
        <v>195</v>
      </c>
      <c r="AW581" s="15" t="s">
        <v>30</v>
      </c>
      <c r="AX581" s="15" t="s">
        <v>80</v>
      </c>
      <c r="AY581" s="280" t="s">
        <v>189</v>
      </c>
    </row>
    <row r="582" s="2" customFormat="1" ht="24.15" customHeight="1">
      <c r="A582" s="39"/>
      <c r="B582" s="40"/>
      <c r="C582" s="228" t="s">
        <v>659</v>
      </c>
      <c r="D582" s="228" t="s">
        <v>191</v>
      </c>
      <c r="E582" s="229" t="s">
        <v>5215</v>
      </c>
      <c r="F582" s="230" t="s">
        <v>5216</v>
      </c>
      <c r="G582" s="231" t="s">
        <v>359</v>
      </c>
      <c r="H582" s="232">
        <v>4</v>
      </c>
      <c r="I582" s="233"/>
      <c r="J582" s="234">
        <f>ROUND(I582*H582,2)</f>
        <v>0</v>
      </c>
      <c r="K582" s="235"/>
      <c r="L582" s="45"/>
      <c r="M582" s="236" t="s">
        <v>1</v>
      </c>
      <c r="N582" s="237" t="s">
        <v>38</v>
      </c>
      <c r="O582" s="92"/>
      <c r="P582" s="238">
        <f>O582*H582</f>
        <v>0</v>
      </c>
      <c r="Q582" s="238">
        <v>1.9E-06</v>
      </c>
      <c r="R582" s="238">
        <f>Q582*H582</f>
        <v>7.6000000000000001E-06</v>
      </c>
      <c r="S582" s="238">
        <v>0</v>
      </c>
      <c r="T582" s="239">
        <f>S582*H582</f>
        <v>0</v>
      </c>
      <c r="U582" s="39"/>
      <c r="V582" s="39"/>
      <c r="W582" s="39"/>
      <c r="X582" s="39"/>
      <c r="Y582" s="39"/>
      <c r="Z582" s="39"/>
      <c r="AA582" s="39"/>
      <c r="AB582" s="39"/>
      <c r="AC582" s="39"/>
      <c r="AD582" s="39"/>
      <c r="AE582" s="39"/>
      <c r="AR582" s="240" t="s">
        <v>195</v>
      </c>
      <c r="AT582" s="240" t="s">
        <v>191</v>
      </c>
      <c r="AU582" s="240" t="s">
        <v>80</v>
      </c>
      <c r="AY582" s="18" t="s">
        <v>189</v>
      </c>
      <c r="BE582" s="241">
        <f>IF(N582="základní",J582,0)</f>
        <v>0</v>
      </c>
      <c r="BF582" s="241">
        <f>IF(N582="snížená",J582,0)</f>
        <v>0</v>
      </c>
      <c r="BG582" s="241">
        <f>IF(N582="zákl. přenesená",J582,0)</f>
        <v>0</v>
      </c>
      <c r="BH582" s="241">
        <f>IF(N582="sníž. přenesená",J582,0)</f>
        <v>0</v>
      </c>
      <c r="BI582" s="241">
        <f>IF(N582="nulová",J582,0)</f>
        <v>0</v>
      </c>
      <c r="BJ582" s="18" t="s">
        <v>80</v>
      </c>
      <c r="BK582" s="241">
        <f>ROUND(I582*H582,2)</f>
        <v>0</v>
      </c>
      <c r="BL582" s="18" t="s">
        <v>195</v>
      </c>
      <c r="BM582" s="240" t="s">
        <v>5217</v>
      </c>
    </row>
    <row r="583" s="2" customFormat="1">
      <c r="A583" s="39"/>
      <c r="B583" s="40"/>
      <c r="C583" s="41"/>
      <c r="D583" s="242" t="s">
        <v>197</v>
      </c>
      <c r="E583" s="41"/>
      <c r="F583" s="243" t="s">
        <v>5216</v>
      </c>
      <c r="G583" s="41"/>
      <c r="H583" s="41"/>
      <c r="I583" s="244"/>
      <c r="J583" s="41"/>
      <c r="K583" s="41"/>
      <c r="L583" s="45"/>
      <c r="M583" s="245"/>
      <c r="N583" s="246"/>
      <c r="O583" s="92"/>
      <c r="P583" s="92"/>
      <c r="Q583" s="92"/>
      <c r="R583" s="92"/>
      <c r="S583" s="92"/>
      <c r="T583" s="93"/>
      <c r="U583" s="39"/>
      <c r="V583" s="39"/>
      <c r="W583" s="39"/>
      <c r="X583" s="39"/>
      <c r="Y583" s="39"/>
      <c r="Z583" s="39"/>
      <c r="AA583" s="39"/>
      <c r="AB583" s="39"/>
      <c r="AC583" s="39"/>
      <c r="AD583" s="39"/>
      <c r="AE583" s="39"/>
      <c r="AT583" s="18" t="s">
        <v>197</v>
      </c>
      <c r="AU583" s="18" t="s">
        <v>80</v>
      </c>
    </row>
    <row r="584" s="2" customFormat="1">
      <c r="A584" s="39"/>
      <c r="B584" s="40"/>
      <c r="C584" s="41"/>
      <c r="D584" s="247" t="s">
        <v>198</v>
      </c>
      <c r="E584" s="41"/>
      <c r="F584" s="248" t="s">
        <v>5218</v>
      </c>
      <c r="G584" s="41"/>
      <c r="H584" s="41"/>
      <c r="I584" s="244"/>
      <c r="J584" s="41"/>
      <c r="K584" s="41"/>
      <c r="L584" s="45"/>
      <c r="M584" s="245"/>
      <c r="N584" s="246"/>
      <c r="O584" s="92"/>
      <c r="P584" s="92"/>
      <c r="Q584" s="92"/>
      <c r="R584" s="92"/>
      <c r="S584" s="92"/>
      <c r="T584" s="93"/>
      <c r="U584" s="39"/>
      <c r="V584" s="39"/>
      <c r="W584" s="39"/>
      <c r="X584" s="39"/>
      <c r="Y584" s="39"/>
      <c r="Z584" s="39"/>
      <c r="AA584" s="39"/>
      <c r="AB584" s="39"/>
      <c r="AC584" s="39"/>
      <c r="AD584" s="39"/>
      <c r="AE584" s="39"/>
      <c r="AT584" s="18" t="s">
        <v>198</v>
      </c>
      <c r="AU584" s="18" t="s">
        <v>80</v>
      </c>
    </row>
    <row r="585" s="14" customFormat="1">
      <c r="A585" s="14"/>
      <c r="B585" s="259"/>
      <c r="C585" s="260"/>
      <c r="D585" s="242" t="s">
        <v>200</v>
      </c>
      <c r="E585" s="261" t="s">
        <v>1</v>
      </c>
      <c r="F585" s="262" t="s">
        <v>195</v>
      </c>
      <c r="G585" s="260"/>
      <c r="H585" s="263">
        <v>4</v>
      </c>
      <c r="I585" s="264"/>
      <c r="J585" s="260"/>
      <c r="K585" s="260"/>
      <c r="L585" s="265"/>
      <c r="M585" s="266"/>
      <c r="N585" s="267"/>
      <c r="O585" s="267"/>
      <c r="P585" s="267"/>
      <c r="Q585" s="267"/>
      <c r="R585" s="267"/>
      <c r="S585" s="267"/>
      <c r="T585" s="268"/>
      <c r="U585" s="14"/>
      <c r="V585" s="14"/>
      <c r="W585" s="14"/>
      <c r="X585" s="14"/>
      <c r="Y585" s="14"/>
      <c r="Z585" s="14"/>
      <c r="AA585" s="14"/>
      <c r="AB585" s="14"/>
      <c r="AC585" s="14"/>
      <c r="AD585" s="14"/>
      <c r="AE585" s="14"/>
      <c r="AT585" s="269" t="s">
        <v>200</v>
      </c>
      <c r="AU585" s="269" t="s">
        <v>80</v>
      </c>
      <c r="AV585" s="14" t="s">
        <v>82</v>
      </c>
      <c r="AW585" s="14" t="s">
        <v>30</v>
      </c>
      <c r="AX585" s="14" t="s">
        <v>73</v>
      </c>
      <c r="AY585" s="269" t="s">
        <v>189</v>
      </c>
    </row>
    <row r="586" s="15" customFormat="1">
      <c r="A586" s="15"/>
      <c r="B586" s="270"/>
      <c r="C586" s="271"/>
      <c r="D586" s="242" t="s">
        <v>200</v>
      </c>
      <c r="E586" s="272" t="s">
        <v>1</v>
      </c>
      <c r="F586" s="273" t="s">
        <v>207</v>
      </c>
      <c r="G586" s="271"/>
      <c r="H586" s="274">
        <v>4</v>
      </c>
      <c r="I586" s="275"/>
      <c r="J586" s="271"/>
      <c r="K586" s="271"/>
      <c r="L586" s="276"/>
      <c r="M586" s="277"/>
      <c r="N586" s="278"/>
      <c r="O586" s="278"/>
      <c r="P586" s="278"/>
      <c r="Q586" s="278"/>
      <c r="R586" s="278"/>
      <c r="S586" s="278"/>
      <c r="T586" s="279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  <c r="AE586" s="15"/>
      <c r="AT586" s="280" t="s">
        <v>200</v>
      </c>
      <c r="AU586" s="280" t="s">
        <v>80</v>
      </c>
      <c r="AV586" s="15" t="s">
        <v>195</v>
      </c>
      <c r="AW586" s="15" t="s">
        <v>30</v>
      </c>
      <c r="AX586" s="15" t="s">
        <v>80</v>
      </c>
      <c r="AY586" s="280" t="s">
        <v>189</v>
      </c>
    </row>
    <row r="587" s="2" customFormat="1" ht="16.5" customHeight="1">
      <c r="A587" s="39"/>
      <c r="B587" s="40"/>
      <c r="C587" s="281" t="s">
        <v>667</v>
      </c>
      <c r="D587" s="281" t="s">
        <v>273</v>
      </c>
      <c r="E587" s="282" t="s">
        <v>5219</v>
      </c>
      <c r="F587" s="283" t="s">
        <v>5220</v>
      </c>
      <c r="G587" s="284" t="s">
        <v>359</v>
      </c>
      <c r="H587" s="285">
        <v>4</v>
      </c>
      <c r="I587" s="286"/>
      <c r="J587" s="287">
        <f>ROUND(I587*H587,2)</f>
        <v>0</v>
      </c>
      <c r="K587" s="288"/>
      <c r="L587" s="289"/>
      <c r="M587" s="290" t="s">
        <v>1</v>
      </c>
      <c r="N587" s="291" t="s">
        <v>38</v>
      </c>
      <c r="O587" s="92"/>
      <c r="P587" s="238">
        <f>O587*H587</f>
        <v>0</v>
      </c>
      <c r="Q587" s="238">
        <v>0.00059999999999999995</v>
      </c>
      <c r="R587" s="238">
        <f>Q587*H587</f>
        <v>0.0023999999999999998</v>
      </c>
      <c r="S587" s="238">
        <v>0</v>
      </c>
      <c r="T587" s="239">
        <f>S587*H587</f>
        <v>0</v>
      </c>
      <c r="U587" s="39"/>
      <c r="V587" s="39"/>
      <c r="W587" s="39"/>
      <c r="X587" s="39"/>
      <c r="Y587" s="39"/>
      <c r="Z587" s="39"/>
      <c r="AA587" s="39"/>
      <c r="AB587" s="39"/>
      <c r="AC587" s="39"/>
      <c r="AD587" s="39"/>
      <c r="AE587" s="39"/>
      <c r="AR587" s="240" t="s">
        <v>247</v>
      </c>
      <c r="AT587" s="240" t="s">
        <v>273</v>
      </c>
      <c r="AU587" s="240" t="s">
        <v>80</v>
      </c>
      <c r="AY587" s="18" t="s">
        <v>189</v>
      </c>
      <c r="BE587" s="241">
        <f>IF(N587="základní",J587,0)</f>
        <v>0</v>
      </c>
      <c r="BF587" s="241">
        <f>IF(N587="snížená",J587,0)</f>
        <v>0</v>
      </c>
      <c r="BG587" s="241">
        <f>IF(N587="zákl. přenesená",J587,0)</f>
        <v>0</v>
      </c>
      <c r="BH587" s="241">
        <f>IF(N587="sníž. přenesená",J587,0)</f>
        <v>0</v>
      </c>
      <c r="BI587" s="241">
        <f>IF(N587="nulová",J587,0)</f>
        <v>0</v>
      </c>
      <c r="BJ587" s="18" t="s">
        <v>80</v>
      </c>
      <c r="BK587" s="241">
        <f>ROUND(I587*H587,2)</f>
        <v>0</v>
      </c>
      <c r="BL587" s="18" t="s">
        <v>195</v>
      </c>
      <c r="BM587" s="240" t="s">
        <v>5221</v>
      </c>
    </row>
    <row r="588" s="2" customFormat="1">
      <c r="A588" s="39"/>
      <c r="B588" s="40"/>
      <c r="C588" s="41"/>
      <c r="D588" s="242" t="s">
        <v>197</v>
      </c>
      <c r="E588" s="41"/>
      <c r="F588" s="243" t="s">
        <v>5220</v>
      </c>
      <c r="G588" s="41"/>
      <c r="H588" s="41"/>
      <c r="I588" s="244"/>
      <c r="J588" s="41"/>
      <c r="K588" s="41"/>
      <c r="L588" s="45"/>
      <c r="M588" s="245"/>
      <c r="N588" s="246"/>
      <c r="O588" s="92"/>
      <c r="P588" s="92"/>
      <c r="Q588" s="92"/>
      <c r="R588" s="92"/>
      <c r="S588" s="92"/>
      <c r="T588" s="93"/>
      <c r="U588" s="39"/>
      <c r="V588" s="39"/>
      <c r="W588" s="39"/>
      <c r="X588" s="39"/>
      <c r="Y588" s="39"/>
      <c r="Z588" s="39"/>
      <c r="AA588" s="39"/>
      <c r="AB588" s="39"/>
      <c r="AC588" s="39"/>
      <c r="AD588" s="39"/>
      <c r="AE588" s="39"/>
      <c r="AT588" s="18" t="s">
        <v>197</v>
      </c>
      <c r="AU588" s="18" t="s">
        <v>80</v>
      </c>
    </row>
    <row r="589" s="14" customFormat="1">
      <c r="A589" s="14"/>
      <c r="B589" s="259"/>
      <c r="C589" s="260"/>
      <c r="D589" s="242" t="s">
        <v>200</v>
      </c>
      <c r="E589" s="261" t="s">
        <v>1</v>
      </c>
      <c r="F589" s="262" t="s">
        <v>5222</v>
      </c>
      <c r="G589" s="260"/>
      <c r="H589" s="263">
        <v>4</v>
      </c>
      <c r="I589" s="264"/>
      <c r="J589" s="260"/>
      <c r="K589" s="260"/>
      <c r="L589" s="265"/>
      <c r="M589" s="266"/>
      <c r="N589" s="267"/>
      <c r="O589" s="267"/>
      <c r="P589" s="267"/>
      <c r="Q589" s="267"/>
      <c r="R589" s="267"/>
      <c r="S589" s="267"/>
      <c r="T589" s="268"/>
      <c r="U589" s="14"/>
      <c r="V589" s="14"/>
      <c r="W589" s="14"/>
      <c r="X589" s="14"/>
      <c r="Y589" s="14"/>
      <c r="Z589" s="14"/>
      <c r="AA589" s="14"/>
      <c r="AB589" s="14"/>
      <c r="AC589" s="14"/>
      <c r="AD589" s="14"/>
      <c r="AE589" s="14"/>
      <c r="AT589" s="269" t="s">
        <v>200</v>
      </c>
      <c r="AU589" s="269" t="s">
        <v>80</v>
      </c>
      <c r="AV589" s="14" t="s">
        <v>82</v>
      </c>
      <c r="AW589" s="14" t="s">
        <v>30</v>
      </c>
      <c r="AX589" s="14" t="s">
        <v>73</v>
      </c>
      <c r="AY589" s="269" t="s">
        <v>189</v>
      </c>
    </row>
    <row r="590" s="15" customFormat="1">
      <c r="A590" s="15"/>
      <c r="B590" s="270"/>
      <c r="C590" s="271"/>
      <c r="D590" s="242" t="s">
        <v>200</v>
      </c>
      <c r="E590" s="272" t="s">
        <v>1</v>
      </c>
      <c r="F590" s="273" t="s">
        <v>207</v>
      </c>
      <c r="G590" s="271"/>
      <c r="H590" s="274">
        <v>4</v>
      </c>
      <c r="I590" s="275"/>
      <c r="J590" s="271"/>
      <c r="K590" s="271"/>
      <c r="L590" s="276"/>
      <c r="M590" s="277"/>
      <c r="N590" s="278"/>
      <c r="O590" s="278"/>
      <c r="P590" s="278"/>
      <c r="Q590" s="278"/>
      <c r="R590" s="278"/>
      <c r="S590" s="278"/>
      <c r="T590" s="279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  <c r="AE590" s="15"/>
      <c r="AT590" s="280" t="s">
        <v>200</v>
      </c>
      <c r="AU590" s="280" t="s">
        <v>80</v>
      </c>
      <c r="AV590" s="15" t="s">
        <v>195</v>
      </c>
      <c r="AW590" s="15" t="s">
        <v>30</v>
      </c>
      <c r="AX590" s="15" t="s">
        <v>80</v>
      </c>
      <c r="AY590" s="280" t="s">
        <v>189</v>
      </c>
    </row>
    <row r="591" s="2" customFormat="1" ht="24.15" customHeight="1">
      <c r="A591" s="39"/>
      <c r="B591" s="40"/>
      <c r="C591" s="228" t="s">
        <v>678</v>
      </c>
      <c r="D591" s="228" t="s">
        <v>191</v>
      </c>
      <c r="E591" s="229" t="s">
        <v>5223</v>
      </c>
      <c r="F591" s="230" t="s">
        <v>5224</v>
      </c>
      <c r="G591" s="231" t="s">
        <v>5225</v>
      </c>
      <c r="H591" s="232">
        <v>5</v>
      </c>
      <c r="I591" s="233"/>
      <c r="J591" s="234">
        <f>ROUND(I591*H591,2)</f>
        <v>0</v>
      </c>
      <c r="K591" s="235"/>
      <c r="L591" s="45"/>
      <c r="M591" s="236" t="s">
        <v>1</v>
      </c>
      <c r="N591" s="237" t="s">
        <v>38</v>
      </c>
      <c r="O591" s="92"/>
      <c r="P591" s="238">
        <f>O591*H591</f>
        <v>0</v>
      </c>
      <c r="Q591" s="238">
        <v>0.0001782</v>
      </c>
      <c r="R591" s="238">
        <f>Q591*H591</f>
        <v>0.00089099999999999997</v>
      </c>
      <c r="S591" s="238">
        <v>0</v>
      </c>
      <c r="T591" s="239">
        <f>S591*H591</f>
        <v>0</v>
      </c>
      <c r="U591" s="39"/>
      <c r="V591" s="39"/>
      <c r="W591" s="39"/>
      <c r="X591" s="39"/>
      <c r="Y591" s="39"/>
      <c r="Z591" s="39"/>
      <c r="AA591" s="39"/>
      <c r="AB591" s="39"/>
      <c r="AC591" s="39"/>
      <c r="AD591" s="39"/>
      <c r="AE591" s="39"/>
      <c r="AR591" s="240" t="s">
        <v>195</v>
      </c>
      <c r="AT591" s="240" t="s">
        <v>191</v>
      </c>
      <c r="AU591" s="240" t="s">
        <v>80</v>
      </c>
      <c r="AY591" s="18" t="s">
        <v>189</v>
      </c>
      <c r="BE591" s="241">
        <f>IF(N591="základní",J591,0)</f>
        <v>0</v>
      </c>
      <c r="BF591" s="241">
        <f>IF(N591="snížená",J591,0)</f>
        <v>0</v>
      </c>
      <c r="BG591" s="241">
        <f>IF(N591="zákl. přenesená",J591,0)</f>
        <v>0</v>
      </c>
      <c r="BH591" s="241">
        <f>IF(N591="sníž. přenesená",J591,0)</f>
        <v>0</v>
      </c>
      <c r="BI591" s="241">
        <f>IF(N591="nulová",J591,0)</f>
        <v>0</v>
      </c>
      <c r="BJ591" s="18" t="s">
        <v>80</v>
      </c>
      <c r="BK591" s="241">
        <f>ROUND(I591*H591,2)</f>
        <v>0</v>
      </c>
      <c r="BL591" s="18" t="s">
        <v>195</v>
      </c>
      <c r="BM591" s="240" t="s">
        <v>5226</v>
      </c>
    </row>
    <row r="592" s="2" customFormat="1">
      <c r="A592" s="39"/>
      <c r="B592" s="40"/>
      <c r="C592" s="41"/>
      <c r="D592" s="242" t="s">
        <v>197</v>
      </c>
      <c r="E592" s="41"/>
      <c r="F592" s="243" t="s">
        <v>5224</v>
      </c>
      <c r="G592" s="41"/>
      <c r="H592" s="41"/>
      <c r="I592" s="244"/>
      <c r="J592" s="41"/>
      <c r="K592" s="41"/>
      <c r="L592" s="45"/>
      <c r="M592" s="245"/>
      <c r="N592" s="246"/>
      <c r="O592" s="92"/>
      <c r="P592" s="92"/>
      <c r="Q592" s="92"/>
      <c r="R592" s="92"/>
      <c r="S592" s="92"/>
      <c r="T592" s="93"/>
      <c r="U592" s="39"/>
      <c r="V592" s="39"/>
      <c r="W592" s="39"/>
      <c r="X592" s="39"/>
      <c r="Y592" s="39"/>
      <c r="Z592" s="39"/>
      <c r="AA592" s="39"/>
      <c r="AB592" s="39"/>
      <c r="AC592" s="39"/>
      <c r="AD592" s="39"/>
      <c r="AE592" s="39"/>
      <c r="AT592" s="18" t="s">
        <v>197</v>
      </c>
      <c r="AU592" s="18" t="s">
        <v>80</v>
      </c>
    </row>
    <row r="593" s="2" customFormat="1">
      <c r="A593" s="39"/>
      <c r="B593" s="40"/>
      <c r="C593" s="41"/>
      <c r="D593" s="247" t="s">
        <v>198</v>
      </c>
      <c r="E593" s="41"/>
      <c r="F593" s="248" t="s">
        <v>5227</v>
      </c>
      <c r="G593" s="41"/>
      <c r="H593" s="41"/>
      <c r="I593" s="244"/>
      <c r="J593" s="41"/>
      <c r="K593" s="41"/>
      <c r="L593" s="45"/>
      <c r="M593" s="245"/>
      <c r="N593" s="246"/>
      <c r="O593" s="92"/>
      <c r="P593" s="92"/>
      <c r="Q593" s="92"/>
      <c r="R593" s="92"/>
      <c r="S593" s="92"/>
      <c r="T593" s="93"/>
      <c r="U593" s="39"/>
      <c r="V593" s="39"/>
      <c r="W593" s="39"/>
      <c r="X593" s="39"/>
      <c r="Y593" s="39"/>
      <c r="Z593" s="39"/>
      <c r="AA593" s="39"/>
      <c r="AB593" s="39"/>
      <c r="AC593" s="39"/>
      <c r="AD593" s="39"/>
      <c r="AE593" s="39"/>
      <c r="AT593" s="18" t="s">
        <v>198</v>
      </c>
      <c r="AU593" s="18" t="s">
        <v>80</v>
      </c>
    </row>
    <row r="594" s="14" customFormat="1">
      <c r="A594" s="14"/>
      <c r="B594" s="259"/>
      <c r="C594" s="260"/>
      <c r="D594" s="242" t="s">
        <v>200</v>
      </c>
      <c r="E594" s="261" t="s">
        <v>1</v>
      </c>
      <c r="F594" s="262" t="s">
        <v>5228</v>
      </c>
      <c r="G594" s="260"/>
      <c r="H594" s="263">
        <v>5</v>
      </c>
      <c r="I594" s="264"/>
      <c r="J594" s="260"/>
      <c r="K594" s="260"/>
      <c r="L594" s="265"/>
      <c r="M594" s="266"/>
      <c r="N594" s="267"/>
      <c r="O594" s="267"/>
      <c r="P594" s="267"/>
      <c r="Q594" s="267"/>
      <c r="R594" s="267"/>
      <c r="S594" s="267"/>
      <c r="T594" s="268"/>
      <c r="U594" s="14"/>
      <c r="V594" s="14"/>
      <c r="W594" s="14"/>
      <c r="X594" s="14"/>
      <c r="Y594" s="14"/>
      <c r="Z594" s="14"/>
      <c r="AA594" s="14"/>
      <c r="AB594" s="14"/>
      <c r="AC594" s="14"/>
      <c r="AD594" s="14"/>
      <c r="AE594" s="14"/>
      <c r="AT594" s="269" t="s">
        <v>200</v>
      </c>
      <c r="AU594" s="269" t="s">
        <v>80</v>
      </c>
      <c r="AV594" s="14" t="s">
        <v>82</v>
      </c>
      <c r="AW594" s="14" t="s">
        <v>30</v>
      </c>
      <c r="AX594" s="14" t="s">
        <v>73</v>
      </c>
      <c r="AY594" s="269" t="s">
        <v>189</v>
      </c>
    </row>
    <row r="595" s="15" customFormat="1">
      <c r="A595" s="15"/>
      <c r="B595" s="270"/>
      <c r="C595" s="271"/>
      <c r="D595" s="242" t="s">
        <v>200</v>
      </c>
      <c r="E595" s="272" t="s">
        <v>1</v>
      </c>
      <c r="F595" s="273" t="s">
        <v>207</v>
      </c>
      <c r="G595" s="271"/>
      <c r="H595" s="274">
        <v>5</v>
      </c>
      <c r="I595" s="275"/>
      <c r="J595" s="271"/>
      <c r="K595" s="271"/>
      <c r="L595" s="276"/>
      <c r="M595" s="277"/>
      <c r="N595" s="278"/>
      <c r="O595" s="278"/>
      <c r="P595" s="278"/>
      <c r="Q595" s="278"/>
      <c r="R595" s="278"/>
      <c r="S595" s="278"/>
      <c r="T595" s="279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  <c r="AE595" s="15"/>
      <c r="AT595" s="280" t="s">
        <v>200</v>
      </c>
      <c r="AU595" s="280" t="s">
        <v>80</v>
      </c>
      <c r="AV595" s="15" t="s">
        <v>195</v>
      </c>
      <c r="AW595" s="15" t="s">
        <v>30</v>
      </c>
      <c r="AX595" s="15" t="s">
        <v>80</v>
      </c>
      <c r="AY595" s="280" t="s">
        <v>189</v>
      </c>
    </row>
    <row r="596" s="2" customFormat="1" ht="24.15" customHeight="1">
      <c r="A596" s="39"/>
      <c r="B596" s="40"/>
      <c r="C596" s="228" t="s">
        <v>682</v>
      </c>
      <c r="D596" s="228" t="s">
        <v>191</v>
      </c>
      <c r="E596" s="229" t="s">
        <v>5229</v>
      </c>
      <c r="F596" s="230" t="s">
        <v>5230</v>
      </c>
      <c r="G596" s="231" t="s">
        <v>359</v>
      </c>
      <c r="H596" s="232">
        <v>4</v>
      </c>
      <c r="I596" s="233"/>
      <c r="J596" s="234">
        <f>ROUND(I596*H596,2)</f>
        <v>0</v>
      </c>
      <c r="K596" s="235"/>
      <c r="L596" s="45"/>
      <c r="M596" s="236" t="s">
        <v>1</v>
      </c>
      <c r="N596" s="237" t="s">
        <v>38</v>
      </c>
      <c r="O596" s="92"/>
      <c r="P596" s="238">
        <f>O596*H596</f>
        <v>0</v>
      </c>
      <c r="Q596" s="238">
        <v>1.9272641740000001</v>
      </c>
      <c r="R596" s="238">
        <f>Q596*H596</f>
        <v>7.7090566960000002</v>
      </c>
      <c r="S596" s="238">
        <v>0</v>
      </c>
      <c r="T596" s="239">
        <f>S596*H596</f>
        <v>0</v>
      </c>
      <c r="U596" s="39"/>
      <c r="V596" s="39"/>
      <c r="W596" s="39"/>
      <c r="X596" s="39"/>
      <c r="Y596" s="39"/>
      <c r="Z596" s="39"/>
      <c r="AA596" s="39"/>
      <c r="AB596" s="39"/>
      <c r="AC596" s="39"/>
      <c r="AD596" s="39"/>
      <c r="AE596" s="39"/>
      <c r="AR596" s="240" t="s">
        <v>195</v>
      </c>
      <c r="AT596" s="240" t="s">
        <v>191</v>
      </c>
      <c r="AU596" s="240" t="s">
        <v>80</v>
      </c>
      <c r="AY596" s="18" t="s">
        <v>189</v>
      </c>
      <c r="BE596" s="241">
        <f>IF(N596="základní",J596,0)</f>
        <v>0</v>
      </c>
      <c r="BF596" s="241">
        <f>IF(N596="snížená",J596,0)</f>
        <v>0</v>
      </c>
      <c r="BG596" s="241">
        <f>IF(N596="zákl. přenesená",J596,0)</f>
        <v>0</v>
      </c>
      <c r="BH596" s="241">
        <f>IF(N596="sníž. přenesená",J596,0)</f>
        <v>0</v>
      </c>
      <c r="BI596" s="241">
        <f>IF(N596="nulová",J596,0)</f>
        <v>0</v>
      </c>
      <c r="BJ596" s="18" t="s">
        <v>80</v>
      </c>
      <c r="BK596" s="241">
        <f>ROUND(I596*H596,2)</f>
        <v>0</v>
      </c>
      <c r="BL596" s="18" t="s">
        <v>195</v>
      </c>
      <c r="BM596" s="240" t="s">
        <v>5231</v>
      </c>
    </row>
    <row r="597" s="2" customFormat="1">
      <c r="A597" s="39"/>
      <c r="B597" s="40"/>
      <c r="C597" s="41"/>
      <c r="D597" s="242" t="s">
        <v>197</v>
      </c>
      <c r="E597" s="41"/>
      <c r="F597" s="243" t="s">
        <v>5230</v>
      </c>
      <c r="G597" s="41"/>
      <c r="H597" s="41"/>
      <c r="I597" s="244"/>
      <c r="J597" s="41"/>
      <c r="K597" s="41"/>
      <c r="L597" s="45"/>
      <c r="M597" s="245"/>
      <c r="N597" s="246"/>
      <c r="O597" s="92"/>
      <c r="P597" s="92"/>
      <c r="Q597" s="92"/>
      <c r="R597" s="92"/>
      <c r="S597" s="92"/>
      <c r="T597" s="93"/>
      <c r="U597" s="39"/>
      <c r="V597" s="39"/>
      <c r="W597" s="39"/>
      <c r="X597" s="39"/>
      <c r="Y597" s="39"/>
      <c r="Z597" s="39"/>
      <c r="AA597" s="39"/>
      <c r="AB597" s="39"/>
      <c r="AC597" s="39"/>
      <c r="AD597" s="39"/>
      <c r="AE597" s="39"/>
      <c r="AT597" s="18" t="s">
        <v>197</v>
      </c>
      <c r="AU597" s="18" t="s">
        <v>80</v>
      </c>
    </row>
    <row r="598" s="2" customFormat="1">
      <c r="A598" s="39"/>
      <c r="B598" s="40"/>
      <c r="C598" s="41"/>
      <c r="D598" s="247" t="s">
        <v>198</v>
      </c>
      <c r="E598" s="41"/>
      <c r="F598" s="248" t="s">
        <v>5232</v>
      </c>
      <c r="G598" s="41"/>
      <c r="H598" s="41"/>
      <c r="I598" s="244"/>
      <c r="J598" s="41"/>
      <c r="K598" s="41"/>
      <c r="L598" s="45"/>
      <c r="M598" s="245"/>
      <c r="N598" s="246"/>
      <c r="O598" s="92"/>
      <c r="P598" s="92"/>
      <c r="Q598" s="92"/>
      <c r="R598" s="92"/>
      <c r="S598" s="92"/>
      <c r="T598" s="93"/>
      <c r="U598" s="39"/>
      <c r="V598" s="39"/>
      <c r="W598" s="39"/>
      <c r="X598" s="39"/>
      <c r="Y598" s="39"/>
      <c r="Z598" s="39"/>
      <c r="AA598" s="39"/>
      <c r="AB598" s="39"/>
      <c r="AC598" s="39"/>
      <c r="AD598" s="39"/>
      <c r="AE598" s="39"/>
      <c r="AT598" s="18" t="s">
        <v>198</v>
      </c>
      <c r="AU598" s="18" t="s">
        <v>80</v>
      </c>
    </row>
    <row r="599" s="14" customFormat="1">
      <c r="A599" s="14"/>
      <c r="B599" s="259"/>
      <c r="C599" s="260"/>
      <c r="D599" s="242" t="s">
        <v>200</v>
      </c>
      <c r="E599" s="261" t="s">
        <v>1</v>
      </c>
      <c r="F599" s="262" t="s">
        <v>5222</v>
      </c>
      <c r="G599" s="260"/>
      <c r="H599" s="263">
        <v>4</v>
      </c>
      <c r="I599" s="264"/>
      <c r="J599" s="260"/>
      <c r="K599" s="260"/>
      <c r="L599" s="265"/>
      <c r="M599" s="266"/>
      <c r="N599" s="267"/>
      <c r="O599" s="267"/>
      <c r="P599" s="267"/>
      <c r="Q599" s="267"/>
      <c r="R599" s="267"/>
      <c r="S599" s="267"/>
      <c r="T599" s="268"/>
      <c r="U599" s="14"/>
      <c r="V599" s="14"/>
      <c r="W599" s="14"/>
      <c r="X599" s="14"/>
      <c r="Y599" s="14"/>
      <c r="Z599" s="14"/>
      <c r="AA599" s="14"/>
      <c r="AB599" s="14"/>
      <c r="AC599" s="14"/>
      <c r="AD599" s="14"/>
      <c r="AE599" s="14"/>
      <c r="AT599" s="269" t="s">
        <v>200</v>
      </c>
      <c r="AU599" s="269" t="s">
        <v>80</v>
      </c>
      <c r="AV599" s="14" t="s">
        <v>82</v>
      </c>
      <c r="AW599" s="14" t="s">
        <v>30</v>
      </c>
      <c r="AX599" s="14" t="s">
        <v>73</v>
      </c>
      <c r="AY599" s="269" t="s">
        <v>189</v>
      </c>
    </row>
    <row r="600" s="15" customFormat="1">
      <c r="A600" s="15"/>
      <c r="B600" s="270"/>
      <c r="C600" s="271"/>
      <c r="D600" s="242" t="s">
        <v>200</v>
      </c>
      <c r="E600" s="272" t="s">
        <v>1</v>
      </c>
      <c r="F600" s="273" t="s">
        <v>207</v>
      </c>
      <c r="G600" s="271"/>
      <c r="H600" s="274">
        <v>4</v>
      </c>
      <c r="I600" s="275"/>
      <c r="J600" s="271"/>
      <c r="K600" s="271"/>
      <c r="L600" s="276"/>
      <c r="M600" s="277"/>
      <c r="N600" s="278"/>
      <c r="O600" s="278"/>
      <c r="P600" s="278"/>
      <c r="Q600" s="278"/>
      <c r="R600" s="278"/>
      <c r="S600" s="278"/>
      <c r="T600" s="279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  <c r="AE600" s="15"/>
      <c r="AT600" s="280" t="s">
        <v>200</v>
      </c>
      <c r="AU600" s="280" t="s">
        <v>80</v>
      </c>
      <c r="AV600" s="15" t="s">
        <v>195</v>
      </c>
      <c r="AW600" s="15" t="s">
        <v>30</v>
      </c>
      <c r="AX600" s="15" t="s">
        <v>80</v>
      </c>
      <c r="AY600" s="280" t="s">
        <v>189</v>
      </c>
    </row>
    <row r="601" s="2" customFormat="1" ht="33" customHeight="1">
      <c r="A601" s="39"/>
      <c r="B601" s="40"/>
      <c r="C601" s="228" t="s">
        <v>689</v>
      </c>
      <c r="D601" s="228" t="s">
        <v>191</v>
      </c>
      <c r="E601" s="229" t="s">
        <v>5233</v>
      </c>
      <c r="F601" s="230" t="s">
        <v>5234</v>
      </c>
      <c r="G601" s="231" t="s">
        <v>359</v>
      </c>
      <c r="H601" s="232">
        <v>1</v>
      </c>
      <c r="I601" s="233"/>
      <c r="J601" s="234">
        <f>ROUND(I601*H601,2)</f>
        <v>0</v>
      </c>
      <c r="K601" s="235"/>
      <c r="L601" s="45"/>
      <c r="M601" s="236" t="s">
        <v>1</v>
      </c>
      <c r="N601" s="237" t="s">
        <v>38</v>
      </c>
      <c r="O601" s="92"/>
      <c r="P601" s="238">
        <f>O601*H601</f>
        <v>0</v>
      </c>
      <c r="Q601" s="238">
        <v>2.1167649439999998</v>
      </c>
      <c r="R601" s="238">
        <f>Q601*H601</f>
        <v>2.1167649439999998</v>
      </c>
      <c r="S601" s="238">
        <v>0</v>
      </c>
      <c r="T601" s="239">
        <f>S601*H601</f>
        <v>0</v>
      </c>
      <c r="U601" s="39"/>
      <c r="V601" s="39"/>
      <c r="W601" s="39"/>
      <c r="X601" s="39"/>
      <c r="Y601" s="39"/>
      <c r="Z601" s="39"/>
      <c r="AA601" s="39"/>
      <c r="AB601" s="39"/>
      <c r="AC601" s="39"/>
      <c r="AD601" s="39"/>
      <c r="AE601" s="39"/>
      <c r="AR601" s="240" t="s">
        <v>195</v>
      </c>
      <c r="AT601" s="240" t="s">
        <v>191</v>
      </c>
      <c r="AU601" s="240" t="s">
        <v>80</v>
      </c>
      <c r="AY601" s="18" t="s">
        <v>189</v>
      </c>
      <c r="BE601" s="241">
        <f>IF(N601="základní",J601,0)</f>
        <v>0</v>
      </c>
      <c r="BF601" s="241">
        <f>IF(N601="snížená",J601,0)</f>
        <v>0</v>
      </c>
      <c r="BG601" s="241">
        <f>IF(N601="zákl. přenesená",J601,0)</f>
        <v>0</v>
      </c>
      <c r="BH601" s="241">
        <f>IF(N601="sníž. přenesená",J601,0)</f>
        <v>0</v>
      </c>
      <c r="BI601" s="241">
        <f>IF(N601="nulová",J601,0)</f>
        <v>0</v>
      </c>
      <c r="BJ601" s="18" t="s">
        <v>80</v>
      </c>
      <c r="BK601" s="241">
        <f>ROUND(I601*H601,2)</f>
        <v>0</v>
      </c>
      <c r="BL601" s="18" t="s">
        <v>195</v>
      </c>
      <c r="BM601" s="240" t="s">
        <v>5235</v>
      </c>
    </row>
    <row r="602" s="2" customFormat="1">
      <c r="A602" s="39"/>
      <c r="B602" s="40"/>
      <c r="C602" s="41"/>
      <c r="D602" s="242" t="s">
        <v>197</v>
      </c>
      <c r="E602" s="41"/>
      <c r="F602" s="243" t="s">
        <v>5234</v>
      </c>
      <c r="G602" s="41"/>
      <c r="H602" s="41"/>
      <c r="I602" s="244"/>
      <c r="J602" s="41"/>
      <c r="K602" s="41"/>
      <c r="L602" s="45"/>
      <c r="M602" s="245"/>
      <c r="N602" s="246"/>
      <c r="O602" s="92"/>
      <c r="P602" s="92"/>
      <c r="Q602" s="92"/>
      <c r="R602" s="92"/>
      <c r="S602" s="92"/>
      <c r="T602" s="93"/>
      <c r="U602" s="39"/>
      <c r="V602" s="39"/>
      <c r="W602" s="39"/>
      <c r="X602" s="39"/>
      <c r="Y602" s="39"/>
      <c r="Z602" s="39"/>
      <c r="AA602" s="39"/>
      <c r="AB602" s="39"/>
      <c r="AC602" s="39"/>
      <c r="AD602" s="39"/>
      <c r="AE602" s="39"/>
      <c r="AT602" s="18" t="s">
        <v>197</v>
      </c>
      <c r="AU602" s="18" t="s">
        <v>80</v>
      </c>
    </row>
    <row r="603" s="2" customFormat="1">
      <c r="A603" s="39"/>
      <c r="B603" s="40"/>
      <c r="C603" s="41"/>
      <c r="D603" s="247" t="s">
        <v>198</v>
      </c>
      <c r="E603" s="41"/>
      <c r="F603" s="248" t="s">
        <v>5236</v>
      </c>
      <c r="G603" s="41"/>
      <c r="H603" s="41"/>
      <c r="I603" s="244"/>
      <c r="J603" s="41"/>
      <c r="K603" s="41"/>
      <c r="L603" s="45"/>
      <c r="M603" s="245"/>
      <c r="N603" s="246"/>
      <c r="O603" s="92"/>
      <c r="P603" s="92"/>
      <c r="Q603" s="92"/>
      <c r="R603" s="92"/>
      <c r="S603" s="92"/>
      <c r="T603" s="93"/>
      <c r="U603" s="39"/>
      <c r="V603" s="39"/>
      <c r="W603" s="39"/>
      <c r="X603" s="39"/>
      <c r="Y603" s="39"/>
      <c r="Z603" s="39"/>
      <c r="AA603" s="39"/>
      <c r="AB603" s="39"/>
      <c r="AC603" s="39"/>
      <c r="AD603" s="39"/>
      <c r="AE603" s="39"/>
      <c r="AT603" s="18" t="s">
        <v>198</v>
      </c>
      <c r="AU603" s="18" t="s">
        <v>80</v>
      </c>
    </row>
    <row r="604" s="14" customFormat="1">
      <c r="A604" s="14"/>
      <c r="B604" s="259"/>
      <c r="C604" s="260"/>
      <c r="D604" s="242" t="s">
        <v>200</v>
      </c>
      <c r="E604" s="261" t="s">
        <v>1</v>
      </c>
      <c r="F604" s="262" t="s">
        <v>5237</v>
      </c>
      <c r="G604" s="260"/>
      <c r="H604" s="263">
        <v>1</v>
      </c>
      <c r="I604" s="264"/>
      <c r="J604" s="260"/>
      <c r="K604" s="260"/>
      <c r="L604" s="265"/>
      <c r="M604" s="266"/>
      <c r="N604" s="267"/>
      <c r="O604" s="267"/>
      <c r="P604" s="267"/>
      <c r="Q604" s="267"/>
      <c r="R604" s="267"/>
      <c r="S604" s="267"/>
      <c r="T604" s="268"/>
      <c r="U604" s="14"/>
      <c r="V604" s="14"/>
      <c r="W604" s="14"/>
      <c r="X604" s="14"/>
      <c r="Y604" s="14"/>
      <c r="Z604" s="14"/>
      <c r="AA604" s="14"/>
      <c r="AB604" s="14"/>
      <c r="AC604" s="14"/>
      <c r="AD604" s="14"/>
      <c r="AE604" s="14"/>
      <c r="AT604" s="269" t="s">
        <v>200</v>
      </c>
      <c r="AU604" s="269" t="s">
        <v>80</v>
      </c>
      <c r="AV604" s="14" t="s">
        <v>82</v>
      </c>
      <c r="AW604" s="14" t="s">
        <v>30</v>
      </c>
      <c r="AX604" s="14" t="s">
        <v>73</v>
      </c>
      <c r="AY604" s="269" t="s">
        <v>189</v>
      </c>
    </row>
    <row r="605" s="15" customFormat="1">
      <c r="A605" s="15"/>
      <c r="B605" s="270"/>
      <c r="C605" s="271"/>
      <c r="D605" s="242" t="s">
        <v>200</v>
      </c>
      <c r="E605" s="272" t="s">
        <v>1</v>
      </c>
      <c r="F605" s="273" t="s">
        <v>207</v>
      </c>
      <c r="G605" s="271"/>
      <c r="H605" s="274">
        <v>1</v>
      </c>
      <c r="I605" s="275"/>
      <c r="J605" s="271"/>
      <c r="K605" s="271"/>
      <c r="L605" s="276"/>
      <c r="M605" s="277"/>
      <c r="N605" s="278"/>
      <c r="O605" s="278"/>
      <c r="P605" s="278"/>
      <c r="Q605" s="278"/>
      <c r="R605" s="278"/>
      <c r="S605" s="278"/>
      <c r="T605" s="279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  <c r="AE605" s="15"/>
      <c r="AT605" s="280" t="s">
        <v>200</v>
      </c>
      <c r="AU605" s="280" t="s">
        <v>80</v>
      </c>
      <c r="AV605" s="15" t="s">
        <v>195</v>
      </c>
      <c r="AW605" s="15" t="s">
        <v>30</v>
      </c>
      <c r="AX605" s="15" t="s">
        <v>80</v>
      </c>
      <c r="AY605" s="280" t="s">
        <v>189</v>
      </c>
    </row>
    <row r="606" s="2" customFormat="1" ht="24.15" customHeight="1">
      <c r="A606" s="39"/>
      <c r="B606" s="40"/>
      <c r="C606" s="281" t="s">
        <v>698</v>
      </c>
      <c r="D606" s="281" t="s">
        <v>273</v>
      </c>
      <c r="E606" s="282" t="s">
        <v>5238</v>
      </c>
      <c r="F606" s="283" t="s">
        <v>5239</v>
      </c>
      <c r="G606" s="284" t="s">
        <v>359</v>
      </c>
      <c r="H606" s="285">
        <v>4</v>
      </c>
      <c r="I606" s="286"/>
      <c r="J606" s="287">
        <f>ROUND(I606*H606,2)</f>
        <v>0</v>
      </c>
      <c r="K606" s="288"/>
      <c r="L606" s="289"/>
      <c r="M606" s="290" t="s">
        <v>1</v>
      </c>
      <c r="N606" s="291" t="s">
        <v>38</v>
      </c>
      <c r="O606" s="92"/>
      <c r="P606" s="238">
        <f>O606*H606</f>
        <v>0</v>
      </c>
      <c r="Q606" s="238">
        <v>1.363</v>
      </c>
      <c r="R606" s="238">
        <f>Q606*H606</f>
        <v>5.452</v>
      </c>
      <c r="S606" s="238">
        <v>0</v>
      </c>
      <c r="T606" s="239">
        <f>S606*H606</f>
        <v>0</v>
      </c>
      <c r="U606" s="39"/>
      <c r="V606" s="39"/>
      <c r="W606" s="39"/>
      <c r="X606" s="39"/>
      <c r="Y606" s="39"/>
      <c r="Z606" s="39"/>
      <c r="AA606" s="39"/>
      <c r="AB606" s="39"/>
      <c r="AC606" s="39"/>
      <c r="AD606" s="39"/>
      <c r="AE606" s="39"/>
      <c r="AR606" s="240" t="s">
        <v>247</v>
      </c>
      <c r="AT606" s="240" t="s">
        <v>273</v>
      </c>
      <c r="AU606" s="240" t="s">
        <v>80</v>
      </c>
      <c r="AY606" s="18" t="s">
        <v>189</v>
      </c>
      <c r="BE606" s="241">
        <f>IF(N606="základní",J606,0)</f>
        <v>0</v>
      </c>
      <c r="BF606" s="241">
        <f>IF(N606="snížená",J606,0)</f>
        <v>0</v>
      </c>
      <c r="BG606" s="241">
        <f>IF(N606="zákl. přenesená",J606,0)</f>
        <v>0</v>
      </c>
      <c r="BH606" s="241">
        <f>IF(N606="sníž. přenesená",J606,0)</f>
        <v>0</v>
      </c>
      <c r="BI606" s="241">
        <f>IF(N606="nulová",J606,0)</f>
        <v>0</v>
      </c>
      <c r="BJ606" s="18" t="s">
        <v>80</v>
      </c>
      <c r="BK606" s="241">
        <f>ROUND(I606*H606,2)</f>
        <v>0</v>
      </c>
      <c r="BL606" s="18" t="s">
        <v>195</v>
      </c>
      <c r="BM606" s="240" t="s">
        <v>5240</v>
      </c>
    </row>
    <row r="607" s="2" customFormat="1">
      <c r="A607" s="39"/>
      <c r="B607" s="40"/>
      <c r="C607" s="41"/>
      <c r="D607" s="242" t="s">
        <v>197</v>
      </c>
      <c r="E607" s="41"/>
      <c r="F607" s="243" t="s">
        <v>5239</v>
      </c>
      <c r="G607" s="41"/>
      <c r="H607" s="41"/>
      <c r="I607" s="244"/>
      <c r="J607" s="41"/>
      <c r="K607" s="41"/>
      <c r="L607" s="45"/>
      <c r="M607" s="245"/>
      <c r="N607" s="246"/>
      <c r="O607" s="92"/>
      <c r="P607" s="92"/>
      <c r="Q607" s="92"/>
      <c r="R607" s="92"/>
      <c r="S607" s="92"/>
      <c r="T607" s="93"/>
      <c r="U607" s="39"/>
      <c r="V607" s="39"/>
      <c r="W607" s="39"/>
      <c r="X607" s="39"/>
      <c r="Y607" s="39"/>
      <c r="Z607" s="39"/>
      <c r="AA607" s="39"/>
      <c r="AB607" s="39"/>
      <c r="AC607" s="39"/>
      <c r="AD607" s="39"/>
      <c r="AE607" s="39"/>
      <c r="AT607" s="18" t="s">
        <v>197</v>
      </c>
      <c r="AU607" s="18" t="s">
        <v>80</v>
      </c>
    </row>
    <row r="608" s="14" customFormat="1">
      <c r="A608" s="14"/>
      <c r="B608" s="259"/>
      <c r="C608" s="260"/>
      <c r="D608" s="242" t="s">
        <v>200</v>
      </c>
      <c r="E608" s="261" t="s">
        <v>1</v>
      </c>
      <c r="F608" s="262" t="s">
        <v>5222</v>
      </c>
      <c r="G608" s="260"/>
      <c r="H608" s="263">
        <v>4</v>
      </c>
      <c r="I608" s="264"/>
      <c r="J608" s="260"/>
      <c r="K608" s="260"/>
      <c r="L608" s="265"/>
      <c r="M608" s="266"/>
      <c r="N608" s="267"/>
      <c r="O608" s="267"/>
      <c r="P608" s="267"/>
      <c r="Q608" s="267"/>
      <c r="R608" s="267"/>
      <c r="S608" s="267"/>
      <c r="T608" s="268"/>
      <c r="U608" s="14"/>
      <c r="V608" s="14"/>
      <c r="W608" s="14"/>
      <c r="X608" s="14"/>
      <c r="Y608" s="14"/>
      <c r="Z608" s="14"/>
      <c r="AA608" s="14"/>
      <c r="AB608" s="14"/>
      <c r="AC608" s="14"/>
      <c r="AD608" s="14"/>
      <c r="AE608" s="14"/>
      <c r="AT608" s="269" t="s">
        <v>200</v>
      </c>
      <c r="AU608" s="269" t="s">
        <v>80</v>
      </c>
      <c r="AV608" s="14" t="s">
        <v>82</v>
      </c>
      <c r="AW608" s="14" t="s">
        <v>30</v>
      </c>
      <c r="AX608" s="14" t="s">
        <v>73</v>
      </c>
      <c r="AY608" s="269" t="s">
        <v>189</v>
      </c>
    </row>
    <row r="609" s="15" customFormat="1">
      <c r="A609" s="15"/>
      <c r="B609" s="270"/>
      <c r="C609" s="271"/>
      <c r="D609" s="242" t="s">
        <v>200</v>
      </c>
      <c r="E609" s="272" t="s">
        <v>1</v>
      </c>
      <c r="F609" s="273" t="s">
        <v>207</v>
      </c>
      <c r="G609" s="271"/>
      <c r="H609" s="274">
        <v>4</v>
      </c>
      <c r="I609" s="275"/>
      <c r="J609" s="271"/>
      <c r="K609" s="271"/>
      <c r="L609" s="276"/>
      <c r="M609" s="277"/>
      <c r="N609" s="278"/>
      <c r="O609" s="278"/>
      <c r="P609" s="278"/>
      <c r="Q609" s="278"/>
      <c r="R609" s="278"/>
      <c r="S609" s="278"/>
      <c r="T609" s="279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  <c r="AE609" s="15"/>
      <c r="AT609" s="280" t="s">
        <v>200</v>
      </c>
      <c r="AU609" s="280" t="s">
        <v>80</v>
      </c>
      <c r="AV609" s="15" t="s">
        <v>195</v>
      </c>
      <c r="AW609" s="15" t="s">
        <v>30</v>
      </c>
      <c r="AX609" s="15" t="s">
        <v>80</v>
      </c>
      <c r="AY609" s="280" t="s">
        <v>189</v>
      </c>
    </row>
    <row r="610" s="2" customFormat="1" ht="24.15" customHeight="1">
      <c r="A610" s="39"/>
      <c r="B610" s="40"/>
      <c r="C610" s="281" t="s">
        <v>706</v>
      </c>
      <c r="D610" s="281" t="s">
        <v>273</v>
      </c>
      <c r="E610" s="282" t="s">
        <v>5241</v>
      </c>
      <c r="F610" s="283" t="s">
        <v>5242</v>
      </c>
      <c r="G610" s="284" t="s">
        <v>359</v>
      </c>
      <c r="H610" s="285">
        <v>1</v>
      </c>
      <c r="I610" s="286"/>
      <c r="J610" s="287">
        <f>ROUND(I610*H610,2)</f>
        <v>0</v>
      </c>
      <c r="K610" s="288"/>
      <c r="L610" s="289"/>
      <c r="M610" s="290" t="s">
        <v>1</v>
      </c>
      <c r="N610" s="291" t="s">
        <v>38</v>
      </c>
      <c r="O610" s="92"/>
      <c r="P610" s="238">
        <f>O610*H610</f>
        <v>0</v>
      </c>
      <c r="Q610" s="238">
        <v>1.6140000000000001</v>
      </c>
      <c r="R610" s="238">
        <f>Q610*H610</f>
        <v>1.6140000000000001</v>
      </c>
      <c r="S610" s="238">
        <v>0</v>
      </c>
      <c r="T610" s="239">
        <f>S610*H610</f>
        <v>0</v>
      </c>
      <c r="U610" s="39"/>
      <c r="V610" s="39"/>
      <c r="W610" s="39"/>
      <c r="X610" s="39"/>
      <c r="Y610" s="39"/>
      <c r="Z610" s="39"/>
      <c r="AA610" s="39"/>
      <c r="AB610" s="39"/>
      <c r="AC610" s="39"/>
      <c r="AD610" s="39"/>
      <c r="AE610" s="39"/>
      <c r="AR610" s="240" t="s">
        <v>247</v>
      </c>
      <c r="AT610" s="240" t="s">
        <v>273</v>
      </c>
      <c r="AU610" s="240" t="s">
        <v>80</v>
      </c>
      <c r="AY610" s="18" t="s">
        <v>189</v>
      </c>
      <c r="BE610" s="241">
        <f>IF(N610="základní",J610,0)</f>
        <v>0</v>
      </c>
      <c r="BF610" s="241">
        <f>IF(N610="snížená",J610,0)</f>
        <v>0</v>
      </c>
      <c r="BG610" s="241">
        <f>IF(N610="zákl. přenesená",J610,0)</f>
        <v>0</v>
      </c>
      <c r="BH610" s="241">
        <f>IF(N610="sníž. přenesená",J610,0)</f>
        <v>0</v>
      </c>
      <c r="BI610" s="241">
        <f>IF(N610="nulová",J610,0)</f>
        <v>0</v>
      </c>
      <c r="BJ610" s="18" t="s">
        <v>80</v>
      </c>
      <c r="BK610" s="241">
        <f>ROUND(I610*H610,2)</f>
        <v>0</v>
      </c>
      <c r="BL610" s="18" t="s">
        <v>195</v>
      </c>
      <c r="BM610" s="240" t="s">
        <v>5243</v>
      </c>
    </row>
    <row r="611" s="2" customFormat="1">
      <c r="A611" s="39"/>
      <c r="B611" s="40"/>
      <c r="C611" s="41"/>
      <c r="D611" s="242" t="s">
        <v>197</v>
      </c>
      <c r="E611" s="41"/>
      <c r="F611" s="243" t="s">
        <v>5242</v>
      </c>
      <c r="G611" s="41"/>
      <c r="H611" s="41"/>
      <c r="I611" s="244"/>
      <c r="J611" s="41"/>
      <c r="K611" s="41"/>
      <c r="L611" s="45"/>
      <c r="M611" s="245"/>
      <c r="N611" s="246"/>
      <c r="O611" s="92"/>
      <c r="P611" s="92"/>
      <c r="Q611" s="92"/>
      <c r="R611" s="92"/>
      <c r="S611" s="92"/>
      <c r="T611" s="93"/>
      <c r="U611" s="39"/>
      <c r="V611" s="39"/>
      <c r="W611" s="39"/>
      <c r="X611" s="39"/>
      <c r="Y611" s="39"/>
      <c r="Z611" s="39"/>
      <c r="AA611" s="39"/>
      <c r="AB611" s="39"/>
      <c r="AC611" s="39"/>
      <c r="AD611" s="39"/>
      <c r="AE611" s="39"/>
      <c r="AT611" s="18" t="s">
        <v>197</v>
      </c>
      <c r="AU611" s="18" t="s">
        <v>80</v>
      </c>
    </row>
    <row r="612" s="14" customFormat="1">
      <c r="A612" s="14"/>
      <c r="B612" s="259"/>
      <c r="C612" s="260"/>
      <c r="D612" s="242" t="s">
        <v>200</v>
      </c>
      <c r="E612" s="261" t="s">
        <v>1</v>
      </c>
      <c r="F612" s="262" t="s">
        <v>5237</v>
      </c>
      <c r="G612" s="260"/>
      <c r="H612" s="263">
        <v>1</v>
      </c>
      <c r="I612" s="264"/>
      <c r="J612" s="260"/>
      <c r="K612" s="260"/>
      <c r="L612" s="265"/>
      <c r="M612" s="266"/>
      <c r="N612" s="267"/>
      <c r="O612" s="267"/>
      <c r="P612" s="267"/>
      <c r="Q612" s="267"/>
      <c r="R612" s="267"/>
      <c r="S612" s="267"/>
      <c r="T612" s="268"/>
      <c r="U612" s="14"/>
      <c r="V612" s="14"/>
      <c r="W612" s="14"/>
      <c r="X612" s="14"/>
      <c r="Y612" s="14"/>
      <c r="Z612" s="14"/>
      <c r="AA612" s="14"/>
      <c r="AB612" s="14"/>
      <c r="AC612" s="14"/>
      <c r="AD612" s="14"/>
      <c r="AE612" s="14"/>
      <c r="AT612" s="269" t="s">
        <v>200</v>
      </c>
      <c r="AU612" s="269" t="s">
        <v>80</v>
      </c>
      <c r="AV612" s="14" t="s">
        <v>82</v>
      </c>
      <c r="AW612" s="14" t="s">
        <v>30</v>
      </c>
      <c r="AX612" s="14" t="s">
        <v>73</v>
      </c>
      <c r="AY612" s="269" t="s">
        <v>189</v>
      </c>
    </row>
    <row r="613" s="15" customFormat="1">
      <c r="A613" s="15"/>
      <c r="B613" s="270"/>
      <c r="C613" s="271"/>
      <c r="D613" s="242" t="s">
        <v>200</v>
      </c>
      <c r="E613" s="272" t="s">
        <v>1</v>
      </c>
      <c r="F613" s="273" t="s">
        <v>207</v>
      </c>
      <c r="G613" s="271"/>
      <c r="H613" s="274">
        <v>1</v>
      </c>
      <c r="I613" s="275"/>
      <c r="J613" s="271"/>
      <c r="K613" s="271"/>
      <c r="L613" s="276"/>
      <c r="M613" s="277"/>
      <c r="N613" s="278"/>
      <c r="O613" s="278"/>
      <c r="P613" s="278"/>
      <c r="Q613" s="278"/>
      <c r="R613" s="278"/>
      <c r="S613" s="278"/>
      <c r="T613" s="279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  <c r="AE613" s="15"/>
      <c r="AT613" s="280" t="s">
        <v>200</v>
      </c>
      <c r="AU613" s="280" t="s">
        <v>80</v>
      </c>
      <c r="AV613" s="15" t="s">
        <v>195</v>
      </c>
      <c r="AW613" s="15" t="s">
        <v>30</v>
      </c>
      <c r="AX613" s="15" t="s">
        <v>80</v>
      </c>
      <c r="AY613" s="280" t="s">
        <v>189</v>
      </c>
    </row>
    <row r="614" s="2" customFormat="1" ht="24.15" customHeight="1">
      <c r="A614" s="39"/>
      <c r="B614" s="40"/>
      <c r="C614" s="281" t="s">
        <v>711</v>
      </c>
      <c r="D614" s="281" t="s">
        <v>273</v>
      </c>
      <c r="E614" s="282" t="s">
        <v>5244</v>
      </c>
      <c r="F614" s="283" t="s">
        <v>5245</v>
      </c>
      <c r="G614" s="284" t="s">
        <v>359</v>
      </c>
      <c r="H614" s="285">
        <v>5</v>
      </c>
      <c r="I614" s="286"/>
      <c r="J614" s="287">
        <f>ROUND(I614*H614,2)</f>
        <v>0</v>
      </c>
      <c r="K614" s="288"/>
      <c r="L614" s="289"/>
      <c r="M614" s="290" t="s">
        <v>1</v>
      </c>
      <c r="N614" s="291" t="s">
        <v>38</v>
      </c>
      <c r="O614" s="92"/>
      <c r="P614" s="238">
        <f>O614*H614</f>
        <v>0</v>
      </c>
      <c r="Q614" s="238">
        <v>0.002</v>
      </c>
      <c r="R614" s="238">
        <f>Q614*H614</f>
        <v>0.01</v>
      </c>
      <c r="S614" s="238">
        <v>0</v>
      </c>
      <c r="T614" s="239">
        <f>S614*H614</f>
        <v>0</v>
      </c>
      <c r="U614" s="39"/>
      <c r="V614" s="39"/>
      <c r="W614" s="39"/>
      <c r="X614" s="39"/>
      <c r="Y614" s="39"/>
      <c r="Z614" s="39"/>
      <c r="AA614" s="39"/>
      <c r="AB614" s="39"/>
      <c r="AC614" s="39"/>
      <c r="AD614" s="39"/>
      <c r="AE614" s="39"/>
      <c r="AR614" s="240" t="s">
        <v>247</v>
      </c>
      <c r="AT614" s="240" t="s">
        <v>273</v>
      </c>
      <c r="AU614" s="240" t="s">
        <v>80</v>
      </c>
      <c r="AY614" s="18" t="s">
        <v>189</v>
      </c>
      <c r="BE614" s="241">
        <f>IF(N614="základní",J614,0)</f>
        <v>0</v>
      </c>
      <c r="BF614" s="241">
        <f>IF(N614="snížená",J614,0)</f>
        <v>0</v>
      </c>
      <c r="BG614" s="241">
        <f>IF(N614="zákl. přenesená",J614,0)</f>
        <v>0</v>
      </c>
      <c r="BH614" s="241">
        <f>IF(N614="sníž. přenesená",J614,0)</f>
        <v>0</v>
      </c>
      <c r="BI614" s="241">
        <f>IF(N614="nulová",J614,0)</f>
        <v>0</v>
      </c>
      <c r="BJ614" s="18" t="s">
        <v>80</v>
      </c>
      <c r="BK614" s="241">
        <f>ROUND(I614*H614,2)</f>
        <v>0</v>
      </c>
      <c r="BL614" s="18" t="s">
        <v>195</v>
      </c>
      <c r="BM614" s="240" t="s">
        <v>5246</v>
      </c>
    </row>
    <row r="615" s="2" customFormat="1">
      <c r="A615" s="39"/>
      <c r="B615" s="40"/>
      <c r="C615" s="41"/>
      <c r="D615" s="242" t="s">
        <v>197</v>
      </c>
      <c r="E615" s="41"/>
      <c r="F615" s="243" t="s">
        <v>5245</v>
      </c>
      <c r="G615" s="41"/>
      <c r="H615" s="41"/>
      <c r="I615" s="244"/>
      <c r="J615" s="41"/>
      <c r="K615" s="41"/>
      <c r="L615" s="45"/>
      <c r="M615" s="245"/>
      <c r="N615" s="246"/>
      <c r="O615" s="92"/>
      <c r="P615" s="92"/>
      <c r="Q615" s="92"/>
      <c r="R615" s="92"/>
      <c r="S615" s="92"/>
      <c r="T615" s="93"/>
      <c r="U615" s="39"/>
      <c r="V615" s="39"/>
      <c r="W615" s="39"/>
      <c r="X615" s="39"/>
      <c r="Y615" s="39"/>
      <c r="Z615" s="39"/>
      <c r="AA615" s="39"/>
      <c r="AB615" s="39"/>
      <c r="AC615" s="39"/>
      <c r="AD615" s="39"/>
      <c r="AE615" s="39"/>
      <c r="AT615" s="18" t="s">
        <v>197</v>
      </c>
      <c r="AU615" s="18" t="s">
        <v>80</v>
      </c>
    </row>
    <row r="616" s="14" customFormat="1">
      <c r="A616" s="14"/>
      <c r="B616" s="259"/>
      <c r="C616" s="260"/>
      <c r="D616" s="242" t="s">
        <v>200</v>
      </c>
      <c r="E616" s="261" t="s">
        <v>1</v>
      </c>
      <c r="F616" s="262" t="s">
        <v>5228</v>
      </c>
      <c r="G616" s="260"/>
      <c r="H616" s="263">
        <v>5</v>
      </c>
      <c r="I616" s="264"/>
      <c r="J616" s="260"/>
      <c r="K616" s="260"/>
      <c r="L616" s="265"/>
      <c r="M616" s="266"/>
      <c r="N616" s="267"/>
      <c r="O616" s="267"/>
      <c r="P616" s="267"/>
      <c r="Q616" s="267"/>
      <c r="R616" s="267"/>
      <c r="S616" s="267"/>
      <c r="T616" s="268"/>
      <c r="U616" s="14"/>
      <c r="V616" s="14"/>
      <c r="W616" s="14"/>
      <c r="X616" s="14"/>
      <c r="Y616" s="14"/>
      <c r="Z616" s="14"/>
      <c r="AA616" s="14"/>
      <c r="AB616" s="14"/>
      <c r="AC616" s="14"/>
      <c r="AD616" s="14"/>
      <c r="AE616" s="14"/>
      <c r="AT616" s="269" t="s">
        <v>200</v>
      </c>
      <c r="AU616" s="269" t="s">
        <v>80</v>
      </c>
      <c r="AV616" s="14" t="s">
        <v>82</v>
      </c>
      <c r="AW616" s="14" t="s">
        <v>30</v>
      </c>
      <c r="AX616" s="14" t="s">
        <v>73</v>
      </c>
      <c r="AY616" s="269" t="s">
        <v>189</v>
      </c>
    </row>
    <row r="617" s="15" customFormat="1">
      <c r="A617" s="15"/>
      <c r="B617" s="270"/>
      <c r="C617" s="271"/>
      <c r="D617" s="242" t="s">
        <v>200</v>
      </c>
      <c r="E617" s="272" t="s">
        <v>1</v>
      </c>
      <c r="F617" s="273" t="s">
        <v>207</v>
      </c>
      <c r="G617" s="271"/>
      <c r="H617" s="274">
        <v>5</v>
      </c>
      <c r="I617" s="275"/>
      <c r="J617" s="271"/>
      <c r="K617" s="271"/>
      <c r="L617" s="276"/>
      <c r="M617" s="277"/>
      <c r="N617" s="278"/>
      <c r="O617" s="278"/>
      <c r="P617" s="278"/>
      <c r="Q617" s="278"/>
      <c r="R617" s="278"/>
      <c r="S617" s="278"/>
      <c r="T617" s="279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  <c r="AE617" s="15"/>
      <c r="AT617" s="280" t="s">
        <v>200</v>
      </c>
      <c r="AU617" s="280" t="s">
        <v>80</v>
      </c>
      <c r="AV617" s="15" t="s">
        <v>195</v>
      </c>
      <c r="AW617" s="15" t="s">
        <v>30</v>
      </c>
      <c r="AX617" s="15" t="s">
        <v>80</v>
      </c>
      <c r="AY617" s="280" t="s">
        <v>189</v>
      </c>
    </row>
    <row r="618" s="2" customFormat="1" ht="24.15" customHeight="1">
      <c r="A618" s="39"/>
      <c r="B618" s="40"/>
      <c r="C618" s="281" t="s">
        <v>726</v>
      </c>
      <c r="D618" s="281" t="s">
        <v>273</v>
      </c>
      <c r="E618" s="282" t="s">
        <v>5247</v>
      </c>
      <c r="F618" s="283" t="s">
        <v>5248</v>
      </c>
      <c r="G618" s="284" t="s">
        <v>359</v>
      </c>
      <c r="H618" s="285">
        <v>4</v>
      </c>
      <c r="I618" s="286"/>
      <c r="J618" s="287">
        <f>ROUND(I618*H618,2)</f>
        <v>0</v>
      </c>
      <c r="K618" s="288"/>
      <c r="L618" s="289"/>
      <c r="M618" s="290" t="s">
        <v>1</v>
      </c>
      <c r="N618" s="291" t="s">
        <v>38</v>
      </c>
      <c r="O618" s="92"/>
      <c r="P618" s="238">
        <f>O618*H618</f>
        <v>0</v>
      </c>
      <c r="Q618" s="238">
        <v>0.44900000000000001</v>
      </c>
      <c r="R618" s="238">
        <f>Q618*H618</f>
        <v>1.796</v>
      </c>
      <c r="S618" s="238">
        <v>0</v>
      </c>
      <c r="T618" s="239">
        <f>S618*H618</f>
        <v>0</v>
      </c>
      <c r="U618" s="39"/>
      <c r="V618" s="39"/>
      <c r="W618" s="39"/>
      <c r="X618" s="39"/>
      <c r="Y618" s="39"/>
      <c r="Z618" s="39"/>
      <c r="AA618" s="39"/>
      <c r="AB618" s="39"/>
      <c r="AC618" s="39"/>
      <c r="AD618" s="39"/>
      <c r="AE618" s="39"/>
      <c r="AR618" s="240" t="s">
        <v>247</v>
      </c>
      <c r="AT618" s="240" t="s">
        <v>273</v>
      </c>
      <c r="AU618" s="240" t="s">
        <v>80</v>
      </c>
      <c r="AY618" s="18" t="s">
        <v>189</v>
      </c>
      <c r="BE618" s="241">
        <f>IF(N618="základní",J618,0)</f>
        <v>0</v>
      </c>
      <c r="BF618" s="241">
        <f>IF(N618="snížená",J618,0)</f>
        <v>0</v>
      </c>
      <c r="BG618" s="241">
        <f>IF(N618="zákl. přenesená",J618,0)</f>
        <v>0</v>
      </c>
      <c r="BH618" s="241">
        <f>IF(N618="sníž. přenesená",J618,0)</f>
        <v>0</v>
      </c>
      <c r="BI618" s="241">
        <f>IF(N618="nulová",J618,0)</f>
        <v>0</v>
      </c>
      <c r="BJ618" s="18" t="s">
        <v>80</v>
      </c>
      <c r="BK618" s="241">
        <f>ROUND(I618*H618,2)</f>
        <v>0</v>
      </c>
      <c r="BL618" s="18" t="s">
        <v>195</v>
      </c>
      <c r="BM618" s="240" t="s">
        <v>5249</v>
      </c>
    </row>
    <row r="619" s="2" customFormat="1">
      <c r="A619" s="39"/>
      <c r="B619" s="40"/>
      <c r="C619" s="41"/>
      <c r="D619" s="242" t="s">
        <v>197</v>
      </c>
      <c r="E619" s="41"/>
      <c r="F619" s="243" t="s">
        <v>5248</v>
      </c>
      <c r="G619" s="41"/>
      <c r="H619" s="41"/>
      <c r="I619" s="244"/>
      <c r="J619" s="41"/>
      <c r="K619" s="41"/>
      <c r="L619" s="45"/>
      <c r="M619" s="245"/>
      <c r="N619" s="246"/>
      <c r="O619" s="92"/>
      <c r="P619" s="92"/>
      <c r="Q619" s="92"/>
      <c r="R619" s="92"/>
      <c r="S619" s="92"/>
      <c r="T619" s="93"/>
      <c r="U619" s="39"/>
      <c r="V619" s="39"/>
      <c r="W619" s="39"/>
      <c r="X619" s="39"/>
      <c r="Y619" s="39"/>
      <c r="Z619" s="39"/>
      <c r="AA619" s="39"/>
      <c r="AB619" s="39"/>
      <c r="AC619" s="39"/>
      <c r="AD619" s="39"/>
      <c r="AE619" s="39"/>
      <c r="AT619" s="18" t="s">
        <v>197</v>
      </c>
      <c r="AU619" s="18" t="s">
        <v>80</v>
      </c>
    </row>
    <row r="620" s="14" customFormat="1">
      <c r="A620" s="14"/>
      <c r="B620" s="259"/>
      <c r="C620" s="260"/>
      <c r="D620" s="242" t="s">
        <v>200</v>
      </c>
      <c r="E620" s="261" t="s">
        <v>1</v>
      </c>
      <c r="F620" s="262" t="s">
        <v>5222</v>
      </c>
      <c r="G620" s="260"/>
      <c r="H620" s="263">
        <v>4</v>
      </c>
      <c r="I620" s="264"/>
      <c r="J620" s="260"/>
      <c r="K620" s="260"/>
      <c r="L620" s="265"/>
      <c r="M620" s="266"/>
      <c r="N620" s="267"/>
      <c r="O620" s="267"/>
      <c r="P620" s="267"/>
      <c r="Q620" s="267"/>
      <c r="R620" s="267"/>
      <c r="S620" s="267"/>
      <c r="T620" s="268"/>
      <c r="U620" s="14"/>
      <c r="V620" s="14"/>
      <c r="W620" s="14"/>
      <c r="X620" s="14"/>
      <c r="Y620" s="14"/>
      <c r="Z620" s="14"/>
      <c r="AA620" s="14"/>
      <c r="AB620" s="14"/>
      <c r="AC620" s="14"/>
      <c r="AD620" s="14"/>
      <c r="AE620" s="14"/>
      <c r="AT620" s="269" t="s">
        <v>200</v>
      </c>
      <c r="AU620" s="269" t="s">
        <v>80</v>
      </c>
      <c r="AV620" s="14" t="s">
        <v>82</v>
      </c>
      <c r="AW620" s="14" t="s">
        <v>30</v>
      </c>
      <c r="AX620" s="14" t="s">
        <v>73</v>
      </c>
      <c r="AY620" s="269" t="s">
        <v>189</v>
      </c>
    </row>
    <row r="621" s="15" customFormat="1">
      <c r="A621" s="15"/>
      <c r="B621" s="270"/>
      <c r="C621" s="271"/>
      <c r="D621" s="242" t="s">
        <v>200</v>
      </c>
      <c r="E621" s="272" t="s">
        <v>1</v>
      </c>
      <c r="F621" s="273" t="s">
        <v>207</v>
      </c>
      <c r="G621" s="271"/>
      <c r="H621" s="274">
        <v>4</v>
      </c>
      <c r="I621" s="275"/>
      <c r="J621" s="271"/>
      <c r="K621" s="271"/>
      <c r="L621" s="276"/>
      <c r="M621" s="277"/>
      <c r="N621" s="278"/>
      <c r="O621" s="278"/>
      <c r="P621" s="278"/>
      <c r="Q621" s="278"/>
      <c r="R621" s="278"/>
      <c r="S621" s="278"/>
      <c r="T621" s="279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  <c r="AE621" s="15"/>
      <c r="AT621" s="280" t="s">
        <v>200</v>
      </c>
      <c r="AU621" s="280" t="s">
        <v>80</v>
      </c>
      <c r="AV621" s="15" t="s">
        <v>195</v>
      </c>
      <c r="AW621" s="15" t="s">
        <v>30</v>
      </c>
      <c r="AX621" s="15" t="s">
        <v>80</v>
      </c>
      <c r="AY621" s="280" t="s">
        <v>189</v>
      </c>
    </row>
    <row r="622" s="2" customFormat="1" ht="24.15" customHeight="1">
      <c r="A622" s="39"/>
      <c r="B622" s="40"/>
      <c r="C622" s="281" t="s">
        <v>734</v>
      </c>
      <c r="D622" s="281" t="s">
        <v>273</v>
      </c>
      <c r="E622" s="282" t="s">
        <v>5250</v>
      </c>
      <c r="F622" s="283" t="s">
        <v>5251</v>
      </c>
      <c r="G622" s="284" t="s">
        <v>359</v>
      </c>
      <c r="H622" s="285">
        <v>1</v>
      </c>
      <c r="I622" s="286"/>
      <c r="J622" s="287">
        <f>ROUND(I622*H622,2)</f>
        <v>0</v>
      </c>
      <c r="K622" s="288"/>
      <c r="L622" s="289"/>
      <c r="M622" s="290" t="s">
        <v>1</v>
      </c>
      <c r="N622" s="291" t="s">
        <v>38</v>
      </c>
      <c r="O622" s="92"/>
      <c r="P622" s="238">
        <f>O622*H622</f>
        <v>0</v>
      </c>
      <c r="Q622" s="238">
        <v>0.58499999999999996</v>
      </c>
      <c r="R622" s="238">
        <f>Q622*H622</f>
        <v>0.58499999999999996</v>
      </c>
      <c r="S622" s="238">
        <v>0</v>
      </c>
      <c r="T622" s="239">
        <f>S622*H622</f>
        <v>0</v>
      </c>
      <c r="U622" s="39"/>
      <c r="V622" s="39"/>
      <c r="W622" s="39"/>
      <c r="X622" s="39"/>
      <c r="Y622" s="39"/>
      <c r="Z622" s="39"/>
      <c r="AA622" s="39"/>
      <c r="AB622" s="39"/>
      <c r="AC622" s="39"/>
      <c r="AD622" s="39"/>
      <c r="AE622" s="39"/>
      <c r="AR622" s="240" t="s">
        <v>247</v>
      </c>
      <c r="AT622" s="240" t="s">
        <v>273</v>
      </c>
      <c r="AU622" s="240" t="s">
        <v>80</v>
      </c>
      <c r="AY622" s="18" t="s">
        <v>189</v>
      </c>
      <c r="BE622" s="241">
        <f>IF(N622="základní",J622,0)</f>
        <v>0</v>
      </c>
      <c r="BF622" s="241">
        <f>IF(N622="snížená",J622,0)</f>
        <v>0</v>
      </c>
      <c r="BG622" s="241">
        <f>IF(N622="zákl. přenesená",J622,0)</f>
        <v>0</v>
      </c>
      <c r="BH622" s="241">
        <f>IF(N622="sníž. přenesená",J622,0)</f>
        <v>0</v>
      </c>
      <c r="BI622" s="241">
        <f>IF(N622="nulová",J622,0)</f>
        <v>0</v>
      </c>
      <c r="BJ622" s="18" t="s">
        <v>80</v>
      </c>
      <c r="BK622" s="241">
        <f>ROUND(I622*H622,2)</f>
        <v>0</v>
      </c>
      <c r="BL622" s="18" t="s">
        <v>195</v>
      </c>
      <c r="BM622" s="240" t="s">
        <v>5252</v>
      </c>
    </row>
    <row r="623" s="2" customFormat="1">
      <c r="A623" s="39"/>
      <c r="B623" s="40"/>
      <c r="C623" s="41"/>
      <c r="D623" s="242" t="s">
        <v>197</v>
      </c>
      <c r="E623" s="41"/>
      <c r="F623" s="243" t="s">
        <v>5251</v>
      </c>
      <c r="G623" s="41"/>
      <c r="H623" s="41"/>
      <c r="I623" s="244"/>
      <c r="J623" s="41"/>
      <c r="K623" s="41"/>
      <c r="L623" s="45"/>
      <c r="M623" s="245"/>
      <c r="N623" s="246"/>
      <c r="O623" s="92"/>
      <c r="P623" s="92"/>
      <c r="Q623" s="92"/>
      <c r="R623" s="92"/>
      <c r="S623" s="92"/>
      <c r="T623" s="93"/>
      <c r="U623" s="39"/>
      <c r="V623" s="39"/>
      <c r="W623" s="39"/>
      <c r="X623" s="39"/>
      <c r="Y623" s="39"/>
      <c r="Z623" s="39"/>
      <c r="AA623" s="39"/>
      <c r="AB623" s="39"/>
      <c r="AC623" s="39"/>
      <c r="AD623" s="39"/>
      <c r="AE623" s="39"/>
      <c r="AT623" s="18" t="s">
        <v>197</v>
      </c>
      <c r="AU623" s="18" t="s">
        <v>80</v>
      </c>
    </row>
    <row r="624" s="14" customFormat="1">
      <c r="A624" s="14"/>
      <c r="B624" s="259"/>
      <c r="C624" s="260"/>
      <c r="D624" s="242" t="s">
        <v>200</v>
      </c>
      <c r="E624" s="261" t="s">
        <v>1</v>
      </c>
      <c r="F624" s="262" t="s">
        <v>5237</v>
      </c>
      <c r="G624" s="260"/>
      <c r="H624" s="263">
        <v>1</v>
      </c>
      <c r="I624" s="264"/>
      <c r="J624" s="260"/>
      <c r="K624" s="260"/>
      <c r="L624" s="265"/>
      <c r="M624" s="266"/>
      <c r="N624" s="267"/>
      <c r="O624" s="267"/>
      <c r="P624" s="267"/>
      <c r="Q624" s="267"/>
      <c r="R624" s="267"/>
      <c r="S624" s="267"/>
      <c r="T624" s="268"/>
      <c r="U624" s="14"/>
      <c r="V624" s="14"/>
      <c r="W624" s="14"/>
      <c r="X624" s="14"/>
      <c r="Y624" s="14"/>
      <c r="Z624" s="14"/>
      <c r="AA624" s="14"/>
      <c r="AB624" s="14"/>
      <c r="AC624" s="14"/>
      <c r="AD624" s="14"/>
      <c r="AE624" s="14"/>
      <c r="AT624" s="269" t="s">
        <v>200</v>
      </c>
      <c r="AU624" s="269" t="s">
        <v>80</v>
      </c>
      <c r="AV624" s="14" t="s">
        <v>82</v>
      </c>
      <c r="AW624" s="14" t="s">
        <v>30</v>
      </c>
      <c r="AX624" s="14" t="s">
        <v>73</v>
      </c>
      <c r="AY624" s="269" t="s">
        <v>189</v>
      </c>
    </row>
    <row r="625" s="15" customFormat="1">
      <c r="A625" s="15"/>
      <c r="B625" s="270"/>
      <c r="C625" s="271"/>
      <c r="D625" s="242" t="s">
        <v>200</v>
      </c>
      <c r="E625" s="272" t="s">
        <v>1</v>
      </c>
      <c r="F625" s="273" t="s">
        <v>207</v>
      </c>
      <c r="G625" s="271"/>
      <c r="H625" s="274">
        <v>1</v>
      </c>
      <c r="I625" s="275"/>
      <c r="J625" s="271"/>
      <c r="K625" s="271"/>
      <c r="L625" s="276"/>
      <c r="M625" s="277"/>
      <c r="N625" s="278"/>
      <c r="O625" s="278"/>
      <c r="P625" s="278"/>
      <c r="Q625" s="278"/>
      <c r="R625" s="278"/>
      <c r="S625" s="278"/>
      <c r="T625" s="279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  <c r="AE625" s="15"/>
      <c r="AT625" s="280" t="s">
        <v>200</v>
      </c>
      <c r="AU625" s="280" t="s">
        <v>80</v>
      </c>
      <c r="AV625" s="15" t="s">
        <v>195</v>
      </c>
      <c r="AW625" s="15" t="s">
        <v>30</v>
      </c>
      <c r="AX625" s="15" t="s">
        <v>80</v>
      </c>
      <c r="AY625" s="280" t="s">
        <v>189</v>
      </c>
    </row>
    <row r="626" s="2" customFormat="1" ht="24.15" customHeight="1">
      <c r="A626" s="39"/>
      <c r="B626" s="40"/>
      <c r="C626" s="281" t="s">
        <v>740</v>
      </c>
      <c r="D626" s="281" t="s">
        <v>273</v>
      </c>
      <c r="E626" s="282" t="s">
        <v>5253</v>
      </c>
      <c r="F626" s="283" t="s">
        <v>5254</v>
      </c>
      <c r="G626" s="284" t="s">
        <v>359</v>
      </c>
      <c r="H626" s="285">
        <v>1</v>
      </c>
      <c r="I626" s="286"/>
      <c r="J626" s="287">
        <f>ROUND(I626*H626,2)</f>
        <v>0</v>
      </c>
      <c r="K626" s="288"/>
      <c r="L626" s="289"/>
      <c r="M626" s="290" t="s">
        <v>1</v>
      </c>
      <c r="N626" s="291" t="s">
        <v>38</v>
      </c>
      <c r="O626" s="92"/>
      <c r="P626" s="238">
        <f>O626*H626</f>
        <v>0</v>
      </c>
      <c r="Q626" s="238">
        <v>0.028000000000000001</v>
      </c>
      <c r="R626" s="238">
        <f>Q626*H626</f>
        <v>0.028000000000000001</v>
      </c>
      <c r="S626" s="238">
        <v>0</v>
      </c>
      <c r="T626" s="239">
        <f>S626*H626</f>
        <v>0</v>
      </c>
      <c r="U626" s="39"/>
      <c r="V626" s="39"/>
      <c r="W626" s="39"/>
      <c r="X626" s="39"/>
      <c r="Y626" s="39"/>
      <c r="Z626" s="39"/>
      <c r="AA626" s="39"/>
      <c r="AB626" s="39"/>
      <c r="AC626" s="39"/>
      <c r="AD626" s="39"/>
      <c r="AE626" s="39"/>
      <c r="AR626" s="240" t="s">
        <v>247</v>
      </c>
      <c r="AT626" s="240" t="s">
        <v>273</v>
      </c>
      <c r="AU626" s="240" t="s">
        <v>80</v>
      </c>
      <c r="AY626" s="18" t="s">
        <v>189</v>
      </c>
      <c r="BE626" s="241">
        <f>IF(N626="základní",J626,0)</f>
        <v>0</v>
      </c>
      <c r="BF626" s="241">
        <f>IF(N626="snížená",J626,0)</f>
        <v>0</v>
      </c>
      <c r="BG626" s="241">
        <f>IF(N626="zákl. přenesená",J626,0)</f>
        <v>0</v>
      </c>
      <c r="BH626" s="241">
        <f>IF(N626="sníž. přenesená",J626,0)</f>
        <v>0</v>
      </c>
      <c r="BI626" s="241">
        <f>IF(N626="nulová",J626,0)</f>
        <v>0</v>
      </c>
      <c r="BJ626" s="18" t="s">
        <v>80</v>
      </c>
      <c r="BK626" s="241">
        <f>ROUND(I626*H626,2)</f>
        <v>0</v>
      </c>
      <c r="BL626" s="18" t="s">
        <v>195</v>
      </c>
      <c r="BM626" s="240" t="s">
        <v>5255</v>
      </c>
    </row>
    <row r="627" s="2" customFormat="1">
      <c r="A627" s="39"/>
      <c r="B627" s="40"/>
      <c r="C627" s="41"/>
      <c r="D627" s="242" t="s">
        <v>197</v>
      </c>
      <c r="E627" s="41"/>
      <c r="F627" s="243" t="s">
        <v>5254</v>
      </c>
      <c r="G627" s="41"/>
      <c r="H627" s="41"/>
      <c r="I627" s="244"/>
      <c r="J627" s="41"/>
      <c r="K627" s="41"/>
      <c r="L627" s="45"/>
      <c r="M627" s="245"/>
      <c r="N627" s="246"/>
      <c r="O627" s="92"/>
      <c r="P627" s="92"/>
      <c r="Q627" s="92"/>
      <c r="R627" s="92"/>
      <c r="S627" s="92"/>
      <c r="T627" s="93"/>
      <c r="U627" s="39"/>
      <c r="V627" s="39"/>
      <c r="W627" s="39"/>
      <c r="X627" s="39"/>
      <c r="Y627" s="39"/>
      <c r="Z627" s="39"/>
      <c r="AA627" s="39"/>
      <c r="AB627" s="39"/>
      <c r="AC627" s="39"/>
      <c r="AD627" s="39"/>
      <c r="AE627" s="39"/>
      <c r="AT627" s="18" t="s">
        <v>197</v>
      </c>
      <c r="AU627" s="18" t="s">
        <v>80</v>
      </c>
    </row>
    <row r="628" s="14" customFormat="1">
      <c r="A628" s="14"/>
      <c r="B628" s="259"/>
      <c r="C628" s="260"/>
      <c r="D628" s="242" t="s">
        <v>200</v>
      </c>
      <c r="E628" s="261" t="s">
        <v>1</v>
      </c>
      <c r="F628" s="262" t="s">
        <v>5237</v>
      </c>
      <c r="G628" s="260"/>
      <c r="H628" s="263">
        <v>1</v>
      </c>
      <c r="I628" s="264"/>
      <c r="J628" s="260"/>
      <c r="K628" s="260"/>
      <c r="L628" s="265"/>
      <c r="M628" s="266"/>
      <c r="N628" s="267"/>
      <c r="O628" s="267"/>
      <c r="P628" s="267"/>
      <c r="Q628" s="267"/>
      <c r="R628" s="267"/>
      <c r="S628" s="267"/>
      <c r="T628" s="268"/>
      <c r="U628" s="14"/>
      <c r="V628" s="14"/>
      <c r="W628" s="14"/>
      <c r="X628" s="14"/>
      <c r="Y628" s="14"/>
      <c r="Z628" s="14"/>
      <c r="AA628" s="14"/>
      <c r="AB628" s="14"/>
      <c r="AC628" s="14"/>
      <c r="AD628" s="14"/>
      <c r="AE628" s="14"/>
      <c r="AT628" s="269" t="s">
        <v>200</v>
      </c>
      <c r="AU628" s="269" t="s">
        <v>80</v>
      </c>
      <c r="AV628" s="14" t="s">
        <v>82</v>
      </c>
      <c r="AW628" s="14" t="s">
        <v>30</v>
      </c>
      <c r="AX628" s="14" t="s">
        <v>73</v>
      </c>
      <c r="AY628" s="269" t="s">
        <v>189</v>
      </c>
    </row>
    <row r="629" s="15" customFormat="1">
      <c r="A629" s="15"/>
      <c r="B629" s="270"/>
      <c r="C629" s="271"/>
      <c r="D629" s="242" t="s">
        <v>200</v>
      </c>
      <c r="E629" s="272" t="s">
        <v>1</v>
      </c>
      <c r="F629" s="273" t="s">
        <v>207</v>
      </c>
      <c r="G629" s="271"/>
      <c r="H629" s="274">
        <v>1</v>
      </c>
      <c r="I629" s="275"/>
      <c r="J629" s="271"/>
      <c r="K629" s="271"/>
      <c r="L629" s="276"/>
      <c r="M629" s="277"/>
      <c r="N629" s="278"/>
      <c r="O629" s="278"/>
      <c r="P629" s="278"/>
      <c r="Q629" s="278"/>
      <c r="R629" s="278"/>
      <c r="S629" s="278"/>
      <c r="T629" s="279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  <c r="AE629" s="15"/>
      <c r="AT629" s="280" t="s">
        <v>200</v>
      </c>
      <c r="AU629" s="280" t="s">
        <v>80</v>
      </c>
      <c r="AV629" s="15" t="s">
        <v>195</v>
      </c>
      <c r="AW629" s="15" t="s">
        <v>30</v>
      </c>
      <c r="AX629" s="15" t="s">
        <v>80</v>
      </c>
      <c r="AY629" s="280" t="s">
        <v>189</v>
      </c>
    </row>
    <row r="630" s="2" customFormat="1" ht="24.15" customHeight="1">
      <c r="A630" s="39"/>
      <c r="B630" s="40"/>
      <c r="C630" s="281" t="s">
        <v>749</v>
      </c>
      <c r="D630" s="281" t="s">
        <v>273</v>
      </c>
      <c r="E630" s="282" t="s">
        <v>5256</v>
      </c>
      <c r="F630" s="283" t="s">
        <v>5257</v>
      </c>
      <c r="G630" s="284" t="s">
        <v>359</v>
      </c>
      <c r="H630" s="285">
        <v>1</v>
      </c>
      <c r="I630" s="286"/>
      <c r="J630" s="287">
        <f>ROUND(I630*H630,2)</f>
        <v>0</v>
      </c>
      <c r="K630" s="288"/>
      <c r="L630" s="289"/>
      <c r="M630" s="290" t="s">
        <v>1</v>
      </c>
      <c r="N630" s="291" t="s">
        <v>38</v>
      </c>
      <c r="O630" s="92"/>
      <c r="P630" s="238">
        <f>O630*H630</f>
        <v>0</v>
      </c>
      <c r="Q630" s="238">
        <v>0.040000000000000001</v>
      </c>
      <c r="R630" s="238">
        <f>Q630*H630</f>
        <v>0.040000000000000001</v>
      </c>
      <c r="S630" s="238">
        <v>0</v>
      </c>
      <c r="T630" s="239">
        <f>S630*H630</f>
        <v>0</v>
      </c>
      <c r="U630" s="39"/>
      <c r="V630" s="39"/>
      <c r="W630" s="39"/>
      <c r="X630" s="39"/>
      <c r="Y630" s="39"/>
      <c r="Z630" s="39"/>
      <c r="AA630" s="39"/>
      <c r="AB630" s="39"/>
      <c r="AC630" s="39"/>
      <c r="AD630" s="39"/>
      <c r="AE630" s="39"/>
      <c r="AR630" s="240" t="s">
        <v>247</v>
      </c>
      <c r="AT630" s="240" t="s">
        <v>273</v>
      </c>
      <c r="AU630" s="240" t="s">
        <v>80</v>
      </c>
      <c r="AY630" s="18" t="s">
        <v>189</v>
      </c>
      <c r="BE630" s="241">
        <f>IF(N630="základní",J630,0)</f>
        <v>0</v>
      </c>
      <c r="BF630" s="241">
        <f>IF(N630="snížená",J630,0)</f>
        <v>0</v>
      </c>
      <c r="BG630" s="241">
        <f>IF(N630="zákl. přenesená",J630,0)</f>
        <v>0</v>
      </c>
      <c r="BH630" s="241">
        <f>IF(N630="sníž. přenesená",J630,0)</f>
        <v>0</v>
      </c>
      <c r="BI630" s="241">
        <f>IF(N630="nulová",J630,0)</f>
        <v>0</v>
      </c>
      <c r="BJ630" s="18" t="s">
        <v>80</v>
      </c>
      <c r="BK630" s="241">
        <f>ROUND(I630*H630,2)</f>
        <v>0</v>
      </c>
      <c r="BL630" s="18" t="s">
        <v>195</v>
      </c>
      <c r="BM630" s="240" t="s">
        <v>5258</v>
      </c>
    </row>
    <row r="631" s="2" customFormat="1">
      <c r="A631" s="39"/>
      <c r="B631" s="40"/>
      <c r="C631" s="41"/>
      <c r="D631" s="242" t="s">
        <v>197</v>
      </c>
      <c r="E631" s="41"/>
      <c r="F631" s="243" t="s">
        <v>5257</v>
      </c>
      <c r="G631" s="41"/>
      <c r="H631" s="41"/>
      <c r="I631" s="244"/>
      <c r="J631" s="41"/>
      <c r="K631" s="41"/>
      <c r="L631" s="45"/>
      <c r="M631" s="245"/>
      <c r="N631" s="246"/>
      <c r="O631" s="92"/>
      <c r="P631" s="92"/>
      <c r="Q631" s="92"/>
      <c r="R631" s="92"/>
      <c r="S631" s="92"/>
      <c r="T631" s="93"/>
      <c r="U631" s="39"/>
      <c r="V631" s="39"/>
      <c r="W631" s="39"/>
      <c r="X631" s="39"/>
      <c r="Y631" s="39"/>
      <c r="Z631" s="39"/>
      <c r="AA631" s="39"/>
      <c r="AB631" s="39"/>
      <c r="AC631" s="39"/>
      <c r="AD631" s="39"/>
      <c r="AE631" s="39"/>
      <c r="AT631" s="18" t="s">
        <v>197</v>
      </c>
      <c r="AU631" s="18" t="s">
        <v>80</v>
      </c>
    </row>
    <row r="632" s="14" customFormat="1">
      <c r="A632" s="14"/>
      <c r="B632" s="259"/>
      <c r="C632" s="260"/>
      <c r="D632" s="242" t="s">
        <v>200</v>
      </c>
      <c r="E632" s="261" t="s">
        <v>1</v>
      </c>
      <c r="F632" s="262" t="s">
        <v>5237</v>
      </c>
      <c r="G632" s="260"/>
      <c r="H632" s="263">
        <v>1</v>
      </c>
      <c r="I632" s="264"/>
      <c r="J632" s="260"/>
      <c r="K632" s="260"/>
      <c r="L632" s="265"/>
      <c r="M632" s="266"/>
      <c r="N632" s="267"/>
      <c r="O632" s="267"/>
      <c r="P632" s="267"/>
      <c r="Q632" s="267"/>
      <c r="R632" s="267"/>
      <c r="S632" s="267"/>
      <c r="T632" s="268"/>
      <c r="U632" s="14"/>
      <c r="V632" s="14"/>
      <c r="W632" s="14"/>
      <c r="X632" s="14"/>
      <c r="Y632" s="14"/>
      <c r="Z632" s="14"/>
      <c r="AA632" s="14"/>
      <c r="AB632" s="14"/>
      <c r="AC632" s="14"/>
      <c r="AD632" s="14"/>
      <c r="AE632" s="14"/>
      <c r="AT632" s="269" t="s">
        <v>200</v>
      </c>
      <c r="AU632" s="269" t="s">
        <v>80</v>
      </c>
      <c r="AV632" s="14" t="s">
        <v>82</v>
      </c>
      <c r="AW632" s="14" t="s">
        <v>30</v>
      </c>
      <c r="AX632" s="14" t="s">
        <v>73</v>
      </c>
      <c r="AY632" s="269" t="s">
        <v>189</v>
      </c>
    </row>
    <row r="633" s="15" customFormat="1">
      <c r="A633" s="15"/>
      <c r="B633" s="270"/>
      <c r="C633" s="271"/>
      <c r="D633" s="242" t="s">
        <v>200</v>
      </c>
      <c r="E633" s="272" t="s">
        <v>1</v>
      </c>
      <c r="F633" s="273" t="s">
        <v>207</v>
      </c>
      <c r="G633" s="271"/>
      <c r="H633" s="274">
        <v>1</v>
      </c>
      <c r="I633" s="275"/>
      <c r="J633" s="271"/>
      <c r="K633" s="271"/>
      <c r="L633" s="276"/>
      <c r="M633" s="277"/>
      <c r="N633" s="278"/>
      <c r="O633" s="278"/>
      <c r="P633" s="278"/>
      <c r="Q633" s="278"/>
      <c r="R633" s="278"/>
      <c r="S633" s="278"/>
      <c r="T633" s="279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  <c r="AE633" s="15"/>
      <c r="AT633" s="280" t="s">
        <v>200</v>
      </c>
      <c r="AU633" s="280" t="s">
        <v>80</v>
      </c>
      <c r="AV633" s="15" t="s">
        <v>195</v>
      </c>
      <c r="AW633" s="15" t="s">
        <v>30</v>
      </c>
      <c r="AX633" s="15" t="s">
        <v>80</v>
      </c>
      <c r="AY633" s="280" t="s">
        <v>189</v>
      </c>
    </row>
    <row r="634" s="2" customFormat="1" ht="24.15" customHeight="1">
      <c r="A634" s="39"/>
      <c r="B634" s="40"/>
      <c r="C634" s="281" t="s">
        <v>753</v>
      </c>
      <c r="D634" s="281" t="s">
        <v>273</v>
      </c>
      <c r="E634" s="282" t="s">
        <v>5259</v>
      </c>
      <c r="F634" s="283" t="s">
        <v>5260</v>
      </c>
      <c r="G634" s="284" t="s">
        <v>359</v>
      </c>
      <c r="H634" s="285">
        <v>1</v>
      </c>
      <c r="I634" s="286"/>
      <c r="J634" s="287">
        <f>ROUND(I634*H634,2)</f>
        <v>0</v>
      </c>
      <c r="K634" s="288"/>
      <c r="L634" s="289"/>
      <c r="M634" s="290" t="s">
        <v>1</v>
      </c>
      <c r="N634" s="291" t="s">
        <v>38</v>
      </c>
      <c r="O634" s="92"/>
      <c r="P634" s="238">
        <f>O634*H634</f>
        <v>0</v>
      </c>
      <c r="Q634" s="238">
        <v>0.050999999999999997</v>
      </c>
      <c r="R634" s="238">
        <f>Q634*H634</f>
        <v>0.050999999999999997</v>
      </c>
      <c r="S634" s="238">
        <v>0</v>
      </c>
      <c r="T634" s="239">
        <f>S634*H634</f>
        <v>0</v>
      </c>
      <c r="U634" s="39"/>
      <c r="V634" s="39"/>
      <c r="W634" s="39"/>
      <c r="X634" s="39"/>
      <c r="Y634" s="39"/>
      <c r="Z634" s="39"/>
      <c r="AA634" s="39"/>
      <c r="AB634" s="39"/>
      <c r="AC634" s="39"/>
      <c r="AD634" s="39"/>
      <c r="AE634" s="39"/>
      <c r="AR634" s="240" t="s">
        <v>247</v>
      </c>
      <c r="AT634" s="240" t="s">
        <v>273</v>
      </c>
      <c r="AU634" s="240" t="s">
        <v>80</v>
      </c>
      <c r="AY634" s="18" t="s">
        <v>189</v>
      </c>
      <c r="BE634" s="241">
        <f>IF(N634="základní",J634,0)</f>
        <v>0</v>
      </c>
      <c r="BF634" s="241">
        <f>IF(N634="snížená",J634,0)</f>
        <v>0</v>
      </c>
      <c r="BG634" s="241">
        <f>IF(N634="zákl. přenesená",J634,0)</f>
        <v>0</v>
      </c>
      <c r="BH634" s="241">
        <f>IF(N634="sníž. přenesená",J634,0)</f>
        <v>0</v>
      </c>
      <c r="BI634" s="241">
        <f>IF(N634="nulová",J634,0)</f>
        <v>0</v>
      </c>
      <c r="BJ634" s="18" t="s">
        <v>80</v>
      </c>
      <c r="BK634" s="241">
        <f>ROUND(I634*H634,2)</f>
        <v>0</v>
      </c>
      <c r="BL634" s="18" t="s">
        <v>195</v>
      </c>
      <c r="BM634" s="240" t="s">
        <v>5261</v>
      </c>
    </row>
    <row r="635" s="2" customFormat="1">
      <c r="A635" s="39"/>
      <c r="B635" s="40"/>
      <c r="C635" s="41"/>
      <c r="D635" s="242" t="s">
        <v>197</v>
      </c>
      <c r="E635" s="41"/>
      <c r="F635" s="243" t="s">
        <v>5260</v>
      </c>
      <c r="G635" s="41"/>
      <c r="H635" s="41"/>
      <c r="I635" s="244"/>
      <c r="J635" s="41"/>
      <c r="K635" s="41"/>
      <c r="L635" s="45"/>
      <c r="M635" s="245"/>
      <c r="N635" s="246"/>
      <c r="O635" s="92"/>
      <c r="P635" s="92"/>
      <c r="Q635" s="92"/>
      <c r="R635" s="92"/>
      <c r="S635" s="92"/>
      <c r="T635" s="93"/>
      <c r="U635" s="39"/>
      <c r="V635" s="39"/>
      <c r="W635" s="39"/>
      <c r="X635" s="39"/>
      <c r="Y635" s="39"/>
      <c r="Z635" s="39"/>
      <c r="AA635" s="39"/>
      <c r="AB635" s="39"/>
      <c r="AC635" s="39"/>
      <c r="AD635" s="39"/>
      <c r="AE635" s="39"/>
      <c r="AT635" s="18" t="s">
        <v>197</v>
      </c>
      <c r="AU635" s="18" t="s">
        <v>80</v>
      </c>
    </row>
    <row r="636" s="14" customFormat="1">
      <c r="A636" s="14"/>
      <c r="B636" s="259"/>
      <c r="C636" s="260"/>
      <c r="D636" s="242" t="s">
        <v>200</v>
      </c>
      <c r="E636" s="261" t="s">
        <v>1</v>
      </c>
      <c r="F636" s="262" t="s">
        <v>5237</v>
      </c>
      <c r="G636" s="260"/>
      <c r="H636" s="263">
        <v>1</v>
      </c>
      <c r="I636" s="264"/>
      <c r="J636" s="260"/>
      <c r="K636" s="260"/>
      <c r="L636" s="265"/>
      <c r="M636" s="266"/>
      <c r="N636" s="267"/>
      <c r="O636" s="267"/>
      <c r="P636" s="267"/>
      <c r="Q636" s="267"/>
      <c r="R636" s="267"/>
      <c r="S636" s="267"/>
      <c r="T636" s="268"/>
      <c r="U636" s="14"/>
      <c r="V636" s="14"/>
      <c r="W636" s="14"/>
      <c r="X636" s="14"/>
      <c r="Y636" s="14"/>
      <c r="Z636" s="14"/>
      <c r="AA636" s="14"/>
      <c r="AB636" s="14"/>
      <c r="AC636" s="14"/>
      <c r="AD636" s="14"/>
      <c r="AE636" s="14"/>
      <c r="AT636" s="269" t="s">
        <v>200</v>
      </c>
      <c r="AU636" s="269" t="s">
        <v>80</v>
      </c>
      <c r="AV636" s="14" t="s">
        <v>82</v>
      </c>
      <c r="AW636" s="14" t="s">
        <v>30</v>
      </c>
      <c r="AX636" s="14" t="s">
        <v>73</v>
      </c>
      <c r="AY636" s="269" t="s">
        <v>189</v>
      </c>
    </row>
    <row r="637" s="15" customFormat="1">
      <c r="A637" s="15"/>
      <c r="B637" s="270"/>
      <c r="C637" s="271"/>
      <c r="D637" s="242" t="s">
        <v>200</v>
      </c>
      <c r="E637" s="272" t="s">
        <v>1</v>
      </c>
      <c r="F637" s="273" t="s">
        <v>207</v>
      </c>
      <c r="G637" s="271"/>
      <c r="H637" s="274">
        <v>1</v>
      </c>
      <c r="I637" s="275"/>
      <c r="J637" s="271"/>
      <c r="K637" s="271"/>
      <c r="L637" s="276"/>
      <c r="M637" s="277"/>
      <c r="N637" s="278"/>
      <c r="O637" s="278"/>
      <c r="P637" s="278"/>
      <c r="Q637" s="278"/>
      <c r="R637" s="278"/>
      <c r="S637" s="278"/>
      <c r="T637" s="279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  <c r="AE637" s="15"/>
      <c r="AT637" s="280" t="s">
        <v>200</v>
      </c>
      <c r="AU637" s="280" t="s">
        <v>80</v>
      </c>
      <c r="AV637" s="15" t="s">
        <v>195</v>
      </c>
      <c r="AW637" s="15" t="s">
        <v>30</v>
      </c>
      <c r="AX637" s="15" t="s">
        <v>80</v>
      </c>
      <c r="AY637" s="280" t="s">
        <v>189</v>
      </c>
    </row>
    <row r="638" s="2" customFormat="1" ht="24.15" customHeight="1">
      <c r="A638" s="39"/>
      <c r="B638" s="40"/>
      <c r="C638" s="281" t="s">
        <v>764</v>
      </c>
      <c r="D638" s="281" t="s">
        <v>273</v>
      </c>
      <c r="E638" s="282" t="s">
        <v>5262</v>
      </c>
      <c r="F638" s="283" t="s">
        <v>5263</v>
      </c>
      <c r="G638" s="284" t="s">
        <v>359</v>
      </c>
      <c r="H638" s="285">
        <v>1</v>
      </c>
      <c r="I638" s="286"/>
      <c r="J638" s="287">
        <f>ROUND(I638*H638,2)</f>
        <v>0</v>
      </c>
      <c r="K638" s="288"/>
      <c r="L638" s="289"/>
      <c r="M638" s="290" t="s">
        <v>1</v>
      </c>
      <c r="N638" s="291" t="s">
        <v>38</v>
      </c>
      <c r="O638" s="92"/>
      <c r="P638" s="238">
        <f>O638*H638</f>
        <v>0</v>
      </c>
      <c r="Q638" s="238">
        <v>0.068000000000000005</v>
      </c>
      <c r="R638" s="238">
        <f>Q638*H638</f>
        <v>0.068000000000000005</v>
      </c>
      <c r="S638" s="238">
        <v>0</v>
      </c>
      <c r="T638" s="239">
        <f>S638*H638</f>
        <v>0</v>
      </c>
      <c r="U638" s="39"/>
      <c r="V638" s="39"/>
      <c r="W638" s="39"/>
      <c r="X638" s="39"/>
      <c r="Y638" s="39"/>
      <c r="Z638" s="39"/>
      <c r="AA638" s="39"/>
      <c r="AB638" s="39"/>
      <c r="AC638" s="39"/>
      <c r="AD638" s="39"/>
      <c r="AE638" s="39"/>
      <c r="AR638" s="240" t="s">
        <v>247</v>
      </c>
      <c r="AT638" s="240" t="s">
        <v>273</v>
      </c>
      <c r="AU638" s="240" t="s">
        <v>80</v>
      </c>
      <c r="AY638" s="18" t="s">
        <v>189</v>
      </c>
      <c r="BE638" s="241">
        <f>IF(N638="základní",J638,0)</f>
        <v>0</v>
      </c>
      <c r="BF638" s="241">
        <f>IF(N638="snížená",J638,0)</f>
        <v>0</v>
      </c>
      <c r="BG638" s="241">
        <f>IF(N638="zákl. přenesená",J638,0)</f>
        <v>0</v>
      </c>
      <c r="BH638" s="241">
        <f>IF(N638="sníž. přenesená",J638,0)</f>
        <v>0</v>
      </c>
      <c r="BI638" s="241">
        <f>IF(N638="nulová",J638,0)</f>
        <v>0</v>
      </c>
      <c r="BJ638" s="18" t="s">
        <v>80</v>
      </c>
      <c r="BK638" s="241">
        <f>ROUND(I638*H638,2)</f>
        <v>0</v>
      </c>
      <c r="BL638" s="18" t="s">
        <v>195</v>
      </c>
      <c r="BM638" s="240" t="s">
        <v>5264</v>
      </c>
    </row>
    <row r="639" s="2" customFormat="1">
      <c r="A639" s="39"/>
      <c r="B639" s="40"/>
      <c r="C639" s="41"/>
      <c r="D639" s="242" t="s">
        <v>197</v>
      </c>
      <c r="E639" s="41"/>
      <c r="F639" s="243" t="s">
        <v>5263</v>
      </c>
      <c r="G639" s="41"/>
      <c r="H639" s="41"/>
      <c r="I639" s="244"/>
      <c r="J639" s="41"/>
      <c r="K639" s="41"/>
      <c r="L639" s="45"/>
      <c r="M639" s="245"/>
      <c r="N639" s="246"/>
      <c r="O639" s="92"/>
      <c r="P639" s="92"/>
      <c r="Q639" s="92"/>
      <c r="R639" s="92"/>
      <c r="S639" s="92"/>
      <c r="T639" s="93"/>
      <c r="U639" s="39"/>
      <c r="V639" s="39"/>
      <c r="W639" s="39"/>
      <c r="X639" s="39"/>
      <c r="Y639" s="39"/>
      <c r="Z639" s="39"/>
      <c r="AA639" s="39"/>
      <c r="AB639" s="39"/>
      <c r="AC639" s="39"/>
      <c r="AD639" s="39"/>
      <c r="AE639" s="39"/>
      <c r="AT639" s="18" t="s">
        <v>197</v>
      </c>
      <c r="AU639" s="18" t="s">
        <v>80</v>
      </c>
    </row>
    <row r="640" s="14" customFormat="1">
      <c r="A640" s="14"/>
      <c r="B640" s="259"/>
      <c r="C640" s="260"/>
      <c r="D640" s="242" t="s">
        <v>200</v>
      </c>
      <c r="E640" s="261" t="s">
        <v>1</v>
      </c>
      <c r="F640" s="262" t="s">
        <v>5237</v>
      </c>
      <c r="G640" s="260"/>
      <c r="H640" s="263">
        <v>1</v>
      </c>
      <c r="I640" s="264"/>
      <c r="J640" s="260"/>
      <c r="K640" s="260"/>
      <c r="L640" s="265"/>
      <c r="M640" s="266"/>
      <c r="N640" s="267"/>
      <c r="O640" s="267"/>
      <c r="P640" s="267"/>
      <c r="Q640" s="267"/>
      <c r="R640" s="267"/>
      <c r="S640" s="267"/>
      <c r="T640" s="268"/>
      <c r="U640" s="14"/>
      <c r="V640" s="14"/>
      <c r="W640" s="14"/>
      <c r="X640" s="14"/>
      <c r="Y640" s="14"/>
      <c r="Z640" s="14"/>
      <c r="AA640" s="14"/>
      <c r="AB640" s="14"/>
      <c r="AC640" s="14"/>
      <c r="AD640" s="14"/>
      <c r="AE640" s="14"/>
      <c r="AT640" s="269" t="s">
        <v>200</v>
      </c>
      <c r="AU640" s="269" t="s">
        <v>80</v>
      </c>
      <c r="AV640" s="14" t="s">
        <v>82</v>
      </c>
      <c r="AW640" s="14" t="s">
        <v>30</v>
      </c>
      <c r="AX640" s="14" t="s">
        <v>73</v>
      </c>
      <c r="AY640" s="269" t="s">
        <v>189</v>
      </c>
    </row>
    <row r="641" s="15" customFormat="1">
      <c r="A641" s="15"/>
      <c r="B641" s="270"/>
      <c r="C641" s="271"/>
      <c r="D641" s="242" t="s">
        <v>200</v>
      </c>
      <c r="E641" s="272" t="s">
        <v>1</v>
      </c>
      <c r="F641" s="273" t="s">
        <v>207</v>
      </c>
      <c r="G641" s="271"/>
      <c r="H641" s="274">
        <v>1</v>
      </c>
      <c r="I641" s="275"/>
      <c r="J641" s="271"/>
      <c r="K641" s="271"/>
      <c r="L641" s="276"/>
      <c r="M641" s="277"/>
      <c r="N641" s="278"/>
      <c r="O641" s="278"/>
      <c r="P641" s="278"/>
      <c r="Q641" s="278"/>
      <c r="R641" s="278"/>
      <c r="S641" s="278"/>
      <c r="T641" s="279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  <c r="AT641" s="280" t="s">
        <v>200</v>
      </c>
      <c r="AU641" s="280" t="s">
        <v>80</v>
      </c>
      <c r="AV641" s="15" t="s">
        <v>195</v>
      </c>
      <c r="AW641" s="15" t="s">
        <v>30</v>
      </c>
      <c r="AX641" s="15" t="s">
        <v>80</v>
      </c>
      <c r="AY641" s="280" t="s">
        <v>189</v>
      </c>
    </row>
    <row r="642" s="2" customFormat="1" ht="24.15" customHeight="1">
      <c r="A642" s="39"/>
      <c r="B642" s="40"/>
      <c r="C642" s="281" t="s">
        <v>770</v>
      </c>
      <c r="D642" s="281" t="s">
        <v>273</v>
      </c>
      <c r="E642" s="282" t="s">
        <v>5265</v>
      </c>
      <c r="F642" s="283" t="s">
        <v>5266</v>
      </c>
      <c r="G642" s="284" t="s">
        <v>359</v>
      </c>
      <c r="H642" s="285">
        <v>1</v>
      </c>
      <c r="I642" s="286"/>
      <c r="J642" s="287">
        <f>ROUND(I642*H642,2)</f>
        <v>0</v>
      </c>
      <c r="K642" s="288"/>
      <c r="L642" s="289"/>
      <c r="M642" s="290" t="s">
        <v>1</v>
      </c>
      <c r="N642" s="291" t="s">
        <v>38</v>
      </c>
      <c r="O642" s="92"/>
      <c r="P642" s="238">
        <f>O642*H642</f>
        <v>0</v>
      </c>
      <c r="Q642" s="238">
        <v>0.081000000000000003</v>
      </c>
      <c r="R642" s="238">
        <f>Q642*H642</f>
        <v>0.081000000000000003</v>
      </c>
      <c r="S642" s="238">
        <v>0</v>
      </c>
      <c r="T642" s="239">
        <f>S642*H642</f>
        <v>0</v>
      </c>
      <c r="U642" s="39"/>
      <c r="V642" s="39"/>
      <c r="W642" s="39"/>
      <c r="X642" s="39"/>
      <c r="Y642" s="39"/>
      <c r="Z642" s="39"/>
      <c r="AA642" s="39"/>
      <c r="AB642" s="39"/>
      <c r="AC642" s="39"/>
      <c r="AD642" s="39"/>
      <c r="AE642" s="39"/>
      <c r="AR642" s="240" t="s">
        <v>247</v>
      </c>
      <c r="AT642" s="240" t="s">
        <v>273</v>
      </c>
      <c r="AU642" s="240" t="s">
        <v>80</v>
      </c>
      <c r="AY642" s="18" t="s">
        <v>189</v>
      </c>
      <c r="BE642" s="241">
        <f>IF(N642="základní",J642,0)</f>
        <v>0</v>
      </c>
      <c r="BF642" s="241">
        <f>IF(N642="snížená",J642,0)</f>
        <v>0</v>
      </c>
      <c r="BG642" s="241">
        <f>IF(N642="zákl. přenesená",J642,0)</f>
        <v>0</v>
      </c>
      <c r="BH642" s="241">
        <f>IF(N642="sníž. přenesená",J642,0)</f>
        <v>0</v>
      </c>
      <c r="BI642" s="241">
        <f>IF(N642="nulová",J642,0)</f>
        <v>0</v>
      </c>
      <c r="BJ642" s="18" t="s">
        <v>80</v>
      </c>
      <c r="BK642" s="241">
        <f>ROUND(I642*H642,2)</f>
        <v>0</v>
      </c>
      <c r="BL642" s="18" t="s">
        <v>195</v>
      </c>
      <c r="BM642" s="240" t="s">
        <v>5267</v>
      </c>
    </row>
    <row r="643" s="2" customFormat="1">
      <c r="A643" s="39"/>
      <c r="B643" s="40"/>
      <c r="C643" s="41"/>
      <c r="D643" s="242" t="s">
        <v>197</v>
      </c>
      <c r="E643" s="41"/>
      <c r="F643" s="243" t="s">
        <v>5266</v>
      </c>
      <c r="G643" s="41"/>
      <c r="H643" s="41"/>
      <c r="I643" s="244"/>
      <c r="J643" s="41"/>
      <c r="K643" s="41"/>
      <c r="L643" s="45"/>
      <c r="M643" s="245"/>
      <c r="N643" s="246"/>
      <c r="O643" s="92"/>
      <c r="P643" s="92"/>
      <c r="Q643" s="92"/>
      <c r="R643" s="92"/>
      <c r="S643" s="92"/>
      <c r="T643" s="93"/>
      <c r="U643" s="39"/>
      <c r="V643" s="39"/>
      <c r="W643" s="39"/>
      <c r="X643" s="39"/>
      <c r="Y643" s="39"/>
      <c r="Z643" s="39"/>
      <c r="AA643" s="39"/>
      <c r="AB643" s="39"/>
      <c r="AC643" s="39"/>
      <c r="AD643" s="39"/>
      <c r="AE643" s="39"/>
      <c r="AT643" s="18" t="s">
        <v>197</v>
      </c>
      <c r="AU643" s="18" t="s">
        <v>80</v>
      </c>
    </row>
    <row r="644" s="14" customFormat="1">
      <c r="A644" s="14"/>
      <c r="B644" s="259"/>
      <c r="C644" s="260"/>
      <c r="D644" s="242" t="s">
        <v>200</v>
      </c>
      <c r="E644" s="261" t="s">
        <v>1</v>
      </c>
      <c r="F644" s="262" t="s">
        <v>5237</v>
      </c>
      <c r="G644" s="260"/>
      <c r="H644" s="263">
        <v>1</v>
      </c>
      <c r="I644" s="264"/>
      <c r="J644" s="260"/>
      <c r="K644" s="260"/>
      <c r="L644" s="265"/>
      <c r="M644" s="266"/>
      <c r="N644" s="267"/>
      <c r="O644" s="267"/>
      <c r="P644" s="267"/>
      <c r="Q644" s="267"/>
      <c r="R644" s="267"/>
      <c r="S644" s="267"/>
      <c r="T644" s="268"/>
      <c r="U644" s="14"/>
      <c r="V644" s="14"/>
      <c r="W644" s="14"/>
      <c r="X644" s="14"/>
      <c r="Y644" s="14"/>
      <c r="Z644" s="14"/>
      <c r="AA644" s="14"/>
      <c r="AB644" s="14"/>
      <c r="AC644" s="14"/>
      <c r="AD644" s="14"/>
      <c r="AE644" s="14"/>
      <c r="AT644" s="269" t="s">
        <v>200</v>
      </c>
      <c r="AU644" s="269" t="s">
        <v>80</v>
      </c>
      <c r="AV644" s="14" t="s">
        <v>82</v>
      </c>
      <c r="AW644" s="14" t="s">
        <v>30</v>
      </c>
      <c r="AX644" s="14" t="s">
        <v>73</v>
      </c>
      <c r="AY644" s="269" t="s">
        <v>189</v>
      </c>
    </row>
    <row r="645" s="15" customFormat="1">
      <c r="A645" s="15"/>
      <c r="B645" s="270"/>
      <c r="C645" s="271"/>
      <c r="D645" s="242" t="s">
        <v>200</v>
      </c>
      <c r="E645" s="272" t="s">
        <v>1</v>
      </c>
      <c r="F645" s="273" t="s">
        <v>207</v>
      </c>
      <c r="G645" s="271"/>
      <c r="H645" s="274">
        <v>1</v>
      </c>
      <c r="I645" s="275"/>
      <c r="J645" s="271"/>
      <c r="K645" s="271"/>
      <c r="L645" s="276"/>
      <c r="M645" s="277"/>
      <c r="N645" s="278"/>
      <c r="O645" s="278"/>
      <c r="P645" s="278"/>
      <c r="Q645" s="278"/>
      <c r="R645" s="278"/>
      <c r="S645" s="278"/>
      <c r="T645" s="279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  <c r="AE645" s="15"/>
      <c r="AT645" s="280" t="s">
        <v>200</v>
      </c>
      <c r="AU645" s="280" t="s">
        <v>80</v>
      </c>
      <c r="AV645" s="15" t="s">
        <v>195</v>
      </c>
      <c r="AW645" s="15" t="s">
        <v>30</v>
      </c>
      <c r="AX645" s="15" t="s">
        <v>80</v>
      </c>
      <c r="AY645" s="280" t="s">
        <v>189</v>
      </c>
    </row>
    <row r="646" s="2" customFormat="1" ht="33" customHeight="1">
      <c r="A646" s="39"/>
      <c r="B646" s="40"/>
      <c r="C646" s="228" t="s">
        <v>774</v>
      </c>
      <c r="D646" s="228" t="s">
        <v>191</v>
      </c>
      <c r="E646" s="229" t="s">
        <v>5268</v>
      </c>
      <c r="F646" s="230" t="s">
        <v>5269</v>
      </c>
      <c r="G646" s="231" t="s">
        <v>359</v>
      </c>
      <c r="H646" s="232">
        <v>2</v>
      </c>
      <c r="I646" s="233"/>
      <c r="J646" s="234">
        <f>ROUND(I646*H646,2)</f>
        <v>0</v>
      </c>
      <c r="K646" s="235"/>
      <c r="L646" s="45"/>
      <c r="M646" s="236" t="s">
        <v>1</v>
      </c>
      <c r="N646" s="237" t="s">
        <v>38</v>
      </c>
      <c r="O646" s="92"/>
      <c r="P646" s="238">
        <f>O646*H646</f>
        <v>0</v>
      </c>
      <c r="Q646" s="238">
        <v>0.0039592000000000004</v>
      </c>
      <c r="R646" s="238">
        <f>Q646*H646</f>
        <v>0.0079184000000000008</v>
      </c>
      <c r="S646" s="238">
        <v>0</v>
      </c>
      <c r="T646" s="239">
        <f>S646*H646</f>
        <v>0</v>
      </c>
      <c r="U646" s="39"/>
      <c r="V646" s="39"/>
      <c r="W646" s="39"/>
      <c r="X646" s="39"/>
      <c r="Y646" s="39"/>
      <c r="Z646" s="39"/>
      <c r="AA646" s="39"/>
      <c r="AB646" s="39"/>
      <c r="AC646" s="39"/>
      <c r="AD646" s="39"/>
      <c r="AE646" s="39"/>
      <c r="AR646" s="240" t="s">
        <v>195</v>
      </c>
      <c r="AT646" s="240" t="s">
        <v>191</v>
      </c>
      <c r="AU646" s="240" t="s">
        <v>80</v>
      </c>
      <c r="AY646" s="18" t="s">
        <v>189</v>
      </c>
      <c r="BE646" s="241">
        <f>IF(N646="základní",J646,0)</f>
        <v>0</v>
      </c>
      <c r="BF646" s="241">
        <f>IF(N646="snížená",J646,0)</f>
        <v>0</v>
      </c>
      <c r="BG646" s="241">
        <f>IF(N646="zákl. přenesená",J646,0)</f>
        <v>0</v>
      </c>
      <c r="BH646" s="241">
        <f>IF(N646="sníž. přenesená",J646,0)</f>
        <v>0</v>
      </c>
      <c r="BI646" s="241">
        <f>IF(N646="nulová",J646,0)</f>
        <v>0</v>
      </c>
      <c r="BJ646" s="18" t="s">
        <v>80</v>
      </c>
      <c r="BK646" s="241">
        <f>ROUND(I646*H646,2)</f>
        <v>0</v>
      </c>
      <c r="BL646" s="18" t="s">
        <v>195</v>
      </c>
      <c r="BM646" s="240" t="s">
        <v>5270</v>
      </c>
    </row>
    <row r="647" s="2" customFormat="1">
      <c r="A647" s="39"/>
      <c r="B647" s="40"/>
      <c r="C647" s="41"/>
      <c r="D647" s="242" t="s">
        <v>197</v>
      </c>
      <c r="E647" s="41"/>
      <c r="F647" s="243" t="s">
        <v>5269</v>
      </c>
      <c r="G647" s="41"/>
      <c r="H647" s="41"/>
      <c r="I647" s="244"/>
      <c r="J647" s="41"/>
      <c r="K647" s="41"/>
      <c r="L647" s="45"/>
      <c r="M647" s="245"/>
      <c r="N647" s="246"/>
      <c r="O647" s="92"/>
      <c r="P647" s="92"/>
      <c r="Q647" s="92"/>
      <c r="R647" s="92"/>
      <c r="S647" s="92"/>
      <c r="T647" s="93"/>
      <c r="U647" s="39"/>
      <c r="V647" s="39"/>
      <c r="W647" s="39"/>
      <c r="X647" s="39"/>
      <c r="Y647" s="39"/>
      <c r="Z647" s="39"/>
      <c r="AA647" s="39"/>
      <c r="AB647" s="39"/>
      <c r="AC647" s="39"/>
      <c r="AD647" s="39"/>
      <c r="AE647" s="39"/>
      <c r="AT647" s="18" t="s">
        <v>197</v>
      </c>
      <c r="AU647" s="18" t="s">
        <v>80</v>
      </c>
    </row>
    <row r="648" s="2" customFormat="1">
      <c r="A648" s="39"/>
      <c r="B648" s="40"/>
      <c r="C648" s="41"/>
      <c r="D648" s="247" t="s">
        <v>198</v>
      </c>
      <c r="E648" s="41"/>
      <c r="F648" s="248" t="s">
        <v>5271</v>
      </c>
      <c r="G648" s="41"/>
      <c r="H648" s="41"/>
      <c r="I648" s="244"/>
      <c r="J648" s="41"/>
      <c r="K648" s="41"/>
      <c r="L648" s="45"/>
      <c r="M648" s="245"/>
      <c r="N648" s="246"/>
      <c r="O648" s="92"/>
      <c r="P648" s="92"/>
      <c r="Q648" s="92"/>
      <c r="R648" s="92"/>
      <c r="S648" s="92"/>
      <c r="T648" s="93"/>
      <c r="U648" s="39"/>
      <c r="V648" s="39"/>
      <c r="W648" s="39"/>
      <c r="X648" s="39"/>
      <c r="Y648" s="39"/>
      <c r="Z648" s="39"/>
      <c r="AA648" s="39"/>
      <c r="AB648" s="39"/>
      <c r="AC648" s="39"/>
      <c r="AD648" s="39"/>
      <c r="AE648" s="39"/>
      <c r="AT648" s="18" t="s">
        <v>198</v>
      </c>
      <c r="AU648" s="18" t="s">
        <v>80</v>
      </c>
    </row>
    <row r="649" s="14" customFormat="1">
      <c r="A649" s="14"/>
      <c r="B649" s="259"/>
      <c r="C649" s="260"/>
      <c r="D649" s="242" t="s">
        <v>200</v>
      </c>
      <c r="E649" s="261" t="s">
        <v>1</v>
      </c>
      <c r="F649" s="262" t="s">
        <v>5272</v>
      </c>
      <c r="G649" s="260"/>
      <c r="H649" s="263">
        <v>2</v>
      </c>
      <c r="I649" s="264"/>
      <c r="J649" s="260"/>
      <c r="K649" s="260"/>
      <c r="L649" s="265"/>
      <c r="M649" s="266"/>
      <c r="N649" s="267"/>
      <c r="O649" s="267"/>
      <c r="P649" s="267"/>
      <c r="Q649" s="267"/>
      <c r="R649" s="267"/>
      <c r="S649" s="267"/>
      <c r="T649" s="268"/>
      <c r="U649" s="14"/>
      <c r="V649" s="14"/>
      <c r="W649" s="14"/>
      <c r="X649" s="14"/>
      <c r="Y649" s="14"/>
      <c r="Z649" s="14"/>
      <c r="AA649" s="14"/>
      <c r="AB649" s="14"/>
      <c r="AC649" s="14"/>
      <c r="AD649" s="14"/>
      <c r="AE649" s="14"/>
      <c r="AT649" s="269" t="s">
        <v>200</v>
      </c>
      <c r="AU649" s="269" t="s">
        <v>80</v>
      </c>
      <c r="AV649" s="14" t="s">
        <v>82</v>
      </c>
      <c r="AW649" s="14" t="s">
        <v>30</v>
      </c>
      <c r="AX649" s="14" t="s">
        <v>73</v>
      </c>
      <c r="AY649" s="269" t="s">
        <v>189</v>
      </c>
    </row>
    <row r="650" s="15" customFormat="1">
      <c r="A650" s="15"/>
      <c r="B650" s="270"/>
      <c r="C650" s="271"/>
      <c r="D650" s="242" t="s">
        <v>200</v>
      </c>
      <c r="E650" s="272" t="s">
        <v>1</v>
      </c>
      <c r="F650" s="273" t="s">
        <v>207</v>
      </c>
      <c r="G650" s="271"/>
      <c r="H650" s="274">
        <v>2</v>
      </c>
      <c r="I650" s="275"/>
      <c r="J650" s="271"/>
      <c r="K650" s="271"/>
      <c r="L650" s="276"/>
      <c r="M650" s="277"/>
      <c r="N650" s="278"/>
      <c r="O650" s="278"/>
      <c r="P650" s="278"/>
      <c r="Q650" s="278"/>
      <c r="R650" s="278"/>
      <c r="S650" s="278"/>
      <c r="T650" s="279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  <c r="AE650" s="15"/>
      <c r="AT650" s="280" t="s">
        <v>200</v>
      </c>
      <c r="AU650" s="280" t="s">
        <v>80</v>
      </c>
      <c r="AV650" s="15" t="s">
        <v>195</v>
      </c>
      <c r="AW650" s="15" t="s">
        <v>30</v>
      </c>
      <c r="AX650" s="15" t="s">
        <v>80</v>
      </c>
      <c r="AY650" s="280" t="s">
        <v>189</v>
      </c>
    </row>
    <row r="651" s="2" customFormat="1" ht="24.15" customHeight="1">
      <c r="A651" s="39"/>
      <c r="B651" s="40"/>
      <c r="C651" s="228" t="s">
        <v>797</v>
      </c>
      <c r="D651" s="228" t="s">
        <v>191</v>
      </c>
      <c r="E651" s="229" t="s">
        <v>5273</v>
      </c>
      <c r="F651" s="230" t="s">
        <v>5274</v>
      </c>
      <c r="G651" s="231" t="s">
        <v>359</v>
      </c>
      <c r="H651" s="232">
        <v>2</v>
      </c>
      <c r="I651" s="233"/>
      <c r="J651" s="234">
        <f>ROUND(I651*H651,2)</f>
        <v>0</v>
      </c>
      <c r="K651" s="235"/>
      <c r="L651" s="45"/>
      <c r="M651" s="236" t="s">
        <v>1</v>
      </c>
      <c r="N651" s="237" t="s">
        <v>38</v>
      </c>
      <c r="O651" s="92"/>
      <c r="P651" s="238">
        <f>O651*H651</f>
        <v>0</v>
      </c>
      <c r="Q651" s="238">
        <v>0</v>
      </c>
      <c r="R651" s="238">
        <f>Q651*H651</f>
        <v>0</v>
      </c>
      <c r="S651" s="238">
        <v>0</v>
      </c>
      <c r="T651" s="239">
        <f>S651*H651</f>
        <v>0</v>
      </c>
      <c r="U651" s="39"/>
      <c r="V651" s="39"/>
      <c r="W651" s="39"/>
      <c r="X651" s="39"/>
      <c r="Y651" s="39"/>
      <c r="Z651" s="39"/>
      <c r="AA651" s="39"/>
      <c r="AB651" s="39"/>
      <c r="AC651" s="39"/>
      <c r="AD651" s="39"/>
      <c r="AE651" s="39"/>
      <c r="AR651" s="240" t="s">
        <v>195</v>
      </c>
      <c r="AT651" s="240" t="s">
        <v>191</v>
      </c>
      <c r="AU651" s="240" t="s">
        <v>80</v>
      </c>
      <c r="AY651" s="18" t="s">
        <v>189</v>
      </c>
      <c r="BE651" s="241">
        <f>IF(N651="základní",J651,0)</f>
        <v>0</v>
      </c>
      <c r="BF651" s="241">
        <f>IF(N651="snížená",J651,0)</f>
        <v>0</v>
      </c>
      <c r="BG651" s="241">
        <f>IF(N651="zákl. přenesená",J651,0)</f>
        <v>0</v>
      </c>
      <c r="BH651" s="241">
        <f>IF(N651="sníž. přenesená",J651,0)</f>
        <v>0</v>
      </c>
      <c r="BI651" s="241">
        <f>IF(N651="nulová",J651,0)</f>
        <v>0</v>
      </c>
      <c r="BJ651" s="18" t="s">
        <v>80</v>
      </c>
      <c r="BK651" s="241">
        <f>ROUND(I651*H651,2)</f>
        <v>0</v>
      </c>
      <c r="BL651" s="18" t="s">
        <v>195</v>
      </c>
      <c r="BM651" s="240" t="s">
        <v>5275</v>
      </c>
    </row>
    <row r="652" s="2" customFormat="1">
      <c r="A652" s="39"/>
      <c r="B652" s="40"/>
      <c r="C652" s="41"/>
      <c r="D652" s="242" t="s">
        <v>197</v>
      </c>
      <c r="E652" s="41"/>
      <c r="F652" s="243" t="s">
        <v>5274</v>
      </c>
      <c r="G652" s="41"/>
      <c r="H652" s="41"/>
      <c r="I652" s="244"/>
      <c r="J652" s="41"/>
      <c r="K652" s="41"/>
      <c r="L652" s="45"/>
      <c r="M652" s="245"/>
      <c r="N652" s="246"/>
      <c r="O652" s="92"/>
      <c r="P652" s="92"/>
      <c r="Q652" s="92"/>
      <c r="R652" s="92"/>
      <c r="S652" s="92"/>
      <c r="T652" s="93"/>
      <c r="U652" s="39"/>
      <c r="V652" s="39"/>
      <c r="W652" s="39"/>
      <c r="X652" s="39"/>
      <c r="Y652" s="39"/>
      <c r="Z652" s="39"/>
      <c r="AA652" s="39"/>
      <c r="AB652" s="39"/>
      <c r="AC652" s="39"/>
      <c r="AD652" s="39"/>
      <c r="AE652" s="39"/>
      <c r="AT652" s="18" t="s">
        <v>197</v>
      </c>
      <c r="AU652" s="18" t="s">
        <v>80</v>
      </c>
    </row>
    <row r="653" s="2" customFormat="1">
      <c r="A653" s="39"/>
      <c r="B653" s="40"/>
      <c r="C653" s="41"/>
      <c r="D653" s="247" t="s">
        <v>198</v>
      </c>
      <c r="E653" s="41"/>
      <c r="F653" s="248" t="s">
        <v>5276</v>
      </c>
      <c r="G653" s="41"/>
      <c r="H653" s="41"/>
      <c r="I653" s="244"/>
      <c r="J653" s="41"/>
      <c r="K653" s="41"/>
      <c r="L653" s="45"/>
      <c r="M653" s="245"/>
      <c r="N653" s="246"/>
      <c r="O653" s="92"/>
      <c r="P653" s="92"/>
      <c r="Q653" s="92"/>
      <c r="R653" s="92"/>
      <c r="S653" s="92"/>
      <c r="T653" s="93"/>
      <c r="U653" s="39"/>
      <c r="V653" s="39"/>
      <c r="W653" s="39"/>
      <c r="X653" s="39"/>
      <c r="Y653" s="39"/>
      <c r="Z653" s="39"/>
      <c r="AA653" s="39"/>
      <c r="AB653" s="39"/>
      <c r="AC653" s="39"/>
      <c r="AD653" s="39"/>
      <c r="AE653" s="39"/>
      <c r="AT653" s="18" t="s">
        <v>198</v>
      </c>
      <c r="AU653" s="18" t="s">
        <v>80</v>
      </c>
    </row>
    <row r="654" s="14" customFormat="1">
      <c r="A654" s="14"/>
      <c r="B654" s="259"/>
      <c r="C654" s="260"/>
      <c r="D654" s="242" t="s">
        <v>200</v>
      </c>
      <c r="E654" s="261" t="s">
        <v>1</v>
      </c>
      <c r="F654" s="262" t="s">
        <v>5272</v>
      </c>
      <c r="G654" s="260"/>
      <c r="H654" s="263">
        <v>2</v>
      </c>
      <c r="I654" s="264"/>
      <c r="J654" s="260"/>
      <c r="K654" s="260"/>
      <c r="L654" s="265"/>
      <c r="M654" s="266"/>
      <c r="N654" s="267"/>
      <c r="O654" s="267"/>
      <c r="P654" s="267"/>
      <c r="Q654" s="267"/>
      <c r="R654" s="267"/>
      <c r="S654" s="267"/>
      <c r="T654" s="268"/>
      <c r="U654" s="14"/>
      <c r="V654" s="14"/>
      <c r="W654" s="14"/>
      <c r="X654" s="14"/>
      <c r="Y654" s="14"/>
      <c r="Z654" s="14"/>
      <c r="AA654" s="14"/>
      <c r="AB654" s="14"/>
      <c r="AC654" s="14"/>
      <c r="AD654" s="14"/>
      <c r="AE654" s="14"/>
      <c r="AT654" s="269" t="s">
        <v>200</v>
      </c>
      <c r="AU654" s="269" t="s">
        <v>80</v>
      </c>
      <c r="AV654" s="14" t="s">
        <v>82</v>
      </c>
      <c r="AW654" s="14" t="s">
        <v>30</v>
      </c>
      <c r="AX654" s="14" t="s">
        <v>73</v>
      </c>
      <c r="AY654" s="269" t="s">
        <v>189</v>
      </c>
    </row>
    <row r="655" s="15" customFormat="1">
      <c r="A655" s="15"/>
      <c r="B655" s="270"/>
      <c r="C655" s="271"/>
      <c r="D655" s="242" t="s">
        <v>200</v>
      </c>
      <c r="E655" s="272" t="s">
        <v>1</v>
      </c>
      <c r="F655" s="273" t="s">
        <v>207</v>
      </c>
      <c r="G655" s="271"/>
      <c r="H655" s="274">
        <v>2</v>
      </c>
      <c r="I655" s="275"/>
      <c r="J655" s="271"/>
      <c r="K655" s="271"/>
      <c r="L655" s="276"/>
      <c r="M655" s="277"/>
      <c r="N655" s="278"/>
      <c r="O655" s="278"/>
      <c r="P655" s="278"/>
      <c r="Q655" s="278"/>
      <c r="R655" s="278"/>
      <c r="S655" s="278"/>
      <c r="T655" s="279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  <c r="AE655" s="15"/>
      <c r="AT655" s="280" t="s">
        <v>200</v>
      </c>
      <c r="AU655" s="280" t="s">
        <v>80</v>
      </c>
      <c r="AV655" s="15" t="s">
        <v>195</v>
      </c>
      <c r="AW655" s="15" t="s">
        <v>30</v>
      </c>
      <c r="AX655" s="15" t="s">
        <v>80</v>
      </c>
      <c r="AY655" s="280" t="s">
        <v>189</v>
      </c>
    </row>
    <row r="656" s="2" customFormat="1" ht="33" customHeight="1">
      <c r="A656" s="39"/>
      <c r="B656" s="40"/>
      <c r="C656" s="228" t="s">
        <v>812</v>
      </c>
      <c r="D656" s="228" t="s">
        <v>191</v>
      </c>
      <c r="E656" s="229" t="s">
        <v>5277</v>
      </c>
      <c r="F656" s="230" t="s">
        <v>5278</v>
      </c>
      <c r="G656" s="231" t="s">
        <v>359</v>
      </c>
      <c r="H656" s="232">
        <v>2</v>
      </c>
      <c r="I656" s="233"/>
      <c r="J656" s="234">
        <f>ROUND(I656*H656,2)</f>
        <v>0</v>
      </c>
      <c r="K656" s="235"/>
      <c r="L656" s="45"/>
      <c r="M656" s="236" t="s">
        <v>1</v>
      </c>
      <c r="N656" s="237" t="s">
        <v>38</v>
      </c>
      <c r="O656" s="92"/>
      <c r="P656" s="238">
        <f>O656*H656</f>
        <v>0</v>
      </c>
      <c r="Q656" s="238">
        <v>0.060600000000000001</v>
      </c>
      <c r="R656" s="238">
        <f>Q656*H656</f>
        <v>0.1212</v>
      </c>
      <c r="S656" s="238">
        <v>0</v>
      </c>
      <c r="T656" s="239">
        <f>S656*H656</f>
        <v>0</v>
      </c>
      <c r="U656" s="39"/>
      <c r="V656" s="39"/>
      <c r="W656" s="39"/>
      <c r="X656" s="39"/>
      <c r="Y656" s="39"/>
      <c r="Z656" s="39"/>
      <c r="AA656" s="39"/>
      <c r="AB656" s="39"/>
      <c r="AC656" s="39"/>
      <c r="AD656" s="39"/>
      <c r="AE656" s="39"/>
      <c r="AR656" s="240" t="s">
        <v>195</v>
      </c>
      <c r="AT656" s="240" t="s">
        <v>191</v>
      </c>
      <c r="AU656" s="240" t="s">
        <v>80</v>
      </c>
      <c r="AY656" s="18" t="s">
        <v>189</v>
      </c>
      <c r="BE656" s="241">
        <f>IF(N656="základní",J656,0)</f>
        <v>0</v>
      </c>
      <c r="BF656" s="241">
        <f>IF(N656="snížená",J656,0)</f>
        <v>0</v>
      </c>
      <c r="BG656" s="241">
        <f>IF(N656="zákl. přenesená",J656,0)</f>
        <v>0</v>
      </c>
      <c r="BH656" s="241">
        <f>IF(N656="sníž. přenesená",J656,0)</f>
        <v>0</v>
      </c>
      <c r="BI656" s="241">
        <f>IF(N656="nulová",J656,0)</f>
        <v>0</v>
      </c>
      <c r="BJ656" s="18" t="s">
        <v>80</v>
      </c>
      <c r="BK656" s="241">
        <f>ROUND(I656*H656,2)</f>
        <v>0</v>
      </c>
      <c r="BL656" s="18" t="s">
        <v>195</v>
      </c>
      <c r="BM656" s="240" t="s">
        <v>5279</v>
      </c>
    </row>
    <row r="657" s="2" customFormat="1">
      <c r="A657" s="39"/>
      <c r="B657" s="40"/>
      <c r="C657" s="41"/>
      <c r="D657" s="242" t="s">
        <v>197</v>
      </c>
      <c r="E657" s="41"/>
      <c r="F657" s="243" t="s">
        <v>5278</v>
      </c>
      <c r="G657" s="41"/>
      <c r="H657" s="41"/>
      <c r="I657" s="244"/>
      <c r="J657" s="41"/>
      <c r="K657" s="41"/>
      <c r="L657" s="45"/>
      <c r="M657" s="245"/>
      <c r="N657" s="246"/>
      <c r="O657" s="92"/>
      <c r="P657" s="92"/>
      <c r="Q657" s="92"/>
      <c r="R657" s="92"/>
      <c r="S657" s="92"/>
      <c r="T657" s="93"/>
      <c r="U657" s="39"/>
      <c r="V657" s="39"/>
      <c r="W657" s="39"/>
      <c r="X657" s="39"/>
      <c r="Y657" s="39"/>
      <c r="Z657" s="39"/>
      <c r="AA657" s="39"/>
      <c r="AB657" s="39"/>
      <c r="AC657" s="39"/>
      <c r="AD657" s="39"/>
      <c r="AE657" s="39"/>
      <c r="AT657" s="18" t="s">
        <v>197</v>
      </c>
      <c r="AU657" s="18" t="s">
        <v>80</v>
      </c>
    </row>
    <row r="658" s="2" customFormat="1">
      <c r="A658" s="39"/>
      <c r="B658" s="40"/>
      <c r="C658" s="41"/>
      <c r="D658" s="247" t="s">
        <v>198</v>
      </c>
      <c r="E658" s="41"/>
      <c r="F658" s="248" t="s">
        <v>5280</v>
      </c>
      <c r="G658" s="41"/>
      <c r="H658" s="41"/>
      <c r="I658" s="244"/>
      <c r="J658" s="41"/>
      <c r="K658" s="41"/>
      <c r="L658" s="45"/>
      <c r="M658" s="245"/>
      <c r="N658" s="246"/>
      <c r="O658" s="92"/>
      <c r="P658" s="92"/>
      <c r="Q658" s="92"/>
      <c r="R658" s="92"/>
      <c r="S658" s="92"/>
      <c r="T658" s="93"/>
      <c r="U658" s="39"/>
      <c r="V658" s="39"/>
      <c r="W658" s="39"/>
      <c r="X658" s="39"/>
      <c r="Y658" s="39"/>
      <c r="Z658" s="39"/>
      <c r="AA658" s="39"/>
      <c r="AB658" s="39"/>
      <c r="AC658" s="39"/>
      <c r="AD658" s="39"/>
      <c r="AE658" s="39"/>
      <c r="AT658" s="18" t="s">
        <v>198</v>
      </c>
      <c r="AU658" s="18" t="s">
        <v>80</v>
      </c>
    </row>
    <row r="659" s="14" customFormat="1">
      <c r="A659" s="14"/>
      <c r="B659" s="259"/>
      <c r="C659" s="260"/>
      <c r="D659" s="242" t="s">
        <v>200</v>
      </c>
      <c r="E659" s="261" t="s">
        <v>1</v>
      </c>
      <c r="F659" s="262" t="s">
        <v>5272</v>
      </c>
      <c r="G659" s="260"/>
      <c r="H659" s="263">
        <v>2</v>
      </c>
      <c r="I659" s="264"/>
      <c r="J659" s="260"/>
      <c r="K659" s="260"/>
      <c r="L659" s="265"/>
      <c r="M659" s="266"/>
      <c r="N659" s="267"/>
      <c r="O659" s="267"/>
      <c r="P659" s="267"/>
      <c r="Q659" s="267"/>
      <c r="R659" s="267"/>
      <c r="S659" s="267"/>
      <c r="T659" s="268"/>
      <c r="U659" s="14"/>
      <c r="V659" s="14"/>
      <c r="W659" s="14"/>
      <c r="X659" s="14"/>
      <c r="Y659" s="14"/>
      <c r="Z659" s="14"/>
      <c r="AA659" s="14"/>
      <c r="AB659" s="14"/>
      <c r="AC659" s="14"/>
      <c r="AD659" s="14"/>
      <c r="AE659" s="14"/>
      <c r="AT659" s="269" t="s">
        <v>200</v>
      </c>
      <c r="AU659" s="269" t="s">
        <v>80</v>
      </c>
      <c r="AV659" s="14" t="s">
        <v>82</v>
      </c>
      <c r="AW659" s="14" t="s">
        <v>30</v>
      </c>
      <c r="AX659" s="14" t="s">
        <v>73</v>
      </c>
      <c r="AY659" s="269" t="s">
        <v>189</v>
      </c>
    </row>
    <row r="660" s="15" customFormat="1">
      <c r="A660" s="15"/>
      <c r="B660" s="270"/>
      <c r="C660" s="271"/>
      <c r="D660" s="242" t="s">
        <v>200</v>
      </c>
      <c r="E660" s="272" t="s">
        <v>1</v>
      </c>
      <c r="F660" s="273" t="s">
        <v>207</v>
      </c>
      <c r="G660" s="271"/>
      <c r="H660" s="274">
        <v>2</v>
      </c>
      <c r="I660" s="275"/>
      <c r="J660" s="271"/>
      <c r="K660" s="271"/>
      <c r="L660" s="276"/>
      <c r="M660" s="277"/>
      <c r="N660" s="278"/>
      <c r="O660" s="278"/>
      <c r="P660" s="278"/>
      <c r="Q660" s="278"/>
      <c r="R660" s="278"/>
      <c r="S660" s="278"/>
      <c r="T660" s="279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  <c r="AE660" s="15"/>
      <c r="AT660" s="280" t="s">
        <v>200</v>
      </c>
      <c r="AU660" s="280" t="s">
        <v>80</v>
      </c>
      <c r="AV660" s="15" t="s">
        <v>195</v>
      </c>
      <c r="AW660" s="15" t="s">
        <v>30</v>
      </c>
      <c r="AX660" s="15" t="s">
        <v>80</v>
      </c>
      <c r="AY660" s="280" t="s">
        <v>189</v>
      </c>
    </row>
    <row r="661" s="2" customFormat="1" ht="21.75" customHeight="1">
      <c r="A661" s="39"/>
      <c r="B661" s="40"/>
      <c r="C661" s="228" t="s">
        <v>816</v>
      </c>
      <c r="D661" s="228" t="s">
        <v>191</v>
      </c>
      <c r="E661" s="229" t="s">
        <v>5281</v>
      </c>
      <c r="F661" s="230" t="s">
        <v>5282</v>
      </c>
      <c r="G661" s="231" t="s">
        <v>359</v>
      </c>
      <c r="H661" s="232">
        <v>2</v>
      </c>
      <c r="I661" s="233"/>
      <c r="J661" s="234">
        <f>ROUND(I661*H661,2)</f>
        <v>0</v>
      </c>
      <c r="K661" s="235"/>
      <c r="L661" s="45"/>
      <c r="M661" s="236" t="s">
        <v>1</v>
      </c>
      <c r="N661" s="237" t="s">
        <v>38</v>
      </c>
      <c r="O661" s="92"/>
      <c r="P661" s="238">
        <f>O661*H661</f>
        <v>0</v>
      </c>
      <c r="Q661" s="238">
        <v>0.0015597499999999999</v>
      </c>
      <c r="R661" s="238">
        <f>Q661*H661</f>
        <v>0.0031194999999999999</v>
      </c>
      <c r="S661" s="238">
        <v>0</v>
      </c>
      <c r="T661" s="239">
        <f>S661*H661</f>
        <v>0</v>
      </c>
      <c r="U661" s="39"/>
      <c r="V661" s="39"/>
      <c r="W661" s="39"/>
      <c r="X661" s="39"/>
      <c r="Y661" s="39"/>
      <c r="Z661" s="39"/>
      <c r="AA661" s="39"/>
      <c r="AB661" s="39"/>
      <c r="AC661" s="39"/>
      <c r="AD661" s="39"/>
      <c r="AE661" s="39"/>
      <c r="AR661" s="240" t="s">
        <v>195</v>
      </c>
      <c r="AT661" s="240" t="s">
        <v>191</v>
      </c>
      <c r="AU661" s="240" t="s">
        <v>80</v>
      </c>
      <c r="AY661" s="18" t="s">
        <v>189</v>
      </c>
      <c r="BE661" s="241">
        <f>IF(N661="základní",J661,0)</f>
        <v>0</v>
      </c>
      <c r="BF661" s="241">
        <f>IF(N661="snížená",J661,0)</f>
        <v>0</v>
      </c>
      <c r="BG661" s="241">
        <f>IF(N661="zákl. přenesená",J661,0)</f>
        <v>0</v>
      </c>
      <c r="BH661" s="241">
        <f>IF(N661="sníž. přenesená",J661,0)</f>
        <v>0</v>
      </c>
      <c r="BI661" s="241">
        <f>IF(N661="nulová",J661,0)</f>
        <v>0</v>
      </c>
      <c r="BJ661" s="18" t="s">
        <v>80</v>
      </c>
      <c r="BK661" s="241">
        <f>ROUND(I661*H661,2)</f>
        <v>0</v>
      </c>
      <c r="BL661" s="18" t="s">
        <v>195</v>
      </c>
      <c r="BM661" s="240" t="s">
        <v>5283</v>
      </c>
    </row>
    <row r="662" s="2" customFormat="1">
      <c r="A662" s="39"/>
      <c r="B662" s="40"/>
      <c r="C662" s="41"/>
      <c r="D662" s="242" t="s">
        <v>197</v>
      </c>
      <c r="E662" s="41"/>
      <c r="F662" s="243" t="s">
        <v>5282</v>
      </c>
      <c r="G662" s="41"/>
      <c r="H662" s="41"/>
      <c r="I662" s="244"/>
      <c r="J662" s="41"/>
      <c r="K662" s="41"/>
      <c r="L662" s="45"/>
      <c r="M662" s="245"/>
      <c r="N662" s="246"/>
      <c r="O662" s="92"/>
      <c r="P662" s="92"/>
      <c r="Q662" s="92"/>
      <c r="R662" s="92"/>
      <c r="S662" s="92"/>
      <c r="T662" s="93"/>
      <c r="U662" s="39"/>
      <c r="V662" s="39"/>
      <c r="W662" s="39"/>
      <c r="X662" s="39"/>
      <c r="Y662" s="39"/>
      <c r="Z662" s="39"/>
      <c r="AA662" s="39"/>
      <c r="AB662" s="39"/>
      <c r="AC662" s="39"/>
      <c r="AD662" s="39"/>
      <c r="AE662" s="39"/>
      <c r="AT662" s="18" t="s">
        <v>197</v>
      </c>
      <c r="AU662" s="18" t="s">
        <v>80</v>
      </c>
    </row>
    <row r="663" s="2" customFormat="1">
      <c r="A663" s="39"/>
      <c r="B663" s="40"/>
      <c r="C663" s="41"/>
      <c r="D663" s="247" t="s">
        <v>198</v>
      </c>
      <c r="E663" s="41"/>
      <c r="F663" s="248" t="s">
        <v>5284</v>
      </c>
      <c r="G663" s="41"/>
      <c r="H663" s="41"/>
      <c r="I663" s="244"/>
      <c r="J663" s="41"/>
      <c r="K663" s="41"/>
      <c r="L663" s="45"/>
      <c r="M663" s="245"/>
      <c r="N663" s="246"/>
      <c r="O663" s="92"/>
      <c r="P663" s="92"/>
      <c r="Q663" s="92"/>
      <c r="R663" s="92"/>
      <c r="S663" s="92"/>
      <c r="T663" s="93"/>
      <c r="U663" s="39"/>
      <c r="V663" s="39"/>
      <c r="W663" s="39"/>
      <c r="X663" s="39"/>
      <c r="Y663" s="39"/>
      <c r="Z663" s="39"/>
      <c r="AA663" s="39"/>
      <c r="AB663" s="39"/>
      <c r="AC663" s="39"/>
      <c r="AD663" s="39"/>
      <c r="AE663" s="39"/>
      <c r="AT663" s="18" t="s">
        <v>198</v>
      </c>
      <c r="AU663" s="18" t="s">
        <v>80</v>
      </c>
    </row>
    <row r="664" s="14" customFormat="1">
      <c r="A664" s="14"/>
      <c r="B664" s="259"/>
      <c r="C664" s="260"/>
      <c r="D664" s="242" t="s">
        <v>200</v>
      </c>
      <c r="E664" s="261" t="s">
        <v>1</v>
      </c>
      <c r="F664" s="262" t="s">
        <v>5272</v>
      </c>
      <c r="G664" s="260"/>
      <c r="H664" s="263">
        <v>2</v>
      </c>
      <c r="I664" s="264"/>
      <c r="J664" s="260"/>
      <c r="K664" s="260"/>
      <c r="L664" s="265"/>
      <c r="M664" s="266"/>
      <c r="N664" s="267"/>
      <c r="O664" s="267"/>
      <c r="P664" s="267"/>
      <c r="Q664" s="267"/>
      <c r="R664" s="267"/>
      <c r="S664" s="267"/>
      <c r="T664" s="268"/>
      <c r="U664" s="14"/>
      <c r="V664" s="14"/>
      <c r="W664" s="14"/>
      <c r="X664" s="14"/>
      <c r="Y664" s="14"/>
      <c r="Z664" s="14"/>
      <c r="AA664" s="14"/>
      <c r="AB664" s="14"/>
      <c r="AC664" s="14"/>
      <c r="AD664" s="14"/>
      <c r="AE664" s="14"/>
      <c r="AT664" s="269" t="s">
        <v>200</v>
      </c>
      <c r="AU664" s="269" t="s">
        <v>80</v>
      </c>
      <c r="AV664" s="14" t="s">
        <v>82</v>
      </c>
      <c r="AW664" s="14" t="s">
        <v>30</v>
      </c>
      <c r="AX664" s="14" t="s">
        <v>73</v>
      </c>
      <c r="AY664" s="269" t="s">
        <v>189</v>
      </c>
    </row>
    <row r="665" s="15" customFormat="1">
      <c r="A665" s="15"/>
      <c r="B665" s="270"/>
      <c r="C665" s="271"/>
      <c r="D665" s="242" t="s">
        <v>200</v>
      </c>
      <c r="E665" s="272" t="s">
        <v>1</v>
      </c>
      <c r="F665" s="273" t="s">
        <v>207</v>
      </c>
      <c r="G665" s="271"/>
      <c r="H665" s="274">
        <v>2</v>
      </c>
      <c r="I665" s="275"/>
      <c r="J665" s="271"/>
      <c r="K665" s="271"/>
      <c r="L665" s="276"/>
      <c r="M665" s="277"/>
      <c r="N665" s="278"/>
      <c r="O665" s="278"/>
      <c r="P665" s="278"/>
      <c r="Q665" s="278"/>
      <c r="R665" s="278"/>
      <c r="S665" s="278"/>
      <c r="T665" s="279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  <c r="AE665" s="15"/>
      <c r="AT665" s="280" t="s">
        <v>200</v>
      </c>
      <c r="AU665" s="280" t="s">
        <v>80</v>
      </c>
      <c r="AV665" s="15" t="s">
        <v>195</v>
      </c>
      <c r="AW665" s="15" t="s">
        <v>30</v>
      </c>
      <c r="AX665" s="15" t="s">
        <v>80</v>
      </c>
      <c r="AY665" s="280" t="s">
        <v>189</v>
      </c>
    </row>
    <row r="666" s="2" customFormat="1" ht="37.8" customHeight="1">
      <c r="A666" s="39"/>
      <c r="B666" s="40"/>
      <c r="C666" s="228" t="s">
        <v>857</v>
      </c>
      <c r="D666" s="228" t="s">
        <v>191</v>
      </c>
      <c r="E666" s="229" t="s">
        <v>5285</v>
      </c>
      <c r="F666" s="230" t="s">
        <v>5286</v>
      </c>
      <c r="G666" s="231" t="s">
        <v>194</v>
      </c>
      <c r="H666" s="232">
        <v>13.5</v>
      </c>
      <c r="I666" s="233"/>
      <c r="J666" s="234">
        <f>ROUND(I666*H666,2)</f>
        <v>0</v>
      </c>
      <c r="K666" s="235"/>
      <c r="L666" s="45"/>
      <c r="M666" s="236" t="s">
        <v>1</v>
      </c>
      <c r="N666" s="237" t="s">
        <v>38</v>
      </c>
      <c r="O666" s="92"/>
      <c r="P666" s="238">
        <f>O666*H666</f>
        <v>0</v>
      </c>
      <c r="Q666" s="238">
        <v>0.045116000000000003</v>
      </c>
      <c r="R666" s="238">
        <f>Q666*H666</f>
        <v>0.609066</v>
      </c>
      <c r="S666" s="238">
        <v>0</v>
      </c>
      <c r="T666" s="239">
        <f>S666*H666</f>
        <v>0</v>
      </c>
      <c r="U666" s="39"/>
      <c r="V666" s="39"/>
      <c r="W666" s="39"/>
      <c r="X666" s="39"/>
      <c r="Y666" s="39"/>
      <c r="Z666" s="39"/>
      <c r="AA666" s="39"/>
      <c r="AB666" s="39"/>
      <c r="AC666" s="39"/>
      <c r="AD666" s="39"/>
      <c r="AE666" s="39"/>
      <c r="AR666" s="240" t="s">
        <v>195</v>
      </c>
      <c r="AT666" s="240" t="s">
        <v>191</v>
      </c>
      <c r="AU666" s="240" t="s">
        <v>80</v>
      </c>
      <c r="AY666" s="18" t="s">
        <v>189</v>
      </c>
      <c r="BE666" s="241">
        <f>IF(N666="základní",J666,0)</f>
        <v>0</v>
      </c>
      <c r="BF666" s="241">
        <f>IF(N666="snížená",J666,0)</f>
        <v>0</v>
      </c>
      <c r="BG666" s="241">
        <f>IF(N666="zákl. přenesená",J666,0)</f>
        <v>0</v>
      </c>
      <c r="BH666" s="241">
        <f>IF(N666="sníž. přenesená",J666,0)</f>
        <v>0</v>
      </c>
      <c r="BI666" s="241">
        <f>IF(N666="nulová",J666,0)</f>
        <v>0</v>
      </c>
      <c r="BJ666" s="18" t="s">
        <v>80</v>
      </c>
      <c r="BK666" s="241">
        <f>ROUND(I666*H666,2)</f>
        <v>0</v>
      </c>
      <c r="BL666" s="18" t="s">
        <v>195</v>
      </c>
      <c r="BM666" s="240" t="s">
        <v>5287</v>
      </c>
    </row>
    <row r="667" s="2" customFormat="1">
      <c r="A667" s="39"/>
      <c r="B667" s="40"/>
      <c r="C667" s="41"/>
      <c r="D667" s="242" t="s">
        <v>197</v>
      </c>
      <c r="E667" s="41"/>
      <c r="F667" s="243" t="s">
        <v>5286</v>
      </c>
      <c r="G667" s="41"/>
      <c r="H667" s="41"/>
      <c r="I667" s="244"/>
      <c r="J667" s="41"/>
      <c r="K667" s="41"/>
      <c r="L667" s="45"/>
      <c r="M667" s="245"/>
      <c r="N667" s="246"/>
      <c r="O667" s="92"/>
      <c r="P667" s="92"/>
      <c r="Q667" s="92"/>
      <c r="R667" s="92"/>
      <c r="S667" s="92"/>
      <c r="T667" s="93"/>
      <c r="U667" s="39"/>
      <c r="V667" s="39"/>
      <c r="W667" s="39"/>
      <c r="X667" s="39"/>
      <c r="Y667" s="39"/>
      <c r="Z667" s="39"/>
      <c r="AA667" s="39"/>
      <c r="AB667" s="39"/>
      <c r="AC667" s="39"/>
      <c r="AD667" s="39"/>
      <c r="AE667" s="39"/>
      <c r="AT667" s="18" t="s">
        <v>197</v>
      </c>
      <c r="AU667" s="18" t="s">
        <v>80</v>
      </c>
    </row>
    <row r="668" s="2" customFormat="1">
      <c r="A668" s="39"/>
      <c r="B668" s="40"/>
      <c r="C668" s="41"/>
      <c r="D668" s="247" t="s">
        <v>198</v>
      </c>
      <c r="E668" s="41"/>
      <c r="F668" s="248" t="s">
        <v>5288</v>
      </c>
      <c r="G668" s="41"/>
      <c r="H668" s="41"/>
      <c r="I668" s="244"/>
      <c r="J668" s="41"/>
      <c r="K668" s="41"/>
      <c r="L668" s="45"/>
      <c r="M668" s="245"/>
      <c r="N668" s="246"/>
      <c r="O668" s="92"/>
      <c r="P668" s="92"/>
      <c r="Q668" s="92"/>
      <c r="R668" s="92"/>
      <c r="S668" s="92"/>
      <c r="T668" s="93"/>
      <c r="U668" s="39"/>
      <c r="V668" s="39"/>
      <c r="W668" s="39"/>
      <c r="X668" s="39"/>
      <c r="Y668" s="39"/>
      <c r="Z668" s="39"/>
      <c r="AA668" s="39"/>
      <c r="AB668" s="39"/>
      <c r="AC668" s="39"/>
      <c r="AD668" s="39"/>
      <c r="AE668" s="39"/>
      <c r="AT668" s="18" t="s">
        <v>198</v>
      </c>
      <c r="AU668" s="18" t="s">
        <v>80</v>
      </c>
    </row>
    <row r="669" s="14" customFormat="1">
      <c r="A669" s="14"/>
      <c r="B669" s="259"/>
      <c r="C669" s="260"/>
      <c r="D669" s="242" t="s">
        <v>200</v>
      </c>
      <c r="E669" s="261" t="s">
        <v>1</v>
      </c>
      <c r="F669" s="262" t="s">
        <v>5289</v>
      </c>
      <c r="G669" s="260"/>
      <c r="H669" s="263">
        <v>13.5</v>
      </c>
      <c r="I669" s="264"/>
      <c r="J669" s="260"/>
      <c r="K669" s="260"/>
      <c r="L669" s="265"/>
      <c r="M669" s="266"/>
      <c r="N669" s="267"/>
      <c r="O669" s="267"/>
      <c r="P669" s="267"/>
      <c r="Q669" s="267"/>
      <c r="R669" s="267"/>
      <c r="S669" s="267"/>
      <c r="T669" s="268"/>
      <c r="U669" s="14"/>
      <c r="V669" s="14"/>
      <c r="W669" s="14"/>
      <c r="X669" s="14"/>
      <c r="Y669" s="14"/>
      <c r="Z669" s="14"/>
      <c r="AA669" s="14"/>
      <c r="AB669" s="14"/>
      <c r="AC669" s="14"/>
      <c r="AD669" s="14"/>
      <c r="AE669" s="14"/>
      <c r="AT669" s="269" t="s">
        <v>200</v>
      </c>
      <c r="AU669" s="269" t="s">
        <v>80</v>
      </c>
      <c r="AV669" s="14" t="s">
        <v>82</v>
      </c>
      <c r="AW669" s="14" t="s">
        <v>30</v>
      </c>
      <c r="AX669" s="14" t="s">
        <v>73</v>
      </c>
      <c r="AY669" s="269" t="s">
        <v>189</v>
      </c>
    </row>
    <row r="670" s="15" customFormat="1">
      <c r="A670" s="15"/>
      <c r="B670" s="270"/>
      <c r="C670" s="271"/>
      <c r="D670" s="242" t="s">
        <v>200</v>
      </c>
      <c r="E670" s="272" t="s">
        <v>1</v>
      </c>
      <c r="F670" s="273" t="s">
        <v>207</v>
      </c>
      <c r="G670" s="271"/>
      <c r="H670" s="274">
        <v>13.5</v>
      </c>
      <c r="I670" s="275"/>
      <c r="J670" s="271"/>
      <c r="K670" s="271"/>
      <c r="L670" s="276"/>
      <c r="M670" s="277"/>
      <c r="N670" s="278"/>
      <c r="O670" s="278"/>
      <c r="P670" s="278"/>
      <c r="Q670" s="278"/>
      <c r="R670" s="278"/>
      <c r="S670" s="278"/>
      <c r="T670" s="279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  <c r="AE670" s="15"/>
      <c r="AT670" s="280" t="s">
        <v>200</v>
      </c>
      <c r="AU670" s="280" t="s">
        <v>80</v>
      </c>
      <c r="AV670" s="15" t="s">
        <v>195</v>
      </c>
      <c r="AW670" s="15" t="s">
        <v>30</v>
      </c>
      <c r="AX670" s="15" t="s">
        <v>80</v>
      </c>
      <c r="AY670" s="280" t="s">
        <v>189</v>
      </c>
    </row>
    <row r="671" s="2" customFormat="1" ht="24.15" customHeight="1">
      <c r="A671" s="39"/>
      <c r="B671" s="40"/>
      <c r="C671" s="228" t="s">
        <v>885</v>
      </c>
      <c r="D671" s="228" t="s">
        <v>191</v>
      </c>
      <c r="E671" s="229" t="s">
        <v>5290</v>
      </c>
      <c r="F671" s="230" t="s">
        <v>5291</v>
      </c>
      <c r="G671" s="231" t="s">
        <v>359</v>
      </c>
      <c r="H671" s="232">
        <v>5</v>
      </c>
      <c r="I671" s="233"/>
      <c r="J671" s="234">
        <f>ROUND(I671*H671,2)</f>
        <v>0</v>
      </c>
      <c r="K671" s="235"/>
      <c r="L671" s="45"/>
      <c r="M671" s="236" t="s">
        <v>1</v>
      </c>
      <c r="N671" s="237" t="s">
        <v>38</v>
      </c>
      <c r="O671" s="92"/>
      <c r="P671" s="238">
        <f>O671*H671</f>
        <v>0</v>
      </c>
      <c r="Q671" s="238">
        <v>0.217338</v>
      </c>
      <c r="R671" s="238">
        <f>Q671*H671</f>
        <v>1.0866899999999999</v>
      </c>
      <c r="S671" s="238">
        <v>0</v>
      </c>
      <c r="T671" s="239">
        <f>S671*H671</f>
        <v>0</v>
      </c>
      <c r="U671" s="39"/>
      <c r="V671" s="39"/>
      <c r="W671" s="39"/>
      <c r="X671" s="39"/>
      <c r="Y671" s="39"/>
      <c r="Z671" s="39"/>
      <c r="AA671" s="39"/>
      <c r="AB671" s="39"/>
      <c r="AC671" s="39"/>
      <c r="AD671" s="39"/>
      <c r="AE671" s="39"/>
      <c r="AR671" s="240" t="s">
        <v>195</v>
      </c>
      <c r="AT671" s="240" t="s">
        <v>191</v>
      </c>
      <c r="AU671" s="240" t="s">
        <v>80</v>
      </c>
      <c r="AY671" s="18" t="s">
        <v>189</v>
      </c>
      <c r="BE671" s="241">
        <f>IF(N671="základní",J671,0)</f>
        <v>0</v>
      </c>
      <c r="BF671" s="241">
        <f>IF(N671="snížená",J671,0)</f>
        <v>0</v>
      </c>
      <c r="BG671" s="241">
        <f>IF(N671="zákl. přenesená",J671,0)</f>
        <v>0</v>
      </c>
      <c r="BH671" s="241">
        <f>IF(N671="sníž. přenesená",J671,0)</f>
        <v>0</v>
      </c>
      <c r="BI671" s="241">
        <f>IF(N671="nulová",J671,0)</f>
        <v>0</v>
      </c>
      <c r="BJ671" s="18" t="s">
        <v>80</v>
      </c>
      <c r="BK671" s="241">
        <f>ROUND(I671*H671,2)</f>
        <v>0</v>
      </c>
      <c r="BL671" s="18" t="s">
        <v>195</v>
      </c>
      <c r="BM671" s="240" t="s">
        <v>5292</v>
      </c>
    </row>
    <row r="672" s="2" customFormat="1">
      <c r="A672" s="39"/>
      <c r="B672" s="40"/>
      <c r="C672" s="41"/>
      <c r="D672" s="242" t="s">
        <v>197</v>
      </c>
      <c r="E672" s="41"/>
      <c r="F672" s="243" t="s">
        <v>5291</v>
      </c>
      <c r="G672" s="41"/>
      <c r="H672" s="41"/>
      <c r="I672" s="244"/>
      <c r="J672" s="41"/>
      <c r="K672" s="41"/>
      <c r="L672" s="45"/>
      <c r="M672" s="245"/>
      <c r="N672" s="246"/>
      <c r="O672" s="92"/>
      <c r="P672" s="92"/>
      <c r="Q672" s="92"/>
      <c r="R672" s="92"/>
      <c r="S672" s="92"/>
      <c r="T672" s="93"/>
      <c r="U672" s="39"/>
      <c r="V672" s="39"/>
      <c r="W672" s="39"/>
      <c r="X672" s="39"/>
      <c r="Y672" s="39"/>
      <c r="Z672" s="39"/>
      <c r="AA672" s="39"/>
      <c r="AB672" s="39"/>
      <c r="AC672" s="39"/>
      <c r="AD672" s="39"/>
      <c r="AE672" s="39"/>
      <c r="AT672" s="18" t="s">
        <v>197</v>
      </c>
      <c r="AU672" s="18" t="s">
        <v>80</v>
      </c>
    </row>
    <row r="673" s="2" customFormat="1">
      <c r="A673" s="39"/>
      <c r="B673" s="40"/>
      <c r="C673" s="41"/>
      <c r="D673" s="247" t="s">
        <v>198</v>
      </c>
      <c r="E673" s="41"/>
      <c r="F673" s="248" t="s">
        <v>5293</v>
      </c>
      <c r="G673" s="41"/>
      <c r="H673" s="41"/>
      <c r="I673" s="244"/>
      <c r="J673" s="41"/>
      <c r="K673" s="41"/>
      <c r="L673" s="45"/>
      <c r="M673" s="245"/>
      <c r="N673" s="246"/>
      <c r="O673" s="92"/>
      <c r="P673" s="92"/>
      <c r="Q673" s="92"/>
      <c r="R673" s="92"/>
      <c r="S673" s="92"/>
      <c r="T673" s="93"/>
      <c r="U673" s="39"/>
      <c r="V673" s="39"/>
      <c r="W673" s="39"/>
      <c r="X673" s="39"/>
      <c r="Y673" s="39"/>
      <c r="Z673" s="39"/>
      <c r="AA673" s="39"/>
      <c r="AB673" s="39"/>
      <c r="AC673" s="39"/>
      <c r="AD673" s="39"/>
      <c r="AE673" s="39"/>
      <c r="AT673" s="18" t="s">
        <v>198</v>
      </c>
      <c r="AU673" s="18" t="s">
        <v>80</v>
      </c>
    </row>
    <row r="674" s="14" customFormat="1">
      <c r="A674" s="14"/>
      <c r="B674" s="259"/>
      <c r="C674" s="260"/>
      <c r="D674" s="242" t="s">
        <v>200</v>
      </c>
      <c r="E674" s="261" t="s">
        <v>1</v>
      </c>
      <c r="F674" s="262" t="s">
        <v>226</v>
      </c>
      <c r="G674" s="260"/>
      <c r="H674" s="263">
        <v>5</v>
      </c>
      <c r="I674" s="264"/>
      <c r="J674" s="260"/>
      <c r="K674" s="260"/>
      <c r="L674" s="265"/>
      <c r="M674" s="266"/>
      <c r="N674" s="267"/>
      <c r="O674" s="267"/>
      <c r="P674" s="267"/>
      <c r="Q674" s="267"/>
      <c r="R674" s="267"/>
      <c r="S674" s="267"/>
      <c r="T674" s="268"/>
      <c r="U674" s="14"/>
      <c r="V674" s="14"/>
      <c r="W674" s="14"/>
      <c r="X674" s="14"/>
      <c r="Y674" s="14"/>
      <c r="Z674" s="14"/>
      <c r="AA674" s="14"/>
      <c r="AB674" s="14"/>
      <c r="AC674" s="14"/>
      <c r="AD674" s="14"/>
      <c r="AE674" s="14"/>
      <c r="AT674" s="269" t="s">
        <v>200</v>
      </c>
      <c r="AU674" s="269" t="s">
        <v>80</v>
      </c>
      <c r="AV674" s="14" t="s">
        <v>82</v>
      </c>
      <c r="AW674" s="14" t="s">
        <v>30</v>
      </c>
      <c r="AX674" s="14" t="s">
        <v>73</v>
      </c>
      <c r="AY674" s="269" t="s">
        <v>189</v>
      </c>
    </row>
    <row r="675" s="15" customFormat="1">
      <c r="A675" s="15"/>
      <c r="B675" s="270"/>
      <c r="C675" s="271"/>
      <c r="D675" s="242" t="s">
        <v>200</v>
      </c>
      <c r="E675" s="272" t="s">
        <v>1</v>
      </c>
      <c r="F675" s="273" t="s">
        <v>207</v>
      </c>
      <c r="G675" s="271"/>
      <c r="H675" s="274">
        <v>5</v>
      </c>
      <c r="I675" s="275"/>
      <c r="J675" s="271"/>
      <c r="K675" s="271"/>
      <c r="L675" s="276"/>
      <c r="M675" s="277"/>
      <c r="N675" s="278"/>
      <c r="O675" s="278"/>
      <c r="P675" s="278"/>
      <c r="Q675" s="278"/>
      <c r="R675" s="278"/>
      <c r="S675" s="278"/>
      <c r="T675" s="279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  <c r="AE675" s="15"/>
      <c r="AT675" s="280" t="s">
        <v>200</v>
      </c>
      <c r="AU675" s="280" t="s">
        <v>80</v>
      </c>
      <c r="AV675" s="15" t="s">
        <v>195</v>
      </c>
      <c r="AW675" s="15" t="s">
        <v>30</v>
      </c>
      <c r="AX675" s="15" t="s">
        <v>80</v>
      </c>
      <c r="AY675" s="280" t="s">
        <v>189</v>
      </c>
    </row>
    <row r="676" s="2" customFormat="1" ht="21.75" customHeight="1">
      <c r="A676" s="39"/>
      <c r="B676" s="40"/>
      <c r="C676" s="281" t="s">
        <v>890</v>
      </c>
      <c r="D676" s="281" t="s">
        <v>273</v>
      </c>
      <c r="E676" s="282" t="s">
        <v>5294</v>
      </c>
      <c r="F676" s="283" t="s">
        <v>5295</v>
      </c>
      <c r="G676" s="284" t="s">
        <v>359</v>
      </c>
      <c r="H676" s="285">
        <v>5</v>
      </c>
      <c r="I676" s="286"/>
      <c r="J676" s="287">
        <f>ROUND(I676*H676,2)</f>
        <v>0</v>
      </c>
      <c r="K676" s="288"/>
      <c r="L676" s="289"/>
      <c r="M676" s="290" t="s">
        <v>1</v>
      </c>
      <c r="N676" s="291" t="s">
        <v>38</v>
      </c>
      <c r="O676" s="92"/>
      <c r="P676" s="238">
        <f>O676*H676</f>
        <v>0</v>
      </c>
      <c r="Q676" s="238">
        <v>0.080000000000000002</v>
      </c>
      <c r="R676" s="238">
        <f>Q676*H676</f>
        <v>0.40000000000000002</v>
      </c>
      <c r="S676" s="238">
        <v>0</v>
      </c>
      <c r="T676" s="239">
        <f>S676*H676</f>
        <v>0</v>
      </c>
      <c r="U676" s="39"/>
      <c r="V676" s="39"/>
      <c r="W676" s="39"/>
      <c r="X676" s="39"/>
      <c r="Y676" s="39"/>
      <c r="Z676" s="39"/>
      <c r="AA676" s="39"/>
      <c r="AB676" s="39"/>
      <c r="AC676" s="39"/>
      <c r="AD676" s="39"/>
      <c r="AE676" s="39"/>
      <c r="AR676" s="240" t="s">
        <v>247</v>
      </c>
      <c r="AT676" s="240" t="s">
        <v>273</v>
      </c>
      <c r="AU676" s="240" t="s">
        <v>80</v>
      </c>
      <c r="AY676" s="18" t="s">
        <v>189</v>
      </c>
      <c r="BE676" s="241">
        <f>IF(N676="základní",J676,0)</f>
        <v>0</v>
      </c>
      <c r="BF676" s="241">
        <f>IF(N676="snížená",J676,0)</f>
        <v>0</v>
      </c>
      <c r="BG676" s="241">
        <f>IF(N676="zákl. přenesená",J676,0)</f>
        <v>0</v>
      </c>
      <c r="BH676" s="241">
        <f>IF(N676="sníž. přenesená",J676,0)</f>
        <v>0</v>
      </c>
      <c r="BI676" s="241">
        <f>IF(N676="nulová",J676,0)</f>
        <v>0</v>
      </c>
      <c r="BJ676" s="18" t="s">
        <v>80</v>
      </c>
      <c r="BK676" s="241">
        <f>ROUND(I676*H676,2)</f>
        <v>0</v>
      </c>
      <c r="BL676" s="18" t="s">
        <v>195</v>
      </c>
      <c r="BM676" s="240" t="s">
        <v>5296</v>
      </c>
    </row>
    <row r="677" s="2" customFormat="1">
      <c r="A677" s="39"/>
      <c r="B677" s="40"/>
      <c r="C677" s="41"/>
      <c r="D677" s="242" t="s">
        <v>197</v>
      </c>
      <c r="E677" s="41"/>
      <c r="F677" s="243" t="s">
        <v>5295</v>
      </c>
      <c r="G677" s="41"/>
      <c r="H677" s="41"/>
      <c r="I677" s="244"/>
      <c r="J677" s="41"/>
      <c r="K677" s="41"/>
      <c r="L677" s="45"/>
      <c r="M677" s="245"/>
      <c r="N677" s="246"/>
      <c r="O677" s="92"/>
      <c r="P677" s="92"/>
      <c r="Q677" s="92"/>
      <c r="R677" s="92"/>
      <c r="S677" s="92"/>
      <c r="T677" s="93"/>
      <c r="U677" s="39"/>
      <c r="V677" s="39"/>
      <c r="W677" s="39"/>
      <c r="X677" s="39"/>
      <c r="Y677" s="39"/>
      <c r="Z677" s="39"/>
      <c r="AA677" s="39"/>
      <c r="AB677" s="39"/>
      <c r="AC677" s="39"/>
      <c r="AD677" s="39"/>
      <c r="AE677" s="39"/>
      <c r="AT677" s="18" t="s">
        <v>197</v>
      </c>
      <c r="AU677" s="18" t="s">
        <v>80</v>
      </c>
    </row>
    <row r="678" s="14" customFormat="1">
      <c r="A678" s="14"/>
      <c r="B678" s="259"/>
      <c r="C678" s="260"/>
      <c r="D678" s="242" t="s">
        <v>200</v>
      </c>
      <c r="E678" s="261" t="s">
        <v>1</v>
      </c>
      <c r="F678" s="262" t="s">
        <v>5228</v>
      </c>
      <c r="G678" s="260"/>
      <c r="H678" s="263">
        <v>5</v>
      </c>
      <c r="I678" s="264"/>
      <c r="J678" s="260"/>
      <c r="K678" s="260"/>
      <c r="L678" s="265"/>
      <c r="M678" s="266"/>
      <c r="N678" s="267"/>
      <c r="O678" s="267"/>
      <c r="P678" s="267"/>
      <c r="Q678" s="267"/>
      <c r="R678" s="267"/>
      <c r="S678" s="267"/>
      <c r="T678" s="268"/>
      <c r="U678" s="14"/>
      <c r="V678" s="14"/>
      <c r="W678" s="14"/>
      <c r="X678" s="14"/>
      <c r="Y678" s="14"/>
      <c r="Z678" s="14"/>
      <c r="AA678" s="14"/>
      <c r="AB678" s="14"/>
      <c r="AC678" s="14"/>
      <c r="AD678" s="14"/>
      <c r="AE678" s="14"/>
      <c r="AT678" s="269" t="s">
        <v>200</v>
      </c>
      <c r="AU678" s="269" t="s">
        <v>80</v>
      </c>
      <c r="AV678" s="14" t="s">
        <v>82</v>
      </c>
      <c r="AW678" s="14" t="s">
        <v>30</v>
      </c>
      <c r="AX678" s="14" t="s">
        <v>73</v>
      </c>
      <c r="AY678" s="269" t="s">
        <v>189</v>
      </c>
    </row>
    <row r="679" s="15" customFormat="1">
      <c r="A679" s="15"/>
      <c r="B679" s="270"/>
      <c r="C679" s="271"/>
      <c r="D679" s="242" t="s">
        <v>200</v>
      </c>
      <c r="E679" s="272" t="s">
        <v>1</v>
      </c>
      <c r="F679" s="273" t="s">
        <v>207</v>
      </c>
      <c r="G679" s="271"/>
      <c r="H679" s="274">
        <v>5</v>
      </c>
      <c r="I679" s="275"/>
      <c r="J679" s="271"/>
      <c r="K679" s="271"/>
      <c r="L679" s="276"/>
      <c r="M679" s="277"/>
      <c r="N679" s="278"/>
      <c r="O679" s="278"/>
      <c r="P679" s="278"/>
      <c r="Q679" s="278"/>
      <c r="R679" s="278"/>
      <c r="S679" s="278"/>
      <c r="T679" s="279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  <c r="AE679" s="15"/>
      <c r="AT679" s="280" t="s">
        <v>200</v>
      </c>
      <c r="AU679" s="280" t="s">
        <v>80</v>
      </c>
      <c r="AV679" s="15" t="s">
        <v>195</v>
      </c>
      <c r="AW679" s="15" t="s">
        <v>30</v>
      </c>
      <c r="AX679" s="15" t="s">
        <v>80</v>
      </c>
      <c r="AY679" s="280" t="s">
        <v>189</v>
      </c>
    </row>
    <row r="680" s="2" customFormat="1" ht="21.75" customHeight="1">
      <c r="A680" s="39"/>
      <c r="B680" s="40"/>
      <c r="C680" s="228" t="s">
        <v>898</v>
      </c>
      <c r="D680" s="228" t="s">
        <v>191</v>
      </c>
      <c r="E680" s="229" t="s">
        <v>5297</v>
      </c>
      <c r="F680" s="230" t="s">
        <v>5298</v>
      </c>
      <c r="G680" s="231" t="s">
        <v>466</v>
      </c>
      <c r="H680" s="232">
        <v>90</v>
      </c>
      <c r="I680" s="233"/>
      <c r="J680" s="234">
        <f>ROUND(I680*H680,2)</f>
        <v>0</v>
      </c>
      <c r="K680" s="235"/>
      <c r="L680" s="45"/>
      <c r="M680" s="236" t="s">
        <v>1</v>
      </c>
      <c r="N680" s="237" t="s">
        <v>38</v>
      </c>
      <c r="O680" s="92"/>
      <c r="P680" s="238">
        <f>O680*H680</f>
        <v>0</v>
      </c>
      <c r="Q680" s="238">
        <v>9.4500000000000007E-05</v>
      </c>
      <c r="R680" s="238">
        <f>Q680*H680</f>
        <v>0.0085050000000000004</v>
      </c>
      <c r="S680" s="238">
        <v>0</v>
      </c>
      <c r="T680" s="239">
        <f>S680*H680</f>
        <v>0</v>
      </c>
      <c r="U680" s="39"/>
      <c r="V680" s="39"/>
      <c r="W680" s="39"/>
      <c r="X680" s="39"/>
      <c r="Y680" s="39"/>
      <c r="Z680" s="39"/>
      <c r="AA680" s="39"/>
      <c r="AB680" s="39"/>
      <c r="AC680" s="39"/>
      <c r="AD680" s="39"/>
      <c r="AE680" s="39"/>
      <c r="AR680" s="240" t="s">
        <v>195</v>
      </c>
      <c r="AT680" s="240" t="s">
        <v>191</v>
      </c>
      <c r="AU680" s="240" t="s">
        <v>80</v>
      </c>
      <c r="AY680" s="18" t="s">
        <v>189</v>
      </c>
      <c r="BE680" s="241">
        <f>IF(N680="základní",J680,0)</f>
        <v>0</v>
      </c>
      <c r="BF680" s="241">
        <f>IF(N680="snížená",J680,0)</f>
        <v>0</v>
      </c>
      <c r="BG680" s="241">
        <f>IF(N680="zákl. přenesená",J680,0)</f>
        <v>0</v>
      </c>
      <c r="BH680" s="241">
        <f>IF(N680="sníž. přenesená",J680,0)</f>
        <v>0</v>
      </c>
      <c r="BI680" s="241">
        <f>IF(N680="nulová",J680,0)</f>
        <v>0</v>
      </c>
      <c r="BJ680" s="18" t="s">
        <v>80</v>
      </c>
      <c r="BK680" s="241">
        <f>ROUND(I680*H680,2)</f>
        <v>0</v>
      </c>
      <c r="BL680" s="18" t="s">
        <v>195</v>
      </c>
      <c r="BM680" s="240" t="s">
        <v>5299</v>
      </c>
    </row>
    <row r="681" s="2" customFormat="1">
      <c r="A681" s="39"/>
      <c r="B681" s="40"/>
      <c r="C681" s="41"/>
      <c r="D681" s="242" t="s">
        <v>197</v>
      </c>
      <c r="E681" s="41"/>
      <c r="F681" s="243" t="s">
        <v>5298</v>
      </c>
      <c r="G681" s="41"/>
      <c r="H681" s="41"/>
      <c r="I681" s="244"/>
      <c r="J681" s="41"/>
      <c r="K681" s="41"/>
      <c r="L681" s="45"/>
      <c r="M681" s="245"/>
      <c r="N681" s="246"/>
      <c r="O681" s="92"/>
      <c r="P681" s="92"/>
      <c r="Q681" s="92"/>
      <c r="R681" s="92"/>
      <c r="S681" s="92"/>
      <c r="T681" s="93"/>
      <c r="U681" s="39"/>
      <c r="V681" s="39"/>
      <c r="W681" s="39"/>
      <c r="X681" s="39"/>
      <c r="Y681" s="39"/>
      <c r="Z681" s="39"/>
      <c r="AA681" s="39"/>
      <c r="AB681" s="39"/>
      <c r="AC681" s="39"/>
      <c r="AD681" s="39"/>
      <c r="AE681" s="39"/>
      <c r="AT681" s="18" t="s">
        <v>197</v>
      </c>
      <c r="AU681" s="18" t="s">
        <v>80</v>
      </c>
    </row>
    <row r="682" s="2" customFormat="1">
      <c r="A682" s="39"/>
      <c r="B682" s="40"/>
      <c r="C682" s="41"/>
      <c r="D682" s="247" t="s">
        <v>198</v>
      </c>
      <c r="E682" s="41"/>
      <c r="F682" s="248" t="s">
        <v>5300</v>
      </c>
      <c r="G682" s="41"/>
      <c r="H682" s="41"/>
      <c r="I682" s="244"/>
      <c r="J682" s="41"/>
      <c r="K682" s="41"/>
      <c r="L682" s="45"/>
      <c r="M682" s="245"/>
      <c r="N682" s="246"/>
      <c r="O682" s="92"/>
      <c r="P682" s="92"/>
      <c r="Q682" s="92"/>
      <c r="R682" s="92"/>
      <c r="S682" s="92"/>
      <c r="T682" s="93"/>
      <c r="U682" s="39"/>
      <c r="V682" s="39"/>
      <c r="W682" s="39"/>
      <c r="X682" s="39"/>
      <c r="Y682" s="39"/>
      <c r="Z682" s="39"/>
      <c r="AA682" s="39"/>
      <c r="AB682" s="39"/>
      <c r="AC682" s="39"/>
      <c r="AD682" s="39"/>
      <c r="AE682" s="39"/>
      <c r="AT682" s="18" t="s">
        <v>198</v>
      </c>
      <c r="AU682" s="18" t="s">
        <v>80</v>
      </c>
    </row>
    <row r="683" s="14" customFormat="1">
      <c r="A683" s="14"/>
      <c r="B683" s="259"/>
      <c r="C683" s="260"/>
      <c r="D683" s="242" t="s">
        <v>200</v>
      </c>
      <c r="E683" s="261" t="s">
        <v>1</v>
      </c>
      <c r="F683" s="262" t="s">
        <v>1076</v>
      </c>
      <c r="G683" s="260"/>
      <c r="H683" s="263">
        <v>90</v>
      </c>
      <c r="I683" s="264"/>
      <c r="J683" s="260"/>
      <c r="K683" s="260"/>
      <c r="L683" s="265"/>
      <c r="M683" s="266"/>
      <c r="N683" s="267"/>
      <c r="O683" s="267"/>
      <c r="P683" s="267"/>
      <c r="Q683" s="267"/>
      <c r="R683" s="267"/>
      <c r="S683" s="267"/>
      <c r="T683" s="268"/>
      <c r="U683" s="14"/>
      <c r="V683" s="14"/>
      <c r="W683" s="14"/>
      <c r="X683" s="14"/>
      <c r="Y683" s="14"/>
      <c r="Z683" s="14"/>
      <c r="AA683" s="14"/>
      <c r="AB683" s="14"/>
      <c r="AC683" s="14"/>
      <c r="AD683" s="14"/>
      <c r="AE683" s="14"/>
      <c r="AT683" s="269" t="s">
        <v>200</v>
      </c>
      <c r="AU683" s="269" t="s">
        <v>80</v>
      </c>
      <c r="AV683" s="14" t="s">
        <v>82</v>
      </c>
      <c r="AW683" s="14" t="s">
        <v>30</v>
      </c>
      <c r="AX683" s="14" t="s">
        <v>73</v>
      </c>
      <c r="AY683" s="269" t="s">
        <v>189</v>
      </c>
    </row>
    <row r="684" s="15" customFormat="1">
      <c r="A684" s="15"/>
      <c r="B684" s="270"/>
      <c r="C684" s="271"/>
      <c r="D684" s="242" t="s">
        <v>200</v>
      </c>
      <c r="E684" s="272" t="s">
        <v>1</v>
      </c>
      <c r="F684" s="273" t="s">
        <v>207</v>
      </c>
      <c r="G684" s="271"/>
      <c r="H684" s="274">
        <v>90</v>
      </c>
      <c r="I684" s="275"/>
      <c r="J684" s="271"/>
      <c r="K684" s="271"/>
      <c r="L684" s="276"/>
      <c r="M684" s="277"/>
      <c r="N684" s="278"/>
      <c r="O684" s="278"/>
      <c r="P684" s="278"/>
      <c r="Q684" s="278"/>
      <c r="R684" s="278"/>
      <c r="S684" s="278"/>
      <c r="T684" s="279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  <c r="AE684" s="15"/>
      <c r="AT684" s="280" t="s">
        <v>200</v>
      </c>
      <c r="AU684" s="280" t="s">
        <v>80</v>
      </c>
      <c r="AV684" s="15" t="s">
        <v>195</v>
      </c>
      <c r="AW684" s="15" t="s">
        <v>30</v>
      </c>
      <c r="AX684" s="15" t="s">
        <v>80</v>
      </c>
      <c r="AY684" s="280" t="s">
        <v>189</v>
      </c>
    </row>
    <row r="685" s="12" customFormat="1" ht="25.92" customHeight="1">
      <c r="A685" s="12"/>
      <c r="B685" s="212"/>
      <c r="C685" s="213"/>
      <c r="D685" s="214" t="s">
        <v>72</v>
      </c>
      <c r="E685" s="215" t="s">
        <v>253</v>
      </c>
      <c r="F685" s="215" t="s">
        <v>5301</v>
      </c>
      <c r="G685" s="213"/>
      <c r="H685" s="213"/>
      <c r="I685" s="216"/>
      <c r="J685" s="217">
        <f>BK685</f>
        <v>0</v>
      </c>
      <c r="K685" s="213"/>
      <c r="L685" s="218"/>
      <c r="M685" s="219"/>
      <c r="N685" s="220"/>
      <c r="O685" s="220"/>
      <c r="P685" s="221">
        <f>SUM(P686:P698)</f>
        <v>0</v>
      </c>
      <c r="Q685" s="220"/>
      <c r="R685" s="221">
        <f>SUM(R686:R698)</f>
        <v>0.042075000000000001</v>
      </c>
      <c r="S685" s="220"/>
      <c r="T685" s="222">
        <f>SUM(T686:T698)</f>
        <v>0</v>
      </c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R685" s="223" t="s">
        <v>80</v>
      </c>
      <c r="AT685" s="224" t="s">
        <v>72</v>
      </c>
      <c r="AU685" s="224" t="s">
        <v>73</v>
      </c>
      <c r="AY685" s="223" t="s">
        <v>189</v>
      </c>
      <c r="BK685" s="225">
        <f>SUM(BK686:BK698)</f>
        <v>0</v>
      </c>
    </row>
    <row r="686" s="2" customFormat="1" ht="24.15" customHeight="1">
      <c r="A686" s="39"/>
      <c r="B686" s="40"/>
      <c r="C686" s="228" t="s">
        <v>903</v>
      </c>
      <c r="D686" s="228" t="s">
        <v>191</v>
      </c>
      <c r="E686" s="229" t="s">
        <v>5302</v>
      </c>
      <c r="F686" s="230" t="s">
        <v>5303</v>
      </c>
      <c r="G686" s="231" t="s">
        <v>301</v>
      </c>
      <c r="H686" s="232">
        <v>90</v>
      </c>
      <c r="I686" s="233"/>
      <c r="J686" s="234">
        <f>ROUND(I686*H686,2)</f>
        <v>0</v>
      </c>
      <c r="K686" s="235"/>
      <c r="L686" s="45"/>
      <c r="M686" s="236" t="s">
        <v>1</v>
      </c>
      <c r="N686" s="237" t="s">
        <v>38</v>
      </c>
      <c r="O686" s="92"/>
      <c r="P686" s="238">
        <f>O686*H686</f>
        <v>0</v>
      </c>
      <c r="Q686" s="238">
        <v>0.00046749999999999998</v>
      </c>
      <c r="R686" s="238">
        <f>Q686*H686</f>
        <v>0.042075000000000001</v>
      </c>
      <c r="S686" s="238">
        <v>0</v>
      </c>
      <c r="T686" s="239">
        <f>S686*H686</f>
        <v>0</v>
      </c>
      <c r="U686" s="39"/>
      <c r="V686" s="39"/>
      <c r="W686" s="39"/>
      <c r="X686" s="39"/>
      <c r="Y686" s="39"/>
      <c r="Z686" s="39"/>
      <c r="AA686" s="39"/>
      <c r="AB686" s="39"/>
      <c r="AC686" s="39"/>
      <c r="AD686" s="39"/>
      <c r="AE686" s="39"/>
      <c r="AR686" s="240" t="s">
        <v>195</v>
      </c>
      <c r="AT686" s="240" t="s">
        <v>191</v>
      </c>
      <c r="AU686" s="240" t="s">
        <v>80</v>
      </c>
      <c r="AY686" s="18" t="s">
        <v>189</v>
      </c>
      <c r="BE686" s="241">
        <f>IF(N686="základní",J686,0)</f>
        <v>0</v>
      </c>
      <c r="BF686" s="241">
        <f>IF(N686="snížená",J686,0)</f>
        <v>0</v>
      </c>
      <c r="BG686" s="241">
        <f>IF(N686="zákl. přenesená",J686,0)</f>
        <v>0</v>
      </c>
      <c r="BH686" s="241">
        <f>IF(N686="sníž. přenesená",J686,0)</f>
        <v>0</v>
      </c>
      <c r="BI686" s="241">
        <f>IF(N686="nulová",J686,0)</f>
        <v>0</v>
      </c>
      <c r="BJ686" s="18" t="s">
        <v>80</v>
      </c>
      <c r="BK686" s="241">
        <f>ROUND(I686*H686,2)</f>
        <v>0</v>
      </c>
      <c r="BL686" s="18" t="s">
        <v>195</v>
      </c>
      <c r="BM686" s="240" t="s">
        <v>5304</v>
      </c>
    </row>
    <row r="687" s="2" customFormat="1">
      <c r="A687" s="39"/>
      <c r="B687" s="40"/>
      <c r="C687" s="41"/>
      <c r="D687" s="242" t="s">
        <v>197</v>
      </c>
      <c r="E687" s="41"/>
      <c r="F687" s="243" t="s">
        <v>5303</v>
      </c>
      <c r="G687" s="41"/>
      <c r="H687" s="41"/>
      <c r="I687" s="244"/>
      <c r="J687" s="41"/>
      <c r="K687" s="41"/>
      <c r="L687" s="45"/>
      <c r="M687" s="245"/>
      <c r="N687" s="246"/>
      <c r="O687" s="92"/>
      <c r="P687" s="92"/>
      <c r="Q687" s="92"/>
      <c r="R687" s="92"/>
      <c r="S687" s="92"/>
      <c r="T687" s="93"/>
      <c r="U687" s="39"/>
      <c r="V687" s="39"/>
      <c r="W687" s="39"/>
      <c r="X687" s="39"/>
      <c r="Y687" s="39"/>
      <c r="Z687" s="39"/>
      <c r="AA687" s="39"/>
      <c r="AB687" s="39"/>
      <c r="AC687" s="39"/>
      <c r="AD687" s="39"/>
      <c r="AE687" s="39"/>
      <c r="AT687" s="18" t="s">
        <v>197</v>
      </c>
      <c r="AU687" s="18" t="s">
        <v>80</v>
      </c>
    </row>
    <row r="688" s="2" customFormat="1">
      <c r="A688" s="39"/>
      <c r="B688" s="40"/>
      <c r="C688" s="41"/>
      <c r="D688" s="247" t="s">
        <v>198</v>
      </c>
      <c r="E688" s="41"/>
      <c r="F688" s="248" t="s">
        <v>5305</v>
      </c>
      <c r="G688" s="41"/>
      <c r="H688" s="41"/>
      <c r="I688" s="244"/>
      <c r="J688" s="41"/>
      <c r="K688" s="41"/>
      <c r="L688" s="45"/>
      <c r="M688" s="245"/>
      <c r="N688" s="246"/>
      <c r="O688" s="92"/>
      <c r="P688" s="92"/>
      <c r="Q688" s="92"/>
      <c r="R688" s="92"/>
      <c r="S688" s="92"/>
      <c r="T688" s="93"/>
      <c r="U688" s="39"/>
      <c r="V688" s="39"/>
      <c r="W688" s="39"/>
      <c r="X688" s="39"/>
      <c r="Y688" s="39"/>
      <c r="Z688" s="39"/>
      <c r="AA688" s="39"/>
      <c r="AB688" s="39"/>
      <c r="AC688" s="39"/>
      <c r="AD688" s="39"/>
      <c r="AE688" s="39"/>
      <c r="AT688" s="18" t="s">
        <v>198</v>
      </c>
      <c r="AU688" s="18" t="s">
        <v>80</v>
      </c>
    </row>
    <row r="689" s="14" customFormat="1">
      <c r="A689" s="14"/>
      <c r="B689" s="259"/>
      <c r="C689" s="260"/>
      <c r="D689" s="242" t="s">
        <v>200</v>
      </c>
      <c r="E689" s="261" t="s">
        <v>1</v>
      </c>
      <c r="F689" s="262" t="s">
        <v>5306</v>
      </c>
      <c r="G689" s="260"/>
      <c r="H689" s="263">
        <v>90</v>
      </c>
      <c r="I689" s="264"/>
      <c r="J689" s="260"/>
      <c r="K689" s="260"/>
      <c r="L689" s="265"/>
      <c r="M689" s="266"/>
      <c r="N689" s="267"/>
      <c r="O689" s="267"/>
      <c r="P689" s="267"/>
      <c r="Q689" s="267"/>
      <c r="R689" s="267"/>
      <c r="S689" s="267"/>
      <c r="T689" s="268"/>
      <c r="U689" s="14"/>
      <c r="V689" s="14"/>
      <c r="W689" s="14"/>
      <c r="X689" s="14"/>
      <c r="Y689" s="14"/>
      <c r="Z689" s="14"/>
      <c r="AA689" s="14"/>
      <c r="AB689" s="14"/>
      <c r="AC689" s="14"/>
      <c r="AD689" s="14"/>
      <c r="AE689" s="14"/>
      <c r="AT689" s="269" t="s">
        <v>200</v>
      </c>
      <c r="AU689" s="269" t="s">
        <v>80</v>
      </c>
      <c r="AV689" s="14" t="s">
        <v>82</v>
      </c>
      <c r="AW689" s="14" t="s">
        <v>30</v>
      </c>
      <c r="AX689" s="14" t="s">
        <v>73</v>
      </c>
      <c r="AY689" s="269" t="s">
        <v>189</v>
      </c>
    </row>
    <row r="690" s="15" customFormat="1">
      <c r="A690" s="15"/>
      <c r="B690" s="270"/>
      <c r="C690" s="271"/>
      <c r="D690" s="242" t="s">
        <v>200</v>
      </c>
      <c r="E690" s="272" t="s">
        <v>1</v>
      </c>
      <c r="F690" s="273" t="s">
        <v>207</v>
      </c>
      <c r="G690" s="271"/>
      <c r="H690" s="274">
        <v>90</v>
      </c>
      <c r="I690" s="275"/>
      <c r="J690" s="271"/>
      <c r="K690" s="271"/>
      <c r="L690" s="276"/>
      <c r="M690" s="277"/>
      <c r="N690" s="278"/>
      <c r="O690" s="278"/>
      <c r="P690" s="278"/>
      <c r="Q690" s="278"/>
      <c r="R690" s="278"/>
      <c r="S690" s="278"/>
      <c r="T690" s="279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  <c r="AE690" s="15"/>
      <c r="AT690" s="280" t="s">
        <v>200</v>
      </c>
      <c r="AU690" s="280" t="s">
        <v>80</v>
      </c>
      <c r="AV690" s="15" t="s">
        <v>195</v>
      </c>
      <c r="AW690" s="15" t="s">
        <v>30</v>
      </c>
      <c r="AX690" s="15" t="s">
        <v>80</v>
      </c>
      <c r="AY690" s="280" t="s">
        <v>189</v>
      </c>
    </row>
    <row r="691" s="2" customFormat="1" ht="33" customHeight="1">
      <c r="A691" s="39"/>
      <c r="B691" s="40"/>
      <c r="C691" s="228" t="s">
        <v>911</v>
      </c>
      <c r="D691" s="228" t="s">
        <v>191</v>
      </c>
      <c r="E691" s="229" t="s">
        <v>5307</v>
      </c>
      <c r="F691" s="230" t="s">
        <v>5308</v>
      </c>
      <c r="G691" s="231" t="s">
        <v>301</v>
      </c>
      <c r="H691" s="232">
        <v>9.0749999999999993</v>
      </c>
      <c r="I691" s="233"/>
      <c r="J691" s="234">
        <f>ROUND(I691*H691,2)</f>
        <v>0</v>
      </c>
      <c r="K691" s="235"/>
      <c r="L691" s="45"/>
      <c r="M691" s="236" t="s">
        <v>1</v>
      </c>
      <c r="N691" s="237" t="s">
        <v>38</v>
      </c>
      <c r="O691" s="92"/>
      <c r="P691" s="238">
        <f>O691*H691</f>
        <v>0</v>
      </c>
      <c r="Q691" s="238">
        <v>0</v>
      </c>
      <c r="R691" s="238">
        <f>Q691*H691</f>
        <v>0</v>
      </c>
      <c r="S691" s="238">
        <v>0</v>
      </c>
      <c r="T691" s="239">
        <f>S691*H691</f>
        <v>0</v>
      </c>
      <c r="U691" s="39"/>
      <c r="V691" s="39"/>
      <c r="W691" s="39"/>
      <c r="X691" s="39"/>
      <c r="Y691" s="39"/>
      <c r="Z691" s="39"/>
      <c r="AA691" s="39"/>
      <c r="AB691" s="39"/>
      <c r="AC691" s="39"/>
      <c r="AD691" s="39"/>
      <c r="AE691" s="39"/>
      <c r="AR691" s="240" t="s">
        <v>195</v>
      </c>
      <c r="AT691" s="240" t="s">
        <v>191</v>
      </c>
      <c r="AU691" s="240" t="s">
        <v>80</v>
      </c>
      <c r="AY691" s="18" t="s">
        <v>189</v>
      </c>
      <c r="BE691" s="241">
        <f>IF(N691="základní",J691,0)</f>
        <v>0</v>
      </c>
      <c r="BF691" s="241">
        <f>IF(N691="snížená",J691,0)</f>
        <v>0</v>
      </c>
      <c r="BG691" s="241">
        <f>IF(N691="zákl. přenesená",J691,0)</f>
        <v>0</v>
      </c>
      <c r="BH691" s="241">
        <f>IF(N691="sníž. přenesená",J691,0)</f>
        <v>0</v>
      </c>
      <c r="BI691" s="241">
        <f>IF(N691="nulová",J691,0)</f>
        <v>0</v>
      </c>
      <c r="BJ691" s="18" t="s">
        <v>80</v>
      </c>
      <c r="BK691" s="241">
        <f>ROUND(I691*H691,2)</f>
        <v>0</v>
      </c>
      <c r="BL691" s="18" t="s">
        <v>195</v>
      </c>
      <c r="BM691" s="240" t="s">
        <v>5309</v>
      </c>
    </row>
    <row r="692" s="2" customFormat="1">
      <c r="A692" s="39"/>
      <c r="B692" s="40"/>
      <c r="C692" s="41"/>
      <c r="D692" s="242" t="s">
        <v>197</v>
      </c>
      <c r="E692" s="41"/>
      <c r="F692" s="243" t="s">
        <v>5308</v>
      </c>
      <c r="G692" s="41"/>
      <c r="H692" s="41"/>
      <c r="I692" s="244"/>
      <c r="J692" s="41"/>
      <c r="K692" s="41"/>
      <c r="L692" s="45"/>
      <c r="M692" s="245"/>
      <c r="N692" s="246"/>
      <c r="O692" s="92"/>
      <c r="P692" s="92"/>
      <c r="Q692" s="92"/>
      <c r="R692" s="92"/>
      <c r="S692" s="92"/>
      <c r="T692" s="93"/>
      <c r="U692" s="39"/>
      <c r="V692" s="39"/>
      <c r="W692" s="39"/>
      <c r="X692" s="39"/>
      <c r="Y692" s="39"/>
      <c r="Z692" s="39"/>
      <c r="AA692" s="39"/>
      <c r="AB692" s="39"/>
      <c r="AC692" s="39"/>
      <c r="AD692" s="39"/>
      <c r="AE692" s="39"/>
      <c r="AT692" s="18" t="s">
        <v>197</v>
      </c>
      <c r="AU692" s="18" t="s">
        <v>80</v>
      </c>
    </row>
    <row r="693" s="2" customFormat="1">
      <c r="A693" s="39"/>
      <c r="B693" s="40"/>
      <c r="C693" s="41"/>
      <c r="D693" s="247" t="s">
        <v>198</v>
      </c>
      <c r="E693" s="41"/>
      <c r="F693" s="248" t="s">
        <v>5310</v>
      </c>
      <c r="G693" s="41"/>
      <c r="H693" s="41"/>
      <c r="I693" s="244"/>
      <c r="J693" s="41"/>
      <c r="K693" s="41"/>
      <c r="L693" s="45"/>
      <c r="M693" s="245"/>
      <c r="N693" s="246"/>
      <c r="O693" s="92"/>
      <c r="P693" s="92"/>
      <c r="Q693" s="92"/>
      <c r="R693" s="92"/>
      <c r="S693" s="92"/>
      <c r="T693" s="93"/>
      <c r="U693" s="39"/>
      <c r="V693" s="39"/>
      <c r="W693" s="39"/>
      <c r="X693" s="39"/>
      <c r="Y693" s="39"/>
      <c r="Z693" s="39"/>
      <c r="AA693" s="39"/>
      <c r="AB693" s="39"/>
      <c r="AC693" s="39"/>
      <c r="AD693" s="39"/>
      <c r="AE693" s="39"/>
      <c r="AT693" s="18" t="s">
        <v>198</v>
      </c>
      <c r="AU693" s="18" t="s">
        <v>80</v>
      </c>
    </row>
    <row r="694" s="13" customFormat="1">
      <c r="A694" s="13"/>
      <c r="B694" s="249"/>
      <c r="C694" s="250"/>
      <c r="D694" s="242" t="s">
        <v>200</v>
      </c>
      <c r="E694" s="251" t="s">
        <v>1</v>
      </c>
      <c r="F694" s="252" t="s">
        <v>4961</v>
      </c>
      <c r="G694" s="250"/>
      <c r="H694" s="251" t="s">
        <v>1</v>
      </c>
      <c r="I694" s="253"/>
      <c r="J694" s="250"/>
      <c r="K694" s="250"/>
      <c r="L694" s="254"/>
      <c r="M694" s="255"/>
      <c r="N694" s="256"/>
      <c r="O694" s="256"/>
      <c r="P694" s="256"/>
      <c r="Q694" s="256"/>
      <c r="R694" s="256"/>
      <c r="S694" s="256"/>
      <c r="T694" s="257"/>
      <c r="U694" s="13"/>
      <c r="V694" s="13"/>
      <c r="W694" s="13"/>
      <c r="X694" s="13"/>
      <c r="Y694" s="13"/>
      <c r="Z694" s="13"/>
      <c r="AA694" s="13"/>
      <c r="AB694" s="13"/>
      <c r="AC694" s="13"/>
      <c r="AD694" s="13"/>
      <c r="AE694" s="13"/>
      <c r="AT694" s="258" t="s">
        <v>200</v>
      </c>
      <c r="AU694" s="258" t="s">
        <v>80</v>
      </c>
      <c r="AV694" s="13" t="s">
        <v>80</v>
      </c>
      <c r="AW694" s="13" t="s">
        <v>30</v>
      </c>
      <c r="AX694" s="13" t="s">
        <v>73</v>
      </c>
      <c r="AY694" s="258" t="s">
        <v>189</v>
      </c>
    </row>
    <row r="695" s="13" customFormat="1">
      <c r="A695" s="13"/>
      <c r="B695" s="249"/>
      <c r="C695" s="250"/>
      <c r="D695" s="242" t="s">
        <v>200</v>
      </c>
      <c r="E695" s="251" t="s">
        <v>1</v>
      </c>
      <c r="F695" s="252" t="s">
        <v>4962</v>
      </c>
      <c r="G695" s="250"/>
      <c r="H695" s="251" t="s">
        <v>1</v>
      </c>
      <c r="I695" s="253"/>
      <c r="J695" s="250"/>
      <c r="K695" s="250"/>
      <c r="L695" s="254"/>
      <c r="M695" s="255"/>
      <c r="N695" s="256"/>
      <c r="O695" s="256"/>
      <c r="P695" s="256"/>
      <c r="Q695" s="256"/>
      <c r="R695" s="256"/>
      <c r="S695" s="256"/>
      <c r="T695" s="257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T695" s="258" t="s">
        <v>200</v>
      </c>
      <c r="AU695" s="258" t="s">
        <v>80</v>
      </c>
      <c r="AV695" s="13" t="s">
        <v>80</v>
      </c>
      <c r="AW695" s="13" t="s">
        <v>30</v>
      </c>
      <c r="AX695" s="13" t="s">
        <v>73</v>
      </c>
      <c r="AY695" s="258" t="s">
        <v>189</v>
      </c>
    </row>
    <row r="696" s="14" customFormat="1">
      <c r="A696" s="14"/>
      <c r="B696" s="259"/>
      <c r="C696" s="260"/>
      <c r="D696" s="242" t="s">
        <v>200</v>
      </c>
      <c r="E696" s="261" t="s">
        <v>1</v>
      </c>
      <c r="F696" s="262" t="s">
        <v>4963</v>
      </c>
      <c r="G696" s="260"/>
      <c r="H696" s="263">
        <v>1.2649999999999999</v>
      </c>
      <c r="I696" s="264"/>
      <c r="J696" s="260"/>
      <c r="K696" s="260"/>
      <c r="L696" s="265"/>
      <c r="M696" s="266"/>
      <c r="N696" s="267"/>
      <c r="O696" s="267"/>
      <c r="P696" s="267"/>
      <c r="Q696" s="267"/>
      <c r="R696" s="267"/>
      <c r="S696" s="267"/>
      <c r="T696" s="268"/>
      <c r="U696" s="14"/>
      <c r="V696" s="14"/>
      <c r="W696" s="14"/>
      <c r="X696" s="14"/>
      <c r="Y696" s="14"/>
      <c r="Z696" s="14"/>
      <c r="AA696" s="14"/>
      <c r="AB696" s="14"/>
      <c r="AC696" s="14"/>
      <c r="AD696" s="14"/>
      <c r="AE696" s="14"/>
      <c r="AT696" s="269" t="s">
        <v>200</v>
      </c>
      <c r="AU696" s="269" t="s">
        <v>80</v>
      </c>
      <c r="AV696" s="14" t="s">
        <v>82</v>
      </c>
      <c r="AW696" s="14" t="s">
        <v>30</v>
      </c>
      <c r="AX696" s="14" t="s">
        <v>73</v>
      </c>
      <c r="AY696" s="269" t="s">
        <v>189</v>
      </c>
    </row>
    <row r="697" s="14" customFormat="1">
      <c r="A697" s="14"/>
      <c r="B697" s="259"/>
      <c r="C697" s="260"/>
      <c r="D697" s="242" t="s">
        <v>200</v>
      </c>
      <c r="E697" s="261" t="s">
        <v>1</v>
      </c>
      <c r="F697" s="262" t="s">
        <v>4964</v>
      </c>
      <c r="G697" s="260"/>
      <c r="H697" s="263">
        <v>7.8099999999999996</v>
      </c>
      <c r="I697" s="264"/>
      <c r="J697" s="260"/>
      <c r="K697" s="260"/>
      <c r="L697" s="265"/>
      <c r="M697" s="266"/>
      <c r="N697" s="267"/>
      <c r="O697" s="267"/>
      <c r="P697" s="267"/>
      <c r="Q697" s="267"/>
      <c r="R697" s="267"/>
      <c r="S697" s="267"/>
      <c r="T697" s="268"/>
      <c r="U697" s="14"/>
      <c r="V697" s="14"/>
      <c r="W697" s="14"/>
      <c r="X697" s="14"/>
      <c r="Y697" s="14"/>
      <c r="Z697" s="14"/>
      <c r="AA697" s="14"/>
      <c r="AB697" s="14"/>
      <c r="AC697" s="14"/>
      <c r="AD697" s="14"/>
      <c r="AE697" s="14"/>
      <c r="AT697" s="269" t="s">
        <v>200</v>
      </c>
      <c r="AU697" s="269" t="s">
        <v>80</v>
      </c>
      <c r="AV697" s="14" t="s">
        <v>82</v>
      </c>
      <c r="AW697" s="14" t="s">
        <v>30</v>
      </c>
      <c r="AX697" s="14" t="s">
        <v>73</v>
      </c>
      <c r="AY697" s="269" t="s">
        <v>189</v>
      </c>
    </row>
    <row r="698" s="15" customFormat="1">
      <c r="A698" s="15"/>
      <c r="B698" s="270"/>
      <c r="C698" s="271"/>
      <c r="D698" s="242" t="s">
        <v>200</v>
      </c>
      <c r="E698" s="272" t="s">
        <v>1</v>
      </c>
      <c r="F698" s="273" t="s">
        <v>207</v>
      </c>
      <c r="G698" s="271"/>
      <c r="H698" s="274">
        <v>9.0749999999999993</v>
      </c>
      <c r="I698" s="275"/>
      <c r="J698" s="271"/>
      <c r="K698" s="271"/>
      <c r="L698" s="276"/>
      <c r="M698" s="277"/>
      <c r="N698" s="278"/>
      <c r="O698" s="278"/>
      <c r="P698" s="278"/>
      <c r="Q698" s="278"/>
      <c r="R698" s="278"/>
      <c r="S698" s="278"/>
      <c r="T698" s="279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  <c r="AE698" s="15"/>
      <c r="AT698" s="280" t="s">
        <v>200</v>
      </c>
      <c r="AU698" s="280" t="s">
        <v>80</v>
      </c>
      <c r="AV698" s="15" t="s">
        <v>195</v>
      </c>
      <c r="AW698" s="15" t="s">
        <v>30</v>
      </c>
      <c r="AX698" s="15" t="s">
        <v>80</v>
      </c>
      <c r="AY698" s="280" t="s">
        <v>189</v>
      </c>
    </row>
    <row r="699" s="12" customFormat="1" ht="25.92" customHeight="1">
      <c r="A699" s="12"/>
      <c r="B699" s="212"/>
      <c r="C699" s="213"/>
      <c r="D699" s="214" t="s">
        <v>72</v>
      </c>
      <c r="E699" s="215" t="s">
        <v>1154</v>
      </c>
      <c r="F699" s="215" t="s">
        <v>5311</v>
      </c>
      <c r="G699" s="213"/>
      <c r="H699" s="213"/>
      <c r="I699" s="216"/>
      <c r="J699" s="217">
        <f>BK699</f>
        <v>0</v>
      </c>
      <c r="K699" s="213"/>
      <c r="L699" s="218"/>
      <c r="M699" s="219"/>
      <c r="N699" s="220"/>
      <c r="O699" s="220"/>
      <c r="P699" s="221">
        <f>SUM(P700:P713)</f>
        <v>0</v>
      </c>
      <c r="Q699" s="220"/>
      <c r="R699" s="221">
        <f>SUM(R700:R713)</f>
        <v>0</v>
      </c>
      <c r="S699" s="220"/>
      <c r="T699" s="222">
        <f>SUM(T700:T713)</f>
        <v>0</v>
      </c>
      <c r="U699" s="12"/>
      <c r="V699" s="12"/>
      <c r="W699" s="12"/>
      <c r="X699" s="12"/>
      <c r="Y699" s="12"/>
      <c r="Z699" s="12"/>
      <c r="AA699" s="12"/>
      <c r="AB699" s="12"/>
      <c r="AC699" s="12"/>
      <c r="AD699" s="12"/>
      <c r="AE699" s="12"/>
      <c r="AR699" s="223" t="s">
        <v>80</v>
      </c>
      <c r="AT699" s="224" t="s">
        <v>72</v>
      </c>
      <c r="AU699" s="224" t="s">
        <v>73</v>
      </c>
      <c r="AY699" s="223" t="s">
        <v>189</v>
      </c>
      <c r="BK699" s="225">
        <f>SUM(BK700:BK713)</f>
        <v>0</v>
      </c>
    </row>
    <row r="700" s="2" customFormat="1" ht="16.5" customHeight="1">
      <c r="A700" s="39"/>
      <c r="B700" s="40"/>
      <c r="C700" s="228" t="s">
        <v>921</v>
      </c>
      <c r="D700" s="228" t="s">
        <v>191</v>
      </c>
      <c r="E700" s="229" t="s">
        <v>5312</v>
      </c>
      <c r="F700" s="230" t="s">
        <v>5313</v>
      </c>
      <c r="G700" s="231" t="s">
        <v>256</v>
      </c>
      <c r="H700" s="232">
        <v>5.5359999999999996</v>
      </c>
      <c r="I700" s="233"/>
      <c r="J700" s="234">
        <f>ROUND(I700*H700,2)</f>
        <v>0</v>
      </c>
      <c r="K700" s="235"/>
      <c r="L700" s="45"/>
      <c r="M700" s="236" t="s">
        <v>1</v>
      </c>
      <c r="N700" s="237" t="s">
        <v>38</v>
      </c>
      <c r="O700" s="92"/>
      <c r="P700" s="238">
        <f>O700*H700</f>
        <v>0</v>
      </c>
      <c r="Q700" s="238">
        <v>0</v>
      </c>
      <c r="R700" s="238">
        <f>Q700*H700</f>
        <v>0</v>
      </c>
      <c r="S700" s="238">
        <v>0</v>
      </c>
      <c r="T700" s="239">
        <f>S700*H700</f>
        <v>0</v>
      </c>
      <c r="U700" s="39"/>
      <c r="V700" s="39"/>
      <c r="W700" s="39"/>
      <c r="X700" s="39"/>
      <c r="Y700" s="39"/>
      <c r="Z700" s="39"/>
      <c r="AA700" s="39"/>
      <c r="AB700" s="39"/>
      <c r="AC700" s="39"/>
      <c r="AD700" s="39"/>
      <c r="AE700" s="39"/>
      <c r="AR700" s="240" t="s">
        <v>195</v>
      </c>
      <c r="AT700" s="240" t="s">
        <v>191</v>
      </c>
      <c r="AU700" s="240" t="s">
        <v>80</v>
      </c>
      <c r="AY700" s="18" t="s">
        <v>189</v>
      </c>
      <c r="BE700" s="241">
        <f>IF(N700="základní",J700,0)</f>
        <v>0</v>
      </c>
      <c r="BF700" s="241">
        <f>IF(N700="snížená",J700,0)</f>
        <v>0</v>
      </c>
      <c r="BG700" s="241">
        <f>IF(N700="zákl. přenesená",J700,0)</f>
        <v>0</v>
      </c>
      <c r="BH700" s="241">
        <f>IF(N700="sníž. přenesená",J700,0)</f>
        <v>0</v>
      </c>
      <c r="BI700" s="241">
        <f>IF(N700="nulová",J700,0)</f>
        <v>0</v>
      </c>
      <c r="BJ700" s="18" t="s">
        <v>80</v>
      </c>
      <c r="BK700" s="241">
        <f>ROUND(I700*H700,2)</f>
        <v>0</v>
      </c>
      <c r="BL700" s="18" t="s">
        <v>195</v>
      </c>
      <c r="BM700" s="240" t="s">
        <v>5314</v>
      </c>
    </row>
    <row r="701" s="2" customFormat="1">
      <c r="A701" s="39"/>
      <c r="B701" s="40"/>
      <c r="C701" s="41"/>
      <c r="D701" s="242" t="s">
        <v>197</v>
      </c>
      <c r="E701" s="41"/>
      <c r="F701" s="243" t="s">
        <v>5313</v>
      </c>
      <c r="G701" s="41"/>
      <c r="H701" s="41"/>
      <c r="I701" s="244"/>
      <c r="J701" s="41"/>
      <c r="K701" s="41"/>
      <c r="L701" s="45"/>
      <c r="M701" s="245"/>
      <c r="N701" s="246"/>
      <c r="O701" s="92"/>
      <c r="P701" s="92"/>
      <c r="Q701" s="92"/>
      <c r="R701" s="92"/>
      <c r="S701" s="92"/>
      <c r="T701" s="93"/>
      <c r="U701" s="39"/>
      <c r="V701" s="39"/>
      <c r="W701" s="39"/>
      <c r="X701" s="39"/>
      <c r="Y701" s="39"/>
      <c r="Z701" s="39"/>
      <c r="AA701" s="39"/>
      <c r="AB701" s="39"/>
      <c r="AC701" s="39"/>
      <c r="AD701" s="39"/>
      <c r="AE701" s="39"/>
      <c r="AT701" s="18" t="s">
        <v>197</v>
      </c>
      <c r="AU701" s="18" t="s">
        <v>80</v>
      </c>
    </row>
    <row r="702" s="2" customFormat="1">
      <c r="A702" s="39"/>
      <c r="B702" s="40"/>
      <c r="C702" s="41"/>
      <c r="D702" s="247" t="s">
        <v>198</v>
      </c>
      <c r="E702" s="41"/>
      <c r="F702" s="248" t="s">
        <v>5315</v>
      </c>
      <c r="G702" s="41"/>
      <c r="H702" s="41"/>
      <c r="I702" s="244"/>
      <c r="J702" s="41"/>
      <c r="K702" s="41"/>
      <c r="L702" s="45"/>
      <c r="M702" s="245"/>
      <c r="N702" s="246"/>
      <c r="O702" s="92"/>
      <c r="P702" s="92"/>
      <c r="Q702" s="92"/>
      <c r="R702" s="92"/>
      <c r="S702" s="92"/>
      <c r="T702" s="93"/>
      <c r="U702" s="39"/>
      <c r="V702" s="39"/>
      <c r="W702" s="39"/>
      <c r="X702" s="39"/>
      <c r="Y702" s="39"/>
      <c r="Z702" s="39"/>
      <c r="AA702" s="39"/>
      <c r="AB702" s="39"/>
      <c r="AC702" s="39"/>
      <c r="AD702" s="39"/>
      <c r="AE702" s="39"/>
      <c r="AT702" s="18" t="s">
        <v>198</v>
      </c>
      <c r="AU702" s="18" t="s">
        <v>80</v>
      </c>
    </row>
    <row r="703" s="2" customFormat="1" ht="24.15" customHeight="1">
      <c r="A703" s="39"/>
      <c r="B703" s="40"/>
      <c r="C703" s="228" t="s">
        <v>951</v>
      </c>
      <c r="D703" s="228" t="s">
        <v>191</v>
      </c>
      <c r="E703" s="229" t="s">
        <v>5316</v>
      </c>
      <c r="F703" s="230" t="s">
        <v>5317</v>
      </c>
      <c r="G703" s="231" t="s">
        <v>256</v>
      </c>
      <c r="H703" s="232">
        <v>49.823999999999998</v>
      </c>
      <c r="I703" s="233"/>
      <c r="J703" s="234">
        <f>ROUND(I703*H703,2)</f>
        <v>0</v>
      </c>
      <c r="K703" s="235"/>
      <c r="L703" s="45"/>
      <c r="M703" s="236" t="s">
        <v>1</v>
      </c>
      <c r="N703" s="237" t="s">
        <v>38</v>
      </c>
      <c r="O703" s="92"/>
      <c r="P703" s="238">
        <f>O703*H703</f>
        <v>0</v>
      </c>
      <c r="Q703" s="238">
        <v>0</v>
      </c>
      <c r="R703" s="238">
        <f>Q703*H703</f>
        <v>0</v>
      </c>
      <c r="S703" s="238">
        <v>0</v>
      </c>
      <c r="T703" s="239">
        <f>S703*H703</f>
        <v>0</v>
      </c>
      <c r="U703" s="39"/>
      <c r="V703" s="39"/>
      <c r="W703" s="39"/>
      <c r="X703" s="39"/>
      <c r="Y703" s="39"/>
      <c r="Z703" s="39"/>
      <c r="AA703" s="39"/>
      <c r="AB703" s="39"/>
      <c r="AC703" s="39"/>
      <c r="AD703" s="39"/>
      <c r="AE703" s="39"/>
      <c r="AR703" s="240" t="s">
        <v>195</v>
      </c>
      <c r="AT703" s="240" t="s">
        <v>191</v>
      </c>
      <c r="AU703" s="240" t="s">
        <v>80</v>
      </c>
      <c r="AY703" s="18" t="s">
        <v>189</v>
      </c>
      <c r="BE703" s="241">
        <f>IF(N703="základní",J703,0)</f>
        <v>0</v>
      </c>
      <c r="BF703" s="241">
        <f>IF(N703="snížená",J703,0)</f>
        <v>0</v>
      </c>
      <c r="BG703" s="241">
        <f>IF(N703="zákl. přenesená",J703,0)</f>
        <v>0</v>
      </c>
      <c r="BH703" s="241">
        <f>IF(N703="sníž. přenesená",J703,0)</f>
        <v>0</v>
      </c>
      <c r="BI703" s="241">
        <f>IF(N703="nulová",J703,0)</f>
        <v>0</v>
      </c>
      <c r="BJ703" s="18" t="s">
        <v>80</v>
      </c>
      <c r="BK703" s="241">
        <f>ROUND(I703*H703,2)</f>
        <v>0</v>
      </c>
      <c r="BL703" s="18" t="s">
        <v>195</v>
      </c>
      <c r="BM703" s="240" t="s">
        <v>5318</v>
      </c>
    </row>
    <row r="704" s="2" customFormat="1">
      <c r="A704" s="39"/>
      <c r="B704" s="40"/>
      <c r="C704" s="41"/>
      <c r="D704" s="242" t="s">
        <v>197</v>
      </c>
      <c r="E704" s="41"/>
      <c r="F704" s="243" t="s">
        <v>5317</v>
      </c>
      <c r="G704" s="41"/>
      <c r="H704" s="41"/>
      <c r="I704" s="244"/>
      <c r="J704" s="41"/>
      <c r="K704" s="41"/>
      <c r="L704" s="45"/>
      <c r="M704" s="245"/>
      <c r="N704" s="246"/>
      <c r="O704" s="92"/>
      <c r="P704" s="92"/>
      <c r="Q704" s="92"/>
      <c r="R704" s="92"/>
      <c r="S704" s="92"/>
      <c r="T704" s="93"/>
      <c r="U704" s="39"/>
      <c r="V704" s="39"/>
      <c r="W704" s="39"/>
      <c r="X704" s="39"/>
      <c r="Y704" s="39"/>
      <c r="Z704" s="39"/>
      <c r="AA704" s="39"/>
      <c r="AB704" s="39"/>
      <c r="AC704" s="39"/>
      <c r="AD704" s="39"/>
      <c r="AE704" s="39"/>
      <c r="AT704" s="18" t="s">
        <v>197</v>
      </c>
      <c r="AU704" s="18" t="s">
        <v>80</v>
      </c>
    </row>
    <row r="705" s="2" customFormat="1">
      <c r="A705" s="39"/>
      <c r="B705" s="40"/>
      <c r="C705" s="41"/>
      <c r="D705" s="247" t="s">
        <v>198</v>
      </c>
      <c r="E705" s="41"/>
      <c r="F705" s="248" t="s">
        <v>5319</v>
      </c>
      <c r="G705" s="41"/>
      <c r="H705" s="41"/>
      <c r="I705" s="244"/>
      <c r="J705" s="41"/>
      <c r="K705" s="41"/>
      <c r="L705" s="45"/>
      <c r="M705" s="245"/>
      <c r="N705" s="246"/>
      <c r="O705" s="92"/>
      <c r="P705" s="92"/>
      <c r="Q705" s="92"/>
      <c r="R705" s="92"/>
      <c r="S705" s="92"/>
      <c r="T705" s="93"/>
      <c r="U705" s="39"/>
      <c r="V705" s="39"/>
      <c r="W705" s="39"/>
      <c r="X705" s="39"/>
      <c r="Y705" s="39"/>
      <c r="Z705" s="39"/>
      <c r="AA705" s="39"/>
      <c r="AB705" s="39"/>
      <c r="AC705" s="39"/>
      <c r="AD705" s="39"/>
      <c r="AE705" s="39"/>
      <c r="AT705" s="18" t="s">
        <v>198</v>
      </c>
      <c r="AU705" s="18" t="s">
        <v>80</v>
      </c>
    </row>
    <row r="706" s="14" customFormat="1">
      <c r="A706" s="14"/>
      <c r="B706" s="259"/>
      <c r="C706" s="260"/>
      <c r="D706" s="242" t="s">
        <v>200</v>
      </c>
      <c r="E706" s="261" t="s">
        <v>1</v>
      </c>
      <c r="F706" s="262" t="s">
        <v>5320</v>
      </c>
      <c r="G706" s="260"/>
      <c r="H706" s="263">
        <v>49.823999999999998</v>
      </c>
      <c r="I706" s="264"/>
      <c r="J706" s="260"/>
      <c r="K706" s="260"/>
      <c r="L706" s="265"/>
      <c r="M706" s="266"/>
      <c r="N706" s="267"/>
      <c r="O706" s="267"/>
      <c r="P706" s="267"/>
      <c r="Q706" s="267"/>
      <c r="R706" s="267"/>
      <c r="S706" s="267"/>
      <c r="T706" s="268"/>
      <c r="U706" s="14"/>
      <c r="V706" s="14"/>
      <c r="W706" s="14"/>
      <c r="X706" s="14"/>
      <c r="Y706" s="14"/>
      <c r="Z706" s="14"/>
      <c r="AA706" s="14"/>
      <c r="AB706" s="14"/>
      <c r="AC706" s="14"/>
      <c r="AD706" s="14"/>
      <c r="AE706" s="14"/>
      <c r="AT706" s="269" t="s">
        <v>200</v>
      </c>
      <c r="AU706" s="269" t="s">
        <v>80</v>
      </c>
      <c r="AV706" s="14" t="s">
        <v>82</v>
      </c>
      <c r="AW706" s="14" t="s">
        <v>30</v>
      </c>
      <c r="AX706" s="14" t="s">
        <v>73</v>
      </c>
      <c r="AY706" s="269" t="s">
        <v>189</v>
      </c>
    </row>
    <row r="707" s="15" customFormat="1">
      <c r="A707" s="15"/>
      <c r="B707" s="270"/>
      <c r="C707" s="271"/>
      <c r="D707" s="242" t="s">
        <v>200</v>
      </c>
      <c r="E707" s="272" t="s">
        <v>1</v>
      </c>
      <c r="F707" s="273" t="s">
        <v>207</v>
      </c>
      <c r="G707" s="271"/>
      <c r="H707" s="274">
        <v>49.823999999999998</v>
      </c>
      <c r="I707" s="275"/>
      <c r="J707" s="271"/>
      <c r="K707" s="271"/>
      <c r="L707" s="276"/>
      <c r="M707" s="277"/>
      <c r="N707" s="278"/>
      <c r="O707" s="278"/>
      <c r="P707" s="278"/>
      <c r="Q707" s="278"/>
      <c r="R707" s="278"/>
      <c r="S707" s="278"/>
      <c r="T707" s="279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  <c r="AE707" s="15"/>
      <c r="AT707" s="280" t="s">
        <v>200</v>
      </c>
      <c r="AU707" s="280" t="s">
        <v>80</v>
      </c>
      <c r="AV707" s="15" t="s">
        <v>195</v>
      </c>
      <c r="AW707" s="15" t="s">
        <v>30</v>
      </c>
      <c r="AX707" s="15" t="s">
        <v>80</v>
      </c>
      <c r="AY707" s="280" t="s">
        <v>189</v>
      </c>
    </row>
    <row r="708" s="2" customFormat="1" ht="24.15" customHeight="1">
      <c r="A708" s="39"/>
      <c r="B708" s="40"/>
      <c r="C708" s="228" t="s">
        <v>957</v>
      </c>
      <c r="D708" s="228" t="s">
        <v>191</v>
      </c>
      <c r="E708" s="229" t="s">
        <v>5321</v>
      </c>
      <c r="F708" s="230" t="s">
        <v>5322</v>
      </c>
      <c r="G708" s="231" t="s">
        <v>256</v>
      </c>
      <c r="H708" s="232">
        <v>5.5359999999999996</v>
      </c>
      <c r="I708" s="233"/>
      <c r="J708" s="234">
        <f>ROUND(I708*H708,2)</f>
        <v>0</v>
      </c>
      <c r="K708" s="235"/>
      <c r="L708" s="45"/>
      <c r="M708" s="236" t="s">
        <v>1</v>
      </c>
      <c r="N708" s="237" t="s">
        <v>38</v>
      </c>
      <c r="O708" s="92"/>
      <c r="P708" s="238">
        <f>O708*H708</f>
        <v>0</v>
      </c>
      <c r="Q708" s="238">
        <v>0</v>
      </c>
      <c r="R708" s="238">
        <f>Q708*H708</f>
        <v>0</v>
      </c>
      <c r="S708" s="238">
        <v>0</v>
      </c>
      <c r="T708" s="239">
        <f>S708*H708</f>
        <v>0</v>
      </c>
      <c r="U708" s="39"/>
      <c r="V708" s="39"/>
      <c r="W708" s="39"/>
      <c r="X708" s="39"/>
      <c r="Y708" s="39"/>
      <c r="Z708" s="39"/>
      <c r="AA708" s="39"/>
      <c r="AB708" s="39"/>
      <c r="AC708" s="39"/>
      <c r="AD708" s="39"/>
      <c r="AE708" s="39"/>
      <c r="AR708" s="240" t="s">
        <v>195</v>
      </c>
      <c r="AT708" s="240" t="s">
        <v>191</v>
      </c>
      <c r="AU708" s="240" t="s">
        <v>80</v>
      </c>
      <c r="AY708" s="18" t="s">
        <v>189</v>
      </c>
      <c r="BE708" s="241">
        <f>IF(N708="základní",J708,0)</f>
        <v>0</v>
      </c>
      <c r="BF708" s="241">
        <f>IF(N708="snížená",J708,0)</f>
        <v>0</v>
      </c>
      <c r="BG708" s="241">
        <f>IF(N708="zákl. přenesená",J708,0)</f>
        <v>0</v>
      </c>
      <c r="BH708" s="241">
        <f>IF(N708="sníž. přenesená",J708,0)</f>
        <v>0</v>
      </c>
      <c r="BI708" s="241">
        <f>IF(N708="nulová",J708,0)</f>
        <v>0</v>
      </c>
      <c r="BJ708" s="18" t="s">
        <v>80</v>
      </c>
      <c r="BK708" s="241">
        <f>ROUND(I708*H708,2)</f>
        <v>0</v>
      </c>
      <c r="BL708" s="18" t="s">
        <v>195</v>
      </c>
      <c r="BM708" s="240" t="s">
        <v>5323</v>
      </c>
    </row>
    <row r="709" s="2" customFormat="1">
      <c r="A709" s="39"/>
      <c r="B709" s="40"/>
      <c r="C709" s="41"/>
      <c r="D709" s="242" t="s">
        <v>197</v>
      </c>
      <c r="E709" s="41"/>
      <c r="F709" s="243" t="s">
        <v>5322</v>
      </c>
      <c r="G709" s="41"/>
      <c r="H709" s="41"/>
      <c r="I709" s="244"/>
      <c r="J709" s="41"/>
      <c r="K709" s="41"/>
      <c r="L709" s="45"/>
      <c r="M709" s="245"/>
      <c r="N709" s="246"/>
      <c r="O709" s="92"/>
      <c r="P709" s="92"/>
      <c r="Q709" s="92"/>
      <c r="R709" s="92"/>
      <c r="S709" s="92"/>
      <c r="T709" s="93"/>
      <c r="U709" s="39"/>
      <c r="V709" s="39"/>
      <c r="W709" s="39"/>
      <c r="X709" s="39"/>
      <c r="Y709" s="39"/>
      <c r="Z709" s="39"/>
      <c r="AA709" s="39"/>
      <c r="AB709" s="39"/>
      <c r="AC709" s="39"/>
      <c r="AD709" s="39"/>
      <c r="AE709" s="39"/>
      <c r="AT709" s="18" t="s">
        <v>197</v>
      </c>
      <c r="AU709" s="18" t="s">
        <v>80</v>
      </c>
    </row>
    <row r="710" s="2" customFormat="1">
      <c r="A710" s="39"/>
      <c r="B710" s="40"/>
      <c r="C710" s="41"/>
      <c r="D710" s="247" t="s">
        <v>198</v>
      </c>
      <c r="E710" s="41"/>
      <c r="F710" s="248" t="s">
        <v>5324</v>
      </c>
      <c r="G710" s="41"/>
      <c r="H710" s="41"/>
      <c r="I710" s="244"/>
      <c r="J710" s="41"/>
      <c r="K710" s="41"/>
      <c r="L710" s="45"/>
      <c r="M710" s="245"/>
      <c r="N710" s="246"/>
      <c r="O710" s="92"/>
      <c r="P710" s="92"/>
      <c r="Q710" s="92"/>
      <c r="R710" s="92"/>
      <c r="S710" s="92"/>
      <c r="T710" s="93"/>
      <c r="U710" s="39"/>
      <c r="V710" s="39"/>
      <c r="W710" s="39"/>
      <c r="X710" s="39"/>
      <c r="Y710" s="39"/>
      <c r="Z710" s="39"/>
      <c r="AA710" s="39"/>
      <c r="AB710" s="39"/>
      <c r="AC710" s="39"/>
      <c r="AD710" s="39"/>
      <c r="AE710" s="39"/>
      <c r="AT710" s="18" t="s">
        <v>198</v>
      </c>
      <c r="AU710" s="18" t="s">
        <v>80</v>
      </c>
    </row>
    <row r="711" s="2" customFormat="1" ht="24.15" customHeight="1">
      <c r="A711" s="39"/>
      <c r="B711" s="40"/>
      <c r="C711" s="228" t="s">
        <v>962</v>
      </c>
      <c r="D711" s="228" t="s">
        <v>191</v>
      </c>
      <c r="E711" s="229" t="s">
        <v>5325</v>
      </c>
      <c r="F711" s="230" t="s">
        <v>5326</v>
      </c>
      <c r="G711" s="231" t="s">
        <v>256</v>
      </c>
      <c r="H711" s="232">
        <v>24.760999999999999</v>
      </c>
      <c r="I711" s="233"/>
      <c r="J711" s="234">
        <f>ROUND(I711*H711,2)</f>
        <v>0</v>
      </c>
      <c r="K711" s="235"/>
      <c r="L711" s="45"/>
      <c r="M711" s="236" t="s">
        <v>1</v>
      </c>
      <c r="N711" s="237" t="s">
        <v>38</v>
      </c>
      <c r="O711" s="92"/>
      <c r="P711" s="238">
        <f>O711*H711</f>
        <v>0</v>
      </c>
      <c r="Q711" s="238">
        <v>0</v>
      </c>
      <c r="R711" s="238">
        <f>Q711*H711</f>
        <v>0</v>
      </c>
      <c r="S711" s="238">
        <v>0</v>
      </c>
      <c r="T711" s="239">
        <f>S711*H711</f>
        <v>0</v>
      </c>
      <c r="U711" s="39"/>
      <c r="V711" s="39"/>
      <c r="W711" s="39"/>
      <c r="X711" s="39"/>
      <c r="Y711" s="39"/>
      <c r="Z711" s="39"/>
      <c r="AA711" s="39"/>
      <c r="AB711" s="39"/>
      <c r="AC711" s="39"/>
      <c r="AD711" s="39"/>
      <c r="AE711" s="39"/>
      <c r="AR711" s="240" t="s">
        <v>195</v>
      </c>
      <c r="AT711" s="240" t="s">
        <v>191</v>
      </c>
      <c r="AU711" s="240" t="s">
        <v>80</v>
      </c>
      <c r="AY711" s="18" t="s">
        <v>189</v>
      </c>
      <c r="BE711" s="241">
        <f>IF(N711="základní",J711,0)</f>
        <v>0</v>
      </c>
      <c r="BF711" s="241">
        <f>IF(N711="snížená",J711,0)</f>
        <v>0</v>
      </c>
      <c r="BG711" s="241">
        <f>IF(N711="zákl. přenesená",J711,0)</f>
        <v>0</v>
      </c>
      <c r="BH711" s="241">
        <f>IF(N711="sníž. přenesená",J711,0)</f>
        <v>0</v>
      </c>
      <c r="BI711" s="241">
        <f>IF(N711="nulová",J711,0)</f>
        <v>0</v>
      </c>
      <c r="BJ711" s="18" t="s">
        <v>80</v>
      </c>
      <c r="BK711" s="241">
        <f>ROUND(I711*H711,2)</f>
        <v>0</v>
      </c>
      <c r="BL711" s="18" t="s">
        <v>195</v>
      </c>
      <c r="BM711" s="240" t="s">
        <v>5327</v>
      </c>
    </row>
    <row r="712" s="2" customFormat="1">
      <c r="A712" s="39"/>
      <c r="B712" s="40"/>
      <c r="C712" s="41"/>
      <c r="D712" s="242" t="s">
        <v>197</v>
      </c>
      <c r="E712" s="41"/>
      <c r="F712" s="243" t="s">
        <v>5326</v>
      </c>
      <c r="G712" s="41"/>
      <c r="H712" s="41"/>
      <c r="I712" s="244"/>
      <c r="J712" s="41"/>
      <c r="K712" s="41"/>
      <c r="L712" s="45"/>
      <c r="M712" s="245"/>
      <c r="N712" s="246"/>
      <c r="O712" s="92"/>
      <c r="P712" s="92"/>
      <c r="Q712" s="92"/>
      <c r="R712" s="92"/>
      <c r="S712" s="92"/>
      <c r="T712" s="93"/>
      <c r="U712" s="39"/>
      <c r="V712" s="39"/>
      <c r="W712" s="39"/>
      <c r="X712" s="39"/>
      <c r="Y712" s="39"/>
      <c r="Z712" s="39"/>
      <c r="AA712" s="39"/>
      <c r="AB712" s="39"/>
      <c r="AC712" s="39"/>
      <c r="AD712" s="39"/>
      <c r="AE712" s="39"/>
      <c r="AT712" s="18" t="s">
        <v>197</v>
      </c>
      <c r="AU712" s="18" t="s">
        <v>80</v>
      </c>
    </row>
    <row r="713" s="2" customFormat="1">
      <c r="A713" s="39"/>
      <c r="B713" s="40"/>
      <c r="C713" s="41"/>
      <c r="D713" s="247" t="s">
        <v>198</v>
      </c>
      <c r="E713" s="41"/>
      <c r="F713" s="248" t="s">
        <v>5328</v>
      </c>
      <c r="G713" s="41"/>
      <c r="H713" s="41"/>
      <c r="I713" s="244"/>
      <c r="J713" s="41"/>
      <c r="K713" s="41"/>
      <c r="L713" s="45"/>
      <c r="M713" s="245"/>
      <c r="N713" s="246"/>
      <c r="O713" s="92"/>
      <c r="P713" s="92"/>
      <c r="Q713" s="92"/>
      <c r="R713" s="92"/>
      <c r="S713" s="92"/>
      <c r="T713" s="93"/>
      <c r="U713" s="39"/>
      <c r="V713" s="39"/>
      <c r="W713" s="39"/>
      <c r="X713" s="39"/>
      <c r="Y713" s="39"/>
      <c r="Z713" s="39"/>
      <c r="AA713" s="39"/>
      <c r="AB713" s="39"/>
      <c r="AC713" s="39"/>
      <c r="AD713" s="39"/>
      <c r="AE713" s="39"/>
      <c r="AT713" s="18" t="s">
        <v>198</v>
      </c>
      <c r="AU713" s="18" t="s">
        <v>80</v>
      </c>
    </row>
    <row r="714" s="12" customFormat="1" ht="25.92" customHeight="1">
      <c r="A714" s="12"/>
      <c r="B714" s="212"/>
      <c r="C714" s="213"/>
      <c r="D714" s="214" t="s">
        <v>72</v>
      </c>
      <c r="E714" s="215" t="s">
        <v>4574</v>
      </c>
      <c r="F714" s="215" t="s">
        <v>4575</v>
      </c>
      <c r="G714" s="213"/>
      <c r="H714" s="213"/>
      <c r="I714" s="216"/>
      <c r="J714" s="217">
        <f>BK714</f>
        <v>0</v>
      </c>
      <c r="K714" s="213"/>
      <c r="L714" s="218"/>
      <c r="M714" s="219"/>
      <c r="N714" s="220"/>
      <c r="O714" s="220"/>
      <c r="P714" s="221">
        <f>SUM(P715:P724)</f>
        <v>0</v>
      </c>
      <c r="Q714" s="220"/>
      <c r="R714" s="221">
        <f>SUM(R715:R724)</f>
        <v>0.010500000000000001</v>
      </c>
      <c r="S714" s="220"/>
      <c r="T714" s="222">
        <f>SUM(T715:T724)</f>
        <v>0</v>
      </c>
      <c r="U714" s="12"/>
      <c r="V714" s="12"/>
      <c r="W714" s="12"/>
      <c r="X714" s="12"/>
      <c r="Y714" s="12"/>
      <c r="Z714" s="12"/>
      <c r="AA714" s="12"/>
      <c r="AB714" s="12"/>
      <c r="AC714" s="12"/>
      <c r="AD714" s="12"/>
      <c r="AE714" s="12"/>
      <c r="AR714" s="223" t="s">
        <v>82</v>
      </c>
      <c r="AT714" s="224" t="s">
        <v>72</v>
      </c>
      <c r="AU714" s="224" t="s">
        <v>73</v>
      </c>
      <c r="AY714" s="223" t="s">
        <v>189</v>
      </c>
      <c r="BK714" s="225">
        <f>SUM(BK715:BK724)</f>
        <v>0</v>
      </c>
    </row>
    <row r="715" s="2" customFormat="1" ht="24.15" customHeight="1">
      <c r="A715" s="39"/>
      <c r="B715" s="40"/>
      <c r="C715" s="228" t="s">
        <v>967</v>
      </c>
      <c r="D715" s="228" t="s">
        <v>191</v>
      </c>
      <c r="E715" s="229" t="s">
        <v>5329</v>
      </c>
      <c r="F715" s="230" t="s">
        <v>5330</v>
      </c>
      <c r="G715" s="231" t="s">
        <v>359</v>
      </c>
      <c r="H715" s="232">
        <v>7</v>
      </c>
      <c r="I715" s="233"/>
      <c r="J715" s="234">
        <f>ROUND(I715*H715,2)</f>
        <v>0</v>
      </c>
      <c r="K715" s="235"/>
      <c r="L715" s="45"/>
      <c r="M715" s="236" t="s">
        <v>1</v>
      </c>
      <c r="N715" s="237" t="s">
        <v>38</v>
      </c>
      <c r="O715" s="92"/>
      <c r="P715" s="238">
        <f>O715*H715</f>
        <v>0</v>
      </c>
      <c r="Q715" s="238">
        <v>0.0015</v>
      </c>
      <c r="R715" s="238">
        <f>Q715*H715</f>
        <v>0.010500000000000001</v>
      </c>
      <c r="S715" s="238">
        <v>0</v>
      </c>
      <c r="T715" s="239">
        <f>S715*H715</f>
        <v>0</v>
      </c>
      <c r="U715" s="39"/>
      <c r="V715" s="39"/>
      <c r="W715" s="39"/>
      <c r="X715" s="39"/>
      <c r="Y715" s="39"/>
      <c r="Z715" s="39"/>
      <c r="AA715" s="39"/>
      <c r="AB715" s="39"/>
      <c r="AC715" s="39"/>
      <c r="AD715" s="39"/>
      <c r="AE715" s="39"/>
      <c r="AR715" s="240" t="s">
        <v>306</v>
      </c>
      <c r="AT715" s="240" t="s">
        <v>191</v>
      </c>
      <c r="AU715" s="240" t="s">
        <v>80</v>
      </c>
      <c r="AY715" s="18" t="s">
        <v>189</v>
      </c>
      <c r="BE715" s="241">
        <f>IF(N715="základní",J715,0)</f>
        <v>0</v>
      </c>
      <c r="BF715" s="241">
        <f>IF(N715="snížená",J715,0)</f>
        <v>0</v>
      </c>
      <c r="BG715" s="241">
        <f>IF(N715="zákl. přenesená",J715,0)</f>
        <v>0</v>
      </c>
      <c r="BH715" s="241">
        <f>IF(N715="sníž. přenesená",J715,0)</f>
        <v>0</v>
      </c>
      <c r="BI715" s="241">
        <f>IF(N715="nulová",J715,0)</f>
        <v>0</v>
      </c>
      <c r="BJ715" s="18" t="s">
        <v>80</v>
      </c>
      <c r="BK715" s="241">
        <f>ROUND(I715*H715,2)</f>
        <v>0</v>
      </c>
      <c r="BL715" s="18" t="s">
        <v>306</v>
      </c>
      <c r="BM715" s="240" t="s">
        <v>5331</v>
      </c>
    </row>
    <row r="716" s="2" customFormat="1">
      <c r="A716" s="39"/>
      <c r="B716" s="40"/>
      <c r="C716" s="41"/>
      <c r="D716" s="242" t="s">
        <v>197</v>
      </c>
      <c r="E716" s="41"/>
      <c r="F716" s="243" t="s">
        <v>5330</v>
      </c>
      <c r="G716" s="41"/>
      <c r="H716" s="41"/>
      <c r="I716" s="244"/>
      <c r="J716" s="41"/>
      <c r="K716" s="41"/>
      <c r="L716" s="45"/>
      <c r="M716" s="245"/>
      <c r="N716" s="246"/>
      <c r="O716" s="92"/>
      <c r="P716" s="92"/>
      <c r="Q716" s="92"/>
      <c r="R716" s="92"/>
      <c r="S716" s="92"/>
      <c r="T716" s="93"/>
      <c r="U716" s="39"/>
      <c r="V716" s="39"/>
      <c r="W716" s="39"/>
      <c r="X716" s="39"/>
      <c r="Y716" s="39"/>
      <c r="Z716" s="39"/>
      <c r="AA716" s="39"/>
      <c r="AB716" s="39"/>
      <c r="AC716" s="39"/>
      <c r="AD716" s="39"/>
      <c r="AE716" s="39"/>
      <c r="AT716" s="18" t="s">
        <v>197</v>
      </c>
      <c r="AU716" s="18" t="s">
        <v>80</v>
      </c>
    </row>
    <row r="717" s="2" customFormat="1">
      <c r="A717" s="39"/>
      <c r="B717" s="40"/>
      <c r="C717" s="41"/>
      <c r="D717" s="247" t="s">
        <v>198</v>
      </c>
      <c r="E717" s="41"/>
      <c r="F717" s="248" t="s">
        <v>5332</v>
      </c>
      <c r="G717" s="41"/>
      <c r="H717" s="41"/>
      <c r="I717" s="244"/>
      <c r="J717" s="41"/>
      <c r="K717" s="41"/>
      <c r="L717" s="45"/>
      <c r="M717" s="245"/>
      <c r="N717" s="246"/>
      <c r="O717" s="92"/>
      <c r="P717" s="92"/>
      <c r="Q717" s="92"/>
      <c r="R717" s="92"/>
      <c r="S717" s="92"/>
      <c r="T717" s="93"/>
      <c r="U717" s="39"/>
      <c r="V717" s="39"/>
      <c r="W717" s="39"/>
      <c r="X717" s="39"/>
      <c r="Y717" s="39"/>
      <c r="Z717" s="39"/>
      <c r="AA717" s="39"/>
      <c r="AB717" s="39"/>
      <c r="AC717" s="39"/>
      <c r="AD717" s="39"/>
      <c r="AE717" s="39"/>
      <c r="AT717" s="18" t="s">
        <v>198</v>
      </c>
      <c r="AU717" s="18" t="s">
        <v>80</v>
      </c>
    </row>
    <row r="718" s="14" customFormat="1">
      <c r="A718" s="14"/>
      <c r="B718" s="259"/>
      <c r="C718" s="260"/>
      <c r="D718" s="242" t="s">
        <v>200</v>
      </c>
      <c r="E718" s="261" t="s">
        <v>1</v>
      </c>
      <c r="F718" s="262" t="s">
        <v>5146</v>
      </c>
      <c r="G718" s="260"/>
      <c r="H718" s="263">
        <v>7</v>
      </c>
      <c r="I718" s="264"/>
      <c r="J718" s="260"/>
      <c r="K718" s="260"/>
      <c r="L718" s="265"/>
      <c r="M718" s="266"/>
      <c r="N718" s="267"/>
      <c r="O718" s="267"/>
      <c r="P718" s="267"/>
      <c r="Q718" s="267"/>
      <c r="R718" s="267"/>
      <c r="S718" s="267"/>
      <c r="T718" s="268"/>
      <c r="U718" s="14"/>
      <c r="V718" s="14"/>
      <c r="W718" s="14"/>
      <c r="X718" s="14"/>
      <c r="Y718" s="14"/>
      <c r="Z718" s="14"/>
      <c r="AA718" s="14"/>
      <c r="AB718" s="14"/>
      <c r="AC718" s="14"/>
      <c r="AD718" s="14"/>
      <c r="AE718" s="14"/>
      <c r="AT718" s="269" t="s">
        <v>200</v>
      </c>
      <c r="AU718" s="269" t="s">
        <v>80</v>
      </c>
      <c r="AV718" s="14" t="s">
        <v>82</v>
      </c>
      <c r="AW718" s="14" t="s">
        <v>30</v>
      </c>
      <c r="AX718" s="14" t="s">
        <v>73</v>
      </c>
      <c r="AY718" s="269" t="s">
        <v>189</v>
      </c>
    </row>
    <row r="719" s="15" customFormat="1">
      <c r="A719" s="15"/>
      <c r="B719" s="270"/>
      <c r="C719" s="271"/>
      <c r="D719" s="242" t="s">
        <v>200</v>
      </c>
      <c r="E719" s="272" t="s">
        <v>1</v>
      </c>
      <c r="F719" s="273" t="s">
        <v>207</v>
      </c>
      <c r="G719" s="271"/>
      <c r="H719" s="274">
        <v>7</v>
      </c>
      <c r="I719" s="275"/>
      <c r="J719" s="271"/>
      <c r="K719" s="271"/>
      <c r="L719" s="276"/>
      <c r="M719" s="277"/>
      <c r="N719" s="278"/>
      <c r="O719" s="278"/>
      <c r="P719" s="278"/>
      <c r="Q719" s="278"/>
      <c r="R719" s="278"/>
      <c r="S719" s="278"/>
      <c r="T719" s="279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  <c r="AE719" s="15"/>
      <c r="AT719" s="280" t="s">
        <v>200</v>
      </c>
      <c r="AU719" s="280" t="s">
        <v>80</v>
      </c>
      <c r="AV719" s="15" t="s">
        <v>195</v>
      </c>
      <c r="AW719" s="15" t="s">
        <v>30</v>
      </c>
      <c r="AX719" s="15" t="s">
        <v>80</v>
      </c>
      <c r="AY719" s="280" t="s">
        <v>189</v>
      </c>
    </row>
    <row r="720" s="2" customFormat="1" ht="21.75" customHeight="1">
      <c r="A720" s="39"/>
      <c r="B720" s="40"/>
      <c r="C720" s="228" t="s">
        <v>976</v>
      </c>
      <c r="D720" s="228" t="s">
        <v>191</v>
      </c>
      <c r="E720" s="229" t="s">
        <v>4672</v>
      </c>
      <c r="F720" s="230" t="s">
        <v>4673</v>
      </c>
      <c r="G720" s="231" t="s">
        <v>466</v>
      </c>
      <c r="H720" s="232">
        <v>41</v>
      </c>
      <c r="I720" s="233"/>
      <c r="J720" s="234">
        <f>ROUND(I720*H720,2)</f>
        <v>0</v>
      </c>
      <c r="K720" s="235"/>
      <c r="L720" s="45"/>
      <c r="M720" s="236" t="s">
        <v>1</v>
      </c>
      <c r="N720" s="237" t="s">
        <v>38</v>
      </c>
      <c r="O720" s="92"/>
      <c r="P720" s="238">
        <f>O720*H720</f>
        <v>0</v>
      </c>
      <c r="Q720" s="238">
        <v>0</v>
      </c>
      <c r="R720" s="238">
        <f>Q720*H720</f>
        <v>0</v>
      </c>
      <c r="S720" s="238">
        <v>0</v>
      </c>
      <c r="T720" s="239">
        <f>S720*H720</f>
        <v>0</v>
      </c>
      <c r="U720" s="39"/>
      <c r="V720" s="39"/>
      <c r="W720" s="39"/>
      <c r="X720" s="39"/>
      <c r="Y720" s="39"/>
      <c r="Z720" s="39"/>
      <c r="AA720" s="39"/>
      <c r="AB720" s="39"/>
      <c r="AC720" s="39"/>
      <c r="AD720" s="39"/>
      <c r="AE720" s="39"/>
      <c r="AR720" s="240" t="s">
        <v>306</v>
      </c>
      <c r="AT720" s="240" t="s">
        <v>191</v>
      </c>
      <c r="AU720" s="240" t="s">
        <v>80</v>
      </c>
      <c r="AY720" s="18" t="s">
        <v>189</v>
      </c>
      <c r="BE720" s="241">
        <f>IF(N720="základní",J720,0)</f>
        <v>0</v>
      </c>
      <c r="BF720" s="241">
        <f>IF(N720="snížená",J720,0)</f>
        <v>0</v>
      </c>
      <c r="BG720" s="241">
        <f>IF(N720="zákl. přenesená",J720,0)</f>
        <v>0</v>
      </c>
      <c r="BH720" s="241">
        <f>IF(N720="sníž. přenesená",J720,0)</f>
        <v>0</v>
      </c>
      <c r="BI720" s="241">
        <f>IF(N720="nulová",J720,0)</f>
        <v>0</v>
      </c>
      <c r="BJ720" s="18" t="s">
        <v>80</v>
      </c>
      <c r="BK720" s="241">
        <f>ROUND(I720*H720,2)</f>
        <v>0</v>
      </c>
      <c r="BL720" s="18" t="s">
        <v>306</v>
      </c>
      <c r="BM720" s="240" t="s">
        <v>5333</v>
      </c>
    </row>
    <row r="721" s="2" customFormat="1">
      <c r="A721" s="39"/>
      <c r="B721" s="40"/>
      <c r="C721" s="41"/>
      <c r="D721" s="242" t="s">
        <v>197</v>
      </c>
      <c r="E721" s="41"/>
      <c r="F721" s="243" t="s">
        <v>4673</v>
      </c>
      <c r="G721" s="41"/>
      <c r="H721" s="41"/>
      <c r="I721" s="244"/>
      <c r="J721" s="41"/>
      <c r="K721" s="41"/>
      <c r="L721" s="45"/>
      <c r="M721" s="245"/>
      <c r="N721" s="246"/>
      <c r="O721" s="92"/>
      <c r="P721" s="92"/>
      <c r="Q721" s="92"/>
      <c r="R721" s="92"/>
      <c r="S721" s="92"/>
      <c r="T721" s="93"/>
      <c r="U721" s="39"/>
      <c r="V721" s="39"/>
      <c r="W721" s="39"/>
      <c r="X721" s="39"/>
      <c r="Y721" s="39"/>
      <c r="Z721" s="39"/>
      <c r="AA721" s="39"/>
      <c r="AB721" s="39"/>
      <c r="AC721" s="39"/>
      <c r="AD721" s="39"/>
      <c r="AE721" s="39"/>
      <c r="AT721" s="18" t="s">
        <v>197</v>
      </c>
      <c r="AU721" s="18" t="s">
        <v>80</v>
      </c>
    </row>
    <row r="722" s="2" customFormat="1">
      <c r="A722" s="39"/>
      <c r="B722" s="40"/>
      <c r="C722" s="41"/>
      <c r="D722" s="247" t="s">
        <v>198</v>
      </c>
      <c r="E722" s="41"/>
      <c r="F722" s="248" t="s">
        <v>4675</v>
      </c>
      <c r="G722" s="41"/>
      <c r="H722" s="41"/>
      <c r="I722" s="244"/>
      <c r="J722" s="41"/>
      <c r="K722" s="41"/>
      <c r="L722" s="45"/>
      <c r="M722" s="245"/>
      <c r="N722" s="246"/>
      <c r="O722" s="92"/>
      <c r="P722" s="92"/>
      <c r="Q722" s="92"/>
      <c r="R722" s="92"/>
      <c r="S722" s="92"/>
      <c r="T722" s="93"/>
      <c r="U722" s="39"/>
      <c r="V722" s="39"/>
      <c r="W722" s="39"/>
      <c r="X722" s="39"/>
      <c r="Y722" s="39"/>
      <c r="Z722" s="39"/>
      <c r="AA722" s="39"/>
      <c r="AB722" s="39"/>
      <c r="AC722" s="39"/>
      <c r="AD722" s="39"/>
      <c r="AE722" s="39"/>
      <c r="AT722" s="18" t="s">
        <v>198</v>
      </c>
      <c r="AU722" s="18" t="s">
        <v>80</v>
      </c>
    </row>
    <row r="723" s="14" customFormat="1">
      <c r="A723" s="14"/>
      <c r="B723" s="259"/>
      <c r="C723" s="260"/>
      <c r="D723" s="242" t="s">
        <v>200</v>
      </c>
      <c r="E723" s="261" t="s">
        <v>1</v>
      </c>
      <c r="F723" s="262" t="s">
        <v>564</v>
      </c>
      <c r="G723" s="260"/>
      <c r="H723" s="263">
        <v>41</v>
      </c>
      <c r="I723" s="264"/>
      <c r="J723" s="260"/>
      <c r="K723" s="260"/>
      <c r="L723" s="265"/>
      <c r="M723" s="266"/>
      <c r="N723" s="267"/>
      <c r="O723" s="267"/>
      <c r="P723" s="267"/>
      <c r="Q723" s="267"/>
      <c r="R723" s="267"/>
      <c r="S723" s="267"/>
      <c r="T723" s="268"/>
      <c r="U723" s="14"/>
      <c r="V723" s="14"/>
      <c r="W723" s="14"/>
      <c r="X723" s="14"/>
      <c r="Y723" s="14"/>
      <c r="Z723" s="14"/>
      <c r="AA723" s="14"/>
      <c r="AB723" s="14"/>
      <c r="AC723" s="14"/>
      <c r="AD723" s="14"/>
      <c r="AE723" s="14"/>
      <c r="AT723" s="269" t="s">
        <v>200</v>
      </c>
      <c r="AU723" s="269" t="s">
        <v>80</v>
      </c>
      <c r="AV723" s="14" t="s">
        <v>82</v>
      </c>
      <c r="AW723" s="14" t="s">
        <v>30</v>
      </c>
      <c r="AX723" s="14" t="s">
        <v>73</v>
      </c>
      <c r="AY723" s="269" t="s">
        <v>189</v>
      </c>
    </row>
    <row r="724" s="15" customFormat="1">
      <c r="A724" s="15"/>
      <c r="B724" s="270"/>
      <c r="C724" s="271"/>
      <c r="D724" s="242" t="s">
        <v>200</v>
      </c>
      <c r="E724" s="272" t="s">
        <v>1</v>
      </c>
      <c r="F724" s="273" t="s">
        <v>207</v>
      </c>
      <c r="G724" s="271"/>
      <c r="H724" s="274">
        <v>41</v>
      </c>
      <c r="I724" s="275"/>
      <c r="J724" s="271"/>
      <c r="K724" s="271"/>
      <c r="L724" s="276"/>
      <c r="M724" s="277"/>
      <c r="N724" s="278"/>
      <c r="O724" s="278"/>
      <c r="P724" s="278"/>
      <c r="Q724" s="278"/>
      <c r="R724" s="278"/>
      <c r="S724" s="278"/>
      <c r="T724" s="279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  <c r="AE724" s="15"/>
      <c r="AT724" s="280" t="s">
        <v>200</v>
      </c>
      <c r="AU724" s="280" t="s">
        <v>80</v>
      </c>
      <c r="AV724" s="15" t="s">
        <v>195</v>
      </c>
      <c r="AW724" s="15" t="s">
        <v>30</v>
      </c>
      <c r="AX724" s="15" t="s">
        <v>80</v>
      </c>
      <c r="AY724" s="280" t="s">
        <v>189</v>
      </c>
    </row>
    <row r="725" s="12" customFormat="1" ht="25.92" customHeight="1">
      <c r="A725" s="12"/>
      <c r="B725" s="212"/>
      <c r="C725" s="213"/>
      <c r="D725" s="214" t="s">
        <v>72</v>
      </c>
      <c r="E725" s="215" t="s">
        <v>3131</v>
      </c>
      <c r="F725" s="215" t="s">
        <v>4937</v>
      </c>
      <c r="G725" s="213"/>
      <c r="H725" s="213"/>
      <c r="I725" s="216"/>
      <c r="J725" s="217">
        <f>BK725</f>
        <v>0</v>
      </c>
      <c r="K725" s="213"/>
      <c r="L725" s="218"/>
      <c r="M725" s="219"/>
      <c r="N725" s="220"/>
      <c r="O725" s="220"/>
      <c r="P725" s="221">
        <f>SUM(P726:P741)</f>
        <v>0</v>
      </c>
      <c r="Q725" s="220"/>
      <c r="R725" s="221">
        <f>SUM(R726:R741)</f>
        <v>0</v>
      </c>
      <c r="S725" s="220"/>
      <c r="T725" s="222">
        <f>SUM(T726:T741)</f>
        <v>0</v>
      </c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  <c r="AE725" s="12"/>
      <c r="AR725" s="223" t="s">
        <v>80</v>
      </c>
      <c r="AT725" s="224" t="s">
        <v>72</v>
      </c>
      <c r="AU725" s="224" t="s">
        <v>73</v>
      </c>
      <c r="AY725" s="223" t="s">
        <v>189</v>
      </c>
      <c r="BK725" s="225">
        <f>SUM(BK726:BK741)</f>
        <v>0</v>
      </c>
    </row>
    <row r="726" s="2" customFormat="1" ht="16.5" customHeight="1">
      <c r="A726" s="39"/>
      <c r="B726" s="40"/>
      <c r="C726" s="228" t="s">
        <v>981</v>
      </c>
      <c r="D726" s="228" t="s">
        <v>191</v>
      </c>
      <c r="E726" s="229" t="s">
        <v>5334</v>
      </c>
      <c r="F726" s="230" t="s">
        <v>5335</v>
      </c>
      <c r="G726" s="231" t="s">
        <v>359</v>
      </c>
      <c r="H726" s="232">
        <v>1</v>
      </c>
      <c r="I726" s="233"/>
      <c r="J726" s="234">
        <f>ROUND(I726*H726,2)</f>
        <v>0</v>
      </c>
      <c r="K726" s="235"/>
      <c r="L726" s="45"/>
      <c r="M726" s="236" t="s">
        <v>1</v>
      </c>
      <c r="N726" s="237" t="s">
        <v>38</v>
      </c>
      <c r="O726" s="92"/>
      <c r="P726" s="238">
        <f>O726*H726</f>
        <v>0</v>
      </c>
      <c r="Q726" s="238">
        <v>0</v>
      </c>
      <c r="R726" s="238">
        <f>Q726*H726</f>
        <v>0</v>
      </c>
      <c r="S726" s="238">
        <v>0</v>
      </c>
      <c r="T726" s="239">
        <f>S726*H726</f>
        <v>0</v>
      </c>
      <c r="U726" s="39"/>
      <c r="V726" s="39"/>
      <c r="W726" s="39"/>
      <c r="X726" s="39"/>
      <c r="Y726" s="39"/>
      <c r="Z726" s="39"/>
      <c r="AA726" s="39"/>
      <c r="AB726" s="39"/>
      <c r="AC726" s="39"/>
      <c r="AD726" s="39"/>
      <c r="AE726" s="39"/>
      <c r="AR726" s="240" t="s">
        <v>195</v>
      </c>
      <c r="AT726" s="240" t="s">
        <v>191</v>
      </c>
      <c r="AU726" s="240" t="s">
        <v>80</v>
      </c>
      <c r="AY726" s="18" t="s">
        <v>189</v>
      </c>
      <c r="BE726" s="241">
        <f>IF(N726="základní",J726,0)</f>
        <v>0</v>
      </c>
      <c r="BF726" s="241">
        <f>IF(N726="snížená",J726,0)</f>
        <v>0</v>
      </c>
      <c r="BG726" s="241">
        <f>IF(N726="zákl. přenesená",J726,0)</f>
        <v>0</v>
      </c>
      <c r="BH726" s="241">
        <f>IF(N726="sníž. přenesená",J726,0)</f>
        <v>0</v>
      </c>
      <c r="BI726" s="241">
        <f>IF(N726="nulová",J726,0)</f>
        <v>0</v>
      </c>
      <c r="BJ726" s="18" t="s">
        <v>80</v>
      </c>
      <c r="BK726" s="241">
        <f>ROUND(I726*H726,2)</f>
        <v>0</v>
      </c>
      <c r="BL726" s="18" t="s">
        <v>195</v>
      </c>
      <c r="BM726" s="240" t="s">
        <v>5336</v>
      </c>
    </row>
    <row r="727" s="2" customFormat="1">
      <c r="A727" s="39"/>
      <c r="B727" s="40"/>
      <c r="C727" s="41"/>
      <c r="D727" s="242" t="s">
        <v>197</v>
      </c>
      <c r="E727" s="41"/>
      <c r="F727" s="243" t="s">
        <v>5335</v>
      </c>
      <c r="G727" s="41"/>
      <c r="H727" s="41"/>
      <c r="I727" s="244"/>
      <c r="J727" s="41"/>
      <c r="K727" s="41"/>
      <c r="L727" s="45"/>
      <c r="M727" s="245"/>
      <c r="N727" s="246"/>
      <c r="O727" s="92"/>
      <c r="P727" s="92"/>
      <c r="Q727" s="92"/>
      <c r="R727" s="92"/>
      <c r="S727" s="92"/>
      <c r="T727" s="93"/>
      <c r="U727" s="39"/>
      <c r="V727" s="39"/>
      <c r="W727" s="39"/>
      <c r="X727" s="39"/>
      <c r="Y727" s="39"/>
      <c r="Z727" s="39"/>
      <c r="AA727" s="39"/>
      <c r="AB727" s="39"/>
      <c r="AC727" s="39"/>
      <c r="AD727" s="39"/>
      <c r="AE727" s="39"/>
      <c r="AT727" s="18" t="s">
        <v>197</v>
      </c>
      <c r="AU727" s="18" t="s">
        <v>80</v>
      </c>
    </row>
    <row r="728" s="14" customFormat="1">
      <c r="A728" s="14"/>
      <c r="B728" s="259"/>
      <c r="C728" s="260"/>
      <c r="D728" s="242" t="s">
        <v>200</v>
      </c>
      <c r="E728" s="261" t="s">
        <v>1</v>
      </c>
      <c r="F728" s="262" t="s">
        <v>80</v>
      </c>
      <c r="G728" s="260"/>
      <c r="H728" s="263">
        <v>1</v>
      </c>
      <c r="I728" s="264"/>
      <c r="J728" s="260"/>
      <c r="K728" s="260"/>
      <c r="L728" s="265"/>
      <c r="M728" s="266"/>
      <c r="N728" s="267"/>
      <c r="O728" s="267"/>
      <c r="P728" s="267"/>
      <c r="Q728" s="267"/>
      <c r="R728" s="267"/>
      <c r="S728" s="267"/>
      <c r="T728" s="268"/>
      <c r="U728" s="14"/>
      <c r="V728" s="14"/>
      <c r="W728" s="14"/>
      <c r="X728" s="14"/>
      <c r="Y728" s="14"/>
      <c r="Z728" s="14"/>
      <c r="AA728" s="14"/>
      <c r="AB728" s="14"/>
      <c r="AC728" s="14"/>
      <c r="AD728" s="14"/>
      <c r="AE728" s="14"/>
      <c r="AT728" s="269" t="s">
        <v>200</v>
      </c>
      <c r="AU728" s="269" t="s">
        <v>80</v>
      </c>
      <c r="AV728" s="14" t="s">
        <v>82</v>
      </c>
      <c r="AW728" s="14" t="s">
        <v>30</v>
      </c>
      <c r="AX728" s="14" t="s">
        <v>73</v>
      </c>
      <c r="AY728" s="269" t="s">
        <v>189</v>
      </c>
    </row>
    <row r="729" s="15" customFormat="1">
      <c r="A729" s="15"/>
      <c r="B729" s="270"/>
      <c r="C729" s="271"/>
      <c r="D729" s="242" t="s">
        <v>200</v>
      </c>
      <c r="E729" s="272" t="s">
        <v>1</v>
      </c>
      <c r="F729" s="273" t="s">
        <v>207</v>
      </c>
      <c r="G729" s="271"/>
      <c r="H729" s="274">
        <v>1</v>
      </c>
      <c r="I729" s="275"/>
      <c r="J729" s="271"/>
      <c r="K729" s="271"/>
      <c r="L729" s="276"/>
      <c r="M729" s="277"/>
      <c r="N729" s="278"/>
      <c r="O729" s="278"/>
      <c r="P729" s="278"/>
      <c r="Q729" s="278"/>
      <c r="R729" s="278"/>
      <c r="S729" s="278"/>
      <c r="T729" s="279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  <c r="AE729" s="15"/>
      <c r="AT729" s="280" t="s">
        <v>200</v>
      </c>
      <c r="AU729" s="280" t="s">
        <v>80</v>
      </c>
      <c r="AV729" s="15" t="s">
        <v>195</v>
      </c>
      <c r="AW729" s="15" t="s">
        <v>30</v>
      </c>
      <c r="AX729" s="15" t="s">
        <v>80</v>
      </c>
      <c r="AY729" s="280" t="s">
        <v>189</v>
      </c>
    </row>
    <row r="730" s="2" customFormat="1" ht="24.15" customHeight="1">
      <c r="A730" s="39"/>
      <c r="B730" s="40"/>
      <c r="C730" s="228" t="s">
        <v>994</v>
      </c>
      <c r="D730" s="228" t="s">
        <v>191</v>
      </c>
      <c r="E730" s="229" t="s">
        <v>4938</v>
      </c>
      <c r="F730" s="230" t="s">
        <v>5337</v>
      </c>
      <c r="G730" s="231" t="s">
        <v>359</v>
      </c>
      <c r="H730" s="232">
        <v>1</v>
      </c>
      <c r="I730" s="233"/>
      <c r="J730" s="234">
        <f>ROUND(I730*H730,2)</f>
        <v>0</v>
      </c>
      <c r="K730" s="235"/>
      <c r="L730" s="45"/>
      <c r="M730" s="236" t="s">
        <v>1</v>
      </c>
      <c r="N730" s="237" t="s">
        <v>38</v>
      </c>
      <c r="O730" s="92"/>
      <c r="P730" s="238">
        <f>O730*H730</f>
        <v>0</v>
      </c>
      <c r="Q730" s="238">
        <v>0</v>
      </c>
      <c r="R730" s="238">
        <f>Q730*H730</f>
        <v>0</v>
      </c>
      <c r="S730" s="238">
        <v>0</v>
      </c>
      <c r="T730" s="239">
        <f>S730*H730</f>
        <v>0</v>
      </c>
      <c r="U730" s="39"/>
      <c r="V730" s="39"/>
      <c r="W730" s="39"/>
      <c r="X730" s="39"/>
      <c r="Y730" s="39"/>
      <c r="Z730" s="39"/>
      <c r="AA730" s="39"/>
      <c r="AB730" s="39"/>
      <c r="AC730" s="39"/>
      <c r="AD730" s="39"/>
      <c r="AE730" s="39"/>
      <c r="AR730" s="240" t="s">
        <v>195</v>
      </c>
      <c r="AT730" s="240" t="s">
        <v>191</v>
      </c>
      <c r="AU730" s="240" t="s">
        <v>80</v>
      </c>
      <c r="AY730" s="18" t="s">
        <v>189</v>
      </c>
      <c r="BE730" s="241">
        <f>IF(N730="základní",J730,0)</f>
        <v>0</v>
      </c>
      <c r="BF730" s="241">
        <f>IF(N730="snížená",J730,0)</f>
        <v>0</v>
      </c>
      <c r="BG730" s="241">
        <f>IF(N730="zákl. přenesená",J730,0)</f>
        <v>0</v>
      </c>
      <c r="BH730" s="241">
        <f>IF(N730="sníž. přenesená",J730,0)</f>
        <v>0</v>
      </c>
      <c r="BI730" s="241">
        <f>IF(N730="nulová",J730,0)</f>
        <v>0</v>
      </c>
      <c r="BJ730" s="18" t="s">
        <v>80</v>
      </c>
      <c r="BK730" s="241">
        <f>ROUND(I730*H730,2)</f>
        <v>0</v>
      </c>
      <c r="BL730" s="18" t="s">
        <v>195</v>
      </c>
      <c r="BM730" s="240" t="s">
        <v>5338</v>
      </c>
    </row>
    <row r="731" s="2" customFormat="1">
      <c r="A731" s="39"/>
      <c r="B731" s="40"/>
      <c r="C731" s="41"/>
      <c r="D731" s="242" t="s">
        <v>197</v>
      </c>
      <c r="E731" s="41"/>
      <c r="F731" s="243" t="s">
        <v>5337</v>
      </c>
      <c r="G731" s="41"/>
      <c r="H731" s="41"/>
      <c r="I731" s="244"/>
      <c r="J731" s="41"/>
      <c r="K731" s="41"/>
      <c r="L731" s="45"/>
      <c r="M731" s="245"/>
      <c r="N731" s="246"/>
      <c r="O731" s="92"/>
      <c r="P731" s="92"/>
      <c r="Q731" s="92"/>
      <c r="R731" s="92"/>
      <c r="S731" s="92"/>
      <c r="T731" s="93"/>
      <c r="U731" s="39"/>
      <c r="V731" s="39"/>
      <c r="W731" s="39"/>
      <c r="X731" s="39"/>
      <c r="Y731" s="39"/>
      <c r="Z731" s="39"/>
      <c r="AA731" s="39"/>
      <c r="AB731" s="39"/>
      <c r="AC731" s="39"/>
      <c r="AD731" s="39"/>
      <c r="AE731" s="39"/>
      <c r="AT731" s="18" t="s">
        <v>197</v>
      </c>
      <c r="AU731" s="18" t="s">
        <v>80</v>
      </c>
    </row>
    <row r="732" s="14" customFormat="1">
      <c r="A732" s="14"/>
      <c r="B732" s="259"/>
      <c r="C732" s="260"/>
      <c r="D732" s="242" t="s">
        <v>200</v>
      </c>
      <c r="E732" s="261" t="s">
        <v>1</v>
      </c>
      <c r="F732" s="262" t="s">
        <v>80</v>
      </c>
      <c r="G732" s="260"/>
      <c r="H732" s="263">
        <v>1</v>
      </c>
      <c r="I732" s="264"/>
      <c r="J732" s="260"/>
      <c r="K732" s="260"/>
      <c r="L732" s="265"/>
      <c r="M732" s="266"/>
      <c r="N732" s="267"/>
      <c r="O732" s="267"/>
      <c r="P732" s="267"/>
      <c r="Q732" s="267"/>
      <c r="R732" s="267"/>
      <c r="S732" s="267"/>
      <c r="T732" s="268"/>
      <c r="U732" s="14"/>
      <c r="V732" s="14"/>
      <c r="W732" s="14"/>
      <c r="X732" s="14"/>
      <c r="Y732" s="14"/>
      <c r="Z732" s="14"/>
      <c r="AA732" s="14"/>
      <c r="AB732" s="14"/>
      <c r="AC732" s="14"/>
      <c r="AD732" s="14"/>
      <c r="AE732" s="14"/>
      <c r="AT732" s="269" t="s">
        <v>200</v>
      </c>
      <c r="AU732" s="269" t="s">
        <v>80</v>
      </c>
      <c r="AV732" s="14" t="s">
        <v>82</v>
      </c>
      <c r="AW732" s="14" t="s">
        <v>30</v>
      </c>
      <c r="AX732" s="14" t="s">
        <v>73</v>
      </c>
      <c r="AY732" s="269" t="s">
        <v>189</v>
      </c>
    </row>
    <row r="733" s="15" customFormat="1">
      <c r="A733" s="15"/>
      <c r="B733" s="270"/>
      <c r="C733" s="271"/>
      <c r="D733" s="242" t="s">
        <v>200</v>
      </c>
      <c r="E733" s="272" t="s">
        <v>1</v>
      </c>
      <c r="F733" s="273" t="s">
        <v>207</v>
      </c>
      <c r="G733" s="271"/>
      <c r="H733" s="274">
        <v>1</v>
      </c>
      <c r="I733" s="275"/>
      <c r="J733" s="271"/>
      <c r="K733" s="271"/>
      <c r="L733" s="276"/>
      <c r="M733" s="277"/>
      <c r="N733" s="278"/>
      <c r="O733" s="278"/>
      <c r="P733" s="278"/>
      <c r="Q733" s="278"/>
      <c r="R733" s="278"/>
      <c r="S733" s="278"/>
      <c r="T733" s="279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  <c r="AE733" s="15"/>
      <c r="AT733" s="280" t="s">
        <v>200</v>
      </c>
      <c r="AU733" s="280" t="s">
        <v>80</v>
      </c>
      <c r="AV733" s="15" t="s">
        <v>195</v>
      </c>
      <c r="AW733" s="15" t="s">
        <v>30</v>
      </c>
      <c r="AX733" s="15" t="s">
        <v>80</v>
      </c>
      <c r="AY733" s="280" t="s">
        <v>189</v>
      </c>
    </row>
    <row r="734" s="2" customFormat="1" ht="24.15" customHeight="1">
      <c r="A734" s="39"/>
      <c r="B734" s="40"/>
      <c r="C734" s="228" t="s">
        <v>999</v>
      </c>
      <c r="D734" s="228" t="s">
        <v>191</v>
      </c>
      <c r="E734" s="229" t="s">
        <v>4941</v>
      </c>
      <c r="F734" s="230" t="s">
        <v>5339</v>
      </c>
      <c r="G734" s="231" t="s">
        <v>359</v>
      </c>
      <c r="H734" s="232">
        <v>2</v>
      </c>
      <c r="I734" s="233"/>
      <c r="J734" s="234">
        <f>ROUND(I734*H734,2)</f>
        <v>0</v>
      </c>
      <c r="K734" s="235"/>
      <c r="L734" s="45"/>
      <c r="M734" s="236" t="s">
        <v>1</v>
      </c>
      <c r="N734" s="237" t="s">
        <v>38</v>
      </c>
      <c r="O734" s="92"/>
      <c r="P734" s="238">
        <f>O734*H734</f>
        <v>0</v>
      </c>
      <c r="Q734" s="238">
        <v>0</v>
      </c>
      <c r="R734" s="238">
        <f>Q734*H734</f>
        <v>0</v>
      </c>
      <c r="S734" s="238">
        <v>0</v>
      </c>
      <c r="T734" s="239">
        <f>S734*H734</f>
        <v>0</v>
      </c>
      <c r="U734" s="39"/>
      <c r="V734" s="39"/>
      <c r="W734" s="39"/>
      <c r="X734" s="39"/>
      <c r="Y734" s="39"/>
      <c r="Z734" s="39"/>
      <c r="AA734" s="39"/>
      <c r="AB734" s="39"/>
      <c r="AC734" s="39"/>
      <c r="AD734" s="39"/>
      <c r="AE734" s="39"/>
      <c r="AR734" s="240" t="s">
        <v>195</v>
      </c>
      <c r="AT734" s="240" t="s">
        <v>191</v>
      </c>
      <c r="AU734" s="240" t="s">
        <v>80</v>
      </c>
      <c r="AY734" s="18" t="s">
        <v>189</v>
      </c>
      <c r="BE734" s="241">
        <f>IF(N734="základní",J734,0)</f>
        <v>0</v>
      </c>
      <c r="BF734" s="241">
        <f>IF(N734="snížená",J734,0)</f>
        <v>0</v>
      </c>
      <c r="BG734" s="241">
        <f>IF(N734="zákl. přenesená",J734,0)</f>
        <v>0</v>
      </c>
      <c r="BH734" s="241">
        <f>IF(N734="sníž. přenesená",J734,0)</f>
        <v>0</v>
      </c>
      <c r="BI734" s="241">
        <f>IF(N734="nulová",J734,0)</f>
        <v>0</v>
      </c>
      <c r="BJ734" s="18" t="s">
        <v>80</v>
      </c>
      <c r="BK734" s="241">
        <f>ROUND(I734*H734,2)</f>
        <v>0</v>
      </c>
      <c r="BL734" s="18" t="s">
        <v>195</v>
      </c>
      <c r="BM734" s="240" t="s">
        <v>5340</v>
      </c>
    </row>
    <row r="735" s="2" customFormat="1">
      <c r="A735" s="39"/>
      <c r="B735" s="40"/>
      <c r="C735" s="41"/>
      <c r="D735" s="242" t="s">
        <v>197</v>
      </c>
      <c r="E735" s="41"/>
      <c r="F735" s="243" t="s">
        <v>5339</v>
      </c>
      <c r="G735" s="41"/>
      <c r="H735" s="41"/>
      <c r="I735" s="244"/>
      <c r="J735" s="41"/>
      <c r="K735" s="41"/>
      <c r="L735" s="45"/>
      <c r="M735" s="245"/>
      <c r="N735" s="246"/>
      <c r="O735" s="92"/>
      <c r="P735" s="92"/>
      <c r="Q735" s="92"/>
      <c r="R735" s="92"/>
      <c r="S735" s="92"/>
      <c r="T735" s="93"/>
      <c r="U735" s="39"/>
      <c r="V735" s="39"/>
      <c r="W735" s="39"/>
      <c r="X735" s="39"/>
      <c r="Y735" s="39"/>
      <c r="Z735" s="39"/>
      <c r="AA735" s="39"/>
      <c r="AB735" s="39"/>
      <c r="AC735" s="39"/>
      <c r="AD735" s="39"/>
      <c r="AE735" s="39"/>
      <c r="AT735" s="18" t="s">
        <v>197</v>
      </c>
      <c r="AU735" s="18" t="s">
        <v>80</v>
      </c>
    </row>
    <row r="736" s="14" customFormat="1">
      <c r="A736" s="14"/>
      <c r="B736" s="259"/>
      <c r="C736" s="260"/>
      <c r="D736" s="242" t="s">
        <v>200</v>
      </c>
      <c r="E736" s="261" t="s">
        <v>1</v>
      </c>
      <c r="F736" s="262" t="s">
        <v>82</v>
      </c>
      <c r="G736" s="260"/>
      <c r="H736" s="263">
        <v>2</v>
      </c>
      <c r="I736" s="264"/>
      <c r="J736" s="260"/>
      <c r="K736" s="260"/>
      <c r="L736" s="265"/>
      <c r="M736" s="266"/>
      <c r="N736" s="267"/>
      <c r="O736" s="267"/>
      <c r="P736" s="267"/>
      <c r="Q736" s="267"/>
      <c r="R736" s="267"/>
      <c r="S736" s="267"/>
      <c r="T736" s="268"/>
      <c r="U736" s="14"/>
      <c r="V736" s="14"/>
      <c r="W736" s="14"/>
      <c r="X736" s="14"/>
      <c r="Y736" s="14"/>
      <c r="Z736" s="14"/>
      <c r="AA736" s="14"/>
      <c r="AB736" s="14"/>
      <c r="AC736" s="14"/>
      <c r="AD736" s="14"/>
      <c r="AE736" s="14"/>
      <c r="AT736" s="269" t="s">
        <v>200</v>
      </c>
      <c r="AU736" s="269" t="s">
        <v>80</v>
      </c>
      <c r="AV736" s="14" t="s">
        <v>82</v>
      </c>
      <c r="AW736" s="14" t="s">
        <v>30</v>
      </c>
      <c r="AX736" s="14" t="s">
        <v>73</v>
      </c>
      <c r="AY736" s="269" t="s">
        <v>189</v>
      </c>
    </row>
    <row r="737" s="15" customFormat="1">
      <c r="A737" s="15"/>
      <c r="B737" s="270"/>
      <c r="C737" s="271"/>
      <c r="D737" s="242" t="s">
        <v>200</v>
      </c>
      <c r="E737" s="272" t="s">
        <v>1</v>
      </c>
      <c r="F737" s="273" t="s">
        <v>207</v>
      </c>
      <c r="G737" s="271"/>
      <c r="H737" s="274">
        <v>2</v>
      </c>
      <c r="I737" s="275"/>
      <c r="J737" s="271"/>
      <c r="K737" s="271"/>
      <c r="L737" s="276"/>
      <c r="M737" s="277"/>
      <c r="N737" s="278"/>
      <c r="O737" s="278"/>
      <c r="P737" s="278"/>
      <c r="Q737" s="278"/>
      <c r="R737" s="278"/>
      <c r="S737" s="278"/>
      <c r="T737" s="279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  <c r="AE737" s="15"/>
      <c r="AT737" s="280" t="s">
        <v>200</v>
      </c>
      <c r="AU737" s="280" t="s">
        <v>80</v>
      </c>
      <c r="AV737" s="15" t="s">
        <v>195</v>
      </c>
      <c r="AW737" s="15" t="s">
        <v>30</v>
      </c>
      <c r="AX737" s="15" t="s">
        <v>80</v>
      </c>
      <c r="AY737" s="280" t="s">
        <v>189</v>
      </c>
    </row>
    <row r="738" s="2" customFormat="1" ht="16.5" customHeight="1">
      <c r="A738" s="39"/>
      <c r="B738" s="40"/>
      <c r="C738" s="228" t="s">
        <v>1008</v>
      </c>
      <c r="D738" s="228" t="s">
        <v>191</v>
      </c>
      <c r="E738" s="229" t="s">
        <v>5341</v>
      </c>
      <c r="F738" s="230" t="s">
        <v>5342</v>
      </c>
      <c r="G738" s="231" t="s">
        <v>359</v>
      </c>
      <c r="H738" s="232">
        <v>2</v>
      </c>
      <c r="I738" s="233"/>
      <c r="J738" s="234">
        <f>ROUND(I738*H738,2)</f>
        <v>0</v>
      </c>
      <c r="K738" s="235"/>
      <c r="L738" s="45"/>
      <c r="M738" s="236" t="s">
        <v>1</v>
      </c>
      <c r="N738" s="237" t="s">
        <v>38</v>
      </c>
      <c r="O738" s="92"/>
      <c r="P738" s="238">
        <f>O738*H738</f>
        <v>0</v>
      </c>
      <c r="Q738" s="238">
        <v>0</v>
      </c>
      <c r="R738" s="238">
        <f>Q738*H738</f>
        <v>0</v>
      </c>
      <c r="S738" s="238">
        <v>0</v>
      </c>
      <c r="T738" s="239">
        <f>S738*H738</f>
        <v>0</v>
      </c>
      <c r="U738" s="39"/>
      <c r="V738" s="39"/>
      <c r="W738" s="39"/>
      <c r="X738" s="39"/>
      <c r="Y738" s="39"/>
      <c r="Z738" s="39"/>
      <c r="AA738" s="39"/>
      <c r="AB738" s="39"/>
      <c r="AC738" s="39"/>
      <c r="AD738" s="39"/>
      <c r="AE738" s="39"/>
      <c r="AR738" s="240" t="s">
        <v>195</v>
      </c>
      <c r="AT738" s="240" t="s">
        <v>191</v>
      </c>
      <c r="AU738" s="240" t="s">
        <v>80</v>
      </c>
      <c r="AY738" s="18" t="s">
        <v>189</v>
      </c>
      <c r="BE738" s="241">
        <f>IF(N738="základní",J738,0)</f>
        <v>0</v>
      </c>
      <c r="BF738" s="241">
        <f>IF(N738="snížená",J738,0)</f>
        <v>0</v>
      </c>
      <c r="BG738" s="241">
        <f>IF(N738="zákl. přenesená",J738,0)</f>
        <v>0</v>
      </c>
      <c r="BH738" s="241">
        <f>IF(N738="sníž. přenesená",J738,0)</f>
        <v>0</v>
      </c>
      <c r="BI738" s="241">
        <f>IF(N738="nulová",J738,0)</f>
        <v>0</v>
      </c>
      <c r="BJ738" s="18" t="s">
        <v>80</v>
      </c>
      <c r="BK738" s="241">
        <f>ROUND(I738*H738,2)</f>
        <v>0</v>
      </c>
      <c r="BL738" s="18" t="s">
        <v>195</v>
      </c>
      <c r="BM738" s="240" t="s">
        <v>5343</v>
      </c>
    </row>
    <row r="739" s="2" customFormat="1">
      <c r="A739" s="39"/>
      <c r="B739" s="40"/>
      <c r="C739" s="41"/>
      <c r="D739" s="242" t="s">
        <v>197</v>
      </c>
      <c r="E739" s="41"/>
      <c r="F739" s="243" t="s">
        <v>5342</v>
      </c>
      <c r="G739" s="41"/>
      <c r="H739" s="41"/>
      <c r="I739" s="244"/>
      <c r="J739" s="41"/>
      <c r="K739" s="41"/>
      <c r="L739" s="45"/>
      <c r="M739" s="245"/>
      <c r="N739" s="246"/>
      <c r="O739" s="92"/>
      <c r="P739" s="92"/>
      <c r="Q739" s="92"/>
      <c r="R739" s="92"/>
      <c r="S739" s="92"/>
      <c r="T739" s="93"/>
      <c r="U739" s="39"/>
      <c r="V739" s="39"/>
      <c r="W739" s="39"/>
      <c r="X739" s="39"/>
      <c r="Y739" s="39"/>
      <c r="Z739" s="39"/>
      <c r="AA739" s="39"/>
      <c r="AB739" s="39"/>
      <c r="AC739" s="39"/>
      <c r="AD739" s="39"/>
      <c r="AE739" s="39"/>
      <c r="AT739" s="18" t="s">
        <v>197</v>
      </c>
      <c r="AU739" s="18" t="s">
        <v>80</v>
      </c>
    </row>
    <row r="740" s="14" customFormat="1">
      <c r="A740" s="14"/>
      <c r="B740" s="259"/>
      <c r="C740" s="260"/>
      <c r="D740" s="242" t="s">
        <v>200</v>
      </c>
      <c r="E740" s="261" t="s">
        <v>1</v>
      </c>
      <c r="F740" s="262" t="s">
        <v>82</v>
      </c>
      <c r="G740" s="260"/>
      <c r="H740" s="263">
        <v>2</v>
      </c>
      <c r="I740" s="264"/>
      <c r="J740" s="260"/>
      <c r="K740" s="260"/>
      <c r="L740" s="265"/>
      <c r="M740" s="266"/>
      <c r="N740" s="267"/>
      <c r="O740" s="267"/>
      <c r="P740" s="267"/>
      <c r="Q740" s="267"/>
      <c r="R740" s="267"/>
      <c r="S740" s="267"/>
      <c r="T740" s="268"/>
      <c r="U740" s="14"/>
      <c r="V740" s="14"/>
      <c r="W740" s="14"/>
      <c r="X740" s="14"/>
      <c r="Y740" s="14"/>
      <c r="Z740" s="14"/>
      <c r="AA740" s="14"/>
      <c r="AB740" s="14"/>
      <c r="AC740" s="14"/>
      <c r="AD740" s="14"/>
      <c r="AE740" s="14"/>
      <c r="AT740" s="269" t="s">
        <v>200</v>
      </c>
      <c r="AU740" s="269" t="s">
        <v>80</v>
      </c>
      <c r="AV740" s="14" t="s">
        <v>82</v>
      </c>
      <c r="AW740" s="14" t="s">
        <v>30</v>
      </c>
      <c r="AX740" s="14" t="s">
        <v>73</v>
      </c>
      <c r="AY740" s="269" t="s">
        <v>189</v>
      </c>
    </row>
    <row r="741" s="15" customFormat="1">
      <c r="A741" s="15"/>
      <c r="B741" s="270"/>
      <c r="C741" s="271"/>
      <c r="D741" s="242" t="s">
        <v>200</v>
      </c>
      <c r="E741" s="272" t="s">
        <v>1</v>
      </c>
      <c r="F741" s="273" t="s">
        <v>207</v>
      </c>
      <c r="G741" s="271"/>
      <c r="H741" s="274">
        <v>2</v>
      </c>
      <c r="I741" s="275"/>
      <c r="J741" s="271"/>
      <c r="K741" s="271"/>
      <c r="L741" s="276"/>
      <c r="M741" s="308"/>
      <c r="N741" s="309"/>
      <c r="O741" s="309"/>
      <c r="P741" s="309"/>
      <c r="Q741" s="309"/>
      <c r="R741" s="309"/>
      <c r="S741" s="309"/>
      <c r="T741" s="310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  <c r="AE741" s="15"/>
      <c r="AT741" s="280" t="s">
        <v>200</v>
      </c>
      <c r="AU741" s="280" t="s">
        <v>80</v>
      </c>
      <c r="AV741" s="15" t="s">
        <v>195</v>
      </c>
      <c r="AW741" s="15" t="s">
        <v>30</v>
      </c>
      <c r="AX741" s="15" t="s">
        <v>80</v>
      </c>
      <c r="AY741" s="280" t="s">
        <v>189</v>
      </c>
    </row>
    <row r="742" s="2" customFormat="1" ht="6.96" customHeight="1">
      <c r="A742" s="39"/>
      <c r="B742" s="67"/>
      <c r="C742" s="68"/>
      <c r="D742" s="68"/>
      <c r="E742" s="68"/>
      <c r="F742" s="68"/>
      <c r="G742" s="68"/>
      <c r="H742" s="68"/>
      <c r="I742" s="68"/>
      <c r="J742" s="68"/>
      <c r="K742" s="68"/>
      <c r="L742" s="45"/>
      <c r="M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  <c r="AA742" s="39"/>
      <c r="AB742" s="39"/>
      <c r="AC742" s="39"/>
      <c r="AD742" s="39"/>
      <c r="AE742" s="39"/>
    </row>
  </sheetData>
  <sheetProtection sheet="1" autoFilter="0" formatColumns="0" formatRows="0" objects="1" scenarios="1" spinCount="100000" saltValue="egv2wC9dWz7gUgNRb7kQI6ej3JO86cC8sxqTuMJZAoSB8LjmeBjamdt35Ju2mUYrI3nwD4aGmF0MiZtWEQpt3Q==" hashValue="wLMUWwA+vmv8eVZOVZrCbw5qlfock86q5O6akDlzPmmNq/lvV9E3r7Jeyw7aLG07NNI2jiq1WIEu9uXXnf5vOw==" algorithmName="SHA-512" password="CC35"/>
  <autoFilter ref="C128:K741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7:H117"/>
    <mergeCell ref="E119:H119"/>
    <mergeCell ref="E121:H121"/>
    <mergeCell ref="L2:V2"/>
  </mergeCells>
  <hyperlinks>
    <hyperlink ref="F133" r:id="rId1" display="https://podminky.urs.cz/item/CS_URS_2021_02/113106161"/>
    <hyperlink ref="F141" r:id="rId2" display="https://podminky.urs.cz/item/CS_URS_2021_02/113107122"/>
    <hyperlink ref="F149" r:id="rId3" display="https://podminky.urs.cz/item/CS_URS_2021_02/119001405"/>
    <hyperlink ref="F155" r:id="rId4" display="https://podminky.urs.cz/item/CS_URS_2021_02/119001406"/>
    <hyperlink ref="F161" r:id="rId5" display="https://podminky.urs.cz/item/CS_URS_2021_02/119001421"/>
    <hyperlink ref="F167" r:id="rId6" display="https://podminky.urs.cz/item/CS_URS_2021_02/131251204"/>
    <hyperlink ref="F175" r:id="rId7" display="https://podminky.urs.cz/item/CS_URS_2021_02/132251253"/>
    <hyperlink ref="F185" r:id="rId8" display="https://podminky.urs.cz/item/CS_URS_2021_02/132254202"/>
    <hyperlink ref="F198" r:id="rId9" display="https://podminky.urs.cz/item/CS_URS_2021_02/139001101"/>
    <hyperlink ref="F204" r:id="rId10" display="https://podminky.urs.cz/item/CS_URS_2021_02/151101201"/>
    <hyperlink ref="F210" r:id="rId11" display="https://podminky.urs.cz/item/CS_URS_2021_02/151101211"/>
    <hyperlink ref="F216" r:id="rId12" display="https://podminky.urs.cz/item/CS_URS_2021_02/151101401"/>
    <hyperlink ref="F222" r:id="rId13" display="https://podminky.urs.cz/item/CS_URS_2021_02/151101411"/>
    <hyperlink ref="F228" r:id="rId14" display="https://podminky.urs.cz/item/CS_URS_2021_02/151811131"/>
    <hyperlink ref="F241" r:id="rId15" display="https://podminky.urs.cz/item/CS_URS_2021_02/151811231"/>
    <hyperlink ref="F254" r:id="rId16" display="https://podminky.urs.cz/item/CS_URS_2021_02/162751117"/>
    <hyperlink ref="F276" r:id="rId17" display="https://podminky.urs.cz/item/CS_URS_2021_02/167151101"/>
    <hyperlink ref="F298" r:id="rId18" display="https://podminky.urs.cz/item/CS_URS_2021_02/171201231"/>
    <hyperlink ref="F323" r:id="rId19" display="https://podminky.urs.cz/item/CS_URS_2021_02/171251201"/>
    <hyperlink ref="F345" r:id="rId20" display="https://podminky.urs.cz/item/CS_URS_2021_02/174151101"/>
    <hyperlink ref="F381" r:id="rId21" display="https://podminky.urs.cz/item/CS_URS_2021_02/175151101"/>
    <hyperlink ref="F428" r:id="rId22" display="https://podminky.urs.cz/item/CS_URS_2021_02/359901211"/>
    <hyperlink ref="F434" r:id="rId23" display="https://podminky.urs.cz/item/CS_URS_2021_02/451541111"/>
    <hyperlink ref="F441" r:id="rId24" display="https://podminky.urs.cz/item/CS_URS_2021_02/451573111"/>
    <hyperlink ref="F461" r:id="rId25" display="https://podminky.urs.cz/item/CS_URS_2021_02/564801112"/>
    <hyperlink ref="F469" r:id="rId26" display="https://podminky.urs.cz/item/CS_URS_2021_02/564871111"/>
    <hyperlink ref="F477" r:id="rId27" display="https://podminky.urs.cz/item/CS_URS_2021_02/567122114"/>
    <hyperlink ref="F485" r:id="rId28" display="https://podminky.urs.cz/item/CS_URS_2021_02/591211111"/>
    <hyperlink ref="F494" r:id="rId29" display="https://podminky.urs.cz/item/CS_URS_2021_02/871265211"/>
    <hyperlink ref="F499" r:id="rId30" display="https://podminky.urs.cz/item/CS_URS_2021_02/871310320"/>
    <hyperlink ref="F514" r:id="rId31" display="https://podminky.urs.cz/item/CS_URS_2021_02/871315211"/>
    <hyperlink ref="F523" r:id="rId32" display="https://podminky.urs.cz/item/CS_URS_2021_02/871350320"/>
    <hyperlink ref="F540" r:id="rId33" display="https://podminky.urs.cz/item/CS_URS_2021_02/877260310"/>
    <hyperlink ref="F549" r:id="rId34" display="https://podminky.urs.cz/item/CS_URS_2021_02/877310310"/>
    <hyperlink ref="F562" r:id="rId35" display="https://podminky.urs.cz/item/CS_URS_2021_02/877310320"/>
    <hyperlink ref="F571" r:id="rId36" display="https://podminky.urs.cz/item/CS_URS_2021_02/877310330"/>
    <hyperlink ref="F584" r:id="rId37" display="https://podminky.urs.cz/item/CS_URS_2021_02/877350330"/>
    <hyperlink ref="F593" r:id="rId38" display="https://podminky.urs.cz/item/CS_URS_2021_02/892352121"/>
    <hyperlink ref="F598" r:id="rId39" display="https://podminky.urs.cz/item/CS_URS_2021_02/894411111"/>
    <hyperlink ref="F603" r:id="rId40" display="https://podminky.urs.cz/item/CS_URS_2021_02/894411121"/>
    <hyperlink ref="F648" r:id="rId41" display="https://podminky.urs.cz/item/CS_URS_2021_02/894812031"/>
    <hyperlink ref="F653" r:id="rId42" display="https://podminky.urs.cz/item/CS_URS_2021_02/894812041"/>
    <hyperlink ref="F658" r:id="rId43" display="https://podminky.urs.cz/item/CS_URS_2021_02/894812062"/>
    <hyperlink ref="F663" r:id="rId44" display="https://podminky.urs.cz/item/CS_URS_2021_02/894812613"/>
    <hyperlink ref="F668" r:id="rId45" display="https://podminky.urs.cz/item/CS_URS_2021_02/897171112"/>
    <hyperlink ref="F673" r:id="rId46" display="https://podminky.urs.cz/item/CS_URS_2021_02/899103112"/>
    <hyperlink ref="F682" r:id="rId47" display="https://podminky.urs.cz/item/CS_URS_2021_02/899722113"/>
    <hyperlink ref="F688" r:id="rId48" display="https://podminky.urs.cz/item/CS_URS_2021_02/919726122"/>
    <hyperlink ref="F693" r:id="rId49" display="https://podminky.urs.cz/item/CS_URS_2021_02/979071021"/>
    <hyperlink ref="F702" r:id="rId50" display="https://podminky.urs.cz/item/CS_URS_2021_02/997221571"/>
    <hyperlink ref="F705" r:id="rId51" display="https://podminky.urs.cz/item/CS_URS_2021_02/997221579"/>
    <hyperlink ref="F710" r:id="rId52" display="https://podminky.urs.cz/item/CS_URS_2021_02/997221611"/>
    <hyperlink ref="F713" r:id="rId53" display="https://podminky.urs.cz/item/CS_URS_2021_02/998276101"/>
    <hyperlink ref="F717" r:id="rId54" display="https://podminky.urs.cz/item/CS_URS_2021_02/721242105"/>
    <hyperlink ref="F722" r:id="rId55" display="https://podminky.urs.cz/item/CS_URS_2021_02/721290112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56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96</v>
      </c>
    </row>
    <row r="3" s="1" customFormat="1" ht="6.96" customHeight="1">
      <c r="B3" s="147"/>
      <c r="C3" s="148"/>
      <c r="D3" s="148"/>
      <c r="E3" s="148"/>
      <c r="F3" s="148"/>
      <c r="G3" s="148"/>
      <c r="H3" s="148"/>
      <c r="I3" s="148"/>
      <c r="J3" s="148"/>
      <c r="K3" s="148"/>
      <c r="L3" s="21"/>
      <c r="AT3" s="18" t="s">
        <v>82</v>
      </c>
    </row>
    <row r="4" s="1" customFormat="1" ht="24.96" customHeight="1">
      <c r="B4" s="21"/>
      <c r="D4" s="149" t="s">
        <v>122</v>
      </c>
      <c r="L4" s="21"/>
      <c r="M4" s="150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51" t="s">
        <v>16</v>
      </c>
      <c r="L6" s="21"/>
    </row>
    <row r="7" s="1" customFormat="1" ht="16.5" customHeight="1">
      <c r="B7" s="21"/>
      <c r="E7" s="152" t="str">
        <f>'Rekapitulace stavby'!K6</f>
        <v>Nové Město pod Smrkem</v>
      </c>
      <c r="F7" s="151"/>
      <c r="G7" s="151"/>
      <c r="H7" s="151"/>
      <c r="L7" s="21"/>
    </row>
    <row r="8" s="1" customFormat="1" ht="12" customHeight="1">
      <c r="B8" s="21"/>
      <c r="D8" s="151" t="s">
        <v>123</v>
      </c>
      <c r="L8" s="21"/>
    </row>
    <row r="9" s="2" customFormat="1" ht="16.5" customHeight="1">
      <c r="A9" s="39"/>
      <c r="B9" s="45"/>
      <c r="C9" s="39"/>
      <c r="D9" s="39"/>
      <c r="E9" s="152" t="s">
        <v>124</v>
      </c>
      <c r="F9" s="39"/>
      <c r="G9" s="39"/>
      <c r="H9" s="39"/>
      <c r="I9" s="39"/>
      <c r="J9" s="39"/>
      <c r="K9" s="39"/>
      <c r="L9" s="64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 ht="12" customHeight="1">
      <c r="A10" s="39"/>
      <c r="B10" s="45"/>
      <c r="C10" s="39"/>
      <c r="D10" s="151" t="s">
        <v>125</v>
      </c>
      <c r="E10" s="39"/>
      <c r="F10" s="39"/>
      <c r="G10" s="39"/>
      <c r="H10" s="39"/>
      <c r="I10" s="39"/>
      <c r="J10" s="39"/>
      <c r="K10" s="39"/>
      <c r="L10" s="64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6.5" customHeight="1">
      <c r="A11" s="39"/>
      <c r="B11" s="45"/>
      <c r="C11" s="39"/>
      <c r="D11" s="39"/>
      <c r="E11" s="153" t="s">
        <v>5344</v>
      </c>
      <c r="F11" s="39"/>
      <c r="G11" s="39"/>
      <c r="H11" s="39"/>
      <c r="I11" s="39"/>
      <c r="J11" s="39"/>
      <c r="K11" s="39"/>
      <c r="L11" s="64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>
      <c r="A12" s="39"/>
      <c r="B12" s="45"/>
      <c r="C12" s="39"/>
      <c r="D12" s="39"/>
      <c r="E12" s="39"/>
      <c r="F12" s="39"/>
      <c r="G12" s="39"/>
      <c r="H12" s="39"/>
      <c r="I12" s="39"/>
      <c r="J12" s="39"/>
      <c r="K12" s="39"/>
      <c r="L12" s="64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2" customHeight="1">
      <c r="A13" s="39"/>
      <c r="B13" s="45"/>
      <c r="C13" s="39"/>
      <c r="D13" s="151" t="s">
        <v>18</v>
      </c>
      <c r="E13" s="39"/>
      <c r="F13" s="142" t="s">
        <v>1</v>
      </c>
      <c r="G13" s="39"/>
      <c r="H13" s="39"/>
      <c r="I13" s="151" t="s">
        <v>19</v>
      </c>
      <c r="J13" s="142" t="s">
        <v>1</v>
      </c>
      <c r="K13" s="39"/>
      <c r="L13" s="64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51" t="s">
        <v>20</v>
      </c>
      <c r="E14" s="39"/>
      <c r="F14" s="142" t="s">
        <v>127</v>
      </c>
      <c r="G14" s="39"/>
      <c r="H14" s="39"/>
      <c r="I14" s="151" t="s">
        <v>22</v>
      </c>
      <c r="J14" s="154" t="str">
        <f>'Rekapitulace stavby'!AN8</f>
        <v>8. 11. 2021</v>
      </c>
      <c r="K14" s="39"/>
      <c r="L14" s="64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0.8" customHeight="1">
      <c r="A15" s="39"/>
      <c r="B15" s="45"/>
      <c r="C15" s="39"/>
      <c r="D15" s="39"/>
      <c r="E15" s="39"/>
      <c r="F15" s="39"/>
      <c r="G15" s="39"/>
      <c r="H15" s="39"/>
      <c r="I15" s="39"/>
      <c r="J15" s="39"/>
      <c r="K15" s="39"/>
      <c r="L15" s="64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51" t="s">
        <v>24</v>
      </c>
      <c r="E16" s="39"/>
      <c r="F16" s="39"/>
      <c r="G16" s="39"/>
      <c r="H16" s="39"/>
      <c r="I16" s="151" t="s">
        <v>25</v>
      </c>
      <c r="J16" s="142" t="s">
        <v>128</v>
      </c>
      <c r="K16" s="39"/>
      <c r="L16" s="64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8" customHeight="1">
      <c r="A17" s="39"/>
      <c r="B17" s="45"/>
      <c r="C17" s="39"/>
      <c r="D17" s="39"/>
      <c r="E17" s="142" t="s">
        <v>129</v>
      </c>
      <c r="F17" s="39"/>
      <c r="G17" s="39"/>
      <c r="H17" s="39"/>
      <c r="I17" s="151" t="s">
        <v>26</v>
      </c>
      <c r="J17" s="142" t="s">
        <v>130</v>
      </c>
      <c r="K17" s="39"/>
      <c r="L17" s="64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6.96" customHeight="1">
      <c r="A18" s="39"/>
      <c r="B18" s="45"/>
      <c r="C18" s="39"/>
      <c r="D18" s="39"/>
      <c r="E18" s="39"/>
      <c r="F18" s="39"/>
      <c r="G18" s="39"/>
      <c r="H18" s="39"/>
      <c r="I18" s="39"/>
      <c r="J18" s="39"/>
      <c r="K18" s="39"/>
      <c r="L18" s="64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2" customHeight="1">
      <c r="A19" s="39"/>
      <c r="B19" s="45"/>
      <c r="C19" s="39"/>
      <c r="D19" s="151" t="s">
        <v>27</v>
      </c>
      <c r="E19" s="39"/>
      <c r="F19" s="39"/>
      <c r="G19" s="39"/>
      <c r="H19" s="39"/>
      <c r="I19" s="151" t="s">
        <v>25</v>
      </c>
      <c r="J19" s="34" t="str">
        <f>'Rekapitulace stavby'!AN13</f>
        <v>Vyplň údaj</v>
      </c>
      <c r="K19" s="39"/>
      <c r="L19" s="64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8" customHeight="1">
      <c r="A20" s="39"/>
      <c r="B20" s="45"/>
      <c r="C20" s="39"/>
      <c r="D20" s="39"/>
      <c r="E20" s="34" t="str">
        <f>'Rekapitulace stavby'!E14</f>
        <v>Vyplň údaj</v>
      </c>
      <c r="F20" s="142"/>
      <c r="G20" s="142"/>
      <c r="H20" s="142"/>
      <c r="I20" s="151" t="s">
        <v>26</v>
      </c>
      <c r="J20" s="34" t="str">
        <f>'Rekapitulace stavby'!AN14</f>
        <v>Vyplň údaj</v>
      </c>
      <c r="K20" s="39"/>
      <c r="L20" s="64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6.96" customHeight="1">
      <c r="A21" s="39"/>
      <c r="B21" s="45"/>
      <c r="C21" s="39"/>
      <c r="D21" s="39"/>
      <c r="E21" s="39"/>
      <c r="F21" s="39"/>
      <c r="G21" s="39"/>
      <c r="H21" s="39"/>
      <c r="I21" s="39"/>
      <c r="J21" s="39"/>
      <c r="K21" s="39"/>
      <c r="L21" s="64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2" customHeight="1">
      <c r="A22" s="39"/>
      <c r="B22" s="45"/>
      <c r="C22" s="39"/>
      <c r="D22" s="151" t="s">
        <v>29</v>
      </c>
      <c r="E22" s="39"/>
      <c r="F22" s="39"/>
      <c r="G22" s="39"/>
      <c r="H22" s="39"/>
      <c r="I22" s="151" t="s">
        <v>25</v>
      </c>
      <c r="J22" s="142" t="s">
        <v>131</v>
      </c>
      <c r="K22" s="39"/>
      <c r="L22" s="64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8" customHeight="1">
      <c r="A23" s="39"/>
      <c r="B23" s="45"/>
      <c r="C23" s="39"/>
      <c r="D23" s="39"/>
      <c r="E23" s="142" t="s">
        <v>132</v>
      </c>
      <c r="F23" s="39"/>
      <c r="G23" s="39"/>
      <c r="H23" s="39"/>
      <c r="I23" s="151" t="s">
        <v>26</v>
      </c>
      <c r="J23" s="142" t="s">
        <v>133</v>
      </c>
      <c r="K23" s="39"/>
      <c r="L23" s="64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6.96" customHeight="1">
      <c r="A24" s="39"/>
      <c r="B24" s="45"/>
      <c r="C24" s="39"/>
      <c r="D24" s="39"/>
      <c r="E24" s="39"/>
      <c r="F24" s="39"/>
      <c r="G24" s="39"/>
      <c r="H24" s="39"/>
      <c r="I24" s="39"/>
      <c r="J24" s="39"/>
      <c r="K24" s="39"/>
      <c r="L24" s="64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2" customHeight="1">
      <c r="A25" s="39"/>
      <c r="B25" s="45"/>
      <c r="C25" s="39"/>
      <c r="D25" s="151" t="s">
        <v>31</v>
      </c>
      <c r="E25" s="39"/>
      <c r="F25" s="39"/>
      <c r="G25" s="39"/>
      <c r="H25" s="39"/>
      <c r="I25" s="151" t="s">
        <v>25</v>
      </c>
      <c r="J25" s="142" t="s">
        <v>1</v>
      </c>
      <c r="K25" s="39"/>
      <c r="L25" s="64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8" customHeight="1">
      <c r="A26" s="39"/>
      <c r="B26" s="45"/>
      <c r="C26" s="39"/>
      <c r="D26" s="39"/>
      <c r="E26" s="142" t="s">
        <v>21</v>
      </c>
      <c r="F26" s="39"/>
      <c r="G26" s="39"/>
      <c r="H26" s="39"/>
      <c r="I26" s="151" t="s">
        <v>26</v>
      </c>
      <c r="J26" s="142" t="s">
        <v>1</v>
      </c>
      <c r="K26" s="39"/>
      <c r="L26" s="64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6.96" customHeight="1">
      <c r="A27" s="39"/>
      <c r="B27" s="45"/>
      <c r="C27" s="39"/>
      <c r="D27" s="39"/>
      <c r="E27" s="39"/>
      <c r="F27" s="39"/>
      <c r="G27" s="39"/>
      <c r="H27" s="39"/>
      <c r="I27" s="39"/>
      <c r="J27" s="39"/>
      <c r="K27" s="39"/>
      <c r="L27" s="64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2" customHeight="1">
      <c r="A28" s="39"/>
      <c r="B28" s="45"/>
      <c r="C28" s="39"/>
      <c r="D28" s="151" t="s">
        <v>32</v>
      </c>
      <c r="E28" s="39"/>
      <c r="F28" s="39"/>
      <c r="G28" s="39"/>
      <c r="H28" s="39"/>
      <c r="I28" s="39"/>
      <c r="J28" s="39"/>
      <c r="K28" s="39"/>
      <c r="L28" s="64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8" customFormat="1" ht="16.5" customHeight="1">
      <c r="A29" s="155"/>
      <c r="B29" s="156"/>
      <c r="C29" s="155"/>
      <c r="D29" s="155"/>
      <c r="E29" s="157" t="s">
        <v>1</v>
      </c>
      <c r="F29" s="157"/>
      <c r="G29" s="157"/>
      <c r="H29" s="157"/>
      <c r="I29" s="155"/>
      <c r="J29" s="155"/>
      <c r="K29" s="155"/>
      <c r="L29" s="158"/>
      <c r="S29" s="155"/>
      <c r="T29" s="155"/>
      <c r="U29" s="155"/>
      <c r="V29" s="155"/>
      <c r="W29" s="155"/>
      <c r="X29" s="155"/>
      <c r="Y29" s="155"/>
      <c r="Z29" s="155"/>
      <c r="AA29" s="155"/>
      <c r="AB29" s="155"/>
      <c r="AC29" s="155"/>
      <c r="AD29" s="155"/>
      <c r="AE29" s="155"/>
    </row>
    <row r="30" s="2" customFormat="1" ht="6.96" customHeight="1">
      <c r="A30" s="39"/>
      <c r="B30" s="45"/>
      <c r="C30" s="39"/>
      <c r="D30" s="39"/>
      <c r="E30" s="39"/>
      <c r="F30" s="39"/>
      <c r="G30" s="39"/>
      <c r="H30" s="39"/>
      <c r="I30" s="39"/>
      <c r="J30" s="39"/>
      <c r="K30" s="39"/>
      <c r="L30" s="64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9"/>
      <c r="E31" s="159"/>
      <c r="F31" s="159"/>
      <c r="G31" s="159"/>
      <c r="H31" s="159"/>
      <c r="I31" s="159"/>
      <c r="J31" s="159"/>
      <c r="K31" s="159"/>
      <c r="L31" s="64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25.44" customHeight="1">
      <c r="A32" s="39"/>
      <c r="B32" s="45"/>
      <c r="C32" s="39"/>
      <c r="D32" s="160" t="s">
        <v>33</v>
      </c>
      <c r="E32" s="39"/>
      <c r="F32" s="39"/>
      <c r="G32" s="39"/>
      <c r="H32" s="39"/>
      <c r="I32" s="39"/>
      <c r="J32" s="161">
        <f>ROUND(J125, 2)</f>
        <v>0</v>
      </c>
      <c r="K32" s="39"/>
      <c r="L32" s="64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6.96" customHeight="1">
      <c r="A33" s="39"/>
      <c r="B33" s="45"/>
      <c r="C33" s="39"/>
      <c r="D33" s="159"/>
      <c r="E33" s="159"/>
      <c r="F33" s="159"/>
      <c r="G33" s="159"/>
      <c r="H33" s="159"/>
      <c r="I33" s="159"/>
      <c r="J33" s="159"/>
      <c r="K33" s="159"/>
      <c r="L33" s="64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39"/>
      <c r="F34" s="162" t="s">
        <v>35</v>
      </c>
      <c r="G34" s="39"/>
      <c r="H34" s="39"/>
      <c r="I34" s="162" t="s">
        <v>34</v>
      </c>
      <c r="J34" s="162" t="s">
        <v>36</v>
      </c>
      <c r="K34" s="39"/>
      <c r="L34" s="64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14.4" customHeight="1">
      <c r="A35" s="39"/>
      <c r="B35" s="45"/>
      <c r="C35" s="39"/>
      <c r="D35" s="163" t="s">
        <v>37</v>
      </c>
      <c r="E35" s="151" t="s">
        <v>38</v>
      </c>
      <c r="F35" s="164">
        <f>ROUND((SUM(BE125:BE241)),  2)</f>
        <v>0</v>
      </c>
      <c r="G35" s="39"/>
      <c r="H35" s="39"/>
      <c r="I35" s="165">
        <v>0.20999999999999999</v>
      </c>
      <c r="J35" s="164">
        <f>ROUND(((SUM(BE125:BE241))*I35),  2)</f>
        <v>0</v>
      </c>
      <c r="K35" s="39"/>
      <c r="L35" s="64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151" t="s">
        <v>39</v>
      </c>
      <c r="F36" s="164">
        <f>ROUND((SUM(BF125:BF241)),  2)</f>
        <v>0</v>
      </c>
      <c r="G36" s="39"/>
      <c r="H36" s="39"/>
      <c r="I36" s="165">
        <v>0.14999999999999999</v>
      </c>
      <c r="J36" s="164">
        <f>ROUND(((SUM(BF125:BF241))*I36),  2)</f>
        <v>0</v>
      </c>
      <c r="K36" s="39"/>
      <c r="L36" s="64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51" t="s">
        <v>40</v>
      </c>
      <c r="F37" s="164">
        <f>ROUND((SUM(BG125:BG241)),  2)</f>
        <v>0</v>
      </c>
      <c r="G37" s="39"/>
      <c r="H37" s="39"/>
      <c r="I37" s="165">
        <v>0.20999999999999999</v>
      </c>
      <c r="J37" s="164">
        <f>0</f>
        <v>0</v>
      </c>
      <c r="K37" s="39"/>
      <c r="L37" s="64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hidden="1" s="2" customFormat="1" ht="14.4" customHeight="1">
      <c r="A38" s="39"/>
      <c r="B38" s="45"/>
      <c r="C38" s="39"/>
      <c r="D38" s="39"/>
      <c r="E38" s="151" t="s">
        <v>41</v>
      </c>
      <c r="F38" s="164">
        <f>ROUND((SUM(BH125:BH241)),  2)</f>
        <v>0</v>
      </c>
      <c r="G38" s="39"/>
      <c r="H38" s="39"/>
      <c r="I38" s="165">
        <v>0.14999999999999999</v>
      </c>
      <c r="J38" s="164">
        <f>0</f>
        <v>0</v>
      </c>
      <c r="K38" s="39"/>
      <c r="L38" s="64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51" t="s">
        <v>42</v>
      </c>
      <c r="F39" s="164">
        <f>ROUND((SUM(BI125:BI241)),  2)</f>
        <v>0</v>
      </c>
      <c r="G39" s="39"/>
      <c r="H39" s="39"/>
      <c r="I39" s="165">
        <v>0</v>
      </c>
      <c r="J39" s="164">
        <f>0</f>
        <v>0</v>
      </c>
      <c r="K39" s="39"/>
      <c r="L39" s="64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6.96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64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2" customFormat="1" ht="25.44" customHeight="1">
      <c r="A41" s="39"/>
      <c r="B41" s="45"/>
      <c r="C41" s="166"/>
      <c r="D41" s="167" t="s">
        <v>43</v>
      </c>
      <c r="E41" s="168"/>
      <c r="F41" s="168"/>
      <c r="G41" s="169" t="s">
        <v>44</v>
      </c>
      <c r="H41" s="170" t="s">
        <v>45</v>
      </c>
      <c r="I41" s="168"/>
      <c r="J41" s="171">
        <f>SUM(J32:J39)</f>
        <v>0</v>
      </c>
      <c r="K41" s="172"/>
      <c r="L41" s="64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14.4" customHeight="1">
      <c r="A42" s="39"/>
      <c r="B42" s="45"/>
      <c r="C42" s="39"/>
      <c r="D42" s="39"/>
      <c r="E42" s="39"/>
      <c r="F42" s="39"/>
      <c r="G42" s="39"/>
      <c r="H42" s="39"/>
      <c r="I42" s="39"/>
      <c r="J42" s="39"/>
      <c r="K42" s="39"/>
      <c r="L42" s="64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64"/>
      <c r="D50" s="173" t="s">
        <v>46</v>
      </c>
      <c r="E50" s="174"/>
      <c r="F50" s="174"/>
      <c r="G50" s="173" t="s">
        <v>47</v>
      </c>
      <c r="H50" s="174"/>
      <c r="I50" s="174"/>
      <c r="J50" s="174"/>
      <c r="K50" s="174"/>
      <c r="L50" s="64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75" t="s">
        <v>48</v>
      </c>
      <c r="E61" s="176"/>
      <c r="F61" s="177" t="s">
        <v>49</v>
      </c>
      <c r="G61" s="175" t="s">
        <v>48</v>
      </c>
      <c r="H61" s="176"/>
      <c r="I61" s="176"/>
      <c r="J61" s="178" t="s">
        <v>49</v>
      </c>
      <c r="K61" s="176"/>
      <c r="L61" s="64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73" t="s">
        <v>50</v>
      </c>
      <c r="E65" s="179"/>
      <c r="F65" s="179"/>
      <c r="G65" s="173" t="s">
        <v>51</v>
      </c>
      <c r="H65" s="179"/>
      <c r="I65" s="179"/>
      <c r="J65" s="179"/>
      <c r="K65" s="179"/>
      <c r="L65" s="64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75" t="s">
        <v>48</v>
      </c>
      <c r="E76" s="176"/>
      <c r="F76" s="177" t="s">
        <v>49</v>
      </c>
      <c r="G76" s="175" t="s">
        <v>48</v>
      </c>
      <c r="H76" s="176"/>
      <c r="I76" s="176"/>
      <c r="J76" s="178" t="s">
        <v>49</v>
      </c>
      <c r="K76" s="176"/>
      <c r="L76" s="64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80"/>
      <c r="C77" s="181"/>
      <c r="D77" s="181"/>
      <c r="E77" s="181"/>
      <c r="F77" s="181"/>
      <c r="G77" s="181"/>
      <c r="H77" s="181"/>
      <c r="I77" s="181"/>
      <c r="J77" s="181"/>
      <c r="K77" s="181"/>
      <c r="L77" s="64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s="2" customFormat="1" ht="6.96" customHeight="1">
      <c r="A81" s="39"/>
      <c r="B81" s="182"/>
      <c r="C81" s="183"/>
      <c r="D81" s="183"/>
      <c r="E81" s="183"/>
      <c r="F81" s="183"/>
      <c r="G81" s="183"/>
      <c r="H81" s="183"/>
      <c r="I81" s="183"/>
      <c r="J81" s="183"/>
      <c r="K81" s="183"/>
      <c r="L81" s="64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24.96" customHeight="1">
      <c r="A82" s="39"/>
      <c r="B82" s="40"/>
      <c r="C82" s="24" t="s">
        <v>134</v>
      </c>
      <c r="D82" s="41"/>
      <c r="E82" s="41"/>
      <c r="F82" s="41"/>
      <c r="G82" s="41"/>
      <c r="H82" s="41"/>
      <c r="I82" s="41"/>
      <c r="J82" s="41"/>
      <c r="K82" s="41"/>
      <c r="L82" s="64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64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2" customHeight="1">
      <c r="A84" s="39"/>
      <c r="B84" s="40"/>
      <c r="C84" s="33" t="s">
        <v>16</v>
      </c>
      <c r="D84" s="41"/>
      <c r="E84" s="41"/>
      <c r="F84" s="41"/>
      <c r="G84" s="41"/>
      <c r="H84" s="41"/>
      <c r="I84" s="41"/>
      <c r="J84" s="41"/>
      <c r="K84" s="41"/>
      <c r="L84" s="64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6.5" customHeight="1">
      <c r="A85" s="39"/>
      <c r="B85" s="40"/>
      <c r="C85" s="41"/>
      <c r="D85" s="41"/>
      <c r="E85" s="184" t="str">
        <f>E7</f>
        <v>Nové Město pod Smrkem</v>
      </c>
      <c r="F85" s="33"/>
      <c r="G85" s="33"/>
      <c r="H85" s="33"/>
      <c r="I85" s="41"/>
      <c r="J85" s="41"/>
      <c r="K85" s="41"/>
      <c r="L85" s="64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1" customFormat="1" ht="12" customHeight="1">
      <c r="B86" s="22"/>
      <c r="C86" s="33" t="s">
        <v>123</v>
      </c>
      <c r="D86" s="23"/>
      <c r="E86" s="23"/>
      <c r="F86" s="23"/>
      <c r="G86" s="23"/>
      <c r="H86" s="23"/>
      <c r="I86" s="23"/>
      <c r="J86" s="23"/>
      <c r="K86" s="23"/>
      <c r="L86" s="21"/>
    </row>
    <row r="87" s="2" customFormat="1" ht="16.5" customHeight="1">
      <c r="A87" s="39"/>
      <c r="B87" s="40"/>
      <c r="C87" s="41"/>
      <c r="D87" s="41"/>
      <c r="E87" s="184" t="s">
        <v>124</v>
      </c>
      <c r="F87" s="41"/>
      <c r="G87" s="41"/>
      <c r="H87" s="41"/>
      <c r="I87" s="41"/>
      <c r="J87" s="41"/>
      <c r="K87" s="41"/>
      <c r="L87" s="64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12" customHeight="1">
      <c r="A88" s="39"/>
      <c r="B88" s="40"/>
      <c r="C88" s="33" t="s">
        <v>125</v>
      </c>
      <c r="D88" s="41"/>
      <c r="E88" s="41"/>
      <c r="F88" s="41"/>
      <c r="G88" s="41"/>
      <c r="H88" s="41"/>
      <c r="I88" s="41"/>
      <c r="J88" s="41"/>
      <c r="K88" s="41"/>
      <c r="L88" s="64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6.5" customHeight="1">
      <c r="A89" s="39"/>
      <c r="B89" s="40"/>
      <c r="C89" s="41"/>
      <c r="D89" s="41"/>
      <c r="E89" s="77" t="str">
        <f>E11</f>
        <v>SO 10_4 - Plynová zařízení</v>
      </c>
      <c r="F89" s="41"/>
      <c r="G89" s="41"/>
      <c r="H89" s="41"/>
      <c r="I89" s="41"/>
      <c r="J89" s="41"/>
      <c r="K89" s="41"/>
      <c r="L89" s="64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64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12" customHeight="1">
      <c r="A91" s="39"/>
      <c r="B91" s="40"/>
      <c r="C91" s="33" t="s">
        <v>20</v>
      </c>
      <c r="D91" s="41"/>
      <c r="E91" s="41"/>
      <c r="F91" s="28" t="str">
        <f>F14</f>
        <v>č.p. 1690, 1691/5, 1691/1, 1691/9</v>
      </c>
      <c r="G91" s="41"/>
      <c r="H91" s="41"/>
      <c r="I91" s="33" t="s">
        <v>22</v>
      </c>
      <c r="J91" s="80" t="str">
        <f>IF(J14="","",J14)</f>
        <v>8. 11. 2021</v>
      </c>
      <c r="K91" s="41"/>
      <c r="L91" s="64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6.96" customHeight="1">
      <c r="A92" s="39"/>
      <c r="B92" s="40"/>
      <c r="C92" s="41"/>
      <c r="D92" s="41"/>
      <c r="E92" s="41"/>
      <c r="F92" s="41"/>
      <c r="G92" s="41"/>
      <c r="H92" s="41"/>
      <c r="I92" s="41"/>
      <c r="J92" s="41"/>
      <c r="K92" s="41"/>
      <c r="L92" s="64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2" customFormat="1" ht="40.05" customHeight="1">
      <c r="A93" s="39"/>
      <c r="B93" s="40"/>
      <c r="C93" s="33" t="s">
        <v>24</v>
      </c>
      <c r="D93" s="41"/>
      <c r="E93" s="41"/>
      <c r="F93" s="28" t="str">
        <f>E17</f>
        <v>Správa železnic, so, Dlážděná 1003/7, Praha</v>
      </c>
      <c r="G93" s="41"/>
      <c r="H93" s="41"/>
      <c r="I93" s="33" t="s">
        <v>29</v>
      </c>
      <c r="J93" s="37" t="str">
        <f>E23</f>
        <v>PRODIN a.s., K Vápence 2745, Pardubice</v>
      </c>
      <c r="K93" s="41"/>
      <c r="L93" s="64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="2" customFormat="1" ht="15.15" customHeight="1">
      <c r="A94" s="39"/>
      <c r="B94" s="40"/>
      <c r="C94" s="33" t="s">
        <v>27</v>
      </c>
      <c r="D94" s="41"/>
      <c r="E94" s="41"/>
      <c r="F94" s="28" t="str">
        <f>IF(E20="","",E20)</f>
        <v>Vyplň údaj</v>
      </c>
      <c r="G94" s="41"/>
      <c r="H94" s="41"/>
      <c r="I94" s="33" t="s">
        <v>31</v>
      </c>
      <c r="J94" s="37" t="str">
        <f>E26</f>
        <v xml:space="preserve"> </v>
      </c>
      <c r="K94" s="41"/>
      <c r="L94" s="64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64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s="2" customFormat="1" ht="29.28" customHeight="1">
      <c r="A96" s="39"/>
      <c r="B96" s="40"/>
      <c r="C96" s="185" t="s">
        <v>135</v>
      </c>
      <c r="D96" s="186"/>
      <c r="E96" s="186"/>
      <c r="F96" s="186"/>
      <c r="G96" s="186"/>
      <c r="H96" s="186"/>
      <c r="I96" s="186"/>
      <c r="J96" s="187" t="s">
        <v>136</v>
      </c>
      <c r="K96" s="186"/>
      <c r="L96" s="64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</row>
    <row r="97" s="2" customFormat="1" ht="10.32" customHeight="1">
      <c r="A97" s="39"/>
      <c r="B97" s="40"/>
      <c r="C97" s="41"/>
      <c r="D97" s="41"/>
      <c r="E97" s="41"/>
      <c r="F97" s="41"/>
      <c r="G97" s="41"/>
      <c r="H97" s="41"/>
      <c r="I97" s="41"/>
      <c r="J97" s="41"/>
      <c r="K97" s="41"/>
      <c r="L97" s="64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</row>
    <row r="98" s="2" customFormat="1" ht="22.8" customHeight="1">
      <c r="A98" s="39"/>
      <c r="B98" s="40"/>
      <c r="C98" s="188" t="s">
        <v>137</v>
      </c>
      <c r="D98" s="41"/>
      <c r="E98" s="41"/>
      <c r="F98" s="41"/>
      <c r="G98" s="41"/>
      <c r="H98" s="41"/>
      <c r="I98" s="41"/>
      <c r="J98" s="111">
        <f>J125</f>
        <v>0</v>
      </c>
      <c r="K98" s="41"/>
      <c r="L98" s="64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U98" s="18" t="s">
        <v>138</v>
      </c>
    </row>
    <row r="99" s="9" customFormat="1" ht="24.96" customHeight="1">
      <c r="A99" s="9"/>
      <c r="B99" s="189"/>
      <c r="C99" s="190"/>
      <c r="D99" s="191" t="s">
        <v>4565</v>
      </c>
      <c r="E99" s="192"/>
      <c r="F99" s="192"/>
      <c r="G99" s="192"/>
      <c r="H99" s="192"/>
      <c r="I99" s="192"/>
      <c r="J99" s="193">
        <f>J126</f>
        <v>0</v>
      </c>
      <c r="K99" s="190"/>
      <c r="L99" s="194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95"/>
      <c r="C100" s="134"/>
      <c r="D100" s="196" t="s">
        <v>5345</v>
      </c>
      <c r="E100" s="197"/>
      <c r="F100" s="197"/>
      <c r="G100" s="197"/>
      <c r="H100" s="197"/>
      <c r="I100" s="197"/>
      <c r="J100" s="198">
        <f>J127</f>
        <v>0</v>
      </c>
      <c r="K100" s="134"/>
      <c r="L100" s="199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5"/>
      <c r="C101" s="134"/>
      <c r="D101" s="196" t="s">
        <v>167</v>
      </c>
      <c r="E101" s="197"/>
      <c r="F101" s="197"/>
      <c r="G101" s="197"/>
      <c r="H101" s="197"/>
      <c r="I101" s="197"/>
      <c r="J101" s="198">
        <f>J217</f>
        <v>0</v>
      </c>
      <c r="K101" s="134"/>
      <c r="L101" s="199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9" customFormat="1" ht="24.96" customHeight="1">
      <c r="A102" s="9"/>
      <c r="B102" s="189"/>
      <c r="C102" s="190"/>
      <c r="D102" s="191" t="s">
        <v>4572</v>
      </c>
      <c r="E102" s="192"/>
      <c r="F102" s="192"/>
      <c r="G102" s="192"/>
      <c r="H102" s="192"/>
      <c r="I102" s="192"/>
      <c r="J102" s="193">
        <f>J228</f>
        <v>0</v>
      </c>
      <c r="K102" s="190"/>
      <c r="L102" s="194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10" customFormat="1" ht="19.92" customHeight="1">
      <c r="A103" s="10"/>
      <c r="B103" s="195"/>
      <c r="C103" s="134"/>
      <c r="D103" s="196" t="s">
        <v>4573</v>
      </c>
      <c r="E103" s="197"/>
      <c r="F103" s="197"/>
      <c r="G103" s="197"/>
      <c r="H103" s="197"/>
      <c r="I103" s="197"/>
      <c r="J103" s="198">
        <f>J229</f>
        <v>0</v>
      </c>
      <c r="K103" s="134"/>
      <c r="L103" s="199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2" customFormat="1" ht="21.84" customHeight="1">
      <c r="A104" s="39"/>
      <c r="B104" s="40"/>
      <c r="C104" s="41"/>
      <c r="D104" s="41"/>
      <c r="E104" s="41"/>
      <c r="F104" s="41"/>
      <c r="G104" s="41"/>
      <c r="H104" s="41"/>
      <c r="I104" s="41"/>
      <c r="J104" s="41"/>
      <c r="K104" s="41"/>
      <c r="L104" s="64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</row>
    <row r="105" s="2" customFormat="1" ht="6.96" customHeight="1">
      <c r="A105" s="39"/>
      <c r="B105" s="67"/>
      <c r="C105" s="68"/>
      <c r="D105" s="68"/>
      <c r="E105" s="68"/>
      <c r="F105" s="68"/>
      <c r="G105" s="68"/>
      <c r="H105" s="68"/>
      <c r="I105" s="68"/>
      <c r="J105" s="68"/>
      <c r="K105" s="68"/>
      <c r="L105" s="64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</row>
    <row r="109" s="2" customFormat="1" ht="6.96" customHeight="1">
      <c r="A109" s="39"/>
      <c r="B109" s="69"/>
      <c r="C109" s="70"/>
      <c r="D109" s="70"/>
      <c r="E109" s="70"/>
      <c r="F109" s="70"/>
      <c r="G109" s="70"/>
      <c r="H109" s="70"/>
      <c r="I109" s="70"/>
      <c r="J109" s="70"/>
      <c r="K109" s="70"/>
      <c r="L109" s="64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</row>
    <row r="110" s="2" customFormat="1" ht="24.96" customHeight="1">
      <c r="A110" s="39"/>
      <c r="B110" s="40"/>
      <c r="C110" s="24" t="s">
        <v>174</v>
      </c>
      <c r="D110" s="41"/>
      <c r="E110" s="41"/>
      <c r="F110" s="41"/>
      <c r="G110" s="41"/>
      <c r="H110" s="41"/>
      <c r="I110" s="41"/>
      <c r="J110" s="41"/>
      <c r="K110" s="41"/>
      <c r="L110" s="64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</row>
    <row r="111" s="2" customFormat="1" ht="6.96" customHeight="1">
      <c r="A111" s="39"/>
      <c r="B111" s="40"/>
      <c r="C111" s="41"/>
      <c r="D111" s="41"/>
      <c r="E111" s="41"/>
      <c r="F111" s="41"/>
      <c r="G111" s="41"/>
      <c r="H111" s="41"/>
      <c r="I111" s="41"/>
      <c r="J111" s="41"/>
      <c r="K111" s="41"/>
      <c r="L111" s="64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</row>
    <row r="112" s="2" customFormat="1" ht="12" customHeight="1">
      <c r="A112" s="39"/>
      <c r="B112" s="40"/>
      <c r="C112" s="33" t="s">
        <v>16</v>
      </c>
      <c r="D112" s="41"/>
      <c r="E112" s="41"/>
      <c r="F112" s="41"/>
      <c r="G112" s="41"/>
      <c r="H112" s="41"/>
      <c r="I112" s="41"/>
      <c r="J112" s="41"/>
      <c r="K112" s="41"/>
      <c r="L112" s="64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</row>
    <row r="113" s="2" customFormat="1" ht="16.5" customHeight="1">
      <c r="A113" s="39"/>
      <c r="B113" s="40"/>
      <c r="C113" s="41"/>
      <c r="D113" s="41"/>
      <c r="E113" s="184" t="str">
        <f>E7</f>
        <v>Nové Město pod Smrkem</v>
      </c>
      <c r="F113" s="33"/>
      <c r="G113" s="33"/>
      <c r="H113" s="33"/>
      <c r="I113" s="41"/>
      <c r="J113" s="41"/>
      <c r="K113" s="41"/>
      <c r="L113" s="64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</row>
    <row r="114" s="1" customFormat="1" ht="12" customHeight="1">
      <c r="B114" s="22"/>
      <c r="C114" s="33" t="s">
        <v>123</v>
      </c>
      <c r="D114" s="23"/>
      <c r="E114" s="23"/>
      <c r="F114" s="23"/>
      <c r="G114" s="23"/>
      <c r="H114" s="23"/>
      <c r="I114" s="23"/>
      <c r="J114" s="23"/>
      <c r="K114" s="23"/>
      <c r="L114" s="21"/>
    </row>
    <row r="115" s="2" customFormat="1" ht="16.5" customHeight="1">
      <c r="A115" s="39"/>
      <c r="B115" s="40"/>
      <c r="C115" s="41"/>
      <c r="D115" s="41"/>
      <c r="E115" s="184" t="s">
        <v>124</v>
      </c>
      <c r="F115" s="41"/>
      <c r="G115" s="41"/>
      <c r="H115" s="41"/>
      <c r="I115" s="41"/>
      <c r="J115" s="41"/>
      <c r="K115" s="41"/>
      <c r="L115" s="64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</row>
    <row r="116" s="2" customFormat="1" ht="12" customHeight="1">
      <c r="A116" s="39"/>
      <c r="B116" s="40"/>
      <c r="C116" s="33" t="s">
        <v>125</v>
      </c>
      <c r="D116" s="41"/>
      <c r="E116" s="41"/>
      <c r="F116" s="41"/>
      <c r="G116" s="41"/>
      <c r="H116" s="41"/>
      <c r="I116" s="41"/>
      <c r="J116" s="41"/>
      <c r="K116" s="41"/>
      <c r="L116" s="64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</row>
    <row r="117" s="2" customFormat="1" ht="16.5" customHeight="1">
      <c r="A117" s="39"/>
      <c r="B117" s="40"/>
      <c r="C117" s="41"/>
      <c r="D117" s="41"/>
      <c r="E117" s="77" t="str">
        <f>E11</f>
        <v>SO 10_4 - Plynová zařízení</v>
      </c>
      <c r="F117" s="41"/>
      <c r="G117" s="41"/>
      <c r="H117" s="41"/>
      <c r="I117" s="41"/>
      <c r="J117" s="41"/>
      <c r="K117" s="41"/>
      <c r="L117" s="64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</row>
    <row r="118" s="2" customFormat="1" ht="6.96" customHeight="1">
      <c r="A118" s="39"/>
      <c r="B118" s="40"/>
      <c r="C118" s="41"/>
      <c r="D118" s="41"/>
      <c r="E118" s="41"/>
      <c r="F118" s="41"/>
      <c r="G118" s="41"/>
      <c r="H118" s="41"/>
      <c r="I118" s="41"/>
      <c r="J118" s="41"/>
      <c r="K118" s="41"/>
      <c r="L118" s="64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</row>
    <row r="119" s="2" customFormat="1" ht="12" customHeight="1">
      <c r="A119" s="39"/>
      <c r="B119" s="40"/>
      <c r="C119" s="33" t="s">
        <v>20</v>
      </c>
      <c r="D119" s="41"/>
      <c r="E119" s="41"/>
      <c r="F119" s="28" t="str">
        <f>F14</f>
        <v>č.p. 1690, 1691/5, 1691/1, 1691/9</v>
      </c>
      <c r="G119" s="41"/>
      <c r="H119" s="41"/>
      <c r="I119" s="33" t="s">
        <v>22</v>
      </c>
      <c r="J119" s="80" t="str">
        <f>IF(J14="","",J14)</f>
        <v>8. 11. 2021</v>
      </c>
      <c r="K119" s="41"/>
      <c r="L119" s="64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</row>
    <row r="120" s="2" customFormat="1" ht="6.96" customHeight="1">
      <c r="A120" s="39"/>
      <c r="B120" s="40"/>
      <c r="C120" s="41"/>
      <c r="D120" s="41"/>
      <c r="E120" s="41"/>
      <c r="F120" s="41"/>
      <c r="G120" s="41"/>
      <c r="H120" s="41"/>
      <c r="I120" s="41"/>
      <c r="J120" s="41"/>
      <c r="K120" s="41"/>
      <c r="L120" s="64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</row>
    <row r="121" s="2" customFormat="1" ht="40.05" customHeight="1">
      <c r="A121" s="39"/>
      <c r="B121" s="40"/>
      <c r="C121" s="33" t="s">
        <v>24</v>
      </c>
      <c r="D121" s="41"/>
      <c r="E121" s="41"/>
      <c r="F121" s="28" t="str">
        <f>E17</f>
        <v>Správa železnic, so, Dlážděná 1003/7, Praha</v>
      </c>
      <c r="G121" s="41"/>
      <c r="H121" s="41"/>
      <c r="I121" s="33" t="s">
        <v>29</v>
      </c>
      <c r="J121" s="37" t="str">
        <f>E23</f>
        <v>PRODIN a.s., K Vápence 2745, Pardubice</v>
      </c>
      <c r="K121" s="41"/>
      <c r="L121" s="64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</row>
    <row r="122" s="2" customFormat="1" ht="15.15" customHeight="1">
      <c r="A122" s="39"/>
      <c r="B122" s="40"/>
      <c r="C122" s="33" t="s">
        <v>27</v>
      </c>
      <c r="D122" s="41"/>
      <c r="E122" s="41"/>
      <c r="F122" s="28" t="str">
        <f>IF(E20="","",E20)</f>
        <v>Vyplň údaj</v>
      </c>
      <c r="G122" s="41"/>
      <c r="H122" s="41"/>
      <c r="I122" s="33" t="s">
        <v>31</v>
      </c>
      <c r="J122" s="37" t="str">
        <f>E26</f>
        <v xml:space="preserve"> </v>
      </c>
      <c r="K122" s="41"/>
      <c r="L122" s="64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</row>
    <row r="123" s="2" customFormat="1" ht="10.32" customHeight="1">
      <c r="A123" s="39"/>
      <c r="B123" s="40"/>
      <c r="C123" s="41"/>
      <c r="D123" s="41"/>
      <c r="E123" s="41"/>
      <c r="F123" s="41"/>
      <c r="G123" s="41"/>
      <c r="H123" s="41"/>
      <c r="I123" s="41"/>
      <c r="J123" s="41"/>
      <c r="K123" s="41"/>
      <c r="L123" s="64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</row>
    <row r="124" s="11" customFormat="1" ht="29.28" customHeight="1">
      <c r="A124" s="200"/>
      <c r="B124" s="201"/>
      <c r="C124" s="202" t="s">
        <v>175</v>
      </c>
      <c r="D124" s="203" t="s">
        <v>58</v>
      </c>
      <c r="E124" s="203" t="s">
        <v>54</v>
      </c>
      <c r="F124" s="203" t="s">
        <v>55</v>
      </c>
      <c r="G124" s="203" t="s">
        <v>176</v>
      </c>
      <c r="H124" s="203" t="s">
        <v>177</v>
      </c>
      <c r="I124" s="203" t="s">
        <v>178</v>
      </c>
      <c r="J124" s="204" t="s">
        <v>136</v>
      </c>
      <c r="K124" s="205" t="s">
        <v>179</v>
      </c>
      <c r="L124" s="206"/>
      <c r="M124" s="101" t="s">
        <v>1</v>
      </c>
      <c r="N124" s="102" t="s">
        <v>37</v>
      </c>
      <c r="O124" s="102" t="s">
        <v>180</v>
      </c>
      <c r="P124" s="102" t="s">
        <v>181</v>
      </c>
      <c r="Q124" s="102" t="s">
        <v>182</v>
      </c>
      <c r="R124" s="102" t="s">
        <v>183</v>
      </c>
      <c r="S124" s="102" t="s">
        <v>184</v>
      </c>
      <c r="T124" s="103" t="s">
        <v>185</v>
      </c>
      <c r="U124" s="200"/>
      <c r="V124" s="200"/>
      <c r="W124" s="200"/>
      <c r="X124" s="200"/>
      <c r="Y124" s="200"/>
      <c r="Z124" s="200"/>
      <c r="AA124" s="200"/>
      <c r="AB124" s="200"/>
      <c r="AC124" s="200"/>
      <c r="AD124" s="200"/>
      <c r="AE124" s="200"/>
    </row>
    <row r="125" s="2" customFormat="1" ht="22.8" customHeight="1">
      <c r="A125" s="39"/>
      <c r="B125" s="40"/>
      <c r="C125" s="108" t="s">
        <v>186</v>
      </c>
      <c r="D125" s="41"/>
      <c r="E125" s="41"/>
      <c r="F125" s="41"/>
      <c r="G125" s="41"/>
      <c r="H125" s="41"/>
      <c r="I125" s="41"/>
      <c r="J125" s="207">
        <f>BK125</f>
        <v>0</v>
      </c>
      <c r="K125" s="41"/>
      <c r="L125" s="45"/>
      <c r="M125" s="104"/>
      <c r="N125" s="208"/>
      <c r="O125" s="105"/>
      <c r="P125" s="209">
        <f>P126+P228</f>
        <v>0</v>
      </c>
      <c r="Q125" s="105"/>
      <c r="R125" s="209">
        <f>R126+R228</f>
        <v>0.060973160499999998</v>
      </c>
      <c r="S125" s="105"/>
      <c r="T125" s="210">
        <f>T126+T228</f>
        <v>0.035999999999999997</v>
      </c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T125" s="18" t="s">
        <v>72</v>
      </c>
      <c r="AU125" s="18" t="s">
        <v>138</v>
      </c>
      <c r="BK125" s="211">
        <f>BK126+BK228</f>
        <v>0</v>
      </c>
    </row>
    <row r="126" s="12" customFormat="1" ht="25.92" customHeight="1">
      <c r="A126" s="12"/>
      <c r="B126" s="212"/>
      <c r="C126" s="213"/>
      <c r="D126" s="214" t="s">
        <v>72</v>
      </c>
      <c r="E126" s="215" t="s">
        <v>1990</v>
      </c>
      <c r="F126" s="215" t="s">
        <v>1990</v>
      </c>
      <c r="G126" s="213"/>
      <c r="H126" s="213"/>
      <c r="I126" s="216"/>
      <c r="J126" s="217">
        <f>BK126</f>
        <v>0</v>
      </c>
      <c r="K126" s="213"/>
      <c r="L126" s="218"/>
      <c r="M126" s="219"/>
      <c r="N126" s="220"/>
      <c r="O126" s="220"/>
      <c r="P126" s="221">
        <f>P127+P217</f>
        <v>0</v>
      </c>
      <c r="Q126" s="220"/>
      <c r="R126" s="221">
        <f>R127+R217</f>
        <v>0.060973160499999998</v>
      </c>
      <c r="S126" s="220"/>
      <c r="T126" s="222">
        <f>T127+T217</f>
        <v>0.035999999999999997</v>
      </c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R126" s="223" t="s">
        <v>82</v>
      </c>
      <c r="AT126" s="224" t="s">
        <v>72</v>
      </c>
      <c r="AU126" s="224" t="s">
        <v>73</v>
      </c>
      <c r="AY126" s="223" t="s">
        <v>189</v>
      </c>
      <c r="BK126" s="225">
        <f>BK127+BK217</f>
        <v>0</v>
      </c>
    </row>
    <row r="127" s="12" customFormat="1" ht="22.8" customHeight="1">
      <c r="A127" s="12"/>
      <c r="B127" s="212"/>
      <c r="C127" s="213"/>
      <c r="D127" s="214" t="s">
        <v>72</v>
      </c>
      <c r="E127" s="226" t="s">
        <v>5346</v>
      </c>
      <c r="F127" s="226" t="s">
        <v>5347</v>
      </c>
      <c r="G127" s="213"/>
      <c r="H127" s="213"/>
      <c r="I127" s="216"/>
      <c r="J127" s="227">
        <f>BK127</f>
        <v>0</v>
      </c>
      <c r="K127" s="213"/>
      <c r="L127" s="218"/>
      <c r="M127" s="219"/>
      <c r="N127" s="220"/>
      <c r="O127" s="220"/>
      <c r="P127" s="221">
        <f>SUM(P128:P216)</f>
        <v>0</v>
      </c>
      <c r="Q127" s="220"/>
      <c r="R127" s="221">
        <f>SUM(R128:R216)</f>
        <v>0.060074710499999996</v>
      </c>
      <c r="S127" s="220"/>
      <c r="T127" s="222">
        <f>SUM(T128:T216)</f>
        <v>0.035999999999999997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223" t="s">
        <v>82</v>
      </c>
      <c r="AT127" s="224" t="s">
        <v>72</v>
      </c>
      <c r="AU127" s="224" t="s">
        <v>80</v>
      </c>
      <c r="AY127" s="223" t="s">
        <v>189</v>
      </c>
      <c r="BK127" s="225">
        <f>SUM(BK128:BK216)</f>
        <v>0</v>
      </c>
    </row>
    <row r="128" s="2" customFormat="1" ht="24.15" customHeight="1">
      <c r="A128" s="39"/>
      <c r="B128" s="40"/>
      <c r="C128" s="228" t="s">
        <v>80</v>
      </c>
      <c r="D128" s="228" t="s">
        <v>191</v>
      </c>
      <c r="E128" s="229" t="s">
        <v>5348</v>
      </c>
      <c r="F128" s="230" t="s">
        <v>5349</v>
      </c>
      <c r="G128" s="231" t="s">
        <v>466</v>
      </c>
      <c r="H128" s="232">
        <v>1</v>
      </c>
      <c r="I128" s="233"/>
      <c r="J128" s="234">
        <f>ROUND(I128*H128,2)</f>
        <v>0</v>
      </c>
      <c r="K128" s="235"/>
      <c r="L128" s="45"/>
      <c r="M128" s="236" t="s">
        <v>1</v>
      </c>
      <c r="N128" s="237" t="s">
        <v>38</v>
      </c>
      <c r="O128" s="92"/>
      <c r="P128" s="238">
        <f>O128*H128</f>
        <v>0</v>
      </c>
      <c r="Q128" s="238">
        <v>0.00147022</v>
      </c>
      <c r="R128" s="238">
        <f>Q128*H128</f>
        <v>0.00147022</v>
      </c>
      <c r="S128" s="238">
        <v>0</v>
      </c>
      <c r="T128" s="239">
        <f>S128*H128</f>
        <v>0</v>
      </c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R128" s="240" t="s">
        <v>306</v>
      </c>
      <c r="AT128" s="240" t="s">
        <v>191</v>
      </c>
      <c r="AU128" s="240" t="s">
        <v>82</v>
      </c>
      <c r="AY128" s="18" t="s">
        <v>189</v>
      </c>
      <c r="BE128" s="241">
        <f>IF(N128="základní",J128,0)</f>
        <v>0</v>
      </c>
      <c r="BF128" s="241">
        <f>IF(N128="snížená",J128,0)</f>
        <v>0</v>
      </c>
      <c r="BG128" s="241">
        <f>IF(N128="zákl. přenesená",J128,0)</f>
        <v>0</v>
      </c>
      <c r="BH128" s="241">
        <f>IF(N128="sníž. přenesená",J128,0)</f>
        <v>0</v>
      </c>
      <c r="BI128" s="241">
        <f>IF(N128="nulová",J128,0)</f>
        <v>0</v>
      </c>
      <c r="BJ128" s="18" t="s">
        <v>80</v>
      </c>
      <c r="BK128" s="241">
        <f>ROUND(I128*H128,2)</f>
        <v>0</v>
      </c>
      <c r="BL128" s="18" t="s">
        <v>306</v>
      </c>
      <c r="BM128" s="240" t="s">
        <v>5350</v>
      </c>
    </row>
    <row r="129" s="2" customFormat="1">
      <c r="A129" s="39"/>
      <c r="B129" s="40"/>
      <c r="C129" s="41"/>
      <c r="D129" s="242" t="s">
        <v>197</v>
      </c>
      <c r="E129" s="41"/>
      <c r="F129" s="243" t="s">
        <v>5349</v>
      </c>
      <c r="G129" s="41"/>
      <c r="H129" s="41"/>
      <c r="I129" s="244"/>
      <c r="J129" s="41"/>
      <c r="K129" s="41"/>
      <c r="L129" s="45"/>
      <c r="M129" s="245"/>
      <c r="N129" s="246"/>
      <c r="O129" s="92"/>
      <c r="P129" s="92"/>
      <c r="Q129" s="92"/>
      <c r="R129" s="92"/>
      <c r="S129" s="92"/>
      <c r="T129" s="93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T129" s="18" t="s">
        <v>197</v>
      </c>
      <c r="AU129" s="18" t="s">
        <v>82</v>
      </c>
    </row>
    <row r="130" s="2" customFormat="1">
      <c r="A130" s="39"/>
      <c r="B130" s="40"/>
      <c r="C130" s="41"/>
      <c r="D130" s="247" t="s">
        <v>198</v>
      </c>
      <c r="E130" s="41"/>
      <c r="F130" s="248" t="s">
        <v>5351</v>
      </c>
      <c r="G130" s="41"/>
      <c r="H130" s="41"/>
      <c r="I130" s="244"/>
      <c r="J130" s="41"/>
      <c r="K130" s="41"/>
      <c r="L130" s="45"/>
      <c r="M130" s="245"/>
      <c r="N130" s="246"/>
      <c r="O130" s="92"/>
      <c r="P130" s="92"/>
      <c r="Q130" s="92"/>
      <c r="R130" s="92"/>
      <c r="S130" s="92"/>
      <c r="T130" s="93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T130" s="18" t="s">
        <v>198</v>
      </c>
      <c r="AU130" s="18" t="s">
        <v>82</v>
      </c>
    </row>
    <row r="131" s="13" customFormat="1">
      <c r="A131" s="13"/>
      <c r="B131" s="249"/>
      <c r="C131" s="250"/>
      <c r="D131" s="242" t="s">
        <v>200</v>
      </c>
      <c r="E131" s="251" t="s">
        <v>1</v>
      </c>
      <c r="F131" s="252" t="s">
        <v>5352</v>
      </c>
      <c r="G131" s="250"/>
      <c r="H131" s="251" t="s">
        <v>1</v>
      </c>
      <c r="I131" s="253"/>
      <c r="J131" s="250"/>
      <c r="K131" s="250"/>
      <c r="L131" s="254"/>
      <c r="M131" s="255"/>
      <c r="N131" s="256"/>
      <c r="O131" s="256"/>
      <c r="P131" s="256"/>
      <c r="Q131" s="256"/>
      <c r="R131" s="256"/>
      <c r="S131" s="256"/>
      <c r="T131" s="257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58" t="s">
        <v>200</v>
      </c>
      <c r="AU131" s="258" t="s">
        <v>82</v>
      </c>
      <c r="AV131" s="13" t="s">
        <v>80</v>
      </c>
      <c r="AW131" s="13" t="s">
        <v>30</v>
      </c>
      <c r="AX131" s="13" t="s">
        <v>73</v>
      </c>
      <c r="AY131" s="258" t="s">
        <v>189</v>
      </c>
    </row>
    <row r="132" s="14" customFormat="1">
      <c r="A132" s="14"/>
      <c r="B132" s="259"/>
      <c r="C132" s="260"/>
      <c r="D132" s="242" t="s">
        <v>200</v>
      </c>
      <c r="E132" s="261" t="s">
        <v>1</v>
      </c>
      <c r="F132" s="262" t="s">
        <v>5353</v>
      </c>
      <c r="G132" s="260"/>
      <c r="H132" s="263">
        <v>0.42999999999999999</v>
      </c>
      <c r="I132" s="264"/>
      <c r="J132" s="260"/>
      <c r="K132" s="260"/>
      <c r="L132" s="265"/>
      <c r="M132" s="266"/>
      <c r="N132" s="267"/>
      <c r="O132" s="267"/>
      <c r="P132" s="267"/>
      <c r="Q132" s="267"/>
      <c r="R132" s="267"/>
      <c r="S132" s="267"/>
      <c r="T132" s="268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T132" s="269" t="s">
        <v>200</v>
      </c>
      <c r="AU132" s="269" t="s">
        <v>82</v>
      </c>
      <c r="AV132" s="14" t="s">
        <v>82</v>
      </c>
      <c r="AW132" s="14" t="s">
        <v>30</v>
      </c>
      <c r="AX132" s="14" t="s">
        <v>73</v>
      </c>
      <c r="AY132" s="269" t="s">
        <v>189</v>
      </c>
    </row>
    <row r="133" s="14" customFormat="1">
      <c r="A133" s="14"/>
      <c r="B133" s="259"/>
      <c r="C133" s="260"/>
      <c r="D133" s="242" t="s">
        <v>200</v>
      </c>
      <c r="E133" s="261" t="s">
        <v>1</v>
      </c>
      <c r="F133" s="262" t="s">
        <v>5354</v>
      </c>
      <c r="G133" s="260"/>
      <c r="H133" s="263">
        <v>0.56999999999999995</v>
      </c>
      <c r="I133" s="264"/>
      <c r="J133" s="260"/>
      <c r="K133" s="260"/>
      <c r="L133" s="265"/>
      <c r="M133" s="266"/>
      <c r="N133" s="267"/>
      <c r="O133" s="267"/>
      <c r="P133" s="267"/>
      <c r="Q133" s="267"/>
      <c r="R133" s="267"/>
      <c r="S133" s="267"/>
      <c r="T133" s="268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T133" s="269" t="s">
        <v>200</v>
      </c>
      <c r="AU133" s="269" t="s">
        <v>82</v>
      </c>
      <c r="AV133" s="14" t="s">
        <v>82</v>
      </c>
      <c r="AW133" s="14" t="s">
        <v>30</v>
      </c>
      <c r="AX133" s="14" t="s">
        <v>73</v>
      </c>
      <c r="AY133" s="269" t="s">
        <v>189</v>
      </c>
    </row>
    <row r="134" s="15" customFormat="1">
      <c r="A134" s="15"/>
      <c r="B134" s="270"/>
      <c r="C134" s="271"/>
      <c r="D134" s="242" t="s">
        <v>200</v>
      </c>
      <c r="E134" s="272" t="s">
        <v>1</v>
      </c>
      <c r="F134" s="273" t="s">
        <v>207</v>
      </c>
      <c r="G134" s="271"/>
      <c r="H134" s="274">
        <v>1</v>
      </c>
      <c r="I134" s="275"/>
      <c r="J134" s="271"/>
      <c r="K134" s="271"/>
      <c r="L134" s="276"/>
      <c r="M134" s="277"/>
      <c r="N134" s="278"/>
      <c r="O134" s="278"/>
      <c r="P134" s="278"/>
      <c r="Q134" s="278"/>
      <c r="R134" s="278"/>
      <c r="S134" s="278"/>
      <c r="T134" s="279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T134" s="280" t="s">
        <v>200</v>
      </c>
      <c r="AU134" s="280" t="s">
        <v>82</v>
      </c>
      <c r="AV134" s="15" t="s">
        <v>195</v>
      </c>
      <c r="AW134" s="15" t="s">
        <v>30</v>
      </c>
      <c r="AX134" s="15" t="s">
        <v>80</v>
      </c>
      <c r="AY134" s="280" t="s">
        <v>189</v>
      </c>
    </row>
    <row r="135" s="2" customFormat="1" ht="24.15" customHeight="1">
      <c r="A135" s="39"/>
      <c r="B135" s="40"/>
      <c r="C135" s="228" t="s">
        <v>82</v>
      </c>
      <c r="D135" s="228" t="s">
        <v>191</v>
      </c>
      <c r="E135" s="229" t="s">
        <v>5355</v>
      </c>
      <c r="F135" s="230" t="s">
        <v>5356</v>
      </c>
      <c r="G135" s="231" t="s">
        <v>466</v>
      </c>
      <c r="H135" s="232">
        <v>15</v>
      </c>
      <c r="I135" s="233"/>
      <c r="J135" s="234">
        <f>ROUND(I135*H135,2)</f>
        <v>0</v>
      </c>
      <c r="K135" s="235"/>
      <c r="L135" s="45"/>
      <c r="M135" s="236" t="s">
        <v>1</v>
      </c>
      <c r="N135" s="237" t="s">
        <v>38</v>
      </c>
      <c r="O135" s="92"/>
      <c r="P135" s="238">
        <f>O135*H135</f>
        <v>0</v>
      </c>
      <c r="Q135" s="238">
        <v>0.0026976399999999998</v>
      </c>
      <c r="R135" s="238">
        <f>Q135*H135</f>
        <v>0.040464599999999996</v>
      </c>
      <c r="S135" s="238">
        <v>0</v>
      </c>
      <c r="T135" s="239">
        <f>S135*H135</f>
        <v>0</v>
      </c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R135" s="240" t="s">
        <v>306</v>
      </c>
      <c r="AT135" s="240" t="s">
        <v>191</v>
      </c>
      <c r="AU135" s="240" t="s">
        <v>82</v>
      </c>
      <c r="AY135" s="18" t="s">
        <v>189</v>
      </c>
      <c r="BE135" s="241">
        <f>IF(N135="základní",J135,0)</f>
        <v>0</v>
      </c>
      <c r="BF135" s="241">
        <f>IF(N135="snížená",J135,0)</f>
        <v>0</v>
      </c>
      <c r="BG135" s="241">
        <f>IF(N135="zákl. přenesená",J135,0)</f>
        <v>0</v>
      </c>
      <c r="BH135" s="241">
        <f>IF(N135="sníž. přenesená",J135,0)</f>
        <v>0</v>
      </c>
      <c r="BI135" s="241">
        <f>IF(N135="nulová",J135,0)</f>
        <v>0</v>
      </c>
      <c r="BJ135" s="18" t="s">
        <v>80</v>
      </c>
      <c r="BK135" s="241">
        <f>ROUND(I135*H135,2)</f>
        <v>0</v>
      </c>
      <c r="BL135" s="18" t="s">
        <v>306</v>
      </c>
      <c r="BM135" s="240" t="s">
        <v>5357</v>
      </c>
    </row>
    <row r="136" s="2" customFormat="1">
      <c r="A136" s="39"/>
      <c r="B136" s="40"/>
      <c r="C136" s="41"/>
      <c r="D136" s="242" t="s">
        <v>197</v>
      </c>
      <c r="E136" s="41"/>
      <c r="F136" s="243" t="s">
        <v>5356</v>
      </c>
      <c r="G136" s="41"/>
      <c r="H136" s="41"/>
      <c r="I136" s="244"/>
      <c r="J136" s="41"/>
      <c r="K136" s="41"/>
      <c r="L136" s="45"/>
      <c r="M136" s="245"/>
      <c r="N136" s="246"/>
      <c r="O136" s="92"/>
      <c r="P136" s="92"/>
      <c r="Q136" s="92"/>
      <c r="R136" s="92"/>
      <c r="S136" s="92"/>
      <c r="T136" s="93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T136" s="18" t="s">
        <v>197</v>
      </c>
      <c r="AU136" s="18" t="s">
        <v>82</v>
      </c>
    </row>
    <row r="137" s="2" customFormat="1">
      <c r="A137" s="39"/>
      <c r="B137" s="40"/>
      <c r="C137" s="41"/>
      <c r="D137" s="247" t="s">
        <v>198</v>
      </c>
      <c r="E137" s="41"/>
      <c r="F137" s="248" t="s">
        <v>5358</v>
      </c>
      <c r="G137" s="41"/>
      <c r="H137" s="41"/>
      <c r="I137" s="244"/>
      <c r="J137" s="41"/>
      <c r="K137" s="41"/>
      <c r="L137" s="45"/>
      <c r="M137" s="245"/>
      <c r="N137" s="246"/>
      <c r="O137" s="92"/>
      <c r="P137" s="92"/>
      <c r="Q137" s="92"/>
      <c r="R137" s="92"/>
      <c r="S137" s="92"/>
      <c r="T137" s="93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T137" s="18" t="s">
        <v>198</v>
      </c>
      <c r="AU137" s="18" t="s">
        <v>82</v>
      </c>
    </row>
    <row r="138" s="13" customFormat="1">
      <c r="A138" s="13"/>
      <c r="B138" s="249"/>
      <c r="C138" s="250"/>
      <c r="D138" s="242" t="s">
        <v>200</v>
      </c>
      <c r="E138" s="251" t="s">
        <v>1</v>
      </c>
      <c r="F138" s="252" t="s">
        <v>5352</v>
      </c>
      <c r="G138" s="250"/>
      <c r="H138" s="251" t="s">
        <v>1</v>
      </c>
      <c r="I138" s="253"/>
      <c r="J138" s="250"/>
      <c r="K138" s="250"/>
      <c r="L138" s="254"/>
      <c r="M138" s="255"/>
      <c r="N138" s="256"/>
      <c r="O138" s="256"/>
      <c r="P138" s="256"/>
      <c r="Q138" s="256"/>
      <c r="R138" s="256"/>
      <c r="S138" s="256"/>
      <c r="T138" s="257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258" t="s">
        <v>200</v>
      </c>
      <c r="AU138" s="258" t="s">
        <v>82</v>
      </c>
      <c r="AV138" s="13" t="s">
        <v>80</v>
      </c>
      <c r="AW138" s="13" t="s">
        <v>30</v>
      </c>
      <c r="AX138" s="13" t="s">
        <v>73</v>
      </c>
      <c r="AY138" s="258" t="s">
        <v>189</v>
      </c>
    </row>
    <row r="139" s="14" customFormat="1">
      <c r="A139" s="14"/>
      <c r="B139" s="259"/>
      <c r="C139" s="260"/>
      <c r="D139" s="242" t="s">
        <v>200</v>
      </c>
      <c r="E139" s="261" t="s">
        <v>1</v>
      </c>
      <c r="F139" s="262" t="s">
        <v>5359</v>
      </c>
      <c r="G139" s="260"/>
      <c r="H139" s="263">
        <v>13.35</v>
      </c>
      <c r="I139" s="264"/>
      <c r="J139" s="260"/>
      <c r="K139" s="260"/>
      <c r="L139" s="265"/>
      <c r="M139" s="266"/>
      <c r="N139" s="267"/>
      <c r="O139" s="267"/>
      <c r="P139" s="267"/>
      <c r="Q139" s="267"/>
      <c r="R139" s="267"/>
      <c r="S139" s="267"/>
      <c r="T139" s="268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T139" s="269" t="s">
        <v>200</v>
      </c>
      <c r="AU139" s="269" t="s">
        <v>82</v>
      </c>
      <c r="AV139" s="14" t="s">
        <v>82</v>
      </c>
      <c r="AW139" s="14" t="s">
        <v>30</v>
      </c>
      <c r="AX139" s="14" t="s">
        <v>73</v>
      </c>
      <c r="AY139" s="269" t="s">
        <v>189</v>
      </c>
    </row>
    <row r="140" s="14" customFormat="1">
      <c r="A140" s="14"/>
      <c r="B140" s="259"/>
      <c r="C140" s="260"/>
      <c r="D140" s="242" t="s">
        <v>200</v>
      </c>
      <c r="E140" s="261" t="s">
        <v>1</v>
      </c>
      <c r="F140" s="262" t="s">
        <v>5360</v>
      </c>
      <c r="G140" s="260"/>
      <c r="H140" s="263">
        <v>1.6499999999999999</v>
      </c>
      <c r="I140" s="264"/>
      <c r="J140" s="260"/>
      <c r="K140" s="260"/>
      <c r="L140" s="265"/>
      <c r="M140" s="266"/>
      <c r="N140" s="267"/>
      <c r="O140" s="267"/>
      <c r="P140" s="267"/>
      <c r="Q140" s="267"/>
      <c r="R140" s="267"/>
      <c r="S140" s="267"/>
      <c r="T140" s="268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T140" s="269" t="s">
        <v>200</v>
      </c>
      <c r="AU140" s="269" t="s">
        <v>82</v>
      </c>
      <c r="AV140" s="14" t="s">
        <v>82</v>
      </c>
      <c r="AW140" s="14" t="s">
        <v>30</v>
      </c>
      <c r="AX140" s="14" t="s">
        <v>73</v>
      </c>
      <c r="AY140" s="269" t="s">
        <v>189</v>
      </c>
    </row>
    <row r="141" s="15" customFormat="1">
      <c r="A141" s="15"/>
      <c r="B141" s="270"/>
      <c r="C141" s="271"/>
      <c r="D141" s="242" t="s">
        <v>200</v>
      </c>
      <c r="E141" s="272" t="s">
        <v>1</v>
      </c>
      <c r="F141" s="273" t="s">
        <v>207</v>
      </c>
      <c r="G141" s="271"/>
      <c r="H141" s="274">
        <v>15</v>
      </c>
      <c r="I141" s="275"/>
      <c r="J141" s="271"/>
      <c r="K141" s="271"/>
      <c r="L141" s="276"/>
      <c r="M141" s="277"/>
      <c r="N141" s="278"/>
      <c r="O141" s="278"/>
      <c r="P141" s="278"/>
      <c r="Q141" s="278"/>
      <c r="R141" s="278"/>
      <c r="S141" s="278"/>
      <c r="T141" s="279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T141" s="280" t="s">
        <v>200</v>
      </c>
      <c r="AU141" s="280" t="s">
        <v>82</v>
      </c>
      <c r="AV141" s="15" t="s">
        <v>195</v>
      </c>
      <c r="AW141" s="15" t="s">
        <v>30</v>
      </c>
      <c r="AX141" s="15" t="s">
        <v>80</v>
      </c>
      <c r="AY141" s="280" t="s">
        <v>189</v>
      </c>
    </row>
    <row r="142" s="2" customFormat="1" ht="24.15" customHeight="1">
      <c r="A142" s="39"/>
      <c r="B142" s="40"/>
      <c r="C142" s="228" t="s">
        <v>214</v>
      </c>
      <c r="D142" s="228" t="s">
        <v>191</v>
      </c>
      <c r="E142" s="229" t="s">
        <v>5361</v>
      </c>
      <c r="F142" s="230" t="s">
        <v>5362</v>
      </c>
      <c r="G142" s="231" t="s">
        <v>466</v>
      </c>
      <c r="H142" s="232">
        <v>1</v>
      </c>
      <c r="I142" s="233"/>
      <c r="J142" s="234">
        <f>ROUND(I142*H142,2)</f>
        <v>0</v>
      </c>
      <c r="K142" s="235"/>
      <c r="L142" s="45"/>
      <c r="M142" s="236" t="s">
        <v>1</v>
      </c>
      <c r="N142" s="237" t="s">
        <v>38</v>
      </c>
      <c r="O142" s="92"/>
      <c r="P142" s="238">
        <f>O142*H142</f>
        <v>0</v>
      </c>
      <c r="Q142" s="238">
        <v>0.0034790400000000001</v>
      </c>
      <c r="R142" s="238">
        <f>Q142*H142</f>
        <v>0.0034790400000000001</v>
      </c>
      <c r="S142" s="238">
        <v>0</v>
      </c>
      <c r="T142" s="239">
        <f>S142*H142</f>
        <v>0</v>
      </c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R142" s="240" t="s">
        <v>306</v>
      </c>
      <c r="AT142" s="240" t="s">
        <v>191</v>
      </c>
      <c r="AU142" s="240" t="s">
        <v>82</v>
      </c>
      <c r="AY142" s="18" t="s">
        <v>189</v>
      </c>
      <c r="BE142" s="241">
        <f>IF(N142="základní",J142,0)</f>
        <v>0</v>
      </c>
      <c r="BF142" s="241">
        <f>IF(N142="snížená",J142,0)</f>
        <v>0</v>
      </c>
      <c r="BG142" s="241">
        <f>IF(N142="zákl. přenesená",J142,0)</f>
        <v>0</v>
      </c>
      <c r="BH142" s="241">
        <f>IF(N142="sníž. přenesená",J142,0)</f>
        <v>0</v>
      </c>
      <c r="BI142" s="241">
        <f>IF(N142="nulová",J142,0)</f>
        <v>0</v>
      </c>
      <c r="BJ142" s="18" t="s">
        <v>80</v>
      </c>
      <c r="BK142" s="241">
        <f>ROUND(I142*H142,2)</f>
        <v>0</v>
      </c>
      <c r="BL142" s="18" t="s">
        <v>306</v>
      </c>
      <c r="BM142" s="240" t="s">
        <v>5363</v>
      </c>
    </row>
    <row r="143" s="2" customFormat="1">
      <c r="A143" s="39"/>
      <c r="B143" s="40"/>
      <c r="C143" s="41"/>
      <c r="D143" s="242" t="s">
        <v>197</v>
      </c>
      <c r="E143" s="41"/>
      <c r="F143" s="243" t="s">
        <v>5362</v>
      </c>
      <c r="G143" s="41"/>
      <c r="H143" s="41"/>
      <c r="I143" s="244"/>
      <c r="J143" s="41"/>
      <c r="K143" s="41"/>
      <c r="L143" s="45"/>
      <c r="M143" s="245"/>
      <c r="N143" s="246"/>
      <c r="O143" s="92"/>
      <c r="P143" s="92"/>
      <c r="Q143" s="92"/>
      <c r="R143" s="92"/>
      <c r="S143" s="92"/>
      <c r="T143" s="93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T143" s="18" t="s">
        <v>197</v>
      </c>
      <c r="AU143" s="18" t="s">
        <v>82</v>
      </c>
    </row>
    <row r="144" s="2" customFormat="1">
      <c r="A144" s="39"/>
      <c r="B144" s="40"/>
      <c r="C144" s="41"/>
      <c r="D144" s="247" t="s">
        <v>198</v>
      </c>
      <c r="E144" s="41"/>
      <c r="F144" s="248" t="s">
        <v>5364</v>
      </c>
      <c r="G144" s="41"/>
      <c r="H144" s="41"/>
      <c r="I144" s="244"/>
      <c r="J144" s="41"/>
      <c r="K144" s="41"/>
      <c r="L144" s="45"/>
      <c r="M144" s="245"/>
      <c r="N144" s="246"/>
      <c r="O144" s="92"/>
      <c r="P144" s="92"/>
      <c r="Q144" s="92"/>
      <c r="R144" s="92"/>
      <c r="S144" s="92"/>
      <c r="T144" s="93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T144" s="18" t="s">
        <v>198</v>
      </c>
      <c r="AU144" s="18" t="s">
        <v>82</v>
      </c>
    </row>
    <row r="145" s="13" customFormat="1">
      <c r="A145" s="13"/>
      <c r="B145" s="249"/>
      <c r="C145" s="250"/>
      <c r="D145" s="242" t="s">
        <v>200</v>
      </c>
      <c r="E145" s="251" t="s">
        <v>1</v>
      </c>
      <c r="F145" s="252" t="s">
        <v>5352</v>
      </c>
      <c r="G145" s="250"/>
      <c r="H145" s="251" t="s">
        <v>1</v>
      </c>
      <c r="I145" s="253"/>
      <c r="J145" s="250"/>
      <c r="K145" s="250"/>
      <c r="L145" s="254"/>
      <c r="M145" s="255"/>
      <c r="N145" s="256"/>
      <c r="O145" s="256"/>
      <c r="P145" s="256"/>
      <c r="Q145" s="256"/>
      <c r="R145" s="256"/>
      <c r="S145" s="256"/>
      <c r="T145" s="257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58" t="s">
        <v>200</v>
      </c>
      <c r="AU145" s="258" t="s">
        <v>82</v>
      </c>
      <c r="AV145" s="13" t="s">
        <v>80</v>
      </c>
      <c r="AW145" s="13" t="s">
        <v>30</v>
      </c>
      <c r="AX145" s="13" t="s">
        <v>73</v>
      </c>
      <c r="AY145" s="258" t="s">
        <v>189</v>
      </c>
    </row>
    <row r="146" s="14" customFormat="1">
      <c r="A146" s="14"/>
      <c r="B146" s="259"/>
      <c r="C146" s="260"/>
      <c r="D146" s="242" t="s">
        <v>200</v>
      </c>
      <c r="E146" s="261" t="s">
        <v>1</v>
      </c>
      <c r="F146" s="262" t="s">
        <v>5353</v>
      </c>
      <c r="G146" s="260"/>
      <c r="H146" s="263">
        <v>0.42999999999999999</v>
      </c>
      <c r="I146" s="264"/>
      <c r="J146" s="260"/>
      <c r="K146" s="260"/>
      <c r="L146" s="265"/>
      <c r="M146" s="266"/>
      <c r="N146" s="267"/>
      <c r="O146" s="267"/>
      <c r="P146" s="267"/>
      <c r="Q146" s="267"/>
      <c r="R146" s="267"/>
      <c r="S146" s="267"/>
      <c r="T146" s="268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T146" s="269" t="s">
        <v>200</v>
      </c>
      <c r="AU146" s="269" t="s">
        <v>82</v>
      </c>
      <c r="AV146" s="14" t="s">
        <v>82</v>
      </c>
      <c r="AW146" s="14" t="s">
        <v>30</v>
      </c>
      <c r="AX146" s="14" t="s">
        <v>73</v>
      </c>
      <c r="AY146" s="269" t="s">
        <v>189</v>
      </c>
    </row>
    <row r="147" s="14" customFormat="1">
      <c r="A147" s="14"/>
      <c r="B147" s="259"/>
      <c r="C147" s="260"/>
      <c r="D147" s="242" t="s">
        <v>200</v>
      </c>
      <c r="E147" s="261" t="s">
        <v>1</v>
      </c>
      <c r="F147" s="262" t="s">
        <v>5354</v>
      </c>
      <c r="G147" s="260"/>
      <c r="H147" s="263">
        <v>0.56999999999999995</v>
      </c>
      <c r="I147" s="264"/>
      <c r="J147" s="260"/>
      <c r="K147" s="260"/>
      <c r="L147" s="265"/>
      <c r="M147" s="266"/>
      <c r="N147" s="267"/>
      <c r="O147" s="267"/>
      <c r="P147" s="267"/>
      <c r="Q147" s="267"/>
      <c r="R147" s="267"/>
      <c r="S147" s="267"/>
      <c r="T147" s="268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T147" s="269" t="s">
        <v>200</v>
      </c>
      <c r="AU147" s="269" t="s">
        <v>82</v>
      </c>
      <c r="AV147" s="14" t="s">
        <v>82</v>
      </c>
      <c r="AW147" s="14" t="s">
        <v>30</v>
      </c>
      <c r="AX147" s="14" t="s">
        <v>73</v>
      </c>
      <c r="AY147" s="269" t="s">
        <v>189</v>
      </c>
    </row>
    <row r="148" s="15" customFormat="1">
      <c r="A148" s="15"/>
      <c r="B148" s="270"/>
      <c r="C148" s="271"/>
      <c r="D148" s="242" t="s">
        <v>200</v>
      </c>
      <c r="E148" s="272" t="s">
        <v>1</v>
      </c>
      <c r="F148" s="273" t="s">
        <v>207</v>
      </c>
      <c r="G148" s="271"/>
      <c r="H148" s="274">
        <v>1</v>
      </c>
      <c r="I148" s="275"/>
      <c r="J148" s="271"/>
      <c r="K148" s="271"/>
      <c r="L148" s="276"/>
      <c r="M148" s="277"/>
      <c r="N148" s="278"/>
      <c r="O148" s="278"/>
      <c r="P148" s="278"/>
      <c r="Q148" s="278"/>
      <c r="R148" s="278"/>
      <c r="S148" s="278"/>
      <c r="T148" s="279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T148" s="280" t="s">
        <v>200</v>
      </c>
      <c r="AU148" s="280" t="s">
        <v>82</v>
      </c>
      <c r="AV148" s="15" t="s">
        <v>195</v>
      </c>
      <c r="AW148" s="15" t="s">
        <v>30</v>
      </c>
      <c r="AX148" s="15" t="s">
        <v>80</v>
      </c>
      <c r="AY148" s="280" t="s">
        <v>189</v>
      </c>
    </row>
    <row r="149" s="2" customFormat="1" ht="16.5" customHeight="1">
      <c r="A149" s="39"/>
      <c r="B149" s="40"/>
      <c r="C149" s="228" t="s">
        <v>195</v>
      </c>
      <c r="D149" s="228" t="s">
        <v>191</v>
      </c>
      <c r="E149" s="229" t="s">
        <v>5365</v>
      </c>
      <c r="F149" s="230" t="s">
        <v>5366</v>
      </c>
      <c r="G149" s="231" t="s">
        <v>466</v>
      </c>
      <c r="H149" s="232">
        <v>1</v>
      </c>
      <c r="I149" s="233"/>
      <c r="J149" s="234">
        <f>ROUND(I149*H149,2)</f>
        <v>0</v>
      </c>
      <c r="K149" s="235"/>
      <c r="L149" s="45"/>
      <c r="M149" s="236" t="s">
        <v>1</v>
      </c>
      <c r="N149" s="237" t="s">
        <v>38</v>
      </c>
      <c r="O149" s="92"/>
      <c r="P149" s="238">
        <f>O149*H149</f>
        <v>0</v>
      </c>
      <c r="Q149" s="238">
        <v>0.0046804200000000002</v>
      </c>
      <c r="R149" s="238">
        <f>Q149*H149</f>
        <v>0.0046804200000000002</v>
      </c>
      <c r="S149" s="238">
        <v>0</v>
      </c>
      <c r="T149" s="239">
        <f>S149*H149</f>
        <v>0</v>
      </c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R149" s="240" t="s">
        <v>306</v>
      </c>
      <c r="AT149" s="240" t="s">
        <v>191</v>
      </c>
      <c r="AU149" s="240" t="s">
        <v>82</v>
      </c>
      <c r="AY149" s="18" t="s">
        <v>189</v>
      </c>
      <c r="BE149" s="241">
        <f>IF(N149="základní",J149,0)</f>
        <v>0</v>
      </c>
      <c r="BF149" s="241">
        <f>IF(N149="snížená",J149,0)</f>
        <v>0</v>
      </c>
      <c r="BG149" s="241">
        <f>IF(N149="zákl. přenesená",J149,0)</f>
        <v>0</v>
      </c>
      <c r="BH149" s="241">
        <f>IF(N149="sníž. přenesená",J149,0)</f>
        <v>0</v>
      </c>
      <c r="BI149" s="241">
        <f>IF(N149="nulová",J149,0)</f>
        <v>0</v>
      </c>
      <c r="BJ149" s="18" t="s">
        <v>80</v>
      </c>
      <c r="BK149" s="241">
        <f>ROUND(I149*H149,2)</f>
        <v>0</v>
      </c>
      <c r="BL149" s="18" t="s">
        <v>306</v>
      </c>
      <c r="BM149" s="240" t="s">
        <v>5367</v>
      </c>
    </row>
    <row r="150" s="2" customFormat="1">
      <c r="A150" s="39"/>
      <c r="B150" s="40"/>
      <c r="C150" s="41"/>
      <c r="D150" s="242" t="s">
        <v>197</v>
      </c>
      <c r="E150" s="41"/>
      <c r="F150" s="243" t="s">
        <v>5366</v>
      </c>
      <c r="G150" s="41"/>
      <c r="H150" s="41"/>
      <c r="I150" s="244"/>
      <c r="J150" s="41"/>
      <c r="K150" s="41"/>
      <c r="L150" s="45"/>
      <c r="M150" s="245"/>
      <c r="N150" s="246"/>
      <c r="O150" s="92"/>
      <c r="P150" s="92"/>
      <c r="Q150" s="92"/>
      <c r="R150" s="92"/>
      <c r="S150" s="92"/>
      <c r="T150" s="93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T150" s="18" t="s">
        <v>197</v>
      </c>
      <c r="AU150" s="18" t="s">
        <v>82</v>
      </c>
    </row>
    <row r="151" s="2" customFormat="1">
      <c r="A151" s="39"/>
      <c r="B151" s="40"/>
      <c r="C151" s="41"/>
      <c r="D151" s="247" t="s">
        <v>198</v>
      </c>
      <c r="E151" s="41"/>
      <c r="F151" s="248" t="s">
        <v>5368</v>
      </c>
      <c r="G151" s="41"/>
      <c r="H151" s="41"/>
      <c r="I151" s="244"/>
      <c r="J151" s="41"/>
      <c r="K151" s="41"/>
      <c r="L151" s="45"/>
      <c r="M151" s="245"/>
      <c r="N151" s="246"/>
      <c r="O151" s="92"/>
      <c r="P151" s="92"/>
      <c r="Q151" s="92"/>
      <c r="R151" s="92"/>
      <c r="S151" s="92"/>
      <c r="T151" s="93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T151" s="18" t="s">
        <v>198</v>
      </c>
      <c r="AU151" s="18" t="s">
        <v>82</v>
      </c>
    </row>
    <row r="152" s="14" customFormat="1">
      <c r="A152" s="14"/>
      <c r="B152" s="259"/>
      <c r="C152" s="260"/>
      <c r="D152" s="242" t="s">
        <v>200</v>
      </c>
      <c r="E152" s="261" t="s">
        <v>1</v>
      </c>
      <c r="F152" s="262" t="s">
        <v>5369</v>
      </c>
      <c r="G152" s="260"/>
      <c r="H152" s="263">
        <v>0.5</v>
      </c>
      <c r="I152" s="264"/>
      <c r="J152" s="260"/>
      <c r="K152" s="260"/>
      <c r="L152" s="265"/>
      <c r="M152" s="266"/>
      <c r="N152" s="267"/>
      <c r="O152" s="267"/>
      <c r="P152" s="267"/>
      <c r="Q152" s="267"/>
      <c r="R152" s="267"/>
      <c r="S152" s="267"/>
      <c r="T152" s="268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T152" s="269" t="s">
        <v>200</v>
      </c>
      <c r="AU152" s="269" t="s">
        <v>82</v>
      </c>
      <c r="AV152" s="14" t="s">
        <v>82</v>
      </c>
      <c r="AW152" s="14" t="s">
        <v>30</v>
      </c>
      <c r="AX152" s="14" t="s">
        <v>73</v>
      </c>
      <c r="AY152" s="269" t="s">
        <v>189</v>
      </c>
    </row>
    <row r="153" s="14" customFormat="1">
      <c r="A153" s="14"/>
      <c r="B153" s="259"/>
      <c r="C153" s="260"/>
      <c r="D153" s="242" t="s">
        <v>200</v>
      </c>
      <c r="E153" s="261" t="s">
        <v>1</v>
      </c>
      <c r="F153" s="262" t="s">
        <v>5370</v>
      </c>
      <c r="G153" s="260"/>
      <c r="H153" s="263">
        <v>0.5</v>
      </c>
      <c r="I153" s="264"/>
      <c r="J153" s="260"/>
      <c r="K153" s="260"/>
      <c r="L153" s="265"/>
      <c r="M153" s="266"/>
      <c r="N153" s="267"/>
      <c r="O153" s="267"/>
      <c r="P153" s="267"/>
      <c r="Q153" s="267"/>
      <c r="R153" s="267"/>
      <c r="S153" s="267"/>
      <c r="T153" s="268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T153" s="269" t="s">
        <v>200</v>
      </c>
      <c r="AU153" s="269" t="s">
        <v>82</v>
      </c>
      <c r="AV153" s="14" t="s">
        <v>82</v>
      </c>
      <c r="AW153" s="14" t="s">
        <v>30</v>
      </c>
      <c r="AX153" s="14" t="s">
        <v>73</v>
      </c>
      <c r="AY153" s="269" t="s">
        <v>189</v>
      </c>
    </row>
    <row r="154" s="15" customFormat="1">
      <c r="A154" s="15"/>
      <c r="B154" s="270"/>
      <c r="C154" s="271"/>
      <c r="D154" s="242" t="s">
        <v>200</v>
      </c>
      <c r="E154" s="272" t="s">
        <v>1</v>
      </c>
      <c r="F154" s="273" t="s">
        <v>207</v>
      </c>
      <c r="G154" s="271"/>
      <c r="H154" s="274">
        <v>1</v>
      </c>
      <c r="I154" s="275"/>
      <c r="J154" s="271"/>
      <c r="K154" s="271"/>
      <c r="L154" s="276"/>
      <c r="M154" s="277"/>
      <c r="N154" s="278"/>
      <c r="O154" s="278"/>
      <c r="P154" s="278"/>
      <c r="Q154" s="278"/>
      <c r="R154" s="278"/>
      <c r="S154" s="278"/>
      <c r="T154" s="279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T154" s="280" t="s">
        <v>200</v>
      </c>
      <c r="AU154" s="280" t="s">
        <v>82</v>
      </c>
      <c r="AV154" s="15" t="s">
        <v>195</v>
      </c>
      <c r="AW154" s="15" t="s">
        <v>30</v>
      </c>
      <c r="AX154" s="15" t="s">
        <v>80</v>
      </c>
      <c r="AY154" s="280" t="s">
        <v>189</v>
      </c>
    </row>
    <row r="155" s="2" customFormat="1" ht="24.15" customHeight="1">
      <c r="A155" s="39"/>
      <c r="B155" s="40"/>
      <c r="C155" s="228" t="s">
        <v>226</v>
      </c>
      <c r="D155" s="228" t="s">
        <v>191</v>
      </c>
      <c r="E155" s="229" t="s">
        <v>5371</v>
      </c>
      <c r="F155" s="230" t="s">
        <v>5372</v>
      </c>
      <c r="G155" s="231" t="s">
        <v>4844</v>
      </c>
      <c r="H155" s="232">
        <v>1</v>
      </c>
      <c r="I155" s="233"/>
      <c r="J155" s="234">
        <f>ROUND(I155*H155,2)</f>
        <v>0</v>
      </c>
      <c r="K155" s="235"/>
      <c r="L155" s="45"/>
      <c r="M155" s="236" t="s">
        <v>1</v>
      </c>
      <c r="N155" s="237" t="s">
        <v>38</v>
      </c>
      <c r="O155" s="92"/>
      <c r="P155" s="238">
        <f>O155*H155</f>
        <v>0</v>
      </c>
      <c r="Q155" s="238">
        <v>0.0033778599999999999</v>
      </c>
      <c r="R155" s="238">
        <f>Q155*H155</f>
        <v>0.0033778599999999999</v>
      </c>
      <c r="S155" s="238">
        <v>0</v>
      </c>
      <c r="T155" s="239">
        <f>S155*H155</f>
        <v>0</v>
      </c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R155" s="240" t="s">
        <v>306</v>
      </c>
      <c r="AT155" s="240" t="s">
        <v>191</v>
      </c>
      <c r="AU155" s="240" t="s">
        <v>82</v>
      </c>
      <c r="AY155" s="18" t="s">
        <v>189</v>
      </c>
      <c r="BE155" s="241">
        <f>IF(N155="základní",J155,0)</f>
        <v>0</v>
      </c>
      <c r="BF155" s="241">
        <f>IF(N155="snížená",J155,0)</f>
        <v>0</v>
      </c>
      <c r="BG155" s="241">
        <f>IF(N155="zákl. přenesená",J155,0)</f>
        <v>0</v>
      </c>
      <c r="BH155" s="241">
        <f>IF(N155="sníž. přenesená",J155,0)</f>
        <v>0</v>
      </c>
      <c r="BI155" s="241">
        <f>IF(N155="nulová",J155,0)</f>
        <v>0</v>
      </c>
      <c r="BJ155" s="18" t="s">
        <v>80</v>
      </c>
      <c r="BK155" s="241">
        <f>ROUND(I155*H155,2)</f>
        <v>0</v>
      </c>
      <c r="BL155" s="18" t="s">
        <v>306</v>
      </c>
      <c r="BM155" s="240" t="s">
        <v>5373</v>
      </c>
    </row>
    <row r="156" s="2" customFormat="1">
      <c r="A156" s="39"/>
      <c r="B156" s="40"/>
      <c r="C156" s="41"/>
      <c r="D156" s="242" t="s">
        <v>197</v>
      </c>
      <c r="E156" s="41"/>
      <c r="F156" s="243" t="s">
        <v>5372</v>
      </c>
      <c r="G156" s="41"/>
      <c r="H156" s="41"/>
      <c r="I156" s="244"/>
      <c r="J156" s="41"/>
      <c r="K156" s="41"/>
      <c r="L156" s="45"/>
      <c r="M156" s="245"/>
      <c r="N156" s="246"/>
      <c r="O156" s="92"/>
      <c r="P156" s="92"/>
      <c r="Q156" s="92"/>
      <c r="R156" s="92"/>
      <c r="S156" s="92"/>
      <c r="T156" s="93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T156" s="18" t="s">
        <v>197</v>
      </c>
      <c r="AU156" s="18" t="s">
        <v>82</v>
      </c>
    </row>
    <row r="157" s="2" customFormat="1">
      <c r="A157" s="39"/>
      <c r="B157" s="40"/>
      <c r="C157" s="41"/>
      <c r="D157" s="247" t="s">
        <v>198</v>
      </c>
      <c r="E157" s="41"/>
      <c r="F157" s="248" t="s">
        <v>5374</v>
      </c>
      <c r="G157" s="41"/>
      <c r="H157" s="41"/>
      <c r="I157" s="244"/>
      <c r="J157" s="41"/>
      <c r="K157" s="41"/>
      <c r="L157" s="45"/>
      <c r="M157" s="245"/>
      <c r="N157" s="246"/>
      <c r="O157" s="92"/>
      <c r="P157" s="92"/>
      <c r="Q157" s="92"/>
      <c r="R157" s="92"/>
      <c r="S157" s="92"/>
      <c r="T157" s="93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T157" s="18" t="s">
        <v>198</v>
      </c>
      <c r="AU157" s="18" t="s">
        <v>82</v>
      </c>
    </row>
    <row r="158" s="14" customFormat="1">
      <c r="A158" s="14"/>
      <c r="B158" s="259"/>
      <c r="C158" s="260"/>
      <c r="D158" s="242" t="s">
        <v>200</v>
      </c>
      <c r="E158" s="261" t="s">
        <v>1</v>
      </c>
      <c r="F158" s="262" t="s">
        <v>5375</v>
      </c>
      <c r="G158" s="260"/>
      <c r="H158" s="263">
        <v>1</v>
      </c>
      <c r="I158" s="264"/>
      <c r="J158" s="260"/>
      <c r="K158" s="260"/>
      <c r="L158" s="265"/>
      <c r="M158" s="266"/>
      <c r="N158" s="267"/>
      <c r="O158" s="267"/>
      <c r="P158" s="267"/>
      <c r="Q158" s="267"/>
      <c r="R158" s="267"/>
      <c r="S158" s="267"/>
      <c r="T158" s="268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T158" s="269" t="s">
        <v>200</v>
      </c>
      <c r="AU158" s="269" t="s">
        <v>82</v>
      </c>
      <c r="AV158" s="14" t="s">
        <v>82</v>
      </c>
      <c r="AW158" s="14" t="s">
        <v>30</v>
      </c>
      <c r="AX158" s="14" t="s">
        <v>73</v>
      </c>
      <c r="AY158" s="269" t="s">
        <v>189</v>
      </c>
    </row>
    <row r="159" s="15" customFormat="1">
      <c r="A159" s="15"/>
      <c r="B159" s="270"/>
      <c r="C159" s="271"/>
      <c r="D159" s="242" t="s">
        <v>200</v>
      </c>
      <c r="E159" s="272" t="s">
        <v>1</v>
      </c>
      <c r="F159" s="273" t="s">
        <v>207</v>
      </c>
      <c r="G159" s="271"/>
      <c r="H159" s="274">
        <v>1</v>
      </c>
      <c r="I159" s="275"/>
      <c r="J159" s="271"/>
      <c r="K159" s="271"/>
      <c r="L159" s="276"/>
      <c r="M159" s="277"/>
      <c r="N159" s="278"/>
      <c r="O159" s="278"/>
      <c r="P159" s="278"/>
      <c r="Q159" s="278"/>
      <c r="R159" s="278"/>
      <c r="S159" s="278"/>
      <c r="T159" s="279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T159" s="280" t="s">
        <v>200</v>
      </c>
      <c r="AU159" s="280" t="s">
        <v>82</v>
      </c>
      <c r="AV159" s="15" t="s">
        <v>195</v>
      </c>
      <c r="AW159" s="15" t="s">
        <v>30</v>
      </c>
      <c r="AX159" s="15" t="s">
        <v>80</v>
      </c>
      <c r="AY159" s="280" t="s">
        <v>189</v>
      </c>
    </row>
    <row r="160" s="2" customFormat="1" ht="16.5" customHeight="1">
      <c r="A160" s="39"/>
      <c r="B160" s="40"/>
      <c r="C160" s="228" t="s">
        <v>231</v>
      </c>
      <c r="D160" s="228" t="s">
        <v>191</v>
      </c>
      <c r="E160" s="229" t="s">
        <v>5376</v>
      </c>
      <c r="F160" s="230" t="s">
        <v>5377</v>
      </c>
      <c r="G160" s="231" t="s">
        <v>4844</v>
      </c>
      <c r="H160" s="232">
        <v>1</v>
      </c>
      <c r="I160" s="233"/>
      <c r="J160" s="234">
        <f>ROUND(I160*H160,2)</f>
        <v>0</v>
      </c>
      <c r="K160" s="235"/>
      <c r="L160" s="45"/>
      <c r="M160" s="236" t="s">
        <v>1</v>
      </c>
      <c r="N160" s="237" t="s">
        <v>38</v>
      </c>
      <c r="O160" s="92"/>
      <c r="P160" s="238">
        <f>O160*H160</f>
        <v>0</v>
      </c>
      <c r="Q160" s="238">
        <v>0.00021880000000000001</v>
      </c>
      <c r="R160" s="238">
        <f>Q160*H160</f>
        <v>0.00021880000000000001</v>
      </c>
      <c r="S160" s="238">
        <v>0</v>
      </c>
      <c r="T160" s="239">
        <f>S160*H160</f>
        <v>0</v>
      </c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R160" s="240" t="s">
        <v>306</v>
      </c>
      <c r="AT160" s="240" t="s">
        <v>191</v>
      </c>
      <c r="AU160" s="240" t="s">
        <v>82</v>
      </c>
      <c r="AY160" s="18" t="s">
        <v>189</v>
      </c>
      <c r="BE160" s="241">
        <f>IF(N160="základní",J160,0)</f>
        <v>0</v>
      </c>
      <c r="BF160" s="241">
        <f>IF(N160="snížená",J160,0)</f>
        <v>0</v>
      </c>
      <c r="BG160" s="241">
        <f>IF(N160="zákl. přenesená",J160,0)</f>
        <v>0</v>
      </c>
      <c r="BH160" s="241">
        <f>IF(N160="sníž. přenesená",J160,0)</f>
        <v>0</v>
      </c>
      <c r="BI160" s="241">
        <f>IF(N160="nulová",J160,0)</f>
        <v>0</v>
      </c>
      <c r="BJ160" s="18" t="s">
        <v>80</v>
      </c>
      <c r="BK160" s="241">
        <f>ROUND(I160*H160,2)</f>
        <v>0</v>
      </c>
      <c r="BL160" s="18" t="s">
        <v>306</v>
      </c>
      <c r="BM160" s="240" t="s">
        <v>5378</v>
      </c>
    </row>
    <row r="161" s="2" customFormat="1">
      <c r="A161" s="39"/>
      <c r="B161" s="40"/>
      <c r="C161" s="41"/>
      <c r="D161" s="242" t="s">
        <v>197</v>
      </c>
      <c r="E161" s="41"/>
      <c r="F161" s="243" t="s">
        <v>5377</v>
      </c>
      <c r="G161" s="41"/>
      <c r="H161" s="41"/>
      <c r="I161" s="244"/>
      <c r="J161" s="41"/>
      <c r="K161" s="41"/>
      <c r="L161" s="45"/>
      <c r="M161" s="245"/>
      <c r="N161" s="246"/>
      <c r="O161" s="92"/>
      <c r="P161" s="92"/>
      <c r="Q161" s="92"/>
      <c r="R161" s="92"/>
      <c r="S161" s="92"/>
      <c r="T161" s="93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T161" s="18" t="s">
        <v>197</v>
      </c>
      <c r="AU161" s="18" t="s">
        <v>82</v>
      </c>
    </row>
    <row r="162" s="2" customFormat="1">
      <c r="A162" s="39"/>
      <c r="B162" s="40"/>
      <c r="C162" s="41"/>
      <c r="D162" s="247" t="s">
        <v>198</v>
      </c>
      <c r="E162" s="41"/>
      <c r="F162" s="248" t="s">
        <v>5379</v>
      </c>
      <c r="G162" s="41"/>
      <c r="H162" s="41"/>
      <c r="I162" s="244"/>
      <c r="J162" s="41"/>
      <c r="K162" s="41"/>
      <c r="L162" s="45"/>
      <c r="M162" s="245"/>
      <c r="N162" s="246"/>
      <c r="O162" s="92"/>
      <c r="P162" s="92"/>
      <c r="Q162" s="92"/>
      <c r="R162" s="92"/>
      <c r="S162" s="92"/>
      <c r="T162" s="93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T162" s="18" t="s">
        <v>198</v>
      </c>
      <c r="AU162" s="18" t="s">
        <v>82</v>
      </c>
    </row>
    <row r="163" s="14" customFormat="1">
      <c r="A163" s="14"/>
      <c r="B163" s="259"/>
      <c r="C163" s="260"/>
      <c r="D163" s="242" t="s">
        <v>200</v>
      </c>
      <c r="E163" s="261" t="s">
        <v>1</v>
      </c>
      <c r="F163" s="262" t="s">
        <v>5375</v>
      </c>
      <c r="G163" s="260"/>
      <c r="H163" s="263">
        <v>1</v>
      </c>
      <c r="I163" s="264"/>
      <c r="J163" s="260"/>
      <c r="K163" s="260"/>
      <c r="L163" s="265"/>
      <c r="M163" s="266"/>
      <c r="N163" s="267"/>
      <c r="O163" s="267"/>
      <c r="P163" s="267"/>
      <c r="Q163" s="267"/>
      <c r="R163" s="267"/>
      <c r="S163" s="267"/>
      <c r="T163" s="268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T163" s="269" t="s">
        <v>200</v>
      </c>
      <c r="AU163" s="269" t="s">
        <v>82</v>
      </c>
      <c r="AV163" s="14" t="s">
        <v>82</v>
      </c>
      <c r="AW163" s="14" t="s">
        <v>30</v>
      </c>
      <c r="AX163" s="14" t="s">
        <v>73</v>
      </c>
      <c r="AY163" s="269" t="s">
        <v>189</v>
      </c>
    </row>
    <row r="164" s="15" customFormat="1">
      <c r="A164" s="15"/>
      <c r="B164" s="270"/>
      <c r="C164" s="271"/>
      <c r="D164" s="242" t="s">
        <v>200</v>
      </c>
      <c r="E164" s="272" t="s">
        <v>1</v>
      </c>
      <c r="F164" s="273" t="s">
        <v>207</v>
      </c>
      <c r="G164" s="271"/>
      <c r="H164" s="274">
        <v>1</v>
      </c>
      <c r="I164" s="275"/>
      <c r="J164" s="271"/>
      <c r="K164" s="271"/>
      <c r="L164" s="276"/>
      <c r="M164" s="277"/>
      <c r="N164" s="278"/>
      <c r="O164" s="278"/>
      <c r="P164" s="278"/>
      <c r="Q164" s="278"/>
      <c r="R164" s="278"/>
      <c r="S164" s="278"/>
      <c r="T164" s="279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T164" s="280" t="s">
        <v>200</v>
      </c>
      <c r="AU164" s="280" t="s">
        <v>82</v>
      </c>
      <c r="AV164" s="15" t="s">
        <v>195</v>
      </c>
      <c r="AW164" s="15" t="s">
        <v>30</v>
      </c>
      <c r="AX164" s="15" t="s">
        <v>80</v>
      </c>
      <c r="AY164" s="280" t="s">
        <v>189</v>
      </c>
    </row>
    <row r="165" s="2" customFormat="1" ht="24.15" customHeight="1">
      <c r="A165" s="39"/>
      <c r="B165" s="40"/>
      <c r="C165" s="228" t="s">
        <v>241</v>
      </c>
      <c r="D165" s="228" t="s">
        <v>191</v>
      </c>
      <c r="E165" s="229" t="s">
        <v>5380</v>
      </c>
      <c r="F165" s="230" t="s">
        <v>5381</v>
      </c>
      <c r="G165" s="231" t="s">
        <v>4844</v>
      </c>
      <c r="H165" s="232">
        <v>1</v>
      </c>
      <c r="I165" s="233"/>
      <c r="J165" s="234">
        <f>ROUND(I165*H165,2)</f>
        <v>0</v>
      </c>
      <c r="K165" s="235"/>
      <c r="L165" s="45"/>
      <c r="M165" s="236" t="s">
        <v>1</v>
      </c>
      <c r="N165" s="237" t="s">
        <v>38</v>
      </c>
      <c r="O165" s="92"/>
      <c r="P165" s="238">
        <f>O165*H165</f>
        <v>0</v>
      </c>
      <c r="Q165" s="238">
        <v>0.0032502005000000001</v>
      </c>
      <c r="R165" s="238">
        <f>Q165*H165</f>
        <v>0.0032502005000000001</v>
      </c>
      <c r="S165" s="238">
        <v>0</v>
      </c>
      <c r="T165" s="239">
        <f>S165*H165</f>
        <v>0</v>
      </c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R165" s="240" t="s">
        <v>306</v>
      </c>
      <c r="AT165" s="240" t="s">
        <v>191</v>
      </c>
      <c r="AU165" s="240" t="s">
        <v>82</v>
      </c>
      <c r="AY165" s="18" t="s">
        <v>189</v>
      </c>
      <c r="BE165" s="241">
        <f>IF(N165="základní",J165,0)</f>
        <v>0</v>
      </c>
      <c r="BF165" s="241">
        <f>IF(N165="snížená",J165,0)</f>
        <v>0</v>
      </c>
      <c r="BG165" s="241">
        <f>IF(N165="zákl. přenesená",J165,0)</f>
        <v>0</v>
      </c>
      <c r="BH165" s="241">
        <f>IF(N165="sníž. přenesená",J165,0)</f>
        <v>0</v>
      </c>
      <c r="BI165" s="241">
        <f>IF(N165="nulová",J165,0)</f>
        <v>0</v>
      </c>
      <c r="BJ165" s="18" t="s">
        <v>80</v>
      </c>
      <c r="BK165" s="241">
        <f>ROUND(I165*H165,2)</f>
        <v>0</v>
      </c>
      <c r="BL165" s="18" t="s">
        <v>306</v>
      </c>
      <c r="BM165" s="240" t="s">
        <v>5382</v>
      </c>
    </row>
    <row r="166" s="2" customFormat="1">
      <c r="A166" s="39"/>
      <c r="B166" s="40"/>
      <c r="C166" s="41"/>
      <c r="D166" s="242" t="s">
        <v>197</v>
      </c>
      <c r="E166" s="41"/>
      <c r="F166" s="243" t="s">
        <v>5381</v>
      </c>
      <c r="G166" s="41"/>
      <c r="H166" s="41"/>
      <c r="I166" s="244"/>
      <c r="J166" s="41"/>
      <c r="K166" s="41"/>
      <c r="L166" s="45"/>
      <c r="M166" s="245"/>
      <c r="N166" s="246"/>
      <c r="O166" s="92"/>
      <c r="P166" s="92"/>
      <c r="Q166" s="92"/>
      <c r="R166" s="92"/>
      <c r="S166" s="92"/>
      <c r="T166" s="93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T166" s="18" t="s">
        <v>197</v>
      </c>
      <c r="AU166" s="18" t="s">
        <v>82</v>
      </c>
    </row>
    <row r="167" s="2" customFormat="1">
      <c r="A167" s="39"/>
      <c r="B167" s="40"/>
      <c r="C167" s="41"/>
      <c r="D167" s="247" t="s">
        <v>198</v>
      </c>
      <c r="E167" s="41"/>
      <c r="F167" s="248" t="s">
        <v>5383</v>
      </c>
      <c r="G167" s="41"/>
      <c r="H167" s="41"/>
      <c r="I167" s="244"/>
      <c r="J167" s="41"/>
      <c r="K167" s="41"/>
      <c r="L167" s="45"/>
      <c r="M167" s="245"/>
      <c r="N167" s="246"/>
      <c r="O167" s="92"/>
      <c r="P167" s="92"/>
      <c r="Q167" s="92"/>
      <c r="R167" s="92"/>
      <c r="S167" s="92"/>
      <c r="T167" s="93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T167" s="18" t="s">
        <v>198</v>
      </c>
      <c r="AU167" s="18" t="s">
        <v>82</v>
      </c>
    </row>
    <row r="168" s="14" customFormat="1">
      <c r="A168" s="14"/>
      <c r="B168" s="259"/>
      <c r="C168" s="260"/>
      <c r="D168" s="242" t="s">
        <v>200</v>
      </c>
      <c r="E168" s="261" t="s">
        <v>1</v>
      </c>
      <c r="F168" s="262" t="s">
        <v>5375</v>
      </c>
      <c r="G168" s="260"/>
      <c r="H168" s="263">
        <v>1</v>
      </c>
      <c r="I168" s="264"/>
      <c r="J168" s="260"/>
      <c r="K168" s="260"/>
      <c r="L168" s="265"/>
      <c r="M168" s="266"/>
      <c r="N168" s="267"/>
      <c r="O168" s="267"/>
      <c r="P168" s="267"/>
      <c r="Q168" s="267"/>
      <c r="R168" s="267"/>
      <c r="S168" s="267"/>
      <c r="T168" s="268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T168" s="269" t="s">
        <v>200</v>
      </c>
      <c r="AU168" s="269" t="s">
        <v>82</v>
      </c>
      <c r="AV168" s="14" t="s">
        <v>82</v>
      </c>
      <c r="AW168" s="14" t="s">
        <v>30</v>
      </c>
      <c r="AX168" s="14" t="s">
        <v>73</v>
      </c>
      <c r="AY168" s="269" t="s">
        <v>189</v>
      </c>
    </row>
    <row r="169" s="15" customFormat="1">
      <c r="A169" s="15"/>
      <c r="B169" s="270"/>
      <c r="C169" s="271"/>
      <c r="D169" s="242" t="s">
        <v>200</v>
      </c>
      <c r="E169" s="272" t="s">
        <v>1</v>
      </c>
      <c r="F169" s="273" t="s">
        <v>207</v>
      </c>
      <c r="G169" s="271"/>
      <c r="H169" s="274">
        <v>1</v>
      </c>
      <c r="I169" s="275"/>
      <c r="J169" s="271"/>
      <c r="K169" s="271"/>
      <c r="L169" s="276"/>
      <c r="M169" s="277"/>
      <c r="N169" s="278"/>
      <c r="O169" s="278"/>
      <c r="P169" s="278"/>
      <c r="Q169" s="278"/>
      <c r="R169" s="278"/>
      <c r="S169" s="278"/>
      <c r="T169" s="279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T169" s="280" t="s">
        <v>200</v>
      </c>
      <c r="AU169" s="280" t="s">
        <v>82</v>
      </c>
      <c r="AV169" s="15" t="s">
        <v>195</v>
      </c>
      <c r="AW169" s="15" t="s">
        <v>30</v>
      </c>
      <c r="AX169" s="15" t="s">
        <v>80</v>
      </c>
      <c r="AY169" s="280" t="s">
        <v>189</v>
      </c>
    </row>
    <row r="170" s="2" customFormat="1" ht="16.5" customHeight="1">
      <c r="A170" s="39"/>
      <c r="B170" s="40"/>
      <c r="C170" s="228" t="s">
        <v>247</v>
      </c>
      <c r="D170" s="228" t="s">
        <v>191</v>
      </c>
      <c r="E170" s="229" t="s">
        <v>5384</v>
      </c>
      <c r="F170" s="230" t="s">
        <v>5385</v>
      </c>
      <c r="G170" s="231" t="s">
        <v>466</v>
      </c>
      <c r="H170" s="232">
        <v>17</v>
      </c>
      <c r="I170" s="233"/>
      <c r="J170" s="234">
        <f>ROUND(I170*H170,2)</f>
        <v>0</v>
      </c>
      <c r="K170" s="235"/>
      <c r="L170" s="45"/>
      <c r="M170" s="236" t="s">
        <v>1</v>
      </c>
      <c r="N170" s="237" t="s">
        <v>38</v>
      </c>
      <c r="O170" s="92"/>
      <c r="P170" s="238">
        <f>O170*H170</f>
        <v>0</v>
      </c>
      <c r="Q170" s="238">
        <v>0</v>
      </c>
      <c r="R170" s="238">
        <f>Q170*H170</f>
        <v>0</v>
      </c>
      <c r="S170" s="238">
        <v>0</v>
      </c>
      <c r="T170" s="239">
        <f>S170*H170</f>
        <v>0</v>
      </c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R170" s="240" t="s">
        <v>306</v>
      </c>
      <c r="AT170" s="240" t="s">
        <v>191</v>
      </c>
      <c r="AU170" s="240" t="s">
        <v>82</v>
      </c>
      <c r="AY170" s="18" t="s">
        <v>189</v>
      </c>
      <c r="BE170" s="241">
        <f>IF(N170="základní",J170,0)</f>
        <v>0</v>
      </c>
      <c r="BF170" s="241">
        <f>IF(N170="snížená",J170,0)</f>
        <v>0</v>
      </c>
      <c r="BG170" s="241">
        <f>IF(N170="zákl. přenesená",J170,0)</f>
        <v>0</v>
      </c>
      <c r="BH170" s="241">
        <f>IF(N170="sníž. přenesená",J170,0)</f>
        <v>0</v>
      </c>
      <c r="BI170" s="241">
        <f>IF(N170="nulová",J170,0)</f>
        <v>0</v>
      </c>
      <c r="BJ170" s="18" t="s">
        <v>80</v>
      </c>
      <c r="BK170" s="241">
        <f>ROUND(I170*H170,2)</f>
        <v>0</v>
      </c>
      <c r="BL170" s="18" t="s">
        <v>306</v>
      </c>
      <c r="BM170" s="240" t="s">
        <v>5386</v>
      </c>
    </row>
    <row r="171" s="2" customFormat="1">
      <c r="A171" s="39"/>
      <c r="B171" s="40"/>
      <c r="C171" s="41"/>
      <c r="D171" s="242" t="s">
        <v>197</v>
      </c>
      <c r="E171" s="41"/>
      <c r="F171" s="243" t="s">
        <v>5385</v>
      </c>
      <c r="G171" s="41"/>
      <c r="H171" s="41"/>
      <c r="I171" s="244"/>
      <c r="J171" s="41"/>
      <c r="K171" s="41"/>
      <c r="L171" s="45"/>
      <c r="M171" s="245"/>
      <c r="N171" s="246"/>
      <c r="O171" s="92"/>
      <c r="P171" s="92"/>
      <c r="Q171" s="92"/>
      <c r="R171" s="92"/>
      <c r="S171" s="92"/>
      <c r="T171" s="93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T171" s="18" t="s">
        <v>197</v>
      </c>
      <c r="AU171" s="18" t="s">
        <v>82</v>
      </c>
    </row>
    <row r="172" s="2" customFormat="1">
      <c r="A172" s="39"/>
      <c r="B172" s="40"/>
      <c r="C172" s="41"/>
      <c r="D172" s="247" t="s">
        <v>198</v>
      </c>
      <c r="E172" s="41"/>
      <c r="F172" s="248" t="s">
        <v>5387</v>
      </c>
      <c r="G172" s="41"/>
      <c r="H172" s="41"/>
      <c r="I172" s="244"/>
      <c r="J172" s="41"/>
      <c r="K172" s="41"/>
      <c r="L172" s="45"/>
      <c r="M172" s="245"/>
      <c r="N172" s="246"/>
      <c r="O172" s="92"/>
      <c r="P172" s="92"/>
      <c r="Q172" s="92"/>
      <c r="R172" s="92"/>
      <c r="S172" s="92"/>
      <c r="T172" s="93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T172" s="18" t="s">
        <v>198</v>
      </c>
      <c r="AU172" s="18" t="s">
        <v>82</v>
      </c>
    </row>
    <row r="173" s="14" customFormat="1">
      <c r="A173" s="14"/>
      <c r="B173" s="259"/>
      <c r="C173" s="260"/>
      <c r="D173" s="242" t="s">
        <v>200</v>
      </c>
      <c r="E173" s="261" t="s">
        <v>1</v>
      </c>
      <c r="F173" s="262" t="s">
        <v>311</v>
      </c>
      <c r="G173" s="260"/>
      <c r="H173" s="263">
        <v>17</v>
      </c>
      <c r="I173" s="264"/>
      <c r="J173" s="260"/>
      <c r="K173" s="260"/>
      <c r="L173" s="265"/>
      <c r="M173" s="266"/>
      <c r="N173" s="267"/>
      <c r="O173" s="267"/>
      <c r="P173" s="267"/>
      <c r="Q173" s="267"/>
      <c r="R173" s="267"/>
      <c r="S173" s="267"/>
      <c r="T173" s="268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T173" s="269" t="s">
        <v>200</v>
      </c>
      <c r="AU173" s="269" t="s">
        <v>82</v>
      </c>
      <c r="AV173" s="14" t="s">
        <v>82</v>
      </c>
      <c r="AW173" s="14" t="s">
        <v>30</v>
      </c>
      <c r="AX173" s="14" t="s">
        <v>73</v>
      </c>
      <c r="AY173" s="269" t="s">
        <v>189</v>
      </c>
    </row>
    <row r="174" s="15" customFormat="1">
      <c r="A174" s="15"/>
      <c r="B174" s="270"/>
      <c r="C174" s="271"/>
      <c r="D174" s="242" t="s">
        <v>200</v>
      </c>
      <c r="E174" s="272" t="s">
        <v>1</v>
      </c>
      <c r="F174" s="273" t="s">
        <v>207</v>
      </c>
      <c r="G174" s="271"/>
      <c r="H174" s="274">
        <v>17</v>
      </c>
      <c r="I174" s="275"/>
      <c r="J174" s="271"/>
      <c r="K174" s="271"/>
      <c r="L174" s="276"/>
      <c r="M174" s="277"/>
      <c r="N174" s="278"/>
      <c r="O174" s="278"/>
      <c r="P174" s="278"/>
      <c r="Q174" s="278"/>
      <c r="R174" s="278"/>
      <c r="S174" s="278"/>
      <c r="T174" s="279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T174" s="280" t="s">
        <v>200</v>
      </c>
      <c r="AU174" s="280" t="s">
        <v>82</v>
      </c>
      <c r="AV174" s="15" t="s">
        <v>195</v>
      </c>
      <c r="AW174" s="15" t="s">
        <v>30</v>
      </c>
      <c r="AX174" s="15" t="s">
        <v>80</v>
      </c>
      <c r="AY174" s="280" t="s">
        <v>189</v>
      </c>
    </row>
    <row r="175" s="2" customFormat="1" ht="16.5" customHeight="1">
      <c r="A175" s="39"/>
      <c r="B175" s="40"/>
      <c r="C175" s="228" t="s">
        <v>253</v>
      </c>
      <c r="D175" s="228" t="s">
        <v>191</v>
      </c>
      <c r="E175" s="229" t="s">
        <v>5388</v>
      </c>
      <c r="F175" s="230" t="s">
        <v>5389</v>
      </c>
      <c r="G175" s="231" t="s">
        <v>359</v>
      </c>
      <c r="H175" s="232">
        <v>1</v>
      </c>
      <c r="I175" s="233"/>
      <c r="J175" s="234">
        <f>ROUND(I175*H175,2)</f>
        <v>0</v>
      </c>
      <c r="K175" s="235"/>
      <c r="L175" s="45"/>
      <c r="M175" s="236" t="s">
        <v>1</v>
      </c>
      <c r="N175" s="237" t="s">
        <v>38</v>
      </c>
      <c r="O175" s="92"/>
      <c r="P175" s="238">
        <f>O175*H175</f>
        <v>0</v>
      </c>
      <c r="Q175" s="238">
        <v>0</v>
      </c>
      <c r="R175" s="238">
        <f>Q175*H175</f>
        <v>0</v>
      </c>
      <c r="S175" s="238">
        <v>0</v>
      </c>
      <c r="T175" s="239">
        <f>S175*H175</f>
        <v>0</v>
      </c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R175" s="240" t="s">
        <v>306</v>
      </c>
      <c r="AT175" s="240" t="s">
        <v>191</v>
      </c>
      <c r="AU175" s="240" t="s">
        <v>82</v>
      </c>
      <c r="AY175" s="18" t="s">
        <v>189</v>
      </c>
      <c r="BE175" s="241">
        <f>IF(N175="základní",J175,0)</f>
        <v>0</v>
      </c>
      <c r="BF175" s="241">
        <f>IF(N175="snížená",J175,0)</f>
        <v>0</v>
      </c>
      <c r="BG175" s="241">
        <f>IF(N175="zákl. přenesená",J175,0)</f>
        <v>0</v>
      </c>
      <c r="BH175" s="241">
        <f>IF(N175="sníž. přenesená",J175,0)</f>
        <v>0</v>
      </c>
      <c r="BI175" s="241">
        <f>IF(N175="nulová",J175,0)</f>
        <v>0</v>
      </c>
      <c r="BJ175" s="18" t="s">
        <v>80</v>
      </c>
      <c r="BK175" s="241">
        <f>ROUND(I175*H175,2)</f>
        <v>0</v>
      </c>
      <c r="BL175" s="18" t="s">
        <v>306</v>
      </c>
      <c r="BM175" s="240" t="s">
        <v>5390</v>
      </c>
    </row>
    <row r="176" s="2" customFormat="1">
      <c r="A176" s="39"/>
      <c r="B176" s="40"/>
      <c r="C176" s="41"/>
      <c r="D176" s="242" t="s">
        <v>197</v>
      </c>
      <c r="E176" s="41"/>
      <c r="F176" s="243" t="s">
        <v>5389</v>
      </c>
      <c r="G176" s="41"/>
      <c r="H176" s="41"/>
      <c r="I176" s="244"/>
      <c r="J176" s="41"/>
      <c r="K176" s="41"/>
      <c r="L176" s="45"/>
      <c r="M176" s="245"/>
      <c r="N176" s="246"/>
      <c r="O176" s="92"/>
      <c r="P176" s="92"/>
      <c r="Q176" s="92"/>
      <c r="R176" s="92"/>
      <c r="S176" s="92"/>
      <c r="T176" s="93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T176" s="18" t="s">
        <v>197</v>
      </c>
      <c r="AU176" s="18" t="s">
        <v>82</v>
      </c>
    </row>
    <row r="177" s="2" customFormat="1">
      <c r="A177" s="39"/>
      <c r="B177" s="40"/>
      <c r="C177" s="41"/>
      <c r="D177" s="247" t="s">
        <v>198</v>
      </c>
      <c r="E177" s="41"/>
      <c r="F177" s="248" t="s">
        <v>5391</v>
      </c>
      <c r="G177" s="41"/>
      <c r="H177" s="41"/>
      <c r="I177" s="244"/>
      <c r="J177" s="41"/>
      <c r="K177" s="41"/>
      <c r="L177" s="45"/>
      <c r="M177" s="245"/>
      <c r="N177" s="246"/>
      <c r="O177" s="92"/>
      <c r="P177" s="92"/>
      <c r="Q177" s="92"/>
      <c r="R177" s="92"/>
      <c r="S177" s="92"/>
      <c r="T177" s="93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T177" s="18" t="s">
        <v>198</v>
      </c>
      <c r="AU177" s="18" t="s">
        <v>82</v>
      </c>
    </row>
    <row r="178" s="14" customFormat="1">
      <c r="A178" s="14"/>
      <c r="B178" s="259"/>
      <c r="C178" s="260"/>
      <c r="D178" s="242" t="s">
        <v>200</v>
      </c>
      <c r="E178" s="261" t="s">
        <v>1</v>
      </c>
      <c r="F178" s="262" t="s">
        <v>80</v>
      </c>
      <c r="G178" s="260"/>
      <c r="H178" s="263">
        <v>1</v>
      </c>
      <c r="I178" s="264"/>
      <c r="J178" s="260"/>
      <c r="K178" s="260"/>
      <c r="L178" s="265"/>
      <c r="M178" s="266"/>
      <c r="N178" s="267"/>
      <c r="O178" s="267"/>
      <c r="P178" s="267"/>
      <c r="Q178" s="267"/>
      <c r="R178" s="267"/>
      <c r="S178" s="267"/>
      <c r="T178" s="268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T178" s="269" t="s">
        <v>200</v>
      </c>
      <c r="AU178" s="269" t="s">
        <v>82</v>
      </c>
      <c r="AV178" s="14" t="s">
        <v>82</v>
      </c>
      <c r="AW178" s="14" t="s">
        <v>30</v>
      </c>
      <c r="AX178" s="14" t="s">
        <v>73</v>
      </c>
      <c r="AY178" s="269" t="s">
        <v>189</v>
      </c>
    </row>
    <row r="179" s="15" customFormat="1">
      <c r="A179" s="15"/>
      <c r="B179" s="270"/>
      <c r="C179" s="271"/>
      <c r="D179" s="242" t="s">
        <v>200</v>
      </c>
      <c r="E179" s="272" t="s">
        <v>1</v>
      </c>
      <c r="F179" s="273" t="s">
        <v>207</v>
      </c>
      <c r="G179" s="271"/>
      <c r="H179" s="274">
        <v>1</v>
      </c>
      <c r="I179" s="275"/>
      <c r="J179" s="271"/>
      <c r="K179" s="271"/>
      <c r="L179" s="276"/>
      <c r="M179" s="277"/>
      <c r="N179" s="278"/>
      <c r="O179" s="278"/>
      <c r="P179" s="278"/>
      <c r="Q179" s="278"/>
      <c r="R179" s="278"/>
      <c r="S179" s="278"/>
      <c r="T179" s="279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T179" s="280" t="s">
        <v>200</v>
      </c>
      <c r="AU179" s="280" t="s">
        <v>82</v>
      </c>
      <c r="AV179" s="15" t="s">
        <v>195</v>
      </c>
      <c r="AW179" s="15" t="s">
        <v>30</v>
      </c>
      <c r="AX179" s="15" t="s">
        <v>80</v>
      </c>
      <c r="AY179" s="280" t="s">
        <v>189</v>
      </c>
    </row>
    <row r="180" s="2" customFormat="1" ht="16.5" customHeight="1">
      <c r="A180" s="39"/>
      <c r="B180" s="40"/>
      <c r="C180" s="228" t="s">
        <v>261</v>
      </c>
      <c r="D180" s="228" t="s">
        <v>191</v>
      </c>
      <c r="E180" s="229" t="s">
        <v>5392</v>
      </c>
      <c r="F180" s="230" t="s">
        <v>5393</v>
      </c>
      <c r="G180" s="231" t="s">
        <v>359</v>
      </c>
      <c r="H180" s="232">
        <v>1</v>
      </c>
      <c r="I180" s="233"/>
      <c r="J180" s="234">
        <f>ROUND(I180*H180,2)</f>
        <v>0</v>
      </c>
      <c r="K180" s="235"/>
      <c r="L180" s="45"/>
      <c r="M180" s="236" t="s">
        <v>1</v>
      </c>
      <c r="N180" s="237" t="s">
        <v>38</v>
      </c>
      <c r="O180" s="92"/>
      <c r="P180" s="238">
        <f>O180*H180</f>
        <v>0</v>
      </c>
      <c r="Q180" s="238">
        <v>0.00025000000000000001</v>
      </c>
      <c r="R180" s="238">
        <f>Q180*H180</f>
        <v>0.00025000000000000001</v>
      </c>
      <c r="S180" s="238">
        <v>0</v>
      </c>
      <c r="T180" s="239">
        <f>S180*H180</f>
        <v>0</v>
      </c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R180" s="240" t="s">
        <v>306</v>
      </c>
      <c r="AT180" s="240" t="s">
        <v>191</v>
      </c>
      <c r="AU180" s="240" t="s">
        <v>82</v>
      </c>
      <c r="AY180" s="18" t="s">
        <v>189</v>
      </c>
      <c r="BE180" s="241">
        <f>IF(N180="základní",J180,0)</f>
        <v>0</v>
      </c>
      <c r="BF180" s="241">
        <f>IF(N180="snížená",J180,0)</f>
        <v>0</v>
      </c>
      <c r="BG180" s="241">
        <f>IF(N180="zákl. přenesená",J180,0)</f>
        <v>0</v>
      </c>
      <c r="BH180" s="241">
        <f>IF(N180="sníž. přenesená",J180,0)</f>
        <v>0</v>
      </c>
      <c r="BI180" s="241">
        <f>IF(N180="nulová",J180,0)</f>
        <v>0</v>
      </c>
      <c r="BJ180" s="18" t="s">
        <v>80</v>
      </c>
      <c r="BK180" s="241">
        <f>ROUND(I180*H180,2)</f>
        <v>0</v>
      </c>
      <c r="BL180" s="18" t="s">
        <v>306</v>
      </c>
      <c r="BM180" s="240" t="s">
        <v>5394</v>
      </c>
    </row>
    <row r="181" s="2" customFormat="1">
      <c r="A181" s="39"/>
      <c r="B181" s="40"/>
      <c r="C181" s="41"/>
      <c r="D181" s="242" t="s">
        <v>197</v>
      </c>
      <c r="E181" s="41"/>
      <c r="F181" s="243" t="s">
        <v>5393</v>
      </c>
      <c r="G181" s="41"/>
      <c r="H181" s="41"/>
      <c r="I181" s="244"/>
      <c r="J181" s="41"/>
      <c r="K181" s="41"/>
      <c r="L181" s="45"/>
      <c r="M181" s="245"/>
      <c r="N181" s="246"/>
      <c r="O181" s="92"/>
      <c r="P181" s="92"/>
      <c r="Q181" s="92"/>
      <c r="R181" s="92"/>
      <c r="S181" s="92"/>
      <c r="T181" s="93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T181" s="18" t="s">
        <v>197</v>
      </c>
      <c r="AU181" s="18" t="s">
        <v>82</v>
      </c>
    </row>
    <row r="182" s="2" customFormat="1">
      <c r="A182" s="39"/>
      <c r="B182" s="40"/>
      <c r="C182" s="41"/>
      <c r="D182" s="247" t="s">
        <v>198</v>
      </c>
      <c r="E182" s="41"/>
      <c r="F182" s="248" t="s">
        <v>5395</v>
      </c>
      <c r="G182" s="41"/>
      <c r="H182" s="41"/>
      <c r="I182" s="244"/>
      <c r="J182" s="41"/>
      <c r="K182" s="41"/>
      <c r="L182" s="45"/>
      <c r="M182" s="245"/>
      <c r="N182" s="246"/>
      <c r="O182" s="92"/>
      <c r="P182" s="92"/>
      <c r="Q182" s="92"/>
      <c r="R182" s="92"/>
      <c r="S182" s="92"/>
      <c r="T182" s="93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T182" s="18" t="s">
        <v>198</v>
      </c>
      <c r="AU182" s="18" t="s">
        <v>82</v>
      </c>
    </row>
    <row r="183" s="14" customFormat="1">
      <c r="A183" s="14"/>
      <c r="B183" s="259"/>
      <c r="C183" s="260"/>
      <c r="D183" s="242" t="s">
        <v>200</v>
      </c>
      <c r="E183" s="261" t="s">
        <v>1</v>
      </c>
      <c r="F183" s="262" t="s">
        <v>5375</v>
      </c>
      <c r="G183" s="260"/>
      <c r="H183" s="263">
        <v>1</v>
      </c>
      <c r="I183" s="264"/>
      <c r="J183" s="260"/>
      <c r="K183" s="260"/>
      <c r="L183" s="265"/>
      <c r="M183" s="266"/>
      <c r="N183" s="267"/>
      <c r="O183" s="267"/>
      <c r="P183" s="267"/>
      <c r="Q183" s="267"/>
      <c r="R183" s="267"/>
      <c r="S183" s="267"/>
      <c r="T183" s="268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T183" s="269" t="s">
        <v>200</v>
      </c>
      <c r="AU183" s="269" t="s">
        <v>82</v>
      </c>
      <c r="AV183" s="14" t="s">
        <v>82</v>
      </c>
      <c r="AW183" s="14" t="s">
        <v>30</v>
      </c>
      <c r="AX183" s="14" t="s">
        <v>73</v>
      </c>
      <c r="AY183" s="269" t="s">
        <v>189</v>
      </c>
    </row>
    <row r="184" s="15" customFormat="1">
      <c r="A184" s="15"/>
      <c r="B184" s="270"/>
      <c r="C184" s="271"/>
      <c r="D184" s="242" t="s">
        <v>200</v>
      </c>
      <c r="E184" s="272" t="s">
        <v>1</v>
      </c>
      <c r="F184" s="273" t="s">
        <v>207</v>
      </c>
      <c r="G184" s="271"/>
      <c r="H184" s="274">
        <v>1</v>
      </c>
      <c r="I184" s="275"/>
      <c r="J184" s="271"/>
      <c r="K184" s="271"/>
      <c r="L184" s="276"/>
      <c r="M184" s="277"/>
      <c r="N184" s="278"/>
      <c r="O184" s="278"/>
      <c r="P184" s="278"/>
      <c r="Q184" s="278"/>
      <c r="R184" s="278"/>
      <c r="S184" s="278"/>
      <c r="T184" s="279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T184" s="280" t="s">
        <v>200</v>
      </c>
      <c r="AU184" s="280" t="s">
        <v>82</v>
      </c>
      <c r="AV184" s="15" t="s">
        <v>195</v>
      </c>
      <c r="AW184" s="15" t="s">
        <v>30</v>
      </c>
      <c r="AX184" s="15" t="s">
        <v>80</v>
      </c>
      <c r="AY184" s="280" t="s">
        <v>189</v>
      </c>
    </row>
    <row r="185" s="2" customFormat="1" ht="24.15" customHeight="1">
      <c r="A185" s="39"/>
      <c r="B185" s="40"/>
      <c r="C185" s="228" t="s">
        <v>266</v>
      </c>
      <c r="D185" s="228" t="s">
        <v>191</v>
      </c>
      <c r="E185" s="229" t="s">
        <v>5396</v>
      </c>
      <c r="F185" s="230" t="s">
        <v>5397</v>
      </c>
      <c r="G185" s="231" t="s">
        <v>4844</v>
      </c>
      <c r="H185" s="232">
        <v>1</v>
      </c>
      <c r="I185" s="233"/>
      <c r="J185" s="234">
        <f>ROUND(I185*H185,2)</f>
        <v>0</v>
      </c>
      <c r="K185" s="235"/>
      <c r="L185" s="45"/>
      <c r="M185" s="236" t="s">
        <v>1</v>
      </c>
      <c r="N185" s="237" t="s">
        <v>38</v>
      </c>
      <c r="O185" s="92"/>
      <c r="P185" s="238">
        <f>O185*H185</f>
        <v>0</v>
      </c>
      <c r="Q185" s="238">
        <v>0</v>
      </c>
      <c r="R185" s="238">
        <f>Q185*H185</f>
        <v>0</v>
      </c>
      <c r="S185" s="238">
        <v>0.031899999999999998</v>
      </c>
      <c r="T185" s="239">
        <f>S185*H185</f>
        <v>0.031899999999999998</v>
      </c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R185" s="240" t="s">
        <v>306</v>
      </c>
      <c r="AT185" s="240" t="s">
        <v>191</v>
      </c>
      <c r="AU185" s="240" t="s">
        <v>82</v>
      </c>
      <c r="AY185" s="18" t="s">
        <v>189</v>
      </c>
      <c r="BE185" s="241">
        <f>IF(N185="základní",J185,0)</f>
        <v>0</v>
      </c>
      <c r="BF185" s="241">
        <f>IF(N185="snížená",J185,0)</f>
        <v>0</v>
      </c>
      <c r="BG185" s="241">
        <f>IF(N185="zákl. přenesená",J185,0)</f>
        <v>0</v>
      </c>
      <c r="BH185" s="241">
        <f>IF(N185="sníž. přenesená",J185,0)</f>
        <v>0</v>
      </c>
      <c r="BI185" s="241">
        <f>IF(N185="nulová",J185,0)</f>
        <v>0</v>
      </c>
      <c r="BJ185" s="18" t="s">
        <v>80</v>
      </c>
      <c r="BK185" s="241">
        <f>ROUND(I185*H185,2)</f>
        <v>0</v>
      </c>
      <c r="BL185" s="18" t="s">
        <v>306</v>
      </c>
      <c r="BM185" s="240" t="s">
        <v>5398</v>
      </c>
    </row>
    <row r="186" s="2" customFormat="1">
      <c r="A186" s="39"/>
      <c r="B186" s="40"/>
      <c r="C186" s="41"/>
      <c r="D186" s="242" t="s">
        <v>197</v>
      </c>
      <c r="E186" s="41"/>
      <c r="F186" s="243" t="s">
        <v>5397</v>
      </c>
      <c r="G186" s="41"/>
      <c r="H186" s="41"/>
      <c r="I186" s="244"/>
      <c r="J186" s="41"/>
      <c r="K186" s="41"/>
      <c r="L186" s="45"/>
      <c r="M186" s="245"/>
      <c r="N186" s="246"/>
      <c r="O186" s="92"/>
      <c r="P186" s="92"/>
      <c r="Q186" s="92"/>
      <c r="R186" s="92"/>
      <c r="S186" s="92"/>
      <c r="T186" s="93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T186" s="18" t="s">
        <v>197</v>
      </c>
      <c r="AU186" s="18" t="s">
        <v>82</v>
      </c>
    </row>
    <row r="187" s="2" customFormat="1">
      <c r="A187" s="39"/>
      <c r="B187" s="40"/>
      <c r="C187" s="41"/>
      <c r="D187" s="247" t="s">
        <v>198</v>
      </c>
      <c r="E187" s="41"/>
      <c r="F187" s="248" t="s">
        <v>5399</v>
      </c>
      <c r="G187" s="41"/>
      <c r="H187" s="41"/>
      <c r="I187" s="244"/>
      <c r="J187" s="41"/>
      <c r="K187" s="41"/>
      <c r="L187" s="45"/>
      <c r="M187" s="245"/>
      <c r="N187" s="246"/>
      <c r="O187" s="92"/>
      <c r="P187" s="92"/>
      <c r="Q187" s="92"/>
      <c r="R187" s="92"/>
      <c r="S187" s="92"/>
      <c r="T187" s="93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T187" s="18" t="s">
        <v>198</v>
      </c>
      <c r="AU187" s="18" t="s">
        <v>82</v>
      </c>
    </row>
    <row r="188" s="14" customFormat="1">
      <c r="A188" s="14"/>
      <c r="B188" s="259"/>
      <c r="C188" s="260"/>
      <c r="D188" s="242" t="s">
        <v>200</v>
      </c>
      <c r="E188" s="261" t="s">
        <v>1</v>
      </c>
      <c r="F188" s="262" t="s">
        <v>80</v>
      </c>
      <c r="G188" s="260"/>
      <c r="H188" s="263">
        <v>1</v>
      </c>
      <c r="I188" s="264"/>
      <c r="J188" s="260"/>
      <c r="K188" s="260"/>
      <c r="L188" s="265"/>
      <c r="M188" s="266"/>
      <c r="N188" s="267"/>
      <c r="O188" s="267"/>
      <c r="P188" s="267"/>
      <c r="Q188" s="267"/>
      <c r="R188" s="267"/>
      <c r="S188" s="267"/>
      <c r="T188" s="268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T188" s="269" t="s">
        <v>200</v>
      </c>
      <c r="AU188" s="269" t="s">
        <v>82</v>
      </c>
      <c r="AV188" s="14" t="s">
        <v>82</v>
      </c>
      <c r="AW188" s="14" t="s">
        <v>30</v>
      </c>
      <c r="AX188" s="14" t="s">
        <v>73</v>
      </c>
      <c r="AY188" s="269" t="s">
        <v>189</v>
      </c>
    </row>
    <row r="189" s="15" customFormat="1">
      <c r="A189" s="15"/>
      <c r="B189" s="270"/>
      <c r="C189" s="271"/>
      <c r="D189" s="242" t="s">
        <v>200</v>
      </c>
      <c r="E189" s="272" t="s">
        <v>1</v>
      </c>
      <c r="F189" s="273" t="s">
        <v>207</v>
      </c>
      <c r="G189" s="271"/>
      <c r="H189" s="274">
        <v>1</v>
      </c>
      <c r="I189" s="275"/>
      <c r="J189" s="271"/>
      <c r="K189" s="271"/>
      <c r="L189" s="276"/>
      <c r="M189" s="277"/>
      <c r="N189" s="278"/>
      <c r="O189" s="278"/>
      <c r="P189" s="278"/>
      <c r="Q189" s="278"/>
      <c r="R189" s="278"/>
      <c r="S189" s="278"/>
      <c r="T189" s="279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T189" s="280" t="s">
        <v>200</v>
      </c>
      <c r="AU189" s="280" t="s">
        <v>82</v>
      </c>
      <c r="AV189" s="15" t="s">
        <v>195</v>
      </c>
      <c r="AW189" s="15" t="s">
        <v>30</v>
      </c>
      <c r="AX189" s="15" t="s">
        <v>80</v>
      </c>
      <c r="AY189" s="280" t="s">
        <v>189</v>
      </c>
    </row>
    <row r="190" s="2" customFormat="1" ht="24.15" customHeight="1">
      <c r="A190" s="39"/>
      <c r="B190" s="40"/>
      <c r="C190" s="228" t="s">
        <v>272</v>
      </c>
      <c r="D190" s="228" t="s">
        <v>191</v>
      </c>
      <c r="E190" s="229" t="s">
        <v>5400</v>
      </c>
      <c r="F190" s="230" t="s">
        <v>5401</v>
      </c>
      <c r="G190" s="231" t="s">
        <v>359</v>
      </c>
      <c r="H190" s="232">
        <v>4</v>
      </c>
      <c r="I190" s="233"/>
      <c r="J190" s="234">
        <f>ROUND(I190*H190,2)</f>
        <v>0</v>
      </c>
      <c r="K190" s="235"/>
      <c r="L190" s="45"/>
      <c r="M190" s="236" t="s">
        <v>1</v>
      </c>
      <c r="N190" s="237" t="s">
        <v>38</v>
      </c>
      <c r="O190" s="92"/>
      <c r="P190" s="238">
        <f>O190*H190</f>
        <v>0</v>
      </c>
      <c r="Q190" s="238">
        <v>0.00060999999999999997</v>
      </c>
      <c r="R190" s="238">
        <f>Q190*H190</f>
        <v>0.0024399999999999999</v>
      </c>
      <c r="S190" s="238">
        <v>0</v>
      </c>
      <c r="T190" s="239">
        <f>S190*H190</f>
        <v>0</v>
      </c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R190" s="240" t="s">
        <v>306</v>
      </c>
      <c r="AT190" s="240" t="s">
        <v>191</v>
      </c>
      <c r="AU190" s="240" t="s">
        <v>82</v>
      </c>
      <c r="AY190" s="18" t="s">
        <v>189</v>
      </c>
      <c r="BE190" s="241">
        <f>IF(N190="základní",J190,0)</f>
        <v>0</v>
      </c>
      <c r="BF190" s="241">
        <f>IF(N190="snížená",J190,0)</f>
        <v>0</v>
      </c>
      <c r="BG190" s="241">
        <f>IF(N190="zákl. přenesená",J190,0)</f>
        <v>0</v>
      </c>
      <c r="BH190" s="241">
        <f>IF(N190="sníž. přenesená",J190,0)</f>
        <v>0</v>
      </c>
      <c r="BI190" s="241">
        <f>IF(N190="nulová",J190,0)</f>
        <v>0</v>
      </c>
      <c r="BJ190" s="18" t="s">
        <v>80</v>
      </c>
      <c r="BK190" s="241">
        <f>ROUND(I190*H190,2)</f>
        <v>0</v>
      </c>
      <c r="BL190" s="18" t="s">
        <v>306</v>
      </c>
      <c r="BM190" s="240" t="s">
        <v>5402</v>
      </c>
    </row>
    <row r="191" s="2" customFormat="1">
      <c r="A191" s="39"/>
      <c r="B191" s="40"/>
      <c r="C191" s="41"/>
      <c r="D191" s="242" t="s">
        <v>197</v>
      </c>
      <c r="E191" s="41"/>
      <c r="F191" s="243" t="s">
        <v>5401</v>
      </c>
      <c r="G191" s="41"/>
      <c r="H191" s="41"/>
      <c r="I191" s="244"/>
      <c r="J191" s="41"/>
      <c r="K191" s="41"/>
      <c r="L191" s="45"/>
      <c r="M191" s="245"/>
      <c r="N191" s="246"/>
      <c r="O191" s="92"/>
      <c r="P191" s="92"/>
      <c r="Q191" s="92"/>
      <c r="R191" s="92"/>
      <c r="S191" s="92"/>
      <c r="T191" s="93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T191" s="18" t="s">
        <v>197</v>
      </c>
      <c r="AU191" s="18" t="s">
        <v>82</v>
      </c>
    </row>
    <row r="192" s="2" customFormat="1">
      <c r="A192" s="39"/>
      <c r="B192" s="40"/>
      <c r="C192" s="41"/>
      <c r="D192" s="247" t="s">
        <v>198</v>
      </c>
      <c r="E192" s="41"/>
      <c r="F192" s="248" t="s">
        <v>5403</v>
      </c>
      <c r="G192" s="41"/>
      <c r="H192" s="41"/>
      <c r="I192" s="244"/>
      <c r="J192" s="41"/>
      <c r="K192" s="41"/>
      <c r="L192" s="45"/>
      <c r="M192" s="245"/>
      <c r="N192" s="246"/>
      <c r="O192" s="92"/>
      <c r="P192" s="92"/>
      <c r="Q192" s="92"/>
      <c r="R192" s="92"/>
      <c r="S192" s="92"/>
      <c r="T192" s="93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T192" s="18" t="s">
        <v>198</v>
      </c>
      <c r="AU192" s="18" t="s">
        <v>82</v>
      </c>
    </row>
    <row r="193" s="14" customFormat="1">
      <c r="A193" s="14"/>
      <c r="B193" s="259"/>
      <c r="C193" s="260"/>
      <c r="D193" s="242" t="s">
        <v>200</v>
      </c>
      <c r="E193" s="261" t="s">
        <v>1</v>
      </c>
      <c r="F193" s="262" t="s">
        <v>5404</v>
      </c>
      <c r="G193" s="260"/>
      <c r="H193" s="263">
        <v>4</v>
      </c>
      <c r="I193" s="264"/>
      <c r="J193" s="260"/>
      <c r="K193" s="260"/>
      <c r="L193" s="265"/>
      <c r="M193" s="266"/>
      <c r="N193" s="267"/>
      <c r="O193" s="267"/>
      <c r="P193" s="267"/>
      <c r="Q193" s="267"/>
      <c r="R193" s="267"/>
      <c r="S193" s="267"/>
      <c r="T193" s="268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T193" s="269" t="s">
        <v>200</v>
      </c>
      <c r="AU193" s="269" t="s">
        <v>82</v>
      </c>
      <c r="AV193" s="14" t="s">
        <v>82</v>
      </c>
      <c r="AW193" s="14" t="s">
        <v>30</v>
      </c>
      <c r="AX193" s="14" t="s">
        <v>73</v>
      </c>
      <c r="AY193" s="269" t="s">
        <v>189</v>
      </c>
    </row>
    <row r="194" s="15" customFormat="1">
      <c r="A194" s="15"/>
      <c r="B194" s="270"/>
      <c r="C194" s="271"/>
      <c r="D194" s="242" t="s">
        <v>200</v>
      </c>
      <c r="E194" s="272" t="s">
        <v>1</v>
      </c>
      <c r="F194" s="273" t="s">
        <v>207</v>
      </c>
      <c r="G194" s="271"/>
      <c r="H194" s="274">
        <v>4</v>
      </c>
      <c r="I194" s="275"/>
      <c r="J194" s="271"/>
      <c r="K194" s="271"/>
      <c r="L194" s="276"/>
      <c r="M194" s="277"/>
      <c r="N194" s="278"/>
      <c r="O194" s="278"/>
      <c r="P194" s="278"/>
      <c r="Q194" s="278"/>
      <c r="R194" s="278"/>
      <c r="S194" s="278"/>
      <c r="T194" s="279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T194" s="280" t="s">
        <v>200</v>
      </c>
      <c r="AU194" s="280" t="s">
        <v>82</v>
      </c>
      <c r="AV194" s="15" t="s">
        <v>195</v>
      </c>
      <c r="AW194" s="15" t="s">
        <v>30</v>
      </c>
      <c r="AX194" s="15" t="s">
        <v>80</v>
      </c>
      <c r="AY194" s="280" t="s">
        <v>189</v>
      </c>
    </row>
    <row r="195" s="2" customFormat="1" ht="24.15" customHeight="1">
      <c r="A195" s="39"/>
      <c r="B195" s="40"/>
      <c r="C195" s="228" t="s">
        <v>278</v>
      </c>
      <c r="D195" s="228" t="s">
        <v>191</v>
      </c>
      <c r="E195" s="229" t="s">
        <v>5405</v>
      </c>
      <c r="F195" s="230" t="s">
        <v>5406</v>
      </c>
      <c r="G195" s="231" t="s">
        <v>359</v>
      </c>
      <c r="H195" s="232">
        <v>1</v>
      </c>
      <c r="I195" s="233"/>
      <c r="J195" s="234">
        <f>ROUND(I195*H195,2)</f>
        <v>0</v>
      </c>
      <c r="K195" s="235"/>
      <c r="L195" s="45"/>
      <c r="M195" s="236" t="s">
        <v>1</v>
      </c>
      <c r="N195" s="237" t="s">
        <v>38</v>
      </c>
      <c r="O195" s="92"/>
      <c r="P195" s="238">
        <f>O195*H195</f>
        <v>0</v>
      </c>
      <c r="Q195" s="238">
        <v>0</v>
      </c>
      <c r="R195" s="238">
        <f>Q195*H195</f>
        <v>0</v>
      </c>
      <c r="S195" s="238">
        <v>0</v>
      </c>
      <c r="T195" s="239">
        <f>S195*H195</f>
        <v>0</v>
      </c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R195" s="240" t="s">
        <v>306</v>
      </c>
      <c r="AT195" s="240" t="s">
        <v>191</v>
      </c>
      <c r="AU195" s="240" t="s">
        <v>82</v>
      </c>
      <c r="AY195" s="18" t="s">
        <v>189</v>
      </c>
      <c r="BE195" s="241">
        <f>IF(N195="základní",J195,0)</f>
        <v>0</v>
      </c>
      <c r="BF195" s="241">
        <f>IF(N195="snížená",J195,0)</f>
        <v>0</v>
      </c>
      <c r="BG195" s="241">
        <f>IF(N195="zákl. přenesená",J195,0)</f>
        <v>0</v>
      </c>
      <c r="BH195" s="241">
        <f>IF(N195="sníž. přenesená",J195,0)</f>
        <v>0</v>
      </c>
      <c r="BI195" s="241">
        <f>IF(N195="nulová",J195,0)</f>
        <v>0</v>
      </c>
      <c r="BJ195" s="18" t="s">
        <v>80</v>
      </c>
      <c r="BK195" s="241">
        <f>ROUND(I195*H195,2)</f>
        <v>0</v>
      </c>
      <c r="BL195" s="18" t="s">
        <v>306</v>
      </c>
      <c r="BM195" s="240" t="s">
        <v>5407</v>
      </c>
    </row>
    <row r="196" s="2" customFormat="1">
      <c r="A196" s="39"/>
      <c r="B196" s="40"/>
      <c r="C196" s="41"/>
      <c r="D196" s="242" t="s">
        <v>197</v>
      </c>
      <c r="E196" s="41"/>
      <c r="F196" s="243" t="s">
        <v>5406</v>
      </c>
      <c r="G196" s="41"/>
      <c r="H196" s="41"/>
      <c r="I196" s="244"/>
      <c r="J196" s="41"/>
      <c r="K196" s="41"/>
      <c r="L196" s="45"/>
      <c r="M196" s="245"/>
      <c r="N196" s="246"/>
      <c r="O196" s="92"/>
      <c r="P196" s="92"/>
      <c r="Q196" s="92"/>
      <c r="R196" s="92"/>
      <c r="S196" s="92"/>
      <c r="T196" s="93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T196" s="18" t="s">
        <v>197</v>
      </c>
      <c r="AU196" s="18" t="s">
        <v>82</v>
      </c>
    </row>
    <row r="197" s="2" customFormat="1">
      <c r="A197" s="39"/>
      <c r="B197" s="40"/>
      <c r="C197" s="41"/>
      <c r="D197" s="247" t="s">
        <v>198</v>
      </c>
      <c r="E197" s="41"/>
      <c r="F197" s="248" t="s">
        <v>5408</v>
      </c>
      <c r="G197" s="41"/>
      <c r="H197" s="41"/>
      <c r="I197" s="244"/>
      <c r="J197" s="41"/>
      <c r="K197" s="41"/>
      <c r="L197" s="45"/>
      <c r="M197" s="245"/>
      <c r="N197" s="246"/>
      <c r="O197" s="92"/>
      <c r="P197" s="92"/>
      <c r="Q197" s="92"/>
      <c r="R197" s="92"/>
      <c r="S197" s="92"/>
      <c r="T197" s="93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T197" s="18" t="s">
        <v>198</v>
      </c>
      <c r="AU197" s="18" t="s">
        <v>82</v>
      </c>
    </row>
    <row r="198" s="14" customFormat="1">
      <c r="A198" s="14"/>
      <c r="B198" s="259"/>
      <c r="C198" s="260"/>
      <c r="D198" s="242" t="s">
        <v>200</v>
      </c>
      <c r="E198" s="261" t="s">
        <v>1</v>
      </c>
      <c r="F198" s="262" t="s">
        <v>5375</v>
      </c>
      <c r="G198" s="260"/>
      <c r="H198" s="263">
        <v>1</v>
      </c>
      <c r="I198" s="264"/>
      <c r="J198" s="260"/>
      <c r="K198" s="260"/>
      <c r="L198" s="265"/>
      <c r="M198" s="266"/>
      <c r="N198" s="267"/>
      <c r="O198" s="267"/>
      <c r="P198" s="267"/>
      <c r="Q198" s="267"/>
      <c r="R198" s="267"/>
      <c r="S198" s="267"/>
      <c r="T198" s="268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T198" s="269" t="s">
        <v>200</v>
      </c>
      <c r="AU198" s="269" t="s">
        <v>82</v>
      </c>
      <c r="AV198" s="14" t="s">
        <v>82</v>
      </c>
      <c r="AW198" s="14" t="s">
        <v>30</v>
      </c>
      <c r="AX198" s="14" t="s">
        <v>73</v>
      </c>
      <c r="AY198" s="269" t="s">
        <v>189</v>
      </c>
    </row>
    <row r="199" s="15" customFormat="1">
      <c r="A199" s="15"/>
      <c r="B199" s="270"/>
      <c r="C199" s="271"/>
      <c r="D199" s="242" t="s">
        <v>200</v>
      </c>
      <c r="E199" s="272" t="s">
        <v>1</v>
      </c>
      <c r="F199" s="273" t="s">
        <v>207</v>
      </c>
      <c r="G199" s="271"/>
      <c r="H199" s="274">
        <v>1</v>
      </c>
      <c r="I199" s="275"/>
      <c r="J199" s="271"/>
      <c r="K199" s="271"/>
      <c r="L199" s="276"/>
      <c r="M199" s="277"/>
      <c r="N199" s="278"/>
      <c r="O199" s="278"/>
      <c r="P199" s="278"/>
      <c r="Q199" s="278"/>
      <c r="R199" s="278"/>
      <c r="S199" s="278"/>
      <c r="T199" s="279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T199" s="280" t="s">
        <v>200</v>
      </c>
      <c r="AU199" s="280" t="s">
        <v>82</v>
      </c>
      <c r="AV199" s="15" t="s">
        <v>195</v>
      </c>
      <c r="AW199" s="15" t="s">
        <v>30</v>
      </c>
      <c r="AX199" s="15" t="s">
        <v>80</v>
      </c>
      <c r="AY199" s="280" t="s">
        <v>189</v>
      </c>
    </row>
    <row r="200" s="2" customFormat="1" ht="37.8" customHeight="1">
      <c r="A200" s="39"/>
      <c r="B200" s="40"/>
      <c r="C200" s="281" t="s">
        <v>291</v>
      </c>
      <c r="D200" s="281" t="s">
        <v>273</v>
      </c>
      <c r="E200" s="282" t="s">
        <v>5409</v>
      </c>
      <c r="F200" s="283" t="s">
        <v>5410</v>
      </c>
      <c r="G200" s="284" t="s">
        <v>5411</v>
      </c>
      <c r="H200" s="285">
        <v>1</v>
      </c>
      <c r="I200" s="286"/>
      <c r="J200" s="287">
        <f>ROUND(I200*H200,2)</f>
        <v>0</v>
      </c>
      <c r="K200" s="288"/>
      <c r="L200" s="289"/>
      <c r="M200" s="290" t="s">
        <v>1</v>
      </c>
      <c r="N200" s="291" t="s">
        <v>38</v>
      </c>
      <c r="O200" s="92"/>
      <c r="P200" s="238">
        <f>O200*H200</f>
        <v>0</v>
      </c>
      <c r="Q200" s="238">
        <v>0</v>
      </c>
      <c r="R200" s="238">
        <f>Q200*H200</f>
        <v>0</v>
      </c>
      <c r="S200" s="238">
        <v>0</v>
      </c>
      <c r="T200" s="239">
        <f>S200*H200</f>
        <v>0</v>
      </c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R200" s="240" t="s">
        <v>471</v>
      </c>
      <c r="AT200" s="240" t="s">
        <v>273</v>
      </c>
      <c r="AU200" s="240" t="s">
        <v>82</v>
      </c>
      <c r="AY200" s="18" t="s">
        <v>189</v>
      </c>
      <c r="BE200" s="241">
        <f>IF(N200="základní",J200,0)</f>
        <v>0</v>
      </c>
      <c r="BF200" s="241">
        <f>IF(N200="snížená",J200,0)</f>
        <v>0</v>
      </c>
      <c r="BG200" s="241">
        <f>IF(N200="zákl. přenesená",J200,0)</f>
        <v>0</v>
      </c>
      <c r="BH200" s="241">
        <f>IF(N200="sníž. přenesená",J200,0)</f>
        <v>0</v>
      </c>
      <c r="BI200" s="241">
        <f>IF(N200="nulová",J200,0)</f>
        <v>0</v>
      </c>
      <c r="BJ200" s="18" t="s">
        <v>80</v>
      </c>
      <c r="BK200" s="241">
        <f>ROUND(I200*H200,2)</f>
        <v>0</v>
      </c>
      <c r="BL200" s="18" t="s">
        <v>306</v>
      </c>
      <c r="BM200" s="240" t="s">
        <v>5412</v>
      </c>
    </row>
    <row r="201" s="2" customFormat="1">
      <c r="A201" s="39"/>
      <c r="B201" s="40"/>
      <c r="C201" s="41"/>
      <c r="D201" s="242" t="s">
        <v>197</v>
      </c>
      <c r="E201" s="41"/>
      <c r="F201" s="243" t="s">
        <v>5410</v>
      </c>
      <c r="G201" s="41"/>
      <c r="H201" s="41"/>
      <c r="I201" s="244"/>
      <c r="J201" s="41"/>
      <c r="K201" s="41"/>
      <c r="L201" s="45"/>
      <c r="M201" s="245"/>
      <c r="N201" s="246"/>
      <c r="O201" s="92"/>
      <c r="P201" s="92"/>
      <c r="Q201" s="92"/>
      <c r="R201" s="92"/>
      <c r="S201" s="92"/>
      <c r="T201" s="93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T201" s="18" t="s">
        <v>197</v>
      </c>
      <c r="AU201" s="18" t="s">
        <v>82</v>
      </c>
    </row>
    <row r="202" s="14" customFormat="1">
      <c r="A202" s="14"/>
      <c r="B202" s="259"/>
      <c r="C202" s="260"/>
      <c r="D202" s="242" t="s">
        <v>200</v>
      </c>
      <c r="E202" s="261" t="s">
        <v>1</v>
      </c>
      <c r="F202" s="262" t="s">
        <v>5375</v>
      </c>
      <c r="G202" s="260"/>
      <c r="H202" s="263">
        <v>1</v>
      </c>
      <c r="I202" s="264"/>
      <c r="J202" s="260"/>
      <c r="K202" s="260"/>
      <c r="L202" s="265"/>
      <c r="M202" s="266"/>
      <c r="N202" s="267"/>
      <c r="O202" s="267"/>
      <c r="P202" s="267"/>
      <c r="Q202" s="267"/>
      <c r="R202" s="267"/>
      <c r="S202" s="267"/>
      <c r="T202" s="268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T202" s="269" t="s">
        <v>200</v>
      </c>
      <c r="AU202" s="269" t="s">
        <v>82</v>
      </c>
      <c r="AV202" s="14" t="s">
        <v>82</v>
      </c>
      <c r="AW202" s="14" t="s">
        <v>30</v>
      </c>
      <c r="AX202" s="14" t="s">
        <v>73</v>
      </c>
      <c r="AY202" s="269" t="s">
        <v>189</v>
      </c>
    </row>
    <row r="203" s="15" customFormat="1">
      <c r="A203" s="15"/>
      <c r="B203" s="270"/>
      <c r="C203" s="271"/>
      <c r="D203" s="242" t="s">
        <v>200</v>
      </c>
      <c r="E203" s="272" t="s">
        <v>1</v>
      </c>
      <c r="F203" s="273" t="s">
        <v>207</v>
      </c>
      <c r="G203" s="271"/>
      <c r="H203" s="274">
        <v>1</v>
      </c>
      <c r="I203" s="275"/>
      <c r="J203" s="271"/>
      <c r="K203" s="271"/>
      <c r="L203" s="276"/>
      <c r="M203" s="277"/>
      <c r="N203" s="278"/>
      <c r="O203" s="278"/>
      <c r="P203" s="278"/>
      <c r="Q203" s="278"/>
      <c r="R203" s="278"/>
      <c r="S203" s="278"/>
      <c r="T203" s="279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T203" s="280" t="s">
        <v>200</v>
      </c>
      <c r="AU203" s="280" t="s">
        <v>82</v>
      </c>
      <c r="AV203" s="15" t="s">
        <v>195</v>
      </c>
      <c r="AW203" s="15" t="s">
        <v>30</v>
      </c>
      <c r="AX203" s="15" t="s">
        <v>80</v>
      </c>
      <c r="AY203" s="280" t="s">
        <v>189</v>
      </c>
    </row>
    <row r="204" s="2" customFormat="1" ht="24.15" customHeight="1">
      <c r="A204" s="39"/>
      <c r="B204" s="40"/>
      <c r="C204" s="228" t="s">
        <v>8</v>
      </c>
      <c r="D204" s="228" t="s">
        <v>191</v>
      </c>
      <c r="E204" s="229" t="s">
        <v>5413</v>
      </c>
      <c r="F204" s="230" t="s">
        <v>5414</v>
      </c>
      <c r="G204" s="231" t="s">
        <v>359</v>
      </c>
      <c r="H204" s="232">
        <v>1</v>
      </c>
      <c r="I204" s="233"/>
      <c r="J204" s="234">
        <f>ROUND(I204*H204,2)</f>
        <v>0</v>
      </c>
      <c r="K204" s="235"/>
      <c r="L204" s="45"/>
      <c r="M204" s="236" t="s">
        <v>1</v>
      </c>
      <c r="N204" s="237" t="s">
        <v>38</v>
      </c>
      <c r="O204" s="92"/>
      <c r="P204" s="238">
        <f>O204*H204</f>
        <v>0</v>
      </c>
      <c r="Q204" s="238">
        <v>0.00027913999999999999</v>
      </c>
      <c r="R204" s="238">
        <f>Q204*H204</f>
        <v>0.00027913999999999999</v>
      </c>
      <c r="S204" s="238">
        <v>0.0041000000000000003</v>
      </c>
      <c r="T204" s="239">
        <f>S204*H204</f>
        <v>0.0041000000000000003</v>
      </c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39"/>
      <c r="AR204" s="240" t="s">
        <v>306</v>
      </c>
      <c r="AT204" s="240" t="s">
        <v>191</v>
      </c>
      <c r="AU204" s="240" t="s">
        <v>82</v>
      </c>
      <c r="AY204" s="18" t="s">
        <v>189</v>
      </c>
      <c r="BE204" s="241">
        <f>IF(N204="základní",J204,0)</f>
        <v>0</v>
      </c>
      <c r="BF204" s="241">
        <f>IF(N204="snížená",J204,0)</f>
        <v>0</v>
      </c>
      <c r="BG204" s="241">
        <f>IF(N204="zákl. přenesená",J204,0)</f>
        <v>0</v>
      </c>
      <c r="BH204" s="241">
        <f>IF(N204="sníž. přenesená",J204,0)</f>
        <v>0</v>
      </c>
      <c r="BI204" s="241">
        <f>IF(N204="nulová",J204,0)</f>
        <v>0</v>
      </c>
      <c r="BJ204" s="18" t="s">
        <v>80</v>
      </c>
      <c r="BK204" s="241">
        <f>ROUND(I204*H204,2)</f>
        <v>0</v>
      </c>
      <c r="BL204" s="18" t="s">
        <v>306</v>
      </c>
      <c r="BM204" s="240" t="s">
        <v>5415</v>
      </c>
    </row>
    <row r="205" s="2" customFormat="1">
      <c r="A205" s="39"/>
      <c r="B205" s="40"/>
      <c r="C205" s="41"/>
      <c r="D205" s="242" t="s">
        <v>197</v>
      </c>
      <c r="E205" s="41"/>
      <c r="F205" s="243" t="s">
        <v>5414</v>
      </c>
      <c r="G205" s="41"/>
      <c r="H205" s="41"/>
      <c r="I205" s="244"/>
      <c r="J205" s="41"/>
      <c r="K205" s="41"/>
      <c r="L205" s="45"/>
      <c r="M205" s="245"/>
      <c r="N205" s="246"/>
      <c r="O205" s="92"/>
      <c r="P205" s="92"/>
      <c r="Q205" s="92"/>
      <c r="R205" s="92"/>
      <c r="S205" s="92"/>
      <c r="T205" s="93"/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39"/>
      <c r="AT205" s="18" t="s">
        <v>197</v>
      </c>
      <c r="AU205" s="18" t="s">
        <v>82</v>
      </c>
    </row>
    <row r="206" s="2" customFormat="1">
      <c r="A206" s="39"/>
      <c r="B206" s="40"/>
      <c r="C206" s="41"/>
      <c r="D206" s="247" t="s">
        <v>198</v>
      </c>
      <c r="E206" s="41"/>
      <c r="F206" s="248" t="s">
        <v>5416</v>
      </c>
      <c r="G206" s="41"/>
      <c r="H206" s="41"/>
      <c r="I206" s="244"/>
      <c r="J206" s="41"/>
      <c r="K206" s="41"/>
      <c r="L206" s="45"/>
      <c r="M206" s="245"/>
      <c r="N206" s="246"/>
      <c r="O206" s="92"/>
      <c r="P206" s="92"/>
      <c r="Q206" s="92"/>
      <c r="R206" s="92"/>
      <c r="S206" s="92"/>
      <c r="T206" s="93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39"/>
      <c r="AT206" s="18" t="s">
        <v>198</v>
      </c>
      <c r="AU206" s="18" t="s">
        <v>82</v>
      </c>
    </row>
    <row r="207" s="14" customFormat="1">
      <c r="A207" s="14"/>
      <c r="B207" s="259"/>
      <c r="C207" s="260"/>
      <c r="D207" s="242" t="s">
        <v>200</v>
      </c>
      <c r="E207" s="261" t="s">
        <v>1</v>
      </c>
      <c r="F207" s="262" t="s">
        <v>80</v>
      </c>
      <c r="G207" s="260"/>
      <c r="H207" s="263">
        <v>1</v>
      </c>
      <c r="I207" s="264"/>
      <c r="J207" s="260"/>
      <c r="K207" s="260"/>
      <c r="L207" s="265"/>
      <c r="M207" s="266"/>
      <c r="N207" s="267"/>
      <c r="O207" s="267"/>
      <c r="P207" s="267"/>
      <c r="Q207" s="267"/>
      <c r="R207" s="267"/>
      <c r="S207" s="267"/>
      <c r="T207" s="268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T207" s="269" t="s">
        <v>200</v>
      </c>
      <c r="AU207" s="269" t="s">
        <v>82</v>
      </c>
      <c r="AV207" s="14" t="s">
        <v>82</v>
      </c>
      <c r="AW207" s="14" t="s">
        <v>30</v>
      </c>
      <c r="AX207" s="14" t="s">
        <v>73</v>
      </c>
      <c r="AY207" s="269" t="s">
        <v>189</v>
      </c>
    </row>
    <row r="208" s="15" customFormat="1">
      <c r="A208" s="15"/>
      <c r="B208" s="270"/>
      <c r="C208" s="271"/>
      <c r="D208" s="242" t="s">
        <v>200</v>
      </c>
      <c r="E208" s="272" t="s">
        <v>1</v>
      </c>
      <c r="F208" s="273" t="s">
        <v>207</v>
      </c>
      <c r="G208" s="271"/>
      <c r="H208" s="274">
        <v>1</v>
      </c>
      <c r="I208" s="275"/>
      <c r="J208" s="271"/>
      <c r="K208" s="271"/>
      <c r="L208" s="276"/>
      <c r="M208" s="277"/>
      <c r="N208" s="278"/>
      <c r="O208" s="278"/>
      <c r="P208" s="278"/>
      <c r="Q208" s="278"/>
      <c r="R208" s="278"/>
      <c r="S208" s="278"/>
      <c r="T208" s="279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T208" s="280" t="s">
        <v>200</v>
      </c>
      <c r="AU208" s="280" t="s">
        <v>82</v>
      </c>
      <c r="AV208" s="15" t="s">
        <v>195</v>
      </c>
      <c r="AW208" s="15" t="s">
        <v>30</v>
      </c>
      <c r="AX208" s="15" t="s">
        <v>80</v>
      </c>
      <c r="AY208" s="280" t="s">
        <v>189</v>
      </c>
    </row>
    <row r="209" s="2" customFormat="1" ht="24.15" customHeight="1">
      <c r="A209" s="39"/>
      <c r="B209" s="40"/>
      <c r="C209" s="228" t="s">
        <v>306</v>
      </c>
      <c r="D209" s="228" t="s">
        <v>191</v>
      </c>
      <c r="E209" s="229" t="s">
        <v>5417</v>
      </c>
      <c r="F209" s="230" t="s">
        <v>5418</v>
      </c>
      <c r="G209" s="231" t="s">
        <v>359</v>
      </c>
      <c r="H209" s="232">
        <v>1</v>
      </c>
      <c r="I209" s="233"/>
      <c r="J209" s="234">
        <f>ROUND(I209*H209,2)</f>
        <v>0</v>
      </c>
      <c r="K209" s="235"/>
      <c r="L209" s="45"/>
      <c r="M209" s="236" t="s">
        <v>1</v>
      </c>
      <c r="N209" s="237" t="s">
        <v>38</v>
      </c>
      <c r="O209" s="92"/>
      <c r="P209" s="238">
        <f>O209*H209</f>
        <v>0</v>
      </c>
      <c r="Q209" s="238">
        <v>0.00016443</v>
      </c>
      <c r="R209" s="238">
        <f>Q209*H209</f>
        <v>0.00016443</v>
      </c>
      <c r="S209" s="238">
        <v>0</v>
      </c>
      <c r="T209" s="239">
        <f>S209*H209</f>
        <v>0</v>
      </c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39"/>
      <c r="AR209" s="240" t="s">
        <v>306</v>
      </c>
      <c r="AT209" s="240" t="s">
        <v>191</v>
      </c>
      <c r="AU209" s="240" t="s">
        <v>82</v>
      </c>
      <c r="AY209" s="18" t="s">
        <v>189</v>
      </c>
      <c r="BE209" s="241">
        <f>IF(N209="základní",J209,0)</f>
        <v>0</v>
      </c>
      <c r="BF209" s="241">
        <f>IF(N209="snížená",J209,0)</f>
        <v>0</v>
      </c>
      <c r="BG209" s="241">
        <f>IF(N209="zákl. přenesená",J209,0)</f>
        <v>0</v>
      </c>
      <c r="BH209" s="241">
        <f>IF(N209="sníž. přenesená",J209,0)</f>
        <v>0</v>
      </c>
      <c r="BI209" s="241">
        <f>IF(N209="nulová",J209,0)</f>
        <v>0</v>
      </c>
      <c r="BJ209" s="18" t="s">
        <v>80</v>
      </c>
      <c r="BK209" s="241">
        <f>ROUND(I209*H209,2)</f>
        <v>0</v>
      </c>
      <c r="BL209" s="18" t="s">
        <v>306</v>
      </c>
      <c r="BM209" s="240" t="s">
        <v>5419</v>
      </c>
    </row>
    <row r="210" s="2" customFormat="1">
      <c r="A210" s="39"/>
      <c r="B210" s="40"/>
      <c r="C210" s="41"/>
      <c r="D210" s="242" t="s">
        <v>197</v>
      </c>
      <c r="E210" s="41"/>
      <c r="F210" s="243" t="s">
        <v>5418</v>
      </c>
      <c r="G210" s="41"/>
      <c r="H210" s="41"/>
      <c r="I210" s="244"/>
      <c r="J210" s="41"/>
      <c r="K210" s="41"/>
      <c r="L210" s="45"/>
      <c r="M210" s="245"/>
      <c r="N210" s="246"/>
      <c r="O210" s="92"/>
      <c r="P210" s="92"/>
      <c r="Q210" s="92"/>
      <c r="R210" s="92"/>
      <c r="S210" s="92"/>
      <c r="T210" s="93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  <c r="AT210" s="18" t="s">
        <v>197</v>
      </c>
      <c r="AU210" s="18" t="s">
        <v>82</v>
      </c>
    </row>
    <row r="211" s="2" customFormat="1">
      <c r="A211" s="39"/>
      <c r="B211" s="40"/>
      <c r="C211" s="41"/>
      <c r="D211" s="247" t="s">
        <v>198</v>
      </c>
      <c r="E211" s="41"/>
      <c r="F211" s="248" t="s">
        <v>5420</v>
      </c>
      <c r="G211" s="41"/>
      <c r="H211" s="41"/>
      <c r="I211" s="244"/>
      <c r="J211" s="41"/>
      <c r="K211" s="41"/>
      <c r="L211" s="45"/>
      <c r="M211" s="245"/>
      <c r="N211" s="246"/>
      <c r="O211" s="92"/>
      <c r="P211" s="92"/>
      <c r="Q211" s="92"/>
      <c r="R211" s="92"/>
      <c r="S211" s="92"/>
      <c r="T211" s="93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T211" s="18" t="s">
        <v>198</v>
      </c>
      <c r="AU211" s="18" t="s">
        <v>82</v>
      </c>
    </row>
    <row r="212" s="14" customFormat="1">
      <c r="A212" s="14"/>
      <c r="B212" s="259"/>
      <c r="C212" s="260"/>
      <c r="D212" s="242" t="s">
        <v>200</v>
      </c>
      <c r="E212" s="261" t="s">
        <v>1</v>
      </c>
      <c r="F212" s="262" t="s">
        <v>5375</v>
      </c>
      <c r="G212" s="260"/>
      <c r="H212" s="263">
        <v>1</v>
      </c>
      <c r="I212" s="264"/>
      <c r="J212" s="260"/>
      <c r="K212" s="260"/>
      <c r="L212" s="265"/>
      <c r="M212" s="266"/>
      <c r="N212" s="267"/>
      <c r="O212" s="267"/>
      <c r="P212" s="267"/>
      <c r="Q212" s="267"/>
      <c r="R212" s="267"/>
      <c r="S212" s="267"/>
      <c r="T212" s="268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T212" s="269" t="s">
        <v>200</v>
      </c>
      <c r="AU212" s="269" t="s">
        <v>82</v>
      </c>
      <c r="AV212" s="14" t="s">
        <v>82</v>
      </c>
      <c r="AW212" s="14" t="s">
        <v>30</v>
      </c>
      <c r="AX212" s="14" t="s">
        <v>73</v>
      </c>
      <c r="AY212" s="269" t="s">
        <v>189</v>
      </c>
    </row>
    <row r="213" s="15" customFormat="1">
      <c r="A213" s="15"/>
      <c r="B213" s="270"/>
      <c r="C213" s="271"/>
      <c r="D213" s="242" t="s">
        <v>200</v>
      </c>
      <c r="E213" s="272" t="s">
        <v>1</v>
      </c>
      <c r="F213" s="273" t="s">
        <v>207</v>
      </c>
      <c r="G213" s="271"/>
      <c r="H213" s="274">
        <v>1</v>
      </c>
      <c r="I213" s="275"/>
      <c r="J213" s="271"/>
      <c r="K213" s="271"/>
      <c r="L213" s="276"/>
      <c r="M213" s="277"/>
      <c r="N213" s="278"/>
      <c r="O213" s="278"/>
      <c r="P213" s="278"/>
      <c r="Q213" s="278"/>
      <c r="R213" s="278"/>
      <c r="S213" s="278"/>
      <c r="T213" s="279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T213" s="280" t="s">
        <v>200</v>
      </c>
      <c r="AU213" s="280" t="s">
        <v>82</v>
      </c>
      <c r="AV213" s="15" t="s">
        <v>195</v>
      </c>
      <c r="AW213" s="15" t="s">
        <v>30</v>
      </c>
      <c r="AX213" s="15" t="s">
        <v>80</v>
      </c>
      <c r="AY213" s="280" t="s">
        <v>189</v>
      </c>
    </row>
    <row r="214" s="2" customFormat="1" ht="24.15" customHeight="1">
      <c r="A214" s="39"/>
      <c r="B214" s="40"/>
      <c r="C214" s="228" t="s">
        <v>311</v>
      </c>
      <c r="D214" s="228" t="s">
        <v>191</v>
      </c>
      <c r="E214" s="229" t="s">
        <v>5421</v>
      </c>
      <c r="F214" s="230" t="s">
        <v>5422</v>
      </c>
      <c r="G214" s="231" t="s">
        <v>2172</v>
      </c>
      <c r="H214" s="304"/>
      <c r="I214" s="233"/>
      <c r="J214" s="234">
        <f>ROUND(I214*H214,2)</f>
        <v>0</v>
      </c>
      <c r="K214" s="235"/>
      <c r="L214" s="45"/>
      <c r="M214" s="236" t="s">
        <v>1</v>
      </c>
      <c r="N214" s="237" t="s">
        <v>38</v>
      </c>
      <c r="O214" s="92"/>
      <c r="P214" s="238">
        <f>O214*H214</f>
        <v>0</v>
      </c>
      <c r="Q214" s="238">
        <v>0</v>
      </c>
      <c r="R214" s="238">
        <f>Q214*H214</f>
        <v>0</v>
      </c>
      <c r="S214" s="238">
        <v>0</v>
      </c>
      <c r="T214" s="239">
        <f>S214*H214</f>
        <v>0</v>
      </c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39"/>
      <c r="AR214" s="240" t="s">
        <v>306</v>
      </c>
      <c r="AT214" s="240" t="s">
        <v>191</v>
      </c>
      <c r="AU214" s="240" t="s">
        <v>82</v>
      </c>
      <c r="AY214" s="18" t="s">
        <v>189</v>
      </c>
      <c r="BE214" s="241">
        <f>IF(N214="základní",J214,0)</f>
        <v>0</v>
      </c>
      <c r="BF214" s="241">
        <f>IF(N214="snížená",J214,0)</f>
        <v>0</v>
      </c>
      <c r="BG214" s="241">
        <f>IF(N214="zákl. přenesená",J214,0)</f>
        <v>0</v>
      </c>
      <c r="BH214" s="241">
        <f>IF(N214="sníž. přenesená",J214,0)</f>
        <v>0</v>
      </c>
      <c r="BI214" s="241">
        <f>IF(N214="nulová",J214,0)</f>
        <v>0</v>
      </c>
      <c r="BJ214" s="18" t="s">
        <v>80</v>
      </c>
      <c r="BK214" s="241">
        <f>ROUND(I214*H214,2)</f>
        <v>0</v>
      </c>
      <c r="BL214" s="18" t="s">
        <v>306</v>
      </c>
      <c r="BM214" s="240" t="s">
        <v>5423</v>
      </c>
    </row>
    <row r="215" s="2" customFormat="1">
      <c r="A215" s="39"/>
      <c r="B215" s="40"/>
      <c r="C215" s="41"/>
      <c r="D215" s="242" t="s">
        <v>197</v>
      </c>
      <c r="E215" s="41"/>
      <c r="F215" s="243" t="s">
        <v>5424</v>
      </c>
      <c r="G215" s="41"/>
      <c r="H215" s="41"/>
      <c r="I215" s="244"/>
      <c r="J215" s="41"/>
      <c r="K215" s="41"/>
      <c r="L215" s="45"/>
      <c r="M215" s="245"/>
      <c r="N215" s="246"/>
      <c r="O215" s="92"/>
      <c r="P215" s="92"/>
      <c r="Q215" s="92"/>
      <c r="R215" s="92"/>
      <c r="S215" s="92"/>
      <c r="T215" s="93"/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  <c r="AT215" s="18" t="s">
        <v>197</v>
      </c>
      <c r="AU215" s="18" t="s">
        <v>82</v>
      </c>
    </row>
    <row r="216" s="2" customFormat="1">
      <c r="A216" s="39"/>
      <c r="B216" s="40"/>
      <c r="C216" s="41"/>
      <c r="D216" s="247" t="s">
        <v>198</v>
      </c>
      <c r="E216" s="41"/>
      <c r="F216" s="248" t="s">
        <v>5425</v>
      </c>
      <c r="G216" s="41"/>
      <c r="H216" s="41"/>
      <c r="I216" s="244"/>
      <c r="J216" s="41"/>
      <c r="K216" s="41"/>
      <c r="L216" s="45"/>
      <c r="M216" s="245"/>
      <c r="N216" s="246"/>
      <c r="O216" s="92"/>
      <c r="P216" s="92"/>
      <c r="Q216" s="92"/>
      <c r="R216" s="92"/>
      <c r="S216" s="92"/>
      <c r="T216" s="93"/>
      <c r="U216" s="39"/>
      <c r="V216" s="39"/>
      <c r="W216" s="39"/>
      <c r="X216" s="39"/>
      <c r="Y216" s="39"/>
      <c r="Z216" s="39"/>
      <c r="AA216" s="39"/>
      <c r="AB216" s="39"/>
      <c r="AC216" s="39"/>
      <c r="AD216" s="39"/>
      <c r="AE216" s="39"/>
      <c r="AT216" s="18" t="s">
        <v>198</v>
      </c>
      <c r="AU216" s="18" t="s">
        <v>82</v>
      </c>
    </row>
    <row r="217" s="12" customFormat="1" ht="22.8" customHeight="1">
      <c r="A217" s="12"/>
      <c r="B217" s="212"/>
      <c r="C217" s="213"/>
      <c r="D217" s="214" t="s">
        <v>72</v>
      </c>
      <c r="E217" s="226" t="s">
        <v>3932</v>
      </c>
      <c r="F217" s="226" t="s">
        <v>3933</v>
      </c>
      <c r="G217" s="213"/>
      <c r="H217" s="213"/>
      <c r="I217" s="216"/>
      <c r="J217" s="227">
        <f>BK217</f>
        <v>0</v>
      </c>
      <c r="K217" s="213"/>
      <c r="L217" s="218"/>
      <c r="M217" s="219"/>
      <c r="N217" s="220"/>
      <c r="O217" s="220"/>
      <c r="P217" s="221">
        <f>SUM(P218:P227)</f>
        <v>0</v>
      </c>
      <c r="Q217" s="220"/>
      <c r="R217" s="221">
        <f>SUM(R218:R227)</f>
        <v>0.00089845000000000007</v>
      </c>
      <c r="S217" s="220"/>
      <c r="T217" s="222">
        <f>SUM(T218:T227)</f>
        <v>0</v>
      </c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R217" s="223" t="s">
        <v>82</v>
      </c>
      <c r="AT217" s="224" t="s">
        <v>72</v>
      </c>
      <c r="AU217" s="224" t="s">
        <v>80</v>
      </c>
      <c r="AY217" s="223" t="s">
        <v>189</v>
      </c>
      <c r="BK217" s="225">
        <f>SUM(BK218:BK227)</f>
        <v>0</v>
      </c>
    </row>
    <row r="218" s="2" customFormat="1" ht="24.15" customHeight="1">
      <c r="A218" s="39"/>
      <c r="B218" s="40"/>
      <c r="C218" s="228" t="s">
        <v>318</v>
      </c>
      <c r="D218" s="228" t="s">
        <v>191</v>
      </c>
      <c r="E218" s="229" t="s">
        <v>5426</v>
      </c>
      <c r="F218" s="230" t="s">
        <v>5427</v>
      </c>
      <c r="G218" s="231" t="s">
        <v>466</v>
      </c>
      <c r="H218" s="232">
        <v>17</v>
      </c>
      <c r="I218" s="233"/>
      <c r="J218" s="234">
        <f>ROUND(I218*H218,2)</f>
        <v>0</v>
      </c>
      <c r="K218" s="235"/>
      <c r="L218" s="45"/>
      <c r="M218" s="236" t="s">
        <v>1</v>
      </c>
      <c r="N218" s="237" t="s">
        <v>38</v>
      </c>
      <c r="O218" s="92"/>
      <c r="P218" s="238">
        <f>O218*H218</f>
        <v>0</v>
      </c>
      <c r="Q218" s="238">
        <v>2.0910000000000001E-05</v>
      </c>
      <c r="R218" s="238">
        <f>Q218*H218</f>
        <v>0.00035547000000000004</v>
      </c>
      <c r="S218" s="238">
        <v>0</v>
      </c>
      <c r="T218" s="239">
        <f>S218*H218</f>
        <v>0</v>
      </c>
      <c r="U218" s="39"/>
      <c r="V218" s="39"/>
      <c r="W218" s="39"/>
      <c r="X218" s="39"/>
      <c r="Y218" s="39"/>
      <c r="Z218" s="39"/>
      <c r="AA218" s="39"/>
      <c r="AB218" s="39"/>
      <c r="AC218" s="39"/>
      <c r="AD218" s="39"/>
      <c r="AE218" s="39"/>
      <c r="AR218" s="240" t="s">
        <v>306</v>
      </c>
      <c r="AT218" s="240" t="s">
        <v>191</v>
      </c>
      <c r="AU218" s="240" t="s">
        <v>82</v>
      </c>
      <c r="AY218" s="18" t="s">
        <v>189</v>
      </c>
      <c r="BE218" s="241">
        <f>IF(N218="základní",J218,0)</f>
        <v>0</v>
      </c>
      <c r="BF218" s="241">
        <f>IF(N218="snížená",J218,0)</f>
        <v>0</v>
      </c>
      <c r="BG218" s="241">
        <f>IF(N218="zákl. přenesená",J218,0)</f>
        <v>0</v>
      </c>
      <c r="BH218" s="241">
        <f>IF(N218="sníž. přenesená",J218,0)</f>
        <v>0</v>
      </c>
      <c r="BI218" s="241">
        <f>IF(N218="nulová",J218,0)</f>
        <v>0</v>
      </c>
      <c r="BJ218" s="18" t="s">
        <v>80</v>
      </c>
      <c r="BK218" s="241">
        <f>ROUND(I218*H218,2)</f>
        <v>0</v>
      </c>
      <c r="BL218" s="18" t="s">
        <v>306</v>
      </c>
      <c r="BM218" s="240" t="s">
        <v>5428</v>
      </c>
    </row>
    <row r="219" s="2" customFormat="1">
      <c r="A219" s="39"/>
      <c r="B219" s="40"/>
      <c r="C219" s="41"/>
      <c r="D219" s="242" t="s">
        <v>197</v>
      </c>
      <c r="E219" s="41"/>
      <c r="F219" s="243" t="s">
        <v>5427</v>
      </c>
      <c r="G219" s="41"/>
      <c r="H219" s="41"/>
      <c r="I219" s="244"/>
      <c r="J219" s="41"/>
      <c r="K219" s="41"/>
      <c r="L219" s="45"/>
      <c r="M219" s="245"/>
      <c r="N219" s="246"/>
      <c r="O219" s="92"/>
      <c r="P219" s="92"/>
      <c r="Q219" s="92"/>
      <c r="R219" s="92"/>
      <c r="S219" s="92"/>
      <c r="T219" s="93"/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39"/>
      <c r="AT219" s="18" t="s">
        <v>197</v>
      </c>
      <c r="AU219" s="18" t="s">
        <v>82</v>
      </c>
    </row>
    <row r="220" s="2" customFormat="1">
      <c r="A220" s="39"/>
      <c r="B220" s="40"/>
      <c r="C220" s="41"/>
      <c r="D220" s="247" t="s">
        <v>198</v>
      </c>
      <c r="E220" s="41"/>
      <c r="F220" s="248" t="s">
        <v>5429</v>
      </c>
      <c r="G220" s="41"/>
      <c r="H220" s="41"/>
      <c r="I220" s="244"/>
      <c r="J220" s="41"/>
      <c r="K220" s="41"/>
      <c r="L220" s="45"/>
      <c r="M220" s="245"/>
      <c r="N220" s="246"/>
      <c r="O220" s="92"/>
      <c r="P220" s="92"/>
      <c r="Q220" s="92"/>
      <c r="R220" s="92"/>
      <c r="S220" s="92"/>
      <c r="T220" s="93"/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T220" s="18" t="s">
        <v>198</v>
      </c>
      <c r="AU220" s="18" t="s">
        <v>82</v>
      </c>
    </row>
    <row r="221" s="14" customFormat="1">
      <c r="A221" s="14"/>
      <c r="B221" s="259"/>
      <c r="C221" s="260"/>
      <c r="D221" s="242" t="s">
        <v>200</v>
      </c>
      <c r="E221" s="261" t="s">
        <v>1</v>
      </c>
      <c r="F221" s="262" t="s">
        <v>5430</v>
      </c>
      <c r="G221" s="260"/>
      <c r="H221" s="263">
        <v>17</v>
      </c>
      <c r="I221" s="264"/>
      <c r="J221" s="260"/>
      <c r="K221" s="260"/>
      <c r="L221" s="265"/>
      <c r="M221" s="266"/>
      <c r="N221" s="267"/>
      <c r="O221" s="267"/>
      <c r="P221" s="267"/>
      <c r="Q221" s="267"/>
      <c r="R221" s="267"/>
      <c r="S221" s="267"/>
      <c r="T221" s="268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T221" s="269" t="s">
        <v>200</v>
      </c>
      <c r="AU221" s="269" t="s">
        <v>82</v>
      </c>
      <c r="AV221" s="14" t="s">
        <v>82</v>
      </c>
      <c r="AW221" s="14" t="s">
        <v>30</v>
      </c>
      <c r="AX221" s="14" t="s">
        <v>73</v>
      </c>
      <c r="AY221" s="269" t="s">
        <v>189</v>
      </c>
    </row>
    <row r="222" s="15" customFormat="1">
      <c r="A222" s="15"/>
      <c r="B222" s="270"/>
      <c r="C222" s="271"/>
      <c r="D222" s="242" t="s">
        <v>200</v>
      </c>
      <c r="E222" s="272" t="s">
        <v>1</v>
      </c>
      <c r="F222" s="273" t="s">
        <v>207</v>
      </c>
      <c r="G222" s="271"/>
      <c r="H222" s="274">
        <v>17</v>
      </c>
      <c r="I222" s="275"/>
      <c r="J222" s="271"/>
      <c r="K222" s="271"/>
      <c r="L222" s="276"/>
      <c r="M222" s="277"/>
      <c r="N222" s="278"/>
      <c r="O222" s="278"/>
      <c r="P222" s="278"/>
      <c r="Q222" s="278"/>
      <c r="R222" s="278"/>
      <c r="S222" s="278"/>
      <c r="T222" s="279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T222" s="280" t="s">
        <v>200</v>
      </c>
      <c r="AU222" s="280" t="s">
        <v>82</v>
      </c>
      <c r="AV222" s="15" t="s">
        <v>195</v>
      </c>
      <c r="AW222" s="15" t="s">
        <v>30</v>
      </c>
      <c r="AX222" s="15" t="s">
        <v>80</v>
      </c>
      <c r="AY222" s="280" t="s">
        <v>189</v>
      </c>
    </row>
    <row r="223" s="2" customFormat="1" ht="24.15" customHeight="1">
      <c r="A223" s="39"/>
      <c r="B223" s="40"/>
      <c r="C223" s="228" t="s">
        <v>325</v>
      </c>
      <c r="D223" s="228" t="s">
        <v>191</v>
      </c>
      <c r="E223" s="229" t="s">
        <v>5431</v>
      </c>
      <c r="F223" s="230" t="s">
        <v>5432</v>
      </c>
      <c r="G223" s="231" t="s">
        <v>466</v>
      </c>
      <c r="H223" s="232">
        <v>17</v>
      </c>
      <c r="I223" s="233"/>
      <c r="J223" s="234">
        <f>ROUND(I223*H223,2)</f>
        <v>0</v>
      </c>
      <c r="K223" s="235"/>
      <c r="L223" s="45"/>
      <c r="M223" s="236" t="s">
        <v>1</v>
      </c>
      <c r="N223" s="237" t="s">
        <v>38</v>
      </c>
      <c r="O223" s="92"/>
      <c r="P223" s="238">
        <f>O223*H223</f>
        <v>0</v>
      </c>
      <c r="Q223" s="238">
        <v>3.1940000000000003E-05</v>
      </c>
      <c r="R223" s="238">
        <f>Q223*H223</f>
        <v>0.00054298000000000009</v>
      </c>
      <c r="S223" s="238">
        <v>0</v>
      </c>
      <c r="T223" s="239">
        <f>S223*H223</f>
        <v>0</v>
      </c>
      <c r="U223" s="39"/>
      <c r="V223" s="39"/>
      <c r="W223" s="39"/>
      <c r="X223" s="39"/>
      <c r="Y223" s="39"/>
      <c r="Z223" s="39"/>
      <c r="AA223" s="39"/>
      <c r="AB223" s="39"/>
      <c r="AC223" s="39"/>
      <c r="AD223" s="39"/>
      <c r="AE223" s="39"/>
      <c r="AR223" s="240" t="s">
        <v>306</v>
      </c>
      <c r="AT223" s="240" t="s">
        <v>191</v>
      </c>
      <c r="AU223" s="240" t="s">
        <v>82</v>
      </c>
      <c r="AY223" s="18" t="s">
        <v>189</v>
      </c>
      <c r="BE223" s="241">
        <f>IF(N223="základní",J223,0)</f>
        <v>0</v>
      </c>
      <c r="BF223" s="241">
        <f>IF(N223="snížená",J223,0)</f>
        <v>0</v>
      </c>
      <c r="BG223" s="241">
        <f>IF(N223="zákl. přenesená",J223,0)</f>
        <v>0</v>
      </c>
      <c r="BH223" s="241">
        <f>IF(N223="sníž. přenesená",J223,0)</f>
        <v>0</v>
      </c>
      <c r="BI223" s="241">
        <f>IF(N223="nulová",J223,0)</f>
        <v>0</v>
      </c>
      <c r="BJ223" s="18" t="s">
        <v>80</v>
      </c>
      <c r="BK223" s="241">
        <f>ROUND(I223*H223,2)</f>
        <v>0</v>
      </c>
      <c r="BL223" s="18" t="s">
        <v>306</v>
      </c>
      <c r="BM223" s="240" t="s">
        <v>5433</v>
      </c>
    </row>
    <row r="224" s="2" customFormat="1">
      <c r="A224" s="39"/>
      <c r="B224" s="40"/>
      <c r="C224" s="41"/>
      <c r="D224" s="242" t="s">
        <v>197</v>
      </c>
      <c r="E224" s="41"/>
      <c r="F224" s="243" t="s">
        <v>5432</v>
      </c>
      <c r="G224" s="41"/>
      <c r="H224" s="41"/>
      <c r="I224" s="244"/>
      <c r="J224" s="41"/>
      <c r="K224" s="41"/>
      <c r="L224" s="45"/>
      <c r="M224" s="245"/>
      <c r="N224" s="246"/>
      <c r="O224" s="92"/>
      <c r="P224" s="92"/>
      <c r="Q224" s="92"/>
      <c r="R224" s="92"/>
      <c r="S224" s="92"/>
      <c r="T224" s="93"/>
      <c r="U224" s="39"/>
      <c r="V224" s="39"/>
      <c r="W224" s="39"/>
      <c r="X224" s="39"/>
      <c r="Y224" s="39"/>
      <c r="Z224" s="39"/>
      <c r="AA224" s="39"/>
      <c r="AB224" s="39"/>
      <c r="AC224" s="39"/>
      <c r="AD224" s="39"/>
      <c r="AE224" s="39"/>
      <c r="AT224" s="18" t="s">
        <v>197</v>
      </c>
      <c r="AU224" s="18" t="s">
        <v>82</v>
      </c>
    </row>
    <row r="225" s="2" customFormat="1">
      <c r="A225" s="39"/>
      <c r="B225" s="40"/>
      <c r="C225" s="41"/>
      <c r="D225" s="247" t="s">
        <v>198</v>
      </c>
      <c r="E225" s="41"/>
      <c r="F225" s="248" t="s">
        <v>5434</v>
      </c>
      <c r="G225" s="41"/>
      <c r="H225" s="41"/>
      <c r="I225" s="244"/>
      <c r="J225" s="41"/>
      <c r="K225" s="41"/>
      <c r="L225" s="45"/>
      <c r="M225" s="245"/>
      <c r="N225" s="246"/>
      <c r="O225" s="92"/>
      <c r="P225" s="92"/>
      <c r="Q225" s="92"/>
      <c r="R225" s="92"/>
      <c r="S225" s="92"/>
      <c r="T225" s="93"/>
      <c r="U225" s="39"/>
      <c r="V225" s="39"/>
      <c r="W225" s="39"/>
      <c r="X225" s="39"/>
      <c r="Y225" s="39"/>
      <c r="Z225" s="39"/>
      <c r="AA225" s="39"/>
      <c r="AB225" s="39"/>
      <c r="AC225" s="39"/>
      <c r="AD225" s="39"/>
      <c r="AE225" s="39"/>
      <c r="AT225" s="18" t="s">
        <v>198</v>
      </c>
      <c r="AU225" s="18" t="s">
        <v>82</v>
      </c>
    </row>
    <row r="226" s="14" customFormat="1">
      <c r="A226" s="14"/>
      <c r="B226" s="259"/>
      <c r="C226" s="260"/>
      <c r="D226" s="242" t="s">
        <v>200</v>
      </c>
      <c r="E226" s="261" t="s">
        <v>1</v>
      </c>
      <c r="F226" s="262" t="s">
        <v>5430</v>
      </c>
      <c r="G226" s="260"/>
      <c r="H226" s="263">
        <v>17</v>
      </c>
      <c r="I226" s="264"/>
      <c r="J226" s="260"/>
      <c r="K226" s="260"/>
      <c r="L226" s="265"/>
      <c r="M226" s="266"/>
      <c r="N226" s="267"/>
      <c r="O226" s="267"/>
      <c r="P226" s="267"/>
      <c r="Q226" s="267"/>
      <c r="R226" s="267"/>
      <c r="S226" s="267"/>
      <c r="T226" s="268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T226" s="269" t="s">
        <v>200</v>
      </c>
      <c r="AU226" s="269" t="s">
        <v>82</v>
      </c>
      <c r="AV226" s="14" t="s">
        <v>82</v>
      </c>
      <c r="AW226" s="14" t="s">
        <v>30</v>
      </c>
      <c r="AX226" s="14" t="s">
        <v>73</v>
      </c>
      <c r="AY226" s="269" t="s">
        <v>189</v>
      </c>
    </row>
    <row r="227" s="15" customFormat="1">
      <c r="A227" s="15"/>
      <c r="B227" s="270"/>
      <c r="C227" s="271"/>
      <c r="D227" s="242" t="s">
        <v>200</v>
      </c>
      <c r="E227" s="272" t="s">
        <v>1</v>
      </c>
      <c r="F227" s="273" t="s">
        <v>207</v>
      </c>
      <c r="G227" s="271"/>
      <c r="H227" s="274">
        <v>17</v>
      </c>
      <c r="I227" s="275"/>
      <c r="J227" s="271"/>
      <c r="K227" s="271"/>
      <c r="L227" s="276"/>
      <c r="M227" s="277"/>
      <c r="N227" s="278"/>
      <c r="O227" s="278"/>
      <c r="P227" s="278"/>
      <c r="Q227" s="278"/>
      <c r="R227" s="278"/>
      <c r="S227" s="278"/>
      <c r="T227" s="279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T227" s="280" t="s">
        <v>200</v>
      </c>
      <c r="AU227" s="280" t="s">
        <v>82</v>
      </c>
      <c r="AV227" s="15" t="s">
        <v>195</v>
      </c>
      <c r="AW227" s="15" t="s">
        <v>30</v>
      </c>
      <c r="AX227" s="15" t="s">
        <v>80</v>
      </c>
      <c r="AY227" s="280" t="s">
        <v>189</v>
      </c>
    </row>
    <row r="228" s="12" customFormat="1" ht="25.92" customHeight="1">
      <c r="A228" s="12"/>
      <c r="B228" s="212"/>
      <c r="C228" s="213"/>
      <c r="D228" s="214" t="s">
        <v>72</v>
      </c>
      <c r="E228" s="215" t="s">
        <v>4196</v>
      </c>
      <c r="F228" s="215" t="s">
        <v>4196</v>
      </c>
      <c r="G228" s="213"/>
      <c r="H228" s="213"/>
      <c r="I228" s="216"/>
      <c r="J228" s="217">
        <f>BK228</f>
        <v>0</v>
      </c>
      <c r="K228" s="213"/>
      <c r="L228" s="218"/>
      <c r="M228" s="219"/>
      <c r="N228" s="220"/>
      <c r="O228" s="220"/>
      <c r="P228" s="221">
        <f>P229</f>
        <v>0</v>
      </c>
      <c r="Q228" s="220"/>
      <c r="R228" s="221">
        <f>R229</f>
        <v>0</v>
      </c>
      <c r="S228" s="220"/>
      <c r="T228" s="222">
        <f>T229</f>
        <v>0</v>
      </c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R228" s="223" t="s">
        <v>80</v>
      </c>
      <c r="AT228" s="224" t="s">
        <v>72</v>
      </c>
      <c r="AU228" s="224" t="s">
        <v>73</v>
      </c>
      <c r="AY228" s="223" t="s">
        <v>189</v>
      </c>
      <c r="BK228" s="225">
        <f>BK229</f>
        <v>0</v>
      </c>
    </row>
    <row r="229" s="12" customFormat="1" ht="22.8" customHeight="1">
      <c r="A229" s="12"/>
      <c r="B229" s="212"/>
      <c r="C229" s="213"/>
      <c r="D229" s="214" t="s">
        <v>72</v>
      </c>
      <c r="E229" s="226" t="s">
        <v>3131</v>
      </c>
      <c r="F229" s="226" t="s">
        <v>4937</v>
      </c>
      <c r="G229" s="213"/>
      <c r="H229" s="213"/>
      <c r="I229" s="216"/>
      <c r="J229" s="227">
        <f>BK229</f>
        <v>0</v>
      </c>
      <c r="K229" s="213"/>
      <c r="L229" s="218"/>
      <c r="M229" s="219"/>
      <c r="N229" s="220"/>
      <c r="O229" s="220"/>
      <c r="P229" s="221">
        <f>SUM(P230:P241)</f>
        <v>0</v>
      </c>
      <c r="Q229" s="220"/>
      <c r="R229" s="221">
        <f>SUM(R230:R241)</f>
        <v>0</v>
      </c>
      <c r="S229" s="220"/>
      <c r="T229" s="222">
        <f>SUM(T230:T241)</f>
        <v>0</v>
      </c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R229" s="223" t="s">
        <v>80</v>
      </c>
      <c r="AT229" s="224" t="s">
        <v>72</v>
      </c>
      <c r="AU229" s="224" t="s">
        <v>80</v>
      </c>
      <c r="AY229" s="223" t="s">
        <v>189</v>
      </c>
      <c r="BK229" s="225">
        <f>SUM(BK230:BK241)</f>
        <v>0</v>
      </c>
    </row>
    <row r="230" s="2" customFormat="1" ht="16.5" customHeight="1">
      <c r="A230" s="39"/>
      <c r="B230" s="40"/>
      <c r="C230" s="228" t="s">
        <v>333</v>
      </c>
      <c r="D230" s="228" t="s">
        <v>191</v>
      </c>
      <c r="E230" s="229" t="s">
        <v>5334</v>
      </c>
      <c r="F230" s="230" t="s">
        <v>5435</v>
      </c>
      <c r="G230" s="231" t="s">
        <v>359</v>
      </c>
      <c r="H230" s="232">
        <v>1</v>
      </c>
      <c r="I230" s="233"/>
      <c r="J230" s="234">
        <f>ROUND(I230*H230,2)</f>
        <v>0</v>
      </c>
      <c r="K230" s="235"/>
      <c r="L230" s="45"/>
      <c r="M230" s="236" t="s">
        <v>1</v>
      </c>
      <c r="N230" s="237" t="s">
        <v>38</v>
      </c>
      <c r="O230" s="92"/>
      <c r="P230" s="238">
        <f>O230*H230</f>
        <v>0</v>
      </c>
      <c r="Q230" s="238">
        <v>0</v>
      </c>
      <c r="R230" s="238">
        <f>Q230*H230</f>
        <v>0</v>
      </c>
      <c r="S230" s="238">
        <v>0</v>
      </c>
      <c r="T230" s="239">
        <f>S230*H230</f>
        <v>0</v>
      </c>
      <c r="U230" s="39"/>
      <c r="V230" s="39"/>
      <c r="W230" s="39"/>
      <c r="X230" s="39"/>
      <c r="Y230" s="39"/>
      <c r="Z230" s="39"/>
      <c r="AA230" s="39"/>
      <c r="AB230" s="39"/>
      <c r="AC230" s="39"/>
      <c r="AD230" s="39"/>
      <c r="AE230" s="39"/>
      <c r="AR230" s="240" t="s">
        <v>195</v>
      </c>
      <c r="AT230" s="240" t="s">
        <v>191</v>
      </c>
      <c r="AU230" s="240" t="s">
        <v>82</v>
      </c>
      <c r="AY230" s="18" t="s">
        <v>189</v>
      </c>
      <c r="BE230" s="241">
        <f>IF(N230="základní",J230,0)</f>
        <v>0</v>
      </c>
      <c r="BF230" s="241">
        <f>IF(N230="snížená",J230,0)</f>
        <v>0</v>
      </c>
      <c r="BG230" s="241">
        <f>IF(N230="zákl. přenesená",J230,0)</f>
        <v>0</v>
      </c>
      <c r="BH230" s="241">
        <f>IF(N230="sníž. přenesená",J230,0)</f>
        <v>0</v>
      </c>
      <c r="BI230" s="241">
        <f>IF(N230="nulová",J230,0)</f>
        <v>0</v>
      </c>
      <c r="BJ230" s="18" t="s">
        <v>80</v>
      </c>
      <c r="BK230" s="241">
        <f>ROUND(I230*H230,2)</f>
        <v>0</v>
      </c>
      <c r="BL230" s="18" t="s">
        <v>195</v>
      </c>
      <c r="BM230" s="240" t="s">
        <v>5436</v>
      </c>
    </row>
    <row r="231" s="2" customFormat="1">
      <c r="A231" s="39"/>
      <c r="B231" s="40"/>
      <c r="C231" s="41"/>
      <c r="D231" s="242" t="s">
        <v>197</v>
      </c>
      <c r="E231" s="41"/>
      <c r="F231" s="243" t="s">
        <v>5435</v>
      </c>
      <c r="G231" s="41"/>
      <c r="H231" s="41"/>
      <c r="I231" s="244"/>
      <c r="J231" s="41"/>
      <c r="K231" s="41"/>
      <c r="L231" s="45"/>
      <c r="M231" s="245"/>
      <c r="N231" s="246"/>
      <c r="O231" s="92"/>
      <c r="P231" s="92"/>
      <c r="Q231" s="92"/>
      <c r="R231" s="92"/>
      <c r="S231" s="92"/>
      <c r="T231" s="93"/>
      <c r="U231" s="39"/>
      <c r="V231" s="39"/>
      <c r="W231" s="39"/>
      <c r="X231" s="39"/>
      <c r="Y231" s="39"/>
      <c r="Z231" s="39"/>
      <c r="AA231" s="39"/>
      <c r="AB231" s="39"/>
      <c r="AC231" s="39"/>
      <c r="AD231" s="39"/>
      <c r="AE231" s="39"/>
      <c r="AT231" s="18" t="s">
        <v>197</v>
      </c>
      <c r="AU231" s="18" t="s">
        <v>82</v>
      </c>
    </row>
    <row r="232" s="14" customFormat="1">
      <c r="A232" s="14"/>
      <c r="B232" s="259"/>
      <c r="C232" s="260"/>
      <c r="D232" s="242" t="s">
        <v>200</v>
      </c>
      <c r="E232" s="261" t="s">
        <v>1</v>
      </c>
      <c r="F232" s="262" t="s">
        <v>5437</v>
      </c>
      <c r="G232" s="260"/>
      <c r="H232" s="263">
        <v>1</v>
      </c>
      <c r="I232" s="264"/>
      <c r="J232" s="260"/>
      <c r="K232" s="260"/>
      <c r="L232" s="265"/>
      <c r="M232" s="266"/>
      <c r="N232" s="267"/>
      <c r="O232" s="267"/>
      <c r="P232" s="267"/>
      <c r="Q232" s="267"/>
      <c r="R232" s="267"/>
      <c r="S232" s="267"/>
      <c r="T232" s="268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T232" s="269" t="s">
        <v>200</v>
      </c>
      <c r="AU232" s="269" t="s">
        <v>82</v>
      </c>
      <c r="AV232" s="14" t="s">
        <v>82</v>
      </c>
      <c r="AW232" s="14" t="s">
        <v>30</v>
      </c>
      <c r="AX232" s="14" t="s">
        <v>73</v>
      </c>
      <c r="AY232" s="269" t="s">
        <v>189</v>
      </c>
    </row>
    <row r="233" s="15" customFormat="1">
      <c r="A233" s="15"/>
      <c r="B233" s="270"/>
      <c r="C233" s="271"/>
      <c r="D233" s="242" t="s">
        <v>200</v>
      </c>
      <c r="E233" s="272" t="s">
        <v>1</v>
      </c>
      <c r="F233" s="273" t="s">
        <v>207</v>
      </c>
      <c r="G233" s="271"/>
      <c r="H233" s="274">
        <v>1</v>
      </c>
      <c r="I233" s="275"/>
      <c r="J233" s="271"/>
      <c r="K233" s="271"/>
      <c r="L233" s="276"/>
      <c r="M233" s="277"/>
      <c r="N233" s="278"/>
      <c r="O233" s="278"/>
      <c r="P233" s="278"/>
      <c r="Q233" s="278"/>
      <c r="R233" s="278"/>
      <c r="S233" s="278"/>
      <c r="T233" s="279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T233" s="280" t="s">
        <v>200</v>
      </c>
      <c r="AU233" s="280" t="s">
        <v>82</v>
      </c>
      <c r="AV233" s="15" t="s">
        <v>195</v>
      </c>
      <c r="AW233" s="15" t="s">
        <v>30</v>
      </c>
      <c r="AX233" s="15" t="s">
        <v>80</v>
      </c>
      <c r="AY233" s="280" t="s">
        <v>189</v>
      </c>
    </row>
    <row r="234" s="2" customFormat="1" ht="21.75" customHeight="1">
      <c r="A234" s="39"/>
      <c r="B234" s="40"/>
      <c r="C234" s="228" t="s">
        <v>7</v>
      </c>
      <c r="D234" s="228" t="s">
        <v>191</v>
      </c>
      <c r="E234" s="229" t="s">
        <v>4938</v>
      </c>
      <c r="F234" s="230" t="s">
        <v>5438</v>
      </c>
      <c r="G234" s="231" t="s">
        <v>359</v>
      </c>
      <c r="H234" s="232">
        <v>1</v>
      </c>
      <c r="I234" s="233"/>
      <c r="J234" s="234">
        <f>ROUND(I234*H234,2)</f>
        <v>0</v>
      </c>
      <c r="K234" s="235"/>
      <c r="L234" s="45"/>
      <c r="M234" s="236" t="s">
        <v>1</v>
      </c>
      <c r="N234" s="237" t="s">
        <v>38</v>
      </c>
      <c r="O234" s="92"/>
      <c r="P234" s="238">
        <f>O234*H234</f>
        <v>0</v>
      </c>
      <c r="Q234" s="238">
        <v>0</v>
      </c>
      <c r="R234" s="238">
        <f>Q234*H234</f>
        <v>0</v>
      </c>
      <c r="S234" s="238">
        <v>0</v>
      </c>
      <c r="T234" s="239">
        <f>S234*H234</f>
        <v>0</v>
      </c>
      <c r="U234" s="39"/>
      <c r="V234" s="39"/>
      <c r="W234" s="39"/>
      <c r="X234" s="39"/>
      <c r="Y234" s="39"/>
      <c r="Z234" s="39"/>
      <c r="AA234" s="39"/>
      <c r="AB234" s="39"/>
      <c r="AC234" s="39"/>
      <c r="AD234" s="39"/>
      <c r="AE234" s="39"/>
      <c r="AR234" s="240" t="s">
        <v>195</v>
      </c>
      <c r="AT234" s="240" t="s">
        <v>191</v>
      </c>
      <c r="AU234" s="240" t="s">
        <v>82</v>
      </c>
      <c r="AY234" s="18" t="s">
        <v>189</v>
      </c>
      <c r="BE234" s="241">
        <f>IF(N234="základní",J234,0)</f>
        <v>0</v>
      </c>
      <c r="BF234" s="241">
        <f>IF(N234="snížená",J234,0)</f>
        <v>0</v>
      </c>
      <c r="BG234" s="241">
        <f>IF(N234="zákl. přenesená",J234,0)</f>
        <v>0</v>
      </c>
      <c r="BH234" s="241">
        <f>IF(N234="sníž. přenesená",J234,0)</f>
        <v>0</v>
      </c>
      <c r="BI234" s="241">
        <f>IF(N234="nulová",J234,0)</f>
        <v>0</v>
      </c>
      <c r="BJ234" s="18" t="s">
        <v>80</v>
      </c>
      <c r="BK234" s="241">
        <f>ROUND(I234*H234,2)</f>
        <v>0</v>
      </c>
      <c r="BL234" s="18" t="s">
        <v>195</v>
      </c>
      <c r="BM234" s="240" t="s">
        <v>5439</v>
      </c>
    </row>
    <row r="235" s="2" customFormat="1">
      <c r="A235" s="39"/>
      <c r="B235" s="40"/>
      <c r="C235" s="41"/>
      <c r="D235" s="242" t="s">
        <v>197</v>
      </c>
      <c r="E235" s="41"/>
      <c r="F235" s="243" t="s">
        <v>5438</v>
      </c>
      <c r="G235" s="41"/>
      <c r="H235" s="41"/>
      <c r="I235" s="244"/>
      <c r="J235" s="41"/>
      <c r="K235" s="41"/>
      <c r="L235" s="45"/>
      <c r="M235" s="245"/>
      <c r="N235" s="246"/>
      <c r="O235" s="92"/>
      <c r="P235" s="92"/>
      <c r="Q235" s="92"/>
      <c r="R235" s="92"/>
      <c r="S235" s="92"/>
      <c r="T235" s="93"/>
      <c r="U235" s="39"/>
      <c r="V235" s="39"/>
      <c r="W235" s="39"/>
      <c r="X235" s="39"/>
      <c r="Y235" s="39"/>
      <c r="Z235" s="39"/>
      <c r="AA235" s="39"/>
      <c r="AB235" s="39"/>
      <c r="AC235" s="39"/>
      <c r="AD235" s="39"/>
      <c r="AE235" s="39"/>
      <c r="AT235" s="18" t="s">
        <v>197</v>
      </c>
      <c r="AU235" s="18" t="s">
        <v>82</v>
      </c>
    </row>
    <row r="236" s="14" customFormat="1">
      <c r="A236" s="14"/>
      <c r="B236" s="259"/>
      <c r="C236" s="260"/>
      <c r="D236" s="242" t="s">
        <v>200</v>
      </c>
      <c r="E236" s="261" t="s">
        <v>1</v>
      </c>
      <c r="F236" s="262" t="s">
        <v>5437</v>
      </c>
      <c r="G236" s="260"/>
      <c r="H236" s="263">
        <v>1</v>
      </c>
      <c r="I236" s="264"/>
      <c r="J236" s="260"/>
      <c r="K236" s="260"/>
      <c r="L236" s="265"/>
      <c r="M236" s="266"/>
      <c r="N236" s="267"/>
      <c r="O236" s="267"/>
      <c r="P236" s="267"/>
      <c r="Q236" s="267"/>
      <c r="R236" s="267"/>
      <c r="S236" s="267"/>
      <c r="T236" s="268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T236" s="269" t="s">
        <v>200</v>
      </c>
      <c r="AU236" s="269" t="s">
        <v>82</v>
      </c>
      <c r="AV236" s="14" t="s">
        <v>82</v>
      </c>
      <c r="AW236" s="14" t="s">
        <v>30</v>
      </c>
      <c r="AX236" s="14" t="s">
        <v>73</v>
      </c>
      <c r="AY236" s="269" t="s">
        <v>189</v>
      </c>
    </row>
    <row r="237" s="15" customFormat="1">
      <c r="A237" s="15"/>
      <c r="B237" s="270"/>
      <c r="C237" s="271"/>
      <c r="D237" s="242" t="s">
        <v>200</v>
      </c>
      <c r="E237" s="272" t="s">
        <v>1</v>
      </c>
      <c r="F237" s="273" t="s">
        <v>207</v>
      </c>
      <c r="G237" s="271"/>
      <c r="H237" s="274">
        <v>1</v>
      </c>
      <c r="I237" s="275"/>
      <c r="J237" s="271"/>
      <c r="K237" s="271"/>
      <c r="L237" s="276"/>
      <c r="M237" s="277"/>
      <c r="N237" s="278"/>
      <c r="O237" s="278"/>
      <c r="P237" s="278"/>
      <c r="Q237" s="278"/>
      <c r="R237" s="278"/>
      <c r="S237" s="278"/>
      <c r="T237" s="279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T237" s="280" t="s">
        <v>200</v>
      </c>
      <c r="AU237" s="280" t="s">
        <v>82</v>
      </c>
      <c r="AV237" s="15" t="s">
        <v>195</v>
      </c>
      <c r="AW237" s="15" t="s">
        <v>30</v>
      </c>
      <c r="AX237" s="15" t="s">
        <v>80</v>
      </c>
      <c r="AY237" s="280" t="s">
        <v>189</v>
      </c>
    </row>
    <row r="238" s="2" customFormat="1" ht="33" customHeight="1">
      <c r="A238" s="39"/>
      <c r="B238" s="40"/>
      <c r="C238" s="228" t="s">
        <v>356</v>
      </c>
      <c r="D238" s="228" t="s">
        <v>191</v>
      </c>
      <c r="E238" s="229" t="s">
        <v>4944</v>
      </c>
      <c r="F238" s="230" t="s">
        <v>5440</v>
      </c>
      <c r="G238" s="231" t="s">
        <v>359</v>
      </c>
      <c r="H238" s="232">
        <v>1</v>
      </c>
      <c r="I238" s="233"/>
      <c r="J238" s="234">
        <f>ROUND(I238*H238,2)</f>
        <v>0</v>
      </c>
      <c r="K238" s="235"/>
      <c r="L238" s="45"/>
      <c r="M238" s="236" t="s">
        <v>1</v>
      </c>
      <c r="N238" s="237" t="s">
        <v>38</v>
      </c>
      <c r="O238" s="92"/>
      <c r="P238" s="238">
        <f>O238*H238</f>
        <v>0</v>
      </c>
      <c r="Q238" s="238">
        <v>0</v>
      </c>
      <c r="R238" s="238">
        <f>Q238*H238</f>
        <v>0</v>
      </c>
      <c r="S238" s="238">
        <v>0</v>
      </c>
      <c r="T238" s="239">
        <f>S238*H238</f>
        <v>0</v>
      </c>
      <c r="U238" s="39"/>
      <c r="V238" s="39"/>
      <c r="W238" s="39"/>
      <c r="X238" s="39"/>
      <c r="Y238" s="39"/>
      <c r="Z238" s="39"/>
      <c r="AA238" s="39"/>
      <c r="AB238" s="39"/>
      <c r="AC238" s="39"/>
      <c r="AD238" s="39"/>
      <c r="AE238" s="39"/>
      <c r="AR238" s="240" t="s">
        <v>195</v>
      </c>
      <c r="AT238" s="240" t="s">
        <v>191</v>
      </c>
      <c r="AU238" s="240" t="s">
        <v>82</v>
      </c>
      <c r="AY238" s="18" t="s">
        <v>189</v>
      </c>
      <c r="BE238" s="241">
        <f>IF(N238="základní",J238,0)</f>
        <v>0</v>
      </c>
      <c r="BF238" s="241">
        <f>IF(N238="snížená",J238,0)</f>
        <v>0</v>
      </c>
      <c r="BG238" s="241">
        <f>IF(N238="zákl. přenesená",J238,0)</f>
        <v>0</v>
      </c>
      <c r="BH238" s="241">
        <f>IF(N238="sníž. přenesená",J238,0)</f>
        <v>0</v>
      </c>
      <c r="BI238" s="241">
        <f>IF(N238="nulová",J238,0)</f>
        <v>0</v>
      </c>
      <c r="BJ238" s="18" t="s">
        <v>80</v>
      </c>
      <c r="BK238" s="241">
        <f>ROUND(I238*H238,2)</f>
        <v>0</v>
      </c>
      <c r="BL238" s="18" t="s">
        <v>195</v>
      </c>
      <c r="BM238" s="240" t="s">
        <v>5441</v>
      </c>
    </row>
    <row r="239" s="2" customFormat="1">
      <c r="A239" s="39"/>
      <c r="B239" s="40"/>
      <c r="C239" s="41"/>
      <c r="D239" s="242" t="s">
        <v>197</v>
      </c>
      <c r="E239" s="41"/>
      <c r="F239" s="243" t="s">
        <v>5440</v>
      </c>
      <c r="G239" s="41"/>
      <c r="H239" s="41"/>
      <c r="I239" s="244"/>
      <c r="J239" s="41"/>
      <c r="K239" s="41"/>
      <c r="L239" s="45"/>
      <c r="M239" s="245"/>
      <c r="N239" s="246"/>
      <c r="O239" s="92"/>
      <c r="P239" s="92"/>
      <c r="Q239" s="92"/>
      <c r="R239" s="92"/>
      <c r="S239" s="92"/>
      <c r="T239" s="93"/>
      <c r="U239" s="39"/>
      <c r="V239" s="39"/>
      <c r="W239" s="39"/>
      <c r="X239" s="39"/>
      <c r="Y239" s="39"/>
      <c r="Z239" s="39"/>
      <c r="AA239" s="39"/>
      <c r="AB239" s="39"/>
      <c r="AC239" s="39"/>
      <c r="AD239" s="39"/>
      <c r="AE239" s="39"/>
      <c r="AT239" s="18" t="s">
        <v>197</v>
      </c>
      <c r="AU239" s="18" t="s">
        <v>82</v>
      </c>
    </row>
    <row r="240" s="14" customFormat="1">
      <c r="A240" s="14"/>
      <c r="B240" s="259"/>
      <c r="C240" s="260"/>
      <c r="D240" s="242" t="s">
        <v>200</v>
      </c>
      <c r="E240" s="261" t="s">
        <v>1</v>
      </c>
      <c r="F240" s="262" t="s">
        <v>80</v>
      </c>
      <c r="G240" s="260"/>
      <c r="H240" s="263">
        <v>1</v>
      </c>
      <c r="I240" s="264"/>
      <c r="J240" s="260"/>
      <c r="K240" s="260"/>
      <c r="L240" s="265"/>
      <c r="M240" s="266"/>
      <c r="N240" s="267"/>
      <c r="O240" s="267"/>
      <c r="P240" s="267"/>
      <c r="Q240" s="267"/>
      <c r="R240" s="267"/>
      <c r="S240" s="267"/>
      <c r="T240" s="268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T240" s="269" t="s">
        <v>200</v>
      </c>
      <c r="AU240" s="269" t="s">
        <v>82</v>
      </c>
      <c r="AV240" s="14" t="s">
        <v>82</v>
      </c>
      <c r="AW240" s="14" t="s">
        <v>30</v>
      </c>
      <c r="AX240" s="14" t="s">
        <v>73</v>
      </c>
      <c r="AY240" s="269" t="s">
        <v>189</v>
      </c>
    </row>
    <row r="241" s="15" customFormat="1">
      <c r="A241" s="15"/>
      <c r="B241" s="270"/>
      <c r="C241" s="271"/>
      <c r="D241" s="242" t="s">
        <v>200</v>
      </c>
      <c r="E241" s="272" t="s">
        <v>1</v>
      </c>
      <c r="F241" s="273" t="s">
        <v>207</v>
      </c>
      <c r="G241" s="271"/>
      <c r="H241" s="274">
        <v>1</v>
      </c>
      <c r="I241" s="275"/>
      <c r="J241" s="271"/>
      <c r="K241" s="271"/>
      <c r="L241" s="276"/>
      <c r="M241" s="308"/>
      <c r="N241" s="309"/>
      <c r="O241" s="309"/>
      <c r="P241" s="309"/>
      <c r="Q241" s="309"/>
      <c r="R241" s="309"/>
      <c r="S241" s="309"/>
      <c r="T241" s="310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T241" s="280" t="s">
        <v>200</v>
      </c>
      <c r="AU241" s="280" t="s">
        <v>82</v>
      </c>
      <c r="AV241" s="15" t="s">
        <v>195</v>
      </c>
      <c r="AW241" s="15" t="s">
        <v>30</v>
      </c>
      <c r="AX241" s="15" t="s">
        <v>80</v>
      </c>
      <c r="AY241" s="280" t="s">
        <v>189</v>
      </c>
    </row>
    <row r="242" s="2" customFormat="1" ht="6.96" customHeight="1">
      <c r="A242" s="39"/>
      <c r="B242" s="67"/>
      <c r="C242" s="68"/>
      <c r="D242" s="68"/>
      <c r="E242" s="68"/>
      <c r="F242" s="68"/>
      <c r="G242" s="68"/>
      <c r="H242" s="68"/>
      <c r="I242" s="68"/>
      <c r="J242" s="68"/>
      <c r="K242" s="68"/>
      <c r="L242" s="45"/>
      <c r="M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  <c r="AA242" s="39"/>
      <c r="AB242" s="39"/>
      <c r="AC242" s="39"/>
      <c r="AD242" s="39"/>
      <c r="AE242" s="39"/>
    </row>
  </sheetData>
  <sheetProtection sheet="1" autoFilter="0" formatColumns="0" formatRows="0" objects="1" scenarios="1" spinCount="100000" saltValue="6YQDgKA3yqZHBpWhygJ3U/df+gbvNC0QvmeET8O7qL7afRiCIOXXV5Vy0dqQv+auHT/9qRdGmZEmyW8syh226A==" hashValue="+o1cVI1Wu5+UPctRylUpCV8nelfAKNdmTCR6Gpr/3UNlxypCs/v0DQjINOUoDYWnDDGcR5AeMoD62DYbuZvUyg==" algorithmName="SHA-512" password="CC35"/>
  <autoFilter ref="C124:K241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3:H113"/>
    <mergeCell ref="E115:H115"/>
    <mergeCell ref="E117:H117"/>
    <mergeCell ref="L2:V2"/>
  </mergeCells>
  <hyperlinks>
    <hyperlink ref="F130" r:id="rId1" display="https://podminky.urs.cz/item/CS_URS_2021_02/723111202"/>
    <hyperlink ref="F137" r:id="rId2" display="https://podminky.urs.cz/item/CS_URS_2021_02/723111204"/>
    <hyperlink ref="F144" r:id="rId3" display="https://podminky.urs.cz/item/CS_URS_2021_02/723111205"/>
    <hyperlink ref="F151" r:id="rId4" display="https://podminky.urs.cz/item/CS_URS_2021_02/723150367"/>
    <hyperlink ref="F157" r:id="rId5" display="https://podminky.urs.cz/item/CS_URS_2021_02/723160204"/>
    <hyperlink ref="F162" r:id="rId6" display="https://podminky.urs.cz/item/CS_URS_2021_02/723160334"/>
    <hyperlink ref="F167" r:id="rId7" display="https://podminky.urs.cz/item/CS_URS_2021_02/723190202"/>
    <hyperlink ref="F172" r:id="rId8" display="https://podminky.urs.cz/item/CS_URS_2021_02/723190907"/>
    <hyperlink ref="F177" r:id="rId9" display="https://podminky.urs.cz/item/CS_URS_2021_02/723190909"/>
    <hyperlink ref="F182" r:id="rId10" display="https://podminky.urs.cz/item/CS_URS_2021_02/723190914"/>
    <hyperlink ref="F187" r:id="rId11" display="https://podminky.urs.cz/item/CS_URS_2021_02/723230801"/>
    <hyperlink ref="F192" r:id="rId12" display="https://podminky.urs.cz/item/CS_URS_2021_02/723231164"/>
    <hyperlink ref="F197" r:id="rId13" display="https://podminky.urs.cz/item/CS_URS_2021_02/723239104"/>
    <hyperlink ref="F206" r:id="rId14" display="https://podminky.urs.cz/item/CS_URS_2021_02/723260801"/>
    <hyperlink ref="F211" r:id="rId15" display="https://podminky.urs.cz/item/CS_URS_2021_02/723261912"/>
    <hyperlink ref="F216" r:id="rId16" display="https://podminky.urs.cz/item/CS_URS_2021_02/998723201"/>
    <hyperlink ref="F220" r:id="rId17" display="https://podminky.urs.cz/item/CS_URS_2021_02/783614551"/>
    <hyperlink ref="F225" r:id="rId18" display="https://podminky.urs.cz/item/CS_URS_2021_02/783617611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9"/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99</v>
      </c>
    </row>
    <row r="3" s="1" customFormat="1" ht="6.96" customHeight="1">
      <c r="B3" s="147"/>
      <c r="C3" s="148"/>
      <c r="D3" s="148"/>
      <c r="E3" s="148"/>
      <c r="F3" s="148"/>
      <c r="G3" s="148"/>
      <c r="H3" s="148"/>
      <c r="I3" s="148"/>
      <c r="J3" s="148"/>
      <c r="K3" s="148"/>
      <c r="L3" s="21"/>
      <c r="AT3" s="18" t="s">
        <v>82</v>
      </c>
    </row>
    <row r="4" s="1" customFormat="1" ht="24.96" customHeight="1">
      <c r="B4" s="21"/>
      <c r="D4" s="149" t="s">
        <v>122</v>
      </c>
      <c r="L4" s="21"/>
      <c r="M4" s="150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51" t="s">
        <v>16</v>
      </c>
      <c r="L6" s="21"/>
    </row>
    <row r="7" s="1" customFormat="1" ht="16.5" customHeight="1">
      <c r="B7" s="21"/>
      <c r="E7" s="152" t="str">
        <f>'Rekapitulace stavby'!K6</f>
        <v>Nové Město pod Smrkem</v>
      </c>
      <c r="F7" s="151"/>
      <c r="G7" s="151"/>
      <c r="H7" s="151"/>
      <c r="L7" s="21"/>
    </row>
    <row r="8" s="1" customFormat="1" ht="12" customHeight="1">
      <c r="B8" s="21"/>
      <c r="D8" s="151" t="s">
        <v>123</v>
      </c>
      <c r="L8" s="21"/>
    </row>
    <row r="9" s="2" customFormat="1" ht="16.5" customHeight="1">
      <c r="A9" s="39"/>
      <c r="B9" s="45"/>
      <c r="C9" s="39"/>
      <c r="D9" s="39"/>
      <c r="E9" s="152" t="s">
        <v>124</v>
      </c>
      <c r="F9" s="39"/>
      <c r="G9" s="39"/>
      <c r="H9" s="39"/>
      <c r="I9" s="39"/>
      <c r="J9" s="39"/>
      <c r="K9" s="39"/>
      <c r="L9" s="64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 ht="12" customHeight="1">
      <c r="A10" s="39"/>
      <c r="B10" s="45"/>
      <c r="C10" s="39"/>
      <c r="D10" s="151" t="s">
        <v>125</v>
      </c>
      <c r="E10" s="39"/>
      <c r="F10" s="39"/>
      <c r="G10" s="39"/>
      <c r="H10" s="39"/>
      <c r="I10" s="39"/>
      <c r="J10" s="39"/>
      <c r="K10" s="39"/>
      <c r="L10" s="64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6.5" customHeight="1">
      <c r="A11" s="39"/>
      <c r="B11" s="45"/>
      <c r="C11" s="39"/>
      <c r="D11" s="39"/>
      <c r="E11" s="153" t="s">
        <v>5442</v>
      </c>
      <c r="F11" s="39"/>
      <c r="G11" s="39"/>
      <c r="H11" s="39"/>
      <c r="I11" s="39"/>
      <c r="J11" s="39"/>
      <c r="K11" s="39"/>
      <c r="L11" s="64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>
      <c r="A12" s="39"/>
      <c r="B12" s="45"/>
      <c r="C12" s="39"/>
      <c r="D12" s="39"/>
      <c r="E12" s="39"/>
      <c r="F12" s="39"/>
      <c r="G12" s="39"/>
      <c r="H12" s="39"/>
      <c r="I12" s="39"/>
      <c r="J12" s="39"/>
      <c r="K12" s="39"/>
      <c r="L12" s="64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2" customHeight="1">
      <c r="A13" s="39"/>
      <c r="B13" s="45"/>
      <c r="C13" s="39"/>
      <c r="D13" s="151" t="s">
        <v>18</v>
      </c>
      <c r="E13" s="39"/>
      <c r="F13" s="142" t="s">
        <v>1</v>
      </c>
      <c r="G13" s="39"/>
      <c r="H13" s="39"/>
      <c r="I13" s="151" t="s">
        <v>19</v>
      </c>
      <c r="J13" s="142" t="s">
        <v>1</v>
      </c>
      <c r="K13" s="39"/>
      <c r="L13" s="64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51" t="s">
        <v>20</v>
      </c>
      <c r="E14" s="39"/>
      <c r="F14" s="142" t="s">
        <v>127</v>
      </c>
      <c r="G14" s="39"/>
      <c r="H14" s="39"/>
      <c r="I14" s="151" t="s">
        <v>22</v>
      </c>
      <c r="J14" s="154" t="str">
        <f>'Rekapitulace stavby'!AN8</f>
        <v>8. 11. 2021</v>
      </c>
      <c r="K14" s="39"/>
      <c r="L14" s="64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0.8" customHeight="1">
      <c r="A15" s="39"/>
      <c r="B15" s="45"/>
      <c r="C15" s="39"/>
      <c r="D15" s="39"/>
      <c r="E15" s="39"/>
      <c r="F15" s="39"/>
      <c r="G15" s="39"/>
      <c r="H15" s="39"/>
      <c r="I15" s="39"/>
      <c r="J15" s="39"/>
      <c r="K15" s="39"/>
      <c r="L15" s="64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51" t="s">
        <v>24</v>
      </c>
      <c r="E16" s="39"/>
      <c r="F16" s="39"/>
      <c r="G16" s="39"/>
      <c r="H16" s="39"/>
      <c r="I16" s="151" t="s">
        <v>25</v>
      </c>
      <c r="J16" s="142" t="s">
        <v>128</v>
      </c>
      <c r="K16" s="39"/>
      <c r="L16" s="64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8" customHeight="1">
      <c r="A17" s="39"/>
      <c r="B17" s="45"/>
      <c r="C17" s="39"/>
      <c r="D17" s="39"/>
      <c r="E17" s="142" t="s">
        <v>129</v>
      </c>
      <c r="F17" s="39"/>
      <c r="G17" s="39"/>
      <c r="H17" s="39"/>
      <c r="I17" s="151" t="s">
        <v>26</v>
      </c>
      <c r="J17" s="142" t="s">
        <v>130</v>
      </c>
      <c r="K17" s="39"/>
      <c r="L17" s="64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6.96" customHeight="1">
      <c r="A18" s="39"/>
      <c r="B18" s="45"/>
      <c r="C18" s="39"/>
      <c r="D18" s="39"/>
      <c r="E18" s="39"/>
      <c r="F18" s="39"/>
      <c r="G18" s="39"/>
      <c r="H18" s="39"/>
      <c r="I18" s="39"/>
      <c r="J18" s="39"/>
      <c r="K18" s="39"/>
      <c r="L18" s="64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2" customHeight="1">
      <c r="A19" s="39"/>
      <c r="B19" s="45"/>
      <c r="C19" s="39"/>
      <c r="D19" s="151" t="s">
        <v>27</v>
      </c>
      <c r="E19" s="39"/>
      <c r="F19" s="39"/>
      <c r="G19" s="39"/>
      <c r="H19" s="39"/>
      <c r="I19" s="151" t="s">
        <v>25</v>
      </c>
      <c r="J19" s="34" t="str">
        <f>'Rekapitulace stavby'!AN13</f>
        <v>Vyplň údaj</v>
      </c>
      <c r="K19" s="39"/>
      <c r="L19" s="64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8" customHeight="1">
      <c r="A20" s="39"/>
      <c r="B20" s="45"/>
      <c r="C20" s="39"/>
      <c r="D20" s="39"/>
      <c r="E20" s="34" t="str">
        <f>'Rekapitulace stavby'!E14</f>
        <v>Vyplň údaj</v>
      </c>
      <c r="F20" s="142"/>
      <c r="G20" s="142"/>
      <c r="H20" s="142"/>
      <c r="I20" s="151" t="s">
        <v>26</v>
      </c>
      <c r="J20" s="34" t="str">
        <f>'Rekapitulace stavby'!AN14</f>
        <v>Vyplň údaj</v>
      </c>
      <c r="K20" s="39"/>
      <c r="L20" s="64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6.96" customHeight="1">
      <c r="A21" s="39"/>
      <c r="B21" s="45"/>
      <c r="C21" s="39"/>
      <c r="D21" s="39"/>
      <c r="E21" s="39"/>
      <c r="F21" s="39"/>
      <c r="G21" s="39"/>
      <c r="H21" s="39"/>
      <c r="I21" s="39"/>
      <c r="J21" s="39"/>
      <c r="K21" s="39"/>
      <c r="L21" s="64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2" customHeight="1">
      <c r="A22" s="39"/>
      <c r="B22" s="45"/>
      <c r="C22" s="39"/>
      <c r="D22" s="151" t="s">
        <v>29</v>
      </c>
      <c r="E22" s="39"/>
      <c r="F22" s="39"/>
      <c r="G22" s="39"/>
      <c r="H22" s="39"/>
      <c r="I22" s="151" t="s">
        <v>25</v>
      </c>
      <c r="J22" s="142" t="s">
        <v>131</v>
      </c>
      <c r="K22" s="39"/>
      <c r="L22" s="64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8" customHeight="1">
      <c r="A23" s="39"/>
      <c r="B23" s="45"/>
      <c r="C23" s="39"/>
      <c r="D23" s="39"/>
      <c r="E23" s="142" t="s">
        <v>132</v>
      </c>
      <c r="F23" s="39"/>
      <c r="G23" s="39"/>
      <c r="H23" s="39"/>
      <c r="I23" s="151" t="s">
        <v>26</v>
      </c>
      <c r="J23" s="142" t="s">
        <v>133</v>
      </c>
      <c r="K23" s="39"/>
      <c r="L23" s="64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6.96" customHeight="1">
      <c r="A24" s="39"/>
      <c r="B24" s="45"/>
      <c r="C24" s="39"/>
      <c r="D24" s="39"/>
      <c r="E24" s="39"/>
      <c r="F24" s="39"/>
      <c r="G24" s="39"/>
      <c r="H24" s="39"/>
      <c r="I24" s="39"/>
      <c r="J24" s="39"/>
      <c r="K24" s="39"/>
      <c r="L24" s="64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2" customHeight="1">
      <c r="A25" s="39"/>
      <c r="B25" s="45"/>
      <c r="C25" s="39"/>
      <c r="D25" s="151" t="s">
        <v>31</v>
      </c>
      <c r="E25" s="39"/>
      <c r="F25" s="39"/>
      <c r="G25" s="39"/>
      <c r="H25" s="39"/>
      <c r="I25" s="151" t="s">
        <v>25</v>
      </c>
      <c r="J25" s="142" t="s">
        <v>1</v>
      </c>
      <c r="K25" s="39"/>
      <c r="L25" s="64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8" customHeight="1">
      <c r="A26" s="39"/>
      <c r="B26" s="45"/>
      <c r="C26" s="39"/>
      <c r="D26" s="39"/>
      <c r="E26" s="142" t="s">
        <v>21</v>
      </c>
      <c r="F26" s="39"/>
      <c r="G26" s="39"/>
      <c r="H26" s="39"/>
      <c r="I26" s="151" t="s">
        <v>26</v>
      </c>
      <c r="J26" s="142" t="s">
        <v>1</v>
      </c>
      <c r="K26" s="39"/>
      <c r="L26" s="64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6.96" customHeight="1">
      <c r="A27" s="39"/>
      <c r="B27" s="45"/>
      <c r="C27" s="39"/>
      <c r="D27" s="39"/>
      <c r="E27" s="39"/>
      <c r="F27" s="39"/>
      <c r="G27" s="39"/>
      <c r="H27" s="39"/>
      <c r="I27" s="39"/>
      <c r="J27" s="39"/>
      <c r="K27" s="39"/>
      <c r="L27" s="64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2" customHeight="1">
      <c r="A28" s="39"/>
      <c r="B28" s="45"/>
      <c r="C28" s="39"/>
      <c r="D28" s="151" t="s">
        <v>32</v>
      </c>
      <c r="E28" s="39"/>
      <c r="F28" s="39"/>
      <c r="G28" s="39"/>
      <c r="H28" s="39"/>
      <c r="I28" s="39"/>
      <c r="J28" s="39"/>
      <c r="K28" s="39"/>
      <c r="L28" s="64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8" customFormat="1" ht="16.5" customHeight="1">
      <c r="A29" s="155"/>
      <c r="B29" s="156"/>
      <c r="C29" s="155"/>
      <c r="D29" s="155"/>
      <c r="E29" s="157" t="s">
        <v>1</v>
      </c>
      <c r="F29" s="157"/>
      <c r="G29" s="157"/>
      <c r="H29" s="157"/>
      <c r="I29" s="155"/>
      <c r="J29" s="155"/>
      <c r="K29" s="155"/>
      <c r="L29" s="158"/>
      <c r="S29" s="155"/>
      <c r="T29" s="155"/>
      <c r="U29" s="155"/>
      <c r="V29" s="155"/>
      <c r="W29" s="155"/>
      <c r="X29" s="155"/>
      <c r="Y29" s="155"/>
      <c r="Z29" s="155"/>
      <c r="AA29" s="155"/>
      <c r="AB29" s="155"/>
      <c r="AC29" s="155"/>
      <c r="AD29" s="155"/>
      <c r="AE29" s="155"/>
    </row>
    <row r="30" s="2" customFormat="1" ht="6.96" customHeight="1">
      <c r="A30" s="39"/>
      <c r="B30" s="45"/>
      <c r="C30" s="39"/>
      <c r="D30" s="39"/>
      <c r="E30" s="39"/>
      <c r="F30" s="39"/>
      <c r="G30" s="39"/>
      <c r="H30" s="39"/>
      <c r="I30" s="39"/>
      <c r="J30" s="39"/>
      <c r="K30" s="39"/>
      <c r="L30" s="64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9"/>
      <c r="E31" s="159"/>
      <c r="F31" s="159"/>
      <c r="G31" s="159"/>
      <c r="H31" s="159"/>
      <c r="I31" s="159"/>
      <c r="J31" s="159"/>
      <c r="K31" s="159"/>
      <c r="L31" s="64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25.44" customHeight="1">
      <c r="A32" s="39"/>
      <c r="B32" s="45"/>
      <c r="C32" s="39"/>
      <c r="D32" s="160" t="s">
        <v>33</v>
      </c>
      <c r="E32" s="39"/>
      <c r="F32" s="39"/>
      <c r="G32" s="39"/>
      <c r="H32" s="39"/>
      <c r="I32" s="39"/>
      <c r="J32" s="161">
        <f>ROUND(J127, 2)</f>
        <v>0</v>
      </c>
      <c r="K32" s="39"/>
      <c r="L32" s="64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6.96" customHeight="1">
      <c r="A33" s="39"/>
      <c r="B33" s="45"/>
      <c r="C33" s="39"/>
      <c r="D33" s="159"/>
      <c r="E33" s="159"/>
      <c r="F33" s="159"/>
      <c r="G33" s="159"/>
      <c r="H33" s="159"/>
      <c r="I33" s="159"/>
      <c r="J33" s="159"/>
      <c r="K33" s="159"/>
      <c r="L33" s="64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39"/>
      <c r="F34" s="162" t="s">
        <v>35</v>
      </c>
      <c r="G34" s="39"/>
      <c r="H34" s="39"/>
      <c r="I34" s="162" t="s">
        <v>34</v>
      </c>
      <c r="J34" s="162" t="s">
        <v>36</v>
      </c>
      <c r="K34" s="39"/>
      <c r="L34" s="64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14.4" customHeight="1">
      <c r="A35" s="39"/>
      <c r="B35" s="45"/>
      <c r="C35" s="39"/>
      <c r="D35" s="163" t="s">
        <v>37</v>
      </c>
      <c r="E35" s="151" t="s">
        <v>38</v>
      </c>
      <c r="F35" s="164">
        <f>ROUND((SUM(BE127:BE299)),  2)</f>
        <v>0</v>
      </c>
      <c r="G35" s="39"/>
      <c r="H35" s="39"/>
      <c r="I35" s="165">
        <v>0.20999999999999999</v>
      </c>
      <c r="J35" s="164">
        <f>ROUND(((SUM(BE127:BE299))*I35),  2)</f>
        <v>0</v>
      </c>
      <c r="K35" s="39"/>
      <c r="L35" s="64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151" t="s">
        <v>39</v>
      </c>
      <c r="F36" s="164">
        <f>ROUND((SUM(BF127:BF299)),  2)</f>
        <v>0</v>
      </c>
      <c r="G36" s="39"/>
      <c r="H36" s="39"/>
      <c r="I36" s="165">
        <v>0.14999999999999999</v>
      </c>
      <c r="J36" s="164">
        <f>ROUND(((SUM(BF127:BF299))*I36),  2)</f>
        <v>0</v>
      </c>
      <c r="K36" s="39"/>
      <c r="L36" s="64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51" t="s">
        <v>40</v>
      </c>
      <c r="F37" s="164">
        <f>ROUND((SUM(BG127:BG299)),  2)</f>
        <v>0</v>
      </c>
      <c r="G37" s="39"/>
      <c r="H37" s="39"/>
      <c r="I37" s="165">
        <v>0.20999999999999999</v>
      </c>
      <c r="J37" s="164">
        <f>0</f>
        <v>0</v>
      </c>
      <c r="K37" s="39"/>
      <c r="L37" s="64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hidden="1" s="2" customFormat="1" ht="14.4" customHeight="1">
      <c r="A38" s="39"/>
      <c r="B38" s="45"/>
      <c r="C38" s="39"/>
      <c r="D38" s="39"/>
      <c r="E38" s="151" t="s">
        <v>41</v>
      </c>
      <c r="F38" s="164">
        <f>ROUND((SUM(BH127:BH299)),  2)</f>
        <v>0</v>
      </c>
      <c r="G38" s="39"/>
      <c r="H38" s="39"/>
      <c r="I38" s="165">
        <v>0.14999999999999999</v>
      </c>
      <c r="J38" s="164">
        <f>0</f>
        <v>0</v>
      </c>
      <c r="K38" s="39"/>
      <c r="L38" s="64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51" t="s">
        <v>42</v>
      </c>
      <c r="F39" s="164">
        <f>ROUND((SUM(BI127:BI299)),  2)</f>
        <v>0</v>
      </c>
      <c r="G39" s="39"/>
      <c r="H39" s="39"/>
      <c r="I39" s="165">
        <v>0</v>
      </c>
      <c r="J39" s="164">
        <f>0</f>
        <v>0</v>
      </c>
      <c r="K39" s="39"/>
      <c r="L39" s="64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6.96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64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2" customFormat="1" ht="25.44" customHeight="1">
      <c r="A41" s="39"/>
      <c r="B41" s="45"/>
      <c r="C41" s="166"/>
      <c r="D41" s="167" t="s">
        <v>43</v>
      </c>
      <c r="E41" s="168"/>
      <c r="F41" s="168"/>
      <c r="G41" s="169" t="s">
        <v>44</v>
      </c>
      <c r="H41" s="170" t="s">
        <v>45</v>
      </c>
      <c r="I41" s="168"/>
      <c r="J41" s="171">
        <f>SUM(J32:J39)</f>
        <v>0</v>
      </c>
      <c r="K41" s="172"/>
      <c r="L41" s="64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14.4" customHeight="1">
      <c r="A42" s="39"/>
      <c r="B42" s="45"/>
      <c r="C42" s="39"/>
      <c r="D42" s="39"/>
      <c r="E42" s="39"/>
      <c r="F42" s="39"/>
      <c r="G42" s="39"/>
      <c r="H42" s="39"/>
      <c r="I42" s="39"/>
      <c r="J42" s="39"/>
      <c r="K42" s="39"/>
      <c r="L42" s="64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64"/>
      <c r="D50" s="173" t="s">
        <v>46</v>
      </c>
      <c r="E50" s="174"/>
      <c r="F50" s="174"/>
      <c r="G50" s="173" t="s">
        <v>47</v>
      </c>
      <c r="H50" s="174"/>
      <c r="I50" s="174"/>
      <c r="J50" s="174"/>
      <c r="K50" s="174"/>
      <c r="L50" s="64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75" t="s">
        <v>48</v>
      </c>
      <c r="E61" s="176"/>
      <c r="F61" s="177" t="s">
        <v>49</v>
      </c>
      <c r="G61" s="175" t="s">
        <v>48</v>
      </c>
      <c r="H61" s="176"/>
      <c r="I61" s="176"/>
      <c r="J61" s="178" t="s">
        <v>49</v>
      </c>
      <c r="K61" s="176"/>
      <c r="L61" s="64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73" t="s">
        <v>50</v>
      </c>
      <c r="E65" s="179"/>
      <c r="F65" s="179"/>
      <c r="G65" s="173" t="s">
        <v>51</v>
      </c>
      <c r="H65" s="179"/>
      <c r="I65" s="179"/>
      <c r="J65" s="179"/>
      <c r="K65" s="179"/>
      <c r="L65" s="64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75" t="s">
        <v>48</v>
      </c>
      <c r="E76" s="176"/>
      <c r="F76" s="177" t="s">
        <v>49</v>
      </c>
      <c r="G76" s="175" t="s">
        <v>48</v>
      </c>
      <c r="H76" s="176"/>
      <c r="I76" s="176"/>
      <c r="J76" s="178" t="s">
        <v>49</v>
      </c>
      <c r="K76" s="176"/>
      <c r="L76" s="64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80"/>
      <c r="C77" s="181"/>
      <c r="D77" s="181"/>
      <c r="E77" s="181"/>
      <c r="F77" s="181"/>
      <c r="G77" s="181"/>
      <c r="H77" s="181"/>
      <c r="I77" s="181"/>
      <c r="J77" s="181"/>
      <c r="K77" s="181"/>
      <c r="L77" s="64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s="2" customFormat="1" ht="6.96" customHeight="1">
      <c r="A81" s="39"/>
      <c r="B81" s="182"/>
      <c r="C81" s="183"/>
      <c r="D81" s="183"/>
      <c r="E81" s="183"/>
      <c r="F81" s="183"/>
      <c r="G81" s="183"/>
      <c r="H81" s="183"/>
      <c r="I81" s="183"/>
      <c r="J81" s="183"/>
      <c r="K81" s="183"/>
      <c r="L81" s="64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24.96" customHeight="1">
      <c r="A82" s="39"/>
      <c r="B82" s="40"/>
      <c r="C82" s="24" t="s">
        <v>134</v>
      </c>
      <c r="D82" s="41"/>
      <c r="E82" s="41"/>
      <c r="F82" s="41"/>
      <c r="G82" s="41"/>
      <c r="H82" s="41"/>
      <c r="I82" s="41"/>
      <c r="J82" s="41"/>
      <c r="K82" s="41"/>
      <c r="L82" s="64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64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2" customHeight="1">
      <c r="A84" s="39"/>
      <c r="B84" s="40"/>
      <c r="C84" s="33" t="s">
        <v>16</v>
      </c>
      <c r="D84" s="41"/>
      <c r="E84" s="41"/>
      <c r="F84" s="41"/>
      <c r="G84" s="41"/>
      <c r="H84" s="41"/>
      <c r="I84" s="41"/>
      <c r="J84" s="41"/>
      <c r="K84" s="41"/>
      <c r="L84" s="64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6.5" customHeight="1">
      <c r="A85" s="39"/>
      <c r="B85" s="40"/>
      <c r="C85" s="41"/>
      <c r="D85" s="41"/>
      <c r="E85" s="184" t="str">
        <f>E7</f>
        <v>Nové Město pod Smrkem</v>
      </c>
      <c r="F85" s="33"/>
      <c r="G85" s="33"/>
      <c r="H85" s="33"/>
      <c r="I85" s="41"/>
      <c r="J85" s="41"/>
      <c r="K85" s="41"/>
      <c r="L85" s="64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1" customFormat="1" ht="12" customHeight="1">
      <c r="B86" s="22"/>
      <c r="C86" s="33" t="s">
        <v>123</v>
      </c>
      <c r="D86" s="23"/>
      <c r="E86" s="23"/>
      <c r="F86" s="23"/>
      <c r="G86" s="23"/>
      <c r="H86" s="23"/>
      <c r="I86" s="23"/>
      <c r="J86" s="23"/>
      <c r="K86" s="23"/>
      <c r="L86" s="21"/>
    </row>
    <row r="87" s="2" customFormat="1" ht="16.5" customHeight="1">
      <c r="A87" s="39"/>
      <c r="B87" s="40"/>
      <c r="C87" s="41"/>
      <c r="D87" s="41"/>
      <c r="E87" s="184" t="s">
        <v>124</v>
      </c>
      <c r="F87" s="41"/>
      <c r="G87" s="41"/>
      <c r="H87" s="41"/>
      <c r="I87" s="41"/>
      <c r="J87" s="41"/>
      <c r="K87" s="41"/>
      <c r="L87" s="64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12" customHeight="1">
      <c r="A88" s="39"/>
      <c r="B88" s="40"/>
      <c r="C88" s="33" t="s">
        <v>125</v>
      </c>
      <c r="D88" s="41"/>
      <c r="E88" s="41"/>
      <c r="F88" s="41"/>
      <c r="G88" s="41"/>
      <c r="H88" s="41"/>
      <c r="I88" s="41"/>
      <c r="J88" s="41"/>
      <c r="K88" s="41"/>
      <c r="L88" s="64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6.5" customHeight="1">
      <c r="A89" s="39"/>
      <c r="B89" s="40"/>
      <c r="C89" s="41"/>
      <c r="D89" s="41"/>
      <c r="E89" s="77" t="str">
        <f>E11</f>
        <v>SO 10_5 - Vytápění</v>
      </c>
      <c r="F89" s="41"/>
      <c r="G89" s="41"/>
      <c r="H89" s="41"/>
      <c r="I89" s="41"/>
      <c r="J89" s="41"/>
      <c r="K89" s="41"/>
      <c r="L89" s="64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64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12" customHeight="1">
      <c r="A91" s="39"/>
      <c r="B91" s="40"/>
      <c r="C91" s="33" t="s">
        <v>20</v>
      </c>
      <c r="D91" s="41"/>
      <c r="E91" s="41"/>
      <c r="F91" s="28" t="str">
        <f>F14</f>
        <v>č.p. 1690, 1691/5, 1691/1, 1691/9</v>
      </c>
      <c r="G91" s="41"/>
      <c r="H91" s="41"/>
      <c r="I91" s="33" t="s">
        <v>22</v>
      </c>
      <c r="J91" s="80" t="str">
        <f>IF(J14="","",J14)</f>
        <v>8. 11. 2021</v>
      </c>
      <c r="K91" s="41"/>
      <c r="L91" s="64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6.96" customHeight="1">
      <c r="A92" s="39"/>
      <c r="B92" s="40"/>
      <c r="C92" s="41"/>
      <c r="D92" s="41"/>
      <c r="E92" s="41"/>
      <c r="F92" s="41"/>
      <c r="G92" s="41"/>
      <c r="H92" s="41"/>
      <c r="I92" s="41"/>
      <c r="J92" s="41"/>
      <c r="K92" s="41"/>
      <c r="L92" s="64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2" customFormat="1" ht="40.05" customHeight="1">
      <c r="A93" s="39"/>
      <c r="B93" s="40"/>
      <c r="C93" s="33" t="s">
        <v>24</v>
      </c>
      <c r="D93" s="41"/>
      <c r="E93" s="41"/>
      <c r="F93" s="28" t="str">
        <f>E17</f>
        <v>Správa železnic, so, Dlážděná 1003/7, Praha</v>
      </c>
      <c r="G93" s="41"/>
      <c r="H93" s="41"/>
      <c r="I93" s="33" t="s">
        <v>29</v>
      </c>
      <c r="J93" s="37" t="str">
        <f>E23</f>
        <v>PRODIN a.s., K Vápence 2745, Pardubice</v>
      </c>
      <c r="K93" s="41"/>
      <c r="L93" s="64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="2" customFormat="1" ht="15.15" customHeight="1">
      <c r="A94" s="39"/>
      <c r="B94" s="40"/>
      <c r="C94" s="33" t="s">
        <v>27</v>
      </c>
      <c r="D94" s="41"/>
      <c r="E94" s="41"/>
      <c r="F94" s="28" t="str">
        <f>IF(E20="","",E20)</f>
        <v>Vyplň údaj</v>
      </c>
      <c r="G94" s="41"/>
      <c r="H94" s="41"/>
      <c r="I94" s="33" t="s">
        <v>31</v>
      </c>
      <c r="J94" s="37" t="str">
        <f>E26</f>
        <v xml:space="preserve"> </v>
      </c>
      <c r="K94" s="41"/>
      <c r="L94" s="64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64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s="2" customFormat="1" ht="29.28" customHeight="1">
      <c r="A96" s="39"/>
      <c r="B96" s="40"/>
      <c r="C96" s="185" t="s">
        <v>135</v>
      </c>
      <c r="D96" s="186"/>
      <c r="E96" s="186"/>
      <c r="F96" s="186"/>
      <c r="G96" s="186"/>
      <c r="H96" s="186"/>
      <c r="I96" s="186"/>
      <c r="J96" s="187" t="s">
        <v>136</v>
      </c>
      <c r="K96" s="186"/>
      <c r="L96" s="64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</row>
    <row r="97" s="2" customFormat="1" ht="10.32" customHeight="1">
      <c r="A97" s="39"/>
      <c r="B97" s="40"/>
      <c r="C97" s="41"/>
      <c r="D97" s="41"/>
      <c r="E97" s="41"/>
      <c r="F97" s="41"/>
      <c r="G97" s="41"/>
      <c r="H97" s="41"/>
      <c r="I97" s="41"/>
      <c r="J97" s="41"/>
      <c r="K97" s="41"/>
      <c r="L97" s="64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</row>
    <row r="98" s="2" customFormat="1" ht="22.8" customHeight="1">
      <c r="A98" s="39"/>
      <c r="B98" s="40"/>
      <c r="C98" s="188" t="s">
        <v>137</v>
      </c>
      <c r="D98" s="41"/>
      <c r="E98" s="41"/>
      <c r="F98" s="41"/>
      <c r="G98" s="41"/>
      <c r="H98" s="41"/>
      <c r="I98" s="41"/>
      <c r="J98" s="111">
        <f>J127</f>
        <v>0</v>
      </c>
      <c r="K98" s="41"/>
      <c r="L98" s="64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U98" s="18" t="s">
        <v>138</v>
      </c>
    </row>
    <row r="99" s="9" customFormat="1" ht="24.96" customHeight="1">
      <c r="A99" s="9"/>
      <c r="B99" s="189"/>
      <c r="C99" s="190"/>
      <c r="D99" s="191" t="s">
        <v>149</v>
      </c>
      <c r="E99" s="192"/>
      <c r="F99" s="192"/>
      <c r="G99" s="192"/>
      <c r="H99" s="192"/>
      <c r="I99" s="192"/>
      <c r="J99" s="193">
        <f>J128</f>
        <v>0</v>
      </c>
      <c r="K99" s="190"/>
      <c r="L99" s="194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95"/>
      <c r="C100" s="134"/>
      <c r="D100" s="196" t="s">
        <v>152</v>
      </c>
      <c r="E100" s="197"/>
      <c r="F100" s="197"/>
      <c r="G100" s="197"/>
      <c r="H100" s="197"/>
      <c r="I100" s="197"/>
      <c r="J100" s="198">
        <f>J129</f>
        <v>0</v>
      </c>
      <c r="K100" s="134"/>
      <c r="L100" s="199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5"/>
      <c r="C101" s="134"/>
      <c r="D101" s="196" t="s">
        <v>5443</v>
      </c>
      <c r="E101" s="197"/>
      <c r="F101" s="197"/>
      <c r="G101" s="197"/>
      <c r="H101" s="197"/>
      <c r="I101" s="197"/>
      <c r="J101" s="198">
        <f>J156</f>
        <v>0</v>
      </c>
      <c r="K101" s="134"/>
      <c r="L101" s="199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95"/>
      <c r="C102" s="134"/>
      <c r="D102" s="196" t="s">
        <v>5444</v>
      </c>
      <c r="E102" s="197"/>
      <c r="F102" s="197"/>
      <c r="G102" s="197"/>
      <c r="H102" s="197"/>
      <c r="I102" s="197"/>
      <c r="J102" s="198">
        <f>J191</f>
        <v>0</v>
      </c>
      <c r="K102" s="134"/>
      <c r="L102" s="199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95"/>
      <c r="C103" s="134"/>
      <c r="D103" s="196" t="s">
        <v>5445</v>
      </c>
      <c r="E103" s="197"/>
      <c r="F103" s="197"/>
      <c r="G103" s="197"/>
      <c r="H103" s="197"/>
      <c r="I103" s="197"/>
      <c r="J103" s="198">
        <f>J227</f>
        <v>0</v>
      </c>
      <c r="K103" s="134"/>
      <c r="L103" s="199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95"/>
      <c r="C104" s="134"/>
      <c r="D104" s="196" t="s">
        <v>5446</v>
      </c>
      <c r="E104" s="197"/>
      <c r="F104" s="197"/>
      <c r="G104" s="197"/>
      <c r="H104" s="197"/>
      <c r="I104" s="197"/>
      <c r="J104" s="198">
        <f>J256</f>
        <v>0</v>
      </c>
      <c r="K104" s="134"/>
      <c r="L104" s="199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95"/>
      <c r="C105" s="134"/>
      <c r="D105" s="196" t="s">
        <v>5447</v>
      </c>
      <c r="E105" s="197"/>
      <c r="F105" s="197"/>
      <c r="G105" s="197"/>
      <c r="H105" s="197"/>
      <c r="I105" s="197"/>
      <c r="J105" s="198">
        <f>J297</f>
        <v>0</v>
      </c>
      <c r="K105" s="134"/>
      <c r="L105" s="199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2" customFormat="1" ht="21.84" customHeight="1">
      <c r="A106" s="39"/>
      <c r="B106" s="40"/>
      <c r="C106" s="41"/>
      <c r="D106" s="41"/>
      <c r="E106" s="41"/>
      <c r="F106" s="41"/>
      <c r="G106" s="41"/>
      <c r="H106" s="41"/>
      <c r="I106" s="41"/>
      <c r="J106" s="41"/>
      <c r="K106" s="41"/>
      <c r="L106" s="64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</row>
    <row r="107" s="2" customFormat="1" ht="6.96" customHeight="1">
      <c r="A107" s="39"/>
      <c r="B107" s="67"/>
      <c r="C107" s="68"/>
      <c r="D107" s="68"/>
      <c r="E107" s="68"/>
      <c r="F107" s="68"/>
      <c r="G107" s="68"/>
      <c r="H107" s="68"/>
      <c r="I107" s="68"/>
      <c r="J107" s="68"/>
      <c r="K107" s="68"/>
      <c r="L107" s="64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</row>
    <row r="111" s="2" customFormat="1" ht="6.96" customHeight="1">
      <c r="A111" s="39"/>
      <c r="B111" s="69"/>
      <c r="C111" s="70"/>
      <c r="D111" s="70"/>
      <c r="E111" s="70"/>
      <c r="F111" s="70"/>
      <c r="G111" s="70"/>
      <c r="H111" s="70"/>
      <c r="I111" s="70"/>
      <c r="J111" s="70"/>
      <c r="K111" s="70"/>
      <c r="L111" s="64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</row>
    <row r="112" s="2" customFormat="1" ht="24.96" customHeight="1">
      <c r="A112" s="39"/>
      <c r="B112" s="40"/>
      <c r="C112" s="24" t="s">
        <v>174</v>
      </c>
      <c r="D112" s="41"/>
      <c r="E112" s="41"/>
      <c r="F112" s="41"/>
      <c r="G112" s="41"/>
      <c r="H112" s="41"/>
      <c r="I112" s="41"/>
      <c r="J112" s="41"/>
      <c r="K112" s="41"/>
      <c r="L112" s="64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</row>
    <row r="113" s="2" customFormat="1" ht="6.96" customHeight="1">
      <c r="A113" s="39"/>
      <c r="B113" s="40"/>
      <c r="C113" s="41"/>
      <c r="D113" s="41"/>
      <c r="E113" s="41"/>
      <c r="F113" s="41"/>
      <c r="G113" s="41"/>
      <c r="H113" s="41"/>
      <c r="I113" s="41"/>
      <c r="J113" s="41"/>
      <c r="K113" s="41"/>
      <c r="L113" s="64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</row>
    <row r="114" s="2" customFormat="1" ht="12" customHeight="1">
      <c r="A114" s="39"/>
      <c r="B114" s="40"/>
      <c r="C114" s="33" t="s">
        <v>16</v>
      </c>
      <c r="D114" s="41"/>
      <c r="E114" s="41"/>
      <c r="F114" s="41"/>
      <c r="G114" s="41"/>
      <c r="H114" s="41"/>
      <c r="I114" s="41"/>
      <c r="J114" s="41"/>
      <c r="K114" s="41"/>
      <c r="L114" s="64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</row>
    <row r="115" s="2" customFormat="1" ht="16.5" customHeight="1">
      <c r="A115" s="39"/>
      <c r="B115" s="40"/>
      <c r="C115" s="41"/>
      <c r="D115" s="41"/>
      <c r="E115" s="184" t="str">
        <f>E7</f>
        <v>Nové Město pod Smrkem</v>
      </c>
      <c r="F115" s="33"/>
      <c r="G115" s="33"/>
      <c r="H115" s="33"/>
      <c r="I115" s="41"/>
      <c r="J115" s="41"/>
      <c r="K115" s="41"/>
      <c r="L115" s="64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</row>
    <row r="116" s="1" customFormat="1" ht="12" customHeight="1">
      <c r="B116" s="22"/>
      <c r="C116" s="33" t="s">
        <v>123</v>
      </c>
      <c r="D116" s="23"/>
      <c r="E116" s="23"/>
      <c r="F116" s="23"/>
      <c r="G116" s="23"/>
      <c r="H116" s="23"/>
      <c r="I116" s="23"/>
      <c r="J116" s="23"/>
      <c r="K116" s="23"/>
      <c r="L116" s="21"/>
    </row>
    <row r="117" s="2" customFormat="1" ht="16.5" customHeight="1">
      <c r="A117" s="39"/>
      <c r="B117" s="40"/>
      <c r="C117" s="41"/>
      <c r="D117" s="41"/>
      <c r="E117" s="184" t="s">
        <v>124</v>
      </c>
      <c r="F117" s="41"/>
      <c r="G117" s="41"/>
      <c r="H117" s="41"/>
      <c r="I117" s="41"/>
      <c r="J117" s="41"/>
      <c r="K117" s="41"/>
      <c r="L117" s="64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</row>
    <row r="118" s="2" customFormat="1" ht="12" customHeight="1">
      <c r="A118" s="39"/>
      <c r="B118" s="40"/>
      <c r="C118" s="33" t="s">
        <v>125</v>
      </c>
      <c r="D118" s="41"/>
      <c r="E118" s="41"/>
      <c r="F118" s="41"/>
      <c r="G118" s="41"/>
      <c r="H118" s="41"/>
      <c r="I118" s="41"/>
      <c r="J118" s="41"/>
      <c r="K118" s="41"/>
      <c r="L118" s="64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</row>
    <row r="119" s="2" customFormat="1" ht="16.5" customHeight="1">
      <c r="A119" s="39"/>
      <c r="B119" s="40"/>
      <c r="C119" s="41"/>
      <c r="D119" s="41"/>
      <c r="E119" s="77" t="str">
        <f>E11</f>
        <v>SO 10_5 - Vytápění</v>
      </c>
      <c r="F119" s="41"/>
      <c r="G119" s="41"/>
      <c r="H119" s="41"/>
      <c r="I119" s="41"/>
      <c r="J119" s="41"/>
      <c r="K119" s="41"/>
      <c r="L119" s="64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</row>
    <row r="120" s="2" customFormat="1" ht="6.96" customHeight="1">
      <c r="A120" s="39"/>
      <c r="B120" s="40"/>
      <c r="C120" s="41"/>
      <c r="D120" s="41"/>
      <c r="E120" s="41"/>
      <c r="F120" s="41"/>
      <c r="G120" s="41"/>
      <c r="H120" s="41"/>
      <c r="I120" s="41"/>
      <c r="J120" s="41"/>
      <c r="K120" s="41"/>
      <c r="L120" s="64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</row>
    <row r="121" s="2" customFormat="1" ht="12" customHeight="1">
      <c r="A121" s="39"/>
      <c r="B121" s="40"/>
      <c r="C121" s="33" t="s">
        <v>20</v>
      </c>
      <c r="D121" s="41"/>
      <c r="E121" s="41"/>
      <c r="F121" s="28" t="str">
        <f>F14</f>
        <v>č.p. 1690, 1691/5, 1691/1, 1691/9</v>
      </c>
      <c r="G121" s="41"/>
      <c r="H121" s="41"/>
      <c r="I121" s="33" t="s">
        <v>22</v>
      </c>
      <c r="J121" s="80" t="str">
        <f>IF(J14="","",J14)</f>
        <v>8. 11. 2021</v>
      </c>
      <c r="K121" s="41"/>
      <c r="L121" s="64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</row>
    <row r="122" s="2" customFormat="1" ht="6.96" customHeight="1">
      <c r="A122" s="39"/>
      <c r="B122" s="40"/>
      <c r="C122" s="41"/>
      <c r="D122" s="41"/>
      <c r="E122" s="41"/>
      <c r="F122" s="41"/>
      <c r="G122" s="41"/>
      <c r="H122" s="41"/>
      <c r="I122" s="41"/>
      <c r="J122" s="41"/>
      <c r="K122" s="41"/>
      <c r="L122" s="64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</row>
    <row r="123" s="2" customFormat="1" ht="40.05" customHeight="1">
      <c r="A123" s="39"/>
      <c r="B123" s="40"/>
      <c r="C123" s="33" t="s">
        <v>24</v>
      </c>
      <c r="D123" s="41"/>
      <c r="E123" s="41"/>
      <c r="F123" s="28" t="str">
        <f>E17</f>
        <v>Správa železnic, so, Dlážděná 1003/7, Praha</v>
      </c>
      <c r="G123" s="41"/>
      <c r="H123" s="41"/>
      <c r="I123" s="33" t="s">
        <v>29</v>
      </c>
      <c r="J123" s="37" t="str">
        <f>E23</f>
        <v>PRODIN a.s., K Vápence 2745, Pardubice</v>
      </c>
      <c r="K123" s="41"/>
      <c r="L123" s="64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</row>
    <row r="124" s="2" customFormat="1" ht="15.15" customHeight="1">
      <c r="A124" s="39"/>
      <c r="B124" s="40"/>
      <c r="C124" s="33" t="s">
        <v>27</v>
      </c>
      <c r="D124" s="41"/>
      <c r="E124" s="41"/>
      <c r="F124" s="28" t="str">
        <f>IF(E20="","",E20)</f>
        <v>Vyplň údaj</v>
      </c>
      <c r="G124" s="41"/>
      <c r="H124" s="41"/>
      <c r="I124" s="33" t="s">
        <v>31</v>
      </c>
      <c r="J124" s="37" t="str">
        <f>E26</f>
        <v xml:space="preserve"> </v>
      </c>
      <c r="K124" s="41"/>
      <c r="L124" s="64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</row>
    <row r="125" s="2" customFormat="1" ht="10.32" customHeight="1">
      <c r="A125" s="39"/>
      <c r="B125" s="40"/>
      <c r="C125" s="41"/>
      <c r="D125" s="41"/>
      <c r="E125" s="41"/>
      <c r="F125" s="41"/>
      <c r="G125" s="41"/>
      <c r="H125" s="41"/>
      <c r="I125" s="41"/>
      <c r="J125" s="41"/>
      <c r="K125" s="41"/>
      <c r="L125" s="64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</row>
    <row r="126" s="11" customFormat="1" ht="29.28" customHeight="1">
      <c r="A126" s="200"/>
      <c r="B126" s="201"/>
      <c r="C126" s="202" t="s">
        <v>175</v>
      </c>
      <c r="D126" s="203" t="s">
        <v>58</v>
      </c>
      <c r="E126" s="203" t="s">
        <v>54</v>
      </c>
      <c r="F126" s="203" t="s">
        <v>55</v>
      </c>
      <c r="G126" s="203" t="s">
        <v>176</v>
      </c>
      <c r="H126" s="203" t="s">
        <v>177</v>
      </c>
      <c r="I126" s="203" t="s">
        <v>178</v>
      </c>
      <c r="J126" s="204" t="s">
        <v>136</v>
      </c>
      <c r="K126" s="205" t="s">
        <v>179</v>
      </c>
      <c r="L126" s="206"/>
      <c r="M126" s="101" t="s">
        <v>1</v>
      </c>
      <c r="N126" s="102" t="s">
        <v>37</v>
      </c>
      <c r="O126" s="102" t="s">
        <v>180</v>
      </c>
      <c r="P126" s="102" t="s">
        <v>181</v>
      </c>
      <c r="Q126" s="102" t="s">
        <v>182</v>
      </c>
      <c r="R126" s="102" t="s">
        <v>183</v>
      </c>
      <c r="S126" s="102" t="s">
        <v>184</v>
      </c>
      <c r="T126" s="103" t="s">
        <v>185</v>
      </c>
      <c r="U126" s="200"/>
      <c r="V126" s="200"/>
      <c r="W126" s="200"/>
      <c r="X126" s="200"/>
      <c r="Y126" s="200"/>
      <c r="Z126" s="200"/>
      <c r="AA126" s="200"/>
      <c r="AB126" s="200"/>
      <c r="AC126" s="200"/>
      <c r="AD126" s="200"/>
      <c r="AE126" s="200"/>
    </row>
    <row r="127" s="2" customFormat="1" ht="22.8" customHeight="1">
      <c r="A127" s="39"/>
      <c r="B127" s="40"/>
      <c r="C127" s="108" t="s">
        <v>186</v>
      </c>
      <c r="D127" s="41"/>
      <c r="E127" s="41"/>
      <c r="F127" s="41"/>
      <c r="G127" s="41"/>
      <c r="H127" s="41"/>
      <c r="I127" s="41"/>
      <c r="J127" s="207">
        <f>BK127</f>
        <v>0</v>
      </c>
      <c r="K127" s="41"/>
      <c r="L127" s="45"/>
      <c r="M127" s="104"/>
      <c r="N127" s="208"/>
      <c r="O127" s="105"/>
      <c r="P127" s="209">
        <f>P128</f>
        <v>0</v>
      </c>
      <c r="Q127" s="105"/>
      <c r="R127" s="209">
        <f>R128</f>
        <v>0.40249776839999996</v>
      </c>
      <c r="S127" s="105"/>
      <c r="T127" s="210">
        <f>T128</f>
        <v>0</v>
      </c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T127" s="18" t="s">
        <v>72</v>
      </c>
      <c r="AU127" s="18" t="s">
        <v>138</v>
      </c>
      <c r="BK127" s="211">
        <f>BK128</f>
        <v>0</v>
      </c>
    </row>
    <row r="128" s="12" customFormat="1" ht="25.92" customHeight="1">
      <c r="A128" s="12"/>
      <c r="B128" s="212"/>
      <c r="C128" s="213"/>
      <c r="D128" s="214" t="s">
        <v>72</v>
      </c>
      <c r="E128" s="215" t="s">
        <v>1990</v>
      </c>
      <c r="F128" s="215" t="s">
        <v>1991</v>
      </c>
      <c r="G128" s="213"/>
      <c r="H128" s="213"/>
      <c r="I128" s="216"/>
      <c r="J128" s="217">
        <f>BK128</f>
        <v>0</v>
      </c>
      <c r="K128" s="213"/>
      <c r="L128" s="218"/>
      <c r="M128" s="219"/>
      <c r="N128" s="220"/>
      <c r="O128" s="220"/>
      <c r="P128" s="221">
        <f>P129+P156+P191+P227+P256+P297</f>
        <v>0</v>
      </c>
      <c r="Q128" s="220"/>
      <c r="R128" s="221">
        <f>R129+R156+R191+R227+R256+R297</f>
        <v>0.40249776839999996</v>
      </c>
      <c r="S128" s="220"/>
      <c r="T128" s="222">
        <f>T129+T156+T191+T227+T256+T297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223" t="s">
        <v>82</v>
      </c>
      <c r="AT128" s="224" t="s">
        <v>72</v>
      </c>
      <c r="AU128" s="224" t="s">
        <v>73</v>
      </c>
      <c r="AY128" s="223" t="s">
        <v>189</v>
      </c>
      <c r="BK128" s="225">
        <f>BK129+BK156+BK191+BK227+BK256+BK297</f>
        <v>0</v>
      </c>
    </row>
    <row r="129" s="12" customFormat="1" ht="22.8" customHeight="1">
      <c r="A129" s="12"/>
      <c r="B129" s="212"/>
      <c r="C129" s="213"/>
      <c r="D129" s="214" t="s">
        <v>72</v>
      </c>
      <c r="E129" s="226" t="s">
        <v>2175</v>
      </c>
      <c r="F129" s="226" t="s">
        <v>2176</v>
      </c>
      <c r="G129" s="213"/>
      <c r="H129" s="213"/>
      <c r="I129" s="216"/>
      <c r="J129" s="227">
        <f>BK129</f>
        <v>0</v>
      </c>
      <c r="K129" s="213"/>
      <c r="L129" s="218"/>
      <c r="M129" s="219"/>
      <c r="N129" s="220"/>
      <c r="O129" s="220"/>
      <c r="P129" s="221">
        <f>SUM(P130:P155)</f>
        <v>0</v>
      </c>
      <c r="Q129" s="220"/>
      <c r="R129" s="221">
        <f>SUM(R130:R155)</f>
        <v>0.0085500000000000003</v>
      </c>
      <c r="S129" s="220"/>
      <c r="T129" s="222">
        <f>SUM(T130:T155)</f>
        <v>0</v>
      </c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R129" s="223" t="s">
        <v>82</v>
      </c>
      <c r="AT129" s="224" t="s">
        <v>72</v>
      </c>
      <c r="AU129" s="224" t="s">
        <v>80</v>
      </c>
      <c r="AY129" s="223" t="s">
        <v>189</v>
      </c>
      <c r="BK129" s="225">
        <f>SUM(BK130:BK155)</f>
        <v>0</v>
      </c>
    </row>
    <row r="130" s="2" customFormat="1" ht="33" customHeight="1">
      <c r="A130" s="39"/>
      <c r="B130" s="40"/>
      <c r="C130" s="228" t="s">
        <v>80</v>
      </c>
      <c r="D130" s="228" t="s">
        <v>191</v>
      </c>
      <c r="E130" s="229" t="s">
        <v>5448</v>
      </c>
      <c r="F130" s="230" t="s">
        <v>5449</v>
      </c>
      <c r="G130" s="231" t="s">
        <v>466</v>
      </c>
      <c r="H130" s="232">
        <v>150</v>
      </c>
      <c r="I130" s="233"/>
      <c r="J130" s="234">
        <f>ROUND(I130*H130,2)</f>
        <v>0</v>
      </c>
      <c r="K130" s="235"/>
      <c r="L130" s="45"/>
      <c r="M130" s="236" t="s">
        <v>1</v>
      </c>
      <c r="N130" s="237" t="s">
        <v>38</v>
      </c>
      <c r="O130" s="92"/>
      <c r="P130" s="238">
        <f>O130*H130</f>
        <v>0</v>
      </c>
      <c r="Q130" s="238">
        <v>5.7000000000000003E-05</v>
      </c>
      <c r="R130" s="238">
        <f>Q130*H130</f>
        <v>0.0085500000000000003</v>
      </c>
      <c r="S130" s="238">
        <v>0</v>
      </c>
      <c r="T130" s="239">
        <f>S130*H130</f>
        <v>0</v>
      </c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R130" s="240" t="s">
        <v>306</v>
      </c>
      <c r="AT130" s="240" t="s">
        <v>191</v>
      </c>
      <c r="AU130" s="240" t="s">
        <v>82</v>
      </c>
      <c r="AY130" s="18" t="s">
        <v>189</v>
      </c>
      <c r="BE130" s="241">
        <f>IF(N130="základní",J130,0)</f>
        <v>0</v>
      </c>
      <c r="BF130" s="241">
        <f>IF(N130="snížená",J130,0)</f>
        <v>0</v>
      </c>
      <c r="BG130" s="241">
        <f>IF(N130="zákl. přenesená",J130,0)</f>
        <v>0</v>
      </c>
      <c r="BH130" s="241">
        <f>IF(N130="sníž. přenesená",J130,0)</f>
        <v>0</v>
      </c>
      <c r="BI130" s="241">
        <f>IF(N130="nulová",J130,0)</f>
        <v>0</v>
      </c>
      <c r="BJ130" s="18" t="s">
        <v>80</v>
      </c>
      <c r="BK130" s="241">
        <f>ROUND(I130*H130,2)</f>
        <v>0</v>
      </c>
      <c r="BL130" s="18" t="s">
        <v>306</v>
      </c>
      <c r="BM130" s="240" t="s">
        <v>5450</v>
      </c>
    </row>
    <row r="131" s="2" customFormat="1">
      <c r="A131" s="39"/>
      <c r="B131" s="40"/>
      <c r="C131" s="41"/>
      <c r="D131" s="242" t="s">
        <v>197</v>
      </c>
      <c r="E131" s="41"/>
      <c r="F131" s="243" t="s">
        <v>5449</v>
      </c>
      <c r="G131" s="41"/>
      <c r="H131" s="41"/>
      <c r="I131" s="244"/>
      <c r="J131" s="41"/>
      <c r="K131" s="41"/>
      <c r="L131" s="45"/>
      <c r="M131" s="245"/>
      <c r="N131" s="246"/>
      <c r="O131" s="92"/>
      <c r="P131" s="92"/>
      <c r="Q131" s="92"/>
      <c r="R131" s="92"/>
      <c r="S131" s="92"/>
      <c r="T131" s="93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T131" s="18" t="s">
        <v>197</v>
      </c>
      <c r="AU131" s="18" t="s">
        <v>82</v>
      </c>
    </row>
    <row r="132" s="2" customFormat="1">
      <c r="A132" s="39"/>
      <c r="B132" s="40"/>
      <c r="C132" s="41"/>
      <c r="D132" s="247" t="s">
        <v>198</v>
      </c>
      <c r="E132" s="41"/>
      <c r="F132" s="248" t="s">
        <v>5451</v>
      </c>
      <c r="G132" s="41"/>
      <c r="H132" s="41"/>
      <c r="I132" s="244"/>
      <c r="J132" s="41"/>
      <c r="K132" s="41"/>
      <c r="L132" s="45"/>
      <c r="M132" s="245"/>
      <c r="N132" s="246"/>
      <c r="O132" s="92"/>
      <c r="P132" s="92"/>
      <c r="Q132" s="92"/>
      <c r="R132" s="92"/>
      <c r="S132" s="92"/>
      <c r="T132" s="93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T132" s="18" t="s">
        <v>198</v>
      </c>
      <c r="AU132" s="18" t="s">
        <v>82</v>
      </c>
    </row>
    <row r="133" s="14" customFormat="1">
      <c r="A133" s="14"/>
      <c r="B133" s="259"/>
      <c r="C133" s="260"/>
      <c r="D133" s="242" t="s">
        <v>200</v>
      </c>
      <c r="E133" s="261" t="s">
        <v>1</v>
      </c>
      <c r="F133" s="262" t="s">
        <v>5452</v>
      </c>
      <c r="G133" s="260"/>
      <c r="H133" s="263">
        <v>150</v>
      </c>
      <c r="I133" s="264"/>
      <c r="J133" s="260"/>
      <c r="K133" s="260"/>
      <c r="L133" s="265"/>
      <c r="M133" s="266"/>
      <c r="N133" s="267"/>
      <c r="O133" s="267"/>
      <c r="P133" s="267"/>
      <c r="Q133" s="267"/>
      <c r="R133" s="267"/>
      <c r="S133" s="267"/>
      <c r="T133" s="268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T133" s="269" t="s">
        <v>200</v>
      </c>
      <c r="AU133" s="269" t="s">
        <v>82</v>
      </c>
      <c r="AV133" s="14" t="s">
        <v>82</v>
      </c>
      <c r="AW133" s="14" t="s">
        <v>30</v>
      </c>
      <c r="AX133" s="14" t="s">
        <v>73</v>
      </c>
      <c r="AY133" s="269" t="s">
        <v>189</v>
      </c>
    </row>
    <row r="134" s="15" customFormat="1">
      <c r="A134" s="15"/>
      <c r="B134" s="270"/>
      <c r="C134" s="271"/>
      <c r="D134" s="242" t="s">
        <v>200</v>
      </c>
      <c r="E134" s="272" t="s">
        <v>1</v>
      </c>
      <c r="F134" s="273" t="s">
        <v>207</v>
      </c>
      <c r="G134" s="271"/>
      <c r="H134" s="274">
        <v>150</v>
      </c>
      <c r="I134" s="275"/>
      <c r="J134" s="271"/>
      <c r="K134" s="271"/>
      <c r="L134" s="276"/>
      <c r="M134" s="277"/>
      <c r="N134" s="278"/>
      <c r="O134" s="278"/>
      <c r="P134" s="278"/>
      <c r="Q134" s="278"/>
      <c r="R134" s="278"/>
      <c r="S134" s="278"/>
      <c r="T134" s="279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T134" s="280" t="s">
        <v>200</v>
      </c>
      <c r="AU134" s="280" t="s">
        <v>82</v>
      </c>
      <c r="AV134" s="15" t="s">
        <v>195</v>
      </c>
      <c r="AW134" s="15" t="s">
        <v>30</v>
      </c>
      <c r="AX134" s="15" t="s">
        <v>80</v>
      </c>
      <c r="AY134" s="280" t="s">
        <v>189</v>
      </c>
    </row>
    <row r="135" s="2" customFormat="1" ht="24.15" customHeight="1">
      <c r="A135" s="39"/>
      <c r="B135" s="40"/>
      <c r="C135" s="281" t="s">
        <v>82</v>
      </c>
      <c r="D135" s="281" t="s">
        <v>273</v>
      </c>
      <c r="E135" s="282" t="s">
        <v>5453</v>
      </c>
      <c r="F135" s="283" t="s">
        <v>5454</v>
      </c>
      <c r="G135" s="284" t="s">
        <v>466</v>
      </c>
      <c r="H135" s="285">
        <v>66</v>
      </c>
      <c r="I135" s="286"/>
      <c r="J135" s="287">
        <f>ROUND(I135*H135,2)</f>
        <v>0</v>
      </c>
      <c r="K135" s="288"/>
      <c r="L135" s="289"/>
      <c r="M135" s="290" t="s">
        <v>1</v>
      </c>
      <c r="N135" s="291" t="s">
        <v>38</v>
      </c>
      <c r="O135" s="92"/>
      <c r="P135" s="238">
        <f>O135*H135</f>
        <v>0</v>
      </c>
      <c r="Q135" s="238">
        <v>0</v>
      </c>
      <c r="R135" s="238">
        <f>Q135*H135</f>
        <v>0</v>
      </c>
      <c r="S135" s="238">
        <v>0</v>
      </c>
      <c r="T135" s="239">
        <f>S135*H135</f>
        <v>0</v>
      </c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R135" s="240" t="s">
        <v>471</v>
      </c>
      <c r="AT135" s="240" t="s">
        <v>273</v>
      </c>
      <c r="AU135" s="240" t="s">
        <v>82</v>
      </c>
      <c r="AY135" s="18" t="s">
        <v>189</v>
      </c>
      <c r="BE135" s="241">
        <f>IF(N135="základní",J135,0)</f>
        <v>0</v>
      </c>
      <c r="BF135" s="241">
        <f>IF(N135="snížená",J135,0)</f>
        <v>0</v>
      </c>
      <c r="BG135" s="241">
        <f>IF(N135="zákl. přenesená",J135,0)</f>
        <v>0</v>
      </c>
      <c r="BH135" s="241">
        <f>IF(N135="sníž. přenesená",J135,0)</f>
        <v>0</v>
      </c>
      <c r="BI135" s="241">
        <f>IF(N135="nulová",J135,0)</f>
        <v>0</v>
      </c>
      <c r="BJ135" s="18" t="s">
        <v>80</v>
      </c>
      <c r="BK135" s="241">
        <f>ROUND(I135*H135,2)</f>
        <v>0</v>
      </c>
      <c r="BL135" s="18" t="s">
        <v>306</v>
      </c>
      <c r="BM135" s="240" t="s">
        <v>5455</v>
      </c>
    </row>
    <row r="136" s="2" customFormat="1">
      <c r="A136" s="39"/>
      <c r="B136" s="40"/>
      <c r="C136" s="41"/>
      <c r="D136" s="242" t="s">
        <v>197</v>
      </c>
      <c r="E136" s="41"/>
      <c r="F136" s="243" t="s">
        <v>5454</v>
      </c>
      <c r="G136" s="41"/>
      <c r="H136" s="41"/>
      <c r="I136" s="244"/>
      <c r="J136" s="41"/>
      <c r="K136" s="41"/>
      <c r="L136" s="45"/>
      <c r="M136" s="245"/>
      <c r="N136" s="246"/>
      <c r="O136" s="92"/>
      <c r="P136" s="92"/>
      <c r="Q136" s="92"/>
      <c r="R136" s="92"/>
      <c r="S136" s="92"/>
      <c r="T136" s="93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T136" s="18" t="s">
        <v>197</v>
      </c>
      <c r="AU136" s="18" t="s">
        <v>82</v>
      </c>
    </row>
    <row r="137" s="14" customFormat="1">
      <c r="A137" s="14"/>
      <c r="B137" s="259"/>
      <c r="C137" s="260"/>
      <c r="D137" s="242" t="s">
        <v>200</v>
      </c>
      <c r="E137" s="261" t="s">
        <v>1</v>
      </c>
      <c r="F137" s="262" t="s">
        <v>5456</v>
      </c>
      <c r="G137" s="260"/>
      <c r="H137" s="263">
        <v>66</v>
      </c>
      <c r="I137" s="264"/>
      <c r="J137" s="260"/>
      <c r="K137" s="260"/>
      <c r="L137" s="265"/>
      <c r="M137" s="266"/>
      <c r="N137" s="267"/>
      <c r="O137" s="267"/>
      <c r="P137" s="267"/>
      <c r="Q137" s="267"/>
      <c r="R137" s="267"/>
      <c r="S137" s="267"/>
      <c r="T137" s="268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T137" s="269" t="s">
        <v>200</v>
      </c>
      <c r="AU137" s="269" t="s">
        <v>82</v>
      </c>
      <c r="AV137" s="14" t="s">
        <v>82</v>
      </c>
      <c r="AW137" s="14" t="s">
        <v>30</v>
      </c>
      <c r="AX137" s="14" t="s">
        <v>80</v>
      </c>
      <c r="AY137" s="269" t="s">
        <v>189</v>
      </c>
    </row>
    <row r="138" s="2" customFormat="1" ht="24.15" customHeight="1">
      <c r="A138" s="39"/>
      <c r="B138" s="40"/>
      <c r="C138" s="281" t="s">
        <v>214</v>
      </c>
      <c r="D138" s="281" t="s">
        <v>273</v>
      </c>
      <c r="E138" s="282" t="s">
        <v>5457</v>
      </c>
      <c r="F138" s="283" t="s">
        <v>5458</v>
      </c>
      <c r="G138" s="284" t="s">
        <v>466</v>
      </c>
      <c r="H138" s="285">
        <v>26.399999999999999</v>
      </c>
      <c r="I138" s="286"/>
      <c r="J138" s="287">
        <f>ROUND(I138*H138,2)</f>
        <v>0</v>
      </c>
      <c r="K138" s="288"/>
      <c r="L138" s="289"/>
      <c r="M138" s="290" t="s">
        <v>1</v>
      </c>
      <c r="N138" s="291" t="s">
        <v>38</v>
      </c>
      <c r="O138" s="92"/>
      <c r="P138" s="238">
        <f>O138*H138</f>
        <v>0</v>
      </c>
      <c r="Q138" s="238">
        <v>0</v>
      </c>
      <c r="R138" s="238">
        <f>Q138*H138</f>
        <v>0</v>
      </c>
      <c r="S138" s="238">
        <v>0</v>
      </c>
      <c r="T138" s="239">
        <f>S138*H138</f>
        <v>0</v>
      </c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R138" s="240" t="s">
        <v>471</v>
      </c>
      <c r="AT138" s="240" t="s">
        <v>273</v>
      </c>
      <c r="AU138" s="240" t="s">
        <v>82</v>
      </c>
      <c r="AY138" s="18" t="s">
        <v>189</v>
      </c>
      <c r="BE138" s="241">
        <f>IF(N138="základní",J138,0)</f>
        <v>0</v>
      </c>
      <c r="BF138" s="241">
        <f>IF(N138="snížená",J138,0)</f>
        <v>0</v>
      </c>
      <c r="BG138" s="241">
        <f>IF(N138="zákl. přenesená",J138,0)</f>
        <v>0</v>
      </c>
      <c r="BH138" s="241">
        <f>IF(N138="sníž. přenesená",J138,0)</f>
        <v>0</v>
      </c>
      <c r="BI138" s="241">
        <f>IF(N138="nulová",J138,0)</f>
        <v>0</v>
      </c>
      <c r="BJ138" s="18" t="s">
        <v>80</v>
      </c>
      <c r="BK138" s="241">
        <f>ROUND(I138*H138,2)</f>
        <v>0</v>
      </c>
      <c r="BL138" s="18" t="s">
        <v>306</v>
      </c>
      <c r="BM138" s="240" t="s">
        <v>5459</v>
      </c>
    </row>
    <row r="139" s="2" customFormat="1">
      <c r="A139" s="39"/>
      <c r="B139" s="40"/>
      <c r="C139" s="41"/>
      <c r="D139" s="242" t="s">
        <v>197</v>
      </c>
      <c r="E139" s="41"/>
      <c r="F139" s="243" t="s">
        <v>5458</v>
      </c>
      <c r="G139" s="41"/>
      <c r="H139" s="41"/>
      <c r="I139" s="244"/>
      <c r="J139" s="41"/>
      <c r="K139" s="41"/>
      <c r="L139" s="45"/>
      <c r="M139" s="245"/>
      <c r="N139" s="246"/>
      <c r="O139" s="92"/>
      <c r="P139" s="92"/>
      <c r="Q139" s="92"/>
      <c r="R139" s="92"/>
      <c r="S139" s="92"/>
      <c r="T139" s="93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T139" s="18" t="s">
        <v>197</v>
      </c>
      <c r="AU139" s="18" t="s">
        <v>82</v>
      </c>
    </row>
    <row r="140" s="14" customFormat="1">
      <c r="A140" s="14"/>
      <c r="B140" s="259"/>
      <c r="C140" s="260"/>
      <c r="D140" s="242" t="s">
        <v>200</v>
      </c>
      <c r="E140" s="261" t="s">
        <v>1</v>
      </c>
      <c r="F140" s="262" t="s">
        <v>5460</v>
      </c>
      <c r="G140" s="260"/>
      <c r="H140" s="263">
        <v>26.399999999999999</v>
      </c>
      <c r="I140" s="264"/>
      <c r="J140" s="260"/>
      <c r="K140" s="260"/>
      <c r="L140" s="265"/>
      <c r="M140" s="266"/>
      <c r="N140" s="267"/>
      <c r="O140" s="267"/>
      <c r="P140" s="267"/>
      <c r="Q140" s="267"/>
      <c r="R140" s="267"/>
      <c r="S140" s="267"/>
      <c r="T140" s="268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T140" s="269" t="s">
        <v>200</v>
      </c>
      <c r="AU140" s="269" t="s">
        <v>82</v>
      </c>
      <c r="AV140" s="14" t="s">
        <v>82</v>
      </c>
      <c r="AW140" s="14" t="s">
        <v>30</v>
      </c>
      <c r="AX140" s="14" t="s">
        <v>80</v>
      </c>
      <c r="AY140" s="269" t="s">
        <v>189</v>
      </c>
    </row>
    <row r="141" s="2" customFormat="1" ht="24.15" customHeight="1">
      <c r="A141" s="39"/>
      <c r="B141" s="40"/>
      <c r="C141" s="281" t="s">
        <v>195</v>
      </c>
      <c r="D141" s="281" t="s">
        <v>273</v>
      </c>
      <c r="E141" s="282" t="s">
        <v>5461</v>
      </c>
      <c r="F141" s="283" t="s">
        <v>5462</v>
      </c>
      <c r="G141" s="284" t="s">
        <v>466</v>
      </c>
      <c r="H141" s="285">
        <v>52.799999999999997</v>
      </c>
      <c r="I141" s="286"/>
      <c r="J141" s="287">
        <f>ROUND(I141*H141,2)</f>
        <v>0</v>
      </c>
      <c r="K141" s="288"/>
      <c r="L141" s="289"/>
      <c r="M141" s="290" t="s">
        <v>1</v>
      </c>
      <c r="N141" s="291" t="s">
        <v>38</v>
      </c>
      <c r="O141" s="92"/>
      <c r="P141" s="238">
        <f>O141*H141</f>
        <v>0</v>
      </c>
      <c r="Q141" s="238">
        <v>0</v>
      </c>
      <c r="R141" s="238">
        <f>Q141*H141</f>
        <v>0</v>
      </c>
      <c r="S141" s="238">
        <v>0</v>
      </c>
      <c r="T141" s="239">
        <f>S141*H141</f>
        <v>0</v>
      </c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R141" s="240" t="s">
        <v>471</v>
      </c>
      <c r="AT141" s="240" t="s">
        <v>273</v>
      </c>
      <c r="AU141" s="240" t="s">
        <v>82</v>
      </c>
      <c r="AY141" s="18" t="s">
        <v>189</v>
      </c>
      <c r="BE141" s="241">
        <f>IF(N141="základní",J141,0)</f>
        <v>0</v>
      </c>
      <c r="BF141" s="241">
        <f>IF(N141="snížená",J141,0)</f>
        <v>0</v>
      </c>
      <c r="BG141" s="241">
        <f>IF(N141="zákl. přenesená",J141,0)</f>
        <v>0</v>
      </c>
      <c r="BH141" s="241">
        <f>IF(N141="sníž. přenesená",J141,0)</f>
        <v>0</v>
      </c>
      <c r="BI141" s="241">
        <f>IF(N141="nulová",J141,0)</f>
        <v>0</v>
      </c>
      <c r="BJ141" s="18" t="s">
        <v>80</v>
      </c>
      <c r="BK141" s="241">
        <f>ROUND(I141*H141,2)</f>
        <v>0</v>
      </c>
      <c r="BL141" s="18" t="s">
        <v>306</v>
      </c>
      <c r="BM141" s="240" t="s">
        <v>5463</v>
      </c>
    </row>
    <row r="142" s="2" customFormat="1">
      <c r="A142" s="39"/>
      <c r="B142" s="40"/>
      <c r="C142" s="41"/>
      <c r="D142" s="242" t="s">
        <v>197</v>
      </c>
      <c r="E142" s="41"/>
      <c r="F142" s="243" t="s">
        <v>5462</v>
      </c>
      <c r="G142" s="41"/>
      <c r="H142" s="41"/>
      <c r="I142" s="244"/>
      <c r="J142" s="41"/>
      <c r="K142" s="41"/>
      <c r="L142" s="45"/>
      <c r="M142" s="245"/>
      <c r="N142" s="246"/>
      <c r="O142" s="92"/>
      <c r="P142" s="92"/>
      <c r="Q142" s="92"/>
      <c r="R142" s="92"/>
      <c r="S142" s="92"/>
      <c r="T142" s="93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T142" s="18" t="s">
        <v>197</v>
      </c>
      <c r="AU142" s="18" t="s">
        <v>82</v>
      </c>
    </row>
    <row r="143" s="14" customFormat="1">
      <c r="A143" s="14"/>
      <c r="B143" s="259"/>
      <c r="C143" s="260"/>
      <c r="D143" s="242" t="s">
        <v>200</v>
      </c>
      <c r="E143" s="261" t="s">
        <v>1</v>
      </c>
      <c r="F143" s="262" t="s">
        <v>5464</v>
      </c>
      <c r="G143" s="260"/>
      <c r="H143" s="263">
        <v>52.799999999999997</v>
      </c>
      <c r="I143" s="264"/>
      <c r="J143" s="260"/>
      <c r="K143" s="260"/>
      <c r="L143" s="265"/>
      <c r="M143" s="266"/>
      <c r="N143" s="267"/>
      <c r="O143" s="267"/>
      <c r="P143" s="267"/>
      <c r="Q143" s="267"/>
      <c r="R143" s="267"/>
      <c r="S143" s="267"/>
      <c r="T143" s="268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T143" s="269" t="s">
        <v>200</v>
      </c>
      <c r="AU143" s="269" t="s">
        <v>82</v>
      </c>
      <c r="AV143" s="14" t="s">
        <v>82</v>
      </c>
      <c r="AW143" s="14" t="s">
        <v>30</v>
      </c>
      <c r="AX143" s="14" t="s">
        <v>80</v>
      </c>
      <c r="AY143" s="269" t="s">
        <v>189</v>
      </c>
    </row>
    <row r="144" s="2" customFormat="1" ht="24.15" customHeight="1">
      <c r="A144" s="39"/>
      <c r="B144" s="40"/>
      <c r="C144" s="281" t="s">
        <v>226</v>
      </c>
      <c r="D144" s="281" t="s">
        <v>273</v>
      </c>
      <c r="E144" s="282" t="s">
        <v>5465</v>
      </c>
      <c r="F144" s="283" t="s">
        <v>5466</v>
      </c>
      <c r="G144" s="284" t="s">
        <v>466</v>
      </c>
      <c r="H144" s="285">
        <v>19.800000000000001</v>
      </c>
      <c r="I144" s="286"/>
      <c r="J144" s="287">
        <f>ROUND(I144*H144,2)</f>
        <v>0</v>
      </c>
      <c r="K144" s="288"/>
      <c r="L144" s="289"/>
      <c r="M144" s="290" t="s">
        <v>1</v>
      </c>
      <c r="N144" s="291" t="s">
        <v>38</v>
      </c>
      <c r="O144" s="92"/>
      <c r="P144" s="238">
        <f>O144*H144</f>
        <v>0</v>
      </c>
      <c r="Q144" s="238">
        <v>0</v>
      </c>
      <c r="R144" s="238">
        <f>Q144*H144</f>
        <v>0</v>
      </c>
      <c r="S144" s="238">
        <v>0</v>
      </c>
      <c r="T144" s="239">
        <f>S144*H144</f>
        <v>0</v>
      </c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R144" s="240" t="s">
        <v>471</v>
      </c>
      <c r="AT144" s="240" t="s">
        <v>273</v>
      </c>
      <c r="AU144" s="240" t="s">
        <v>82</v>
      </c>
      <c r="AY144" s="18" t="s">
        <v>189</v>
      </c>
      <c r="BE144" s="241">
        <f>IF(N144="základní",J144,0)</f>
        <v>0</v>
      </c>
      <c r="BF144" s="241">
        <f>IF(N144="snížená",J144,0)</f>
        <v>0</v>
      </c>
      <c r="BG144" s="241">
        <f>IF(N144="zákl. přenesená",J144,0)</f>
        <v>0</v>
      </c>
      <c r="BH144" s="241">
        <f>IF(N144="sníž. přenesená",J144,0)</f>
        <v>0</v>
      </c>
      <c r="BI144" s="241">
        <f>IF(N144="nulová",J144,0)</f>
        <v>0</v>
      </c>
      <c r="BJ144" s="18" t="s">
        <v>80</v>
      </c>
      <c r="BK144" s="241">
        <f>ROUND(I144*H144,2)</f>
        <v>0</v>
      </c>
      <c r="BL144" s="18" t="s">
        <v>306</v>
      </c>
      <c r="BM144" s="240" t="s">
        <v>5467</v>
      </c>
    </row>
    <row r="145" s="2" customFormat="1">
      <c r="A145" s="39"/>
      <c r="B145" s="40"/>
      <c r="C145" s="41"/>
      <c r="D145" s="242" t="s">
        <v>197</v>
      </c>
      <c r="E145" s="41"/>
      <c r="F145" s="243" t="s">
        <v>5466</v>
      </c>
      <c r="G145" s="41"/>
      <c r="H145" s="41"/>
      <c r="I145" s="244"/>
      <c r="J145" s="41"/>
      <c r="K145" s="41"/>
      <c r="L145" s="45"/>
      <c r="M145" s="245"/>
      <c r="N145" s="246"/>
      <c r="O145" s="92"/>
      <c r="P145" s="92"/>
      <c r="Q145" s="92"/>
      <c r="R145" s="92"/>
      <c r="S145" s="92"/>
      <c r="T145" s="93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T145" s="18" t="s">
        <v>197</v>
      </c>
      <c r="AU145" s="18" t="s">
        <v>82</v>
      </c>
    </row>
    <row r="146" s="14" customFormat="1">
      <c r="A146" s="14"/>
      <c r="B146" s="259"/>
      <c r="C146" s="260"/>
      <c r="D146" s="242" t="s">
        <v>200</v>
      </c>
      <c r="E146" s="261" t="s">
        <v>1</v>
      </c>
      <c r="F146" s="262" t="s">
        <v>5468</v>
      </c>
      <c r="G146" s="260"/>
      <c r="H146" s="263">
        <v>19.800000000000001</v>
      </c>
      <c r="I146" s="264"/>
      <c r="J146" s="260"/>
      <c r="K146" s="260"/>
      <c r="L146" s="265"/>
      <c r="M146" s="266"/>
      <c r="N146" s="267"/>
      <c r="O146" s="267"/>
      <c r="P146" s="267"/>
      <c r="Q146" s="267"/>
      <c r="R146" s="267"/>
      <c r="S146" s="267"/>
      <c r="T146" s="268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T146" s="269" t="s">
        <v>200</v>
      </c>
      <c r="AU146" s="269" t="s">
        <v>82</v>
      </c>
      <c r="AV146" s="14" t="s">
        <v>82</v>
      </c>
      <c r="AW146" s="14" t="s">
        <v>30</v>
      </c>
      <c r="AX146" s="14" t="s">
        <v>80</v>
      </c>
      <c r="AY146" s="269" t="s">
        <v>189</v>
      </c>
    </row>
    <row r="147" s="2" customFormat="1" ht="16.5" customHeight="1">
      <c r="A147" s="39"/>
      <c r="B147" s="40"/>
      <c r="C147" s="281" t="s">
        <v>231</v>
      </c>
      <c r="D147" s="281" t="s">
        <v>273</v>
      </c>
      <c r="E147" s="282" t="s">
        <v>5469</v>
      </c>
      <c r="F147" s="283" t="s">
        <v>5470</v>
      </c>
      <c r="G147" s="284" t="s">
        <v>359</v>
      </c>
      <c r="H147" s="285">
        <v>165</v>
      </c>
      <c r="I147" s="286"/>
      <c r="J147" s="287">
        <f>ROUND(I147*H147,2)</f>
        <v>0</v>
      </c>
      <c r="K147" s="288"/>
      <c r="L147" s="289"/>
      <c r="M147" s="290" t="s">
        <v>1</v>
      </c>
      <c r="N147" s="291" t="s">
        <v>38</v>
      </c>
      <c r="O147" s="92"/>
      <c r="P147" s="238">
        <f>O147*H147</f>
        <v>0</v>
      </c>
      <c r="Q147" s="238">
        <v>0</v>
      </c>
      <c r="R147" s="238">
        <f>Q147*H147</f>
        <v>0</v>
      </c>
      <c r="S147" s="238">
        <v>0</v>
      </c>
      <c r="T147" s="239">
        <f>S147*H147</f>
        <v>0</v>
      </c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R147" s="240" t="s">
        <v>471</v>
      </c>
      <c r="AT147" s="240" t="s">
        <v>273</v>
      </c>
      <c r="AU147" s="240" t="s">
        <v>82</v>
      </c>
      <c r="AY147" s="18" t="s">
        <v>189</v>
      </c>
      <c r="BE147" s="241">
        <f>IF(N147="základní",J147,0)</f>
        <v>0</v>
      </c>
      <c r="BF147" s="241">
        <f>IF(N147="snížená",J147,0)</f>
        <v>0</v>
      </c>
      <c r="BG147" s="241">
        <f>IF(N147="zákl. přenesená",J147,0)</f>
        <v>0</v>
      </c>
      <c r="BH147" s="241">
        <f>IF(N147="sníž. přenesená",J147,0)</f>
        <v>0</v>
      </c>
      <c r="BI147" s="241">
        <f>IF(N147="nulová",J147,0)</f>
        <v>0</v>
      </c>
      <c r="BJ147" s="18" t="s">
        <v>80</v>
      </c>
      <c r="BK147" s="241">
        <f>ROUND(I147*H147,2)</f>
        <v>0</v>
      </c>
      <c r="BL147" s="18" t="s">
        <v>306</v>
      </c>
      <c r="BM147" s="240" t="s">
        <v>5471</v>
      </c>
    </row>
    <row r="148" s="2" customFormat="1">
      <c r="A148" s="39"/>
      <c r="B148" s="40"/>
      <c r="C148" s="41"/>
      <c r="D148" s="242" t="s">
        <v>197</v>
      </c>
      <c r="E148" s="41"/>
      <c r="F148" s="243" t="s">
        <v>5470</v>
      </c>
      <c r="G148" s="41"/>
      <c r="H148" s="41"/>
      <c r="I148" s="244"/>
      <c r="J148" s="41"/>
      <c r="K148" s="41"/>
      <c r="L148" s="45"/>
      <c r="M148" s="245"/>
      <c r="N148" s="246"/>
      <c r="O148" s="92"/>
      <c r="P148" s="92"/>
      <c r="Q148" s="92"/>
      <c r="R148" s="92"/>
      <c r="S148" s="92"/>
      <c r="T148" s="93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T148" s="18" t="s">
        <v>197</v>
      </c>
      <c r="AU148" s="18" t="s">
        <v>82</v>
      </c>
    </row>
    <row r="149" s="14" customFormat="1">
      <c r="A149" s="14"/>
      <c r="B149" s="259"/>
      <c r="C149" s="260"/>
      <c r="D149" s="242" t="s">
        <v>200</v>
      </c>
      <c r="E149" s="261" t="s">
        <v>1</v>
      </c>
      <c r="F149" s="262" t="s">
        <v>5472</v>
      </c>
      <c r="G149" s="260"/>
      <c r="H149" s="263">
        <v>165</v>
      </c>
      <c r="I149" s="264"/>
      <c r="J149" s="260"/>
      <c r="K149" s="260"/>
      <c r="L149" s="265"/>
      <c r="M149" s="266"/>
      <c r="N149" s="267"/>
      <c r="O149" s="267"/>
      <c r="P149" s="267"/>
      <c r="Q149" s="267"/>
      <c r="R149" s="267"/>
      <c r="S149" s="267"/>
      <c r="T149" s="268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T149" s="269" t="s">
        <v>200</v>
      </c>
      <c r="AU149" s="269" t="s">
        <v>82</v>
      </c>
      <c r="AV149" s="14" t="s">
        <v>82</v>
      </c>
      <c r="AW149" s="14" t="s">
        <v>30</v>
      </c>
      <c r="AX149" s="14" t="s">
        <v>80</v>
      </c>
      <c r="AY149" s="269" t="s">
        <v>189</v>
      </c>
    </row>
    <row r="150" s="2" customFormat="1" ht="21.75" customHeight="1">
      <c r="A150" s="39"/>
      <c r="B150" s="40"/>
      <c r="C150" s="281" t="s">
        <v>241</v>
      </c>
      <c r="D150" s="281" t="s">
        <v>273</v>
      </c>
      <c r="E150" s="282" t="s">
        <v>5473</v>
      </c>
      <c r="F150" s="283" t="s">
        <v>5474</v>
      </c>
      <c r="G150" s="284" t="s">
        <v>359</v>
      </c>
      <c r="H150" s="285">
        <v>3.2999999999999998</v>
      </c>
      <c r="I150" s="286"/>
      <c r="J150" s="287">
        <f>ROUND(I150*H150,2)</f>
        <v>0</v>
      </c>
      <c r="K150" s="288"/>
      <c r="L150" s="289"/>
      <c r="M150" s="290" t="s">
        <v>1</v>
      </c>
      <c r="N150" s="291" t="s">
        <v>38</v>
      </c>
      <c r="O150" s="92"/>
      <c r="P150" s="238">
        <f>O150*H150</f>
        <v>0</v>
      </c>
      <c r="Q150" s="238">
        <v>0</v>
      </c>
      <c r="R150" s="238">
        <f>Q150*H150</f>
        <v>0</v>
      </c>
      <c r="S150" s="238">
        <v>0</v>
      </c>
      <c r="T150" s="239">
        <f>S150*H150</f>
        <v>0</v>
      </c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R150" s="240" t="s">
        <v>471</v>
      </c>
      <c r="AT150" s="240" t="s">
        <v>273</v>
      </c>
      <c r="AU150" s="240" t="s">
        <v>82</v>
      </c>
      <c r="AY150" s="18" t="s">
        <v>189</v>
      </c>
      <c r="BE150" s="241">
        <f>IF(N150="základní",J150,0)</f>
        <v>0</v>
      </c>
      <c r="BF150" s="241">
        <f>IF(N150="snížená",J150,0)</f>
        <v>0</v>
      </c>
      <c r="BG150" s="241">
        <f>IF(N150="zákl. přenesená",J150,0)</f>
        <v>0</v>
      </c>
      <c r="BH150" s="241">
        <f>IF(N150="sníž. přenesená",J150,0)</f>
        <v>0</v>
      </c>
      <c r="BI150" s="241">
        <f>IF(N150="nulová",J150,0)</f>
        <v>0</v>
      </c>
      <c r="BJ150" s="18" t="s">
        <v>80</v>
      </c>
      <c r="BK150" s="241">
        <f>ROUND(I150*H150,2)</f>
        <v>0</v>
      </c>
      <c r="BL150" s="18" t="s">
        <v>306</v>
      </c>
      <c r="BM150" s="240" t="s">
        <v>5475</v>
      </c>
    </row>
    <row r="151" s="2" customFormat="1">
      <c r="A151" s="39"/>
      <c r="B151" s="40"/>
      <c r="C151" s="41"/>
      <c r="D151" s="242" t="s">
        <v>197</v>
      </c>
      <c r="E151" s="41"/>
      <c r="F151" s="243" t="s">
        <v>5474</v>
      </c>
      <c r="G151" s="41"/>
      <c r="H151" s="41"/>
      <c r="I151" s="244"/>
      <c r="J151" s="41"/>
      <c r="K151" s="41"/>
      <c r="L151" s="45"/>
      <c r="M151" s="245"/>
      <c r="N151" s="246"/>
      <c r="O151" s="92"/>
      <c r="P151" s="92"/>
      <c r="Q151" s="92"/>
      <c r="R151" s="92"/>
      <c r="S151" s="92"/>
      <c r="T151" s="93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T151" s="18" t="s">
        <v>197</v>
      </c>
      <c r="AU151" s="18" t="s">
        <v>82</v>
      </c>
    </row>
    <row r="152" s="14" customFormat="1">
      <c r="A152" s="14"/>
      <c r="B152" s="259"/>
      <c r="C152" s="260"/>
      <c r="D152" s="242" t="s">
        <v>200</v>
      </c>
      <c r="E152" s="261" t="s">
        <v>1</v>
      </c>
      <c r="F152" s="262" t="s">
        <v>5476</v>
      </c>
      <c r="G152" s="260"/>
      <c r="H152" s="263">
        <v>3.2999999999999998</v>
      </c>
      <c r="I152" s="264"/>
      <c r="J152" s="260"/>
      <c r="K152" s="260"/>
      <c r="L152" s="265"/>
      <c r="M152" s="266"/>
      <c r="N152" s="267"/>
      <c r="O152" s="267"/>
      <c r="P152" s="267"/>
      <c r="Q152" s="267"/>
      <c r="R152" s="267"/>
      <c r="S152" s="267"/>
      <c r="T152" s="268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T152" s="269" t="s">
        <v>200</v>
      </c>
      <c r="AU152" s="269" t="s">
        <v>82</v>
      </c>
      <c r="AV152" s="14" t="s">
        <v>82</v>
      </c>
      <c r="AW152" s="14" t="s">
        <v>30</v>
      </c>
      <c r="AX152" s="14" t="s">
        <v>80</v>
      </c>
      <c r="AY152" s="269" t="s">
        <v>189</v>
      </c>
    </row>
    <row r="153" s="2" customFormat="1" ht="24.15" customHeight="1">
      <c r="A153" s="39"/>
      <c r="B153" s="40"/>
      <c r="C153" s="228" t="s">
        <v>247</v>
      </c>
      <c r="D153" s="228" t="s">
        <v>191</v>
      </c>
      <c r="E153" s="229" t="s">
        <v>2291</v>
      </c>
      <c r="F153" s="230" t="s">
        <v>2292</v>
      </c>
      <c r="G153" s="231" t="s">
        <v>2172</v>
      </c>
      <c r="H153" s="304"/>
      <c r="I153" s="233"/>
      <c r="J153" s="234">
        <f>ROUND(I153*H153,2)</f>
        <v>0</v>
      </c>
      <c r="K153" s="235"/>
      <c r="L153" s="45"/>
      <c r="M153" s="236" t="s">
        <v>1</v>
      </c>
      <c r="N153" s="237" t="s">
        <v>38</v>
      </c>
      <c r="O153" s="92"/>
      <c r="P153" s="238">
        <f>O153*H153</f>
        <v>0</v>
      </c>
      <c r="Q153" s="238">
        <v>0</v>
      </c>
      <c r="R153" s="238">
        <f>Q153*H153</f>
        <v>0</v>
      </c>
      <c r="S153" s="238">
        <v>0</v>
      </c>
      <c r="T153" s="239">
        <f>S153*H153</f>
        <v>0</v>
      </c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R153" s="240" t="s">
        <v>306</v>
      </c>
      <c r="AT153" s="240" t="s">
        <v>191</v>
      </c>
      <c r="AU153" s="240" t="s">
        <v>82</v>
      </c>
      <c r="AY153" s="18" t="s">
        <v>189</v>
      </c>
      <c r="BE153" s="241">
        <f>IF(N153="základní",J153,0)</f>
        <v>0</v>
      </c>
      <c r="BF153" s="241">
        <f>IF(N153="snížená",J153,0)</f>
        <v>0</v>
      </c>
      <c r="BG153" s="241">
        <f>IF(N153="zákl. přenesená",J153,0)</f>
        <v>0</v>
      </c>
      <c r="BH153" s="241">
        <f>IF(N153="sníž. přenesená",J153,0)</f>
        <v>0</v>
      </c>
      <c r="BI153" s="241">
        <f>IF(N153="nulová",J153,0)</f>
        <v>0</v>
      </c>
      <c r="BJ153" s="18" t="s">
        <v>80</v>
      </c>
      <c r="BK153" s="241">
        <f>ROUND(I153*H153,2)</f>
        <v>0</v>
      </c>
      <c r="BL153" s="18" t="s">
        <v>306</v>
      </c>
      <c r="BM153" s="240" t="s">
        <v>5477</v>
      </c>
    </row>
    <row r="154" s="2" customFormat="1">
      <c r="A154" s="39"/>
      <c r="B154" s="40"/>
      <c r="C154" s="41"/>
      <c r="D154" s="242" t="s">
        <v>197</v>
      </c>
      <c r="E154" s="41"/>
      <c r="F154" s="243" t="s">
        <v>2292</v>
      </c>
      <c r="G154" s="41"/>
      <c r="H154" s="41"/>
      <c r="I154" s="244"/>
      <c r="J154" s="41"/>
      <c r="K154" s="41"/>
      <c r="L154" s="45"/>
      <c r="M154" s="245"/>
      <c r="N154" s="246"/>
      <c r="O154" s="92"/>
      <c r="P154" s="92"/>
      <c r="Q154" s="92"/>
      <c r="R154" s="92"/>
      <c r="S154" s="92"/>
      <c r="T154" s="93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T154" s="18" t="s">
        <v>197</v>
      </c>
      <c r="AU154" s="18" t="s">
        <v>82</v>
      </c>
    </row>
    <row r="155" s="2" customFormat="1">
      <c r="A155" s="39"/>
      <c r="B155" s="40"/>
      <c r="C155" s="41"/>
      <c r="D155" s="247" t="s">
        <v>198</v>
      </c>
      <c r="E155" s="41"/>
      <c r="F155" s="248" t="s">
        <v>2295</v>
      </c>
      <c r="G155" s="41"/>
      <c r="H155" s="41"/>
      <c r="I155" s="244"/>
      <c r="J155" s="41"/>
      <c r="K155" s="41"/>
      <c r="L155" s="45"/>
      <c r="M155" s="245"/>
      <c r="N155" s="246"/>
      <c r="O155" s="92"/>
      <c r="P155" s="92"/>
      <c r="Q155" s="92"/>
      <c r="R155" s="92"/>
      <c r="S155" s="92"/>
      <c r="T155" s="93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T155" s="18" t="s">
        <v>198</v>
      </c>
      <c r="AU155" s="18" t="s">
        <v>82</v>
      </c>
    </row>
    <row r="156" s="12" customFormat="1" ht="22.8" customHeight="1">
      <c r="A156" s="12"/>
      <c r="B156" s="212"/>
      <c r="C156" s="213"/>
      <c r="D156" s="214" t="s">
        <v>72</v>
      </c>
      <c r="E156" s="226" t="s">
        <v>5478</v>
      </c>
      <c r="F156" s="226" t="s">
        <v>5479</v>
      </c>
      <c r="G156" s="213"/>
      <c r="H156" s="213"/>
      <c r="I156" s="216"/>
      <c r="J156" s="227">
        <f>BK156</f>
        <v>0</v>
      </c>
      <c r="K156" s="213"/>
      <c r="L156" s="218"/>
      <c r="M156" s="219"/>
      <c r="N156" s="220"/>
      <c r="O156" s="220"/>
      <c r="P156" s="221">
        <f>SUM(P157:P190)</f>
        <v>0</v>
      </c>
      <c r="Q156" s="220"/>
      <c r="R156" s="221">
        <f>SUM(R157:R190)</f>
        <v>0.0038999999999999998</v>
      </c>
      <c r="S156" s="220"/>
      <c r="T156" s="222">
        <f>SUM(T157:T190)</f>
        <v>0</v>
      </c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R156" s="223" t="s">
        <v>82</v>
      </c>
      <c r="AT156" s="224" t="s">
        <v>72</v>
      </c>
      <c r="AU156" s="224" t="s">
        <v>80</v>
      </c>
      <c r="AY156" s="223" t="s">
        <v>189</v>
      </c>
      <c r="BK156" s="225">
        <f>SUM(BK157:BK190)</f>
        <v>0</v>
      </c>
    </row>
    <row r="157" s="2" customFormat="1" ht="37.8" customHeight="1">
      <c r="A157" s="39"/>
      <c r="B157" s="40"/>
      <c r="C157" s="228" t="s">
        <v>253</v>
      </c>
      <c r="D157" s="228" t="s">
        <v>191</v>
      </c>
      <c r="E157" s="229" t="s">
        <v>5480</v>
      </c>
      <c r="F157" s="230" t="s">
        <v>5481</v>
      </c>
      <c r="G157" s="231" t="s">
        <v>359</v>
      </c>
      <c r="H157" s="232">
        <v>1</v>
      </c>
      <c r="I157" s="233"/>
      <c r="J157" s="234">
        <f>ROUND(I157*H157,2)</f>
        <v>0</v>
      </c>
      <c r="K157" s="235"/>
      <c r="L157" s="45"/>
      <c r="M157" s="236" t="s">
        <v>1</v>
      </c>
      <c r="N157" s="237" t="s">
        <v>38</v>
      </c>
      <c r="O157" s="92"/>
      <c r="P157" s="238">
        <f>O157*H157</f>
        <v>0</v>
      </c>
      <c r="Q157" s="238">
        <v>0</v>
      </c>
      <c r="R157" s="238">
        <f>Q157*H157</f>
        <v>0</v>
      </c>
      <c r="S157" s="238">
        <v>0</v>
      </c>
      <c r="T157" s="239">
        <f>S157*H157</f>
        <v>0</v>
      </c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R157" s="240" t="s">
        <v>306</v>
      </c>
      <c r="AT157" s="240" t="s">
        <v>191</v>
      </c>
      <c r="AU157" s="240" t="s">
        <v>82</v>
      </c>
      <c r="AY157" s="18" t="s">
        <v>189</v>
      </c>
      <c r="BE157" s="241">
        <f>IF(N157="základní",J157,0)</f>
        <v>0</v>
      </c>
      <c r="BF157" s="241">
        <f>IF(N157="snížená",J157,0)</f>
        <v>0</v>
      </c>
      <c r="BG157" s="241">
        <f>IF(N157="zákl. přenesená",J157,0)</f>
        <v>0</v>
      </c>
      <c r="BH157" s="241">
        <f>IF(N157="sníž. přenesená",J157,0)</f>
        <v>0</v>
      </c>
      <c r="BI157" s="241">
        <f>IF(N157="nulová",J157,0)</f>
        <v>0</v>
      </c>
      <c r="BJ157" s="18" t="s">
        <v>80</v>
      </c>
      <c r="BK157" s="241">
        <f>ROUND(I157*H157,2)</f>
        <v>0</v>
      </c>
      <c r="BL157" s="18" t="s">
        <v>306</v>
      </c>
      <c r="BM157" s="240" t="s">
        <v>5482</v>
      </c>
    </row>
    <row r="158" s="2" customFormat="1">
      <c r="A158" s="39"/>
      <c r="B158" s="40"/>
      <c r="C158" s="41"/>
      <c r="D158" s="242" t="s">
        <v>197</v>
      </c>
      <c r="E158" s="41"/>
      <c r="F158" s="243" t="s">
        <v>5481</v>
      </c>
      <c r="G158" s="41"/>
      <c r="H158" s="41"/>
      <c r="I158" s="244"/>
      <c r="J158" s="41"/>
      <c r="K158" s="41"/>
      <c r="L158" s="45"/>
      <c r="M158" s="245"/>
      <c r="N158" s="246"/>
      <c r="O158" s="92"/>
      <c r="P158" s="92"/>
      <c r="Q158" s="92"/>
      <c r="R158" s="92"/>
      <c r="S158" s="92"/>
      <c r="T158" s="93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T158" s="18" t="s">
        <v>197</v>
      </c>
      <c r="AU158" s="18" t="s">
        <v>82</v>
      </c>
    </row>
    <row r="159" s="2" customFormat="1" ht="16.5" customHeight="1">
      <c r="A159" s="39"/>
      <c r="B159" s="40"/>
      <c r="C159" s="228" t="s">
        <v>261</v>
      </c>
      <c r="D159" s="228" t="s">
        <v>191</v>
      </c>
      <c r="E159" s="229" t="s">
        <v>5483</v>
      </c>
      <c r="F159" s="230" t="s">
        <v>5484</v>
      </c>
      <c r="G159" s="231" t="s">
        <v>466</v>
      </c>
      <c r="H159" s="232">
        <v>10</v>
      </c>
      <c r="I159" s="233"/>
      <c r="J159" s="234">
        <f>ROUND(I159*H159,2)</f>
        <v>0</v>
      </c>
      <c r="K159" s="235"/>
      <c r="L159" s="45"/>
      <c r="M159" s="236" t="s">
        <v>1</v>
      </c>
      <c r="N159" s="237" t="s">
        <v>38</v>
      </c>
      <c r="O159" s="92"/>
      <c r="P159" s="238">
        <f>O159*H159</f>
        <v>0</v>
      </c>
      <c r="Q159" s="238">
        <v>0.00038999999999999999</v>
      </c>
      <c r="R159" s="238">
        <f>Q159*H159</f>
        <v>0.0038999999999999998</v>
      </c>
      <c r="S159" s="238">
        <v>0</v>
      </c>
      <c r="T159" s="239">
        <f>S159*H159</f>
        <v>0</v>
      </c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R159" s="240" t="s">
        <v>306</v>
      </c>
      <c r="AT159" s="240" t="s">
        <v>191</v>
      </c>
      <c r="AU159" s="240" t="s">
        <v>82</v>
      </c>
      <c r="AY159" s="18" t="s">
        <v>189</v>
      </c>
      <c r="BE159" s="241">
        <f>IF(N159="základní",J159,0)</f>
        <v>0</v>
      </c>
      <c r="BF159" s="241">
        <f>IF(N159="snížená",J159,0)</f>
        <v>0</v>
      </c>
      <c r="BG159" s="241">
        <f>IF(N159="zákl. přenesená",J159,0)</f>
        <v>0</v>
      </c>
      <c r="BH159" s="241">
        <f>IF(N159="sníž. přenesená",J159,0)</f>
        <v>0</v>
      </c>
      <c r="BI159" s="241">
        <f>IF(N159="nulová",J159,0)</f>
        <v>0</v>
      </c>
      <c r="BJ159" s="18" t="s">
        <v>80</v>
      </c>
      <c r="BK159" s="241">
        <f>ROUND(I159*H159,2)</f>
        <v>0</v>
      </c>
      <c r="BL159" s="18" t="s">
        <v>306</v>
      </c>
      <c r="BM159" s="240" t="s">
        <v>5485</v>
      </c>
    </row>
    <row r="160" s="2" customFormat="1">
      <c r="A160" s="39"/>
      <c r="B160" s="40"/>
      <c r="C160" s="41"/>
      <c r="D160" s="242" t="s">
        <v>197</v>
      </c>
      <c r="E160" s="41"/>
      <c r="F160" s="243" t="s">
        <v>5484</v>
      </c>
      <c r="G160" s="41"/>
      <c r="H160" s="41"/>
      <c r="I160" s="244"/>
      <c r="J160" s="41"/>
      <c r="K160" s="41"/>
      <c r="L160" s="45"/>
      <c r="M160" s="245"/>
      <c r="N160" s="246"/>
      <c r="O160" s="92"/>
      <c r="P160" s="92"/>
      <c r="Q160" s="92"/>
      <c r="R160" s="92"/>
      <c r="S160" s="92"/>
      <c r="T160" s="93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T160" s="18" t="s">
        <v>197</v>
      </c>
      <c r="AU160" s="18" t="s">
        <v>82</v>
      </c>
    </row>
    <row r="161" s="2" customFormat="1">
      <c r="A161" s="39"/>
      <c r="B161" s="40"/>
      <c r="C161" s="41"/>
      <c r="D161" s="247" t="s">
        <v>198</v>
      </c>
      <c r="E161" s="41"/>
      <c r="F161" s="248" t="s">
        <v>5486</v>
      </c>
      <c r="G161" s="41"/>
      <c r="H161" s="41"/>
      <c r="I161" s="244"/>
      <c r="J161" s="41"/>
      <c r="K161" s="41"/>
      <c r="L161" s="45"/>
      <c r="M161" s="245"/>
      <c r="N161" s="246"/>
      <c r="O161" s="92"/>
      <c r="P161" s="92"/>
      <c r="Q161" s="92"/>
      <c r="R161" s="92"/>
      <c r="S161" s="92"/>
      <c r="T161" s="93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T161" s="18" t="s">
        <v>198</v>
      </c>
      <c r="AU161" s="18" t="s">
        <v>82</v>
      </c>
    </row>
    <row r="162" s="2" customFormat="1" ht="55.5" customHeight="1">
      <c r="A162" s="39"/>
      <c r="B162" s="40"/>
      <c r="C162" s="281" t="s">
        <v>266</v>
      </c>
      <c r="D162" s="281" t="s">
        <v>273</v>
      </c>
      <c r="E162" s="282" t="s">
        <v>5487</v>
      </c>
      <c r="F162" s="283" t="s">
        <v>5488</v>
      </c>
      <c r="G162" s="284" t="s">
        <v>359</v>
      </c>
      <c r="H162" s="285">
        <v>1</v>
      </c>
      <c r="I162" s="286"/>
      <c r="J162" s="287">
        <f>ROUND(I162*H162,2)</f>
        <v>0</v>
      </c>
      <c r="K162" s="288"/>
      <c r="L162" s="289"/>
      <c r="M162" s="290" t="s">
        <v>1</v>
      </c>
      <c r="N162" s="291" t="s">
        <v>38</v>
      </c>
      <c r="O162" s="92"/>
      <c r="P162" s="238">
        <f>O162*H162</f>
        <v>0</v>
      </c>
      <c r="Q162" s="238">
        <v>0</v>
      </c>
      <c r="R162" s="238">
        <f>Q162*H162</f>
        <v>0</v>
      </c>
      <c r="S162" s="238">
        <v>0</v>
      </c>
      <c r="T162" s="239">
        <f>S162*H162</f>
        <v>0</v>
      </c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R162" s="240" t="s">
        <v>471</v>
      </c>
      <c r="AT162" s="240" t="s">
        <v>273</v>
      </c>
      <c r="AU162" s="240" t="s">
        <v>82</v>
      </c>
      <c r="AY162" s="18" t="s">
        <v>189</v>
      </c>
      <c r="BE162" s="241">
        <f>IF(N162="základní",J162,0)</f>
        <v>0</v>
      </c>
      <c r="BF162" s="241">
        <f>IF(N162="snížená",J162,0)</f>
        <v>0</v>
      </c>
      <c r="BG162" s="241">
        <f>IF(N162="zákl. přenesená",J162,0)</f>
        <v>0</v>
      </c>
      <c r="BH162" s="241">
        <f>IF(N162="sníž. přenesená",J162,0)</f>
        <v>0</v>
      </c>
      <c r="BI162" s="241">
        <f>IF(N162="nulová",J162,0)</f>
        <v>0</v>
      </c>
      <c r="BJ162" s="18" t="s">
        <v>80</v>
      </c>
      <c r="BK162" s="241">
        <f>ROUND(I162*H162,2)</f>
        <v>0</v>
      </c>
      <c r="BL162" s="18" t="s">
        <v>306</v>
      </c>
      <c r="BM162" s="240" t="s">
        <v>5489</v>
      </c>
    </row>
    <row r="163" s="2" customFormat="1">
      <c r="A163" s="39"/>
      <c r="B163" s="40"/>
      <c r="C163" s="41"/>
      <c r="D163" s="242" t="s">
        <v>197</v>
      </c>
      <c r="E163" s="41"/>
      <c r="F163" s="243" t="s">
        <v>5488</v>
      </c>
      <c r="G163" s="41"/>
      <c r="H163" s="41"/>
      <c r="I163" s="244"/>
      <c r="J163" s="41"/>
      <c r="K163" s="41"/>
      <c r="L163" s="45"/>
      <c r="M163" s="245"/>
      <c r="N163" s="246"/>
      <c r="O163" s="92"/>
      <c r="P163" s="92"/>
      <c r="Q163" s="92"/>
      <c r="R163" s="92"/>
      <c r="S163" s="92"/>
      <c r="T163" s="93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T163" s="18" t="s">
        <v>197</v>
      </c>
      <c r="AU163" s="18" t="s">
        <v>82</v>
      </c>
    </row>
    <row r="164" s="2" customFormat="1" ht="37.8" customHeight="1">
      <c r="A164" s="39"/>
      <c r="B164" s="40"/>
      <c r="C164" s="281" t="s">
        <v>272</v>
      </c>
      <c r="D164" s="281" t="s">
        <v>273</v>
      </c>
      <c r="E164" s="282" t="s">
        <v>5490</v>
      </c>
      <c r="F164" s="283" t="s">
        <v>5491</v>
      </c>
      <c r="G164" s="284" t="s">
        <v>359</v>
      </c>
      <c r="H164" s="285">
        <v>1</v>
      </c>
      <c r="I164" s="286"/>
      <c r="J164" s="287">
        <f>ROUND(I164*H164,2)</f>
        <v>0</v>
      </c>
      <c r="K164" s="288"/>
      <c r="L164" s="289"/>
      <c r="M164" s="290" t="s">
        <v>1</v>
      </c>
      <c r="N164" s="291" t="s">
        <v>38</v>
      </c>
      <c r="O164" s="92"/>
      <c r="P164" s="238">
        <f>O164*H164</f>
        <v>0</v>
      </c>
      <c r="Q164" s="238">
        <v>0</v>
      </c>
      <c r="R164" s="238">
        <f>Q164*H164</f>
        <v>0</v>
      </c>
      <c r="S164" s="238">
        <v>0</v>
      </c>
      <c r="T164" s="239">
        <f>S164*H164</f>
        <v>0</v>
      </c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R164" s="240" t="s">
        <v>471</v>
      </c>
      <c r="AT164" s="240" t="s">
        <v>273</v>
      </c>
      <c r="AU164" s="240" t="s">
        <v>82</v>
      </c>
      <c r="AY164" s="18" t="s">
        <v>189</v>
      </c>
      <c r="BE164" s="241">
        <f>IF(N164="základní",J164,0)</f>
        <v>0</v>
      </c>
      <c r="BF164" s="241">
        <f>IF(N164="snížená",J164,0)</f>
        <v>0</v>
      </c>
      <c r="BG164" s="241">
        <f>IF(N164="zákl. přenesená",J164,0)</f>
        <v>0</v>
      </c>
      <c r="BH164" s="241">
        <f>IF(N164="sníž. přenesená",J164,0)</f>
        <v>0</v>
      </c>
      <c r="BI164" s="241">
        <f>IF(N164="nulová",J164,0)</f>
        <v>0</v>
      </c>
      <c r="BJ164" s="18" t="s">
        <v>80</v>
      </c>
      <c r="BK164" s="241">
        <f>ROUND(I164*H164,2)</f>
        <v>0</v>
      </c>
      <c r="BL164" s="18" t="s">
        <v>306</v>
      </c>
      <c r="BM164" s="240" t="s">
        <v>5492</v>
      </c>
    </row>
    <row r="165" s="2" customFormat="1">
      <c r="A165" s="39"/>
      <c r="B165" s="40"/>
      <c r="C165" s="41"/>
      <c r="D165" s="242" t="s">
        <v>197</v>
      </c>
      <c r="E165" s="41"/>
      <c r="F165" s="243" t="s">
        <v>5491</v>
      </c>
      <c r="G165" s="41"/>
      <c r="H165" s="41"/>
      <c r="I165" s="244"/>
      <c r="J165" s="41"/>
      <c r="K165" s="41"/>
      <c r="L165" s="45"/>
      <c r="M165" s="245"/>
      <c r="N165" s="246"/>
      <c r="O165" s="92"/>
      <c r="P165" s="92"/>
      <c r="Q165" s="92"/>
      <c r="R165" s="92"/>
      <c r="S165" s="92"/>
      <c r="T165" s="93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T165" s="18" t="s">
        <v>197</v>
      </c>
      <c r="AU165" s="18" t="s">
        <v>82</v>
      </c>
    </row>
    <row r="166" s="2" customFormat="1" ht="62.7" customHeight="1">
      <c r="A166" s="39"/>
      <c r="B166" s="40"/>
      <c r="C166" s="281" t="s">
        <v>278</v>
      </c>
      <c r="D166" s="281" t="s">
        <v>273</v>
      </c>
      <c r="E166" s="282" t="s">
        <v>5493</v>
      </c>
      <c r="F166" s="283" t="s">
        <v>5494</v>
      </c>
      <c r="G166" s="284" t="s">
        <v>359</v>
      </c>
      <c r="H166" s="285">
        <v>1</v>
      </c>
      <c r="I166" s="286"/>
      <c r="J166" s="287">
        <f>ROUND(I166*H166,2)</f>
        <v>0</v>
      </c>
      <c r="K166" s="288"/>
      <c r="L166" s="289"/>
      <c r="M166" s="290" t="s">
        <v>1</v>
      </c>
      <c r="N166" s="291" t="s">
        <v>38</v>
      </c>
      <c r="O166" s="92"/>
      <c r="P166" s="238">
        <f>O166*H166</f>
        <v>0</v>
      </c>
      <c r="Q166" s="238">
        <v>0</v>
      </c>
      <c r="R166" s="238">
        <f>Q166*H166</f>
        <v>0</v>
      </c>
      <c r="S166" s="238">
        <v>0</v>
      </c>
      <c r="T166" s="239">
        <f>S166*H166</f>
        <v>0</v>
      </c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R166" s="240" t="s">
        <v>471</v>
      </c>
      <c r="AT166" s="240" t="s">
        <v>273</v>
      </c>
      <c r="AU166" s="240" t="s">
        <v>82</v>
      </c>
      <c r="AY166" s="18" t="s">
        <v>189</v>
      </c>
      <c r="BE166" s="241">
        <f>IF(N166="základní",J166,0)</f>
        <v>0</v>
      </c>
      <c r="BF166" s="241">
        <f>IF(N166="snížená",J166,0)</f>
        <v>0</v>
      </c>
      <c r="BG166" s="241">
        <f>IF(N166="zákl. přenesená",J166,0)</f>
        <v>0</v>
      </c>
      <c r="BH166" s="241">
        <f>IF(N166="sníž. přenesená",J166,0)</f>
        <v>0</v>
      </c>
      <c r="BI166" s="241">
        <f>IF(N166="nulová",J166,0)</f>
        <v>0</v>
      </c>
      <c r="BJ166" s="18" t="s">
        <v>80</v>
      </c>
      <c r="BK166" s="241">
        <f>ROUND(I166*H166,2)</f>
        <v>0</v>
      </c>
      <c r="BL166" s="18" t="s">
        <v>306</v>
      </c>
      <c r="BM166" s="240" t="s">
        <v>5495</v>
      </c>
    </row>
    <row r="167" s="2" customFormat="1">
      <c r="A167" s="39"/>
      <c r="B167" s="40"/>
      <c r="C167" s="41"/>
      <c r="D167" s="242" t="s">
        <v>197</v>
      </c>
      <c r="E167" s="41"/>
      <c r="F167" s="243" t="s">
        <v>5494</v>
      </c>
      <c r="G167" s="41"/>
      <c r="H167" s="41"/>
      <c r="I167" s="244"/>
      <c r="J167" s="41"/>
      <c r="K167" s="41"/>
      <c r="L167" s="45"/>
      <c r="M167" s="245"/>
      <c r="N167" s="246"/>
      <c r="O167" s="92"/>
      <c r="P167" s="92"/>
      <c r="Q167" s="92"/>
      <c r="R167" s="92"/>
      <c r="S167" s="92"/>
      <c r="T167" s="93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T167" s="18" t="s">
        <v>197</v>
      </c>
      <c r="AU167" s="18" t="s">
        <v>82</v>
      </c>
    </row>
    <row r="168" s="2" customFormat="1" ht="24.15" customHeight="1">
      <c r="A168" s="39"/>
      <c r="B168" s="40"/>
      <c r="C168" s="281" t="s">
        <v>291</v>
      </c>
      <c r="D168" s="281" t="s">
        <v>273</v>
      </c>
      <c r="E168" s="282" t="s">
        <v>5496</v>
      </c>
      <c r="F168" s="283" t="s">
        <v>5497</v>
      </c>
      <c r="G168" s="284" t="s">
        <v>359</v>
      </c>
      <c r="H168" s="285">
        <v>1</v>
      </c>
      <c r="I168" s="286"/>
      <c r="J168" s="287">
        <f>ROUND(I168*H168,2)</f>
        <v>0</v>
      </c>
      <c r="K168" s="288"/>
      <c r="L168" s="289"/>
      <c r="M168" s="290" t="s">
        <v>1</v>
      </c>
      <c r="N168" s="291" t="s">
        <v>38</v>
      </c>
      <c r="O168" s="92"/>
      <c r="P168" s="238">
        <f>O168*H168</f>
        <v>0</v>
      </c>
      <c r="Q168" s="238">
        <v>0</v>
      </c>
      <c r="R168" s="238">
        <f>Q168*H168</f>
        <v>0</v>
      </c>
      <c r="S168" s="238">
        <v>0</v>
      </c>
      <c r="T168" s="239">
        <f>S168*H168</f>
        <v>0</v>
      </c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R168" s="240" t="s">
        <v>471</v>
      </c>
      <c r="AT168" s="240" t="s">
        <v>273</v>
      </c>
      <c r="AU168" s="240" t="s">
        <v>82</v>
      </c>
      <c r="AY168" s="18" t="s">
        <v>189</v>
      </c>
      <c r="BE168" s="241">
        <f>IF(N168="základní",J168,0)</f>
        <v>0</v>
      </c>
      <c r="BF168" s="241">
        <f>IF(N168="snížená",J168,0)</f>
        <v>0</v>
      </c>
      <c r="BG168" s="241">
        <f>IF(N168="zákl. přenesená",J168,0)</f>
        <v>0</v>
      </c>
      <c r="BH168" s="241">
        <f>IF(N168="sníž. přenesená",J168,0)</f>
        <v>0</v>
      </c>
      <c r="BI168" s="241">
        <f>IF(N168="nulová",J168,0)</f>
        <v>0</v>
      </c>
      <c r="BJ168" s="18" t="s">
        <v>80</v>
      </c>
      <c r="BK168" s="241">
        <f>ROUND(I168*H168,2)</f>
        <v>0</v>
      </c>
      <c r="BL168" s="18" t="s">
        <v>306</v>
      </c>
      <c r="BM168" s="240" t="s">
        <v>5498</v>
      </c>
    </row>
    <row r="169" s="2" customFormat="1">
      <c r="A169" s="39"/>
      <c r="B169" s="40"/>
      <c r="C169" s="41"/>
      <c r="D169" s="242" t="s">
        <v>197</v>
      </c>
      <c r="E169" s="41"/>
      <c r="F169" s="243" t="s">
        <v>5497</v>
      </c>
      <c r="G169" s="41"/>
      <c r="H169" s="41"/>
      <c r="I169" s="244"/>
      <c r="J169" s="41"/>
      <c r="K169" s="41"/>
      <c r="L169" s="45"/>
      <c r="M169" s="245"/>
      <c r="N169" s="246"/>
      <c r="O169" s="92"/>
      <c r="P169" s="92"/>
      <c r="Q169" s="92"/>
      <c r="R169" s="92"/>
      <c r="S169" s="92"/>
      <c r="T169" s="93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T169" s="18" t="s">
        <v>197</v>
      </c>
      <c r="AU169" s="18" t="s">
        <v>82</v>
      </c>
    </row>
    <row r="170" s="2" customFormat="1" ht="24.15" customHeight="1">
      <c r="A170" s="39"/>
      <c r="B170" s="40"/>
      <c r="C170" s="281" t="s">
        <v>8</v>
      </c>
      <c r="D170" s="281" t="s">
        <v>273</v>
      </c>
      <c r="E170" s="282" t="s">
        <v>5499</v>
      </c>
      <c r="F170" s="283" t="s">
        <v>5500</v>
      </c>
      <c r="G170" s="284" t="s">
        <v>359</v>
      </c>
      <c r="H170" s="285">
        <v>3</v>
      </c>
      <c r="I170" s="286"/>
      <c r="J170" s="287">
        <f>ROUND(I170*H170,2)</f>
        <v>0</v>
      </c>
      <c r="K170" s="288"/>
      <c r="L170" s="289"/>
      <c r="M170" s="290" t="s">
        <v>1</v>
      </c>
      <c r="N170" s="291" t="s">
        <v>38</v>
      </c>
      <c r="O170" s="92"/>
      <c r="P170" s="238">
        <f>O170*H170</f>
        <v>0</v>
      </c>
      <c r="Q170" s="238">
        <v>0</v>
      </c>
      <c r="R170" s="238">
        <f>Q170*H170</f>
        <v>0</v>
      </c>
      <c r="S170" s="238">
        <v>0</v>
      </c>
      <c r="T170" s="239">
        <f>S170*H170</f>
        <v>0</v>
      </c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R170" s="240" t="s">
        <v>471</v>
      </c>
      <c r="AT170" s="240" t="s">
        <v>273</v>
      </c>
      <c r="AU170" s="240" t="s">
        <v>82</v>
      </c>
      <c r="AY170" s="18" t="s">
        <v>189</v>
      </c>
      <c r="BE170" s="241">
        <f>IF(N170="základní",J170,0)</f>
        <v>0</v>
      </c>
      <c r="BF170" s="241">
        <f>IF(N170="snížená",J170,0)</f>
        <v>0</v>
      </c>
      <c r="BG170" s="241">
        <f>IF(N170="zákl. přenesená",J170,0)</f>
        <v>0</v>
      </c>
      <c r="BH170" s="241">
        <f>IF(N170="sníž. přenesená",J170,0)</f>
        <v>0</v>
      </c>
      <c r="BI170" s="241">
        <f>IF(N170="nulová",J170,0)</f>
        <v>0</v>
      </c>
      <c r="BJ170" s="18" t="s">
        <v>80</v>
      </c>
      <c r="BK170" s="241">
        <f>ROUND(I170*H170,2)</f>
        <v>0</v>
      </c>
      <c r="BL170" s="18" t="s">
        <v>306</v>
      </c>
      <c r="BM170" s="240" t="s">
        <v>5501</v>
      </c>
    </row>
    <row r="171" s="2" customFormat="1">
      <c r="A171" s="39"/>
      <c r="B171" s="40"/>
      <c r="C171" s="41"/>
      <c r="D171" s="242" t="s">
        <v>197</v>
      </c>
      <c r="E171" s="41"/>
      <c r="F171" s="243" t="s">
        <v>5500</v>
      </c>
      <c r="G171" s="41"/>
      <c r="H171" s="41"/>
      <c r="I171" s="244"/>
      <c r="J171" s="41"/>
      <c r="K171" s="41"/>
      <c r="L171" s="45"/>
      <c r="M171" s="245"/>
      <c r="N171" s="246"/>
      <c r="O171" s="92"/>
      <c r="P171" s="92"/>
      <c r="Q171" s="92"/>
      <c r="R171" s="92"/>
      <c r="S171" s="92"/>
      <c r="T171" s="93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T171" s="18" t="s">
        <v>197</v>
      </c>
      <c r="AU171" s="18" t="s">
        <v>82</v>
      </c>
    </row>
    <row r="172" s="2" customFormat="1" ht="24.15" customHeight="1">
      <c r="A172" s="39"/>
      <c r="B172" s="40"/>
      <c r="C172" s="281" t="s">
        <v>306</v>
      </c>
      <c r="D172" s="281" t="s">
        <v>273</v>
      </c>
      <c r="E172" s="282" t="s">
        <v>5502</v>
      </c>
      <c r="F172" s="283" t="s">
        <v>5503</v>
      </c>
      <c r="G172" s="284" t="s">
        <v>359</v>
      </c>
      <c r="H172" s="285">
        <v>3</v>
      </c>
      <c r="I172" s="286"/>
      <c r="J172" s="287">
        <f>ROUND(I172*H172,2)</f>
        <v>0</v>
      </c>
      <c r="K172" s="288"/>
      <c r="L172" s="289"/>
      <c r="M172" s="290" t="s">
        <v>1</v>
      </c>
      <c r="N172" s="291" t="s">
        <v>38</v>
      </c>
      <c r="O172" s="92"/>
      <c r="P172" s="238">
        <f>O172*H172</f>
        <v>0</v>
      </c>
      <c r="Q172" s="238">
        <v>0</v>
      </c>
      <c r="R172" s="238">
        <f>Q172*H172</f>
        <v>0</v>
      </c>
      <c r="S172" s="238">
        <v>0</v>
      </c>
      <c r="T172" s="239">
        <f>S172*H172</f>
        <v>0</v>
      </c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R172" s="240" t="s">
        <v>471</v>
      </c>
      <c r="AT172" s="240" t="s">
        <v>273</v>
      </c>
      <c r="AU172" s="240" t="s">
        <v>82</v>
      </c>
      <c r="AY172" s="18" t="s">
        <v>189</v>
      </c>
      <c r="BE172" s="241">
        <f>IF(N172="základní",J172,0)</f>
        <v>0</v>
      </c>
      <c r="BF172" s="241">
        <f>IF(N172="snížená",J172,0)</f>
        <v>0</v>
      </c>
      <c r="BG172" s="241">
        <f>IF(N172="zákl. přenesená",J172,0)</f>
        <v>0</v>
      </c>
      <c r="BH172" s="241">
        <f>IF(N172="sníž. přenesená",J172,0)</f>
        <v>0</v>
      </c>
      <c r="BI172" s="241">
        <f>IF(N172="nulová",J172,0)</f>
        <v>0</v>
      </c>
      <c r="BJ172" s="18" t="s">
        <v>80</v>
      </c>
      <c r="BK172" s="241">
        <f>ROUND(I172*H172,2)</f>
        <v>0</v>
      </c>
      <c r="BL172" s="18" t="s">
        <v>306</v>
      </c>
      <c r="BM172" s="240" t="s">
        <v>5504</v>
      </c>
    </row>
    <row r="173" s="2" customFormat="1">
      <c r="A173" s="39"/>
      <c r="B173" s="40"/>
      <c r="C173" s="41"/>
      <c r="D173" s="242" t="s">
        <v>197</v>
      </c>
      <c r="E173" s="41"/>
      <c r="F173" s="243" t="s">
        <v>5503</v>
      </c>
      <c r="G173" s="41"/>
      <c r="H173" s="41"/>
      <c r="I173" s="244"/>
      <c r="J173" s="41"/>
      <c r="K173" s="41"/>
      <c r="L173" s="45"/>
      <c r="M173" s="245"/>
      <c r="N173" s="246"/>
      <c r="O173" s="92"/>
      <c r="P173" s="92"/>
      <c r="Q173" s="92"/>
      <c r="R173" s="92"/>
      <c r="S173" s="92"/>
      <c r="T173" s="93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T173" s="18" t="s">
        <v>197</v>
      </c>
      <c r="AU173" s="18" t="s">
        <v>82</v>
      </c>
    </row>
    <row r="174" s="2" customFormat="1" ht="24.15" customHeight="1">
      <c r="A174" s="39"/>
      <c r="B174" s="40"/>
      <c r="C174" s="281" t="s">
        <v>311</v>
      </c>
      <c r="D174" s="281" t="s">
        <v>273</v>
      </c>
      <c r="E174" s="282" t="s">
        <v>5505</v>
      </c>
      <c r="F174" s="283" t="s">
        <v>5506</v>
      </c>
      <c r="G174" s="284" t="s">
        <v>359</v>
      </c>
      <c r="H174" s="285">
        <v>2</v>
      </c>
      <c r="I174" s="286"/>
      <c r="J174" s="287">
        <f>ROUND(I174*H174,2)</f>
        <v>0</v>
      </c>
      <c r="K174" s="288"/>
      <c r="L174" s="289"/>
      <c r="M174" s="290" t="s">
        <v>1</v>
      </c>
      <c r="N174" s="291" t="s">
        <v>38</v>
      </c>
      <c r="O174" s="92"/>
      <c r="P174" s="238">
        <f>O174*H174</f>
        <v>0</v>
      </c>
      <c r="Q174" s="238">
        <v>0</v>
      </c>
      <c r="R174" s="238">
        <f>Q174*H174</f>
        <v>0</v>
      </c>
      <c r="S174" s="238">
        <v>0</v>
      </c>
      <c r="T174" s="239">
        <f>S174*H174</f>
        <v>0</v>
      </c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R174" s="240" t="s">
        <v>471</v>
      </c>
      <c r="AT174" s="240" t="s">
        <v>273</v>
      </c>
      <c r="AU174" s="240" t="s">
        <v>82</v>
      </c>
      <c r="AY174" s="18" t="s">
        <v>189</v>
      </c>
      <c r="BE174" s="241">
        <f>IF(N174="základní",J174,0)</f>
        <v>0</v>
      </c>
      <c r="BF174" s="241">
        <f>IF(N174="snížená",J174,0)</f>
        <v>0</v>
      </c>
      <c r="BG174" s="241">
        <f>IF(N174="zákl. přenesená",J174,0)</f>
        <v>0</v>
      </c>
      <c r="BH174" s="241">
        <f>IF(N174="sníž. přenesená",J174,0)</f>
        <v>0</v>
      </c>
      <c r="BI174" s="241">
        <f>IF(N174="nulová",J174,0)</f>
        <v>0</v>
      </c>
      <c r="BJ174" s="18" t="s">
        <v>80</v>
      </c>
      <c r="BK174" s="241">
        <f>ROUND(I174*H174,2)</f>
        <v>0</v>
      </c>
      <c r="BL174" s="18" t="s">
        <v>306</v>
      </c>
      <c r="BM174" s="240" t="s">
        <v>5507</v>
      </c>
    </row>
    <row r="175" s="2" customFormat="1">
      <c r="A175" s="39"/>
      <c r="B175" s="40"/>
      <c r="C175" s="41"/>
      <c r="D175" s="242" t="s">
        <v>197</v>
      </c>
      <c r="E175" s="41"/>
      <c r="F175" s="243" t="s">
        <v>5506</v>
      </c>
      <c r="G175" s="41"/>
      <c r="H175" s="41"/>
      <c r="I175" s="244"/>
      <c r="J175" s="41"/>
      <c r="K175" s="41"/>
      <c r="L175" s="45"/>
      <c r="M175" s="245"/>
      <c r="N175" s="246"/>
      <c r="O175" s="92"/>
      <c r="P175" s="92"/>
      <c r="Q175" s="92"/>
      <c r="R175" s="92"/>
      <c r="S175" s="92"/>
      <c r="T175" s="93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T175" s="18" t="s">
        <v>197</v>
      </c>
      <c r="AU175" s="18" t="s">
        <v>82</v>
      </c>
    </row>
    <row r="176" s="2" customFormat="1" ht="24.15" customHeight="1">
      <c r="A176" s="39"/>
      <c r="B176" s="40"/>
      <c r="C176" s="281" t="s">
        <v>318</v>
      </c>
      <c r="D176" s="281" t="s">
        <v>273</v>
      </c>
      <c r="E176" s="282" t="s">
        <v>5508</v>
      </c>
      <c r="F176" s="283" t="s">
        <v>5509</v>
      </c>
      <c r="G176" s="284" t="s">
        <v>359</v>
      </c>
      <c r="H176" s="285">
        <v>4</v>
      </c>
      <c r="I176" s="286"/>
      <c r="J176" s="287">
        <f>ROUND(I176*H176,2)</f>
        <v>0</v>
      </c>
      <c r="K176" s="288"/>
      <c r="L176" s="289"/>
      <c r="M176" s="290" t="s">
        <v>1</v>
      </c>
      <c r="N176" s="291" t="s">
        <v>38</v>
      </c>
      <c r="O176" s="92"/>
      <c r="P176" s="238">
        <f>O176*H176</f>
        <v>0</v>
      </c>
      <c r="Q176" s="238">
        <v>0</v>
      </c>
      <c r="R176" s="238">
        <f>Q176*H176</f>
        <v>0</v>
      </c>
      <c r="S176" s="238">
        <v>0</v>
      </c>
      <c r="T176" s="239">
        <f>S176*H176</f>
        <v>0</v>
      </c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R176" s="240" t="s">
        <v>471</v>
      </c>
      <c r="AT176" s="240" t="s">
        <v>273</v>
      </c>
      <c r="AU176" s="240" t="s">
        <v>82</v>
      </c>
      <c r="AY176" s="18" t="s">
        <v>189</v>
      </c>
      <c r="BE176" s="241">
        <f>IF(N176="základní",J176,0)</f>
        <v>0</v>
      </c>
      <c r="BF176" s="241">
        <f>IF(N176="snížená",J176,0)</f>
        <v>0</v>
      </c>
      <c r="BG176" s="241">
        <f>IF(N176="zákl. přenesená",J176,0)</f>
        <v>0</v>
      </c>
      <c r="BH176" s="241">
        <f>IF(N176="sníž. přenesená",J176,0)</f>
        <v>0</v>
      </c>
      <c r="BI176" s="241">
        <f>IF(N176="nulová",J176,0)</f>
        <v>0</v>
      </c>
      <c r="BJ176" s="18" t="s">
        <v>80</v>
      </c>
      <c r="BK176" s="241">
        <f>ROUND(I176*H176,2)</f>
        <v>0</v>
      </c>
      <c r="BL176" s="18" t="s">
        <v>306</v>
      </c>
      <c r="BM176" s="240" t="s">
        <v>5510</v>
      </c>
    </row>
    <row r="177" s="2" customFormat="1">
      <c r="A177" s="39"/>
      <c r="B177" s="40"/>
      <c r="C177" s="41"/>
      <c r="D177" s="242" t="s">
        <v>197</v>
      </c>
      <c r="E177" s="41"/>
      <c r="F177" s="243" t="s">
        <v>5509</v>
      </c>
      <c r="G177" s="41"/>
      <c r="H177" s="41"/>
      <c r="I177" s="244"/>
      <c r="J177" s="41"/>
      <c r="K177" s="41"/>
      <c r="L177" s="45"/>
      <c r="M177" s="245"/>
      <c r="N177" s="246"/>
      <c r="O177" s="92"/>
      <c r="P177" s="92"/>
      <c r="Q177" s="92"/>
      <c r="R177" s="92"/>
      <c r="S177" s="92"/>
      <c r="T177" s="93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T177" s="18" t="s">
        <v>197</v>
      </c>
      <c r="AU177" s="18" t="s">
        <v>82</v>
      </c>
    </row>
    <row r="178" s="2" customFormat="1" ht="24.15" customHeight="1">
      <c r="A178" s="39"/>
      <c r="B178" s="40"/>
      <c r="C178" s="281" t="s">
        <v>325</v>
      </c>
      <c r="D178" s="281" t="s">
        <v>273</v>
      </c>
      <c r="E178" s="282" t="s">
        <v>5511</v>
      </c>
      <c r="F178" s="283" t="s">
        <v>5512</v>
      </c>
      <c r="G178" s="284" t="s">
        <v>359</v>
      </c>
      <c r="H178" s="285">
        <v>15</v>
      </c>
      <c r="I178" s="286"/>
      <c r="J178" s="287">
        <f>ROUND(I178*H178,2)</f>
        <v>0</v>
      </c>
      <c r="K178" s="288"/>
      <c r="L178" s="289"/>
      <c r="M178" s="290" t="s">
        <v>1</v>
      </c>
      <c r="N178" s="291" t="s">
        <v>38</v>
      </c>
      <c r="O178" s="92"/>
      <c r="P178" s="238">
        <f>O178*H178</f>
        <v>0</v>
      </c>
      <c r="Q178" s="238">
        <v>0</v>
      </c>
      <c r="R178" s="238">
        <f>Q178*H178</f>
        <v>0</v>
      </c>
      <c r="S178" s="238">
        <v>0</v>
      </c>
      <c r="T178" s="239">
        <f>S178*H178</f>
        <v>0</v>
      </c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R178" s="240" t="s">
        <v>471</v>
      </c>
      <c r="AT178" s="240" t="s">
        <v>273</v>
      </c>
      <c r="AU178" s="240" t="s">
        <v>82</v>
      </c>
      <c r="AY178" s="18" t="s">
        <v>189</v>
      </c>
      <c r="BE178" s="241">
        <f>IF(N178="základní",J178,0)</f>
        <v>0</v>
      </c>
      <c r="BF178" s="241">
        <f>IF(N178="snížená",J178,0)</f>
        <v>0</v>
      </c>
      <c r="BG178" s="241">
        <f>IF(N178="zákl. přenesená",J178,0)</f>
        <v>0</v>
      </c>
      <c r="BH178" s="241">
        <f>IF(N178="sníž. přenesená",J178,0)</f>
        <v>0</v>
      </c>
      <c r="BI178" s="241">
        <f>IF(N178="nulová",J178,0)</f>
        <v>0</v>
      </c>
      <c r="BJ178" s="18" t="s">
        <v>80</v>
      </c>
      <c r="BK178" s="241">
        <f>ROUND(I178*H178,2)</f>
        <v>0</v>
      </c>
      <c r="BL178" s="18" t="s">
        <v>306</v>
      </c>
      <c r="BM178" s="240" t="s">
        <v>5513</v>
      </c>
    </row>
    <row r="179" s="2" customFormat="1">
      <c r="A179" s="39"/>
      <c r="B179" s="40"/>
      <c r="C179" s="41"/>
      <c r="D179" s="242" t="s">
        <v>197</v>
      </c>
      <c r="E179" s="41"/>
      <c r="F179" s="243" t="s">
        <v>5512</v>
      </c>
      <c r="G179" s="41"/>
      <c r="H179" s="41"/>
      <c r="I179" s="244"/>
      <c r="J179" s="41"/>
      <c r="K179" s="41"/>
      <c r="L179" s="45"/>
      <c r="M179" s="245"/>
      <c r="N179" s="246"/>
      <c r="O179" s="92"/>
      <c r="P179" s="92"/>
      <c r="Q179" s="92"/>
      <c r="R179" s="92"/>
      <c r="S179" s="92"/>
      <c r="T179" s="93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T179" s="18" t="s">
        <v>197</v>
      </c>
      <c r="AU179" s="18" t="s">
        <v>82</v>
      </c>
    </row>
    <row r="180" s="2" customFormat="1" ht="16.5" customHeight="1">
      <c r="A180" s="39"/>
      <c r="B180" s="40"/>
      <c r="C180" s="228" t="s">
        <v>333</v>
      </c>
      <c r="D180" s="228" t="s">
        <v>191</v>
      </c>
      <c r="E180" s="229" t="s">
        <v>5514</v>
      </c>
      <c r="F180" s="230" t="s">
        <v>5515</v>
      </c>
      <c r="G180" s="231" t="s">
        <v>359</v>
      </c>
      <c r="H180" s="232">
        <v>1</v>
      </c>
      <c r="I180" s="233"/>
      <c r="J180" s="234">
        <f>ROUND(I180*H180,2)</f>
        <v>0</v>
      </c>
      <c r="K180" s="235"/>
      <c r="L180" s="45"/>
      <c r="M180" s="236" t="s">
        <v>1</v>
      </c>
      <c r="N180" s="237" t="s">
        <v>38</v>
      </c>
      <c r="O180" s="92"/>
      <c r="P180" s="238">
        <f>O180*H180</f>
        <v>0</v>
      </c>
      <c r="Q180" s="238">
        <v>0</v>
      </c>
      <c r="R180" s="238">
        <f>Q180*H180</f>
        <v>0</v>
      </c>
      <c r="S180" s="238">
        <v>0</v>
      </c>
      <c r="T180" s="239">
        <f>S180*H180</f>
        <v>0</v>
      </c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R180" s="240" t="s">
        <v>306</v>
      </c>
      <c r="AT180" s="240" t="s">
        <v>191</v>
      </c>
      <c r="AU180" s="240" t="s">
        <v>82</v>
      </c>
      <c r="AY180" s="18" t="s">
        <v>189</v>
      </c>
      <c r="BE180" s="241">
        <f>IF(N180="základní",J180,0)</f>
        <v>0</v>
      </c>
      <c r="BF180" s="241">
        <f>IF(N180="snížená",J180,0)</f>
        <v>0</v>
      </c>
      <c r="BG180" s="241">
        <f>IF(N180="zákl. přenesená",J180,0)</f>
        <v>0</v>
      </c>
      <c r="BH180" s="241">
        <f>IF(N180="sníž. přenesená",J180,0)</f>
        <v>0</v>
      </c>
      <c r="BI180" s="241">
        <f>IF(N180="nulová",J180,0)</f>
        <v>0</v>
      </c>
      <c r="BJ180" s="18" t="s">
        <v>80</v>
      </c>
      <c r="BK180" s="241">
        <f>ROUND(I180*H180,2)</f>
        <v>0</v>
      </c>
      <c r="BL180" s="18" t="s">
        <v>306</v>
      </c>
      <c r="BM180" s="240" t="s">
        <v>5516</v>
      </c>
    </row>
    <row r="181" s="2" customFormat="1">
      <c r="A181" s="39"/>
      <c r="B181" s="40"/>
      <c r="C181" s="41"/>
      <c r="D181" s="242" t="s">
        <v>197</v>
      </c>
      <c r="E181" s="41"/>
      <c r="F181" s="243" t="s">
        <v>5515</v>
      </c>
      <c r="G181" s="41"/>
      <c r="H181" s="41"/>
      <c r="I181" s="244"/>
      <c r="J181" s="41"/>
      <c r="K181" s="41"/>
      <c r="L181" s="45"/>
      <c r="M181" s="245"/>
      <c r="N181" s="246"/>
      <c r="O181" s="92"/>
      <c r="P181" s="92"/>
      <c r="Q181" s="92"/>
      <c r="R181" s="92"/>
      <c r="S181" s="92"/>
      <c r="T181" s="93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T181" s="18" t="s">
        <v>197</v>
      </c>
      <c r="AU181" s="18" t="s">
        <v>82</v>
      </c>
    </row>
    <row r="182" s="2" customFormat="1" ht="16.5" customHeight="1">
      <c r="A182" s="39"/>
      <c r="B182" s="40"/>
      <c r="C182" s="228" t="s">
        <v>7</v>
      </c>
      <c r="D182" s="228" t="s">
        <v>191</v>
      </c>
      <c r="E182" s="229" t="s">
        <v>5517</v>
      </c>
      <c r="F182" s="230" t="s">
        <v>5518</v>
      </c>
      <c r="G182" s="231" t="s">
        <v>359</v>
      </c>
      <c r="H182" s="232">
        <v>1</v>
      </c>
      <c r="I182" s="233"/>
      <c r="J182" s="234">
        <f>ROUND(I182*H182,2)</f>
        <v>0</v>
      </c>
      <c r="K182" s="235"/>
      <c r="L182" s="45"/>
      <c r="M182" s="236" t="s">
        <v>1</v>
      </c>
      <c r="N182" s="237" t="s">
        <v>38</v>
      </c>
      <c r="O182" s="92"/>
      <c r="P182" s="238">
        <f>O182*H182</f>
        <v>0</v>
      </c>
      <c r="Q182" s="238">
        <v>0</v>
      </c>
      <c r="R182" s="238">
        <f>Q182*H182</f>
        <v>0</v>
      </c>
      <c r="S182" s="238">
        <v>0</v>
      </c>
      <c r="T182" s="239">
        <f>S182*H182</f>
        <v>0</v>
      </c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R182" s="240" t="s">
        <v>306</v>
      </c>
      <c r="AT182" s="240" t="s">
        <v>191</v>
      </c>
      <c r="AU182" s="240" t="s">
        <v>82</v>
      </c>
      <c r="AY182" s="18" t="s">
        <v>189</v>
      </c>
      <c r="BE182" s="241">
        <f>IF(N182="základní",J182,0)</f>
        <v>0</v>
      </c>
      <c r="BF182" s="241">
        <f>IF(N182="snížená",J182,0)</f>
        <v>0</v>
      </c>
      <c r="BG182" s="241">
        <f>IF(N182="zákl. přenesená",J182,0)</f>
        <v>0</v>
      </c>
      <c r="BH182" s="241">
        <f>IF(N182="sníž. přenesená",J182,0)</f>
        <v>0</v>
      </c>
      <c r="BI182" s="241">
        <f>IF(N182="nulová",J182,0)</f>
        <v>0</v>
      </c>
      <c r="BJ182" s="18" t="s">
        <v>80</v>
      </c>
      <c r="BK182" s="241">
        <f>ROUND(I182*H182,2)</f>
        <v>0</v>
      </c>
      <c r="BL182" s="18" t="s">
        <v>306</v>
      </c>
      <c r="BM182" s="240" t="s">
        <v>5519</v>
      </c>
    </row>
    <row r="183" s="2" customFormat="1">
      <c r="A183" s="39"/>
      <c r="B183" s="40"/>
      <c r="C183" s="41"/>
      <c r="D183" s="242" t="s">
        <v>197</v>
      </c>
      <c r="E183" s="41"/>
      <c r="F183" s="243" t="s">
        <v>5518</v>
      </c>
      <c r="G183" s="41"/>
      <c r="H183" s="41"/>
      <c r="I183" s="244"/>
      <c r="J183" s="41"/>
      <c r="K183" s="41"/>
      <c r="L183" s="45"/>
      <c r="M183" s="245"/>
      <c r="N183" s="246"/>
      <c r="O183" s="92"/>
      <c r="P183" s="92"/>
      <c r="Q183" s="92"/>
      <c r="R183" s="92"/>
      <c r="S183" s="92"/>
      <c r="T183" s="93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T183" s="18" t="s">
        <v>197</v>
      </c>
      <c r="AU183" s="18" t="s">
        <v>82</v>
      </c>
    </row>
    <row r="184" s="2" customFormat="1" ht="24.15" customHeight="1">
      <c r="A184" s="39"/>
      <c r="B184" s="40"/>
      <c r="C184" s="228" t="s">
        <v>356</v>
      </c>
      <c r="D184" s="228" t="s">
        <v>191</v>
      </c>
      <c r="E184" s="229" t="s">
        <v>5520</v>
      </c>
      <c r="F184" s="230" t="s">
        <v>5521</v>
      </c>
      <c r="G184" s="231" t="s">
        <v>359</v>
      </c>
      <c r="H184" s="232">
        <v>1</v>
      </c>
      <c r="I184" s="233"/>
      <c r="J184" s="234">
        <f>ROUND(I184*H184,2)</f>
        <v>0</v>
      </c>
      <c r="K184" s="235"/>
      <c r="L184" s="45"/>
      <c r="M184" s="236" t="s">
        <v>1</v>
      </c>
      <c r="N184" s="237" t="s">
        <v>38</v>
      </c>
      <c r="O184" s="92"/>
      <c r="P184" s="238">
        <f>O184*H184</f>
        <v>0</v>
      </c>
      <c r="Q184" s="238">
        <v>0</v>
      </c>
      <c r="R184" s="238">
        <f>Q184*H184</f>
        <v>0</v>
      </c>
      <c r="S184" s="238">
        <v>0</v>
      </c>
      <c r="T184" s="239">
        <f>S184*H184</f>
        <v>0</v>
      </c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R184" s="240" t="s">
        <v>306</v>
      </c>
      <c r="AT184" s="240" t="s">
        <v>191</v>
      </c>
      <c r="AU184" s="240" t="s">
        <v>82</v>
      </c>
      <c r="AY184" s="18" t="s">
        <v>189</v>
      </c>
      <c r="BE184" s="241">
        <f>IF(N184="základní",J184,0)</f>
        <v>0</v>
      </c>
      <c r="BF184" s="241">
        <f>IF(N184="snížená",J184,0)</f>
        <v>0</v>
      </c>
      <c r="BG184" s="241">
        <f>IF(N184="zákl. přenesená",J184,0)</f>
        <v>0</v>
      </c>
      <c r="BH184" s="241">
        <f>IF(N184="sníž. přenesená",J184,0)</f>
        <v>0</v>
      </c>
      <c r="BI184" s="241">
        <f>IF(N184="nulová",J184,0)</f>
        <v>0</v>
      </c>
      <c r="BJ184" s="18" t="s">
        <v>80</v>
      </c>
      <c r="BK184" s="241">
        <f>ROUND(I184*H184,2)</f>
        <v>0</v>
      </c>
      <c r="BL184" s="18" t="s">
        <v>306</v>
      </c>
      <c r="BM184" s="240" t="s">
        <v>5522</v>
      </c>
    </row>
    <row r="185" s="2" customFormat="1">
      <c r="A185" s="39"/>
      <c r="B185" s="40"/>
      <c r="C185" s="41"/>
      <c r="D185" s="242" t="s">
        <v>197</v>
      </c>
      <c r="E185" s="41"/>
      <c r="F185" s="243" t="s">
        <v>5521</v>
      </c>
      <c r="G185" s="41"/>
      <c r="H185" s="41"/>
      <c r="I185" s="244"/>
      <c r="J185" s="41"/>
      <c r="K185" s="41"/>
      <c r="L185" s="45"/>
      <c r="M185" s="245"/>
      <c r="N185" s="246"/>
      <c r="O185" s="92"/>
      <c r="P185" s="92"/>
      <c r="Q185" s="92"/>
      <c r="R185" s="92"/>
      <c r="S185" s="92"/>
      <c r="T185" s="93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T185" s="18" t="s">
        <v>197</v>
      </c>
      <c r="AU185" s="18" t="s">
        <v>82</v>
      </c>
    </row>
    <row r="186" s="2" customFormat="1" ht="21.75" customHeight="1">
      <c r="A186" s="39"/>
      <c r="B186" s="40"/>
      <c r="C186" s="228" t="s">
        <v>361</v>
      </c>
      <c r="D186" s="228" t="s">
        <v>191</v>
      </c>
      <c r="E186" s="229" t="s">
        <v>5523</v>
      </c>
      <c r="F186" s="230" t="s">
        <v>5524</v>
      </c>
      <c r="G186" s="231" t="s">
        <v>359</v>
      </c>
      <c r="H186" s="232">
        <v>1</v>
      </c>
      <c r="I186" s="233"/>
      <c r="J186" s="234">
        <f>ROUND(I186*H186,2)</f>
        <v>0</v>
      </c>
      <c r="K186" s="235"/>
      <c r="L186" s="45"/>
      <c r="M186" s="236" t="s">
        <v>1</v>
      </c>
      <c r="N186" s="237" t="s">
        <v>38</v>
      </c>
      <c r="O186" s="92"/>
      <c r="P186" s="238">
        <f>O186*H186</f>
        <v>0</v>
      </c>
      <c r="Q186" s="238">
        <v>0</v>
      </c>
      <c r="R186" s="238">
        <f>Q186*H186</f>
        <v>0</v>
      </c>
      <c r="S186" s="238">
        <v>0</v>
      </c>
      <c r="T186" s="239">
        <f>S186*H186</f>
        <v>0</v>
      </c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R186" s="240" t="s">
        <v>306</v>
      </c>
      <c r="AT186" s="240" t="s">
        <v>191</v>
      </c>
      <c r="AU186" s="240" t="s">
        <v>82</v>
      </c>
      <c r="AY186" s="18" t="s">
        <v>189</v>
      </c>
      <c r="BE186" s="241">
        <f>IF(N186="základní",J186,0)</f>
        <v>0</v>
      </c>
      <c r="BF186" s="241">
        <f>IF(N186="snížená",J186,0)</f>
        <v>0</v>
      </c>
      <c r="BG186" s="241">
        <f>IF(N186="zákl. přenesená",J186,0)</f>
        <v>0</v>
      </c>
      <c r="BH186" s="241">
        <f>IF(N186="sníž. přenesená",J186,0)</f>
        <v>0</v>
      </c>
      <c r="BI186" s="241">
        <f>IF(N186="nulová",J186,0)</f>
        <v>0</v>
      </c>
      <c r="BJ186" s="18" t="s">
        <v>80</v>
      </c>
      <c r="BK186" s="241">
        <f>ROUND(I186*H186,2)</f>
        <v>0</v>
      </c>
      <c r="BL186" s="18" t="s">
        <v>306</v>
      </c>
      <c r="BM186" s="240" t="s">
        <v>5525</v>
      </c>
    </row>
    <row r="187" s="2" customFormat="1">
      <c r="A187" s="39"/>
      <c r="B187" s="40"/>
      <c r="C187" s="41"/>
      <c r="D187" s="242" t="s">
        <v>197</v>
      </c>
      <c r="E187" s="41"/>
      <c r="F187" s="243" t="s">
        <v>5524</v>
      </c>
      <c r="G187" s="41"/>
      <c r="H187" s="41"/>
      <c r="I187" s="244"/>
      <c r="J187" s="41"/>
      <c r="K187" s="41"/>
      <c r="L187" s="45"/>
      <c r="M187" s="245"/>
      <c r="N187" s="246"/>
      <c r="O187" s="92"/>
      <c r="P187" s="92"/>
      <c r="Q187" s="92"/>
      <c r="R187" s="92"/>
      <c r="S187" s="92"/>
      <c r="T187" s="93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T187" s="18" t="s">
        <v>197</v>
      </c>
      <c r="AU187" s="18" t="s">
        <v>82</v>
      </c>
    </row>
    <row r="188" s="2" customFormat="1" ht="21.75" customHeight="1">
      <c r="A188" s="39"/>
      <c r="B188" s="40"/>
      <c r="C188" s="228" t="s">
        <v>372</v>
      </c>
      <c r="D188" s="228" t="s">
        <v>191</v>
      </c>
      <c r="E188" s="229" t="s">
        <v>5526</v>
      </c>
      <c r="F188" s="230" t="s">
        <v>5527</v>
      </c>
      <c r="G188" s="231" t="s">
        <v>2172</v>
      </c>
      <c r="H188" s="304"/>
      <c r="I188" s="233"/>
      <c r="J188" s="234">
        <f>ROUND(I188*H188,2)</f>
        <v>0</v>
      </c>
      <c r="K188" s="235"/>
      <c r="L188" s="45"/>
      <c r="M188" s="236" t="s">
        <v>1</v>
      </c>
      <c r="N188" s="237" t="s">
        <v>38</v>
      </c>
      <c r="O188" s="92"/>
      <c r="P188" s="238">
        <f>O188*H188</f>
        <v>0</v>
      </c>
      <c r="Q188" s="238">
        <v>0</v>
      </c>
      <c r="R188" s="238">
        <f>Q188*H188</f>
        <v>0</v>
      </c>
      <c r="S188" s="238">
        <v>0</v>
      </c>
      <c r="T188" s="239">
        <f>S188*H188</f>
        <v>0</v>
      </c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R188" s="240" t="s">
        <v>306</v>
      </c>
      <c r="AT188" s="240" t="s">
        <v>191</v>
      </c>
      <c r="AU188" s="240" t="s">
        <v>82</v>
      </c>
      <c r="AY188" s="18" t="s">
        <v>189</v>
      </c>
      <c r="BE188" s="241">
        <f>IF(N188="základní",J188,0)</f>
        <v>0</v>
      </c>
      <c r="BF188" s="241">
        <f>IF(N188="snížená",J188,0)</f>
        <v>0</v>
      </c>
      <c r="BG188" s="241">
        <f>IF(N188="zákl. přenesená",J188,0)</f>
        <v>0</v>
      </c>
      <c r="BH188" s="241">
        <f>IF(N188="sníž. přenesená",J188,0)</f>
        <v>0</v>
      </c>
      <c r="BI188" s="241">
        <f>IF(N188="nulová",J188,0)</f>
        <v>0</v>
      </c>
      <c r="BJ188" s="18" t="s">
        <v>80</v>
      </c>
      <c r="BK188" s="241">
        <f>ROUND(I188*H188,2)</f>
        <v>0</v>
      </c>
      <c r="BL188" s="18" t="s">
        <v>306</v>
      </c>
      <c r="BM188" s="240" t="s">
        <v>5528</v>
      </c>
    </row>
    <row r="189" s="2" customFormat="1">
      <c r="A189" s="39"/>
      <c r="B189" s="40"/>
      <c r="C189" s="41"/>
      <c r="D189" s="242" t="s">
        <v>197</v>
      </c>
      <c r="E189" s="41"/>
      <c r="F189" s="243" t="s">
        <v>5527</v>
      </c>
      <c r="G189" s="41"/>
      <c r="H189" s="41"/>
      <c r="I189" s="244"/>
      <c r="J189" s="41"/>
      <c r="K189" s="41"/>
      <c r="L189" s="45"/>
      <c r="M189" s="245"/>
      <c r="N189" s="246"/>
      <c r="O189" s="92"/>
      <c r="P189" s="92"/>
      <c r="Q189" s="92"/>
      <c r="R189" s="92"/>
      <c r="S189" s="92"/>
      <c r="T189" s="93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T189" s="18" t="s">
        <v>197</v>
      </c>
      <c r="AU189" s="18" t="s">
        <v>82</v>
      </c>
    </row>
    <row r="190" s="2" customFormat="1">
      <c r="A190" s="39"/>
      <c r="B190" s="40"/>
      <c r="C190" s="41"/>
      <c r="D190" s="247" t="s">
        <v>198</v>
      </c>
      <c r="E190" s="41"/>
      <c r="F190" s="248" t="s">
        <v>5529</v>
      </c>
      <c r="G190" s="41"/>
      <c r="H190" s="41"/>
      <c r="I190" s="244"/>
      <c r="J190" s="41"/>
      <c r="K190" s="41"/>
      <c r="L190" s="45"/>
      <c r="M190" s="245"/>
      <c r="N190" s="246"/>
      <c r="O190" s="92"/>
      <c r="P190" s="92"/>
      <c r="Q190" s="92"/>
      <c r="R190" s="92"/>
      <c r="S190" s="92"/>
      <c r="T190" s="93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T190" s="18" t="s">
        <v>198</v>
      </c>
      <c r="AU190" s="18" t="s">
        <v>82</v>
      </c>
    </row>
    <row r="191" s="12" customFormat="1" ht="22.8" customHeight="1">
      <c r="A191" s="12"/>
      <c r="B191" s="212"/>
      <c r="C191" s="213"/>
      <c r="D191" s="214" t="s">
        <v>72</v>
      </c>
      <c r="E191" s="226" t="s">
        <v>5530</v>
      </c>
      <c r="F191" s="226" t="s">
        <v>5531</v>
      </c>
      <c r="G191" s="213"/>
      <c r="H191" s="213"/>
      <c r="I191" s="216"/>
      <c r="J191" s="227">
        <f>BK191</f>
        <v>0</v>
      </c>
      <c r="K191" s="213"/>
      <c r="L191" s="218"/>
      <c r="M191" s="219"/>
      <c r="N191" s="220"/>
      <c r="O191" s="220"/>
      <c r="P191" s="221">
        <f>SUM(P192:P226)</f>
        <v>0</v>
      </c>
      <c r="Q191" s="220"/>
      <c r="R191" s="221">
        <f>SUM(R192:R226)</f>
        <v>0.085451292000000012</v>
      </c>
      <c r="S191" s="220"/>
      <c r="T191" s="222">
        <f>SUM(T192:T226)</f>
        <v>0</v>
      </c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R191" s="223" t="s">
        <v>82</v>
      </c>
      <c r="AT191" s="224" t="s">
        <v>72</v>
      </c>
      <c r="AU191" s="224" t="s">
        <v>80</v>
      </c>
      <c r="AY191" s="223" t="s">
        <v>189</v>
      </c>
      <c r="BK191" s="225">
        <f>SUM(BK192:BK226)</f>
        <v>0</v>
      </c>
    </row>
    <row r="192" s="2" customFormat="1" ht="24.15" customHeight="1">
      <c r="A192" s="39"/>
      <c r="B192" s="40"/>
      <c r="C192" s="228" t="s">
        <v>377</v>
      </c>
      <c r="D192" s="228" t="s">
        <v>191</v>
      </c>
      <c r="E192" s="229" t="s">
        <v>5532</v>
      </c>
      <c r="F192" s="230" t="s">
        <v>5533</v>
      </c>
      <c r="G192" s="231" t="s">
        <v>466</v>
      </c>
      <c r="H192" s="232">
        <v>66</v>
      </c>
      <c r="I192" s="233"/>
      <c r="J192" s="234">
        <f>ROUND(I192*H192,2)</f>
        <v>0</v>
      </c>
      <c r="K192" s="235"/>
      <c r="L192" s="45"/>
      <c r="M192" s="236" t="s">
        <v>1</v>
      </c>
      <c r="N192" s="237" t="s">
        <v>38</v>
      </c>
      <c r="O192" s="92"/>
      <c r="P192" s="238">
        <f>O192*H192</f>
        <v>0</v>
      </c>
      <c r="Q192" s="238">
        <v>0.00047073999999999998</v>
      </c>
      <c r="R192" s="238">
        <f>Q192*H192</f>
        <v>0.03106884</v>
      </c>
      <c r="S192" s="238">
        <v>0</v>
      </c>
      <c r="T192" s="239">
        <f>S192*H192</f>
        <v>0</v>
      </c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R192" s="240" t="s">
        <v>306</v>
      </c>
      <c r="AT192" s="240" t="s">
        <v>191</v>
      </c>
      <c r="AU192" s="240" t="s">
        <v>82</v>
      </c>
      <c r="AY192" s="18" t="s">
        <v>189</v>
      </c>
      <c r="BE192" s="241">
        <f>IF(N192="základní",J192,0)</f>
        <v>0</v>
      </c>
      <c r="BF192" s="241">
        <f>IF(N192="snížená",J192,0)</f>
        <v>0</v>
      </c>
      <c r="BG192" s="241">
        <f>IF(N192="zákl. přenesená",J192,0)</f>
        <v>0</v>
      </c>
      <c r="BH192" s="241">
        <f>IF(N192="sníž. přenesená",J192,0)</f>
        <v>0</v>
      </c>
      <c r="BI192" s="241">
        <f>IF(N192="nulová",J192,0)</f>
        <v>0</v>
      </c>
      <c r="BJ192" s="18" t="s">
        <v>80</v>
      </c>
      <c r="BK192" s="241">
        <f>ROUND(I192*H192,2)</f>
        <v>0</v>
      </c>
      <c r="BL192" s="18" t="s">
        <v>306</v>
      </c>
      <c r="BM192" s="240" t="s">
        <v>5534</v>
      </c>
    </row>
    <row r="193" s="2" customFormat="1">
      <c r="A193" s="39"/>
      <c r="B193" s="40"/>
      <c r="C193" s="41"/>
      <c r="D193" s="242" t="s">
        <v>197</v>
      </c>
      <c r="E193" s="41"/>
      <c r="F193" s="243" t="s">
        <v>5533</v>
      </c>
      <c r="G193" s="41"/>
      <c r="H193" s="41"/>
      <c r="I193" s="244"/>
      <c r="J193" s="41"/>
      <c r="K193" s="41"/>
      <c r="L193" s="45"/>
      <c r="M193" s="245"/>
      <c r="N193" s="246"/>
      <c r="O193" s="92"/>
      <c r="P193" s="92"/>
      <c r="Q193" s="92"/>
      <c r="R193" s="92"/>
      <c r="S193" s="92"/>
      <c r="T193" s="93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T193" s="18" t="s">
        <v>197</v>
      </c>
      <c r="AU193" s="18" t="s">
        <v>82</v>
      </c>
    </row>
    <row r="194" s="2" customFormat="1">
      <c r="A194" s="39"/>
      <c r="B194" s="40"/>
      <c r="C194" s="41"/>
      <c r="D194" s="247" t="s">
        <v>198</v>
      </c>
      <c r="E194" s="41"/>
      <c r="F194" s="248" t="s">
        <v>5535</v>
      </c>
      <c r="G194" s="41"/>
      <c r="H194" s="41"/>
      <c r="I194" s="244"/>
      <c r="J194" s="41"/>
      <c r="K194" s="41"/>
      <c r="L194" s="45"/>
      <c r="M194" s="245"/>
      <c r="N194" s="246"/>
      <c r="O194" s="92"/>
      <c r="P194" s="92"/>
      <c r="Q194" s="92"/>
      <c r="R194" s="92"/>
      <c r="S194" s="92"/>
      <c r="T194" s="93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T194" s="18" t="s">
        <v>198</v>
      </c>
      <c r="AU194" s="18" t="s">
        <v>82</v>
      </c>
    </row>
    <row r="195" s="14" customFormat="1">
      <c r="A195" s="14"/>
      <c r="B195" s="259"/>
      <c r="C195" s="260"/>
      <c r="D195" s="242" t="s">
        <v>200</v>
      </c>
      <c r="E195" s="261" t="s">
        <v>1</v>
      </c>
      <c r="F195" s="262" t="s">
        <v>5456</v>
      </c>
      <c r="G195" s="260"/>
      <c r="H195" s="263">
        <v>66</v>
      </c>
      <c r="I195" s="264"/>
      <c r="J195" s="260"/>
      <c r="K195" s="260"/>
      <c r="L195" s="265"/>
      <c r="M195" s="266"/>
      <c r="N195" s="267"/>
      <c r="O195" s="267"/>
      <c r="P195" s="267"/>
      <c r="Q195" s="267"/>
      <c r="R195" s="267"/>
      <c r="S195" s="267"/>
      <c r="T195" s="268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T195" s="269" t="s">
        <v>200</v>
      </c>
      <c r="AU195" s="269" t="s">
        <v>82</v>
      </c>
      <c r="AV195" s="14" t="s">
        <v>82</v>
      </c>
      <c r="AW195" s="14" t="s">
        <v>30</v>
      </c>
      <c r="AX195" s="14" t="s">
        <v>80</v>
      </c>
      <c r="AY195" s="269" t="s">
        <v>189</v>
      </c>
    </row>
    <row r="196" s="2" customFormat="1" ht="24.15" customHeight="1">
      <c r="A196" s="39"/>
      <c r="B196" s="40"/>
      <c r="C196" s="228" t="s">
        <v>383</v>
      </c>
      <c r="D196" s="228" t="s">
        <v>191</v>
      </c>
      <c r="E196" s="229" t="s">
        <v>5536</v>
      </c>
      <c r="F196" s="230" t="s">
        <v>5537</v>
      </c>
      <c r="G196" s="231" t="s">
        <v>466</v>
      </c>
      <c r="H196" s="232">
        <v>26.399999999999999</v>
      </c>
      <c r="I196" s="233"/>
      <c r="J196" s="234">
        <f>ROUND(I196*H196,2)</f>
        <v>0</v>
      </c>
      <c r="K196" s="235"/>
      <c r="L196" s="45"/>
      <c r="M196" s="236" t="s">
        <v>1</v>
      </c>
      <c r="N196" s="237" t="s">
        <v>38</v>
      </c>
      <c r="O196" s="92"/>
      <c r="P196" s="238">
        <f>O196*H196</f>
        <v>0</v>
      </c>
      <c r="Q196" s="238">
        <v>0.00058123500000000004</v>
      </c>
      <c r="R196" s="238">
        <f>Q196*H196</f>
        <v>0.015344604</v>
      </c>
      <c r="S196" s="238">
        <v>0</v>
      </c>
      <c r="T196" s="239">
        <f>S196*H196</f>
        <v>0</v>
      </c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R196" s="240" t="s">
        <v>306</v>
      </c>
      <c r="AT196" s="240" t="s">
        <v>191</v>
      </c>
      <c r="AU196" s="240" t="s">
        <v>82</v>
      </c>
      <c r="AY196" s="18" t="s">
        <v>189</v>
      </c>
      <c r="BE196" s="241">
        <f>IF(N196="základní",J196,0)</f>
        <v>0</v>
      </c>
      <c r="BF196" s="241">
        <f>IF(N196="snížená",J196,0)</f>
        <v>0</v>
      </c>
      <c r="BG196" s="241">
        <f>IF(N196="zákl. přenesená",J196,0)</f>
        <v>0</v>
      </c>
      <c r="BH196" s="241">
        <f>IF(N196="sníž. přenesená",J196,0)</f>
        <v>0</v>
      </c>
      <c r="BI196" s="241">
        <f>IF(N196="nulová",J196,0)</f>
        <v>0</v>
      </c>
      <c r="BJ196" s="18" t="s">
        <v>80</v>
      </c>
      <c r="BK196" s="241">
        <f>ROUND(I196*H196,2)</f>
        <v>0</v>
      </c>
      <c r="BL196" s="18" t="s">
        <v>306</v>
      </c>
      <c r="BM196" s="240" t="s">
        <v>5538</v>
      </c>
    </row>
    <row r="197" s="2" customFormat="1">
      <c r="A197" s="39"/>
      <c r="B197" s="40"/>
      <c r="C197" s="41"/>
      <c r="D197" s="242" t="s">
        <v>197</v>
      </c>
      <c r="E197" s="41"/>
      <c r="F197" s="243" t="s">
        <v>5537</v>
      </c>
      <c r="G197" s="41"/>
      <c r="H197" s="41"/>
      <c r="I197" s="244"/>
      <c r="J197" s="41"/>
      <c r="K197" s="41"/>
      <c r="L197" s="45"/>
      <c r="M197" s="245"/>
      <c r="N197" s="246"/>
      <c r="O197" s="92"/>
      <c r="P197" s="92"/>
      <c r="Q197" s="92"/>
      <c r="R197" s="92"/>
      <c r="S197" s="92"/>
      <c r="T197" s="93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T197" s="18" t="s">
        <v>197</v>
      </c>
      <c r="AU197" s="18" t="s">
        <v>82</v>
      </c>
    </row>
    <row r="198" s="2" customFormat="1">
      <c r="A198" s="39"/>
      <c r="B198" s="40"/>
      <c r="C198" s="41"/>
      <c r="D198" s="247" t="s">
        <v>198</v>
      </c>
      <c r="E198" s="41"/>
      <c r="F198" s="248" t="s">
        <v>5539</v>
      </c>
      <c r="G198" s="41"/>
      <c r="H198" s="41"/>
      <c r="I198" s="244"/>
      <c r="J198" s="41"/>
      <c r="K198" s="41"/>
      <c r="L198" s="45"/>
      <c r="M198" s="245"/>
      <c r="N198" s="246"/>
      <c r="O198" s="92"/>
      <c r="P198" s="92"/>
      <c r="Q198" s="92"/>
      <c r="R198" s="92"/>
      <c r="S198" s="92"/>
      <c r="T198" s="93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T198" s="18" t="s">
        <v>198</v>
      </c>
      <c r="AU198" s="18" t="s">
        <v>82</v>
      </c>
    </row>
    <row r="199" s="14" customFormat="1">
      <c r="A199" s="14"/>
      <c r="B199" s="259"/>
      <c r="C199" s="260"/>
      <c r="D199" s="242" t="s">
        <v>200</v>
      </c>
      <c r="E199" s="261" t="s">
        <v>1</v>
      </c>
      <c r="F199" s="262" t="s">
        <v>5460</v>
      </c>
      <c r="G199" s="260"/>
      <c r="H199" s="263">
        <v>26.399999999999999</v>
      </c>
      <c r="I199" s="264"/>
      <c r="J199" s="260"/>
      <c r="K199" s="260"/>
      <c r="L199" s="265"/>
      <c r="M199" s="266"/>
      <c r="N199" s="267"/>
      <c r="O199" s="267"/>
      <c r="P199" s="267"/>
      <c r="Q199" s="267"/>
      <c r="R199" s="267"/>
      <c r="S199" s="267"/>
      <c r="T199" s="268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T199" s="269" t="s">
        <v>200</v>
      </c>
      <c r="AU199" s="269" t="s">
        <v>82</v>
      </c>
      <c r="AV199" s="14" t="s">
        <v>82</v>
      </c>
      <c r="AW199" s="14" t="s">
        <v>30</v>
      </c>
      <c r="AX199" s="14" t="s">
        <v>80</v>
      </c>
      <c r="AY199" s="269" t="s">
        <v>189</v>
      </c>
    </row>
    <row r="200" s="2" customFormat="1" ht="24.15" customHeight="1">
      <c r="A200" s="39"/>
      <c r="B200" s="40"/>
      <c r="C200" s="228" t="s">
        <v>389</v>
      </c>
      <c r="D200" s="228" t="s">
        <v>191</v>
      </c>
      <c r="E200" s="229" t="s">
        <v>5540</v>
      </c>
      <c r="F200" s="230" t="s">
        <v>5541</v>
      </c>
      <c r="G200" s="231" t="s">
        <v>466</v>
      </c>
      <c r="H200" s="232">
        <v>52.799999999999997</v>
      </c>
      <c r="I200" s="233"/>
      <c r="J200" s="234">
        <f>ROUND(I200*H200,2)</f>
        <v>0</v>
      </c>
      <c r="K200" s="235"/>
      <c r="L200" s="45"/>
      <c r="M200" s="236" t="s">
        <v>1</v>
      </c>
      <c r="N200" s="237" t="s">
        <v>38</v>
      </c>
      <c r="O200" s="92"/>
      <c r="P200" s="238">
        <f>O200*H200</f>
        <v>0</v>
      </c>
      <c r="Q200" s="238">
        <v>0.00073228500000000005</v>
      </c>
      <c r="R200" s="238">
        <f>Q200*H200</f>
        <v>0.038664648000000003</v>
      </c>
      <c r="S200" s="238">
        <v>0</v>
      </c>
      <c r="T200" s="239">
        <f>S200*H200</f>
        <v>0</v>
      </c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R200" s="240" t="s">
        <v>306</v>
      </c>
      <c r="AT200" s="240" t="s">
        <v>191</v>
      </c>
      <c r="AU200" s="240" t="s">
        <v>82</v>
      </c>
      <c r="AY200" s="18" t="s">
        <v>189</v>
      </c>
      <c r="BE200" s="241">
        <f>IF(N200="základní",J200,0)</f>
        <v>0</v>
      </c>
      <c r="BF200" s="241">
        <f>IF(N200="snížená",J200,0)</f>
        <v>0</v>
      </c>
      <c r="BG200" s="241">
        <f>IF(N200="zákl. přenesená",J200,0)</f>
        <v>0</v>
      </c>
      <c r="BH200" s="241">
        <f>IF(N200="sníž. přenesená",J200,0)</f>
        <v>0</v>
      </c>
      <c r="BI200" s="241">
        <f>IF(N200="nulová",J200,0)</f>
        <v>0</v>
      </c>
      <c r="BJ200" s="18" t="s">
        <v>80</v>
      </c>
      <c r="BK200" s="241">
        <f>ROUND(I200*H200,2)</f>
        <v>0</v>
      </c>
      <c r="BL200" s="18" t="s">
        <v>306</v>
      </c>
      <c r="BM200" s="240" t="s">
        <v>5542</v>
      </c>
    </row>
    <row r="201" s="2" customFormat="1">
      <c r="A201" s="39"/>
      <c r="B201" s="40"/>
      <c r="C201" s="41"/>
      <c r="D201" s="242" t="s">
        <v>197</v>
      </c>
      <c r="E201" s="41"/>
      <c r="F201" s="243" t="s">
        <v>5541</v>
      </c>
      <c r="G201" s="41"/>
      <c r="H201" s="41"/>
      <c r="I201" s="244"/>
      <c r="J201" s="41"/>
      <c r="K201" s="41"/>
      <c r="L201" s="45"/>
      <c r="M201" s="245"/>
      <c r="N201" s="246"/>
      <c r="O201" s="92"/>
      <c r="P201" s="92"/>
      <c r="Q201" s="92"/>
      <c r="R201" s="92"/>
      <c r="S201" s="92"/>
      <c r="T201" s="93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T201" s="18" t="s">
        <v>197</v>
      </c>
      <c r="AU201" s="18" t="s">
        <v>82</v>
      </c>
    </row>
    <row r="202" s="2" customFormat="1">
      <c r="A202" s="39"/>
      <c r="B202" s="40"/>
      <c r="C202" s="41"/>
      <c r="D202" s="247" t="s">
        <v>198</v>
      </c>
      <c r="E202" s="41"/>
      <c r="F202" s="248" t="s">
        <v>5543</v>
      </c>
      <c r="G202" s="41"/>
      <c r="H202" s="41"/>
      <c r="I202" s="244"/>
      <c r="J202" s="41"/>
      <c r="K202" s="41"/>
      <c r="L202" s="45"/>
      <c r="M202" s="245"/>
      <c r="N202" s="246"/>
      <c r="O202" s="92"/>
      <c r="P202" s="92"/>
      <c r="Q202" s="92"/>
      <c r="R202" s="92"/>
      <c r="S202" s="92"/>
      <c r="T202" s="93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T202" s="18" t="s">
        <v>198</v>
      </c>
      <c r="AU202" s="18" t="s">
        <v>82</v>
      </c>
    </row>
    <row r="203" s="14" customFormat="1">
      <c r="A203" s="14"/>
      <c r="B203" s="259"/>
      <c r="C203" s="260"/>
      <c r="D203" s="242" t="s">
        <v>200</v>
      </c>
      <c r="E203" s="261" t="s">
        <v>1</v>
      </c>
      <c r="F203" s="262" t="s">
        <v>5464</v>
      </c>
      <c r="G203" s="260"/>
      <c r="H203" s="263">
        <v>52.799999999999997</v>
      </c>
      <c r="I203" s="264"/>
      <c r="J203" s="260"/>
      <c r="K203" s="260"/>
      <c r="L203" s="265"/>
      <c r="M203" s="266"/>
      <c r="N203" s="267"/>
      <c r="O203" s="267"/>
      <c r="P203" s="267"/>
      <c r="Q203" s="267"/>
      <c r="R203" s="267"/>
      <c r="S203" s="267"/>
      <c r="T203" s="268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T203" s="269" t="s">
        <v>200</v>
      </c>
      <c r="AU203" s="269" t="s">
        <v>82</v>
      </c>
      <c r="AV203" s="14" t="s">
        <v>82</v>
      </c>
      <c r="AW203" s="14" t="s">
        <v>30</v>
      </c>
      <c r="AX203" s="14" t="s">
        <v>80</v>
      </c>
      <c r="AY203" s="269" t="s">
        <v>189</v>
      </c>
    </row>
    <row r="204" s="2" customFormat="1" ht="24.15" customHeight="1">
      <c r="A204" s="39"/>
      <c r="B204" s="40"/>
      <c r="C204" s="228" t="s">
        <v>411</v>
      </c>
      <c r="D204" s="228" t="s">
        <v>191</v>
      </c>
      <c r="E204" s="229" t="s">
        <v>5544</v>
      </c>
      <c r="F204" s="230" t="s">
        <v>5545</v>
      </c>
      <c r="G204" s="231" t="s">
        <v>466</v>
      </c>
      <c r="H204" s="232">
        <v>19.800000000000001</v>
      </c>
      <c r="I204" s="233"/>
      <c r="J204" s="234">
        <f>ROUND(I204*H204,2)</f>
        <v>0</v>
      </c>
      <c r="K204" s="235"/>
      <c r="L204" s="45"/>
      <c r="M204" s="236" t="s">
        <v>1</v>
      </c>
      <c r="N204" s="237" t="s">
        <v>38</v>
      </c>
      <c r="O204" s="92"/>
      <c r="P204" s="238">
        <f>O204*H204</f>
        <v>0</v>
      </c>
      <c r="Q204" s="238">
        <v>0</v>
      </c>
      <c r="R204" s="238">
        <f>Q204*H204</f>
        <v>0</v>
      </c>
      <c r="S204" s="238">
        <v>0</v>
      </c>
      <c r="T204" s="239">
        <f>S204*H204</f>
        <v>0</v>
      </c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39"/>
      <c r="AR204" s="240" t="s">
        <v>306</v>
      </c>
      <c r="AT204" s="240" t="s">
        <v>191</v>
      </c>
      <c r="AU204" s="240" t="s">
        <v>82</v>
      </c>
      <c r="AY204" s="18" t="s">
        <v>189</v>
      </c>
      <c r="BE204" s="241">
        <f>IF(N204="základní",J204,0)</f>
        <v>0</v>
      </c>
      <c r="BF204" s="241">
        <f>IF(N204="snížená",J204,0)</f>
        <v>0</v>
      </c>
      <c r="BG204" s="241">
        <f>IF(N204="zákl. přenesená",J204,0)</f>
        <v>0</v>
      </c>
      <c r="BH204" s="241">
        <f>IF(N204="sníž. přenesená",J204,0)</f>
        <v>0</v>
      </c>
      <c r="BI204" s="241">
        <f>IF(N204="nulová",J204,0)</f>
        <v>0</v>
      </c>
      <c r="BJ204" s="18" t="s">
        <v>80</v>
      </c>
      <c r="BK204" s="241">
        <f>ROUND(I204*H204,2)</f>
        <v>0</v>
      </c>
      <c r="BL204" s="18" t="s">
        <v>306</v>
      </c>
      <c r="BM204" s="240" t="s">
        <v>5546</v>
      </c>
    </row>
    <row r="205" s="2" customFormat="1">
      <c r="A205" s="39"/>
      <c r="B205" s="40"/>
      <c r="C205" s="41"/>
      <c r="D205" s="242" t="s">
        <v>197</v>
      </c>
      <c r="E205" s="41"/>
      <c r="F205" s="243" t="s">
        <v>5545</v>
      </c>
      <c r="G205" s="41"/>
      <c r="H205" s="41"/>
      <c r="I205" s="244"/>
      <c r="J205" s="41"/>
      <c r="K205" s="41"/>
      <c r="L205" s="45"/>
      <c r="M205" s="245"/>
      <c r="N205" s="246"/>
      <c r="O205" s="92"/>
      <c r="P205" s="92"/>
      <c r="Q205" s="92"/>
      <c r="R205" s="92"/>
      <c r="S205" s="92"/>
      <c r="T205" s="93"/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39"/>
      <c r="AT205" s="18" t="s">
        <v>197</v>
      </c>
      <c r="AU205" s="18" t="s">
        <v>82</v>
      </c>
    </row>
    <row r="206" s="14" customFormat="1">
      <c r="A206" s="14"/>
      <c r="B206" s="259"/>
      <c r="C206" s="260"/>
      <c r="D206" s="242" t="s">
        <v>200</v>
      </c>
      <c r="E206" s="261" t="s">
        <v>1</v>
      </c>
      <c r="F206" s="262" t="s">
        <v>5468</v>
      </c>
      <c r="G206" s="260"/>
      <c r="H206" s="263">
        <v>19.800000000000001</v>
      </c>
      <c r="I206" s="264"/>
      <c r="J206" s="260"/>
      <c r="K206" s="260"/>
      <c r="L206" s="265"/>
      <c r="M206" s="266"/>
      <c r="N206" s="267"/>
      <c r="O206" s="267"/>
      <c r="P206" s="267"/>
      <c r="Q206" s="267"/>
      <c r="R206" s="267"/>
      <c r="S206" s="267"/>
      <c r="T206" s="268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T206" s="269" t="s">
        <v>200</v>
      </c>
      <c r="AU206" s="269" t="s">
        <v>82</v>
      </c>
      <c r="AV206" s="14" t="s">
        <v>82</v>
      </c>
      <c r="AW206" s="14" t="s">
        <v>30</v>
      </c>
      <c r="AX206" s="14" t="s">
        <v>80</v>
      </c>
      <c r="AY206" s="269" t="s">
        <v>189</v>
      </c>
    </row>
    <row r="207" s="2" customFormat="1" ht="24.15" customHeight="1">
      <c r="A207" s="39"/>
      <c r="B207" s="40"/>
      <c r="C207" s="228" t="s">
        <v>427</v>
      </c>
      <c r="D207" s="228" t="s">
        <v>191</v>
      </c>
      <c r="E207" s="229" t="s">
        <v>5547</v>
      </c>
      <c r="F207" s="230" t="s">
        <v>5548</v>
      </c>
      <c r="G207" s="231" t="s">
        <v>359</v>
      </c>
      <c r="H207" s="232">
        <v>22</v>
      </c>
      <c r="I207" s="233"/>
      <c r="J207" s="234">
        <f>ROUND(I207*H207,2)</f>
        <v>0</v>
      </c>
      <c r="K207" s="235"/>
      <c r="L207" s="45"/>
      <c r="M207" s="236" t="s">
        <v>1</v>
      </c>
      <c r="N207" s="237" t="s">
        <v>38</v>
      </c>
      <c r="O207" s="92"/>
      <c r="P207" s="238">
        <f>O207*H207</f>
        <v>0</v>
      </c>
      <c r="Q207" s="238">
        <v>1.22E-05</v>
      </c>
      <c r="R207" s="238">
        <f>Q207*H207</f>
        <v>0.00026840000000000002</v>
      </c>
      <c r="S207" s="238">
        <v>0</v>
      </c>
      <c r="T207" s="239">
        <f>S207*H207</f>
        <v>0</v>
      </c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39"/>
      <c r="AR207" s="240" t="s">
        <v>306</v>
      </c>
      <c r="AT207" s="240" t="s">
        <v>191</v>
      </c>
      <c r="AU207" s="240" t="s">
        <v>82</v>
      </c>
      <c r="AY207" s="18" t="s">
        <v>189</v>
      </c>
      <c r="BE207" s="241">
        <f>IF(N207="základní",J207,0)</f>
        <v>0</v>
      </c>
      <c r="BF207" s="241">
        <f>IF(N207="snížená",J207,0)</f>
        <v>0</v>
      </c>
      <c r="BG207" s="241">
        <f>IF(N207="zákl. přenesená",J207,0)</f>
        <v>0</v>
      </c>
      <c r="BH207" s="241">
        <f>IF(N207="sníž. přenesená",J207,0)</f>
        <v>0</v>
      </c>
      <c r="BI207" s="241">
        <f>IF(N207="nulová",J207,0)</f>
        <v>0</v>
      </c>
      <c r="BJ207" s="18" t="s">
        <v>80</v>
      </c>
      <c r="BK207" s="241">
        <f>ROUND(I207*H207,2)</f>
        <v>0</v>
      </c>
      <c r="BL207" s="18" t="s">
        <v>306</v>
      </c>
      <c r="BM207" s="240" t="s">
        <v>5549</v>
      </c>
    </row>
    <row r="208" s="2" customFormat="1">
      <c r="A208" s="39"/>
      <c r="B208" s="40"/>
      <c r="C208" s="41"/>
      <c r="D208" s="242" t="s">
        <v>197</v>
      </c>
      <c r="E208" s="41"/>
      <c r="F208" s="243" t="s">
        <v>5548</v>
      </c>
      <c r="G208" s="41"/>
      <c r="H208" s="41"/>
      <c r="I208" s="244"/>
      <c r="J208" s="41"/>
      <c r="K208" s="41"/>
      <c r="L208" s="45"/>
      <c r="M208" s="245"/>
      <c r="N208" s="246"/>
      <c r="O208" s="92"/>
      <c r="P208" s="92"/>
      <c r="Q208" s="92"/>
      <c r="R208" s="92"/>
      <c r="S208" s="92"/>
      <c r="T208" s="93"/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39"/>
      <c r="AT208" s="18" t="s">
        <v>197</v>
      </c>
      <c r="AU208" s="18" t="s">
        <v>82</v>
      </c>
    </row>
    <row r="209" s="2" customFormat="1">
      <c r="A209" s="39"/>
      <c r="B209" s="40"/>
      <c r="C209" s="41"/>
      <c r="D209" s="247" t="s">
        <v>198</v>
      </c>
      <c r="E209" s="41"/>
      <c r="F209" s="248" t="s">
        <v>5550</v>
      </c>
      <c r="G209" s="41"/>
      <c r="H209" s="41"/>
      <c r="I209" s="244"/>
      <c r="J209" s="41"/>
      <c r="K209" s="41"/>
      <c r="L209" s="45"/>
      <c r="M209" s="245"/>
      <c r="N209" s="246"/>
      <c r="O209" s="92"/>
      <c r="P209" s="92"/>
      <c r="Q209" s="92"/>
      <c r="R209" s="92"/>
      <c r="S209" s="92"/>
      <c r="T209" s="93"/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39"/>
      <c r="AT209" s="18" t="s">
        <v>198</v>
      </c>
      <c r="AU209" s="18" t="s">
        <v>82</v>
      </c>
    </row>
    <row r="210" s="2" customFormat="1" ht="24.15" customHeight="1">
      <c r="A210" s="39"/>
      <c r="B210" s="40"/>
      <c r="C210" s="228" t="s">
        <v>441</v>
      </c>
      <c r="D210" s="228" t="s">
        <v>191</v>
      </c>
      <c r="E210" s="229" t="s">
        <v>5551</v>
      </c>
      <c r="F210" s="230" t="s">
        <v>5552</v>
      </c>
      <c r="G210" s="231" t="s">
        <v>359</v>
      </c>
      <c r="H210" s="232">
        <v>2</v>
      </c>
      <c r="I210" s="233"/>
      <c r="J210" s="234">
        <f>ROUND(I210*H210,2)</f>
        <v>0</v>
      </c>
      <c r="K210" s="235"/>
      <c r="L210" s="45"/>
      <c r="M210" s="236" t="s">
        <v>1</v>
      </c>
      <c r="N210" s="237" t="s">
        <v>38</v>
      </c>
      <c r="O210" s="92"/>
      <c r="P210" s="238">
        <f>O210*H210</f>
        <v>0</v>
      </c>
      <c r="Q210" s="238">
        <v>5.24E-05</v>
      </c>
      <c r="R210" s="238">
        <f>Q210*H210</f>
        <v>0.0001048</v>
      </c>
      <c r="S210" s="238">
        <v>0</v>
      </c>
      <c r="T210" s="239">
        <f>S210*H210</f>
        <v>0</v>
      </c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  <c r="AR210" s="240" t="s">
        <v>306</v>
      </c>
      <c r="AT210" s="240" t="s">
        <v>191</v>
      </c>
      <c r="AU210" s="240" t="s">
        <v>82</v>
      </c>
      <c r="AY210" s="18" t="s">
        <v>189</v>
      </c>
      <c r="BE210" s="241">
        <f>IF(N210="základní",J210,0)</f>
        <v>0</v>
      </c>
      <c r="BF210" s="241">
        <f>IF(N210="snížená",J210,0)</f>
        <v>0</v>
      </c>
      <c r="BG210" s="241">
        <f>IF(N210="zákl. přenesená",J210,0)</f>
        <v>0</v>
      </c>
      <c r="BH210" s="241">
        <f>IF(N210="sníž. přenesená",J210,0)</f>
        <v>0</v>
      </c>
      <c r="BI210" s="241">
        <f>IF(N210="nulová",J210,0)</f>
        <v>0</v>
      </c>
      <c r="BJ210" s="18" t="s">
        <v>80</v>
      </c>
      <c r="BK210" s="241">
        <f>ROUND(I210*H210,2)</f>
        <v>0</v>
      </c>
      <c r="BL210" s="18" t="s">
        <v>306</v>
      </c>
      <c r="BM210" s="240" t="s">
        <v>5553</v>
      </c>
    </row>
    <row r="211" s="2" customFormat="1">
      <c r="A211" s="39"/>
      <c r="B211" s="40"/>
      <c r="C211" s="41"/>
      <c r="D211" s="242" t="s">
        <v>197</v>
      </c>
      <c r="E211" s="41"/>
      <c r="F211" s="243" t="s">
        <v>5552</v>
      </c>
      <c r="G211" s="41"/>
      <c r="H211" s="41"/>
      <c r="I211" s="244"/>
      <c r="J211" s="41"/>
      <c r="K211" s="41"/>
      <c r="L211" s="45"/>
      <c r="M211" s="245"/>
      <c r="N211" s="246"/>
      <c r="O211" s="92"/>
      <c r="P211" s="92"/>
      <c r="Q211" s="92"/>
      <c r="R211" s="92"/>
      <c r="S211" s="92"/>
      <c r="T211" s="93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T211" s="18" t="s">
        <v>197</v>
      </c>
      <c r="AU211" s="18" t="s">
        <v>82</v>
      </c>
    </row>
    <row r="212" s="2" customFormat="1">
      <c r="A212" s="39"/>
      <c r="B212" s="40"/>
      <c r="C212" s="41"/>
      <c r="D212" s="247" t="s">
        <v>198</v>
      </c>
      <c r="E212" s="41"/>
      <c r="F212" s="248" t="s">
        <v>5554</v>
      </c>
      <c r="G212" s="41"/>
      <c r="H212" s="41"/>
      <c r="I212" s="244"/>
      <c r="J212" s="41"/>
      <c r="K212" s="41"/>
      <c r="L212" s="45"/>
      <c r="M212" s="245"/>
      <c r="N212" s="246"/>
      <c r="O212" s="92"/>
      <c r="P212" s="92"/>
      <c r="Q212" s="92"/>
      <c r="R212" s="92"/>
      <c r="S212" s="92"/>
      <c r="T212" s="93"/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39"/>
      <c r="AT212" s="18" t="s">
        <v>198</v>
      </c>
      <c r="AU212" s="18" t="s">
        <v>82</v>
      </c>
    </row>
    <row r="213" s="2" customFormat="1" ht="16.5" customHeight="1">
      <c r="A213" s="39"/>
      <c r="B213" s="40"/>
      <c r="C213" s="228" t="s">
        <v>463</v>
      </c>
      <c r="D213" s="228" t="s">
        <v>191</v>
      </c>
      <c r="E213" s="229" t="s">
        <v>5555</v>
      </c>
      <c r="F213" s="230" t="s">
        <v>5556</v>
      </c>
      <c r="G213" s="231" t="s">
        <v>466</v>
      </c>
      <c r="H213" s="232">
        <v>150</v>
      </c>
      <c r="I213" s="233"/>
      <c r="J213" s="234">
        <f>ROUND(I213*H213,2)</f>
        <v>0</v>
      </c>
      <c r="K213" s="235"/>
      <c r="L213" s="45"/>
      <c r="M213" s="236" t="s">
        <v>1</v>
      </c>
      <c r="N213" s="237" t="s">
        <v>38</v>
      </c>
      <c r="O213" s="92"/>
      <c r="P213" s="238">
        <f>O213*H213</f>
        <v>0</v>
      </c>
      <c r="Q213" s="238">
        <v>0</v>
      </c>
      <c r="R213" s="238">
        <f>Q213*H213</f>
        <v>0</v>
      </c>
      <c r="S213" s="238">
        <v>0</v>
      </c>
      <c r="T213" s="239">
        <f>S213*H213</f>
        <v>0</v>
      </c>
      <c r="U213" s="39"/>
      <c r="V213" s="39"/>
      <c r="W213" s="39"/>
      <c r="X213" s="39"/>
      <c r="Y213" s="39"/>
      <c r="Z213" s="39"/>
      <c r="AA213" s="39"/>
      <c r="AB213" s="39"/>
      <c r="AC213" s="39"/>
      <c r="AD213" s="39"/>
      <c r="AE213" s="39"/>
      <c r="AR213" s="240" t="s">
        <v>306</v>
      </c>
      <c r="AT213" s="240" t="s">
        <v>191</v>
      </c>
      <c r="AU213" s="240" t="s">
        <v>82</v>
      </c>
      <c r="AY213" s="18" t="s">
        <v>189</v>
      </c>
      <c r="BE213" s="241">
        <f>IF(N213="základní",J213,0)</f>
        <v>0</v>
      </c>
      <c r="BF213" s="241">
        <f>IF(N213="snížená",J213,0)</f>
        <v>0</v>
      </c>
      <c r="BG213" s="241">
        <f>IF(N213="zákl. přenesená",J213,0)</f>
        <v>0</v>
      </c>
      <c r="BH213" s="241">
        <f>IF(N213="sníž. přenesená",J213,0)</f>
        <v>0</v>
      </c>
      <c r="BI213" s="241">
        <f>IF(N213="nulová",J213,0)</f>
        <v>0</v>
      </c>
      <c r="BJ213" s="18" t="s">
        <v>80</v>
      </c>
      <c r="BK213" s="241">
        <f>ROUND(I213*H213,2)</f>
        <v>0</v>
      </c>
      <c r="BL213" s="18" t="s">
        <v>306</v>
      </c>
      <c r="BM213" s="240" t="s">
        <v>5557</v>
      </c>
    </row>
    <row r="214" s="2" customFormat="1">
      <c r="A214" s="39"/>
      <c r="B214" s="40"/>
      <c r="C214" s="41"/>
      <c r="D214" s="242" t="s">
        <v>197</v>
      </c>
      <c r="E214" s="41"/>
      <c r="F214" s="243" t="s">
        <v>5556</v>
      </c>
      <c r="G214" s="41"/>
      <c r="H214" s="41"/>
      <c r="I214" s="244"/>
      <c r="J214" s="41"/>
      <c r="K214" s="41"/>
      <c r="L214" s="45"/>
      <c r="M214" s="245"/>
      <c r="N214" s="246"/>
      <c r="O214" s="92"/>
      <c r="P214" s="92"/>
      <c r="Q214" s="92"/>
      <c r="R214" s="92"/>
      <c r="S214" s="92"/>
      <c r="T214" s="93"/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39"/>
      <c r="AT214" s="18" t="s">
        <v>197</v>
      </c>
      <c r="AU214" s="18" t="s">
        <v>82</v>
      </c>
    </row>
    <row r="215" s="2" customFormat="1">
      <c r="A215" s="39"/>
      <c r="B215" s="40"/>
      <c r="C215" s="41"/>
      <c r="D215" s="247" t="s">
        <v>198</v>
      </c>
      <c r="E215" s="41"/>
      <c r="F215" s="248" t="s">
        <v>5558</v>
      </c>
      <c r="G215" s="41"/>
      <c r="H215" s="41"/>
      <c r="I215" s="244"/>
      <c r="J215" s="41"/>
      <c r="K215" s="41"/>
      <c r="L215" s="45"/>
      <c r="M215" s="245"/>
      <c r="N215" s="246"/>
      <c r="O215" s="92"/>
      <c r="P215" s="92"/>
      <c r="Q215" s="92"/>
      <c r="R215" s="92"/>
      <c r="S215" s="92"/>
      <c r="T215" s="93"/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  <c r="AT215" s="18" t="s">
        <v>198</v>
      </c>
      <c r="AU215" s="18" t="s">
        <v>82</v>
      </c>
    </row>
    <row r="216" s="14" customFormat="1">
      <c r="A216" s="14"/>
      <c r="B216" s="259"/>
      <c r="C216" s="260"/>
      <c r="D216" s="242" t="s">
        <v>200</v>
      </c>
      <c r="E216" s="261" t="s">
        <v>1</v>
      </c>
      <c r="F216" s="262" t="s">
        <v>5452</v>
      </c>
      <c r="G216" s="260"/>
      <c r="H216" s="263">
        <v>150</v>
      </c>
      <c r="I216" s="264"/>
      <c r="J216" s="260"/>
      <c r="K216" s="260"/>
      <c r="L216" s="265"/>
      <c r="M216" s="266"/>
      <c r="N216" s="267"/>
      <c r="O216" s="267"/>
      <c r="P216" s="267"/>
      <c r="Q216" s="267"/>
      <c r="R216" s="267"/>
      <c r="S216" s="267"/>
      <c r="T216" s="268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T216" s="269" t="s">
        <v>200</v>
      </c>
      <c r="AU216" s="269" t="s">
        <v>82</v>
      </c>
      <c r="AV216" s="14" t="s">
        <v>82</v>
      </c>
      <c r="AW216" s="14" t="s">
        <v>30</v>
      </c>
      <c r="AX216" s="14" t="s">
        <v>73</v>
      </c>
      <c r="AY216" s="269" t="s">
        <v>189</v>
      </c>
    </row>
    <row r="217" s="15" customFormat="1">
      <c r="A217" s="15"/>
      <c r="B217" s="270"/>
      <c r="C217" s="271"/>
      <c r="D217" s="242" t="s">
        <v>200</v>
      </c>
      <c r="E217" s="272" t="s">
        <v>1</v>
      </c>
      <c r="F217" s="273" t="s">
        <v>207</v>
      </c>
      <c r="G217" s="271"/>
      <c r="H217" s="274">
        <v>150</v>
      </c>
      <c r="I217" s="275"/>
      <c r="J217" s="271"/>
      <c r="K217" s="271"/>
      <c r="L217" s="276"/>
      <c r="M217" s="277"/>
      <c r="N217" s="278"/>
      <c r="O217" s="278"/>
      <c r="P217" s="278"/>
      <c r="Q217" s="278"/>
      <c r="R217" s="278"/>
      <c r="S217" s="278"/>
      <c r="T217" s="279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T217" s="280" t="s">
        <v>200</v>
      </c>
      <c r="AU217" s="280" t="s">
        <v>82</v>
      </c>
      <c r="AV217" s="15" t="s">
        <v>195</v>
      </c>
      <c r="AW217" s="15" t="s">
        <v>30</v>
      </c>
      <c r="AX217" s="15" t="s">
        <v>80</v>
      </c>
      <c r="AY217" s="280" t="s">
        <v>189</v>
      </c>
    </row>
    <row r="218" s="2" customFormat="1" ht="16.5" customHeight="1">
      <c r="A218" s="39"/>
      <c r="B218" s="40"/>
      <c r="C218" s="228" t="s">
        <v>471</v>
      </c>
      <c r="D218" s="228" t="s">
        <v>191</v>
      </c>
      <c r="E218" s="229" t="s">
        <v>5559</v>
      </c>
      <c r="F218" s="230" t="s">
        <v>5560</v>
      </c>
      <c r="G218" s="231" t="s">
        <v>5561</v>
      </c>
      <c r="H218" s="232">
        <v>24</v>
      </c>
      <c r="I218" s="233"/>
      <c r="J218" s="234">
        <f>ROUND(I218*H218,2)</f>
        <v>0</v>
      </c>
      <c r="K218" s="235"/>
      <c r="L218" s="45"/>
      <c r="M218" s="236" t="s">
        <v>1</v>
      </c>
      <c r="N218" s="237" t="s">
        <v>38</v>
      </c>
      <c r="O218" s="92"/>
      <c r="P218" s="238">
        <f>O218*H218</f>
        <v>0</v>
      </c>
      <c r="Q218" s="238">
        <v>0</v>
      </c>
      <c r="R218" s="238">
        <f>Q218*H218</f>
        <v>0</v>
      </c>
      <c r="S218" s="238">
        <v>0</v>
      </c>
      <c r="T218" s="239">
        <f>S218*H218</f>
        <v>0</v>
      </c>
      <c r="U218" s="39"/>
      <c r="V218" s="39"/>
      <c r="W218" s="39"/>
      <c r="X218" s="39"/>
      <c r="Y218" s="39"/>
      <c r="Z218" s="39"/>
      <c r="AA218" s="39"/>
      <c r="AB218" s="39"/>
      <c r="AC218" s="39"/>
      <c r="AD218" s="39"/>
      <c r="AE218" s="39"/>
      <c r="AR218" s="240" t="s">
        <v>306</v>
      </c>
      <c r="AT218" s="240" t="s">
        <v>191</v>
      </c>
      <c r="AU218" s="240" t="s">
        <v>82</v>
      </c>
      <c r="AY218" s="18" t="s">
        <v>189</v>
      </c>
      <c r="BE218" s="241">
        <f>IF(N218="základní",J218,0)</f>
        <v>0</v>
      </c>
      <c r="BF218" s="241">
        <f>IF(N218="snížená",J218,0)</f>
        <v>0</v>
      </c>
      <c r="BG218" s="241">
        <f>IF(N218="zákl. přenesená",J218,0)</f>
        <v>0</v>
      </c>
      <c r="BH218" s="241">
        <f>IF(N218="sníž. přenesená",J218,0)</f>
        <v>0</v>
      </c>
      <c r="BI218" s="241">
        <f>IF(N218="nulová",J218,0)</f>
        <v>0</v>
      </c>
      <c r="BJ218" s="18" t="s">
        <v>80</v>
      </c>
      <c r="BK218" s="241">
        <f>ROUND(I218*H218,2)</f>
        <v>0</v>
      </c>
      <c r="BL218" s="18" t="s">
        <v>306</v>
      </c>
      <c r="BM218" s="240" t="s">
        <v>5562</v>
      </c>
    </row>
    <row r="219" s="2" customFormat="1">
      <c r="A219" s="39"/>
      <c r="B219" s="40"/>
      <c r="C219" s="41"/>
      <c r="D219" s="242" t="s">
        <v>197</v>
      </c>
      <c r="E219" s="41"/>
      <c r="F219" s="243" t="s">
        <v>5560</v>
      </c>
      <c r="G219" s="41"/>
      <c r="H219" s="41"/>
      <c r="I219" s="244"/>
      <c r="J219" s="41"/>
      <c r="K219" s="41"/>
      <c r="L219" s="45"/>
      <c r="M219" s="245"/>
      <c r="N219" s="246"/>
      <c r="O219" s="92"/>
      <c r="P219" s="92"/>
      <c r="Q219" s="92"/>
      <c r="R219" s="92"/>
      <c r="S219" s="92"/>
      <c r="T219" s="93"/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39"/>
      <c r="AT219" s="18" t="s">
        <v>197</v>
      </c>
      <c r="AU219" s="18" t="s">
        <v>82</v>
      </c>
    </row>
    <row r="220" s="2" customFormat="1" ht="16.5" customHeight="1">
      <c r="A220" s="39"/>
      <c r="B220" s="40"/>
      <c r="C220" s="228" t="s">
        <v>478</v>
      </c>
      <c r="D220" s="228" t="s">
        <v>191</v>
      </c>
      <c r="E220" s="229" t="s">
        <v>5563</v>
      </c>
      <c r="F220" s="230" t="s">
        <v>5564</v>
      </c>
      <c r="G220" s="231" t="s">
        <v>5561</v>
      </c>
      <c r="H220" s="232">
        <v>48</v>
      </c>
      <c r="I220" s="233"/>
      <c r="J220" s="234">
        <f>ROUND(I220*H220,2)</f>
        <v>0</v>
      </c>
      <c r="K220" s="235"/>
      <c r="L220" s="45"/>
      <c r="M220" s="236" t="s">
        <v>1</v>
      </c>
      <c r="N220" s="237" t="s">
        <v>38</v>
      </c>
      <c r="O220" s="92"/>
      <c r="P220" s="238">
        <f>O220*H220</f>
        <v>0</v>
      </c>
      <c r="Q220" s="238">
        <v>0</v>
      </c>
      <c r="R220" s="238">
        <f>Q220*H220</f>
        <v>0</v>
      </c>
      <c r="S220" s="238">
        <v>0</v>
      </c>
      <c r="T220" s="239">
        <f>S220*H220</f>
        <v>0</v>
      </c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R220" s="240" t="s">
        <v>306</v>
      </c>
      <c r="AT220" s="240" t="s">
        <v>191</v>
      </c>
      <c r="AU220" s="240" t="s">
        <v>82</v>
      </c>
      <c r="AY220" s="18" t="s">
        <v>189</v>
      </c>
      <c r="BE220" s="241">
        <f>IF(N220="základní",J220,0)</f>
        <v>0</v>
      </c>
      <c r="BF220" s="241">
        <f>IF(N220="snížená",J220,0)</f>
        <v>0</v>
      </c>
      <c r="BG220" s="241">
        <f>IF(N220="zákl. přenesená",J220,0)</f>
        <v>0</v>
      </c>
      <c r="BH220" s="241">
        <f>IF(N220="sníž. přenesená",J220,0)</f>
        <v>0</v>
      </c>
      <c r="BI220" s="241">
        <f>IF(N220="nulová",J220,0)</f>
        <v>0</v>
      </c>
      <c r="BJ220" s="18" t="s">
        <v>80</v>
      </c>
      <c r="BK220" s="241">
        <f>ROUND(I220*H220,2)</f>
        <v>0</v>
      </c>
      <c r="BL220" s="18" t="s">
        <v>306</v>
      </c>
      <c r="BM220" s="240" t="s">
        <v>5565</v>
      </c>
    </row>
    <row r="221" s="2" customFormat="1">
      <c r="A221" s="39"/>
      <c r="B221" s="40"/>
      <c r="C221" s="41"/>
      <c r="D221" s="242" t="s">
        <v>197</v>
      </c>
      <c r="E221" s="41"/>
      <c r="F221" s="243" t="s">
        <v>5564</v>
      </c>
      <c r="G221" s="41"/>
      <c r="H221" s="41"/>
      <c r="I221" s="244"/>
      <c r="J221" s="41"/>
      <c r="K221" s="41"/>
      <c r="L221" s="45"/>
      <c r="M221" s="245"/>
      <c r="N221" s="246"/>
      <c r="O221" s="92"/>
      <c r="P221" s="92"/>
      <c r="Q221" s="92"/>
      <c r="R221" s="92"/>
      <c r="S221" s="92"/>
      <c r="T221" s="93"/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  <c r="AT221" s="18" t="s">
        <v>197</v>
      </c>
      <c r="AU221" s="18" t="s">
        <v>82</v>
      </c>
    </row>
    <row r="222" s="2" customFormat="1" ht="16.5" customHeight="1">
      <c r="A222" s="39"/>
      <c r="B222" s="40"/>
      <c r="C222" s="228" t="s">
        <v>483</v>
      </c>
      <c r="D222" s="228" t="s">
        <v>191</v>
      </c>
      <c r="E222" s="229" t="s">
        <v>5566</v>
      </c>
      <c r="F222" s="230" t="s">
        <v>5567</v>
      </c>
      <c r="G222" s="231" t="s">
        <v>359</v>
      </c>
      <c r="H222" s="232">
        <v>1</v>
      </c>
      <c r="I222" s="233"/>
      <c r="J222" s="234">
        <f>ROUND(I222*H222,2)</f>
        <v>0</v>
      </c>
      <c r="K222" s="235"/>
      <c r="L222" s="45"/>
      <c r="M222" s="236" t="s">
        <v>1</v>
      </c>
      <c r="N222" s="237" t="s">
        <v>38</v>
      </c>
      <c r="O222" s="92"/>
      <c r="P222" s="238">
        <f>O222*H222</f>
        <v>0</v>
      </c>
      <c r="Q222" s="238">
        <v>0</v>
      </c>
      <c r="R222" s="238">
        <f>Q222*H222</f>
        <v>0</v>
      </c>
      <c r="S222" s="238">
        <v>0</v>
      </c>
      <c r="T222" s="239">
        <f>S222*H222</f>
        <v>0</v>
      </c>
      <c r="U222" s="39"/>
      <c r="V222" s="39"/>
      <c r="W222" s="39"/>
      <c r="X222" s="39"/>
      <c r="Y222" s="39"/>
      <c r="Z222" s="39"/>
      <c r="AA222" s="39"/>
      <c r="AB222" s="39"/>
      <c r="AC222" s="39"/>
      <c r="AD222" s="39"/>
      <c r="AE222" s="39"/>
      <c r="AR222" s="240" t="s">
        <v>306</v>
      </c>
      <c r="AT222" s="240" t="s">
        <v>191</v>
      </c>
      <c r="AU222" s="240" t="s">
        <v>82</v>
      </c>
      <c r="AY222" s="18" t="s">
        <v>189</v>
      </c>
      <c r="BE222" s="241">
        <f>IF(N222="základní",J222,0)</f>
        <v>0</v>
      </c>
      <c r="BF222" s="241">
        <f>IF(N222="snížená",J222,0)</f>
        <v>0</v>
      </c>
      <c r="BG222" s="241">
        <f>IF(N222="zákl. přenesená",J222,0)</f>
        <v>0</v>
      </c>
      <c r="BH222" s="241">
        <f>IF(N222="sníž. přenesená",J222,0)</f>
        <v>0</v>
      </c>
      <c r="BI222" s="241">
        <f>IF(N222="nulová",J222,0)</f>
        <v>0</v>
      </c>
      <c r="BJ222" s="18" t="s">
        <v>80</v>
      </c>
      <c r="BK222" s="241">
        <f>ROUND(I222*H222,2)</f>
        <v>0</v>
      </c>
      <c r="BL222" s="18" t="s">
        <v>306</v>
      </c>
      <c r="BM222" s="240" t="s">
        <v>5568</v>
      </c>
    </row>
    <row r="223" s="2" customFormat="1">
      <c r="A223" s="39"/>
      <c r="B223" s="40"/>
      <c r="C223" s="41"/>
      <c r="D223" s="242" t="s">
        <v>197</v>
      </c>
      <c r="E223" s="41"/>
      <c r="F223" s="243" t="s">
        <v>5567</v>
      </c>
      <c r="G223" s="41"/>
      <c r="H223" s="41"/>
      <c r="I223" s="244"/>
      <c r="J223" s="41"/>
      <c r="K223" s="41"/>
      <c r="L223" s="45"/>
      <c r="M223" s="245"/>
      <c r="N223" s="246"/>
      <c r="O223" s="92"/>
      <c r="P223" s="92"/>
      <c r="Q223" s="92"/>
      <c r="R223" s="92"/>
      <c r="S223" s="92"/>
      <c r="T223" s="93"/>
      <c r="U223" s="39"/>
      <c r="V223" s="39"/>
      <c r="W223" s="39"/>
      <c r="X223" s="39"/>
      <c r="Y223" s="39"/>
      <c r="Z223" s="39"/>
      <c r="AA223" s="39"/>
      <c r="AB223" s="39"/>
      <c r="AC223" s="39"/>
      <c r="AD223" s="39"/>
      <c r="AE223" s="39"/>
      <c r="AT223" s="18" t="s">
        <v>197</v>
      </c>
      <c r="AU223" s="18" t="s">
        <v>82</v>
      </c>
    </row>
    <row r="224" s="2" customFormat="1" ht="24.15" customHeight="1">
      <c r="A224" s="39"/>
      <c r="B224" s="40"/>
      <c r="C224" s="228" t="s">
        <v>495</v>
      </c>
      <c r="D224" s="228" t="s">
        <v>191</v>
      </c>
      <c r="E224" s="229" t="s">
        <v>5569</v>
      </c>
      <c r="F224" s="230" t="s">
        <v>5570</v>
      </c>
      <c r="G224" s="231" t="s">
        <v>2172</v>
      </c>
      <c r="H224" s="304"/>
      <c r="I224" s="233"/>
      <c r="J224" s="234">
        <f>ROUND(I224*H224,2)</f>
        <v>0</v>
      </c>
      <c r="K224" s="235"/>
      <c r="L224" s="45"/>
      <c r="M224" s="236" t="s">
        <v>1</v>
      </c>
      <c r="N224" s="237" t="s">
        <v>38</v>
      </c>
      <c r="O224" s="92"/>
      <c r="P224" s="238">
        <f>O224*H224</f>
        <v>0</v>
      </c>
      <c r="Q224" s="238">
        <v>0</v>
      </c>
      <c r="R224" s="238">
        <f>Q224*H224</f>
        <v>0</v>
      </c>
      <c r="S224" s="238">
        <v>0</v>
      </c>
      <c r="T224" s="239">
        <f>S224*H224</f>
        <v>0</v>
      </c>
      <c r="U224" s="39"/>
      <c r="V224" s="39"/>
      <c r="W224" s="39"/>
      <c r="X224" s="39"/>
      <c r="Y224" s="39"/>
      <c r="Z224" s="39"/>
      <c r="AA224" s="39"/>
      <c r="AB224" s="39"/>
      <c r="AC224" s="39"/>
      <c r="AD224" s="39"/>
      <c r="AE224" s="39"/>
      <c r="AR224" s="240" t="s">
        <v>306</v>
      </c>
      <c r="AT224" s="240" t="s">
        <v>191</v>
      </c>
      <c r="AU224" s="240" t="s">
        <v>82</v>
      </c>
      <c r="AY224" s="18" t="s">
        <v>189</v>
      </c>
      <c r="BE224" s="241">
        <f>IF(N224="základní",J224,0)</f>
        <v>0</v>
      </c>
      <c r="BF224" s="241">
        <f>IF(N224="snížená",J224,0)</f>
        <v>0</v>
      </c>
      <c r="BG224" s="241">
        <f>IF(N224="zákl. přenesená",J224,0)</f>
        <v>0</v>
      </c>
      <c r="BH224" s="241">
        <f>IF(N224="sníž. přenesená",J224,0)</f>
        <v>0</v>
      </c>
      <c r="BI224" s="241">
        <f>IF(N224="nulová",J224,0)</f>
        <v>0</v>
      </c>
      <c r="BJ224" s="18" t="s">
        <v>80</v>
      </c>
      <c r="BK224" s="241">
        <f>ROUND(I224*H224,2)</f>
        <v>0</v>
      </c>
      <c r="BL224" s="18" t="s">
        <v>306</v>
      </c>
      <c r="BM224" s="240" t="s">
        <v>5571</v>
      </c>
    </row>
    <row r="225" s="2" customFormat="1">
      <c r="A225" s="39"/>
      <c r="B225" s="40"/>
      <c r="C225" s="41"/>
      <c r="D225" s="242" t="s">
        <v>197</v>
      </c>
      <c r="E225" s="41"/>
      <c r="F225" s="243" t="s">
        <v>5570</v>
      </c>
      <c r="G225" s="41"/>
      <c r="H225" s="41"/>
      <c r="I225" s="244"/>
      <c r="J225" s="41"/>
      <c r="K225" s="41"/>
      <c r="L225" s="45"/>
      <c r="M225" s="245"/>
      <c r="N225" s="246"/>
      <c r="O225" s="92"/>
      <c r="P225" s="92"/>
      <c r="Q225" s="92"/>
      <c r="R225" s="92"/>
      <c r="S225" s="92"/>
      <c r="T225" s="93"/>
      <c r="U225" s="39"/>
      <c r="V225" s="39"/>
      <c r="W225" s="39"/>
      <c r="X225" s="39"/>
      <c r="Y225" s="39"/>
      <c r="Z225" s="39"/>
      <c r="AA225" s="39"/>
      <c r="AB225" s="39"/>
      <c r="AC225" s="39"/>
      <c r="AD225" s="39"/>
      <c r="AE225" s="39"/>
      <c r="AT225" s="18" t="s">
        <v>197</v>
      </c>
      <c r="AU225" s="18" t="s">
        <v>82</v>
      </c>
    </row>
    <row r="226" s="2" customFormat="1">
      <c r="A226" s="39"/>
      <c r="B226" s="40"/>
      <c r="C226" s="41"/>
      <c r="D226" s="247" t="s">
        <v>198</v>
      </c>
      <c r="E226" s="41"/>
      <c r="F226" s="248" t="s">
        <v>5572</v>
      </c>
      <c r="G226" s="41"/>
      <c r="H226" s="41"/>
      <c r="I226" s="244"/>
      <c r="J226" s="41"/>
      <c r="K226" s="41"/>
      <c r="L226" s="45"/>
      <c r="M226" s="245"/>
      <c r="N226" s="246"/>
      <c r="O226" s="92"/>
      <c r="P226" s="92"/>
      <c r="Q226" s="92"/>
      <c r="R226" s="92"/>
      <c r="S226" s="92"/>
      <c r="T226" s="93"/>
      <c r="U226" s="39"/>
      <c r="V226" s="39"/>
      <c r="W226" s="39"/>
      <c r="X226" s="39"/>
      <c r="Y226" s="39"/>
      <c r="Z226" s="39"/>
      <c r="AA226" s="39"/>
      <c r="AB226" s="39"/>
      <c r="AC226" s="39"/>
      <c r="AD226" s="39"/>
      <c r="AE226" s="39"/>
      <c r="AT226" s="18" t="s">
        <v>198</v>
      </c>
      <c r="AU226" s="18" t="s">
        <v>82</v>
      </c>
    </row>
    <row r="227" s="12" customFormat="1" ht="22.8" customHeight="1">
      <c r="A227" s="12"/>
      <c r="B227" s="212"/>
      <c r="C227" s="213"/>
      <c r="D227" s="214" t="s">
        <v>72</v>
      </c>
      <c r="E227" s="226" t="s">
        <v>5573</v>
      </c>
      <c r="F227" s="226" t="s">
        <v>5574</v>
      </c>
      <c r="G227" s="213"/>
      <c r="H227" s="213"/>
      <c r="I227" s="216"/>
      <c r="J227" s="227">
        <f>BK227</f>
        <v>0</v>
      </c>
      <c r="K227" s="213"/>
      <c r="L227" s="218"/>
      <c r="M227" s="219"/>
      <c r="N227" s="220"/>
      <c r="O227" s="220"/>
      <c r="P227" s="221">
        <f>SUM(P228:P255)</f>
        <v>0</v>
      </c>
      <c r="Q227" s="220"/>
      <c r="R227" s="221">
        <f>SUM(R228:R255)</f>
        <v>0.0021164764000000001</v>
      </c>
      <c r="S227" s="220"/>
      <c r="T227" s="222">
        <f>SUM(T228:T255)</f>
        <v>0</v>
      </c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R227" s="223" t="s">
        <v>82</v>
      </c>
      <c r="AT227" s="224" t="s">
        <v>72</v>
      </c>
      <c r="AU227" s="224" t="s">
        <v>80</v>
      </c>
      <c r="AY227" s="223" t="s">
        <v>189</v>
      </c>
      <c r="BK227" s="225">
        <f>SUM(BK228:BK255)</f>
        <v>0</v>
      </c>
    </row>
    <row r="228" s="2" customFormat="1" ht="24.15" customHeight="1">
      <c r="A228" s="39"/>
      <c r="B228" s="40"/>
      <c r="C228" s="228" t="s">
        <v>509</v>
      </c>
      <c r="D228" s="228" t="s">
        <v>191</v>
      </c>
      <c r="E228" s="229" t="s">
        <v>5575</v>
      </c>
      <c r="F228" s="230" t="s">
        <v>5576</v>
      </c>
      <c r="G228" s="231" t="s">
        <v>359</v>
      </c>
      <c r="H228" s="232">
        <v>2</v>
      </c>
      <c r="I228" s="233"/>
      <c r="J228" s="234">
        <f>ROUND(I228*H228,2)</f>
        <v>0</v>
      </c>
      <c r="K228" s="235"/>
      <c r="L228" s="45"/>
      <c r="M228" s="236" t="s">
        <v>1</v>
      </c>
      <c r="N228" s="237" t="s">
        <v>38</v>
      </c>
      <c r="O228" s="92"/>
      <c r="P228" s="238">
        <f>O228*H228</f>
        <v>0</v>
      </c>
      <c r="Q228" s="238">
        <v>8.9313200000000004E-05</v>
      </c>
      <c r="R228" s="238">
        <f>Q228*H228</f>
        <v>0.00017862640000000001</v>
      </c>
      <c r="S228" s="238">
        <v>0</v>
      </c>
      <c r="T228" s="239">
        <f>S228*H228</f>
        <v>0</v>
      </c>
      <c r="U228" s="39"/>
      <c r="V228" s="39"/>
      <c r="W228" s="39"/>
      <c r="X228" s="39"/>
      <c r="Y228" s="39"/>
      <c r="Z228" s="39"/>
      <c r="AA228" s="39"/>
      <c r="AB228" s="39"/>
      <c r="AC228" s="39"/>
      <c r="AD228" s="39"/>
      <c r="AE228" s="39"/>
      <c r="AR228" s="240" t="s">
        <v>306</v>
      </c>
      <c r="AT228" s="240" t="s">
        <v>191</v>
      </c>
      <c r="AU228" s="240" t="s">
        <v>82</v>
      </c>
      <c r="AY228" s="18" t="s">
        <v>189</v>
      </c>
      <c r="BE228" s="241">
        <f>IF(N228="základní",J228,0)</f>
        <v>0</v>
      </c>
      <c r="BF228" s="241">
        <f>IF(N228="snížená",J228,0)</f>
        <v>0</v>
      </c>
      <c r="BG228" s="241">
        <f>IF(N228="zákl. přenesená",J228,0)</f>
        <v>0</v>
      </c>
      <c r="BH228" s="241">
        <f>IF(N228="sníž. přenesená",J228,0)</f>
        <v>0</v>
      </c>
      <c r="BI228" s="241">
        <f>IF(N228="nulová",J228,0)</f>
        <v>0</v>
      </c>
      <c r="BJ228" s="18" t="s">
        <v>80</v>
      </c>
      <c r="BK228" s="241">
        <f>ROUND(I228*H228,2)</f>
        <v>0</v>
      </c>
      <c r="BL228" s="18" t="s">
        <v>306</v>
      </c>
      <c r="BM228" s="240" t="s">
        <v>5577</v>
      </c>
    </row>
    <row r="229" s="2" customFormat="1">
      <c r="A229" s="39"/>
      <c r="B229" s="40"/>
      <c r="C229" s="41"/>
      <c r="D229" s="242" t="s">
        <v>197</v>
      </c>
      <c r="E229" s="41"/>
      <c r="F229" s="243" t="s">
        <v>5576</v>
      </c>
      <c r="G229" s="41"/>
      <c r="H229" s="41"/>
      <c r="I229" s="244"/>
      <c r="J229" s="41"/>
      <c r="K229" s="41"/>
      <c r="L229" s="45"/>
      <c r="M229" s="245"/>
      <c r="N229" s="246"/>
      <c r="O229" s="92"/>
      <c r="P229" s="92"/>
      <c r="Q229" s="92"/>
      <c r="R229" s="92"/>
      <c r="S229" s="92"/>
      <c r="T229" s="93"/>
      <c r="U229" s="39"/>
      <c r="V229" s="39"/>
      <c r="W229" s="39"/>
      <c r="X229" s="39"/>
      <c r="Y229" s="39"/>
      <c r="Z229" s="39"/>
      <c r="AA229" s="39"/>
      <c r="AB229" s="39"/>
      <c r="AC229" s="39"/>
      <c r="AD229" s="39"/>
      <c r="AE229" s="39"/>
      <c r="AT229" s="18" t="s">
        <v>197</v>
      </c>
      <c r="AU229" s="18" t="s">
        <v>82</v>
      </c>
    </row>
    <row r="230" s="2" customFormat="1">
      <c r="A230" s="39"/>
      <c r="B230" s="40"/>
      <c r="C230" s="41"/>
      <c r="D230" s="247" t="s">
        <v>198</v>
      </c>
      <c r="E230" s="41"/>
      <c r="F230" s="248" t="s">
        <v>5578</v>
      </c>
      <c r="G230" s="41"/>
      <c r="H230" s="41"/>
      <c r="I230" s="244"/>
      <c r="J230" s="41"/>
      <c r="K230" s="41"/>
      <c r="L230" s="45"/>
      <c r="M230" s="245"/>
      <c r="N230" s="246"/>
      <c r="O230" s="92"/>
      <c r="P230" s="92"/>
      <c r="Q230" s="92"/>
      <c r="R230" s="92"/>
      <c r="S230" s="92"/>
      <c r="T230" s="93"/>
      <c r="U230" s="39"/>
      <c r="V230" s="39"/>
      <c r="W230" s="39"/>
      <c r="X230" s="39"/>
      <c r="Y230" s="39"/>
      <c r="Z230" s="39"/>
      <c r="AA230" s="39"/>
      <c r="AB230" s="39"/>
      <c r="AC230" s="39"/>
      <c r="AD230" s="39"/>
      <c r="AE230" s="39"/>
      <c r="AT230" s="18" t="s">
        <v>198</v>
      </c>
      <c r="AU230" s="18" t="s">
        <v>82</v>
      </c>
    </row>
    <row r="231" s="2" customFormat="1" ht="24.15" customHeight="1">
      <c r="A231" s="39"/>
      <c r="B231" s="40"/>
      <c r="C231" s="228" t="s">
        <v>517</v>
      </c>
      <c r="D231" s="228" t="s">
        <v>191</v>
      </c>
      <c r="E231" s="229" t="s">
        <v>5579</v>
      </c>
      <c r="F231" s="230" t="s">
        <v>5580</v>
      </c>
      <c r="G231" s="231" t="s">
        <v>359</v>
      </c>
      <c r="H231" s="232">
        <v>2</v>
      </c>
      <c r="I231" s="233"/>
      <c r="J231" s="234">
        <f>ROUND(I231*H231,2)</f>
        <v>0</v>
      </c>
      <c r="K231" s="235"/>
      <c r="L231" s="45"/>
      <c r="M231" s="236" t="s">
        <v>1</v>
      </c>
      <c r="N231" s="237" t="s">
        <v>38</v>
      </c>
      <c r="O231" s="92"/>
      <c r="P231" s="238">
        <f>O231*H231</f>
        <v>0</v>
      </c>
      <c r="Q231" s="238">
        <v>0.00021956999999999999</v>
      </c>
      <c r="R231" s="238">
        <f>Q231*H231</f>
        <v>0.00043913999999999997</v>
      </c>
      <c r="S231" s="238">
        <v>0</v>
      </c>
      <c r="T231" s="239">
        <f>S231*H231</f>
        <v>0</v>
      </c>
      <c r="U231" s="39"/>
      <c r="V231" s="39"/>
      <c r="W231" s="39"/>
      <c r="X231" s="39"/>
      <c r="Y231" s="39"/>
      <c r="Z231" s="39"/>
      <c r="AA231" s="39"/>
      <c r="AB231" s="39"/>
      <c r="AC231" s="39"/>
      <c r="AD231" s="39"/>
      <c r="AE231" s="39"/>
      <c r="AR231" s="240" t="s">
        <v>306</v>
      </c>
      <c r="AT231" s="240" t="s">
        <v>191</v>
      </c>
      <c r="AU231" s="240" t="s">
        <v>82</v>
      </c>
      <c r="AY231" s="18" t="s">
        <v>189</v>
      </c>
      <c r="BE231" s="241">
        <f>IF(N231="základní",J231,0)</f>
        <v>0</v>
      </c>
      <c r="BF231" s="241">
        <f>IF(N231="snížená",J231,0)</f>
        <v>0</v>
      </c>
      <c r="BG231" s="241">
        <f>IF(N231="zákl. přenesená",J231,0)</f>
        <v>0</v>
      </c>
      <c r="BH231" s="241">
        <f>IF(N231="sníž. přenesená",J231,0)</f>
        <v>0</v>
      </c>
      <c r="BI231" s="241">
        <f>IF(N231="nulová",J231,0)</f>
        <v>0</v>
      </c>
      <c r="BJ231" s="18" t="s">
        <v>80</v>
      </c>
      <c r="BK231" s="241">
        <f>ROUND(I231*H231,2)</f>
        <v>0</v>
      </c>
      <c r="BL231" s="18" t="s">
        <v>306</v>
      </c>
      <c r="BM231" s="240" t="s">
        <v>5581</v>
      </c>
    </row>
    <row r="232" s="2" customFormat="1">
      <c r="A232" s="39"/>
      <c r="B232" s="40"/>
      <c r="C232" s="41"/>
      <c r="D232" s="242" t="s">
        <v>197</v>
      </c>
      <c r="E232" s="41"/>
      <c r="F232" s="243" t="s">
        <v>5580</v>
      </c>
      <c r="G232" s="41"/>
      <c r="H232" s="41"/>
      <c r="I232" s="244"/>
      <c r="J232" s="41"/>
      <c r="K232" s="41"/>
      <c r="L232" s="45"/>
      <c r="M232" s="245"/>
      <c r="N232" s="246"/>
      <c r="O232" s="92"/>
      <c r="P232" s="92"/>
      <c r="Q232" s="92"/>
      <c r="R232" s="92"/>
      <c r="S232" s="92"/>
      <c r="T232" s="93"/>
      <c r="U232" s="39"/>
      <c r="V232" s="39"/>
      <c r="W232" s="39"/>
      <c r="X232" s="39"/>
      <c r="Y232" s="39"/>
      <c r="Z232" s="39"/>
      <c r="AA232" s="39"/>
      <c r="AB232" s="39"/>
      <c r="AC232" s="39"/>
      <c r="AD232" s="39"/>
      <c r="AE232" s="39"/>
      <c r="AT232" s="18" t="s">
        <v>197</v>
      </c>
      <c r="AU232" s="18" t="s">
        <v>82</v>
      </c>
    </row>
    <row r="233" s="2" customFormat="1">
      <c r="A233" s="39"/>
      <c r="B233" s="40"/>
      <c r="C233" s="41"/>
      <c r="D233" s="247" t="s">
        <v>198</v>
      </c>
      <c r="E233" s="41"/>
      <c r="F233" s="248" t="s">
        <v>5582</v>
      </c>
      <c r="G233" s="41"/>
      <c r="H233" s="41"/>
      <c r="I233" s="244"/>
      <c r="J233" s="41"/>
      <c r="K233" s="41"/>
      <c r="L233" s="45"/>
      <c r="M233" s="245"/>
      <c r="N233" s="246"/>
      <c r="O233" s="92"/>
      <c r="P233" s="92"/>
      <c r="Q233" s="92"/>
      <c r="R233" s="92"/>
      <c r="S233" s="92"/>
      <c r="T233" s="93"/>
      <c r="U233" s="39"/>
      <c r="V233" s="39"/>
      <c r="W233" s="39"/>
      <c r="X233" s="39"/>
      <c r="Y233" s="39"/>
      <c r="Z233" s="39"/>
      <c r="AA233" s="39"/>
      <c r="AB233" s="39"/>
      <c r="AC233" s="39"/>
      <c r="AD233" s="39"/>
      <c r="AE233" s="39"/>
      <c r="AT233" s="18" t="s">
        <v>198</v>
      </c>
      <c r="AU233" s="18" t="s">
        <v>82</v>
      </c>
    </row>
    <row r="234" s="2" customFormat="1" ht="21.75" customHeight="1">
      <c r="A234" s="39"/>
      <c r="B234" s="40"/>
      <c r="C234" s="228" t="s">
        <v>533</v>
      </c>
      <c r="D234" s="228" t="s">
        <v>191</v>
      </c>
      <c r="E234" s="229" t="s">
        <v>5583</v>
      </c>
      <c r="F234" s="230" t="s">
        <v>5584</v>
      </c>
      <c r="G234" s="231" t="s">
        <v>359</v>
      </c>
      <c r="H234" s="232">
        <v>1</v>
      </c>
      <c r="I234" s="233"/>
      <c r="J234" s="234">
        <f>ROUND(I234*H234,2)</f>
        <v>0</v>
      </c>
      <c r="K234" s="235"/>
      <c r="L234" s="45"/>
      <c r="M234" s="236" t="s">
        <v>1</v>
      </c>
      <c r="N234" s="237" t="s">
        <v>38</v>
      </c>
      <c r="O234" s="92"/>
      <c r="P234" s="238">
        <f>O234*H234</f>
        <v>0</v>
      </c>
      <c r="Q234" s="238">
        <v>0</v>
      </c>
      <c r="R234" s="238">
        <f>Q234*H234</f>
        <v>0</v>
      </c>
      <c r="S234" s="238">
        <v>0</v>
      </c>
      <c r="T234" s="239">
        <f>S234*H234</f>
        <v>0</v>
      </c>
      <c r="U234" s="39"/>
      <c r="V234" s="39"/>
      <c r="W234" s="39"/>
      <c r="X234" s="39"/>
      <c r="Y234" s="39"/>
      <c r="Z234" s="39"/>
      <c r="AA234" s="39"/>
      <c r="AB234" s="39"/>
      <c r="AC234" s="39"/>
      <c r="AD234" s="39"/>
      <c r="AE234" s="39"/>
      <c r="AR234" s="240" t="s">
        <v>306</v>
      </c>
      <c r="AT234" s="240" t="s">
        <v>191</v>
      </c>
      <c r="AU234" s="240" t="s">
        <v>82</v>
      </c>
      <c r="AY234" s="18" t="s">
        <v>189</v>
      </c>
      <c r="BE234" s="241">
        <f>IF(N234="základní",J234,0)</f>
        <v>0</v>
      </c>
      <c r="BF234" s="241">
        <f>IF(N234="snížená",J234,0)</f>
        <v>0</v>
      </c>
      <c r="BG234" s="241">
        <f>IF(N234="zákl. přenesená",J234,0)</f>
        <v>0</v>
      </c>
      <c r="BH234" s="241">
        <f>IF(N234="sníž. přenesená",J234,0)</f>
        <v>0</v>
      </c>
      <c r="BI234" s="241">
        <f>IF(N234="nulová",J234,0)</f>
        <v>0</v>
      </c>
      <c r="BJ234" s="18" t="s">
        <v>80</v>
      </c>
      <c r="BK234" s="241">
        <f>ROUND(I234*H234,2)</f>
        <v>0</v>
      </c>
      <c r="BL234" s="18" t="s">
        <v>306</v>
      </c>
      <c r="BM234" s="240" t="s">
        <v>5585</v>
      </c>
    </row>
    <row r="235" s="2" customFormat="1">
      <c r="A235" s="39"/>
      <c r="B235" s="40"/>
      <c r="C235" s="41"/>
      <c r="D235" s="242" t="s">
        <v>197</v>
      </c>
      <c r="E235" s="41"/>
      <c r="F235" s="243" t="s">
        <v>5584</v>
      </c>
      <c r="G235" s="41"/>
      <c r="H235" s="41"/>
      <c r="I235" s="244"/>
      <c r="J235" s="41"/>
      <c r="K235" s="41"/>
      <c r="L235" s="45"/>
      <c r="M235" s="245"/>
      <c r="N235" s="246"/>
      <c r="O235" s="92"/>
      <c r="P235" s="92"/>
      <c r="Q235" s="92"/>
      <c r="R235" s="92"/>
      <c r="S235" s="92"/>
      <c r="T235" s="93"/>
      <c r="U235" s="39"/>
      <c r="V235" s="39"/>
      <c r="W235" s="39"/>
      <c r="X235" s="39"/>
      <c r="Y235" s="39"/>
      <c r="Z235" s="39"/>
      <c r="AA235" s="39"/>
      <c r="AB235" s="39"/>
      <c r="AC235" s="39"/>
      <c r="AD235" s="39"/>
      <c r="AE235" s="39"/>
      <c r="AT235" s="18" t="s">
        <v>197</v>
      </c>
      <c r="AU235" s="18" t="s">
        <v>82</v>
      </c>
    </row>
    <row r="236" s="2" customFormat="1" ht="21.75" customHeight="1">
      <c r="A236" s="39"/>
      <c r="B236" s="40"/>
      <c r="C236" s="228" t="s">
        <v>545</v>
      </c>
      <c r="D236" s="228" t="s">
        <v>191</v>
      </c>
      <c r="E236" s="229" t="s">
        <v>5586</v>
      </c>
      <c r="F236" s="230" t="s">
        <v>5587</v>
      </c>
      <c r="G236" s="231" t="s">
        <v>359</v>
      </c>
      <c r="H236" s="232">
        <v>3</v>
      </c>
      <c r="I236" s="233"/>
      <c r="J236" s="234">
        <f>ROUND(I236*H236,2)</f>
        <v>0</v>
      </c>
      <c r="K236" s="235"/>
      <c r="L236" s="45"/>
      <c r="M236" s="236" t="s">
        <v>1</v>
      </c>
      <c r="N236" s="237" t="s">
        <v>38</v>
      </c>
      <c r="O236" s="92"/>
      <c r="P236" s="238">
        <f>O236*H236</f>
        <v>0</v>
      </c>
      <c r="Q236" s="238">
        <v>0.00049956999999999996</v>
      </c>
      <c r="R236" s="238">
        <f>Q236*H236</f>
        <v>0.0014987099999999999</v>
      </c>
      <c r="S236" s="238">
        <v>0</v>
      </c>
      <c r="T236" s="239">
        <f>S236*H236</f>
        <v>0</v>
      </c>
      <c r="U236" s="39"/>
      <c r="V236" s="39"/>
      <c r="W236" s="39"/>
      <c r="X236" s="39"/>
      <c r="Y236" s="39"/>
      <c r="Z236" s="39"/>
      <c r="AA236" s="39"/>
      <c r="AB236" s="39"/>
      <c r="AC236" s="39"/>
      <c r="AD236" s="39"/>
      <c r="AE236" s="39"/>
      <c r="AR236" s="240" t="s">
        <v>306</v>
      </c>
      <c r="AT236" s="240" t="s">
        <v>191</v>
      </c>
      <c r="AU236" s="240" t="s">
        <v>82</v>
      </c>
      <c r="AY236" s="18" t="s">
        <v>189</v>
      </c>
      <c r="BE236" s="241">
        <f>IF(N236="základní",J236,0)</f>
        <v>0</v>
      </c>
      <c r="BF236" s="241">
        <f>IF(N236="snížená",J236,0)</f>
        <v>0</v>
      </c>
      <c r="BG236" s="241">
        <f>IF(N236="zákl. přenesená",J236,0)</f>
        <v>0</v>
      </c>
      <c r="BH236" s="241">
        <f>IF(N236="sníž. přenesená",J236,0)</f>
        <v>0</v>
      </c>
      <c r="BI236" s="241">
        <f>IF(N236="nulová",J236,0)</f>
        <v>0</v>
      </c>
      <c r="BJ236" s="18" t="s">
        <v>80</v>
      </c>
      <c r="BK236" s="241">
        <f>ROUND(I236*H236,2)</f>
        <v>0</v>
      </c>
      <c r="BL236" s="18" t="s">
        <v>306</v>
      </c>
      <c r="BM236" s="240" t="s">
        <v>5588</v>
      </c>
    </row>
    <row r="237" s="2" customFormat="1">
      <c r="A237" s="39"/>
      <c r="B237" s="40"/>
      <c r="C237" s="41"/>
      <c r="D237" s="242" t="s">
        <v>197</v>
      </c>
      <c r="E237" s="41"/>
      <c r="F237" s="243" t="s">
        <v>5587</v>
      </c>
      <c r="G237" s="41"/>
      <c r="H237" s="41"/>
      <c r="I237" s="244"/>
      <c r="J237" s="41"/>
      <c r="K237" s="41"/>
      <c r="L237" s="45"/>
      <c r="M237" s="245"/>
      <c r="N237" s="246"/>
      <c r="O237" s="92"/>
      <c r="P237" s="92"/>
      <c r="Q237" s="92"/>
      <c r="R237" s="92"/>
      <c r="S237" s="92"/>
      <c r="T237" s="93"/>
      <c r="U237" s="39"/>
      <c r="V237" s="39"/>
      <c r="W237" s="39"/>
      <c r="X237" s="39"/>
      <c r="Y237" s="39"/>
      <c r="Z237" s="39"/>
      <c r="AA237" s="39"/>
      <c r="AB237" s="39"/>
      <c r="AC237" s="39"/>
      <c r="AD237" s="39"/>
      <c r="AE237" s="39"/>
      <c r="AT237" s="18" t="s">
        <v>197</v>
      </c>
      <c r="AU237" s="18" t="s">
        <v>82</v>
      </c>
    </row>
    <row r="238" s="2" customFormat="1">
      <c r="A238" s="39"/>
      <c r="B238" s="40"/>
      <c r="C238" s="41"/>
      <c r="D238" s="247" t="s">
        <v>198</v>
      </c>
      <c r="E238" s="41"/>
      <c r="F238" s="248" t="s">
        <v>5589</v>
      </c>
      <c r="G238" s="41"/>
      <c r="H238" s="41"/>
      <c r="I238" s="244"/>
      <c r="J238" s="41"/>
      <c r="K238" s="41"/>
      <c r="L238" s="45"/>
      <c r="M238" s="245"/>
      <c r="N238" s="246"/>
      <c r="O238" s="92"/>
      <c r="P238" s="92"/>
      <c r="Q238" s="92"/>
      <c r="R238" s="92"/>
      <c r="S238" s="92"/>
      <c r="T238" s="93"/>
      <c r="U238" s="39"/>
      <c r="V238" s="39"/>
      <c r="W238" s="39"/>
      <c r="X238" s="39"/>
      <c r="Y238" s="39"/>
      <c r="Z238" s="39"/>
      <c r="AA238" s="39"/>
      <c r="AB238" s="39"/>
      <c r="AC238" s="39"/>
      <c r="AD238" s="39"/>
      <c r="AE238" s="39"/>
      <c r="AT238" s="18" t="s">
        <v>198</v>
      </c>
      <c r="AU238" s="18" t="s">
        <v>82</v>
      </c>
    </row>
    <row r="239" s="2" customFormat="1" ht="24.15" customHeight="1">
      <c r="A239" s="39"/>
      <c r="B239" s="40"/>
      <c r="C239" s="281" t="s">
        <v>555</v>
      </c>
      <c r="D239" s="281" t="s">
        <v>273</v>
      </c>
      <c r="E239" s="282" t="s">
        <v>5590</v>
      </c>
      <c r="F239" s="283" t="s">
        <v>5591</v>
      </c>
      <c r="G239" s="284" t="s">
        <v>359</v>
      </c>
      <c r="H239" s="285">
        <v>8</v>
      </c>
      <c r="I239" s="286"/>
      <c r="J239" s="287">
        <f>ROUND(I239*H239,2)</f>
        <v>0</v>
      </c>
      <c r="K239" s="288"/>
      <c r="L239" s="289"/>
      <c r="M239" s="290" t="s">
        <v>1</v>
      </c>
      <c r="N239" s="291" t="s">
        <v>38</v>
      </c>
      <c r="O239" s="92"/>
      <c r="P239" s="238">
        <f>O239*H239</f>
        <v>0</v>
      </c>
      <c r="Q239" s="238">
        <v>0</v>
      </c>
      <c r="R239" s="238">
        <f>Q239*H239</f>
        <v>0</v>
      </c>
      <c r="S239" s="238">
        <v>0</v>
      </c>
      <c r="T239" s="239">
        <f>S239*H239</f>
        <v>0</v>
      </c>
      <c r="U239" s="39"/>
      <c r="V239" s="39"/>
      <c r="W239" s="39"/>
      <c r="X239" s="39"/>
      <c r="Y239" s="39"/>
      <c r="Z239" s="39"/>
      <c r="AA239" s="39"/>
      <c r="AB239" s="39"/>
      <c r="AC239" s="39"/>
      <c r="AD239" s="39"/>
      <c r="AE239" s="39"/>
      <c r="AR239" s="240" t="s">
        <v>471</v>
      </c>
      <c r="AT239" s="240" t="s">
        <v>273</v>
      </c>
      <c r="AU239" s="240" t="s">
        <v>82</v>
      </c>
      <c r="AY239" s="18" t="s">
        <v>189</v>
      </c>
      <c r="BE239" s="241">
        <f>IF(N239="základní",J239,0)</f>
        <v>0</v>
      </c>
      <c r="BF239" s="241">
        <f>IF(N239="snížená",J239,0)</f>
        <v>0</v>
      </c>
      <c r="BG239" s="241">
        <f>IF(N239="zákl. přenesená",J239,0)</f>
        <v>0</v>
      </c>
      <c r="BH239" s="241">
        <f>IF(N239="sníž. přenesená",J239,0)</f>
        <v>0</v>
      </c>
      <c r="BI239" s="241">
        <f>IF(N239="nulová",J239,0)</f>
        <v>0</v>
      </c>
      <c r="BJ239" s="18" t="s">
        <v>80</v>
      </c>
      <c r="BK239" s="241">
        <f>ROUND(I239*H239,2)</f>
        <v>0</v>
      </c>
      <c r="BL239" s="18" t="s">
        <v>306</v>
      </c>
      <c r="BM239" s="240" t="s">
        <v>5592</v>
      </c>
    </row>
    <row r="240" s="2" customFormat="1">
      <c r="A240" s="39"/>
      <c r="B240" s="40"/>
      <c r="C240" s="41"/>
      <c r="D240" s="242" t="s">
        <v>197</v>
      </c>
      <c r="E240" s="41"/>
      <c r="F240" s="243" t="s">
        <v>5591</v>
      </c>
      <c r="G240" s="41"/>
      <c r="H240" s="41"/>
      <c r="I240" s="244"/>
      <c r="J240" s="41"/>
      <c r="K240" s="41"/>
      <c r="L240" s="45"/>
      <c r="M240" s="245"/>
      <c r="N240" s="246"/>
      <c r="O240" s="92"/>
      <c r="P240" s="92"/>
      <c r="Q240" s="92"/>
      <c r="R240" s="92"/>
      <c r="S240" s="92"/>
      <c r="T240" s="93"/>
      <c r="U240" s="39"/>
      <c r="V240" s="39"/>
      <c r="W240" s="39"/>
      <c r="X240" s="39"/>
      <c r="Y240" s="39"/>
      <c r="Z240" s="39"/>
      <c r="AA240" s="39"/>
      <c r="AB240" s="39"/>
      <c r="AC240" s="39"/>
      <c r="AD240" s="39"/>
      <c r="AE240" s="39"/>
      <c r="AT240" s="18" t="s">
        <v>197</v>
      </c>
      <c r="AU240" s="18" t="s">
        <v>82</v>
      </c>
    </row>
    <row r="241" s="2" customFormat="1" ht="44.25" customHeight="1">
      <c r="A241" s="39"/>
      <c r="B241" s="40"/>
      <c r="C241" s="281" t="s">
        <v>564</v>
      </c>
      <c r="D241" s="281" t="s">
        <v>273</v>
      </c>
      <c r="E241" s="282" t="s">
        <v>5593</v>
      </c>
      <c r="F241" s="283" t="s">
        <v>5594</v>
      </c>
      <c r="G241" s="284" t="s">
        <v>359</v>
      </c>
      <c r="H241" s="285">
        <v>1</v>
      </c>
      <c r="I241" s="286"/>
      <c r="J241" s="287">
        <f>ROUND(I241*H241,2)</f>
        <v>0</v>
      </c>
      <c r="K241" s="288"/>
      <c r="L241" s="289"/>
      <c r="M241" s="290" t="s">
        <v>1</v>
      </c>
      <c r="N241" s="291" t="s">
        <v>38</v>
      </c>
      <c r="O241" s="92"/>
      <c r="P241" s="238">
        <f>O241*H241</f>
        <v>0</v>
      </c>
      <c r="Q241" s="238">
        <v>0</v>
      </c>
      <c r="R241" s="238">
        <f>Q241*H241</f>
        <v>0</v>
      </c>
      <c r="S241" s="238">
        <v>0</v>
      </c>
      <c r="T241" s="239">
        <f>S241*H241</f>
        <v>0</v>
      </c>
      <c r="U241" s="39"/>
      <c r="V241" s="39"/>
      <c r="W241" s="39"/>
      <c r="X241" s="39"/>
      <c r="Y241" s="39"/>
      <c r="Z241" s="39"/>
      <c r="AA241" s="39"/>
      <c r="AB241" s="39"/>
      <c r="AC241" s="39"/>
      <c r="AD241" s="39"/>
      <c r="AE241" s="39"/>
      <c r="AR241" s="240" t="s">
        <v>471</v>
      </c>
      <c r="AT241" s="240" t="s">
        <v>273</v>
      </c>
      <c r="AU241" s="240" t="s">
        <v>82</v>
      </c>
      <c r="AY241" s="18" t="s">
        <v>189</v>
      </c>
      <c r="BE241" s="241">
        <f>IF(N241="základní",J241,0)</f>
        <v>0</v>
      </c>
      <c r="BF241" s="241">
        <f>IF(N241="snížená",J241,0)</f>
        <v>0</v>
      </c>
      <c r="BG241" s="241">
        <f>IF(N241="zákl. přenesená",J241,0)</f>
        <v>0</v>
      </c>
      <c r="BH241" s="241">
        <f>IF(N241="sníž. přenesená",J241,0)</f>
        <v>0</v>
      </c>
      <c r="BI241" s="241">
        <f>IF(N241="nulová",J241,0)</f>
        <v>0</v>
      </c>
      <c r="BJ241" s="18" t="s">
        <v>80</v>
      </c>
      <c r="BK241" s="241">
        <f>ROUND(I241*H241,2)</f>
        <v>0</v>
      </c>
      <c r="BL241" s="18" t="s">
        <v>306</v>
      </c>
      <c r="BM241" s="240" t="s">
        <v>5595</v>
      </c>
    </row>
    <row r="242" s="2" customFormat="1">
      <c r="A242" s="39"/>
      <c r="B242" s="40"/>
      <c r="C242" s="41"/>
      <c r="D242" s="242" t="s">
        <v>197</v>
      </c>
      <c r="E242" s="41"/>
      <c r="F242" s="243" t="s">
        <v>5594</v>
      </c>
      <c r="G242" s="41"/>
      <c r="H242" s="41"/>
      <c r="I242" s="244"/>
      <c r="J242" s="41"/>
      <c r="K242" s="41"/>
      <c r="L242" s="45"/>
      <c r="M242" s="245"/>
      <c r="N242" s="246"/>
      <c r="O242" s="92"/>
      <c r="P242" s="92"/>
      <c r="Q242" s="92"/>
      <c r="R242" s="92"/>
      <c r="S242" s="92"/>
      <c r="T242" s="93"/>
      <c r="U242" s="39"/>
      <c r="V242" s="39"/>
      <c r="W242" s="39"/>
      <c r="X242" s="39"/>
      <c r="Y242" s="39"/>
      <c r="Z242" s="39"/>
      <c r="AA242" s="39"/>
      <c r="AB242" s="39"/>
      <c r="AC242" s="39"/>
      <c r="AD242" s="39"/>
      <c r="AE242" s="39"/>
      <c r="AT242" s="18" t="s">
        <v>197</v>
      </c>
      <c r="AU242" s="18" t="s">
        <v>82</v>
      </c>
    </row>
    <row r="243" s="2" customFormat="1" ht="16.5" customHeight="1">
      <c r="A243" s="39"/>
      <c r="B243" s="40"/>
      <c r="C243" s="281" t="s">
        <v>576</v>
      </c>
      <c r="D243" s="281" t="s">
        <v>273</v>
      </c>
      <c r="E243" s="282" t="s">
        <v>5596</v>
      </c>
      <c r="F243" s="283" t="s">
        <v>5597</v>
      </c>
      <c r="G243" s="284" t="s">
        <v>359</v>
      </c>
      <c r="H243" s="285">
        <v>1</v>
      </c>
      <c r="I243" s="286"/>
      <c r="J243" s="287">
        <f>ROUND(I243*H243,2)</f>
        <v>0</v>
      </c>
      <c r="K243" s="288"/>
      <c r="L243" s="289"/>
      <c r="M243" s="290" t="s">
        <v>1</v>
      </c>
      <c r="N243" s="291" t="s">
        <v>38</v>
      </c>
      <c r="O243" s="92"/>
      <c r="P243" s="238">
        <f>O243*H243</f>
        <v>0</v>
      </c>
      <c r="Q243" s="238">
        <v>0</v>
      </c>
      <c r="R243" s="238">
        <f>Q243*H243</f>
        <v>0</v>
      </c>
      <c r="S243" s="238">
        <v>0</v>
      </c>
      <c r="T243" s="239">
        <f>S243*H243</f>
        <v>0</v>
      </c>
      <c r="U243" s="39"/>
      <c r="V243" s="39"/>
      <c r="W243" s="39"/>
      <c r="X243" s="39"/>
      <c r="Y243" s="39"/>
      <c r="Z243" s="39"/>
      <c r="AA243" s="39"/>
      <c r="AB243" s="39"/>
      <c r="AC243" s="39"/>
      <c r="AD243" s="39"/>
      <c r="AE243" s="39"/>
      <c r="AR243" s="240" t="s">
        <v>471</v>
      </c>
      <c r="AT243" s="240" t="s">
        <v>273</v>
      </c>
      <c r="AU243" s="240" t="s">
        <v>82</v>
      </c>
      <c r="AY243" s="18" t="s">
        <v>189</v>
      </c>
      <c r="BE243" s="241">
        <f>IF(N243="základní",J243,0)</f>
        <v>0</v>
      </c>
      <c r="BF243" s="241">
        <f>IF(N243="snížená",J243,0)</f>
        <v>0</v>
      </c>
      <c r="BG243" s="241">
        <f>IF(N243="zákl. přenesená",J243,0)</f>
        <v>0</v>
      </c>
      <c r="BH243" s="241">
        <f>IF(N243="sníž. přenesená",J243,0)</f>
        <v>0</v>
      </c>
      <c r="BI243" s="241">
        <f>IF(N243="nulová",J243,0)</f>
        <v>0</v>
      </c>
      <c r="BJ243" s="18" t="s">
        <v>80</v>
      </c>
      <c r="BK243" s="241">
        <f>ROUND(I243*H243,2)</f>
        <v>0</v>
      </c>
      <c r="BL243" s="18" t="s">
        <v>306</v>
      </c>
      <c r="BM243" s="240" t="s">
        <v>5598</v>
      </c>
    </row>
    <row r="244" s="2" customFormat="1">
      <c r="A244" s="39"/>
      <c r="B244" s="40"/>
      <c r="C244" s="41"/>
      <c r="D244" s="242" t="s">
        <v>197</v>
      </c>
      <c r="E244" s="41"/>
      <c r="F244" s="243" t="s">
        <v>5597</v>
      </c>
      <c r="G244" s="41"/>
      <c r="H244" s="41"/>
      <c r="I244" s="244"/>
      <c r="J244" s="41"/>
      <c r="K244" s="41"/>
      <c r="L244" s="45"/>
      <c r="M244" s="245"/>
      <c r="N244" s="246"/>
      <c r="O244" s="92"/>
      <c r="P244" s="92"/>
      <c r="Q244" s="92"/>
      <c r="R244" s="92"/>
      <c r="S244" s="92"/>
      <c r="T244" s="93"/>
      <c r="U244" s="39"/>
      <c r="V244" s="39"/>
      <c r="W244" s="39"/>
      <c r="X244" s="39"/>
      <c r="Y244" s="39"/>
      <c r="Z244" s="39"/>
      <c r="AA244" s="39"/>
      <c r="AB244" s="39"/>
      <c r="AC244" s="39"/>
      <c r="AD244" s="39"/>
      <c r="AE244" s="39"/>
      <c r="AT244" s="18" t="s">
        <v>197</v>
      </c>
      <c r="AU244" s="18" t="s">
        <v>82</v>
      </c>
    </row>
    <row r="245" s="2" customFormat="1" ht="24.15" customHeight="1">
      <c r="A245" s="39"/>
      <c r="B245" s="40"/>
      <c r="C245" s="281" t="s">
        <v>588</v>
      </c>
      <c r="D245" s="281" t="s">
        <v>273</v>
      </c>
      <c r="E245" s="282" t="s">
        <v>5599</v>
      </c>
      <c r="F245" s="283" t="s">
        <v>5600</v>
      </c>
      <c r="G245" s="284" t="s">
        <v>359</v>
      </c>
      <c r="H245" s="285">
        <v>18</v>
      </c>
      <c r="I245" s="286"/>
      <c r="J245" s="287">
        <f>ROUND(I245*H245,2)</f>
        <v>0</v>
      </c>
      <c r="K245" s="288"/>
      <c r="L245" s="289"/>
      <c r="M245" s="290" t="s">
        <v>1</v>
      </c>
      <c r="N245" s="291" t="s">
        <v>38</v>
      </c>
      <c r="O245" s="92"/>
      <c r="P245" s="238">
        <f>O245*H245</f>
        <v>0</v>
      </c>
      <c r="Q245" s="238">
        <v>0</v>
      </c>
      <c r="R245" s="238">
        <f>Q245*H245</f>
        <v>0</v>
      </c>
      <c r="S245" s="238">
        <v>0</v>
      </c>
      <c r="T245" s="239">
        <f>S245*H245</f>
        <v>0</v>
      </c>
      <c r="U245" s="39"/>
      <c r="V245" s="39"/>
      <c r="W245" s="39"/>
      <c r="X245" s="39"/>
      <c r="Y245" s="39"/>
      <c r="Z245" s="39"/>
      <c r="AA245" s="39"/>
      <c r="AB245" s="39"/>
      <c r="AC245" s="39"/>
      <c r="AD245" s="39"/>
      <c r="AE245" s="39"/>
      <c r="AR245" s="240" t="s">
        <v>471</v>
      </c>
      <c r="AT245" s="240" t="s">
        <v>273</v>
      </c>
      <c r="AU245" s="240" t="s">
        <v>82</v>
      </c>
      <c r="AY245" s="18" t="s">
        <v>189</v>
      </c>
      <c r="BE245" s="241">
        <f>IF(N245="základní",J245,0)</f>
        <v>0</v>
      </c>
      <c r="BF245" s="241">
        <f>IF(N245="snížená",J245,0)</f>
        <v>0</v>
      </c>
      <c r="BG245" s="241">
        <f>IF(N245="zákl. přenesená",J245,0)</f>
        <v>0</v>
      </c>
      <c r="BH245" s="241">
        <f>IF(N245="sníž. přenesená",J245,0)</f>
        <v>0</v>
      </c>
      <c r="BI245" s="241">
        <f>IF(N245="nulová",J245,0)</f>
        <v>0</v>
      </c>
      <c r="BJ245" s="18" t="s">
        <v>80</v>
      </c>
      <c r="BK245" s="241">
        <f>ROUND(I245*H245,2)</f>
        <v>0</v>
      </c>
      <c r="BL245" s="18" t="s">
        <v>306</v>
      </c>
      <c r="BM245" s="240" t="s">
        <v>5601</v>
      </c>
    </row>
    <row r="246" s="2" customFormat="1">
      <c r="A246" s="39"/>
      <c r="B246" s="40"/>
      <c r="C246" s="41"/>
      <c r="D246" s="242" t="s">
        <v>197</v>
      </c>
      <c r="E246" s="41"/>
      <c r="F246" s="243" t="s">
        <v>5600</v>
      </c>
      <c r="G246" s="41"/>
      <c r="H246" s="41"/>
      <c r="I246" s="244"/>
      <c r="J246" s="41"/>
      <c r="K246" s="41"/>
      <c r="L246" s="45"/>
      <c r="M246" s="245"/>
      <c r="N246" s="246"/>
      <c r="O246" s="92"/>
      <c r="P246" s="92"/>
      <c r="Q246" s="92"/>
      <c r="R246" s="92"/>
      <c r="S246" s="92"/>
      <c r="T246" s="93"/>
      <c r="U246" s="39"/>
      <c r="V246" s="39"/>
      <c r="W246" s="39"/>
      <c r="X246" s="39"/>
      <c r="Y246" s="39"/>
      <c r="Z246" s="39"/>
      <c r="AA246" s="39"/>
      <c r="AB246" s="39"/>
      <c r="AC246" s="39"/>
      <c r="AD246" s="39"/>
      <c r="AE246" s="39"/>
      <c r="AT246" s="18" t="s">
        <v>197</v>
      </c>
      <c r="AU246" s="18" t="s">
        <v>82</v>
      </c>
    </row>
    <row r="247" s="14" customFormat="1">
      <c r="A247" s="14"/>
      <c r="B247" s="259"/>
      <c r="C247" s="260"/>
      <c r="D247" s="242" t="s">
        <v>200</v>
      </c>
      <c r="E247" s="261" t="s">
        <v>1</v>
      </c>
      <c r="F247" s="262" t="s">
        <v>654</v>
      </c>
      <c r="G247" s="260"/>
      <c r="H247" s="263">
        <v>18</v>
      </c>
      <c r="I247" s="264"/>
      <c r="J247" s="260"/>
      <c r="K247" s="260"/>
      <c r="L247" s="265"/>
      <c r="M247" s="266"/>
      <c r="N247" s="267"/>
      <c r="O247" s="267"/>
      <c r="P247" s="267"/>
      <c r="Q247" s="267"/>
      <c r="R247" s="267"/>
      <c r="S247" s="267"/>
      <c r="T247" s="268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T247" s="269" t="s">
        <v>200</v>
      </c>
      <c r="AU247" s="269" t="s">
        <v>82</v>
      </c>
      <c r="AV247" s="14" t="s">
        <v>82</v>
      </c>
      <c r="AW247" s="14" t="s">
        <v>30</v>
      </c>
      <c r="AX247" s="14" t="s">
        <v>73</v>
      </c>
      <c r="AY247" s="269" t="s">
        <v>189</v>
      </c>
    </row>
    <row r="248" s="15" customFormat="1">
      <c r="A248" s="15"/>
      <c r="B248" s="270"/>
      <c r="C248" s="271"/>
      <c r="D248" s="242" t="s">
        <v>200</v>
      </c>
      <c r="E248" s="272" t="s">
        <v>1</v>
      </c>
      <c r="F248" s="273" t="s">
        <v>207</v>
      </c>
      <c r="G248" s="271"/>
      <c r="H248" s="274">
        <v>18</v>
      </c>
      <c r="I248" s="275"/>
      <c r="J248" s="271"/>
      <c r="K248" s="271"/>
      <c r="L248" s="276"/>
      <c r="M248" s="277"/>
      <c r="N248" s="278"/>
      <c r="O248" s="278"/>
      <c r="P248" s="278"/>
      <c r="Q248" s="278"/>
      <c r="R248" s="278"/>
      <c r="S248" s="278"/>
      <c r="T248" s="279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T248" s="280" t="s">
        <v>200</v>
      </c>
      <c r="AU248" s="280" t="s">
        <v>82</v>
      </c>
      <c r="AV248" s="15" t="s">
        <v>195</v>
      </c>
      <c r="AW248" s="15" t="s">
        <v>30</v>
      </c>
      <c r="AX248" s="15" t="s">
        <v>80</v>
      </c>
      <c r="AY248" s="280" t="s">
        <v>189</v>
      </c>
    </row>
    <row r="249" s="2" customFormat="1" ht="33" customHeight="1">
      <c r="A249" s="39"/>
      <c r="B249" s="40"/>
      <c r="C249" s="281" t="s">
        <v>635</v>
      </c>
      <c r="D249" s="281" t="s">
        <v>273</v>
      </c>
      <c r="E249" s="282" t="s">
        <v>5602</v>
      </c>
      <c r="F249" s="283" t="s">
        <v>5603</v>
      </c>
      <c r="G249" s="284" t="s">
        <v>359</v>
      </c>
      <c r="H249" s="285">
        <v>9</v>
      </c>
      <c r="I249" s="286"/>
      <c r="J249" s="287">
        <f>ROUND(I249*H249,2)</f>
        <v>0</v>
      </c>
      <c r="K249" s="288"/>
      <c r="L249" s="289"/>
      <c r="M249" s="290" t="s">
        <v>1</v>
      </c>
      <c r="N249" s="291" t="s">
        <v>38</v>
      </c>
      <c r="O249" s="92"/>
      <c r="P249" s="238">
        <f>O249*H249</f>
        <v>0</v>
      </c>
      <c r="Q249" s="238">
        <v>0</v>
      </c>
      <c r="R249" s="238">
        <f>Q249*H249</f>
        <v>0</v>
      </c>
      <c r="S249" s="238">
        <v>0</v>
      </c>
      <c r="T249" s="239">
        <f>S249*H249</f>
        <v>0</v>
      </c>
      <c r="U249" s="39"/>
      <c r="V249" s="39"/>
      <c r="W249" s="39"/>
      <c r="X249" s="39"/>
      <c r="Y249" s="39"/>
      <c r="Z249" s="39"/>
      <c r="AA249" s="39"/>
      <c r="AB249" s="39"/>
      <c r="AC249" s="39"/>
      <c r="AD249" s="39"/>
      <c r="AE249" s="39"/>
      <c r="AR249" s="240" t="s">
        <v>471</v>
      </c>
      <c r="AT249" s="240" t="s">
        <v>273</v>
      </c>
      <c r="AU249" s="240" t="s">
        <v>82</v>
      </c>
      <c r="AY249" s="18" t="s">
        <v>189</v>
      </c>
      <c r="BE249" s="241">
        <f>IF(N249="základní",J249,0)</f>
        <v>0</v>
      </c>
      <c r="BF249" s="241">
        <f>IF(N249="snížená",J249,0)</f>
        <v>0</v>
      </c>
      <c r="BG249" s="241">
        <f>IF(N249="zákl. přenesená",J249,0)</f>
        <v>0</v>
      </c>
      <c r="BH249" s="241">
        <f>IF(N249="sníž. přenesená",J249,0)</f>
        <v>0</v>
      </c>
      <c r="BI249" s="241">
        <f>IF(N249="nulová",J249,0)</f>
        <v>0</v>
      </c>
      <c r="BJ249" s="18" t="s">
        <v>80</v>
      </c>
      <c r="BK249" s="241">
        <f>ROUND(I249*H249,2)</f>
        <v>0</v>
      </c>
      <c r="BL249" s="18" t="s">
        <v>306</v>
      </c>
      <c r="BM249" s="240" t="s">
        <v>5604</v>
      </c>
    </row>
    <row r="250" s="2" customFormat="1">
      <c r="A250" s="39"/>
      <c r="B250" s="40"/>
      <c r="C250" s="41"/>
      <c r="D250" s="242" t="s">
        <v>197</v>
      </c>
      <c r="E250" s="41"/>
      <c r="F250" s="243" t="s">
        <v>5603</v>
      </c>
      <c r="G250" s="41"/>
      <c r="H250" s="41"/>
      <c r="I250" s="244"/>
      <c r="J250" s="41"/>
      <c r="K250" s="41"/>
      <c r="L250" s="45"/>
      <c r="M250" s="245"/>
      <c r="N250" s="246"/>
      <c r="O250" s="92"/>
      <c r="P250" s="92"/>
      <c r="Q250" s="92"/>
      <c r="R250" s="92"/>
      <c r="S250" s="92"/>
      <c r="T250" s="93"/>
      <c r="U250" s="39"/>
      <c r="V250" s="39"/>
      <c r="W250" s="39"/>
      <c r="X250" s="39"/>
      <c r="Y250" s="39"/>
      <c r="Z250" s="39"/>
      <c r="AA250" s="39"/>
      <c r="AB250" s="39"/>
      <c r="AC250" s="39"/>
      <c r="AD250" s="39"/>
      <c r="AE250" s="39"/>
      <c r="AT250" s="18" t="s">
        <v>197</v>
      </c>
      <c r="AU250" s="18" t="s">
        <v>82</v>
      </c>
    </row>
    <row r="251" s="14" customFormat="1">
      <c r="A251" s="14"/>
      <c r="B251" s="259"/>
      <c r="C251" s="260"/>
      <c r="D251" s="242" t="s">
        <v>200</v>
      </c>
      <c r="E251" s="261" t="s">
        <v>1</v>
      </c>
      <c r="F251" s="262" t="s">
        <v>5605</v>
      </c>
      <c r="G251" s="260"/>
      <c r="H251" s="263">
        <v>9</v>
      </c>
      <c r="I251" s="264"/>
      <c r="J251" s="260"/>
      <c r="K251" s="260"/>
      <c r="L251" s="265"/>
      <c r="M251" s="266"/>
      <c r="N251" s="267"/>
      <c r="O251" s="267"/>
      <c r="P251" s="267"/>
      <c r="Q251" s="267"/>
      <c r="R251" s="267"/>
      <c r="S251" s="267"/>
      <c r="T251" s="268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T251" s="269" t="s">
        <v>200</v>
      </c>
      <c r="AU251" s="269" t="s">
        <v>82</v>
      </c>
      <c r="AV251" s="14" t="s">
        <v>82</v>
      </c>
      <c r="AW251" s="14" t="s">
        <v>30</v>
      </c>
      <c r="AX251" s="14" t="s">
        <v>73</v>
      </c>
      <c r="AY251" s="269" t="s">
        <v>189</v>
      </c>
    </row>
    <row r="252" s="15" customFormat="1">
      <c r="A252" s="15"/>
      <c r="B252" s="270"/>
      <c r="C252" s="271"/>
      <c r="D252" s="242" t="s">
        <v>200</v>
      </c>
      <c r="E252" s="272" t="s">
        <v>1</v>
      </c>
      <c r="F252" s="273" t="s">
        <v>207</v>
      </c>
      <c r="G252" s="271"/>
      <c r="H252" s="274">
        <v>9</v>
      </c>
      <c r="I252" s="275"/>
      <c r="J252" s="271"/>
      <c r="K252" s="271"/>
      <c r="L252" s="276"/>
      <c r="M252" s="277"/>
      <c r="N252" s="278"/>
      <c r="O252" s="278"/>
      <c r="P252" s="278"/>
      <c r="Q252" s="278"/>
      <c r="R252" s="278"/>
      <c r="S252" s="278"/>
      <c r="T252" s="279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T252" s="280" t="s">
        <v>200</v>
      </c>
      <c r="AU252" s="280" t="s">
        <v>82</v>
      </c>
      <c r="AV252" s="15" t="s">
        <v>195</v>
      </c>
      <c r="AW252" s="15" t="s">
        <v>30</v>
      </c>
      <c r="AX252" s="15" t="s">
        <v>80</v>
      </c>
      <c r="AY252" s="280" t="s">
        <v>189</v>
      </c>
    </row>
    <row r="253" s="2" customFormat="1" ht="24.15" customHeight="1">
      <c r="A253" s="39"/>
      <c r="B253" s="40"/>
      <c r="C253" s="228" t="s">
        <v>641</v>
      </c>
      <c r="D253" s="228" t="s">
        <v>191</v>
      </c>
      <c r="E253" s="229" t="s">
        <v>5606</v>
      </c>
      <c r="F253" s="230" t="s">
        <v>5607</v>
      </c>
      <c r="G253" s="231" t="s">
        <v>2172</v>
      </c>
      <c r="H253" s="304"/>
      <c r="I253" s="233"/>
      <c r="J253" s="234">
        <f>ROUND(I253*H253,2)</f>
        <v>0</v>
      </c>
      <c r="K253" s="235"/>
      <c r="L253" s="45"/>
      <c r="M253" s="236" t="s">
        <v>1</v>
      </c>
      <c r="N253" s="237" t="s">
        <v>38</v>
      </c>
      <c r="O253" s="92"/>
      <c r="P253" s="238">
        <f>O253*H253</f>
        <v>0</v>
      </c>
      <c r="Q253" s="238">
        <v>0</v>
      </c>
      <c r="R253" s="238">
        <f>Q253*H253</f>
        <v>0</v>
      </c>
      <c r="S253" s="238">
        <v>0</v>
      </c>
      <c r="T253" s="239">
        <f>S253*H253</f>
        <v>0</v>
      </c>
      <c r="U253" s="39"/>
      <c r="V253" s="39"/>
      <c r="W253" s="39"/>
      <c r="X253" s="39"/>
      <c r="Y253" s="39"/>
      <c r="Z253" s="39"/>
      <c r="AA253" s="39"/>
      <c r="AB253" s="39"/>
      <c r="AC253" s="39"/>
      <c r="AD253" s="39"/>
      <c r="AE253" s="39"/>
      <c r="AR253" s="240" t="s">
        <v>306</v>
      </c>
      <c r="AT253" s="240" t="s">
        <v>191</v>
      </c>
      <c r="AU253" s="240" t="s">
        <v>82</v>
      </c>
      <c r="AY253" s="18" t="s">
        <v>189</v>
      </c>
      <c r="BE253" s="241">
        <f>IF(N253="základní",J253,0)</f>
        <v>0</v>
      </c>
      <c r="BF253" s="241">
        <f>IF(N253="snížená",J253,0)</f>
        <v>0</v>
      </c>
      <c r="BG253" s="241">
        <f>IF(N253="zákl. přenesená",J253,0)</f>
        <v>0</v>
      </c>
      <c r="BH253" s="241">
        <f>IF(N253="sníž. přenesená",J253,0)</f>
        <v>0</v>
      </c>
      <c r="BI253" s="241">
        <f>IF(N253="nulová",J253,0)</f>
        <v>0</v>
      </c>
      <c r="BJ253" s="18" t="s">
        <v>80</v>
      </c>
      <c r="BK253" s="241">
        <f>ROUND(I253*H253,2)</f>
        <v>0</v>
      </c>
      <c r="BL253" s="18" t="s">
        <v>306</v>
      </c>
      <c r="BM253" s="240" t="s">
        <v>5608</v>
      </c>
    </row>
    <row r="254" s="2" customFormat="1">
      <c r="A254" s="39"/>
      <c r="B254" s="40"/>
      <c r="C254" s="41"/>
      <c r="D254" s="242" t="s">
        <v>197</v>
      </c>
      <c r="E254" s="41"/>
      <c r="F254" s="243" t="s">
        <v>5607</v>
      </c>
      <c r="G254" s="41"/>
      <c r="H254" s="41"/>
      <c r="I254" s="244"/>
      <c r="J254" s="41"/>
      <c r="K254" s="41"/>
      <c r="L254" s="45"/>
      <c r="M254" s="245"/>
      <c r="N254" s="246"/>
      <c r="O254" s="92"/>
      <c r="P254" s="92"/>
      <c r="Q254" s="92"/>
      <c r="R254" s="92"/>
      <c r="S254" s="92"/>
      <c r="T254" s="93"/>
      <c r="U254" s="39"/>
      <c r="V254" s="39"/>
      <c r="W254" s="39"/>
      <c r="X254" s="39"/>
      <c r="Y254" s="39"/>
      <c r="Z254" s="39"/>
      <c r="AA254" s="39"/>
      <c r="AB254" s="39"/>
      <c r="AC254" s="39"/>
      <c r="AD254" s="39"/>
      <c r="AE254" s="39"/>
      <c r="AT254" s="18" t="s">
        <v>197</v>
      </c>
      <c r="AU254" s="18" t="s">
        <v>82</v>
      </c>
    </row>
    <row r="255" s="2" customFormat="1">
      <c r="A255" s="39"/>
      <c r="B255" s="40"/>
      <c r="C255" s="41"/>
      <c r="D255" s="247" t="s">
        <v>198</v>
      </c>
      <c r="E255" s="41"/>
      <c r="F255" s="248" t="s">
        <v>5609</v>
      </c>
      <c r="G255" s="41"/>
      <c r="H255" s="41"/>
      <c r="I255" s="244"/>
      <c r="J255" s="41"/>
      <c r="K255" s="41"/>
      <c r="L255" s="45"/>
      <c r="M255" s="245"/>
      <c r="N255" s="246"/>
      <c r="O255" s="92"/>
      <c r="P255" s="92"/>
      <c r="Q255" s="92"/>
      <c r="R255" s="92"/>
      <c r="S255" s="92"/>
      <c r="T255" s="93"/>
      <c r="U255" s="39"/>
      <c r="V255" s="39"/>
      <c r="W255" s="39"/>
      <c r="X255" s="39"/>
      <c r="Y255" s="39"/>
      <c r="Z255" s="39"/>
      <c r="AA255" s="39"/>
      <c r="AB255" s="39"/>
      <c r="AC255" s="39"/>
      <c r="AD255" s="39"/>
      <c r="AE255" s="39"/>
      <c r="AT255" s="18" t="s">
        <v>198</v>
      </c>
      <c r="AU255" s="18" t="s">
        <v>82</v>
      </c>
    </row>
    <row r="256" s="12" customFormat="1" ht="22.8" customHeight="1">
      <c r="A256" s="12"/>
      <c r="B256" s="212"/>
      <c r="C256" s="213"/>
      <c r="D256" s="214" t="s">
        <v>72</v>
      </c>
      <c r="E256" s="226" t="s">
        <v>5610</v>
      </c>
      <c r="F256" s="226" t="s">
        <v>5611</v>
      </c>
      <c r="G256" s="213"/>
      <c r="H256" s="213"/>
      <c r="I256" s="216"/>
      <c r="J256" s="227">
        <f>BK256</f>
        <v>0</v>
      </c>
      <c r="K256" s="213"/>
      <c r="L256" s="218"/>
      <c r="M256" s="219"/>
      <c r="N256" s="220"/>
      <c r="O256" s="220"/>
      <c r="P256" s="221">
        <f>SUM(P257:P296)</f>
        <v>0</v>
      </c>
      <c r="Q256" s="220"/>
      <c r="R256" s="221">
        <f>SUM(R257:R296)</f>
        <v>0.30247999999999997</v>
      </c>
      <c r="S256" s="220"/>
      <c r="T256" s="222">
        <f>SUM(T257:T296)</f>
        <v>0</v>
      </c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R256" s="223" t="s">
        <v>82</v>
      </c>
      <c r="AT256" s="224" t="s">
        <v>72</v>
      </c>
      <c r="AU256" s="224" t="s">
        <v>80</v>
      </c>
      <c r="AY256" s="223" t="s">
        <v>189</v>
      </c>
      <c r="BK256" s="225">
        <f>SUM(BK257:BK296)</f>
        <v>0</v>
      </c>
    </row>
    <row r="257" s="2" customFormat="1" ht="24.15" customHeight="1">
      <c r="A257" s="39"/>
      <c r="B257" s="40"/>
      <c r="C257" s="228" t="s">
        <v>647</v>
      </c>
      <c r="D257" s="228" t="s">
        <v>191</v>
      </c>
      <c r="E257" s="229" t="s">
        <v>5612</v>
      </c>
      <c r="F257" s="230" t="s">
        <v>5613</v>
      </c>
      <c r="G257" s="231" t="s">
        <v>359</v>
      </c>
      <c r="H257" s="232">
        <v>9</v>
      </c>
      <c r="I257" s="233"/>
      <c r="J257" s="234">
        <f>ROUND(I257*H257,2)</f>
        <v>0</v>
      </c>
      <c r="K257" s="235"/>
      <c r="L257" s="45"/>
      <c r="M257" s="236" t="s">
        <v>1</v>
      </c>
      <c r="N257" s="237" t="s">
        <v>38</v>
      </c>
      <c r="O257" s="92"/>
      <c r="P257" s="238">
        <f>O257*H257</f>
        <v>0</v>
      </c>
      <c r="Q257" s="238">
        <v>0</v>
      </c>
      <c r="R257" s="238">
        <f>Q257*H257</f>
        <v>0</v>
      </c>
      <c r="S257" s="238">
        <v>0</v>
      </c>
      <c r="T257" s="239">
        <f>S257*H257</f>
        <v>0</v>
      </c>
      <c r="U257" s="39"/>
      <c r="V257" s="39"/>
      <c r="W257" s="39"/>
      <c r="X257" s="39"/>
      <c r="Y257" s="39"/>
      <c r="Z257" s="39"/>
      <c r="AA257" s="39"/>
      <c r="AB257" s="39"/>
      <c r="AC257" s="39"/>
      <c r="AD257" s="39"/>
      <c r="AE257" s="39"/>
      <c r="AR257" s="240" t="s">
        <v>306</v>
      </c>
      <c r="AT257" s="240" t="s">
        <v>191</v>
      </c>
      <c r="AU257" s="240" t="s">
        <v>82</v>
      </c>
      <c r="AY257" s="18" t="s">
        <v>189</v>
      </c>
      <c r="BE257" s="241">
        <f>IF(N257="základní",J257,0)</f>
        <v>0</v>
      </c>
      <c r="BF257" s="241">
        <f>IF(N257="snížená",J257,0)</f>
        <v>0</v>
      </c>
      <c r="BG257" s="241">
        <f>IF(N257="zákl. přenesená",J257,0)</f>
        <v>0</v>
      </c>
      <c r="BH257" s="241">
        <f>IF(N257="sníž. přenesená",J257,0)</f>
        <v>0</v>
      </c>
      <c r="BI257" s="241">
        <f>IF(N257="nulová",J257,0)</f>
        <v>0</v>
      </c>
      <c r="BJ257" s="18" t="s">
        <v>80</v>
      </c>
      <c r="BK257" s="241">
        <f>ROUND(I257*H257,2)</f>
        <v>0</v>
      </c>
      <c r="BL257" s="18" t="s">
        <v>306</v>
      </c>
      <c r="BM257" s="240" t="s">
        <v>5614</v>
      </c>
    </row>
    <row r="258" s="2" customFormat="1">
      <c r="A258" s="39"/>
      <c r="B258" s="40"/>
      <c r="C258" s="41"/>
      <c r="D258" s="242" t="s">
        <v>197</v>
      </c>
      <c r="E258" s="41"/>
      <c r="F258" s="243" t="s">
        <v>5613</v>
      </c>
      <c r="G258" s="41"/>
      <c r="H258" s="41"/>
      <c r="I258" s="244"/>
      <c r="J258" s="41"/>
      <c r="K258" s="41"/>
      <c r="L258" s="45"/>
      <c r="M258" s="245"/>
      <c r="N258" s="246"/>
      <c r="O258" s="92"/>
      <c r="P258" s="92"/>
      <c r="Q258" s="92"/>
      <c r="R258" s="92"/>
      <c r="S258" s="92"/>
      <c r="T258" s="93"/>
      <c r="U258" s="39"/>
      <c r="V258" s="39"/>
      <c r="W258" s="39"/>
      <c r="X258" s="39"/>
      <c r="Y258" s="39"/>
      <c r="Z258" s="39"/>
      <c r="AA258" s="39"/>
      <c r="AB258" s="39"/>
      <c r="AC258" s="39"/>
      <c r="AD258" s="39"/>
      <c r="AE258" s="39"/>
      <c r="AT258" s="18" t="s">
        <v>197</v>
      </c>
      <c r="AU258" s="18" t="s">
        <v>82</v>
      </c>
    </row>
    <row r="259" s="2" customFormat="1">
      <c r="A259" s="39"/>
      <c r="B259" s="40"/>
      <c r="C259" s="41"/>
      <c r="D259" s="247" t="s">
        <v>198</v>
      </c>
      <c r="E259" s="41"/>
      <c r="F259" s="248" t="s">
        <v>5615</v>
      </c>
      <c r="G259" s="41"/>
      <c r="H259" s="41"/>
      <c r="I259" s="244"/>
      <c r="J259" s="41"/>
      <c r="K259" s="41"/>
      <c r="L259" s="45"/>
      <c r="M259" s="245"/>
      <c r="N259" s="246"/>
      <c r="O259" s="92"/>
      <c r="P259" s="92"/>
      <c r="Q259" s="92"/>
      <c r="R259" s="92"/>
      <c r="S259" s="92"/>
      <c r="T259" s="93"/>
      <c r="U259" s="39"/>
      <c r="V259" s="39"/>
      <c r="W259" s="39"/>
      <c r="X259" s="39"/>
      <c r="Y259" s="39"/>
      <c r="Z259" s="39"/>
      <c r="AA259" s="39"/>
      <c r="AB259" s="39"/>
      <c r="AC259" s="39"/>
      <c r="AD259" s="39"/>
      <c r="AE259" s="39"/>
      <c r="AT259" s="18" t="s">
        <v>198</v>
      </c>
      <c r="AU259" s="18" t="s">
        <v>82</v>
      </c>
    </row>
    <row r="260" s="14" customFormat="1">
      <c r="A260" s="14"/>
      <c r="B260" s="259"/>
      <c r="C260" s="260"/>
      <c r="D260" s="242" t="s">
        <v>200</v>
      </c>
      <c r="E260" s="261" t="s">
        <v>1</v>
      </c>
      <c r="F260" s="262" t="s">
        <v>5605</v>
      </c>
      <c r="G260" s="260"/>
      <c r="H260" s="263">
        <v>9</v>
      </c>
      <c r="I260" s="264"/>
      <c r="J260" s="260"/>
      <c r="K260" s="260"/>
      <c r="L260" s="265"/>
      <c r="M260" s="266"/>
      <c r="N260" s="267"/>
      <c r="O260" s="267"/>
      <c r="P260" s="267"/>
      <c r="Q260" s="267"/>
      <c r="R260" s="267"/>
      <c r="S260" s="267"/>
      <c r="T260" s="268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T260" s="269" t="s">
        <v>200</v>
      </c>
      <c r="AU260" s="269" t="s">
        <v>82</v>
      </c>
      <c r="AV260" s="14" t="s">
        <v>82</v>
      </c>
      <c r="AW260" s="14" t="s">
        <v>30</v>
      </c>
      <c r="AX260" s="14" t="s">
        <v>73</v>
      </c>
      <c r="AY260" s="269" t="s">
        <v>189</v>
      </c>
    </row>
    <row r="261" s="15" customFormat="1">
      <c r="A261" s="15"/>
      <c r="B261" s="270"/>
      <c r="C261" s="271"/>
      <c r="D261" s="242" t="s">
        <v>200</v>
      </c>
      <c r="E261" s="272" t="s">
        <v>1</v>
      </c>
      <c r="F261" s="273" t="s">
        <v>207</v>
      </c>
      <c r="G261" s="271"/>
      <c r="H261" s="274">
        <v>9</v>
      </c>
      <c r="I261" s="275"/>
      <c r="J261" s="271"/>
      <c r="K261" s="271"/>
      <c r="L261" s="276"/>
      <c r="M261" s="277"/>
      <c r="N261" s="278"/>
      <c r="O261" s="278"/>
      <c r="P261" s="278"/>
      <c r="Q261" s="278"/>
      <c r="R261" s="278"/>
      <c r="S261" s="278"/>
      <c r="T261" s="279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T261" s="280" t="s">
        <v>200</v>
      </c>
      <c r="AU261" s="280" t="s">
        <v>82</v>
      </c>
      <c r="AV261" s="15" t="s">
        <v>195</v>
      </c>
      <c r="AW261" s="15" t="s">
        <v>30</v>
      </c>
      <c r="AX261" s="15" t="s">
        <v>80</v>
      </c>
      <c r="AY261" s="280" t="s">
        <v>189</v>
      </c>
    </row>
    <row r="262" s="2" customFormat="1" ht="24.15" customHeight="1">
      <c r="A262" s="39"/>
      <c r="B262" s="40"/>
      <c r="C262" s="228" t="s">
        <v>659</v>
      </c>
      <c r="D262" s="228" t="s">
        <v>191</v>
      </c>
      <c r="E262" s="229" t="s">
        <v>5616</v>
      </c>
      <c r="F262" s="230" t="s">
        <v>5617</v>
      </c>
      <c r="G262" s="231" t="s">
        <v>359</v>
      </c>
      <c r="H262" s="232">
        <v>1</v>
      </c>
      <c r="I262" s="233"/>
      <c r="J262" s="234">
        <f>ROUND(I262*H262,2)</f>
        <v>0</v>
      </c>
      <c r="K262" s="235"/>
      <c r="L262" s="45"/>
      <c r="M262" s="236" t="s">
        <v>1</v>
      </c>
      <c r="N262" s="237" t="s">
        <v>38</v>
      </c>
      <c r="O262" s="92"/>
      <c r="P262" s="238">
        <f>O262*H262</f>
        <v>0</v>
      </c>
      <c r="Q262" s="238">
        <v>0</v>
      </c>
      <c r="R262" s="238">
        <f>Q262*H262</f>
        <v>0</v>
      </c>
      <c r="S262" s="238">
        <v>0</v>
      </c>
      <c r="T262" s="239">
        <f>S262*H262</f>
        <v>0</v>
      </c>
      <c r="U262" s="39"/>
      <c r="V262" s="39"/>
      <c r="W262" s="39"/>
      <c r="X262" s="39"/>
      <c r="Y262" s="39"/>
      <c r="Z262" s="39"/>
      <c r="AA262" s="39"/>
      <c r="AB262" s="39"/>
      <c r="AC262" s="39"/>
      <c r="AD262" s="39"/>
      <c r="AE262" s="39"/>
      <c r="AR262" s="240" t="s">
        <v>306</v>
      </c>
      <c r="AT262" s="240" t="s">
        <v>191</v>
      </c>
      <c r="AU262" s="240" t="s">
        <v>82</v>
      </c>
      <c r="AY262" s="18" t="s">
        <v>189</v>
      </c>
      <c r="BE262" s="241">
        <f>IF(N262="základní",J262,0)</f>
        <v>0</v>
      </c>
      <c r="BF262" s="241">
        <f>IF(N262="snížená",J262,0)</f>
        <v>0</v>
      </c>
      <c r="BG262" s="241">
        <f>IF(N262="zákl. přenesená",J262,0)</f>
        <v>0</v>
      </c>
      <c r="BH262" s="241">
        <f>IF(N262="sníž. přenesená",J262,0)</f>
        <v>0</v>
      </c>
      <c r="BI262" s="241">
        <f>IF(N262="nulová",J262,0)</f>
        <v>0</v>
      </c>
      <c r="BJ262" s="18" t="s">
        <v>80</v>
      </c>
      <c r="BK262" s="241">
        <f>ROUND(I262*H262,2)</f>
        <v>0</v>
      </c>
      <c r="BL262" s="18" t="s">
        <v>306</v>
      </c>
      <c r="BM262" s="240" t="s">
        <v>5618</v>
      </c>
    </row>
    <row r="263" s="2" customFormat="1">
      <c r="A263" s="39"/>
      <c r="B263" s="40"/>
      <c r="C263" s="41"/>
      <c r="D263" s="242" t="s">
        <v>197</v>
      </c>
      <c r="E263" s="41"/>
      <c r="F263" s="243" t="s">
        <v>5617</v>
      </c>
      <c r="G263" s="41"/>
      <c r="H263" s="41"/>
      <c r="I263" s="244"/>
      <c r="J263" s="41"/>
      <c r="K263" s="41"/>
      <c r="L263" s="45"/>
      <c r="M263" s="245"/>
      <c r="N263" s="246"/>
      <c r="O263" s="92"/>
      <c r="P263" s="92"/>
      <c r="Q263" s="92"/>
      <c r="R263" s="92"/>
      <c r="S263" s="92"/>
      <c r="T263" s="93"/>
      <c r="U263" s="39"/>
      <c r="V263" s="39"/>
      <c r="W263" s="39"/>
      <c r="X263" s="39"/>
      <c r="Y263" s="39"/>
      <c r="Z263" s="39"/>
      <c r="AA263" s="39"/>
      <c r="AB263" s="39"/>
      <c r="AC263" s="39"/>
      <c r="AD263" s="39"/>
      <c r="AE263" s="39"/>
      <c r="AT263" s="18" t="s">
        <v>197</v>
      </c>
      <c r="AU263" s="18" t="s">
        <v>82</v>
      </c>
    </row>
    <row r="264" s="2" customFormat="1">
      <c r="A264" s="39"/>
      <c r="B264" s="40"/>
      <c r="C264" s="41"/>
      <c r="D264" s="247" t="s">
        <v>198</v>
      </c>
      <c r="E264" s="41"/>
      <c r="F264" s="248" t="s">
        <v>5619</v>
      </c>
      <c r="G264" s="41"/>
      <c r="H264" s="41"/>
      <c r="I264" s="244"/>
      <c r="J264" s="41"/>
      <c r="K264" s="41"/>
      <c r="L264" s="45"/>
      <c r="M264" s="245"/>
      <c r="N264" s="246"/>
      <c r="O264" s="92"/>
      <c r="P264" s="92"/>
      <c r="Q264" s="92"/>
      <c r="R264" s="92"/>
      <c r="S264" s="92"/>
      <c r="T264" s="93"/>
      <c r="U264" s="39"/>
      <c r="V264" s="39"/>
      <c r="W264" s="39"/>
      <c r="X264" s="39"/>
      <c r="Y264" s="39"/>
      <c r="Z264" s="39"/>
      <c r="AA264" s="39"/>
      <c r="AB264" s="39"/>
      <c r="AC264" s="39"/>
      <c r="AD264" s="39"/>
      <c r="AE264" s="39"/>
      <c r="AT264" s="18" t="s">
        <v>198</v>
      </c>
      <c r="AU264" s="18" t="s">
        <v>82</v>
      </c>
    </row>
    <row r="265" s="2" customFormat="1" ht="24.15" customHeight="1">
      <c r="A265" s="39"/>
      <c r="B265" s="40"/>
      <c r="C265" s="228" t="s">
        <v>667</v>
      </c>
      <c r="D265" s="228" t="s">
        <v>191</v>
      </c>
      <c r="E265" s="229" t="s">
        <v>5620</v>
      </c>
      <c r="F265" s="230" t="s">
        <v>5621</v>
      </c>
      <c r="G265" s="231" t="s">
        <v>359</v>
      </c>
      <c r="H265" s="232">
        <v>5</v>
      </c>
      <c r="I265" s="233"/>
      <c r="J265" s="234">
        <f>ROUND(I265*H265,2)</f>
        <v>0</v>
      </c>
      <c r="K265" s="235"/>
      <c r="L265" s="45"/>
      <c r="M265" s="236" t="s">
        <v>1</v>
      </c>
      <c r="N265" s="237" t="s">
        <v>38</v>
      </c>
      <c r="O265" s="92"/>
      <c r="P265" s="238">
        <f>O265*H265</f>
        <v>0</v>
      </c>
      <c r="Q265" s="238">
        <v>0</v>
      </c>
      <c r="R265" s="238">
        <f>Q265*H265</f>
        <v>0</v>
      </c>
      <c r="S265" s="238">
        <v>0</v>
      </c>
      <c r="T265" s="239">
        <f>S265*H265</f>
        <v>0</v>
      </c>
      <c r="U265" s="39"/>
      <c r="V265" s="39"/>
      <c r="W265" s="39"/>
      <c r="X265" s="39"/>
      <c r="Y265" s="39"/>
      <c r="Z265" s="39"/>
      <c r="AA265" s="39"/>
      <c r="AB265" s="39"/>
      <c r="AC265" s="39"/>
      <c r="AD265" s="39"/>
      <c r="AE265" s="39"/>
      <c r="AR265" s="240" t="s">
        <v>306</v>
      </c>
      <c r="AT265" s="240" t="s">
        <v>191</v>
      </c>
      <c r="AU265" s="240" t="s">
        <v>82</v>
      </c>
      <c r="AY265" s="18" t="s">
        <v>189</v>
      </c>
      <c r="BE265" s="241">
        <f>IF(N265="základní",J265,0)</f>
        <v>0</v>
      </c>
      <c r="BF265" s="241">
        <f>IF(N265="snížená",J265,0)</f>
        <v>0</v>
      </c>
      <c r="BG265" s="241">
        <f>IF(N265="zákl. přenesená",J265,0)</f>
        <v>0</v>
      </c>
      <c r="BH265" s="241">
        <f>IF(N265="sníž. přenesená",J265,0)</f>
        <v>0</v>
      </c>
      <c r="BI265" s="241">
        <f>IF(N265="nulová",J265,0)</f>
        <v>0</v>
      </c>
      <c r="BJ265" s="18" t="s">
        <v>80</v>
      </c>
      <c r="BK265" s="241">
        <f>ROUND(I265*H265,2)</f>
        <v>0</v>
      </c>
      <c r="BL265" s="18" t="s">
        <v>306</v>
      </c>
      <c r="BM265" s="240" t="s">
        <v>5622</v>
      </c>
    </row>
    <row r="266" s="2" customFormat="1">
      <c r="A266" s="39"/>
      <c r="B266" s="40"/>
      <c r="C266" s="41"/>
      <c r="D266" s="242" t="s">
        <v>197</v>
      </c>
      <c r="E266" s="41"/>
      <c r="F266" s="243" t="s">
        <v>5621</v>
      </c>
      <c r="G266" s="41"/>
      <c r="H266" s="41"/>
      <c r="I266" s="244"/>
      <c r="J266" s="41"/>
      <c r="K266" s="41"/>
      <c r="L266" s="45"/>
      <c r="M266" s="245"/>
      <c r="N266" s="246"/>
      <c r="O266" s="92"/>
      <c r="P266" s="92"/>
      <c r="Q266" s="92"/>
      <c r="R266" s="92"/>
      <c r="S266" s="92"/>
      <c r="T266" s="93"/>
      <c r="U266" s="39"/>
      <c r="V266" s="39"/>
      <c r="W266" s="39"/>
      <c r="X266" s="39"/>
      <c r="Y266" s="39"/>
      <c r="Z266" s="39"/>
      <c r="AA266" s="39"/>
      <c r="AB266" s="39"/>
      <c r="AC266" s="39"/>
      <c r="AD266" s="39"/>
      <c r="AE266" s="39"/>
      <c r="AT266" s="18" t="s">
        <v>197</v>
      </c>
      <c r="AU266" s="18" t="s">
        <v>82</v>
      </c>
    </row>
    <row r="267" s="2" customFormat="1">
      <c r="A267" s="39"/>
      <c r="B267" s="40"/>
      <c r="C267" s="41"/>
      <c r="D267" s="247" t="s">
        <v>198</v>
      </c>
      <c r="E267" s="41"/>
      <c r="F267" s="248" t="s">
        <v>5623</v>
      </c>
      <c r="G267" s="41"/>
      <c r="H267" s="41"/>
      <c r="I267" s="244"/>
      <c r="J267" s="41"/>
      <c r="K267" s="41"/>
      <c r="L267" s="45"/>
      <c r="M267" s="245"/>
      <c r="N267" s="246"/>
      <c r="O267" s="92"/>
      <c r="P267" s="92"/>
      <c r="Q267" s="92"/>
      <c r="R267" s="92"/>
      <c r="S267" s="92"/>
      <c r="T267" s="93"/>
      <c r="U267" s="39"/>
      <c r="V267" s="39"/>
      <c r="W267" s="39"/>
      <c r="X267" s="39"/>
      <c r="Y267" s="39"/>
      <c r="Z267" s="39"/>
      <c r="AA267" s="39"/>
      <c r="AB267" s="39"/>
      <c r="AC267" s="39"/>
      <c r="AD267" s="39"/>
      <c r="AE267" s="39"/>
      <c r="AT267" s="18" t="s">
        <v>198</v>
      </c>
      <c r="AU267" s="18" t="s">
        <v>82</v>
      </c>
    </row>
    <row r="268" s="14" customFormat="1">
      <c r="A268" s="14"/>
      <c r="B268" s="259"/>
      <c r="C268" s="260"/>
      <c r="D268" s="242" t="s">
        <v>200</v>
      </c>
      <c r="E268" s="261" t="s">
        <v>1</v>
      </c>
      <c r="F268" s="262" t="s">
        <v>4804</v>
      </c>
      <c r="G268" s="260"/>
      <c r="H268" s="263">
        <v>5</v>
      </c>
      <c r="I268" s="264"/>
      <c r="J268" s="260"/>
      <c r="K268" s="260"/>
      <c r="L268" s="265"/>
      <c r="M268" s="266"/>
      <c r="N268" s="267"/>
      <c r="O268" s="267"/>
      <c r="P268" s="267"/>
      <c r="Q268" s="267"/>
      <c r="R268" s="267"/>
      <c r="S268" s="267"/>
      <c r="T268" s="268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T268" s="269" t="s">
        <v>200</v>
      </c>
      <c r="AU268" s="269" t="s">
        <v>82</v>
      </c>
      <c r="AV268" s="14" t="s">
        <v>82</v>
      </c>
      <c r="AW268" s="14" t="s">
        <v>30</v>
      </c>
      <c r="AX268" s="14" t="s">
        <v>73</v>
      </c>
      <c r="AY268" s="269" t="s">
        <v>189</v>
      </c>
    </row>
    <row r="269" s="15" customFormat="1">
      <c r="A269" s="15"/>
      <c r="B269" s="270"/>
      <c r="C269" s="271"/>
      <c r="D269" s="242" t="s">
        <v>200</v>
      </c>
      <c r="E269" s="272" t="s">
        <v>1</v>
      </c>
      <c r="F269" s="273" t="s">
        <v>207</v>
      </c>
      <c r="G269" s="271"/>
      <c r="H269" s="274">
        <v>5</v>
      </c>
      <c r="I269" s="275"/>
      <c r="J269" s="271"/>
      <c r="K269" s="271"/>
      <c r="L269" s="276"/>
      <c r="M269" s="277"/>
      <c r="N269" s="278"/>
      <c r="O269" s="278"/>
      <c r="P269" s="278"/>
      <c r="Q269" s="278"/>
      <c r="R269" s="278"/>
      <c r="S269" s="278"/>
      <c r="T269" s="279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T269" s="280" t="s">
        <v>200</v>
      </c>
      <c r="AU269" s="280" t="s">
        <v>82</v>
      </c>
      <c r="AV269" s="15" t="s">
        <v>195</v>
      </c>
      <c r="AW269" s="15" t="s">
        <v>30</v>
      </c>
      <c r="AX269" s="15" t="s">
        <v>80</v>
      </c>
      <c r="AY269" s="280" t="s">
        <v>189</v>
      </c>
    </row>
    <row r="270" s="2" customFormat="1" ht="24.15" customHeight="1">
      <c r="A270" s="39"/>
      <c r="B270" s="40"/>
      <c r="C270" s="228" t="s">
        <v>678</v>
      </c>
      <c r="D270" s="228" t="s">
        <v>191</v>
      </c>
      <c r="E270" s="229" t="s">
        <v>5624</v>
      </c>
      <c r="F270" s="230" t="s">
        <v>5625</v>
      </c>
      <c r="G270" s="231" t="s">
        <v>359</v>
      </c>
      <c r="H270" s="232">
        <v>2</v>
      </c>
      <c r="I270" s="233"/>
      <c r="J270" s="234">
        <f>ROUND(I270*H270,2)</f>
        <v>0</v>
      </c>
      <c r="K270" s="235"/>
      <c r="L270" s="45"/>
      <c r="M270" s="236" t="s">
        <v>1</v>
      </c>
      <c r="N270" s="237" t="s">
        <v>38</v>
      </c>
      <c r="O270" s="92"/>
      <c r="P270" s="238">
        <f>O270*H270</f>
        <v>0</v>
      </c>
      <c r="Q270" s="238">
        <v>0</v>
      </c>
      <c r="R270" s="238">
        <f>Q270*H270</f>
        <v>0</v>
      </c>
      <c r="S270" s="238">
        <v>0</v>
      </c>
      <c r="T270" s="239">
        <f>S270*H270</f>
        <v>0</v>
      </c>
      <c r="U270" s="39"/>
      <c r="V270" s="39"/>
      <c r="W270" s="39"/>
      <c r="X270" s="39"/>
      <c r="Y270" s="39"/>
      <c r="Z270" s="39"/>
      <c r="AA270" s="39"/>
      <c r="AB270" s="39"/>
      <c r="AC270" s="39"/>
      <c r="AD270" s="39"/>
      <c r="AE270" s="39"/>
      <c r="AR270" s="240" t="s">
        <v>306</v>
      </c>
      <c r="AT270" s="240" t="s">
        <v>191</v>
      </c>
      <c r="AU270" s="240" t="s">
        <v>82</v>
      </c>
      <c r="AY270" s="18" t="s">
        <v>189</v>
      </c>
      <c r="BE270" s="241">
        <f>IF(N270="základní",J270,0)</f>
        <v>0</v>
      </c>
      <c r="BF270" s="241">
        <f>IF(N270="snížená",J270,0)</f>
        <v>0</v>
      </c>
      <c r="BG270" s="241">
        <f>IF(N270="zákl. přenesená",J270,0)</f>
        <v>0</v>
      </c>
      <c r="BH270" s="241">
        <f>IF(N270="sníž. přenesená",J270,0)</f>
        <v>0</v>
      </c>
      <c r="BI270" s="241">
        <f>IF(N270="nulová",J270,0)</f>
        <v>0</v>
      </c>
      <c r="BJ270" s="18" t="s">
        <v>80</v>
      </c>
      <c r="BK270" s="241">
        <f>ROUND(I270*H270,2)</f>
        <v>0</v>
      </c>
      <c r="BL270" s="18" t="s">
        <v>306</v>
      </c>
      <c r="BM270" s="240" t="s">
        <v>5626</v>
      </c>
    </row>
    <row r="271" s="2" customFormat="1">
      <c r="A271" s="39"/>
      <c r="B271" s="40"/>
      <c r="C271" s="41"/>
      <c r="D271" s="242" t="s">
        <v>197</v>
      </c>
      <c r="E271" s="41"/>
      <c r="F271" s="243" t="s">
        <v>5625</v>
      </c>
      <c r="G271" s="41"/>
      <c r="H271" s="41"/>
      <c r="I271" s="244"/>
      <c r="J271" s="41"/>
      <c r="K271" s="41"/>
      <c r="L271" s="45"/>
      <c r="M271" s="245"/>
      <c r="N271" s="246"/>
      <c r="O271" s="92"/>
      <c r="P271" s="92"/>
      <c r="Q271" s="92"/>
      <c r="R271" s="92"/>
      <c r="S271" s="92"/>
      <c r="T271" s="93"/>
      <c r="U271" s="39"/>
      <c r="V271" s="39"/>
      <c r="W271" s="39"/>
      <c r="X271" s="39"/>
      <c r="Y271" s="39"/>
      <c r="Z271" s="39"/>
      <c r="AA271" s="39"/>
      <c r="AB271" s="39"/>
      <c r="AC271" s="39"/>
      <c r="AD271" s="39"/>
      <c r="AE271" s="39"/>
      <c r="AT271" s="18" t="s">
        <v>197</v>
      </c>
      <c r="AU271" s="18" t="s">
        <v>82</v>
      </c>
    </row>
    <row r="272" s="2" customFormat="1">
      <c r="A272" s="39"/>
      <c r="B272" s="40"/>
      <c r="C272" s="41"/>
      <c r="D272" s="247" t="s">
        <v>198</v>
      </c>
      <c r="E272" s="41"/>
      <c r="F272" s="248" t="s">
        <v>5627</v>
      </c>
      <c r="G272" s="41"/>
      <c r="H272" s="41"/>
      <c r="I272" s="244"/>
      <c r="J272" s="41"/>
      <c r="K272" s="41"/>
      <c r="L272" s="45"/>
      <c r="M272" s="245"/>
      <c r="N272" s="246"/>
      <c r="O272" s="92"/>
      <c r="P272" s="92"/>
      <c r="Q272" s="92"/>
      <c r="R272" s="92"/>
      <c r="S272" s="92"/>
      <c r="T272" s="93"/>
      <c r="U272" s="39"/>
      <c r="V272" s="39"/>
      <c r="W272" s="39"/>
      <c r="X272" s="39"/>
      <c r="Y272" s="39"/>
      <c r="Z272" s="39"/>
      <c r="AA272" s="39"/>
      <c r="AB272" s="39"/>
      <c r="AC272" s="39"/>
      <c r="AD272" s="39"/>
      <c r="AE272" s="39"/>
      <c r="AT272" s="18" t="s">
        <v>198</v>
      </c>
      <c r="AU272" s="18" t="s">
        <v>82</v>
      </c>
    </row>
    <row r="273" s="2" customFormat="1" ht="24.15" customHeight="1">
      <c r="A273" s="39"/>
      <c r="B273" s="40"/>
      <c r="C273" s="228" t="s">
        <v>682</v>
      </c>
      <c r="D273" s="228" t="s">
        <v>191</v>
      </c>
      <c r="E273" s="229" t="s">
        <v>5628</v>
      </c>
      <c r="F273" s="230" t="s">
        <v>5629</v>
      </c>
      <c r="G273" s="231" t="s">
        <v>359</v>
      </c>
      <c r="H273" s="232">
        <v>1</v>
      </c>
      <c r="I273" s="233"/>
      <c r="J273" s="234">
        <f>ROUND(I273*H273,2)</f>
        <v>0</v>
      </c>
      <c r="K273" s="235"/>
      <c r="L273" s="45"/>
      <c r="M273" s="236" t="s">
        <v>1</v>
      </c>
      <c r="N273" s="237" t="s">
        <v>38</v>
      </c>
      <c r="O273" s="92"/>
      <c r="P273" s="238">
        <f>O273*H273</f>
        <v>0</v>
      </c>
      <c r="Q273" s="238">
        <v>0</v>
      </c>
      <c r="R273" s="238">
        <f>Q273*H273</f>
        <v>0</v>
      </c>
      <c r="S273" s="238">
        <v>0</v>
      </c>
      <c r="T273" s="239">
        <f>S273*H273</f>
        <v>0</v>
      </c>
      <c r="U273" s="39"/>
      <c r="V273" s="39"/>
      <c r="W273" s="39"/>
      <c r="X273" s="39"/>
      <c r="Y273" s="39"/>
      <c r="Z273" s="39"/>
      <c r="AA273" s="39"/>
      <c r="AB273" s="39"/>
      <c r="AC273" s="39"/>
      <c r="AD273" s="39"/>
      <c r="AE273" s="39"/>
      <c r="AR273" s="240" t="s">
        <v>306</v>
      </c>
      <c r="AT273" s="240" t="s">
        <v>191</v>
      </c>
      <c r="AU273" s="240" t="s">
        <v>82</v>
      </c>
      <c r="AY273" s="18" t="s">
        <v>189</v>
      </c>
      <c r="BE273" s="241">
        <f>IF(N273="základní",J273,0)</f>
        <v>0</v>
      </c>
      <c r="BF273" s="241">
        <f>IF(N273="snížená",J273,0)</f>
        <v>0</v>
      </c>
      <c r="BG273" s="241">
        <f>IF(N273="zákl. přenesená",J273,0)</f>
        <v>0</v>
      </c>
      <c r="BH273" s="241">
        <f>IF(N273="sníž. přenesená",J273,0)</f>
        <v>0</v>
      </c>
      <c r="BI273" s="241">
        <f>IF(N273="nulová",J273,0)</f>
        <v>0</v>
      </c>
      <c r="BJ273" s="18" t="s">
        <v>80</v>
      </c>
      <c r="BK273" s="241">
        <f>ROUND(I273*H273,2)</f>
        <v>0</v>
      </c>
      <c r="BL273" s="18" t="s">
        <v>306</v>
      </c>
      <c r="BM273" s="240" t="s">
        <v>5630</v>
      </c>
    </row>
    <row r="274" s="2" customFormat="1">
      <c r="A274" s="39"/>
      <c r="B274" s="40"/>
      <c r="C274" s="41"/>
      <c r="D274" s="242" t="s">
        <v>197</v>
      </c>
      <c r="E274" s="41"/>
      <c r="F274" s="243" t="s">
        <v>5629</v>
      </c>
      <c r="G274" s="41"/>
      <c r="H274" s="41"/>
      <c r="I274" s="244"/>
      <c r="J274" s="41"/>
      <c r="K274" s="41"/>
      <c r="L274" s="45"/>
      <c r="M274" s="245"/>
      <c r="N274" s="246"/>
      <c r="O274" s="92"/>
      <c r="P274" s="92"/>
      <c r="Q274" s="92"/>
      <c r="R274" s="92"/>
      <c r="S274" s="92"/>
      <c r="T274" s="93"/>
      <c r="U274" s="39"/>
      <c r="V274" s="39"/>
      <c r="W274" s="39"/>
      <c r="X274" s="39"/>
      <c r="Y274" s="39"/>
      <c r="Z274" s="39"/>
      <c r="AA274" s="39"/>
      <c r="AB274" s="39"/>
      <c r="AC274" s="39"/>
      <c r="AD274" s="39"/>
      <c r="AE274" s="39"/>
      <c r="AT274" s="18" t="s">
        <v>197</v>
      </c>
      <c r="AU274" s="18" t="s">
        <v>82</v>
      </c>
    </row>
    <row r="275" s="2" customFormat="1">
      <c r="A275" s="39"/>
      <c r="B275" s="40"/>
      <c r="C275" s="41"/>
      <c r="D275" s="247" t="s">
        <v>198</v>
      </c>
      <c r="E275" s="41"/>
      <c r="F275" s="248" t="s">
        <v>5631</v>
      </c>
      <c r="G275" s="41"/>
      <c r="H275" s="41"/>
      <c r="I275" s="244"/>
      <c r="J275" s="41"/>
      <c r="K275" s="41"/>
      <c r="L275" s="45"/>
      <c r="M275" s="245"/>
      <c r="N275" s="246"/>
      <c r="O275" s="92"/>
      <c r="P275" s="92"/>
      <c r="Q275" s="92"/>
      <c r="R275" s="92"/>
      <c r="S275" s="92"/>
      <c r="T275" s="93"/>
      <c r="U275" s="39"/>
      <c r="V275" s="39"/>
      <c r="W275" s="39"/>
      <c r="X275" s="39"/>
      <c r="Y275" s="39"/>
      <c r="Z275" s="39"/>
      <c r="AA275" s="39"/>
      <c r="AB275" s="39"/>
      <c r="AC275" s="39"/>
      <c r="AD275" s="39"/>
      <c r="AE275" s="39"/>
      <c r="AT275" s="18" t="s">
        <v>198</v>
      </c>
      <c r="AU275" s="18" t="s">
        <v>82</v>
      </c>
    </row>
    <row r="276" s="2" customFormat="1" ht="24.15" customHeight="1">
      <c r="A276" s="39"/>
      <c r="B276" s="40"/>
      <c r="C276" s="281" t="s">
        <v>689</v>
      </c>
      <c r="D276" s="281" t="s">
        <v>273</v>
      </c>
      <c r="E276" s="282" t="s">
        <v>5632</v>
      </c>
      <c r="F276" s="283" t="s">
        <v>5633</v>
      </c>
      <c r="G276" s="284" t="s">
        <v>359</v>
      </c>
      <c r="H276" s="285">
        <v>4</v>
      </c>
      <c r="I276" s="286"/>
      <c r="J276" s="287">
        <f>ROUND(I276*H276,2)</f>
        <v>0</v>
      </c>
      <c r="K276" s="288"/>
      <c r="L276" s="289"/>
      <c r="M276" s="290" t="s">
        <v>1</v>
      </c>
      <c r="N276" s="291" t="s">
        <v>38</v>
      </c>
      <c r="O276" s="92"/>
      <c r="P276" s="238">
        <f>O276*H276</f>
        <v>0</v>
      </c>
      <c r="Q276" s="238">
        <v>0.033320000000000002</v>
      </c>
      <c r="R276" s="238">
        <f>Q276*H276</f>
        <v>0.13328000000000001</v>
      </c>
      <c r="S276" s="238">
        <v>0</v>
      </c>
      <c r="T276" s="239">
        <f>S276*H276</f>
        <v>0</v>
      </c>
      <c r="U276" s="39"/>
      <c r="V276" s="39"/>
      <c r="W276" s="39"/>
      <c r="X276" s="39"/>
      <c r="Y276" s="39"/>
      <c r="Z276" s="39"/>
      <c r="AA276" s="39"/>
      <c r="AB276" s="39"/>
      <c r="AC276" s="39"/>
      <c r="AD276" s="39"/>
      <c r="AE276" s="39"/>
      <c r="AR276" s="240" t="s">
        <v>471</v>
      </c>
      <c r="AT276" s="240" t="s">
        <v>273</v>
      </c>
      <c r="AU276" s="240" t="s">
        <v>82</v>
      </c>
      <c r="AY276" s="18" t="s">
        <v>189</v>
      </c>
      <c r="BE276" s="241">
        <f>IF(N276="základní",J276,0)</f>
        <v>0</v>
      </c>
      <c r="BF276" s="241">
        <f>IF(N276="snížená",J276,0)</f>
        <v>0</v>
      </c>
      <c r="BG276" s="241">
        <f>IF(N276="zákl. přenesená",J276,0)</f>
        <v>0</v>
      </c>
      <c r="BH276" s="241">
        <f>IF(N276="sníž. přenesená",J276,0)</f>
        <v>0</v>
      </c>
      <c r="BI276" s="241">
        <f>IF(N276="nulová",J276,0)</f>
        <v>0</v>
      </c>
      <c r="BJ276" s="18" t="s">
        <v>80</v>
      </c>
      <c r="BK276" s="241">
        <f>ROUND(I276*H276,2)</f>
        <v>0</v>
      </c>
      <c r="BL276" s="18" t="s">
        <v>306</v>
      </c>
      <c r="BM276" s="240" t="s">
        <v>5634</v>
      </c>
    </row>
    <row r="277" s="2" customFormat="1">
      <c r="A277" s="39"/>
      <c r="B277" s="40"/>
      <c r="C277" s="41"/>
      <c r="D277" s="242" t="s">
        <v>197</v>
      </c>
      <c r="E277" s="41"/>
      <c r="F277" s="243" t="s">
        <v>5633</v>
      </c>
      <c r="G277" s="41"/>
      <c r="H277" s="41"/>
      <c r="I277" s="244"/>
      <c r="J277" s="41"/>
      <c r="K277" s="41"/>
      <c r="L277" s="45"/>
      <c r="M277" s="245"/>
      <c r="N277" s="246"/>
      <c r="O277" s="92"/>
      <c r="P277" s="92"/>
      <c r="Q277" s="92"/>
      <c r="R277" s="92"/>
      <c r="S277" s="92"/>
      <c r="T277" s="93"/>
      <c r="U277" s="39"/>
      <c r="V277" s="39"/>
      <c r="W277" s="39"/>
      <c r="X277" s="39"/>
      <c r="Y277" s="39"/>
      <c r="Z277" s="39"/>
      <c r="AA277" s="39"/>
      <c r="AB277" s="39"/>
      <c r="AC277" s="39"/>
      <c r="AD277" s="39"/>
      <c r="AE277" s="39"/>
      <c r="AT277" s="18" t="s">
        <v>197</v>
      </c>
      <c r="AU277" s="18" t="s">
        <v>82</v>
      </c>
    </row>
    <row r="278" s="2" customFormat="1" ht="24.15" customHeight="1">
      <c r="A278" s="39"/>
      <c r="B278" s="40"/>
      <c r="C278" s="281" t="s">
        <v>698</v>
      </c>
      <c r="D278" s="281" t="s">
        <v>273</v>
      </c>
      <c r="E278" s="282" t="s">
        <v>5635</v>
      </c>
      <c r="F278" s="283" t="s">
        <v>5636</v>
      </c>
      <c r="G278" s="284" t="s">
        <v>359</v>
      </c>
      <c r="H278" s="285">
        <v>2</v>
      </c>
      <c r="I278" s="286"/>
      <c r="J278" s="287">
        <f>ROUND(I278*H278,2)</f>
        <v>0</v>
      </c>
      <c r="K278" s="288"/>
      <c r="L278" s="289"/>
      <c r="M278" s="290" t="s">
        <v>1</v>
      </c>
      <c r="N278" s="291" t="s">
        <v>38</v>
      </c>
      <c r="O278" s="92"/>
      <c r="P278" s="238">
        <f>O278*H278</f>
        <v>0</v>
      </c>
      <c r="Q278" s="238">
        <v>0.042840000000000003</v>
      </c>
      <c r="R278" s="238">
        <f>Q278*H278</f>
        <v>0.085680000000000006</v>
      </c>
      <c r="S278" s="238">
        <v>0</v>
      </c>
      <c r="T278" s="239">
        <f>S278*H278</f>
        <v>0</v>
      </c>
      <c r="U278" s="39"/>
      <c r="V278" s="39"/>
      <c r="W278" s="39"/>
      <c r="X278" s="39"/>
      <c r="Y278" s="39"/>
      <c r="Z278" s="39"/>
      <c r="AA278" s="39"/>
      <c r="AB278" s="39"/>
      <c r="AC278" s="39"/>
      <c r="AD278" s="39"/>
      <c r="AE278" s="39"/>
      <c r="AR278" s="240" t="s">
        <v>471</v>
      </c>
      <c r="AT278" s="240" t="s">
        <v>273</v>
      </c>
      <c r="AU278" s="240" t="s">
        <v>82</v>
      </c>
      <c r="AY278" s="18" t="s">
        <v>189</v>
      </c>
      <c r="BE278" s="241">
        <f>IF(N278="základní",J278,0)</f>
        <v>0</v>
      </c>
      <c r="BF278" s="241">
        <f>IF(N278="snížená",J278,0)</f>
        <v>0</v>
      </c>
      <c r="BG278" s="241">
        <f>IF(N278="zákl. přenesená",J278,0)</f>
        <v>0</v>
      </c>
      <c r="BH278" s="241">
        <f>IF(N278="sníž. přenesená",J278,0)</f>
        <v>0</v>
      </c>
      <c r="BI278" s="241">
        <f>IF(N278="nulová",J278,0)</f>
        <v>0</v>
      </c>
      <c r="BJ278" s="18" t="s">
        <v>80</v>
      </c>
      <c r="BK278" s="241">
        <f>ROUND(I278*H278,2)</f>
        <v>0</v>
      </c>
      <c r="BL278" s="18" t="s">
        <v>306</v>
      </c>
      <c r="BM278" s="240" t="s">
        <v>5637</v>
      </c>
    </row>
    <row r="279" s="2" customFormat="1">
      <c r="A279" s="39"/>
      <c r="B279" s="40"/>
      <c r="C279" s="41"/>
      <c r="D279" s="242" t="s">
        <v>197</v>
      </c>
      <c r="E279" s="41"/>
      <c r="F279" s="243" t="s">
        <v>5636</v>
      </c>
      <c r="G279" s="41"/>
      <c r="H279" s="41"/>
      <c r="I279" s="244"/>
      <c r="J279" s="41"/>
      <c r="K279" s="41"/>
      <c r="L279" s="45"/>
      <c r="M279" s="245"/>
      <c r="N279" s="246"/>
      <c r="O279" s="92"/>
      <c r="P279" s="92"/>
      <c r="Q279" s="92"/>
      <c r="R279" s="92"/>
      <c r="S279" s="92"/>
      <c r="T279" s="93"/>
      <c r="U279" s="39"/>
      <c r="V279" s="39"/>
      <c r="W279" s="39"/>
      <c r="X279" s="39"/>
      <c r="Y279" s="39"/>
      <c r="Z279" s="39"/>
      <c r="AA279" s="39"/>
      <c r="AB279" s="39"/>
      <c r="AC279" s="39"/>
      <c r="AD279" s="39"/>
      <c r="AE279" s="39"/>
      <c r="AT279" s="18" t="s">
        <v>197</v>
      </c>
      <c r="AU279" s="18" t="s">
        <v>82</v>
      </c>
    </row>
    <row r="280" s="2" customFormat="1" ht="24.15" customHeight="1">
      <c r="A280" s="39"/>
      <c r="B280" s="40"/>
      <c r="C280" s="281" t="s">
        <v>706</v>
      </c>
      <c r="D280" s="281" t="s">
        <v>273</v>
      </c>
      <c r="E280" s="282" t="s">
        <v>5638</v>
      </c>
      <c r="F280" s="283" t="s">
        <v>5639</v>
      </c>
      <c r="G280" s="284" t="s">
        <v>359</v>
      </c>
      <c r="H280" s="285">
        <v>1</v>
      </c>
      <c r="I280" s="286"/>
      <c r="J280" s="287">
        <f>ROUND(I280*H280,2)</f>
        <v>0</v>
      </c>
      <c r="K280" s="288"/>
      <c r="L280" s="289"/>
      <c r="M280" s="290" t="s">
        <v>1</v>
      </c>
      <c r="N280" s="291" t="s">
        <v>38</v>
      </c>
      <c r="O280" s="92"/>
      <c r="P280" s="238">
        <f>O280*H280</f>
        <v>0</v>
      </c>
      <c r="Q280" s="238">
        <v>0.0132</v>
      </c>
      <c r="R280" s="238">
        <f>Q280*H280</f>
        <v>0.0132</v>
      </c>
      <c r="S280" s="238">
        <v>0</v>
      </c>
      <c r="T280" s="239">
        <f>S280*H280</f>
        <v>0</v>
      </c>
      <c r="U280" s="39"/>
      <c r="V280" s="39"/>
      <c r="W280" s="39"/>
      <c r="X280" s="39"/>
      <c r="Y280" s="39"/>
      <c r="Z280" s="39"/>
      <c r="AA280" s="39"/>
      <c r="AB280" s="39"/>
      <c r="AC280" s="39"/>
      <c r="AD280" s="39"/>
      <c r="AE280" s="39"/>
      <c r="AR280" s="240" t="s">
        <v>471</v>
      </c>
      <c r="AT280" s="240" t="s">
        <v>273</v>
      </c>
      <c r="AU280" s="240" t="s">
        <v>82</v>
      </c>
      <c r="AY280" s="18" t="s">
        <v>189</v>
      </c>
      <c r="BE280" s="241">
        <f>IF(N280="základní",J280,0)</f>
        <v>0</v>
      </c>
      <c r="BF280" s="241">
        <f>IF(N280="snížená",J280,0)</f>
        <v>0</v>
      </c>
      <c r="BG280" s="241">
        <f>IF(N280="zákl. přenesená",J280,0)</f>
        <v>0</v>
      </c>
      <c r="BH280" s="241">
        <f>IF(N280="sníž. přenesená",J280,0)</f>
        <v>0</v>
      </c>
      <c r="BI280" s="241">
        <f>IF(N280="nulová",J280,0)</f>
        <v>0</v>
      </c>
      <c r="BJ280" s="18" t="s">
        <v>80</v>
      </c>
      <c r="BK280" s="241">
        <f>ROUND(I280*H280,2)</f>
        <v>0</v>
      </c>
      <c r="BL280" s="18" t="s">
        <v>306</v>
      </c>
      <c r="BM280" s="240" t="s">
        <v>5640</v>
      </c>
    </row>
    <row r="281" s="2" customFormat="1">
      <c r="A281" s="39"/>
      <c r="B281" s="40"/>
      <c r="C281" s="41"/>
      <c r="D281" s="242" t="s">
        <v>197</v>
      </c>
      <c r="E281" s="41"/>
      <c r="F281" s="243" t="s">
        <v>5639</v>
      </c>
      <c r="G281" s="41"/>
      <c r="H281" s="41"/>
      <c r="I281" s="244"/>
      <c r="J281" s="41"/>
      <c r="K281" s="41"/>
      <c r="L281" s="45"/>
      <c r="M281" s="245"/>
      <c r="N281" s="246"/>
      <c r="O281" s="92"/>
      <c r="P281" s="92"/>
      <c r="Q281" s="92"/>
      <c r="R281" s="92"/>
      <c r="S281" s="92"/>
      <c r="T281" s="93"/>
      <c r="U281" s="39"/>
      <c r="V281" s="39"/>
      <c r="W281" s="39"/>
      <c r="X281" s="39"/>
      <c r="Y281" s="39"/>
      <c r="Z281" s="39"/>
      <c r="AA281" s="39"/>
      <c r="AB281" s="39"/>
      <c r="AC281" s="39"/>
      <c r="AD281" s="39"/>
      <c r="AE281" s="39"/>
      <c r="AT281" s="18" t="s">
        <v>197</v>
      </c>
      <c r="AU281" s="18" t="s">
        <v>82</v>
      </c>
    </row>
    <row r="282" s="2" customFormat="1" ht="24.15" customHeight="1">
      <c r="A282" s="39"/>
      <c r="B282" s="40"/>
      <c r="C282" s="281" t="s">
        <v>711</v>
      </c>
      <c r="D282" s="281" t="s">
        <v>273</v>
      </c>
      <c r="E282" s="282" t="s">
        <v>5641</v>
      </c>
      <c r="F282" s="283" t="s">
        <v>5642</v>
      </c>
      <c r="G282" s="284" t="s">
        <v>359</v>
      </c>
      <c r="H282" s="285">
        <v>1</v>
      </c>
      <c r="I282" s="286"/>
      <c r="J282" s="287">
        <f>ROUND(I282*H282,2)</f>
        <v>0</v>
      </c>
      <c r="K282" s="288"/>
      <c r="L282" s="289"/>
      <c r="M282" s="290" t="s">
        <v>1</v>
      </c>
      <c r="N282" s="291" t="s">
        <v>38</v>
      </c>
      <c r="O282" s="92"/>
      <c r="P282" s="238">
        <f>O282*H282</f>
        <v>0</v>
      </c>
      <c r="Q282" s="238">
        <v>0.039120000000000002</v>
      </c>
      <c r="R282" s="238">
        <f>Q282*H282</f>
        <v>0.039120000000000002</v>
      </c>
      <c r="S282" s="238">
        <v>0</v>
      </c>
      <c r="T282" s="239">
        <f>S282*H282</f>
        <v>0</v>
      </c>
      <c r="U282" s="39"/>
      <c r="V282" s="39"/>
      <c r="W282" s="39"/>
      <c r="X282" s="39"/>
      <c r="Y282" s="39"/>
      <c r="Z282" s="39"/>
      <c r="AA282" s="39"/>
      <c r="AB282" s="39"/>
      <c r="AC282" s="39"/>
      <c r="AD282" s="39"/>
      <c r="AE282" s="39"/>
      <c r="AR282" s="240" t="s">
        <v>471</v>
      </c>
      <c r="AT282" s="240" t="s">
        <v>273</v>
      </c>
      <c r="AU282" s="240" t="s">
        <v>82</v>
      </c>
      <c r="AY282" s="18" t="s">
        <v>189</v>
      </c>
      <c r="BE282" s="241">
        <f>IF(N282="základní",J282,0)</f>
        <v>0</v>
      </c>
      <c r="BF282" s="241">
        <f>IF(N282="snížená",J282,0)</f>
        <v>0</v>
      </c>
      <c r="BG282" s="241">
        <f>IF(N282="zákl. přenesená",J282,0)</f>
        <v>0</v>
      </c>
      <c r="BH282" s="241">
        <f>IF(N282="sníž. přenesená",J282,0)</f>
        <v>0</v>
      </c>
      <c r="BI282" s="241">
        <f>IF(N282="nulová",J282,0)</f>
        <v>0</v>
      </c>
      <c r="BJ282" s="18" t="s">
        <v>80</v>
      </c>
      <c r="BK282" s="241">
        <f>ROUND(I282*H282,2)</f>
        <v>0</v>
      </c>
      <c r="BL282" s="18" t="s">
        <v>306</v>
      </c>
      <c r="BM282" s="240" t="s">
        <v>5643</v>
      </c>
    </row>
    <row r="283" s="2" customFormat="1">
      <c r="A283" s="39"/>
      <c r="B283" s="40"/>
      <c r="C283" s="41"/>
      <c r="D283" s="242" t="s">
        <v>197</v>
      </c>
      <c r="E283" s="41"/>
      <c r="F283" s="243" t="s">
        <v>5642</v>
      </c>
      <c r="G283" s="41"/>
      <c r="H283" s="41"/>
      <c r="I283" s="244"/>
      <c r="J283" s="41"/>
      <c r="K283" s="41"/>
      <c r="L283" s="45"/>
      <c r="M283" s="245"/>
      <c r="N283" s="246"/>
      <c r="O283" s="92"/>
      <c r="P283" s="92"/>
      <c r="Q283" s="92"/>
      <c r="R283" s="92"/>
      <c r="S283" s="92"/>
      <c r="T283" s="93"/>
      <c r="U283" s="39"/>
      <c r="V283" s="39"/>
      <c r="W283" s="39"/>
      <c r="X283" s="39"/>
      <c r="Y283" s="39"/>
      <c r="Z283" s="39"/>
      <c r="AA283" s="39"/>
      <c r="AB283" s="39"/>
      <c r="AC283" s="39"/>
      <c r="AD283" s="39"/>
      <c r="AE283" s="39"/>
      <c r="AT283" s="18" t="s">
        <v>197</v>
      </c>
      <c r="AU283" s="18" t="s">
        <v>82</v>
      </c>
    </row>
    <row r="284" s="2" customFormat="1" ht="24.15" customHeight="1">
      <c r="A284" s="39"/>
      <c r="B284" s="40"/>
      <c r="C284" s="281" t="s">
        <v>726</v>
      </c>
      <c r="D284" s="281" t="s">
        <v>273</v>
      </c>
      <c r="E284" s="282" t="s">
        <v>5644</v>
      </c>
      <c r="F284" s="283" t="s">
        <v>5645</v>
      </c>
      <c r="G284" s="284" t="s">
        <v>359</v>
      </c>
      <c r="H284" s="285">
        <v>1</v>
      </c>
      <c r="I284" s="286"/>
      <c r="J284" s="287">
        <f>ROUND(I284*H284,2)</f>
        <v>0</v>
      </c>
      <c r="K284" s="288"/>
      <c r="L284" s="289"/>
      <c r="M284" s="290" t="s">
        <v>1</v>
      </c>
      <c r="N284" s="291" t="s">
        <v>38</v>
      </c>
      <c r="O284" s="92"/>
      <c r="P284" s="238">
        <f>O284*H284</f>
        <v>0</v>
      </c>
      <c r="Q284" s="238">
        <v>0.031199999999999999</v>
      </c>
      <c r="R284" s="238">
        <f>Q284*H284</f>
        <v>0.031199999999999999</v>
      </c>
      <c r="S284" s="238">
        <v>0</v>
      </c>
      <c r="T284" s="239">
        <f>S284*H284</f>
        <v>0</v>
      </c>
      <c r="U284" s="39"/>
      <c r="V284" s="39"/>
      <c r="W284" s="39"/>
      <c r="X284" s="39"/>
      <c r="Y284" s="39"/>
      <c r="Z284" s="39"/>
      <c r="AA284" s="39"/>
      <c r="AB284" s="39"/>
      <c r="AC284" s="39"/>
      <c r="AD284" s="39"/>
      <c r="AE284" s="39"/>
      <c r="AR284" s="240" t="s">
        <v>471</v>
      </c>
      <c r="AT284" s="240" t="s">
        <v>273</v>
      </c>
      <c r="AU284" s="240" t="s">
        <v>82</v>
      </c>
      <c r="AY284" s="18" t="s">
        <v>189</v>
      </c>
      <c r="BE284" s="241">
        <f>IF(N284="základní",J284,0)</f>
        <v>0</v>
      </c>
      <c r="BF284" s="241">
        <f>IF(N284="snížená",J284,0)</f>
        <v>0</v>
      </c>
      <c r="BG284" s="241">
        <f>IF(N284="zákl. přenesená",J284,0)</f>
        <v>0</v>
      </c>
      <c r="BH284" s="241">
        <f>IF(N284="sníž. přenesená",J284,0)</f>
        <v>0</v>
      </c>
      <c r="BI284" s="241">
        <f>IF(N284="nulová",J284,0)</f>
        <v>0</v>
      </c>
      <c r="BJ284" s="18" t="s">
        <v>80</v>
      </c>
      <c r="BK284" s="241">
        <f>ROUND(I284*H284,2)</f>
        <v>0</v>
      </c>
      <c r="BL284" s="18" t="s">
        <v>306</v>
      </c>
      <c r="BM284" s="240" t="s">
        <v>5646</v>
      </c>
    </row>
    <row r="285" s="2" customFormat="1">
      <c r="A285" s="39"/>
      <c r="B285" s="40"/>
      <c r="C285" s="41"/>
      <c r="D285" s="242" t="s">
        <v>197</v>
      </c>
      <c r="E285" s="41"/>
      <c r="F285" s="243" t="s">
        <v>5645</v>
      </c>
      <c r="G285" s="41"/>
      <c r="H285" s="41"/>
      <c r="I285" s="244"/>
      <c r="J285" s="41"/>
      <c r="K285" s="41"/>
      <c r="L285" s="45"/>
      <c r="M285" s="245"/>
      <c r="N285" s="246"/>
      <c r="O285" s="92"/>
      <c r="P285" s="92"/>
      <c r="Q285" s="92"/>
      <c r="R285" s="92"/>
      <c r="S285" s="92"/>
      <c r="T285" s="93"/>
      <c r="U285" s="39"/>
      <c r="V285" s="39"/>
      <c r="W285" s="39"/>
      <c r="X285" s="39"/>
      <c r="Y285" s="39"/>
      <c r="Z285" s="39"/>
      <c r="AA285" s="39"/>
      <c r="AB285" s="39"/>
      <c r="AC285" s="39"/>
      <c r="AD285" s="39"/>
      <c r="AE285" s="39"/>
      <c r="AT285" s="18" t="s">
        <v>197</v>
      </c>
      <c r="AU285" s="18" t="s">
        <v>82</v>
      </c>
    </row>
    <row r="286" s="2" customFormat="1" ht="16.5" customHeight="1">
      <c r="A286" s="39"/>
      <c r="B286" s="40"/>
      <c r="C286" s="228" t="s">
        <v>734</v>
      </c>
      <c r="D286" s="228" t="s">
        <v>191</v>
      </c>
      <c r="E286" s="229" t="s">
        <v>5647</v>
      </c>
      <c r="F286" s="230" t="s">
        <v>5648</v>
      </c>
      <c r="G286" s="231" t="s">
        <v>359</v>
      </c>
      <c r="H286" s="232">
        <v>9</v>
      </c>
      <c r="I286" s="233"/>
      <c r="J286" s="234">
        <f>ROUND(I286*H286,2)</f>
        <v>0</v>
      </c>
      <c r="K286" s="235"/>
      <c r="L286" s="45"/>
      <c r="M286" s="236" t="s">
        <v>1</v>
      </c>
      <c r="N286" s="237" t="s">
        <v>38</v>
      </c>
      <c r="O286" s="92"/>
      <c r="P286" s="238">
        <f>O286*H286</f>
        <v>0</v>
      </c>
      <c r="Q286" s="238">
        <v>0</v>
      </c>
      <c r="R286" s="238">
        <f>Q286*H286</f>
        <v>0</v>
      </c>
      <c r="S286" s="238">
        <v>0</v>
      </c>
      <c r="T286" s="239">
        <f>S286*H286</f>
        <v>0</v>
      </c>
      <c r="U286" s="39"/>
      <c r="V286" s="39"/>
      <c r="W286" s="39"/>
      <c r="X286" s="39"/>
      <c r="Y286" s="39"/>
      <c r="Z286" s="39"/>
      <c r="AA286" s="39"/>
      <c r="AB286" s="39"/>
      <c r="AC286" s="39"/>
      <c r="AD286" s="39"/>
      <c r="AE286" s="39"/>
      <c r="AR286" s="240" t="s">
        <v>306</v>
      </c>
      <c r="AT286" s="240" t="s">
        <v>191</v>
      </c>
      <c r="AU286" s="240" t="s">
        <v>82</v>
      </c>
      <c r="AY286" s="18" t="s">
        <v>189</v>
      </c>
      <c r="BE286" s="241">
        <f>IF(N286="základní",J286,0)</f>
        <v>0</v>
      </c>
      <c r="BF286" s="241">
        <f>IF(N286="snížená",J286,0)</f>
        <v>0</v>
      </c>
      <c r="BG286" s="241">
        <f>IF(N286="zákl. přenesená",J286,0)</f>
        <v>0</v>
      </c>
      <c r="BH286" s="241">
        <f>IF(N286="sníž. přenesená",J286,0)</f>
        <v>0</v>
      </c>
      <c r="BI286" s="241">
        <f>IF(N286="nulová",J286,0)</f>
        <v>0</v>
      </c>
      <c r="BJ286" s="18" t="s">
        <v>80</v>
      </c>
      <c r="BK286" s="241">
        <f>ROUND(I286*H286,2)</f>
        <v>0</v>
      </c>
      <c r="BL286" s="18" t="s">
        <v>306</v>
      </c>
      <c r="BM286" s="240" t="s">
        <v>5649</v>
      </c>
    </row>
    <row r="287" s="2" customFormat="1">
      <c r="A287" s="39"/>
      <c r="B287" s="40"/>
      <c r="C287" s="41"/>
      <c r="D287" s="242" t="s">
        <v>197</v>
      </c>
      <c r="E287" s="41"/>
      <c r="F287" s="243" t="s">
        <v>5648</v>
      </c>
      <c r="G287" s="41"/>
      <c r="H287" s="41"/>
      <c r="I287" s="244"/>
      <c r="J287" s="41"/>
      <c r="K287" s="41"/>
      <c r="L287" s="45"/>
      <c r="M287" s="245"/>
      <c r="N287" s="246"/>
      <c r="O287" s="92"/>
      <c r="P287" s="92"/>
      <c r="Q287" s="92"/>
      <c r="R287" s="92"/>
      <c r="S287" s="92"/>
      <c r="T287" s="93"/>
      <c r="U287" s="39"/>
      <c r="V287" s="39"/>
      <c r="W287" s="39"/>
      <c r="X287" s="39"/>
      <c r="Y287" s="39"/>
      <c r="Z287" s="39"/>
      <c r="AA287" s="39"/>
      <c r="AB287" s="39"/>
      <c r="AC287" s="39"/>
      <c r="AD287" s="39"/>
      <c r="AE287" s="39"/>
      <c r="AT287" s="18" t="s">
        <v>197</v>
      </c>
      <c r="AU287" s="18" t="s">
        <v>82</v>
      </c>
    </row>
    <row r="288" s="2" customFormat="1">
      <c r="A288" s="39"/>
      <c r="B288" s="40"/>
      <c r="C288" s="41"/>
      <c r="D288" s="247" t="s">
        <v>198</v>
      </c>
      <c r="E288" s="41"/>
      <c r="F288" s="248" t="s">
        <v>5650</v>
      </c>
      <c r="G288" s="41"/>
      <c r="H288" s="41"/>
      <c r="I288" s="244"/>
      <c r="J288" s="41"/>
      <c r="K288" s="41"/>
      <c r="L288" s="45"/>
      <c r="M288" s="245"/>
      <c r="N288" s="246"/>
      <c r="O288" s="92"/>
      <c r="P288" s="92"/>
      <c r="Q288" s="92"/>
      <c r="R288" s="92"/>
      <c r="S288" s="92"/>
      <c r="T288" s="93"/>
      <c r="U288" s="39"/>
      <c r="V288" s="39"/>
      <c r="W288" s="39"/>
      <c r="X288" s="39"/>
      <c r="Y288" s="39"/>
      <c r="Z288" s="39"/>
      <c r="AA288" s="39"/>
      <c r="AB288" s="39"/>
      <c r="AC288" s="39"/>
      <c r="AD288" s="39"/>
      <c r="AE288" s="39"/>
      <c r="AT288" s="18" t="s">
        <v>198</v>
      </c>
      <c r="AU288" s="18" t="s">
        <v>82</v>
      </c>
    </row>
    <row r="289" s="14" customFormat="1">
      <c r="A289" s="14"/>
      <c r="B289" s="259"/>
      <c r="C289" s="260"/>
      <c r="D289" s="242" t="s">
        <v>200</v>
      </c>
      <c r="E289" s="261" t="s">
        <v>1</v>
      </c>
      <c r="F289" s="262" t="s">
        <v>5605</v>
      </c>
      <c r="G289" s="260"/>
      <c r="H289" s="263">
        <v>9</v>
      </c>
      <c r="I289" s="264"/>
      <c r="J289" s="260"/>
      <c r="K289" s="260"/>
      <c r="L289" s="265"/>
      <c r="M289" s="266"/>
      <c r="N289" s="267"/>
      <c r="O289" s="267"/>
      <c r="P289" s="267"/>
      <c r="Q289" s="267"/>
      <c r="R289" s="267"/>
      <c r="S289" s="267"/>
      <c r="T289" s="268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T289" s="269" t="s">
        <v>200</v>
      </c>
      <c r="AU289" s="269" t="s">
        <v>82</v>
      </c>
      <c r="AV289" s="14" t="s">
        <v>82</v>
      </c>
      <c r="AW289" s="14" t="s">
        <v>30</v>
      </c>
      <c r="AX289" s="14" t="s">
        <v>73</v>
      </c>
      <c r="AY289" s="269" t="s">
        <v>189</v>
      </c>
    </row>
    <row r="290" s="15" customFormat="1">
      <c r="A290" s="15"/>
      <c r="B290" s="270"/>
      <c r="C290" s="271"/>
      <c r="D290" s="242" t="s">
        <v>200</v>
      </c>
      <c r="E290" s="272" t="s">
        <v>1</v>
      </c>
      <c r="F290" s="273" t="s">
        <v>207</v>
      </c>
      <c r="G290" s="271"/>
      <c r="H290" s="274">
        <v>9</v>
      </c>
      <c r="I290" s="275"/>
      <c r="J290" s="271"/>
      <c r="K290" s="271"/>
      <c r="L290" s="276"/>
      <c r="M290" s="277"/>
      <c r="N290" s="278"/>
      <c r="O290" s="278"/>
      <c r="P290" s="278"/>
      <c r="Q290" s="278"/>
      <c r="R290" s="278"/>
      <c r="S290" s="278"/>
      <c r="T290" s="279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T290" s="280" t="s">
        <v>200</v>
      </c>
      <c r="AU290" s="280" t="s">
        <v>82</v>
      </c>
      <c r="AV290" s="15" t="s">
        <v>195</v>
      </c>
      <c r="AW290" s="15" t="s">
        <v>30</v>
      </c>
      <c r="AX290" s="15" t="s">
        <v>80</v>
      </c>
      <c r="AY290" s="280" t="s">
        <v>189</v>
      </c>
    </row>
    <row r="291" s="2" customFormat="1" ht="16.5" customHeight="1">
      <c r="A291" s="39"/>
      <c r="B291" s="40"/>
      <c r="C291" s="228" t="s">
        <v>740</v>
      </c>
      <c r="D291" s="228" t="s">
        <v>191</v>
      </c>
      <c r="E291" s="229" t="s">
        <v>5651</v>
      </c>
      <c r="F291" s="230" t="s">
        <v>5652</v>
      </c>
      <c r="G291" s="231" t="s">
        <v>301</v>
      </c>
      <c r="H291" s="232">
        <v>500</v>
      </c>
      <c r="I291" s="233"/>
      <c r="J291" s="234">
        <f>ROUND(I291*H291,2)</f>
        <v>0</v>
      </c>
      <c r="K291" s="235"/>
      <c r="L291" s="45"/>
      <c r="M291" s="236" t="s">
        <v>1</v>
      </c>
      <c r="N291" s="237" t="s">
        <v>38</v>
      </c>
      <c r="O291" s="92"/>
      <c r="P291" s="238">
        <f>O291*H291</f>
        <v>0</v>
      </c>
      <c r="Q291" s="238">
        <v>0</v>
      </c>
      <c r="R291" s="238">
        <f>Q291*H291</f>
        <v>0</v>
      </c>
      <c r="S291" s="238">
        <v>0</v>
      </c>
      <c r="T291" s="239">
        <f>S291*H291</f>
        <v>0</v>
      </c>
      <c r="U291" s="39"/>
      <c r="V291" s="39"/>
      <c r="W291" s="39"/>
      <c r="X291" s="39"/>
      <c r="Y291" s="39"/>
      <c r="Z291" s="39"/>
      <c r="AA291" s="39"/>
      <c r="AB291" s="39"/>
      <c r="AC291" s="39"/>
      <c r="AD291" s="39"/>
      <c r="AE291" s="39"/>
      <c r="AR291" s="240" t="s">
        <v>306</v>
      </c>
      <c r="AT291" s="240" t="s">
        <v>191</v>
      </c>
      <c r="AU291" s="240" t="s">
        <v>82</v>
      </c>
      <c r="AY291" s="18" t="s">
        <v>189</v>
      </c>
      <c r="BE291" s="241">
        <f>IF(N291="základní",J291,0)</f>
        <v>0</v>
      </c>
      <c r="BF291" s="241">
        <f>IF(N291="snížená",J291,0)</f>
        <v>0</v>
      </c>
      <c r="BG291" s="241">
        <f>IF(N291="zákl. přenesená",J291,0)</f>
        <v>0</v>
      </c>
      <c r="BH291" s="241">
        <f>IF(N291="sníž. přenesená",J291,0)</f>
        <v>0</v>
      </c>
      <c r="BI291" s="241">
        <f>IF(N291="nulová",J291,0)</f>
        <v>0</v>
      </c>
      <c r="BJ291" s="18" t="s">
        <v>80</v>
      </c>
      <c r="BK291" s="241">
        <f>ROUND(I291*H291,2)</f>
        <v>0</v>
      </c>
      <c r="BL291" s="18" t="s">
        <v>306</v>
      </c>
      <c r="BM291" s="240" t="s">
        <v>5653</v>
      </c>
    </row>
    <row r="292" s="2" customFormat="1">
      <c r="A292" s="39"/>
      <c r="B292" s="40"/>
      <c r="C292" s="41"/>
      <c r="D292" s="242" t="s">
        <v>197</v>
      </c>
      <c r="E292" s="41"/>
      <c r="F292" s="243" t="s">
        <v>5652</v>
      </c>
      <c r="G292" s="41"/>
      <c r="H292" s="41"/>
      <c r="I292" s="244"/>
      <c r="J292" s="41"/>
      <c r="K292" s="41"/>
      <c r="L292" s="45"/>
      <c r="M292" s="245"/>
      <c r="N292" s="246"/>
      <c r="O292" s="92"/>
      <c r="P292" s="92"/>
      <c r="Q292" s="92"/>
      <c r="R292" s="92"/>
      <c r="S292" s="92"/>
      <c r="T292" s="93"/>
      <c r="U292" s="39"/>
      <c r="V292" s="39"/>
      <c r="W292" s="39"/>
      <c r="X292" s="39"/>
      <c r="Y292" s="39"/>
      <c r="Z292" s="39"/>
      <c r="AA292" s="39"/>
      <c r="AB292" s="39"/>
      <c r="AC292" s="39"/>
      <c r="AD292" s="39"/>
      <c r="AE292" s="39"/>
      <c r="AT292" s="18" t="s">
        <v>197</v>
      </c>
      <c r="AU292" s="18" t="s">
        <v>82</v>
      </c>
    </row>
    <row r="293" s="2" customFormat="1">
      <c r="A293" s="39"/>
      <c r="B293" s="40"/>
      <c r="C293" s="41"/>
      <c r="D293" s="247" t="s">
        <v>198</v>
      </c>
      <c r="E293" s="41"/>
      <c r="F293" s="248" t="s">
        <v>5654</v>
      </c>
      <c r="G293" s="41"/>
      <c r="H293" s="41"/>
      <c r="I293" s="244"/>
      <c r="J293" s="41"/>
      <c r="K293" s="41"/>
      <c r="L293" s="45"/>
      <c r="M293" s="245"/>
      <c r="N293" s="246"/>
      <c r="O293" s="92"/>
      <c r="P293" s="92"/>
      <c r="Q293" s="92"/>
      <c r="R293" s="92"/>
      <c r="S293" s="92"/>
      <c r="T293" s="93"/>
      <c r="U293" s="39"/>
      <c r="V293" s="39"/>
      <c r="W293" s="39"/>
      <c r="X293" s="39"/>
      <c r="Y293" s="39"/>
      <c r="Z293" s="39"/>
      <c r="AA293" s="39"/>
      <c r="AB293" s="39"/>
      <c r="AC293" s="39"/>
      <c r="AD293" s="39"/>
      <c r="AE293" s="39"/>
      <c r="AT293" s="18" t="s">
        <v>198</v>
      </c>
      <c r="AU293" s="18" t="s">
        <v>82</v>
      </c>
    </row>
    <row r="294" s="2" customFormat="1" ht="24.15" customHeight="1">
      <c r="A294" s="39"/>
      <c r="B294" s="40"/>
      <c r="C294" s="228" t="s">
        <v>749</v>
      </c>
      <c r="D294" s="228" t="s">
        <v>191</v>
      </c>
      <c r="E294" s="229" t="s">
        <v>5655</v>
      </c>
      <c r="F294" s="230" t="s">
        <v>5656</v>
      </c>
      <c r="G294" s="231" t="s">
        <v>2172</v>
      </c>
      <c r="H294" s="304"/>
      <c r="I294" s="233"/>
      <c r="J294" s="234">
        <f>ROUND(I294*H294,2)</f>
        <v>0</v>
      </c>
      <c r="K294" s="235"/>
      <c r="L294" s="45"/>
      <c r="M294" s="236" t="s">
        <v>1</v>
      </c>
      <c r="N294" s="237" t="s">
        <v>38</v>
      </c>
      <c r="O294" s="92"/>
      <c r="P294" s="238">
        <f>O294*H294</f>
        <v>0</v>
      </c>
      <c r="Q294" s="238">
        <v>0</v>
      </c>
      <c r="R294" s="238">
        <f>Q294*H294</f>
        <v>0</v>
      </c>
      <c r="S294" s="238">
        <v>0</v>
      </c>
      <c r="T294" s="239">
        <f>S294*H294</f>
        <v>0</v>
      </c>
      <c r="U294" s="39"/>
      <c r="V294" s="39"/>
      <c r="W294" s="39"/>
      <c r="X294" s="39"/>
      <c r="Y294" s="39"/>
      <c r="Z294" s="39"/>
      <c r="AA294" s="39"/>
      <c r="AB294" s="39"/>
      <c r="AC294" s="39"/>
      <c r="AD294" s="39"/>
      <c r="AE294" s="39"/>
      <c r="AR294" s="240" t="s">
        <v>306</v>
      </c>
      <c r="AT294" s="240" t="s">
        <v>191</v>
      </c>
      <c r="AU294" s="240" t="s">
        <v>82</v>
      </c>
      <c r="AY294" s="18" t="s">
        <v>189</v>
      </c>
      <c r="BE294" s="241">
        <f>IF(N294="základní",J294,0)</f>
        <v>0</v>
      </c>
      <c r="BF294" s="241">
        <f>IF(N294="snížená",J294,0)</f>
        <v>0</v>
      </c>
      <c r="BG294" s="241">
        <f>IF(N294="zákl. přenesená",J294,0)</f>
        <v>0</v>
      </c>
      <c r="BH294" s="241">
        <f>IF(N294="sníž. přenesená",J294,0)</f>
        <v>0</v>
      </c>
      <c r="BI294" s="241">
        <f>IF(N294="nulová",J294,0)</f>
        <v>0</v>
      </c>
      <c r="BJ294" s="18" t="s">
        <v>80</v>
      </c>
      <c r="BK294" s="241">
        <f>ROUND(I294*H294,2)</f>
        <v>0</v>
      </c>
      <c r="BL294" s="18" t="s">
        <v>306</v>
      </c>
      <c r="BM294" s="240" t="s">
        <v>5657</v>
      </c>
    </row>
    <row r="295" s="2" customFormat="1">
      <c r="A295" s="39"/>
      <c r="B295" s="40"/>
      <c r="C295" s="41"/>
      <c r="D295" s="242" t="s">
        <v>197</v>
      </c>
      <c r="E295" s="41"/>
      <c r="F295" s="243" t="s">
        <v>5656</v>
      </c>
      <c r="G295" s="41"/>
      <c r="H295" s="41"/>
      <c r="I295" s="244"/>
      <c r="J295" s="41"/>
      <c r="K295" s="41"/>
      <c r="L295" s="45"/>
      <c r="M295" s="245"/>
      <c r="N295" s="246"/>
      <c r="O295" s="92"/>
      <c r="P295" s="92"/>
      <c r="Q295" s="92"/>
      <c r="R295" s="92"/>
      <c r="S295" s="92"/>
      <c r="T295" s="93"/>
      <c r="U295" s="39"/>
      <c r="V295" s="39"/>
      <c r="W295" s="39"/>
      <c r="X295" s="39"/>
      <c r="Y295" s="39"/>
      <c r="Z295" s="39"/>
      <c r="AA295" s="39"/>
      <c r="AB295" s="39"/>
      <c r="AC295" s="39"/>
      <c r="AD295" s="39"/>
      <c r="AE295" s="39"/>
      <c r="AT295" s="18" t="s">
        <v>197</v>
      </c>
      <c r="AU295" s="18" t="s">
        <v>82</v>
      </c>
    </row>
    <row r="296" s="2" customFormat="1">
      <c r="A296" s="39"/>
      <c r="B296" s="40"/>
      <c r="C296" s="41"/>
      <c r="D296" s="247" t="s">
        <v>198</v>
      </c>
      <c r="E296" s="41"/>
      <c r="F296" s="248" t="s">
        <v>5658</v>
      </c>
      <c r="G296" s="41"/>
      <c r="H296" s="41"/>
      <c r="I296" s="244"/>
      <c r="J296" s="41"/>
      <c r="K296" s="41"/>
      <c r="L296" s="45"/>
      <c r="M296" s="245"/>
      <c r="N296" s="246"/>
      <c r="O296" s="92"/>
      <c r="P296" s="92"/>
      <c r="Q296" s="92"/>
      <c r="R296" s="92"/>
      <c r="S296" s="92"/>
      <c r="T296" s="93"/>
      <c r="U296" s="39"/>
      <c r="V296" s="39"/>
      <c r="W296" s="39"/>
      <c r="X296" s="39"/>
      <c r="Y296" s="39"/>
      <c r="Z296" s="39"/>
      <c r="AA296" s="39"/>
      <c r="AB296" s="39"/>
      <c r="AC296" s="39"/>
      <c r="AD296" s="39"/>
      <c r="AE296" s="39"/>
      <c r="AT296" s="18" t="s">
        <v>198</v>
      </c>
      <c r="AU296" s="18" t="s">
        <v>82</v>
      </c>
    </row>
    <row r="297" s="12" customFormat="1" ht="22.8" customHeight="1">
      <c r="A297" s="12"/>
      <c r="B297" s="212"/>
      <c r="C297" s="213"/>
      <c r="D297" s="214" t="s">
        <v>72</v>
      </c>
      <c r="E297" s="226" t="s">
        <v>5659</v>
      </c>
      <c r="F297" s="226" t="s">
        <v>5660</v>
      </c>
      <c r="G297" s="213"/>
      <c r="H297" s="213"/>
      <c r="I297" s="216"/>
      <c r="J297" s="227">
        <f>BK297</f>
        <v>0</v>
      </c>
      <c r="K297" s="213"/>
      <c r="L297" s="218"/>
      <c r="M297" s="219"/>
      <c r="N297" s="220"/>
      <c r="O297" s="220"/>
      <c r="P297" s="221">
        <f>SUM(P298:P299)</f>
        <v>0</v>
      </c>
      <c r="Q297" s="220"/>
      <c r="R297" s="221">
        <f>SUM(R298:R299)</f>
        <v>0</v>
      </c>
      <c r="S297" s="220"/>
      <c r="T297" s="222">
        <f>SUM(T298:T299)</f>
        <v>0</v>
      </c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R297" s="223" t="s">
        <v>80</v>
      </c>
      <c r="AT297" s="224" t="s">
        <v>72</v>
      </c>
      <c r="AU297" s="224" t="s">
        <v>80</v>
      </c>
      <c r="AY297" s="223" t="s">
        <v>189</v>
      </c>
      <c r="BK297" s="225">
        <f>SUM(BK298:BK299)</f>
        <v>0</v>
      </c>
    </row>
    <row r="298" s="2" customFormat="1" ht="62.7" customHeight="1">
      <c r="A298" s="39"/>
      <c r="B298" s="40"/>
      <c r="C298" s="228" t="s">
        <v>753</v>
      </c>
      <c r="D298" s="228" t="s">
        <v>191</v>
      </c>
      <c r="E298" s="229" t="s">
        <v>5661</v>
      </c>
      <c r="F298" s="230" t="s">
        <v>5662</v>
      </c>
      <c r="G298" s="231" t="s">
        <v>5561</v>
      </c>
      <c r="H298" s="232">
        <v>24</v>
      </c>
      <c r="I298" s="233"/>
      <c r="J298" s="234">
        <f>ROUND(I298*H298,2)</f>
        <v>0</v>
      </c>
      <c r="K298" s="235"/>
      <c r="L298" s="45"/>
      <c r="M298" s="236" t="s">
        <v>1</v>
      </c>
      <c r="N298" s="237" t="s">
        <v>38</v>
      </c>
      <c r="O298" s="92"/>
      <c r="P298" s="238">
        <f>O298*H298</f>
        <v>0</v>
      </c>
      <c r="Q298" s="238">
        <v>0</v>
      </c>
      <c r="R298" s="238">
        <f>Q298*H298</f>
        <v>0</v>
      </c>
      <c r="S298" s="238">
        <v>0</v>
      </c>
      <c r="T298" s="239">
        <f>S298*H298</f>
        <v>0</v>
      </c>
      <c r="U298" s="39"/>
      <c r="V298" s="39"/>
      <c r="W298" s="39"/>
      <c r="X298" s="39"/>
      <c r="Y298" s="39"/>
      <c r="Z298" s="39"/>
      <c r="AA298" s="39"/>
      <c r="AB298" s="39"/>
      <c r="AC298" s="39"/>
      <c r="AD298" s="39"/>
      <c r="AE298" s="39"/>
      <c r="AR298" s="240" t="s">
        <v>195</v>
      </c>
      <c r="AT298" s="240" t="s">
        <v>191</v>
      </c>
      <c r="AU298" s="240" t="s">
        <v>82</v>
      </c>
      <c r="AY298" s="18" t="s">
        <v>189</v>
      </c>
      <c r="BE298" s="241">
        <f>IF(N298="základní",J298,0)</f>
        <v>0</v>
      </c>
      <c r="BF298" s="241">
        <f>IF(N298="snížená",J298,0)</f>
        <v>0</v>
      </c>
      <c r="BG298" s="241">
        <f>IF(N298="zákl. přenesená",J298,0)</f>
        <v>0</v>
      </c>
      <c r="BH298" s="241">
        <f>IF(N298="sníž. přenesená",J298,0)</f>
        <v>0</v>
      </c>
      <c r="BI298" s="241">
        <f>IF(N298="nulová",J298,0)</f>
        <v>0</v>
      </c>
      <c r="BJ298" s="18" t="s">
        <v>80</v>
      </c>
      <c r="BK298" s="241">
        <f>ROUND(I298*H298,2)</f>
        <v>0</v>
      </c>
      <c r="BL298" s="18" t="s">
        <v>195</v>
      </c>
      <c r="BM298" s="240" t="s">
        <v>5663</v>
      </c>
    </row>
    <row r="299" s="2" customFormat="1">
      <c r="A299" s="39"/>
      <c r="B299" s="40"/>
      <c r="C299" s="41"/>
      <c r="D299" s="242" t="s">
        <v>197</v>
      </c>
      <c r="E299" s="41"/>
      <c r="F299" s="243" t="s">
        <v>5662</v>
      </c>
      <c r="G299" s="41"/>
      <c r="H299" s="41"/>
      <c r="I299" s="244"/>
      <c r="J299" s="41"/>
      <c r="K299" s="41"/>
      <c r="L299" s="45"/>
      <c r="M299" s="311"/>
      <c r="N299" s="312"/>
      <c r="O299" s="313"/>
      <c r="P299" s="313"/>
      <c r="Q299" s="313"/>
      <c r="R299" s="313"/>
      <c r="S299" s="313"/>
      <c r="T299" s="314"/>
      <c r="U299" s="39"/>
      <c r="V299" s="39"/>
      <c r="W299" s="39"/>
      <c r="X299" s="39"/>
      <c r="Y299" s="39"/>
      <c r="Z299" s="39"/>
      <c r="AA299" s="39"/>
      <c r="AB299" s="39"/>
      <c r="AC299" s="39"/>
      <c r="AD299" s="39"/>
      <c r="AE299" s="39"/>
      <c r="AT299" s="18" t="s">
        <v>197</v>
      </c>
      <c r="AU299" s="18" t="s">
        <v>82</v>
      </c>
    </row>
    <row r="300" s="2" customFormat="1" ht="6.96" customHeight="1">
      <c r="A300" s="39"/>
      <c r="B300" s="67"/>
      <c r="C300" s="68"/>
      <c r="D300" s="68"/>
      <c r="E300" s="68"/>
      <c r="F300" s="68"/>
      <c r="G300" s="68"/>
      <c r="H300" s="68"/>
      <c r="I300" s="68"/>
      <c r="J300" s="68"/>
      <c r="K300" s="68"/>
      <c r="L300" s="45"/>
      <c r="M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  <c r="AA300" s="39"/>
      <c r="AB300" s="39"/>
      <c r="AC300" s="39"/>
      <c r="AD300" s="39"/>
      <c r="AE300" s="39"/>
    </row>
  </sheetData>
  <sheetProtection sheet="1" autoFilter="0" formatColumns="0" formatRows="0" objects="1" scenarios="1" spinCount="100000" saltValue="wxTduizAifz/UqwtvTLhpfdoM8rsLf4TSDBtCDDo9ZyG6GVtLE5OxMCZDMjwd3hO5JwYoZK0QJd96C+MNS+9ZQ==" hashValue="bNKcl0F6X1VS9LE+3/hZIoX9OF+/X1wgcXwlM5D4reEA4snqvc10fcxuYB8TjjhXgn9DN7rnvj9ceWQnn0r4Dw==" algorithmName="SHA-512" password="CC35"/>
  <autoFilter ref="C126:K299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5:H115"/>
    <mergeCell ref="E117:H117"/>
    <mergeCell ref="E119:H119"/>
    <mergeCell ref="L2:V2"/>
  </mergeCells>
  <hyperlinks>
    <hyperlink ref="F132" r:id="rId1" display="https://podminky.urs.cz/item/CS_URS_2021_02/713463131"/>
    <hyperlink ref="F155" r:id="rId2" display="https://podminky.urs.cz/item/CS_URS_2021_02/998713201"/>
    <hyperlink ref="F161" r:id="rId3" display="https://podminky.urs.cz/item/CS_URS_2021_02/731341130"/>
    <hyperlink ref="F190" r:id="rId4" display="https://podminky.urs.cz/item/CS_URS_2021_02/998731201"/>
    <hyperlink ref="F194" r:id="rId5" display="https://podminky.urs.cz/item/CS_URS_2021_02/733222102"/>
    <hyperlink ref="F198" r:id="rId6" display="https://podminky.urs.cz/item/CS_URS_2021_02/733222103"/>
    <hyperlink ref="F202" r:id="rId7" display="https://podminky.urs.cz/item/CS_URS_2021_02/733222104"/>
    <hyperlink ref="F209" r:id="rId8" display="https://podminky.urs.cz/item/CS_URS_2021_02/733224222"/>
    <hyperlink ref="F212" r:id="rId9" display="https://podminky.urs.cz/item/CS_URS_2021_02/733224225"/>
    <hyperlink ref="F215" r:id="rId10" display="https://podminky.urs.cz/item/CS_URS_2021_02/733291101"/>
    <hyperlink ref="F226" r:id="rId11" display="https://podminky.urs.cz/item/CS_URS_2021_02/998733201"/>
    <hyperlink ref="F230" r:id="rId12" display="https://podminky.urs.cz/item/CS_URS_2021_02/734211115"/>
    <hyperlink ref="F233" r:id="rId13" display="https://podminky.urs.cz/item/CS_URS_2021_02/734291123"/>
    <hyperlink ref="F238" r:id="rId14" display="https://podminky.urs.cz/item/CS_URS_2021_02/734292715"/>
    <hyperlink ref="F255" r:id="rId15" display="https://podminky.urs.cz/item/CS_URS_2021_02/998734201"/>
    <hyperlink ref="F259" r:id="rId16" display="https://podminky.urs.cz/item/CS_URS_2021_02/735000912"/>
    <hyperlink ref="F264" r:id="rId17" display="https://podminky.urs.cz/item/CS_URS_2021_02/735159210"/>
    <hyperlink ref="F267" r:id="rId18" display="https://podminky.urs.cz/item/CS_URS_2021_02/735159220"/>
    <hyperlink ref="F272" r:id="rId19" display="https://podminky.urs.cz/item/CS_URS_2021_02/735159230"/>
    <hyperlink ref="F275" r:id="rId20" display="https://podminky.urs.cz/item/CS_URS_2021_02/735159310"/>
    <hyperlink ref="F288" r:id="rId21" display="https://podminky.urs.cz/item/CS_URS_2021_02/735191905"/>
    <hyperlink ref="F293" r:id="rId22" display="https://podminky.urs.cz/item/CS_URS_2021_02/735191910"/>
    <hyperlink ref="F296" r:id="rId23" display="https://podminky.urs.cz/item/CS_URS_2021_02/998735201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24"/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102</v>
      </c>
    </row>
    <row r="3" s="1" customFormat="1" ht="6.96" customHeight="1">
      <c r="B3" s="147"/>
      <c r="C3" s="148"/>
      <c r="D3" s="148"/>
      <c r="E3" s="148"/>
      <c r="F3" s="148"/>
      <c r="G3" s="148"/>
      <c r="H3" s="148"/>
      <c r="I3" s="148"/>
      <c r="J3" s="148"/>
      <c r="K3" s="148"/>
      <c r="L3" s="21"/>
      <c r="AT3" s="18" t="s">
        <v>82</v>
      </c>
    </row>
    <row r="4" s="1" customFormat="1" ht="24.96" customHeight="1">
      <c r="B4" s="21"/>
      <c r="D4" s="149" t="s">
        <v>122</v>
      </c>
      <c r="L4" s="21"/>
      <c r="M4" s="150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51" t="s">
        <v>16</v>
      </c>
      <c r="L6" s="21"/>
    </row>
    <row r="7" s="1" customFormat="1" ht="16.5" customHeight="1">
      <c r="B7" s="21"/>
      <c r="E7" s="152" t="str">
        <f>'Rekapitulace stavby'!K6</f>
        <v>Nové Město pod Smrkem</v>
      </c>
      <c r="F7" s="151"/>
      <c r="G7" s="151"/>
      <c r="H7" s="151"/>
      <c r="L7" s="21"/>
    </row>
    <row r="8" s="1" customFormat="1" ht="12" customHeight="1">
      <c r="B8" s="21"/>
      <c r="D8" s="151" t="s">
        <v>123</v>
      </c>
      <c r="L8" s="21"/>
    </row>
    <row r="9" s="2" customFormat="1" ht="16.5" customHeight="1">
      <c r="A9" s="39"/>
      <c r="B9" s="45"/>
      <c r="C9" s="39"/>
      <c r="D9" s="39"/>
      <c r="E9" s="152" t="s">
        <v>124</v>
      </c>
      <c r="F9" s="39"/>
      <c r="G9" s="39"/>
      <c r="H9" s="39"/>
      <c r="I9" s="39"/>
      <c r="J9" s="39"/>
      <c r="K9" s="39"/>
      <c r="L9" s="64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 ht="12" customHeight="1">
      <c r="A10" s="39"/>
      <c r="B10" s="45"/>
      <c r="C10" s="39"/>
      <c r="D10" s="151" t="s">
        <v>125</v>
      </c>
      <c r="E10" s="39"/>
      <c r="F10" s="39"/>
      <c r="G10" s="39"/>
      <c r="H10" s="39"/>
      <c r="I10" s="39"/>
      <c r="J10" s="39"/>
      <c r="K10" s="39"/>
      <c r="L10" s="64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6.5" customHeight="1">
      <c r="A11" s="39"/>
      <c r="B11" s="45"/>
      <c r="C11" s="39"/>
      <c r="D11" s="39"/>
      <c r="E11" s="153" t="s">
        <v>5664</v>
      </c>
      <c r="F11" s="39"/>
      <c r="G11" s="39"/>
      <c r="H11" s="39"/>
      <c r="I11" s="39"/>
      <c r="J11" s="39"/>
      <c r="K11" s="39"/>
      <c r="L11" s="64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>
      <c r="A12" s="39"/>
      <c r="B12" s="45"/>
      <c r="C12" s="39"/>
      <c r="D12" s="39"/>
      <c r="E12" s="39"/>
      <c r="F12" s="39"/>
      <c r="G12" s="39"/>
      <c r="H12" s="39"/>
      <c r="I12" s="39"/>
      <c r="J12" s="39"/>
      <c r="K12" s="39"/>
      <c r="L12" s="64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2" customHeight="1">
      <c r="A13" s="39"/>
      <c r="B13" s="45"/>
      <c r="C13" s="39"/>
      <c r="D13" s="151" t="s">
        <v>18</v>
      </c>
      <c r="E13" s="39"/>
      <c r="F13" s="142" t="s">
        <v>1</v>
      </c>
      <c r="G13" s="39"/>
      <c r="H13" s="39"/>
      <c r="I13" s="151" t="s">
        <v>19</v>
      </c>
      <c r="J13" s="142" t="s">
        <v>1</v>
      </c>
      <c r="K13" s="39"/>
      <c r="L13" s="64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51" t="s">
        <v>20</v>
      </c>
      <c r="E14" s="39"/>
      <c r="F14" s="142" t="s">
        <v>127</v>
      </c>
      <c r="G14" s="39"/>
      <c r="H14" s="39"/>
      <c r="I14" s="151" t="s">
        <v>22</v>
      </c>
      <c r="J14" s="154" t="str">
        <f>'Rekapitulace stavby'!AN8</f>
        <v>8. 11. 2021</v>
      </c>
      <c r="K14" s="39"/>
      <c r="L14" s="64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0.8" customHeight="1">
      <c r="A15" s="39"/>
      <c r="B15" s="45"/>
      <c r="C15" s="39"/>
      <c r="D15" s="39"/>
      <c r="E15" s="39"/>
      <c r="F15" s="39"/>
      <c r="G15" s="39"/>
      <c r="H15" s="39"/>
      <c r="I15" s="39"/>
      <c r="J15" s="39"/>
      <c r="K15" s="39"/>
      <c r="L15" s="64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51" t="s">
        <v>24</v>
      </c>
      <c r="E16" s="39"/>
      <c r="F16" s="39"/>
      <c r="G16" s="39"/>
      <c r="H16" s="39"/>
      <c r="I16" s="151" t="s">
        <v>25</v>
      </c>
      <c r="J16" s="142" t="s">
        <v>128</v>
      </c>
      <c r="K16" s="39"/>
      <c r="L16" s="64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8" customHeight="1">
      <c r="A17" s="39"/>
      <c r="B17" s="45"/>
      <c r="C17" s="39"/>
      <c r="D17" s="39"/>
      <c r="E17" s="142" t="s">
        <v>129</v>
      </c>
      <c r="F17" s="39"/>
      <c r="G17" s="39"/>
      <c r="H17" s="39"/>
      <c r="I17" s="151" t="s">
        <v>26</v>
      </c>
      <c r="J17" s="142" t="s">
        <v>130</v>
      </c>
      <c r="K17" s="39"/>
      <c r="L17" s="64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6.96" customHeight="1">
      <c r="A18" s="39"/>
      <c r="B18" s="45"/>
      <c r="C18" s="39"/>
      <c r="D18" s="39"/>
      <c r="E18" s="39"/>
      <c r="F18" s="39"/>
      <c r="G18" s="39"/>
      <c r="H18" s="39"/>
      <c r="I18" s="39"/>
      <c r="J18" s="39"/>
      <c r="K18" s="39"/>
      <c r="L18" s="64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2" customHeight="1">
      <c r="A19" s="39"/>
      <c r="B19" s="45"/>
      <c r="C19" s="39"/>
      <c r="D19" s="151" t="s">
        <v>27</v>
      </c>
      <c r="E19" s="39"/>
      <c r="F19" s="39"/>
      <c r="G19" s="39"/>
      <c r="H19" s="39"/>
      <c r="I19" s="151" t="s">
        <v>25</v>
      </c>
      <c r="J19" s="34" t="str">
        <f>'Rekapitulace stavby'!AN13</f>
        <v>Vyplň údaj</v>
      </c>
      <c r="K19" s="39"/>
      <c r="L19" s="64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8" customHeight="1">
      <c r="A20" s="39"/>
      <c r="B20" s="45"/>
      <c r="C20" s="39"/>
      <c r="D20" s="39"/>
      <c r="E20" s="34" t="str">
        <f>'Rekapitulace stavby'!E14</f>
        <v>Vyplň údaj</v>
      </c>
      <c r="F20" s="142"/>
      <c r="G20" s="142"/>
      <c r="H20" s="142"/>
      <c r="I20" s="151" t="s">
        <v>26</v>
      </c>
      <c r="J20" s="34" t="str">
        <f>'Rekapitulace stavby'!AN14</f>
        <v>Vyplň údaj</v>
      </c>
      <c r="K20" s="39"/>
      <c r="L20" s="64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6.96" customHeight="1">
      <c r="A21" s="39"/>
      <c r="B21" s="45"/>
      <c r="C21" s="39"/>
      <c r="D21" s="39"/>
      <c r="E21" s="39"/>
      <c r="F21" s="39"/>
      <c r="G21" s="39"/>
      <c r="H21" s="39"/>
      <c r="I21" s="39"/>
      <c r="J21" s="39"/>
      <c r="K21" s="39"/>
      <c r="L21" s="64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2" customHeight="1">
      <c r="A22" s="39"/>
      <c r="B22" s="45"/>
      <c r="C22" s="39"/>
      <c r="D22" s="151" t="s">
        <v>29</v>
      </c>
      <c r="E22" s="39"/>
      <c r="F22" s="39"/>
      <c r="G22" s="39"/>
      <c r="H22" s="39"/>
      <c r="I22" s="151" t="s">
        <v>25</v>
      </c>
      <c r="J22" s="142" t="s">
        <v>131</v>
      </c>
      <c r="K22" s="39"/>
      <c r="L22" s="64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8" customHeight="1">
      <c r="A23" s="39"/>
      <c r="B23" s="45"/>
      <c r="C23" s="39"/>
      <c r="D23" s="39"/>
      <c r="E23" s="142" t="s">
        <v>132</v>
      </c>
      <c r="F23" s="39"/>
      <c r="G23" s="39"/>
      <c r="H23" s="39"/>
      <c r="I23" s="151" t="s">
        <v>26</v>
      </c>
      <c r="J23" s="142" t="s">
        <v>133</v>
      </c>
      <c r="K23" s="39"/>
      <c r="L23" s="64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6.96" customHeight="1">
      <c r="A24" s="39"/>
      <c r="B24" s="45"/>
      <c r="C24" s="39"/>
      <c r="D24" s="39"/>
      <c r="E24" s="39"/>
      <c r="F24" s="39"/>
      <c r="G24" s="39"/>
      <c r="H24" s="39"/>
      <c r="I24" s="39"/>
      <c r="J24" s="39"/>
      <c r="K24" s="39"/>
      <c r="L24" s="64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2" customHeight="1">
      <c r="A25" s="39"/>
      <c r="B25" s="45"/>
      <c r="C25" s="39"/>
      <c r="D25" s="151" t="s">
        <v>31</v>
      </c>
      <c r="E25" s="39"/>
      <c r="F25" s="39"/>
      <c r="G25" s="39"/>
      <c r="H25" s="39"/>
      <c r="I25" s="151" t="s">
        <v>25</v>
      </c>
      <c r="J25" s="142" t="s">
        <v>1</v>
      </c>
      <c r="K25" s="39"/>
      <c r="L25" s="64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8" customHeight="1">
      <c r="A26" s="39"/>
      <c r="B26" s="45"/>
      <c r="C26" s="39"/>
      <c r="D26" s="39"/>
      <c r="E26" s="142" t="s">
        <v>21</v>
      </c>
      <c r="F26" s="39"/>
      <c r="G26" s="39"/>
      <c r="H26" s="39"/>
      <c r="I26" s="151" t="s">
        <v>26</v>
      </c>
      <c r="J26" s="142" t="s">
        <v>1</v>
      </c>
      <c r="K26" s="39"/>
      <c r="L26" s="64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6.96" customHeight="1">
      <c r="A27" s="39"/>
      <c r="B27" s="45"/>
      <c r="C27" s="39"/>
      <c r="D27" s="39"/>
      <c r="E27" s="39"/>
      <c r="F27" s="39"/>
      <c r="G27" s="39"/>
      <c r="H27" s="39"/>
      <c r="I27" s="39"/>
      <c r="J27" s="39"/>
      <c r="K27" s="39"/>
      <c r="L27" s="64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2" customHeight="1">
      <c r="A28" s="39"/>
      <c r="B28" s="45"/>
      <c r="C28" s="39"/>
      <c r="D28" s="151" t="s">
        <v>32</v>
      </c>
      <c r="E28" s="39"/>
      <c r="F28" s="39"/>
      <c r="G28" s="39"/>
      <c r="H28" s="39"/>
      <c r="I28" s="39"/>
      <c r="J28" s="39"/>
      <c r="K28" s="39"/>
      <c r="L28" s="64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8" customFormat="1" ht="16.5" customHeight="1">
      <c r="A29" s="155"/>
      <c r="B29" s="156"/>
      <c r="C29" s="155"/>
      <c r="D29" s="155"/>
      <c r="E29" s="157" t="s">
        <v>1</v>
      </c>
      <c r="F29" s="157"/>
      <c r="G29" s="157"/>
      <c r="H29" s="157"/>
      <c r="I29" s="155"/>
      <c r="J29" s="155"/>
      <c r="K29" s="155"/>
      <c r="L29" s="158"/>
      <c r="S29" s="155"/>
      <c r="T29" s="155"/>
      <c r="U29" s="155"/>
      <c r="V29" s="155"/>
      <c r="W29" s="155"/>
      <c r="X29" s="155"/>
      <c r="Y29" s="155"/>
      <c r="Z29" s="155"/>
      <c r="AA29" s="155"/>
      <c r="AB29" s="155"/>
      <c r="AC29" s="155"/>
      <c r="AD29" s="155"/>
      <c r="AE29" s="155"/>
    </row>
    <row r="30" s="2" customFormat="1" ht="6.96" customHeight="1">
      <c r="A30" s="39"/>
      <c r="B30" s="45"/>
      <c r="C30" s="39"/>
      <c r="D30" s="39"/>
      <c r="E30" s="39"/>
      <c r="F30" s="39"/>
      <c r="G30" s="39"/>
      <c r="H30" s="39"/>
      <c r="I30" s="39"/>
      <c r="J30" s="39"/>
      <c r="K30" s="39"/>
      <c r="L30" s="64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9"/>
      <c r="E31" s="159"/>
      <c r="F31" s="159"/>
      <c r="G31" s="159"/>
      <c r="H31" s="159"/>
      <c r="I31" s="159"/>
      <c r="J31" s="159"/>
      <c r="K31" s="159"/>
      <c r="L31" s="64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25.44" customHeight="1">
      <c r="A32" s="39"/>
      <c r="B32" s="45"/>
      <c r="C32" s="39"/>
      <c r="D32" s="160" t="s">
        <v>33</v>
      </c>
      <c r="E32" s="39"/>
      <c r="F32" s="39"/>
      <c r="G32" s="39"/>
      <c r="H32" s="39"/>
      <c r="I32" s="39"/>
      <c r="J32" s="161">
        <f>ROUND(J123, 2)</f>
        <v>0</v>
      </c>
      <c r="K32" s="39"/>
      <c r="L32" s="64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6.96" customHeight="1">
      <c r="A33" s="39"/>
      <c r="B33" s="45"/>
      <c r="C33" s="39"/>
      <c r="D33" s="159"/>
      <c r="E33" s="159"/>
      <c r="F33" s="159"/>
      <c r="G33" s="159"/>
      <c r="H33" s="159"/>
      <c r="I33" s="159"/>
      <c r="J33" s="159"/>
      <c r="K33" s="159"/>
      <c r="L33" s="64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39"/>
      <c r="F34" s="162" t="s">
        <v>35</v>
      </c>
      <c r="G34" s="39"/>
      <c r="H34" s="39"/>
      <c r="I34" s="162" t="s">
        <v>34</v>
      </c>
      <c r="J34" s="162" t="s">
        <v>36</v>
      </c>
      <c r="K34" s="39"/>
      <c r="L34" s="64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14.4" customHeight="1">
      <c r="A35" s="39"/>
      <c r="B35" s="45"/>
      <c r="C35" s="39"/>
      <c r="D35" s="163" t="s">
        <v>37</v>
      </c>
      <c r="E35" s="151" t="s">
        <v>38</v>
      </c>
      <c r="F35" s="164">
        <f>ROUND((SUM(BE123:BE168)),  2)</f>
        <v>0</v>
      </c>
      <c r="G35" s="39"/>
      <c r="H35" s="39"/>
      <c r="I35" s="165">
        <v>0.20999999999999999</v>
      </c>
      <c r="J35" s="164">
        <f>ROUND(((SUM(BE123:BE168))*I35),  2)</f>
        <v>0</v>
      </c>
      <c r="K35" s="39"/>
      <c r="L35" s="64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151" t="s">
        <v>39</v>
      </c>
      <c r="F36" s="164">
        <f>ROUND((SUM(BF123:BF168)),  2)</f>
        <v>0</v>
      </c>
      <c r="G36" s="39"/>
      <c r="H36" s="39"/>
      <c r="I36" s="165">
        <v>0.14999999999999999</v>
      </c>
      <c r="J36" s="164">
        <f>ROUND(((SUM(BF123:BF168))*I36),  2)</f>
        <v>0</v>
      </c>
      <c r="K36" s="39"/>
      <c r="L36" s="64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51" t="s">
        <v>40</v>
      </c>
      <c r="F37" s="164">
        <f>ROUND((SUM(BG123:BG168)),  2)</f>
        <v>0</v>
      </c>
      <c r="G37" s="39"/>
      <c r="H37" s="39"/>
      <c r="I37" s="165">
        <v>0.20999999999999999</v>
      </c>
      <c r="J37" s="164">
        <f>0</f>
        <v>0</v>
      </c>
      <c r="K37" s="39"/>
      <c r="L37" s="64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hidden="1" s="2" customFormat="1" ht="14.4" customHeight="1">
      <c r="A38" s="39"/>
      <c r="B38" s="45"/>
      <c r="C38" s="39"/>
      <c r="D38" s="39"/>
      <c r="E38" s="151" t="s">
        <v>41</v>
      </c>
      <c r="F38" s="164">
        <f>ROUND((SUM(BH123:BH168)),  2)</f>
        <v>0</v>
      </c>
      <c r="G38" s="39"/>
      <c r="H38" s="39"/>
      <c r="I38" s="165">
        <v>0.14999999999999999</v>
      </c>
      <c r="J38" s="164">
        <f>0</f>
        <v>0</v>
      </c>
      <c r="K38" s="39"/>
      <c r="L38" s="64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51" t="s">
        <v>42</v>
      </c>
      <c r="F39" s="164">
        <f>ROUND((SUM(BI123:BI168)),  2)</f>
        <v>0</v>
      </c>
      <c r="G39" s="39"/>
      <c r="H39" s="39"/>
      <c r="I39" s="165">
        <v>0</v>
      </c>
      <c r="J39" s="164">
        <f>0</f>
        <v>0</v>
      </c>
      <c r="K39" s="39"/>
      <c r="L39" s="64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6.96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64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2" customFormat="1" ht="25.44" customHeight="1">
      <c r="A41" s="39"/>
      <c r="B41" s="45"/>
      <c r="C41" s="166"/>
      <c r="D41" s="167" t="s">
        <v>43</v>
      </c>
      <c r="E41" s="168"/>
      <c r="F41" s="168"/>
      <c r="G41" s="169" t="s">
        <v>44</v>
      </c>
      <c r="H41" s="170" t="s">
        <v>45</v>
      </c>
      <c r="I41" s="168"/>
      <c r="J41" s="171">
        <f>SUM(J32:J39)</f>
        <v>0</v>
      </c>
      <c r="K41" s="172"/>
      <c r="L41" s="64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14.4" customHeight="1">
      <c r="A42" s="39"/>
      <c r="B42" s="45"/>
      <c r="C42" s="39"/>
      <c r="D42" s="39"/>
      <c r="E42" s="39"/>
      <c r="F42" s="39"/>
      <c r="G42" s="39"/>
      <c r="H42" s="39"/>
      <c r="I42" s="39"/>
      <c r="J42" s="39"/>
      <c r="K42" s="39"/>
      <c r="L42" s="64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64"/>
      <c r="D50" s="173" t="s">
        <v>46</v>
      </c>
      <c r="E50" s="174"/>
      <c r="F50" s="174"/>
      <c r="G50" s="173" t="s">
        <v>47</v>
      </c>
      <c r="H50" s="174"/>
      <c r="I50" s="174"/>
      <c r="J50" s="174"/>
      <c r="K50" s="174"/>
      <c r="L50" s="64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75" t="s">
        <v>48</v>
      </c>
      <c r="E61" s="176"/>
      <c r="F61" s="177" t="s">
        <v>49</v>
      </c>
      <c r="G61" s="175" t="s">
        <v>48</v>
      </c>
      <c r="H61" s="176"/>
      <c r="I61" s="176"/>
      <c r="J61" s="178" t="s">
        <v>49</v>
      </c>
      <c r="K61" s="176"/>
      <c r="L61" s="64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73" t="s">
        <v>50</v>
      </c>
      <c r="E65" s="179"/>
      <c r="F65" s="179"/>
      <c r="G65" s="173" t="s">
        <v>51</v>
      </c>
      <c r="H65" s="179"/>
      <c r="I65" s="179"/>
      <c r="J65" s="179"/>
      <c r="K65" s="179"/>
      <c r="L65" s="64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75" t="s">
        <v>48</v>
      </c>
      <c r="E76" s="176"/>
      <c r="F76" s="177" t="s">
        <v>49</v>
      </c>
      <c r="G76" s="175" t="s">
        <v>48</v>
      </c>
      <c r="H76" s="176"/>
      <c r="I76" s="176"/>
      <c r="J76" s="178" t="s">
        <v>49</v>
      </c>
      <c r="K76" s="176"/>
      <c r="L76" s="64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80"/>
      <c r="C77" s="181"/>
      <c r="D77" s="181"/>
      <c r="E77" s="181"/>
      <c r="F77" s="181"/>
      <c r="G77" s="181"/>
      <c r="H77" s="181"/>
      <c r="I77" s="181"/>
      <c r="J77" s="181"/>
      <c r="K77" s="181"/>
      <c r="L77" s="64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s="2" customFormat="1" ht="6.96" customHeight="1">
      <c r="A81" s="39"/>
      <c r="B81" s="182"/>
      <c r="C81" s="183"/>
      <c r="D81" s="183"/>
      <c r="E81" s="183"/>
      <c r="F81" s="183"/>
      <c r="G81" s="183"/>
      <c r="H81" s="183"/>
      <c r="I81" s="183"/>
      <c r="J81" s="183"/>
      <c r="K81" s="183"/>
      <c r="L81" s="64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24.96" customHeight="1">
      <c r="A82" s="39"/>
      <c r="B82" s="40"/>
      <c r="C82" s="24" t="s">
        <v>134</v>
      </c>
      <c r="D82" s="41"/>
      <c r="E82" s="41"/>
      <c r="F82" s="41"/>
      <c r="G82" s="41"/>
      <c r="H82" s="41"/>
      <c r="I82" s="41"/>
      <c r="J82" s="41"/>
      <c r="K82" s="41"/>
      <c r="L82" s="64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64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2" customHeight="1">
      <c r="A84" s="39"/>
      <c r="B84" s="40"/>
      <c r="C84" s="33" t="s">
        <v>16</v>
      </c>
      <c r="D84" s="41"/>
      <c r="E84" s="41"/>
      <c r="F84" s="41"/>
      <c r="G84" s="41"/>
      <c r="H84" s="41"/>
      <c r="I84" s="41"/>
      <c r="J84" s="41"/>
      <c r="K84" s="41"/>
      <c r="L84" s="64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6.5" customHeight="1">
      <c r="A85" s="39"/>
      <c r="B85" s="40"/>
      <c r="C85" s="41"/>
      <c r="D85" s="41"/>
      <c r="E85" s="184" t="str">
        <f>E7</f>
        <v>Nové Město pod Smrkem</v>
      </c>
      <c r="F85" s="33"/>
      <c r="G85" s="33"/>
      <c r="H85" s="33"/>
      <c r="I85" s="41"/>
      <c r="J85" s="41"/>
      <c r="K85" s="41"/>
      <c r="L85" s="64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1" customFormat="1" ht="12" customHeight="1">
      <c r="B86" s="22"/>
      <c r="C86" s="33" t="s">
        <v>123</v>
      </c>
      <c r="D86" s="23"/>
      <c r="E86" s="23"/>
      <c r="F86" s="23"/>
      <c r="G86" s="23"/>
      <c r="H86" s="23"/>
      <c r="I86" s="23"/>
      <c r="J86" s="23"/>
      <c r="K86" s="23"/>
      <c r="L86" s="21"/>
    </row>
    <row r="87" s="2" customFormat="1" ht="16.5" customHeight="1">
      <c r="A87" s="39"/>
      <c r="B87" s="40"/>
      <c r="C87" s="41"/>
      <c r="D87" s="41"/>
      <c r="E87" s="184" t="s">
        <v>124</v>
      </c>
      <c r="F87" s="41"/>
      <c r="G87" s="41"/>
      <c r="H87" s="41"/>
      <c r="I87" s="41"/>
      <c r="J87" s="41"/>
      <c r="K87" s="41"/>
      <c r="L87" s="64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12" customHeight="1">
      <c r="A88" s="39"/>
      <c r="B88" s="40"/>
      <c r="C88" s="33" t="s">
        <v>125</v>
      </c>
      <c r="D88" s="41"/>
      <c r="E88" s="41"/>
      <c r="F88" s="41"/>
      <c r="G88" s="41"/>
      <c r="H88" s="41"/>
      <c r="I88" s="41"/>
      <c r="J88" s="41"/>
      <c r="K88" s="41"/>
      <c r="L88" s="64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6.5" customHeight="1">
      <c r="A89" s="39"/>
      <c r="B89" s="40"/>
      <c r="C89" s="41"/>
      <c r="D89" s="41"/>
      <c r="E89" s="77" t="str">
        <f>E11</f>
        <v>SO 10_6 - Vzduchotechnika</v>
      </c>
      <c r="F89" s="41"/>
      <c r="G89" s="41"/>
      <c r="H89" s="41"/>
      <c r="I89" s="41"/>
      <c r="J89" s="41"/>
      <c r="K89" s="41"/>
      <c r="L89" s="64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64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12" customHeight="1">
      <c r="A91" s="39"/>
      <c r="B91" s="40"/>
      <c r="C91" s="33" t="s">
        <v>20</v>
      </c>
      <c r="D91" s="41"/>
      <c r="E91" s="41"/>
      <c r="F91" s="28" t="str">
        <f>F14</f>
        <v>č.p. 1690, 1691/5, 1691/1, 1691/9</v>
      </c>
      <c r="G91" s="41"/>
      <c r="H91" s="41"/>
      <c r="I91" s="33" t="s">
        <v>22</v>
      </c>
      <c r="J91" s="80" t="str">
        <f>IF(J14="","",J14)</f>
        <v>8. 11. 2021</v>
      </c>
      <c r="K91" s="41"/>
      <c r="L91" s="64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6.96" customHeight="1">
      <c r="A92" s="39"/>
      <c r="B92" s="40"/>
      <c r="C92" s="41"/>
      <c r="D92" s="41"/>
      <c r="E92" s="41"/>
      <c r="F92" s="41"/>
      <c r="G92" s="41"/>
      <c r="H92" s="41"/>
      <c r="I92" s="41"/>
      <c r="J92" s="41"/>
      <c r="K92" s="41"/>
      <c r="L92" s="64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2" customFormat="1" ht="40.05" customHeight="1">
      <c r="A93" s="39"/>
      <c r="B93" s="40"/>
      <c r="C93" s="33" t="s">
        <v>24</v>
      </c>
      <c r="D93" s="41"/>
      <c r="E93" s="41"/>
      <c r="F93" s="28" t="str">
        <f>E17</f>
        <v>Správa železnic, so, Dlážděná 1003/7, Praha</v>
      </c>
      <c r="G93" s="41"/>
      <c r="H93" s="41"/>
      <c r="I93" s="33" t="s">
        <v>29</v>
      </c>
      <c r="J93" s="37" t="str">
        <f>E23</f>
        <v>PRODIN a.s., K Vápence 2745, Pardubice</v>
      </c>
      <c r="K93" s="41"/>
      <c r="L93" s="64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="2" customFormat="1" ht="15.15" customHeight="1">
      <c r="A94" s="39"/>
      <c r="B94" s="40"/>
      <c r="C94" s="33" t="s">
        <v>27</v>
      </c>
      <c r="D94" s="41"/>
      <c r="E94" s="41"/>
      <c r="F94" s="28" t="str">
        <f>IF(E20="","",E20)</f>
        <v>Vyplň údaj</v>
      </c>
      <c r="G94" s="41"/>
      <c r="H94" s="41"/>
      <c r="I94" s="33" t="s">
        <v>31</v>
      </c>
      <c r="J94" s="37" t="str">
        <f>E26</f>
        <v xml:space="preserve"> </v>
      </c>
      <c r="K94" s="41"/>
      <c r="L94" s="64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64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s="2" customFormat="1" ht="29.28" customHeight="1">
      <c r="A96" s="39"/>
      <c r="B96" s="40"/>
      <c r="C96" s="185" t="s">
        <v>135</v>
      </c>
      <c r="D96" s="186"/>
      <c r="E96" s="186"/>
      <c r="F96" s="186"/>
      <c r="G96" s="186"/>
      <c r="H96" s="186"/>
      <c r="I96" s="186"/>
      <c r="J96" s="187" t="s">
        <v>136</v>
      </c>
      <c r="K96" s="186"/>
      <c r="L96" s="64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</row>
    <row r="97" s="2" customFormat="1" ht="10.32" customHeight="1">
      <c r="A97" s="39"/>
      <c r="B97" s="40"/>
      <c r="C97" s="41"/>
      <c r="D97" s="41"/>
      <c r="E97" s="41"/>
      <c r="F97" s="41"/>
      <c r="G97" s="41"/>
      <c r="H97" s="41"/>
      <c r="I97" s="41"/>
      <c r="J97" s="41"/>
      <c r="K97" s="41"/>
      <c r="L97" s="64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</row>
    <row r="98" s="2" customFormat="1" ht="22.8" customHeight="1">
      <c r="A98" s="39"/>
      <c r="B98" s="40"/>
      <c r="C98" s="188" t="s">
        <v>137</v>
      </c>
      <c r="D98" s="41"/>
      <c r="E98" s="41"/>
      <c r="F98" s="41"/>
      <c r="G98" s="41"/>
      <c r="H98" s="41"/>
      <c r="I98" s="41"/>
      <c r="J98" s="111">
        <f>J123</f>
        <v>0</v>
      </c>
      <c r="K98" s="41"/>
      <c r="L98" s="64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U98" s="18" t="s">
        <v>138</v>
      </c>
    </row>
    <row r="99" s="9" customFormat="1" ht="24.96" customHeight="1">
      <c r="A99" s="9"/>
      <c r="B99" s="189"/>
      <c r="C99" s="190"/>
      <c r="D99" s="191" t="s">
        <v>4565</v>
      </c>
      <c r="E99" s="192"/>
      <c r="F99" s="192"/>
      <c r="G99" s="192"/>
      <c r="H99" s="192"/>
      <c r="I99" s="192"/>
      <c r="J99" s="193">
        <f>J124</f>
        <v>0</v>
      </c>
      <c r="K99" s="190"/>
      <c r="L99" s="194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95"/>
      <c r="C100" s="134"/>
      <c r="D100" s="196" t="s">
        <v>5665</v>
      </c>
      <c r="E100" s="197"/>
      <c r="F100" s="197"/>
      <c r="G100" s="197"/>
      <c r="H100" s="197"/>
      <c r="I100" s="197"/>
      <c r="J100" s="198">
        <f>J125</f>
        <v>0</v>
      </c>
      <c r="K100" s="134"/>
      <c r="L100" s="199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5"/>
      <c r="C101" s="134"/>
      <c r="D101" s="196" t="s">
        <v>5666</v>
      </c>
      <c r="E101" s="197"/>
      <c r="F101" s="197"/>
      <c r="G101" s="197"/>
      <c r="H101" s="197"/>
      <c r="I101" s="197"/>
      <c r="J101" s="198">
        <f>J140</f>
        <v>0</v>
      </c>
      <c r="K101" s="134"/>
      <c r="L101" s="199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2" customFormat="1" ht="21.84" customHeight="1">
      <c r="A102" s="39"/>
      <c r="B102" s="40"/>
      <c r="C102" s="41"/>
      <c r="D102" s="41"/>
      <c r="E102" s="41"/>
      <c r="F102" s="41"/>
      <c r="G102" s="41"/>
      <c r="H102" s="41"/>
      <c r="I102" s="41"/>
      <c r="J102" s="41"/>
      <c r="K102" s="41"/>
      <c r="L102" s="64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</row>
    <row r="103" s="2" customFormat="1" ht="6.96" customHeight="1">
      <c r="A103" s="39"/>
      <c r="B103" s="67"/>
      <c r="C103" s="68"/>
      <c r="D103" s="68"/>
      <c r="E103" s="68"/>
      <c r="F103" s="68"/>
      <c r="G103" s="68"/>
      <c r="H103" s="68"/>
      <c r="I103" s="68"/>
      <c r="J103" s="68"/>
      <c r="K103" s="68"/>
      <c r="L103" s="64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</row>
    <row r="107" s="2" customFormat="1" ht="6.96" customHeight="1">
      <c r="A107" s="39"/>
      <c r="B107" s="69"/>
      <c r="C107" s="70"/>
      <c r="D107" s="70"/>
      <c r="E107" s="70"/>
      <c r="F107" s="70"/>
      <c r="G107" s="70"/>
      <c r="H107" s="70"/>
      <c r="I107" s="70"/>
      <c r="J107" s="70"/>
      <c r="K107" s="70"/>
      <c r="L107" s="64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</row>
    <row r="108" s="2" customFormat="1" ht="24.96" customHeight="1">
      <c r="A108" s="39"/>
      <c r="B108" s="40"/>
      <c r="C108" s="24" t="s">
        <v>174</v>
      </c>
      <c r="D108" s="41"/>
      <c r="E108" s="41"/>
      <c r="F108" s="41"/>
      <c r="G108" s="41"/>
      <c r="H108" s="41"/>
      <c r="I108" s="41"/>
      <c r="J108" s="41"/>
      <c r="K108" s="41"/>
      <c r="L108" s="64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</row>
    <row r="109" s="2" customFormat="1" ht="6.96" customHeight="1">
      <c r="A109" s="39"/>
      <c r="B109" s="40"/>
      <c r="C109" s="41"/>
      <c r="D109" s="41"/>
      <c r="E109" s="41"/>
      <c r="F109" s="41"/>
      <c r="G109" s="41"/>
      <c r="H109" s="41"/>
      <c r="I109" s="41"/>
      <c r="J109" s="41"/>
      <c r="K109" s="41"/>
      <c r="L109" s="64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</row>
    <row r="110" s="2" customFormat="1" ht="12" customHeight="1">
      <c r="A110" s="39"/>
      <c r="B110" s="40"/>
      <c r="C110" s="33" t="s">
        <v>16</v>
      </c>
      <c r="D110" s="41"/>
      <c r="E110" s="41"/>
      <c r="F110" s="41"/>
      <c r="G110" s="41"/>
      <c r="H110" s="41"/>
      <c r="I110" s="41"/>
      <c r="J110" s="41"/>
      <c r="K110" s="41"/>
      <c r="L110" s="64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</row>
    <row r="111" s="2" customFormat="1" ht="16.5" customHeight="1">
      <c r="A111" s="39"/>
      <c r="B111" s="40"/>
      <c r="C111" s="41"/>
      <c r="D111" s="41"/>
      <c r="E111" s="184" t="str">
        <f>E7</f>
        <v>Nové Město pod Smrkem</v>
      </c>
      <c r="F111" s="33"/>
      <c r="G111" s="33"/>
      <c r="H111" s="33"/>
      <c r="I111" s="41"/>
      <c r="J111" s="41"/>
      <c r="K111" s="41"/>
      <c r="L111" s="64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</row>
    <row r="112" s="1" customFormat="1" ht="12" customHeight="1">
      <c r="B112" s="22"/>
      <c r="C112" s="33" t="s">
        <v>123</v>
      </c>
      <c r="D112" s="23"/>
      <c r="E112" s="23"/>
      <c r="F112" s="23"/>
      <c r="G112" s="23"/>
      <c r="H112" s="23"/>
      <c r="I112" s="23"/>
      <c r="J112" s="23"/>
      <c r="K112" s="23"/>
      <c r="L112" s="21"/>
    </row>
    <row r="113" s="2" customFormat="1" ht="16.5" customHeight="1">
      <c r="A113" s="39"/>
      <c r="B113" s="40"/>
      <c r="C113" s="41"/>
      <c r="D113" s="41"/>
      <c r="E113" s="184" t="s">
        <v>124</v>
      </c>
      <c r="F113" s="41"/>
      <c r="G113" s="41"/>
      <c r="H113" s="41"/>
      <c r="I113" s="41"/>
      <c r="J113" s="41"/>
      <c r="K113" s="41"/>
      <c r="L113" s="64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</row>
    <row r="114" s="2" customFormat="1" ht="12" customHeight="1">
      <c r="A114" s="39"/>
      <c r="B114" s="40"/>
      <c r="C114" s="33" t="s">
        <v>125</v>
      </c>
      <c r="D114" s="41"/>
      <c r="E114" s="41"/>
      <c r="F114" s="41"/>
      <c r="G114" s="41"/>
      <c r="H114" s="41"/>
      <c r="I114" s="41"/>
      <c r="J114" s="41"/>
      <c r="K114" s="41"/>
      <c r="L114" s="64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</row>
    <row r="115" s="2" customFormat="1" ht="16.5" customHeight="1">
      <c r="A115" s="39"/>
      <c r="B115" s="40"/>
      <c r="C115" s="41"/>
      <c r="D115" s="41"/>
      <c r="E115" s="77" t="str">
        <f>E11</f>
        <v>SO 10_6 - Vzduchotechnika</v>
      </c>
      <c r="F115" s="41"/>
      <c r="G115" s="41"/>
      <c r="H115" s="41"/>
      <c r="I115" s="41"/>
      <c r="J115" s="41"/>
      <c r="K115" s="41"/>
      <c r="L115" s="64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</row>
    <row r="116" s="2" customFormat="1" ht="6.96" customHeight="1">
      <c r="A116" s="39"/>
      <c r="B116" s="40"/>
      <c r="C116" s="41"/>
      <c r="D116" s="41"/>
      <c r="E116" s="41"/>
      <c r="F116" s="41"/>
      <c r="G116" s="41"/>
      <c r="H116" s="41"/>
      <c r="I116" s="41"/>
      <c r="J116" s="41"/>
      <c r="K116" s="41"/>
      <c r="L116" s="64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</row>
    <row r="117" s="2" customFormat="1" ht="12" customHeight="1">
      <c r="A117" s="39"/>
      <c r="B117" s="40"/>
      <c r="C117" s="33" t="s">
        <v>20</v>
      </c>
      <c r="D117" s="41"/>
      <c r="E117" s="41"/>
      <c r="F117" s="28" t="str">
        <f>F14</f>
        <v>č.p. 1690, 1691/5, 1691/1, 1691/9</v>
      </c>
      <c r="G117" s="41"/>
      <c r="H117" s="41"/>
      <c r="I117" s="33" t="s">
        <v>22</v>
      </c>
      <c r="J117" s="80" t="str">
        <f>IF(J14="","",J14)</f>
        <v>8. 11. 2021</v>
      </c>
      <c r="K117" s="41"/>
      <c r="L117" s="64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</row>
    <row r="118" s="2" customFormat="1" ht="6.96" customHeight="1">
      <c r="A118" s="39"/>
      <c r="B118" s="40"/>
      <c r="C118" s="41"/>
      <c r="D118" s="41"/>
      <c r="E118" s="41"/>
      <c r="F118" s="41"/>
      <c r="G118" s="41"/>
      <c r="H118" s="41"/>
      <c r="I118" s="41"/>
      <c r="J118" s="41"/>
      <c r="K118" s="41"/>
      <c r="L118" s="64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</row>
    <row r="119" s="2" customFormat="1" ht="40.05" customHeight="1">
      <c r="A119" s="39"/>
      <c r="B119" s="40"/>
      <c r="C119" s="33" t="s">
        <v>24</v>
      </c>
      <c r="D119" s="41"/>
      <c r="E119" s="41"/>
      <c r="F119" s="28" t="str">
        <f>E17</f>
        <v>Správa železnic, so, Dlážděná 1003/7, Praha</v>
      </c>
      <c r="G119" s="41"/>
      <c r="H119" s="41"/>
      <c r="I119" s="33" t="s">
        <v>29</v>
      </c>
      <c r="J119" s="37" t="str">
        <f>E23</f>
        <v>PRODIN a.s., K Vápence 2745, Pardubice</v>
      </c>
      <c r="K119" s="41"/>
      <c r="L119" s="64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</row>
    <row r="120" s="2" customFormat="1" ht="15.15" customHeight="1">
      <c r="A120" s="39"/>
      <c r="B120" s="40"/>
      <c r="C120" s="33" t="s">
        <v>27</v>
      </c>
      <c r="D120" s="41"/>
      <c r="E120" s="41"/>
      <c r="F120" s="28" t="str">
        <f>IF(E20="","",E20)</f>
        <v>Vyplň údaj</v>
      </c>
      <c r="G120" s="41"/>
      <c r="H120" s="41"/>
      <c r="I120" s="33" t="s">
        <v>31</v>
      </c>
      <c r="J120" s="37" t="str">
        <f>E26</f>
        <v xml:space="preserve"> </v>
      </c>
      <c r="K120" s="41"/>
      <c r="L120" s="64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</row>
    <row r="121" s="2" customFormat="1" ht="10.32" customHeight="1">
      <c r="A121" s="39"/>
      <c r="B121" s="40"/>
      <c r="C121" s="41"/>
      <c r="D121" s="41"/>
      <c r="E121" s="41"/>
      <c r="F121" s="41"/>
      <c r="G121" s="41"/>
      <c r="H121" s="41"/>
      <c r="I121" s="41"/>
      <c r="J121" s="41"/>
      <c r="K121" s="41"/>
      <c r="L121" s="64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</row>
    <row r="122" s="11" customFormat="1" ht="29.28" customHeight="1">
      <c r="A122" s="200"/>
      <c r="B122" s="201"/>
      <c r="C122" s="202" t="s">
        <v>175</v>
      </c>
      <c r="D122" s="203" t="s">
        <v>58</v>
      </c>
      <c r="E122" s="203" t="s">
        <v>54</v>
      </c>
      <c r="F122" s="203" t="s">
        <v>55</v>
      </c>
      <c r="G122" s="203" t="s">
        <v>176</v>
      </c>
      <c r="H122" s="203" t="s">
        <v>177</v>
      </c>
      <c r="I122" s="203" t="s">
        <v>178</v>
      </c>
      <c r="J122" s="204" t="s">
        <v>136</v>
      </c>
      <c r="K122" s="205" t="s">
        <v>179</v>
      </c>
      <c r="L122" s="206"/>
      <c r="M122" s="101" t="s">
        <v>1</v>
      </c>
      <c r="N122" s="102" t="s">
        <v>37</v>
      </c>
      <c r="O122" s="102" t="s">
        <v>180</v>
      </c>
      <c r="P122" s="102" t="s">
        <v>181</v>
      </c>
      <c r="Q122" s="102" t="s">
        <v>182</v>
      </c>
      <c r="R122" s="102" t="s">
        <v>183</v>
      </c>
      <c r="S122" s="102" t="s">
        <v>184</v>
      </c>
      <c r="T122" s="103" t="s">
        <v>185</v>
      </c>
      <c r="U122" s="200"/>
      <c r="V122" s="200"/>
      <c r="W122" s="200"/>
      <c r="X122" s="200"/>
      <c r="Y122" s="200"/>
      <c r="Z122" s="200"/>
      <c r="AA122" s="200"/>
      <c r="AB122" s="200"/>
      <c r="AC122" s="200"/>
      <c r="AD122" s="200"/>
      <c r="AE122" s="200"/>
    </row>
    <row r="123" s="2" customFormat="1" ht="22.8" customHeight="1">
      <c r="A123" s="39"/>
      <c r="B123" s="40"/>
      <c r="C123" s="108" t="s">
        <v>186</v>
      </c>
      <c r="D123" s="41"/>
      <c r="E123" s="41"/>
      <c r="F123" s="41"/>
      <c r="G123" s="41"/>
      <c r="H123" s="41"/>
      <c r="I123" s="41"/>
      <c r="J123" s="207">
        <f>BK123</f>
        <v>0</v>
      </c>
      <c r="K123" s="41"/>
      <c r="L123" s="45"/>
      <c r="M123" s="104"/>
      <c r="N123" s="208"/>
      <c r="O123" s="105"/>
      <c r="P123" s="209">
        <f>P124</f>
        <v>0</v>
      </c>
      <c r="Q123" s="105"/>
      <c r="R123" s="209">
        <f>R124</f>
        <v>0</v>
      </c>
      <c r="S123" s="105"/>
      <c r="T123" s="210">
        <f>T124</f>
        <v>0</v>
      </c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T123" s="18" t="s">
        <v>72</v>
      </c>
      <c r="AU123" s="18" t="s">
        <v>138</v>
      </c>
      <c r="BK123" s="211">
        <f>BK124</f>
        <v>0</v>
      </c>
    </row>
    <row r="124" s="12" customFormat="1" ht="25.92" customHeight="1">
      <c r="A124" s="12"/>
      <c r="B124" s="212"/>
      <c r="C124" s="213"/>
      <c r="D124" s="214" t="s">
        <v>72</v>
      </c>
      <c r="E124" s="215" t="s">
        <v>1990</v>
      </c>
      <c r="F124" s="215" t="s">
        <v>1990</v>
      </c>
      <c r="G124" s="213"/>
      <c r="H124" s="213"/>
      <c r="I124" s="216"/>
      <c r="J124" s="217">
        <f>BK124</f>
        <v>0</v>
      </c>
      <c r="K124" s="213"/>
      <c r="L124" s="218"/>
      <c r="M124" s="219"/>
      <c r="N124" s="220"/>
      <c r="O124" s="220"/>
      <c r="P124" s="221">
        <f>P125+P140</f>
        <v>0</v>
      </c>
      <c r="Q124" s="220"/>
      <c r="R124" s="221">
        <f>R125+R140</f>
        <v>0</v>
      </c>
      <c r="S124" s="220"/>
      <c r="T124" s="222">
        <f>T125+T140</f>
        <v>0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223" t="s">
        <v>82</v>
      </c>
      <c r="AT124" s="224" t="s">
        <v>72</v>
      </c>
      <c r="AU124" s="224" t="s">
        <v>73</v>
      </c>
      <c r="AY124" s="223" t="s">
        <v>189</v>
      </c>
      <c r="BK124" s="225">
        <f>BK125+BK140</f>
        <v>0</v>
      </c>
    </row>
    <row r="125" s="12" customFormat="1" ht="22.8" customHeight="1">
      <c r="A125" s="12"/>
      <c r="B125" s="212"/>
      <c r="C125" s="213"/>
      <c r="D125" s="214" t="s">
        <v>72</v>
      </c>
      <c r="E125" s="226" t="s">
        <v>2317</v>
      </c>
      <c r="F125" s="226" t="s">
        <v>5667</v>
      </c>
      <c r="G125" s="213"/>
      <c r="H125" s="213"/>
      <c r="I125" s="216"/>
      <c r="J125" s="227">
        <f>BK125</f>
        <v>0</v>
      </c>
      <c r="K125" s="213"/>
      <c r="L125" s="218"/>
      <c r="M125" s="219"/>
      <c r="N125" s="220"/>
      <c r="O125" s="220"/>
      <c r="P125" s="221">
        <f>SUM(P126:P139)</f>
        <v>0</v>
      </c>
      <c r="Q125" s="220"/>
      <c r="R125" s="221">
        <f>SUM(R126:R139)</f>
        <v>0</v>
      </c>
      <c r="S125" s="220"/>
      <c r="T125" s="222">
        <f>SUM(T126:T139)</f>
        <v>0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223" t="s">
        <v>82</v>
      </c>
      <c r="AT125" s="224" t="s">
        <v>72</v>
      </c>
      <c r="AU125" s="224" t="s">
        <v>80</v>
      </c>
      <c r="AY125" s="223" t="s">
        <v>189</v>
      </c>
      <c r="BK125" s="225">
        <f>SUM(BK126:BK139)</f>
        <v>0</v>
      </c>
    </row>
    <row r="126" s="2" customFormat="1" ht="16.5" customHeight="1">
      <c r="A126" s="39"/>
      <c r="B126" s="40"/>
      <c r="C126" s="281" t="s">
        <v>80</v>
      </c>
      <c r="D126" s="281" t="s">
        <v>273</v>
      </c>
      <c r="E126" s="282" t="s">
        <v>5668</v>
      </c>
      <c r="F126" s="283" t="s">
        <v>5669</v>
      </c>
      <c r="G126" s="284" t="s">
        <v>5561</v>
      </c>
      <c r="H126" s="285">
        <v>4</v>
      </c>
      <c r="I126" s="286"/>
      <c r="J126" s="287">
        <f>ROUND(I126*H126,2)</f>
        <v>0</v>
      </c>
      <c r="K126" s="288"/>
      <c r="L126" s="289"/>
      <c r="M126" s="290" t="s">
        <v>1</v>
      </c>
      <c r="N126" s="291" t="s">
        <v>38</v>
      </c>
      <c r="O126" s="92"/>
      <c r="P126" s="238">
        <f>O126*H126</f>
        <v>0</v>
      </c>
      <c r="Q126" s="238">
        <v>0</v>
      </c>
      <c r="R126" s="238">
        <f>Q126*H126</f>
        <v>0</v>
      </c>
      <c r="S126" s="238">
        <v>0</v>
      </c>
      <c r="T126" s="239">
        <f>S126*H126</f>
        <v>0</v>
      </c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R126" s="240" t="s">
        <v>471</v>
      </c>
      <c r="AT126" s="240" t="s">
        <v>273</v>
      </c>
      <c r="AU126" s="240" t="s">
        <v>82</v>
      </c>
      <c r="AY126" s="18" t="s">
        <v>189</v>
      </c>
      <c r="BE126" s="241">
        <f>IF(N126="základní",J126,0)</f>
        <v>0</v>
      </c>
      <c r="BF126" s="241">
        <f>IF(N126="snížená",J126,0)</f>
        <v>0</v>
      </c>
      <c r="BG126" s="241">
        <f>IF(N126="zákl. přenesená",J126,0)</f>
        <v>0</v>
      </c>
      <c r="BH126" s="241">
        <f>IF(N126="sníž. přenesená",J126,0)</f>
        <v>0</v>
      </c>
      <c r="BI126" s="241">
        <f>IF(N126="nulová",J126,0)</f>
        <v>0</v>
      </c>
      <c r="BJ126" s="18" t="s">
        <v>80</v>
      </c>
      <c r="BK126" s="241">
        <f>ROUND(I126*H126,2)</f>
        <v>0</v>
      </c>
      <c r="BL126" s="18" t="s">
        <v>306</v>
      </c>
      <c r="BM126" s="240" t="s">
        <v>5670</v>
      </c>
    </row>
    <row r="127" s="2" customFormat="1">
      <c r="A127" s="39"/>
      <c r="B127" s="40"/>
      <c r="C127" s="41"/>
      <c r="D127" s="242" t="s">
        <v>197</v>
      </c>
      <c r="E127" s="41"/>
      <c r="F127" s="243" t="s">
        <v>5669</v>
      </c>
      <c r="G127" s="41"/>
      <c r="H127" s="41"/>
      <c r="I127" s="244"/>
      <c r="J127" s="41"/>
      <c r="K127" s="41"/>
      <c r="L127" s="45"/>
      <c r="M127" s="245"/>
      <c r="N127" s="246"/>
      <c r="O127" s="92"/>
      <c r="P127" s="92"/>
      <c r="Q127" s="92"/>
      <c r="R127" s="92"/>
      <c r="S127" s="92"/>
      <c r="T127" s="93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T127" s="18" t="s">
        <v>197</v>
      </c>
      <c r="AU127" s="18" t="s">
        <v>82</v>
      </c>
    </row>
    <row r="128" s="2" customFormat="1" ht="24.15" customHeight="1">
      <c r="A128" s="39"/>
      <c r="B128" s="40"/>
      <c r="C128" s="281" t="s">
        <v>82</v>
      </c>
      <c r="D128" s="281" t="s">
        <v>273</v>
      </c>
      <c r="E128" s="282" t="s">
        <v>5671</v>
      </c>
      <c r="F128" s="283" t="s">
        <v>5672</v>
      </c>
      <c r="G128" s="284" t="s">
        <v>359</v>
      </c>
      <c r="H128" s="285">
        <v>2</v>
      </c>
      <c r="I128" s="286"/>
      <c r="J128" s="287">
        <f>ROUND(I128*H128,2)</f>
        <v>0</v>
      </c>
      <c r="K128" s="288"/>
      <c r="L128" s="289"/>
      <c r="M128" s="290" t="s">
        <v>1</v>
      </c>
      <c r="N128" s="291" t="s">
        <v>38</v>
      </c>
      <c r="O128" s="92"/>
      <c r="P128" s="238">
        <f>O128*H128</f>
        <v>0</v>
      </c>
      <c r="Q128" s="238">
        <v>0</v>
      </c>
      <c r="R128" s="238">
        <f>Q128*H128</f>
        <v>0</v>
      </c>
      <c r="S128" s="238">
        <v>0</v>
      </c>
      <c r="T128" s="239">
        <f>S128*H128</f>
        <v>0</v>
      </c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R128" s="240" t="s">
        <v>471</v>
      </c>
      <c r="AT128" s="240" t="s">
        <v>273</v>
      </c>
      <c r="AU128" s="240" t="s">
        <v>82</v>
      </c>
      <c r="AY128" s="18" t="s">
        <v>189</v>
      </c>
      <c r="BE128" s="241">
        <f>IF(N128="základní",J128,0)</f>
        <v>0</v>
      </c>
      <c r="BF128" s="241">
        <f>IF(N128="snížená",J128,0)</f>
        <v>0</v>
      </c>
      <c r="BG128" s="241">
        <f>IF(N128="zákl. přenesená",J128,0)</f>
        <v>0</v>
      </c>
      <c r="BH128" s="241">
        <f>IF(N128="sníž. přenesená",J128,0)</f>
        <v>0</v>
      </c>
      <c r="BI128" s="241">
        <f>IF(N128="nulová",J128,0)</f>
        <v>0</v>
      </c>
      <c r="BJ128" s="18" t="s">
        <v>80</v>
      </c>
      <c r="BK128" s="241">
        <f>ROUND(I128*H128,2)</f>
        <v>0</v>
      </c>
      <c r="BL128" s="18" t="s">
        <v>306</v>
      </c>
      <c r="BM128" s="240" t="s">
        <v>5673</v>
      </c>
    </row>
    <row r="129" s="2" customFormat="1">
      <c r="A129" s="39"/>
      <c r="B129" s="40"/>
      <c r="C129" s="41"/>
      <c r="D129" s="242" t="s">
        <v>197</v>
      </c>
      <c r="E129" s="41"/>
      <c r="F129" s="243" t="s">
        <v>5672</v>
      </c>
      <c r="G129" s="41"/>
      <c r="H129" s="41"/>
      <c r="I129" s="244"/>
      <c r="J129" s="41"/>
      <c r="K129" s="41"/>
      <c r="L129" s="45"/>
      <c r="M129" s="245"/>
      <c r="N129" s="246"/>
      <c r="O129" s="92"/>
      <c r="P129" s="92"/>
      <c r="Q129" s="92"/>
      <c r="R129" s="92"/>
      <c r="S129" s="92"/>
      <c r="T129" s="93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T129" s="18" t="s">
        <v>197</v>
      </c>
      <c r="AU129" s="18" t="s">
        <v>82</v>
      </c>
    </row>
    <row r="130" s="2" customFormat="1" ht="16.5" customHeight="1">
      <c r="A130" s="39"/>
      <c r="B130" s="40"/>
      <c r="C130" s="281" t="s">
        <v>214</v>
      </c>
      <c r="D130" s="281" t="s">
        <v>273</v>
      </c>
      <c r="E130" s="282" t="s">
        <v>5674</v>
      </c>
      <c r="F130" s="283" t="s">
        <v>5675</v>
      </c>
      <c r="G130" s="284" t="s">
        <v>5561</v>
      </c>
      <c r="H130" s="285">
        <v>4</v>
      </c>
      <c r="I130" s="286"/>
      <c r="J130" s="287">
        <f>ROUND(I130*H130,2)</f>
        <v>0</v>
      </c>
      <c r="K130" s="288"/>
      <c r="L130" s="289"/>
      <c r="M130" s="290" t="s">
        <v>1</v>
      </c>
      <c r="N130" s="291" t="s">
        <v>38</v>
      </c>
      <c r="O130" s="92"/>
      <c r="P130" s="238">
        <f>O130*H130</f>
        <v>0</v>
      </c>
      <c r="Q130" s="238">
        <v>0</v>
      </c>
      <c r="R130" s="238">
        <f>Q130*H130</f>
        <v>0</v>
      </c>
      <c r="S130" s="238">
        <v>0</v>
      </c>
      <c r="T130" s="239">
        <f>S130*H130</f>
        <v>0</v>
      </c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R130" s="240" t="s">
        <v>471</v>
      </c>
      <c r="AT130" s="240" t="s">
        <v>273</v>
      </c>
      <c r="AU130" s="240" t="s">
        <v>82</v>
      </c>
      <c r="AY130" s="18" t="s">
        <v>189</v>
      </c>
      <c r="BE130" s="241">
        <f>IF(N130="základní",J130,0)</f>
        <v>0</v>
      </c>
      <c r="BF130" s="241">
        <f>IF(N130="snížená",J130,0)</f>
        <v>0</v>
      </c>
      <c r="BG130" s="241">
        <f>IF(N130="zákl. přenesená",J130,0)</f>
        <v>0</v>
      </c>
      <c r="BH130" s="241">
        <f>IF(N130="sníž. přenesená",J130,0)</f>
        <v>0</v>
      </c>
      <c r="BI130" s="241">
        <f>IF(N130="nulová",J130,0)</f>
        <v>0</v>
      </c>
      <c r="BJ130" s="18" t="s">
        <v>80</v>
      </c>
      <c r="BK130" s="241">
        <f>ROUND(I130*H130,2)</f>
        <v>0</v>
      </c>
      <c r="BL130" s="18" t="s">
        <v>306</v>
      </c>
      <c r="BM130" s="240" t="s">
        <v>5676</v>
      </c>
    </row>
    <row r="131" s="2" customFormat="1">
      <c r="A131" s="39"/>
      <c r="B131" s="40"/>
      <c r="C131" s="41"/>
      <c r="D131" s="242" t="s">
        <v>197</v>
      </c>
      <c r="E131" s="41"/>
      <c r="F131" s="243" t="s">
        <v>5675</v>
      </c>
      <c r="G131" s="41"/>
      <c r="H131" s="41"/>
      <c r="I131" s="244"/>
      <c r="J131" s="41"/>
      <c r="K131" s="41"/>
      <c r="L131" s="45"/>
      <c r="M131" s="245"/>
      <c r="N131" s="246"/>
      <c r="O131" s="92"/>
      <c r="P131" s="92"/>
      <c r="Q131" s="92"/>
      <c r="R131" s="92"/>
      <c r="S131" s="92"/>
      <c r="T131" s="93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T131" s="18" t="s">
        <v>197</v>
      </c>
      <c r="AU131" s="18" t="s">
        <v>82</v>
      </c>
    </row>
    <row r="132" s="2" customFormat="1" ht="24.15" customHeight="1">
      <c r="A132" s="39"/>
      <c r="B132" s="40"/>
      <c r="C132" s="281" t="s">
        <v>195</v>
      </c>
      <c r="D132" s="281" t="s">
        <v>273</v>
      </c>
      <c r="E132" s="282" t="s">
        <v>5677</v>
      </c>
      <c r="F132" s="283" t="s">
        <v>5678</v>
      </c>
      <c r="G132" s="284" t="s">
        <v>5679</v>
      </c>
      <c r="H132" s="285">
        <v>16</v>
      </c>
      <c r="I132" s="286"/>
      <c r="J132" s="287">
        <f>ROUND(I132*H132,2)</f>
        <v>0</v>
      </c>
      <c r="K132" s="288"/>
      <c r="L132" s="289"/>
      <c r="M132" s="290" t="s">
        <v>1</v>
      </c>
      <c r="N132" s="291" t="s">
        <v>38</v>
      </c>
      <c r="O132" s="92"/>
      <c r="P132" s="238">
        <f>O132*H132</f>
        <v>0</v>
      </c>
      <c r="Q132" s="238">
        <v>0</v>
      </c>
      <c r="R132" s="238">
        <f>Q132*H132</f>
        <v>0</v>
      </c>
      <c r="S132" s="238">
        <v>0</v>
      </c>
      <c r="T132" s="239">
        <f>S132*H132</f>
        <v>0</v>
      </c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R132" s="240" t="s">
        <v>471</v>
      </c>
      <c r="AT132" s="240" t="s">
        <v>273</v>
      </c>
      <c r="AU132" s="240" t="s">
        <v>82</v>
      </c>
      <c r="AY132" s="18" t="s">
        <v>189</v>
      </c>
      <c r="BE132" s="241">
        <f>IF(N132="základní",J132,0)</f>
        <v>0</v>
      </c>
      <c r="BF132" s="241">
        <f>IF(N132="snížená",J132,0)</f>
        <v>0</v>
      </c>
      <c r="BG132" s="241">
        <f>IF(N132="zákl. přenesená",J132,0)</f>
        <v>0</v>
      </c>
      <c r="BH132" s="241">
        <f>IF(N132="sníž. přenesená",J132,0)</f>
        <v>0</v>
      </c>
      <c r="BI132" s="241">
        <f>IF(N132="nulová",J132,0)</f>
        <v>0</v>
      </c>
      <c r="BJ132" s="18" t="s">
        <v>80</v>
      </c>
      <c r="BK132" s="241">
        <f>ROUND(I132*H132,2)</f>
        <v>0</v>
      </c>
      <c r="BL132" s="18" t="s">
        <v>306</v>
      </c>
      <c r="BM132" s="240" t="s">
        <v>5680</v>
      </c>
    </row>
    <row r="133" s="2" customFormat="1">
      <c r="A133" s="39"/>
      <c r="B133" s="40"/>
      <c r="C133" s="41"/>
      <c r="D133" s="242" t="s">
        <v>197</v>
      </c>
      <c r="E133" s="41"/>
      <c r="F133" s="243" t="s">
        <v>5678</v>
      </c>
      <c r="G133" s="41"/>
      <c r="H133" s="41"/>
      <c r="I133" s="244"/>
      <c r="J133" s="41"/>
      <c r="K133" s="41"/>
      <c r="L133" s="45"/>
      <c r="M133" s="245"/>
      <c r="N133" s="246"/>
      <c r="O133" s="92"/>
      <c r="P133" s="92"/>
      <c r="Q133" s="92"/>
      <c r="R133" s="92"/>
      <c r="S133" s="92"/>
      <c r="T133" s="93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T133" s="18" t="s">
        <v>197</v>
      </c>
      <c r="AU133" s="18" t="s">
        <v>82</v>
      </c>
    </row>
    <row r="134" s="2" customFormat="1" ht="16.5" customHeight="1">
      <c r="A134" s="39"/>
      <c r="B134" s="40"/>
      <c r="C134" s="281" t="s">
        <v>226</v>
      </c>
      <c r="D134" s="281" t="s">
        <v>273</v>
      </c>
      <c r="E134" s="282" t="s">
        <v>5681</v>
      </c>
      <c r="F134" s="283" t="s">
        <v>5682</v>
      </c>
      <c r="G134" s="284" t="s">
        <v>2060</v>
      </c>
      <c r="H134" s="285">
        <v>20</v>
      </c>
      <c r="I134" s="286"/>
      <c r="J134" s="287">
        <f>ROUND(I134*H134,2)</f>
        <v>0</v>
      </c>
      <c r="K134" s="288"/>
      <c r="L134" s="289"/>
      <c r="M134" s="290" t="s">
        <v>1</v>
      </c>
      <c r="N134" s="291" t="s">
        <v>38</v>
      </c>
      <c r="O134" s="92"/>
      <c r="P134" s="238">
        <f>O134*H134</f>
        <v>0</v>
      </c>
      <c r="Q134" s="238">
        <v>0</v>
      </c>
      <c r="R134" s="238">
        <f>Q134*H134</f>
        <v>0</v>
      </c>
      <c r="S134" s="238">
        <v>0</v>
      </c>
      <c r="T134" s="239">
        <f>S134*H134</f>
        <v>0</v>
      </c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R134" s="240" t="s">
        <v>471</v>
      </c>
      <c r="AT134" s="240" t="s">
        <v>273</v>
      </c>
      <c r="AU134" s="240" t="s">
        <v>82</v>
      </c>
      <c r="AY134" s="18" t="s">
        <v>189</v>
      </c>
      <c r="BE134" s="241">
        <f>IF(N134="základní",J134,0)</f>
        <v>0</v>
      </c>
      <c r="BF134" s="241">
        <f>IF(N134="snížená",J134,0)</f>
        <v>0</v>
      </c>
      <c r="BG134" s="241">
        <f>IF(N134="zákl. přenesená",J134,0)</f>
        <v>0</v>
      </c>
      <c r="BH134" s="241">
        <f>IF(N134="sníž. přenesená",J134,0)</f>
        <v>0</v>
      </c>
      <c r="BI134" s="241">
        <f>IF(N134="nulová",J134,0)</f>
        <v>0</v>
      </c>
      <c r="BJ134" s="18" t="s">
        <v>80</v>
      </c>
      <c r="BK134" s="241">
        <f>ROUND(I134*H134,2)</f>
        <v>0</v>
      </c>
      <c r="BL134" s="18" t="s">
        <v>306</v>
      </c>
      <c r="BM134" s="240" t="s">
        <v>5683</v>
      </c>
    </row>
    <row r="135" s="2" customFormat="1">
      <c r="A135" s="39"/>
      <c r="B135" s="40"/>
      <c r="C135" s="41"/>
      <c r="D135" s="242" t="s">
        <v>197</v>
      </c>
      <c r="E135" s="41"/>
      <c r="F135" s="243" t="s">
        <v>5682</v>
      </c>
      <c r="G135" s="41"/>
      <c r="H135" s="41"/>
      <c r="I135" s="244"/>
      <c r="J135" s="41"/>
      <c r="K135" s="41"/>
      <c r="L135" s="45"/>
      <c r="M135" s="245"/>
      <c r="N135" s="246"/>
      <c r="O135" s="92"/>
      <c r="P135" s="92"/>
      <c r="Q135" s="92"/>
      <c r="R135" s="92"/>
      <c r="S135" s="92"/>
      <c r="T135" s="93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T135" s="18" t="s">
        <v>197</v>
      </c>
      <c r="AU135" s="18" t="s">
        <v>82</v>
      </c>
    </row>
    <row r="136" s="2" customFormat="1" ht="16.5" customHeight="1">
      <c r="A136" s="39"/>
      <c r="B136" s="40"/>
      <c r="C136" s="281" t="s">
        <v>231</v>
      </c>
      <c r="D136" s="281" t="s">
        <v>273</v>
      </c>
      <c r="E136" s="282" t="s">
        <v>5684</v>
      </c>
      <c r="F136" s="283" t="s">
        <v>5685</v>
      </c>
      <c r="G136" s="284" t="s">
        <v>359</v>
      </c>
      <c r="H136" s="285">
        <v>1</v>
      </c>
      <c r="I136" s="286"/>
      <c r="J136" s="287">
        <f>ROUND(I136*H136,2)</f>
        <v>0</v>
      </c>
      <c r="K136" s="288"/>
      <c r="L136" s="289"/>
      <c r="M136" s="290" t="s">
        <v>1</v>
      </c>
      <c r="N136" s="291" t="s">
        <v>38</v>
      </c>
      <c r="O136" s="92"/>
      <c r="P136" s="238">
        <f>O136*H136</f>
        <v>0</v>
      </c>
      <c r="Q136" s="238">
        <v>0</v>
      </c>
      <c r="R136" s="238">
        <f>Q136*H136</f>
        <v>0</v>
      </c>
      <c r="S136" s="238">
        <v>0</v>
      </c>
      <c r="T136" s="239">
        <f>S136*H136</f>
        <v>0</v>
      </c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R136" s="240" t="s">
        <v>471</v>
      </c>
      <c r="AT136" s="240" t="s">
        <v>273</v>
      </c>
      <c r="AU136" s="240" t="s">
        <v>82</v>
      </c>
      <c r="AY136" s="18" t="s">
        <v>189</v>
      </c>
      <c r="BE136" s="241">
        <f>IF(N136="základní",J136,0)</f>
        <v>0</v>
      </c>
      <c r="BF136" s="241">
        <f>IF(N136="snížená",J136,0)</f>
        <v>0</v>
      </c>
      <c r="BG136" s="241">
        <f>IF(N136="zákl. přenesená",J136,0)</f>
        <v>0</v>
      </c>
      <c r="BH136" s="241">
        <f>IF(N136="sníž. přenesená",J136,0)</f>
        <v>0</v>
      </c>
      <c r="BI136" s="241">
        <f>IF(N136="nulová",J136,0)</f>
        <v>0</v>
      </c>
      <c r="BJ136" s="18" t="s">
        <v>80</v>
      </c>
      <c r="BK136" s="241">
        <f>ROUND(I136*H136,2)</f>
        <v>0</v>
      </c>
      <c r="BL136" s="18" t="s">
        <v>306</v>
      </c>
      <c r="BM136" s="240" t="s">
        <v>5686</v>
      </c>
    </row>
    <row r="137" s="2" customFormat="1">
      <c r="A137" s="39"/>
      <c r="B137" s="40"/>
      <c r="C137" s="41"/>
      <c r="D137" s="242" t="s">
        <v>197</v>
      </c>
      <c r="E137" s="41"/>
      <c r="F137" s="243" t="s">
        <v>5685</v>
      </c>
      <c r="G137" s="41"/>
      <c r="H137" s="41"/>
      <c r="I137" s="244"/>
      <c r="J137" s="41"/>
      <c r="K137" s="41"/>
      <c r="L137" s="45"/>
      <c r="M137" s="245"/>
      <c r="N137" s="246"/>
      <c r="O137" s="92"/>
      <c r="P137" s="92"/>
      <c r="Q137" s="92"/>
      <c r="R137" s="92"/>
      <c r="S137" s="92"/>
      <c r="T137" s="93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T137" s="18" t="s">
        <v>197</v>
      </c>
      <c r="AU137" s="18" t="s">
        <v>82</v>
      </c>
    </row>
    <row r="138" s="2" customFormat="1" ht="24.15" customHeight="1">
      <c r="A138" s="39"/>
      <c r="B138" s="40"/>
      <c r="C138" s="281" t="s">
        <v>241</v>
      </c>
      <c r="D138" s="281" t="s">
        <v>273</v>
      </c>
      <c r="E138" s="282" t="s">
        <v>5687</v>
      </c>
      <c r="F138" s="283" t="s">
        <v>5688</v>
      </c>
      <c r="G138" s="284" t="s">
        <v>359</v>
      </c>
      <c r="H138" s="285">
        <v>6</v>
      </c>
      <c r="I138" s="286"/>
      <c r="J138" s="287">
        <f>ROUND(I138*H138,2)</f>
        <v>0</v>
      </c>
      <c r="K138" s="288"/>
      <c r="L138" s="289"/>
      <c r="M138" s="290" t="s">
        <v>1</v>
      </c>
      <c r="N138" s="291" t="s">
        <v>38</v>
      </c>
      <c r="O138" s="92"/>
      <c r="P138" s="238">
        <f>O138*H138</f>
        <v>0</v>
      </c>
      <c r="Q138" s="238">
        <v>0</v>
      </c>
      <c r="R138" s="238">
        <f>Q138*H138</f>
        <v>0</v>
      </c>
      <c r="S138" s="238">
        <v>0</v>
      </c>
      <c r="T138" s="239">
        <f>S138*H138</f>
        <v>0</v>
      </c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R138" s="240" t="s">
        <v>471</v>
      </c>
      <c r="AT138" s="240" t="s">
        <v>273</v>
      </c>
      <c r="AU138" s="240" t="s">
        <v>82</v>
      </c>
      <c r="AY138" s="18" t="s">
        <v>189</v>
      </c>
      <c r="BE138" s="241">
        <f>IF(N138="základní",J138,0)</f>
        <v>0</v>
      </c>
      <c r="BF138" s="241">
        <f>IF(N138="snížená",J138,0)</f>
        <v>0</v>
      </c>
      <c r="BG138" s="241">
        <f>IF(N138="zákl. přenesená",J138,0)</f>
        <v>0</v>
      </c>
      <c r="BH138" s="241">
        <f>IF(N138="sníž. přenesená",J138,0)</f>
        <v>0</v>
      </c>
      <c r="BI138" s="241">
        <f>IF(N138="nulová",J138,0)</f>
        <v>0</v>
      </c>
      <c r="BJ138" s="18" t="s">
        <v>80</v>
      </c>
      <c r="BK138" s="241">
        <f>ROUND(I138*H138,2)</f>
        <v>0</v>
      </c>
      <c r="BL138" s="18" t="s">
        <v>306</v>
      </c>
      <c r="BM138" s="240" t="s">
        <v>5689</v>
      </c>
    </row>
    <row r="139" s="2" customFormat="1">
      <c r="A139" s="39"/>
      <c r="B139" s="40"/>
      <c r="C139" s="41"/>
      <c r="D139" s="242" t="s">
        <v>197</v>
      </c>
      <c r="E139" s="41"/>
      <c r="F139" s="243" t="s">
        <v>5688</v>
      </c>
      <c r="G139" s="41"/>
      <c r="H139" s="41"/>
      <c r="I139" s="244"/>
      <c r="J139" s="41"/>
      <c r="K139" s="41"/>
      <c r="L139" s="45"/>
      <c r="M139" s="245"/>
      <c r="N139" s="246"/>
      <c r="O139" s="92"/>
      <c r="P139" s="92"/>
      <c r="Q139" s="92"/>
      <c r="R139" s="92"/>
      <c r="S139" s="92"/>
      <c r="T139" s="93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T139" s="18" t="s">
        <v>197</v>
      </c>
      <c r="AU139" s="18" t="s">
        <v>82</v>
      </c>
    </row>
    <row r="140" s="12" customFormat="1" ht="22.8" customHeight="1">
      <c r="A140" s="12"/>
      <c r="B140" s="212"/>
      <c r="C140" s="213"/>
      <c r="D140" s="214" t="s">
        <v>72</v>
      </c>
      <c r="E140" s="226" t="s">
        <v>5690</v>
      </c>
      <c r="F140" s="226" t="s">
        <v>5691</v>
      </c>
      <c r="G140" s="213"/>
      <c r="H140" s="213"/>
      <c r="I140" s="216"/>
      <c r="J140" s="227">
        <f>BK140</f>
        <v>0</v>
      </c>
      <c r="K140" s="213"/>
      <c r="L140" s="218"/>
      <c r="M140" s="219"/>
      <c r="N140" s="220"/>
      <c r="O140" s="220"/>
      <c r="P140" s="221">
        <f>SUM(P141:P168)</f>
        <v>0</v>
      </c>
      <c r="Q140" s="220"/>
      <c r="R140" s="221">
        <f>SUM(R141:R168)</f>
        <v>0</v>
      </c>
      <c r="S140" s="220"/>
      <c r="T140" s="222">
        <f>SUM(T141:T168)</f>
        <v>0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223" t="s">
        <v>80</v>
      </c>
      <c r="AT140" s="224" t="s">
        <v>72</v>
      </c>
      <c r="AU140" s="224" t="s">
        <v>80</v>
      </c>
      <c r="AY140" s="223" t="s">
        <v>189</v>
      </c>
      <c r="BK140" s="225">
        <f>SUM(BK141:BK168)</f>
        <v>0</v>
      </c>
    </row>
    <row r="141" s="2" customFormat="1" ht="49.05" customHeight="1">
      <c r="A141" s="39"/>
      <c r="B141" s="40"/>
      <c r="C141" s="281" t="s">
        <v>247</v>
      </c>
      <c r="D141" s="281" t="s">
        <v>273</v>
      </c>
      <c r="E141" s="282" t="s">
        <v>5692</v>
      </c>
      <c r="F141" s="283" t="s">
        <v>5693</v>
      </c>
      <c r="G141" s="284" t="s">
        <v>359</v>
      </c>
      <c r="H141" s="285">
        <v>1</v>
      </c>
      <c r="I141" s="286"/>
      <c r="J141" s="287">
        <f>ROUND(I141*H141,2)</f>
        <v>0</v>
      </c>
      <c r="K141" s="288"/>
      <c r="L141" s="289"/>
      <c r="M141" s="290" t="s">
        <v>1</v>
      </c>
      <c r="N141" s="291" t="s">
        <v>38</v>
      </c>
      <c r="O141" s="92"/>
      <c r="P141" s="238">
        <f>O141*H141</f>
        <v>0</v>
      </c>
      <c r="Q141" s="238">
        <v>0</v>
      </c>
      <c r="R141" s="238">
        <f>Q141*H141</f>
        <v>0</v>
      </c>
      <c r="S141" s="238">
        <v>0</v>
      </c>
      <c r="T141" s="239">
        <f>S141*H141</f>
        <v>0</v>
      </c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R141" s="240" t="s">
        <v>247</v>
      </c>
      <c r="AT141" s="240" t="s">
        <v>273</v>
      </c>
      <c r="AU141" s="240" t="s">
        <v>82</v>
      </c>
      <c r="AY141" s="18" t="s">
        <v>189</v>
      </c>
      <c r="BE141" s="241">
        <f>IF(N141="základní",J141,0)</f>
        <v>0</v>
      </c>
      <c r="BF141" s="241">
        <f>IF(N141="snížená",J141,0)</f>
        <v>0</v>
      </c>
      <c r="BG141" s="241">
        <f>IF(N141="zákl. přenesená",J141,0)</f>
        <v>0</v>
      </c>
      <c r="BH141" s="241">
        <f>IF(N141="sníž. přenesená",J141,0)</f>
        <v>0</v>
      </c>
      <c r="BI141" s="241">
        <f>IF(N141="nulová",J141,0)</f>
        <v>0</v>
      </c>
      <c r="BJ141" s="18" t="s">
        <v>80</v>
      </c>
      <c r="BK141" s="241">
        <f>ROUND(I141*H141,2)</f>
        <v>0</v>
      </c>
      <c r="BL141" s="18" t="s">
        <v>195</v>
      </c>
      <c r="BM141" s="240" t="s">
        <v>5694</v>
      </c>
    </row>
    <row r="142" s="2" customFormat="1">
      <c r="A142" s="39"/>
      <c r="B142" s="40"/>
      <c r="C142" s="41"/>
      <c r="D142" s="242" t="s">
        <v>197</v>
      </c>
      <c r="E142" s="41"/>
      <c r="F142" s="243" t="s">
        <v>5693</v>
      </c>
      <c r="G142" s="41"/>
      <c r="H142" s="41"/>
      <c r="I142" s="244"/>
      <c r="J142" s="41"/>
      <c r="K142" s="41"/>
      <c r="L142" s="45"/>
      <c r="M142" s="245"/>
      <c r="N142" s="246"/>
      <c r="O142" s="92"/>
      <c r="P142" s="92"/>
      <c r="Q142" s="92"/>
      <c r="R142" s="92"/>
      <c r="S142" s="92"/>
      <c r="T142" s="93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T142" s="18" t="s">
        <v>197</v>
      </c>
      <c r="AU142" s="18" t="s">
        <v>82</v>
      </c>
    </row>
    <row r="143" s="2" customFormat="1" ht="49.05" customHeight="1">
      <c r="A143" s="39"/>
      <c r="B143" s="40"/>
      <c r="C143" s="281" t="s">
        <v>253</v>
      </c>
      <c r="D143" s="281" t="s">
        <v>273</v>
      </c>
      <c r="E143" s="282" t="s">
        <v>5695</v>
      </c>
      <c r="F143" s="283" t="s">
        <v>5696</v>
      </c>
      <c r="G143" s="284" t="s">
        <v>359</v>
      </c>
      <c r="H143" s="285">
        <v>1</v>
      </c>
      <c r="I143" s="286"/>
      <c r="J143" s="287">
        <f>ROUND(I143*H143,2)</f>
        <v>0</v>
      </c>
      <c r="K143" s="288"/>
      <c r="L143" s="289"/>
      <c r="M143" s="290" t="s">
        <v>1</v>
      </c>
      <c r="N143" s="291" t="s">
        <v>38</v>
      </c>
      <c r="O143" s="92"/>
      <c r="P143" s="238">
        <f>O143*H143</f>
        <v>0</v>
      </c>
      <c r="Q143" s="238">
        <v>0</v>
      </c>
      <c r="R143" s="238">
        <f>Q143*H143</f>
        <v>0</v>
      </c>
      <c r="S143" s="238">
        <v>0</v>
      </c>
      <c r="T143" s="239">
        <f>S143*H143</f>
        <v>0</v>
      </c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R143" s="240" t="s">
        <v>247</v>
      </c>
      <c r="AT143" s="240" t="s">
        <v>273</v>
      </c>
      <c r="AU143" s="240" t="s">
        <v>82</v>
      </c>
      <c r="AY143" s="18" t="s">
        <v>189</v>
      </c>
      <c r="BE143" s="241">
        <f>IF(N143="základní",J143,0)</f>
        <v>0</v>
      </c>
      <c r="BF143" s="241">
        <f>IF(N143="snížená",J143,0)</f>
        <v>0</v>
      </c>
      <c r="BG143" s="241">
        <f>IF(N143="zákl. přenesená",J143,0)</f>
        <v>0</v>
      </c>
      <c r="BH143" s="241">
        <f>IF(N143="sníž. přenesená",J143,0)</f>
        <v>0</v>
      </c>
      <c r="BI143" s="241">
        <f>IF(N143="nulová",J143,0)</f>
        <v>0</v>
      </c>
      <c r="BJ143" s="18" t="s">
        <v>80</v>
      </c>
      <c r="BK143" s="241">
        <f>ROUND(I143*H143,2)</f>
        <v>0</v>
      </c>
      <c r="BL143" s="18" t="s">
        <v>195</v>
      </c>
      <c r="BM143" s="240" t="s">
        <v>5697</v>
      </c>
    </row>
    <row r="144" s="2" customFormat="1">
      <c r="A144" s="39"/>
      <c r="B144" s="40"/>
      <c r="C144" s="41"/>
      <c r="D144" s="242" t="s">
        <v>197</v>
      </c>
      <c r="E144" s="41"/>
      <c r="F144" s="243" t="s">
        <v>5696</v>
      </c>
      <c r="G144" s="41"/>
      <c r="H144" s="41"/>
      <c r="I144" s="244"/>
      <c r="J144" s="41"/>
      <c r="K144" s="41"/>
      <c r="L144" s="45"/>
      <c r="M144" s="245"/>
      <c r="N144" s="246"/>
      <c r="O144" s="92"/>
      <c r="P144" s="92"/>
      <c r="Q144" s="92"/>
      <c r="R144" s="92"/>
      <c r="S144" s="92"/>
      <c r="T144" s="93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T144" s="18" t="s">
        <v>197</v>
      </c>
      <c r="AU144" s="18" t="s">
        <v>82</v>
      </c>
    </row>
    <row r="145" s="2" customFormat="1" ht="24.15" customHeight="1">
      <c r="A145" s="39"/>
      <c r="B145" s="40"/>
      <c r="C145" s="281" t="s">
        <v>261</v>
      </c>
      <c r="D145" s="281" t="s">
        <v>273</v>
      </c>
      <c r="E145" s="282" t="s">
        <v>5698</v>
      </c>
      <c r="F145" s="283" t="s">
        <v>5699</v>
      </c>
      <c r="G145" s="284" t="s">
        <v>359</v>
      </c>
      <c r="H145" s="285">
        <v>2</v>
      </c>
      <c r="I145" s="286"/>
      <c r="J145" s="287">
        <f>ROUND(I145*H145,2)</f>
        <v>0</v>
      </c>
      <c r="K145" s="288"/>
      <c r="L145" s="289"/>
      <c r="M145" s="290" t="s">
        <v>1</v>
      </c>
      <c r="N145" s="291" t="s">
        <v>38</v>
      </c>
      <c r="O145" s="92"/>
      <c r="P145" s="238">
        <f>O145*H145</f>
        <v>0</v>
      </c>
      <c r="Q145" s="238">
        <v>0</v>
      </c>
      <c r="R145" s="238">
        <f>Q145*H145</f>
        <v>0</v>
      </c>
      <c r="S145" s="238">
        <v>0</v>
      </c>
      <c r="T145" s="239">
        <f>S145*H145</f>
        <v>0</v>
      </c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R145" s="240" t="s">
        <v>247</v>
      </c>
      <c r="AT145" s="240" t="s">
        <v>273</v>
      </c>
      <c r="AU145" s="240" t="s">
        <v>82</v>
      </c>
      <c r="AY145" s="18" t="s">
        <v>189</v>
      </c>
      <c r="BE145" s="241">
        <f>IF(N145="základní",J145,0)</f>
        <v>0</v>
      </c>
      <c r="BF145" s="241">
        <f>IF(N145="snížená",J145,0)</f>
        <v>0</v>
      </c>
      <c r="BG145" s="241">
        <f>IF(N145="zákl. přenesená",J145,0)</f>
        <v>0</v>
      </c>
      <c r="BH145" s="241">
        <f>IF(N145="sníž. přenesená",J145,0)</f>
        <v>0</v>
      </c>
      <c r="BI145" s="241">
        <f>IF(N145="nulová",J145,0)</f>
        <v>0</v>
      </c>
      <c r="BJ145" s="18" t="s">
        <v>80</v>
      </c>
      <c r="BK145" s="241">
        <f>ROUND(I145*H145,2)</f>
        <v>0</v>
      </c>
      <c r="BL145" s="18" t="s">
        <v>195</v>
      </c>
      <c r="BM145" s="240" t="s">
        <v>5700</v>
      </c>
    </row>
    <row r="146" s="2" customFormat="1">
      <c r="A146" s="39"/>
      <c r="B146" s="40"/>
      <c r="C146" s="41"/>
      <c r="D146" s="242" t="s">
        <v>197</v>
      </c>
      <c r="E146" s="41"/>
      <c r="F146" s="243" t="s">
        <v>5699</v>
      </c>
      <c r="G146" s="41"/>
      <c r="H146" s="41"/>
      <c r="I146" s="244"/>
      <c r="J146" s="41"/>
      <c r="K146" s="41"/>
      <c r="L146" s="45"/>
      <c r="M146" s="245"/>
      <c r="N146" s="246"/>
      <c r="O146" s="92"/>
      <c r="P146" s="92"/>
      <c r="Q146" s="92"/>
      <c r="R146" s="92"/>
      <c r="S146" s="92"/>
      <c r="T146" s="93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T146" s="18" t="s">
        <v>197</v>
      </c>
      <c r="AU146" s="18" t="s">
        <v>82</v>
      </c>
    </row>
    <row r="147" s="2" customFormat="1" ht="76.35" customHeight="1">
      <c r="A147" s="39"/>
      <c r="B147" s="40"/>
      <c r="C147" s="281" t="s">
        <v>266</v>
      </c>
      <c r="D147" s="281" t="s">
        <v>273</v>
      </c>
      <c r="E147" s="282" t="s">
        <v>5701</v>
      </c>
      <c r="F147" s="283" t="s">
        <v>5702</v>
      </c>
      <c r="G147" s="284" t="s">
        <v>359</v>
      </c>
      <c r="H147" s="285">
        <v>12</v>
      </c>
      <c r="I147" s="286"/>
      <c r="J147" s="287">
        <f>ROUND(I147*H147,2)</f>
        <v>0</v>
      </c>
      <c r="K147" s="288"/>
      <c r="L147" s="289"/>
      <c r="M147" s="290" t="s">
        <v>1</v>
      </c>
      <c r="N147" s="291" t="s">
        <v>38</v>
      </c>
      <c r="O147" s="92"/>
      <c r="P147" s="238">
        <f>O147*H147</f>
        <v>0</v>
      </c>
      <c r="Q147" s="238">
        <v>0</v>
      </c>
      <c r="R147" s="238">
        <f>Q147*H147</f>
        <v>0</v>
      </c>
      <c r="S147" s="238">
        <v>0</v>
      </c>
      <c r="T147" s="239">
        <f>S147*H147</f>
        <v>0</v>
      </c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R147" s="240" t="s">
        <v>247</v>
      </c>
      <c r="AT147" s="240" t="s">
        <v>273</v>
      </c>
      <c r="AU147" s="240" t="s">
        <v>82</v>
      </c>
      <c r="AY147" s="18" t="s">
        <v>189</v>
      </c>
      <c r="BE147" s="241">
        <f>IF(N147="základní",J147,0)</f>
        <v>0</v>
      </c>
      <c r="BF147" s="241">
        <f>IF(N147="snížená",J147,0)</f>
        <v>0</v>
      </c>
      <c r="BG147" s="241">
        <f>IF(N147="zákl. přenesená",J147,0)</f>
        <v>0</v>
      </c>
      <c r="BH147" s="241">
        <f>IF(N147="sníž. přenesená",J147,0)</f>
        <v>0</v>
      </c>
      <c r="BI147" s="241">
        <f>IF(N147="nulová",J147,0)</f>
        <v>0</v>
      </c>
      <c r="BJ147" s="18" t="s">
        <v>80</v>
      </c>
      <c r="BK147" s="241">
        <f>ROUND(I147*H147,2)</f>
        <v>0</v>
      </c>
      <c r="BL147" s="18" t="s">
        <v>195</v>
      </c>
      <c r="BM147" s="240" t="s">
        <v>5703</v>
      </c>
    </row>
    <row r="148" s="2" customFormat="1">
      <c r="A148" s="39"/>
      <c r="B148" s="40"/>
      <c r="C148" s="41"/>
      <c r="D148" s="242" t="s">
        <v>197</v>
      </c>
      <c r="E148" s="41"/>
      <c r="F148" s="243" t="s">
        <v>5702</v>
      </c>
      <c r="G148" s="41"/>
      <c r="H148" s="41"/>
      <c r="I148" s="244"/>
      <c r="J148" s="41"/>
      <c r="K148" s="41"/>
      <c r="L148" s="45"/>
      <c r="M148" s="245"/>
      <c r="N148" s="246"/>
      <c r="O148" s="92"/>
      <c r="P148" s="92"/>
      <c r="Q148" s="92"/>
      <c r="R148" s="92"/>
      <c r="S148" s="92"/>
      <c r="T148" s="93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T148" s="18" t="s">
        <v>197</v>
      </c>
      <c r="AU148" s="18" t="s">
        <v>82</v>
      </c>
    </row>
    <row r="149" s="2" customFormat="1" ht="21.75" customHeight="1">
      <c r="A149" s="39"/>
      <c r="B149" s="40"/>
      <c r="C149" s="281" t="s">
        <v>272</v>
      </c>
      <c r="D149" s="281" t="s">
        <v>273</v>
      </c>
      <c r="E149" s="282" t="s">
        <v>5704</v>
      </c>
      <c r="F149" s="283" t="s">
        <v>5705</v>
      </c>
      <c r="G149" s="284" t="s">
        <v>359</v>
      </c>
      <c r="H149" s="285">
        <v>1</v>
      </c>
      <c r="I149" s="286"/>
      <c r="J149" s="287">
        <f>ROUND(I149*H149,2)</f>
        <v>0</v>
      </c>
      <c r="K149" s="288"/>
      <c r="L149" s="289"/>
      <c r="M149" s="290" t="s">
        <v>1</v>
      </c>
      <c r="N149" s="291" t="s">
        <v>38</v>
      </c>
      <c r="O149" s="92"/>
      <c r="P149" s="238">
        <f>O149*H149</f>
        <v>0</v>
      </c>
      <c r="Q149" s="238">
        <v>0</v>
      </c>
      <c r="R149" s="238">
        <f>Q149*H149</f>
        <v>0</v>
      </c>
      <c r="S149" s="238">
        <v>0</v>
      </c>
      <c r="T149" s="239">
        <f>S149*H149</f>
        <v>0</v>
      </c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R149" s="240" t="s">
        <v>247</v>
      </c>
      <c r="AT149" s="240" t="s">
        <v>273</v>
      </c>
      <c r="AU149" s="240" t="s">
        <v>82</v>
      </c>
      <c r="AY149" s="18" t="s">
        <v>189</v>
      </c>
      <c r="BE149" s="241">
        <f>IF(N149="základní",J149,0)</f>
        <v>0</v>
      </c>
      <c r="BF149" s="241">
        <f>IF(N149="snížená",J149,0)</f>
        <v>0</v>
      </c>
      <c r="BG149" s="241">
        <f>IF(N149="zákl. přenesená",J149,0)</f>
        <v>0</v>
      </c>
      <c r="BH149" s="241">
        <f>IF(N149="sníž. přenesená",J149,0)</f>
        <v>0</v>
      </c>
      <c r="BI149" s="241">
        <f>IF(N149="nulová",J149,0)</f>
        <v>0</v>
      </c>
      <c r="BJ149" s="18" t="s">
        <v>80</v>
      </c>
      <c r="BK149" s="241">
        <f>ROUND(I149*H149,2)</f>
        <v>0</v>
      </c>
      <c r="BL149" s="18" t="s">
        <v>195</v>
      </c>
      <c r="BM149" s="240" t="s">
        <v>5706</v>
      </c>
    </row>
    <row r="150" s="2" customFormat="1">
      <c r="A150" s="39"/>
      <c r="B150" s="40"/>
      <c r="C150" s="41"/>
      <c r="D150" s="242" t="s">
        <v>197</v>
      </c>
      <c r="E150" s="41"/>
      <c r="F150" s="243" t="s">
        <v>5705</v>
      </c>
      <c r="G150" s="41"/>
      <c r="H150" s="41"/>
      <c r="I150" s="244"/>
      <c r="J150" s="41"/>
      <c r="K150" s="41"/>
      <c r="L150" s="45"/>
      <c r="M150" s="245"/>
      <c r="N150" s="246"/>
      <c r="O150" s="92"/>
      <c r="P150" s="92"/>
      <c r="Q150" s="92"/>
      <c r="R150" s="92"/>
      <c r="S150" s="92"/>
      <c r="T150" s="93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T150" s="18" t="s">
        <v>197</v>
      </c>
      <c r="AU150" s="18" t="s">
        <v>82</v>
      </c>
    </row>
    <row r="151" s="2" customFormat="1" ht="24.15" customHeight="1">
      <c r="A151" s="39"/>
      <c r="B151" s="40"/>
      <c r="C151" s="281" t="s">
        <v>278</v>
      </c>
      <c r="D151" s="281" t="s">
        <v>273</v>
      </c>
      <c r="E151" s="282" t="s">
        <v>5707</v>
      </c>
      <c r="F151" s="283" t="s">
        <v>5708</v>
      </c>
      <c r="G151" s="284" t="s">
        <v>466</v>
      </c>
      <c r="H151" s="285">
        <v>2.2000000000000002</v>
      </c>
      <c r="I151" s="286"/>
      <c r="J151" s="287">
        <f>ROUND(I151*H151,2)</f>
        <v>0</v>
      </c>
      <c r="K151" s="288"/>
      <c r="L151" s="289"/>
      <c r="M151" s="290" t="s">
        <v>1</v>
      </c>
      <c r="N151" s="291" t="s">
        <v>38</v>
      </c>
      <c r="O151" s="92"/>
      <c r="P151" s="238">
        <f>O151*H151</f>
        <v>0</v>
      </c>
      <c r="Q151" s="238">
        <v>0</v>
      </c>
      <c r="R151" s="238">
        <f>Q151*H151</f>
        <v>0</v>
      </c>
      <c r="S151" s="238">
        <v>0</v>
      </c>
      <c r="T151" s="239">
        <f>S151*H151</f>
        <v>0</v>
      </c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R151" s="240" t="s">
        <v>247</v>
      </c>
      <c r="AT151" s="240" t="s">
        <v>273</v>
      </c>
      <c r="AU151" s="240" t="s">
        <v>82</v>
      </c>
      <c r="AY151" s="18" t="s">
        <v>189</v>
      </c>
      <c r="BE151" s="241">
        <f>IF(N151="základní",J151,0)</f>
        <v>0</v>
      </c>
      <c r="BF151" s="241">
        <f>IF(N151="snížená",J151,0)</f>
        <v>0</v>
      </c>
      <c r="BG151" s="241">
        <f>IF(N151="zákl. přenesená",J151,0)</f>
        <v>0</v>
      </c>
      <c r="BH151" s="241">
        <f>IF(N151="sníž. přenesená",J151,0)</f>
        <v>0</v>
      </c>
      <c r="BI151" s="241">
        <f>IF(N151="nulová",J151,0)</f>
        <v>0</v>
      </c>
      <c r="BJ151" s="18" t="s">
        <v>80</v>
      </c>
      <c r="BK151" s="241">
        <f>ROUND(I151*H151,2)</f>
        <v>0</v>
      </c>
      <c r="BL151" s="18" t="s">
        <v>195</v>
      </c>
      <c r="BM151" s="240" t="s">
        <v>5709</v>
      </c>
    </row>
    <row r="152" s="2" customFormat="1">
      <c r="A152" s="39"/>
      <c r="B152" s="40"/>
      <c r="C152" s="41"/>
      <c r="D152" s="242" t="s">
        <v>197</v>
      </c>
      <c r="E152" s="41"/>
      <c r="F152" s="243" t="s">
        <v>5708</v>
      </c>
      <c r="G152" s="41"/>
      <c r="H152" s="41"/>
      <c r="I152" s="244"/>
      <c r="J152" s="41"/>
      <c r="K152" s="41"/>
      <c r="L152" s="45"/>
      <c r="M152" s="245"/>
      <c r="N152" s="246"/>
      <c r="O152" s="92"/>
      <c r="P152" s="92"/>
      <c r="Q152" s="92"/>
      <c r="R152" s="92"/>
      <c r="S152" s="92"/>
      <c r="T152" s="93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T152" s="18" t="s">
        <v>197</v>
      </c>
      <c r="AU152" s="18" t="s">
        <v>82</v>
      </c>
    </row>
    <row r="153" s="2" customFormat="1" ht="44.25" customHeight="1">
      <c r="A153" s="39"/>
      <c r="B153" s="40"/>
      <c r="C153" s="281" t="s">
        <v>291</v>
      </c>
      <c r="D153" s="281" t="s">
        <v>273</v>
      </c>
      <c r="E153" s="282" t="s">
        <v>5710</v>
      </c>
      <c r="F153" s="283" t="s">
        <v>5711</v>
      </c>
      <c r="G153" s="284" t="s">
        <v>466</v>
      </c>
      <c r="H153" s="285">
        <v>3.2999999999999998</v>
      </c>
      <c r="I153" s="286"/>
      <c r="J153" s="287">
        <f>ROUND(I153*H153,2)</f>
        <v>0</v>
      </c>
      <c r="K153" s="288"/>
      <c r="L153" s="289"/>
      <c r="M153" s="290" t="s">
        <v>1</v>
      </c>
      <c r="N153" s="291" t="s">
        <v>38</v>
      </c>
      <c r="O153" s="92"/>
      <c r="P153" s="238">
        <f>O153*H153</f>
        <v>0</v>
      </c>
      <c r="Q153" s="238">
        <v>0</v>
      </c>
      <c r="R153" s="238">
        <f>Q153*H153</f>
        <v>0</v>
      </c>
      <c r="S153" s="238">
        <v>0</v>
      </c>
      <c r="T153" s="239">
        <f>S153*H153</f>
        <v>0</v>
      </c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R153" s="240" t="s">
        <v>247</v>
      </c>
      <c r="AT153" s="240" t="s">
        <v>273</v>
      </c>
      <c r="AU153" s="240" t="s">
        <v>82</v>
      </c>
      <c r="AY153" s="18" t="s">
        <v>189</v>
      </c>
      <c r="BE153" s="241">
        <f>IF(N153="základní",J153,0)</f>
        <v>0</v>
      </c>
      <c r="BF153" s="241">
        <f>IF(N153="snížená",J153,0)</f>
        <v>0</v>
      </c>
      <c r="BG153" s="241">
        <f>IF(N153="zákl. přenesená",J153,0)</f>
        <v>0</v>
      </c>
      <c r="BH153" s="241">
        <f>IF(N153="sníž. přenesená",J153,0)</f>
        <v>0</v>
      </c>
      <c r="BI153" s="241">
        <f>IF(N153="nulová",J153,0)</f>
        <v>0</v>
      </c>
      <c r="BJ153" s="18" t="s">
        <v>80</v>
      </c>
      <c r="BK153" s="241">
        <f>ROUND(I153*H153,2)</f>
        <v>0</v>
      </c>
      <c r="BL153" s="18" t="s">
        <v>195</v>
      </c>
      <c r="BM153" s="240" t="s">
        <v>5712</v>
      </c>
    </row>
    <row r="154" s="2" customFormat="1">
      <c r="A154" s="39"/>
      <c r="B154" s="40"/>
      <c r="C154" s="41"/>
      <c r="D154" s="242" t="s">
        <v>197</v>
      </c>
      <c r="E154" s="41"/>
      <c r="F154" s="243" t="s">
        <v>5711</v>
      </c>
      <c r="G154" s="41"/>
      <c r="H154" s="41"/>
      <c r="I154" s="244"/>
      <c r="J154" s="41"/>
      <c r="K154" s="41"/>
      <c r="L154" s="45"/>
      <c r="M154" s="245"/>
      <c r="N154" s="246"/>
      <c r="O154" s="92"/>
      <c r="P154" s="92"/>
      <c r="Q154" s="92"/>
      <c r="R154" s="92"/>
      <c r="S154" s="92"/>
      <c r="T154" s="93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T154" s="18" t="s">
        <v>197</v>
      </c>
      <c r="AU154" s="18" t="s">
        <v>82</v>
      </c>
    </row>
    <row r="155" s="2" customFormat="1" ht="44.25" customHeight="1">
      <c r="A155" s="39"/>
      <c r="B155" s="40"/>
      <c r="C155" s="281" t="s">
        <v>8</v>
      </c>
      <c r="D155" s="281" t="s">
        <v>273</v>
      </c>
      <c r="E155" s="282" t="s">
        <v>5713</v>
      </c>
      <c r="F155" s="283" t="s">
        <v>5714</v>
      </c>
      <c r="G155" s="284" t="s">
        <v>466</v>
      </c>
      <c r="H155" s="285">
        <v>1.1000000000000001</v>
      </c>
      <c r="I155" s="286"/>
      <c r="J155" s="287">
        <f>ROUND(I155*H155,2)</f>
        <v>0</v>
      </c>
      <c r="K155" s="288"/>
      <c r="L155" s="289"/>
      <c r="M155" s="290" t="s">
        <v>1</v>
      </c>
      <c r="N155" s="291" t="s">
        <v>38</v>
      </c>
      <c r="O155" s="92"/>
      <c r="P155" s="238">
        <f>O155*H155</f>
        <v>0</v>
      </c>
      <c r="Q155" s="238">
        <v>0</v>
      </c>
      <c r="R155" s="238">
        <f>Q155*H155</f>
        <v>0</v>
      </c>
      <c r="S155" s="238">
        <v>0</v>
      </c>
      <c r="T155" s="239">
        <f>S155*H155</f>
        <v>0</v>
      </c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R155" s="240" t="s">
        <v>247</v>
      </c>
      <c r="AT155" s="240" t="s">
        <v>273</v>
      </c>
      <c r="AU155" s="240" t="s">
        <v>82</v>
      </c>
      <c r="AY155" s="18" t="s">
        <v>189</v>
      </c>
      <c r="BE155" s="241">
        <f>IF(N155="základní",J155,0)</f>
        <v>0</v>
      </c>
      <c r="BF155" s="241">
        <f>IF(N155="snížená",J155,0)</f>
        <v>0</v>
      </c>
      <c r="BG155" s="241">
        <f>IF(N155="zákl. přenesená",J155,0)</f>
        <v>0</v>
      </c>
      <c r="BH155" s="241">
        <f>IF(N155="sníž. přenesená",J155,0)</f>
        <v>0</v>
      </c>
      <c r="BI155" s="241">
        <f>IF(N155="nulová",J155,0)</f>
        <v>0</v>
      </c>
      <c r="BJ155" s="18" t="s">
        <v>80</v>
      </c>
      <c r="BK155" s="241">
        <f>ROUND(I155*H155,2)</f>
        <v>0</v>
      </c>
      <c r="BL155" s="18" t="s">
        <v>195</v>
      </c>
      <c r="BM155" s="240" t="s">
        <v>5715</v>
      </c>
    </row>
    <row r="156" s="2" customFormat="1">
      <c r="A156" s="39"/>
      <c r="B156" s="40"/>
      <c r="C156" s="41"/>
      <c r="D156" s="242" t="s">
        <v>197</v>
      </c>
      <c r="E156" s="41"/>
      <c r="F156" s="243" t="s">
        <v>5714</v>
      </c>
      <c r="G156" s="41"/>
      <c r="H156" s="41"/>
      <c r="I156" s="244"/>
      <c r="J156" s="41"/>
      <c r="K156" s="41"/>
      <c r="L156" s="45"/>
      <c r="M156" s="245"/>
      <c r="N156" s="246"/>
      <c r="O156" s="92"/>
      <c r="P156" s="92"/>
      <c r="Q156" s="92"/>
      <c r="R156" s="92"/>
      <c r="S156" s="92"/>
      <c r="T156" s="93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T156" s="18" t="s">
        <v>197</v>
      </c>
      <c r="AU156" s="18" t="s">
        <v>82</v>
      </c>
    </row>
    <row r="157" s="2" customFormat="1" ht="44.25" customHeight="1">
      <c r="A157" s="39"/>
      <c r="B157" s="40"/>
      <c r="C157" s="281" t="s">
        <v>306</v>
      </c>
      <c r="D157" s="281" t="s">
        <v>273</v>
      </c>
      <c r="E157" s="282" t="s">
        <v>5716</v>
      </c>
      <c r="F157" s="283" t="s">
        <v>5717</v>
      </c>
      <c r="G157" s="284" t="s">
        <v>466</v>
      </c>
      <c r="H157" s="285">
        <v>14.300000000000001</v>
      </c>
      <c r="I157" s="286"/>
      <c r="J157" s="287">
        <f>ROUND(I157*H157,2)</f>
        <v>0</v>
      </c>
      <c r="K157" s="288"/>
      <c r="L157" s="289"/>
      <c r="M157" s="290" t="s">
        <v>1</v>
      </c>
      <c r="N157" s="291" t="s">
        <v>38</v>
      </c>
      <c r="O157" s="92"/>
      <c r="P157" s="238">
        <f>O157*H157</f>
        <v>0</v>
      </c>
      <c r="Q157" s="238">
        <v>0</v>
      </c>
      <c r="R157" s="238">
        <f>Q157*H157</f>
        <v>0</v>
      </c>
      <c r="S157" s="238">
        <v>0</v>
      </c>
      <c r="T157" s="239">
        <f>S157*H157</f>
        <v>0</v>
      </c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R157" s="240" t="s">
        <v>247</v>
      </c>
      <c r="AT157" s="240" t="s">
        <v>273</v>
      </c>
      <c r="AU157" s="240" t="s">
        <v>82</v>
      </c>
      <c r="AY157" s="18" t="s">
        <v>189</v>
      </c>
      <c r="BE157" s="241">
        <f>IF(N157="základní",J157,0)</f>
        <v>0</v>
      </c>
      <c r="BF157" s="241">
        <f>IF(N157="snížená",J157,0)</f>
        <v>0</v>
      </c>
      <c r="BG157" s="241">
        <f>IF(N157="zákl. přenesená",J157,0)</f>
        <v>0</v>
      </c>
      <c r="BH157" s="241">
        <f>IF(N157="sníž. přenesená",J157,0)</f>
        <v>0</v>
      </c>
      <c r="BI157" s="241">
        <f>IF(N157="nulová",J157,0)</f>
        <v>0</v>
      </c>
      <c r="BJ157" s="18" t="s">
        <v>80</v>
      </c>
      <c r="BK157" s="241">
        <f>ROUND(I157*H157,2)</f>
        <v>0</v>
      </c>
      <c r="BL157" s="18" t="s">
        <v>195</v>
      </c>
      <c r="BM157" s="240" t="s">
        <v>5718</v>
      </c>
    </row>
    <row r="158" s="2" customFormat="1">
      <c r="A158" s="39"/>
      <c r="B158" s="40"/>
      <c r="C158" s="41"/>
      <c r="D158" s="242" t="s">
        <v>197</v>
      </c>
      <c r="E158" s="41"/>
      <c r="F158" s="243" t="s">
        <v>5717</v>
      </c>
      <c r="G158" s="41"/>
      <c r="H158" s="41"/>
      <c r="I158" s="244"/>
      <c r="J158" s="41"/>
      <c r="K158" s="41"/>
      <c r="L158" s="45"/>
      <c r="M158" s="245"/>
      <c r="N158" s="246"/>
      <c r="O158" s="92"/>
      <c r="P158" s="92"/>
      <c r="Q158" s="92"/>
      <c r="R158" s="92"/>
      <c r="S158" s="92"/>
      <c r="T158" s="93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T158" s="18" t="s">
        <v>197</v>
      </c>
      <c r="AU158" s="18" t="s">
        <v>82</v>
      </c>
    </row>
    <row r="159" s="2" customFormat="1" ht="24.15" customHeight="1">
      <c r="A159" s="39"/>
      <c r="B159" s="40"/>
      <c r="C159" s="281" t="s">
        <v>311</v>
      </c>
      <c r="D159" s="281" t="s">
        <v>273</v>
      </c>
      <c r="E159" s="282" t="s">
        <v>5719</v>
      </c>
      <c r="F159" s="283" t="s">
        <v>5720</v>
      </c>
      <c r="G159" s="284" t="s">
        <v>359</v>
      </c>
      <c r="H159" s="285">
        <v>1</v>
      </c>
      <c r="I159" s="286"/>
      <c r="J159" s="287">
        <f>ROUND(I159*H159,2)</f>
        <v>0</v>
      </c>
      <c r="K159" s="288"/>
      <c r="L159" s="289"/>
      <c r="M159" s="290" t="s">
        <v>1</v>
      </c>
      <c r="N159" s="291" t="s">
        <v>38</v>
      </c>
      <c r="O159" s="92"/>
      <c r="P159" s="238">
        <f>O159*H159</f>
        <v>0</v>
      </c>
      <c r="Q159" s="238">
        <v>0</v>
      </c>
      <c r="R159" s="238">
        <f>Q159*H159</f>
        <v>0</v>
      </c>
      <c r="S159" s="238">
        <v>0</v>
      </c>
      <c r="T159" s="239">
        <f>S159*H159</f>
        <v>0</v>
      </c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R159" s="240" t="s">
        <v>247</v>
      </c>
      <c r="AT159" s="240" t="s">
        <v>273</v>
      </c>
      <c r="AU159" s="240" t="s">
        <v>82</v>
      </c>
      <c r="AY159" s="18" t="s">
        <v>189</v>
      </c>
      <c r="BE159" s="241">
        <f>IF(N159="základní",J159,0)</f>
        <v>0</v>
      </c>
      <c r="BF159" s="241">
        <f>IF(N159="snížená",J159,0)</f>
        <v>0</v>
      </c>
      <c r="BG159" s="241">
        <f>IF(N159="zákl. přenesená",J159,0)</f>
        <v>0</v>
      </c>
      <c r="BH159" s="241">
        <f>IF(N159="sníž. přenesená",J159,0)</f>
        <v>0</v>
      </c>
      <c r="BI159" s="241">
        <f>IF(N159="nulová",J159,0)</f>
        <v>0</v>
      </c>
      <c r="BJ159" s="18" t="s">
        <v>80</v>
      </c>
      <c r="BK159" s="241">
        <f>ROUND(I159*H159,2)</f>
        <v>0</v>
      </c>
      <c r="BL159" s="18" t="s">
        <v>195</v>
      </c>
      <c r="BM159" s="240" t="s">
        <v>5721</v>
      </c>
    </row>
    <row r="160" s="2" customFormat="1">
      <c r="A160" s="39"/>
      <c r="B160" s="40"/>
      <c r="C160" s="41"/>
      <c r="D160" s="242" t="s">
        <v>197</v>
      </c>
      <c r="E160" s="41"/>
      <c r="F160" s="243" t="s">
        <v>5720</v>
      </c>
      <c r="G160" s="41"/>
      <c r="H160" s="41"/>
      <c r="I160" s="244"/>
      <c r="J160" s="41"/>
      <c r="K160" s="41"/>
      <c r="L160" s="45"/>
      <c r="M160" s="245"/>
      <c r="N160" s="246"/>
      <c r="O160" s="92"/>
      <c r="P160" s="92"/>
      <c r="Q160" s="92"/>
      <c r="R160" s="92"/>
      <c r="S160" s="92"/>
      <c r="T160" s="93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T160" s="18" t="s">
        <v>197</v>
      </c>
      <c r="AU160" s="18" t="s">
        <v>82</v>
      </c>
    </row>
    <row r="161" s="2" customFormat="1" ht="24.15" customHeight="1">
      <c r="A161" s="39"/>
      <c r="B161" s="40"/>
      <c r="C161" s="281" t="s">
        <v>318</v>
      </c>
      <c r="D161" s="281" t="s">
        <v>273</v>
      </c>
      <c r="E161" s="282" t="s">
        <v>5722</v>
      </c>
      <c r="F161" s="283" t="s">
        <v>5723</v>
      </c>
      <c r="G161" s="284" t="s">
        <v>301</v>
      </c>
      <c r="H161" s="285">
        <v>3.2999999999999998</v>
      </c>
      <c r="I161" s="286"/>
      <c r="J161" s="287">
        <f>ROUND(I161*H161,2)</f>
        <v>0</v>
      </c>
      <c r="K161" s="288"/>
      <c r="L161" s="289"/>
      <c r="M161" s="290" t="s">
        <v>1</v>
      </c>
      <c r="N161" s="291" t="s">
        <v>38</v>
      </c>
      <c r="O161" s="92"/>
      <c r="P161" s="238">
        <f>O161*H161</f>
        <v>0</v>
      </c>
      <c r="Q161" s="238">
        <v>0</v>
      </c>
      <c r="R161" s="238">
        <f>Q161*H161</f>
        <v>0</v>
      </c>
      <c r="S161" s="238">
        <v>0</v>
      </c>
      <c r="T161" s="239">
        <f>S161*H161</f>
        <v>0</v>
      </c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R161" s="240" t="s">
        <v>247</v>
      </c>
      <c r="AT161" s="240" t="s">
        <v>273</v>
      </c>
      <c r="AU161" s="240" t="s">
        <v>82</v>
      </c>
      <c r="AY161" s="18" t="s">
        <v>189</v>
      </c>
      <c r="BE161" s="241">
        <f>IF(N161="základní",J161,0)</f>
        <v>0</v>
      </c>
      <c r="BF161" s="241">
        <f>IF(N161="snížená",J161,0)</f>
        <v>0</v>
      </c>
      <c r="BG161" s="241">
        <f>IF(N161="zákl. přenesená",J161,0)</f>
        <v>0</v>
      </c>
      <c r="BH161" s="241">
        <f>IF(N161="sníž. přenesená",J161,0)</f>
        <v>0</v>
      </c>
      <c r="BI161" s="241">
        <f>IF(N161="nulová",J161,0)</f>
        <v>0</v>
      </c>
      <c r="BJ161" s="18" t="s">
        <v>80</v>
      </c>
      <c r="BK161" s="241">
        <f>ROUND(I161*H161,2)</f>
        <v>0</v>
      </c>
      <c r="BL161" s="18" t="s">
        <v>195</v>
      </c>
      <c r="BM161" s="240" t="s">
        <v>5724</v>
      </c>
    </row>
    <row r="162" s="2" customFormat="1">
      <c r="A162" s="39"/>
      <c r="B162" s="40"/>
      <c r="C162" s="41"/>
      <c r="D162" s="242" t="s">
        <v>197</v>
      </c>
      <c r="E162" s="41"/>
      <c r="F162" s="243" t="s">
        <v>5723</v>
      </c>
      <c r="G162" s="41"/>
      <c r="H162" s="41"/>
      <c r="I162" s="244"/>
      <c r="J162" s="41"/>
      <c r="K162" s="41"/>
      <c r="L162" s="45"/>
      <c r="M162" s="245"/>
      <c r="N162" s="246"/>
      <c r="O162" s="92"/>
      <c r="P162" s="92"/>
      <c r="Q162" s="92"/>
      <c r="R162" s="92"/>
      <c r="S162" s="92"/>
      <c r="T162" s="93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T162" s="18" t="s">
        <v>197</v>
      </c>
      <c r="AU162" s="18" t="s">
        <v>82</v>
      </c>
    </row>
    <row r="163" s="2" customFormat="1" ht="44.25" customHeight="1">
      <c r="A163" s="39"/>
      <c r="B163" s="40"/>
      <c r="C163" s="281" t="s">
        <v>325</v>
      </c>
      <c r="D163" s="281" t="s">
        <v>273</v>
      </c>
      <c r="E163" s="282" t="s">
        <v>5725</v>
      </c>
      <c r="F163" s="283" t="s">
        <v>5726</v>
      </c>
      <c r="G163" s="284" t="s">
        <v>301</v>
      </c>
      <c r="H163" s="285">
        <v>1.1000000000000001</v>
      </c>
      <c r="I163" s="286"/>
      <c r="J163" s="287">
        <f>ROUND(I163*H163,2)</f>
        <v>0</v>
      </c>
      <c r="K163" s="288"/>
      <c r="L163" s="289"/>
      <c r="M163" s="290" t="s">
        <v>1</v>
      </c>
      <c r="N163" s="291" t="s">
        <v>38</v>
      </c>
      <c r="O163" s="92"/>
      <c r="P163" s="238">
        <f>O163*H163</f>
        <v>0</v>
      </c>
      <c r="Q163" s="238">
        <v>0</v>
      </c>
      <c r="R163" s="238">
        <f>Q163*H163</f>
        <v>0</v>
      </c>
      <c r="S163" s="238">
        <v>0</v>
      </c>
      <c r="T163" s="239">
        <f>S163*H163</f>
        <v>0</v>
      </c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R163" s="240" t="s">
        <v>247</v>
      </c>
      <c r="AT163" s="240" t="s">
        <v>273</v>
      </c>
      <c r="AU163" s="240" t="s">
        <v>82</v>
      </c>
      <c r="AY163" s="18" t="s">
        <v>189</v>
      </c>
      <c r="BE163" s="241">
        <f>IF(N163="základní",J163,0)</f>
        <v>0</v>
      </c>
      <c r="BF163" s="241">
        <f>IF(N163="snížená",J163,0)</f>
        <v>0</v>
      </c>
      <c r="BG163" s="241">
        <f>IF(N163="zákl. přenesená",J163,0)</f>
        <v>0</v>
      </c>
      <c r="BH163" s="241">
        <f>IF(N163="sníž. přenesená",J163,0)</f>
        <v>0</v>
      </c>
      <c r="BI163" s="241">
        <f>IF(N163="nulová",J163,0)</f>
        <v>0</v>
      </c>
      <c r="BJ163" s="18" t="s">
        <v>80</v>
      </c>
      <c r="BK163" s="241">
        <f>ROUND(I163*H163,2)</f>
        <v>0</v>
      </c>
      <c r="BL163" s="18" t="s">
        <v>195</v>
      </c>
      <c r="BM163" s="240" t="s">
        <v>5727</v>
      </c>
    </row>
    <row r="164" s="2" customFormat="1">
      <c r="A164" s="39"/>
      <c r="B164" s="40"/>
      <c r="C164" s="41"/>
      <c r="D164" s="242" t="s">
        <v>197</v>
      </c>
      <c r="E164" s="41"/>
      <c r="F164" s="243" t="s">
        <v>5726</v>
      </c>
      <c r="G164" s="41"/>
      <c r="H164" s="41"/>
      <c r="I164" s="244"/>
      <c r="J164" s="41"/>
      <c r="K164" s="41"/>
      <c r="L164" s="45"/>
      <c r="M164" s="245"/>
      <c r="N164" s="246"/>
      <c r="O164" s="92"/>
      <c r="P164" s="92"/>
      <c r="Q164" s="92"/>
      <c r="R164" s="92"/>
      <c r="S164" s="92"/>
      <c r="T164" s="93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T164" s="18" t="s">
        <v>197</v>
      </c>
      <c r="AU164" s="18" t="s">
        <v>82</v>
      </c>
    </row>
    <row r="165" s="2" customFormat="1" ht="24.15" customHeight="1">
      <c r="A165" s="39"/>
      <c r="B165" s="40"/>
      <c r="C165" s="281" t="s">
        <v>333</v>
      </c>
      <c r="D165" s="281" t="s">
        <v>273</v>
      </c>
      <c r="E165" s="282" t="s">
        <v>5728</v>
      </c>
      <c r="F165" s="283" t="s">
        <v>5729</v>
      </c>
      <c r="G165" s="284" t="s">
        <v>359</v>
      </c>
      <c r="H165" s="285">
        <v>1</v>
      </c>
      <c r="I165" s="286"/>
      <c r="J165" s="287">
        <f>ROUND(I165*H165,2)</f>
        <v>0</v>
      </c>
      <c r="K165" s="288"/>
      <c r="L165" s="289"/>
      <c r="M165" s="290" t="s">
        <v>1</v>
      </c>
      <c r="N165" s="291" t="s">
        <v>38</v>
      </c>
      <c r="O165" s="92"/>
      <c r="P165" s="238">
        <f>O165*H165</f>
        <v>0</v>
      </c>
      <c r="Q165" s="238">
        <v>0</v>
      </c>
      <c r="R165" s="238">
        <f>Q165*H165</f>
        <v>0</v>
      </c>
      <c r="S165" s="238">
        <v>0</v>
      </c>
      <c r="T165" s="239">
        <f>S165*H165</f>
        <v>0</v>
      </c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R165" s="240" t="s">
        <v>247</v>
      </c>
      <c r="AT165" s="240" t="s">
        <v>273</v>
      </c>
      <c r="AU165" s="240" t="s">
        <v>82</v>
      </c>
      <c r="AY165" s="18" t="s">
        <v>189</v>
      </c>
      <c r="BE165" s="241">
        <f>IF(N165="základní",J165,0)</f>
        <v>0</v>
      </c>
      <c r="BF165" s="241">
        <f>IF(N165="snížená",J165,0)</f>
        <v>0</v>
      </c>
      <c r="BG165" s="241">
        <f>IF(N165="zákl. přenesená",J165,0)</f>
        <v>0</v>
      </c>
      <c r="BH165" s="241">
        <f>IF(N165="sníž. přenesená",J165,0)</f>
        <v>0</v>
      </c>
      <c r="BI165" s="241">
        <f>IF(N165="nulová",J165,0)</f>
        <v>0</v>
      </c>
      <c r="BJ165" s="18" t="s">
        <v>80</v>
      </c>
      <c r="BK165" s="241">
        <f>ROUND(I165*H165,2)</f>
        <v>0</v>
      </c>
      <c r="BL165" s="18" t="s">
        <v>195</v>
      </c>
      <c r="BM165" s="240" t="s">
        <v>5730</v>
      </c>
    </row>
    <row r="166" s="2" customFormat="1">
      <c r="A166" s="39"/>
      <c r="B166" s="40"/>
      <c r="C166" s="41"/>
      <c r="D166" s="242" t="s">
        <v>197</v>
      </c>
      <c r="E166" s="41"/>
      <c r="F166" s="243" t="s">
        <v>5729</v>
      </c>
      <c r="G166" s="41"/>
      <c r="H166" s="41"/>
      <c r="I166" s="244"/>
      <c r="J166" s="41"/>
      <c r="K166" s="41"/>
      <c r="L166" s="45"/>
      <c r="M166" s="245"/>
      <c r="N166" s="246"/>
      <c r="O166" s="92"/>
      <c r="P166" s="92"/>
      <c r="Q166" s="92"/>
      <c r="R166" s="92"/>
      <c r="S166" s="92"/>
      <c r="T166" s="93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T166" s="18" t="s">
        <v>197</v>
      </c>
      <c r="AU166" s="18" t="s">
        <v>82</v>
      </c>
    </row>
    <row r="167" s="2" customFormat="1" ht="21.75" customHeight="1">
      <c r="A167" s="39"/>
      <c r="B167" s="40"/>
      <c r="C167" s="281" t="s">
        <v>7</v>
      </c>
      <c r="D167" s="281" t="s">
        <v>273</v>
      </c>
      <c r="E167" s="282" t="s">
        <v>5731</v>
      </c>
      <c r="F167" s="283" t="s">
        <v>5732</v>
      </c>
      <c r="G167" s="284" t="s">
        <v>359</v>
      </c>
      <c r="H167" s="285">
        <v>1</v>
      </c>
      <c r="I167" s="286"/>
      <c r="J167" s="287">
        <f>ROUND(I167*H167,2)</f>
        <v>0</v>
      </c>
      <c r="K167" s="288"/>
      <c r="L167" s="289"/>
      <c r="M167" s="290" t="s">
        <v>1</v>
      </c>
      <c r="N167" s="291" t="s">
        <v>38</v>
      </c>
      <c r="O167" s="92"/>
      <c r="P167" s="238">
        <f>O167*H167</f>
        <v>0</v>
      </c>
      <c r="Q167" s="238">
        <v>0</v>
      </c>
      <c r="R167" s="238">
        <f>Q167*H167</f>
        <v>0</v>
      </c>
      <c r="S167" s="238">
        <v>0</v>
      </c>
      <c r="T167" s="239">
        <f>S167*H167</f>
        <v>0</v>
      </c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R167" s="240" t="s">
        <v>247</v>
      </c>
      <c r="AT167" s="240" t="s">
        <v>273</v>
      </c>
      <c r="AU167" s="240" t="s">
        <v>82</v>
      </c>
      <c r="AY167" s="18" t="s">
        <v>189</v>
      </c>
      <c r="BE167" s="241">
        <f>IF(N167="základní",J167,0)</f>
        <v>0</v>
      </c>
      <c r="BF167" s="241">
        <f>IF(N167="snížená",J167,0)</f>
        <v>0</v>
      </c>
      <c r="BG167" s="241">
        <f>IF(N167="zákl. přenesená",J167,0)</f>
        <v>0</v>
      </c>
      <c r="BH167" s="241">
        <f>IF(N167="sníž. přenesená",J167,0)</f>
        <v>0</v>
      </c>
      <c r="BI167" s="241">
        <f>IF(N167="nulová",J167,0)</f>
        <v>0</v>
      </c>
      <c r="BJ167" s="18" t="s">
        <v>80</v>
      </c>
      <c r="BK167" s="241">
        <f>ROUND(I167*H167,2)</f>
        <v>0</v>
      </c>
      <c r="BL167" s="18" t="s">
        <v>195</v>
      </c>
      <c r="BM167" s="240" t="s">
        <v>5733</v>
      </c>
    </row>
    <row r="168" s="2" customFormat="1">
      <c r="A168" s="39"/>
      <c r="B168" s="40"/>
      <c r="C168" s="41"/>
      <c r="D168" s="242" t="s">
        <v>197</v>
      </c>
      <c r="E168" s="41"/>
      <c r="F168" s="243" t="s">
        <v>5732</v>
      </c>
      <c r="G168" s="41"/>
      <c r="H168" s="41"/>
      <c r="I168" s="244"/>
      <c r="J168" s="41"/>
      <c r="K168" s="41"/>
      <c r="L168" s="45"/>
      <c r="M168" s="311"/>
      <c r="N168" s="312"/>
      <c r="O168" s="313"/>
      <c r="P168" s="313"/>
      <c r="Q168" s="313"/>
      <c r="R168" s="313"/>
      <c r="S168" s="313"/>
      <c r="T168" s="314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T168" s="18" t="s">
        <v>197</v>
      </c>
      <c r="AU168" s="18" t="s">
        <v>82</v>
      </c>
    </row>
    <row r="169" s="2" customFormat="1" ht="6.96" customHeight="1">
      <c r="A169" s="39"/>
      <c r="B169" s="67"/>
      <c r="C169" s="68"/>
      <c r="D169" s="68"/>
      <c r="E169" s="68"/>
      <c r="F169" s="68"/>
      <c r="G169" s="68"/>
      <c r="H169" s="68"/>
      <c r="I169" s="68"/>
      <c r="J169" s="68"/>
      <c r="K169" s="68"/>
      <c r="L169" s="45"/>
      <c r="M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</row>
  </sheetData>
  <sheetProtection sheet="1" autoFilter="0" formatColumns="0" formatRows="0" objects="1" scenarios="1" spinCount="100000" saltValue="6idHRP0T6OKnWjbwtVRc8He0YwyPvWKEIto4vufjaywsWrOYRHCfPcMV8aHcnh0d9TsuieYfgI8Q+JC2k7it/A==" hashValue="I6T1JMpULf6YiGjYrezODCOHezwSX3jjH4tRii5S66oOc9T3M+NwbK6ZSZCXtA+cO63TJrjGujkPJ/keBR8nMw==" algorithmName="SHA-512" password="CC35"/>
  <autoFilter ref="C122:K168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1:H111"/>
    <mergeCell ref="E113:H113"/>
    <mergeCell ref="E115:H115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105</v>
      </c>
    </row>
    <row r="3" s="1" customFormat="1" ht="6.96" customHeight="1">
      <c r="B3" s="147"/>
      <c r="C3" s="148"/>
      <c r="D3" s="148"/>
      <c r="E3" s="148"/>
      <c r="F3" s="148"/>
      <c r="G3" s="148"/>
      <c r="H3" s="148"/>
      <c r="I3" s="148"/>
      <c r="J3" s="148"/>
      <c r="K3" s="148"/>
      <c r="L3" s="21"/>
      <c r="AT3" s="18" t="s">
        <v>82</v>
      </c>
    </row>
    <row r="4" s="1" customFormat="1" ht="24.96" customHeight="1">
      <c r="B4" s="21"/>
      <c r="D4" s="149" t="s">
        <v>122</v>
      </c>
      <c r="L4" s="21"/>
      <c r="M4" s="150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51" t="s">
        <v>16</v>
      </c>
      <c r="L6" s="21"/>
    </row>
    <row r="7" s="1" customFormat="1" ht="16.5" customHeight="1">
      <c r="B7" s="21"/>
      <c r="E7" s="152" t="str">
        <f>'Rekapitulace stavby'!K6</f>
        <v>Nové Město pod Smrkem</v>
      </c>
      <c r="F7" s="151"/>
      <c r="G7" s="151"/>
      <c r="H7" s="151"/>
      <c r="L7" s="21"/>
    </row>
    <row r="8" s="1" customFormat="1" ht="12" customHeight="1">
      <c r="B8" s="21"/>
      <c r="D8" s="151" t="s">
        <v>123</v>
      </c>
      <c r="L8" s="21"/>
    </row>
    <row r="9" s="2" customFormat="1" ht="16.5" customHeight="1">
      <c r="A9" s="39"/>
      <c r="B9" s="45"/>
      <c r="C9" s="39"/>
      <c r="D9" s="39"/>
      <c r="E9" s="152" t="s">
        <v>124</v>
      </c>
      <c r="F9" s="39"/>
      <c r="G9" s="39"/>
      <c r="H9" s="39"/>
      <c r="I9" s="39"/>
      <c r="J9" s="39"/>
      <c r="K9" s="39"/>
      <c r="L9" s="64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 ht="12" customHeight="1">
      <c r="A10" s="39"/>
      <c r="B10" s="45"/>
      <c r="C10" s="39"/>
      <c r="D10" s="151" t="s">
        <v>125</v>
      </c>
      <c r="E10" s="39"/>
      <c r="F10" s="39"/>
      <c r="G10" s="39"/>
      <c r="H10" s="39"/>
      <c r="I10" s="39"/>
      <c r="J10" s="39"/>
      <c r="K10" s="39"/>
      <c r="L10" s="64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6.5" customHeight="1">
      <c r="A11" s="39"/>
      <c r="B11" s="45"/>
      <c r="C11" s="39"/>
      <c r="D11" s="39"/>
      <c r="E11" s="153" t="s">
        <v>5734</v>
      </c>
      <c r="F11" s="39"/>
      <c r="G11" s="39"/>
      <c r="H11" s="39"/>
      <c r="I11" s="39"/>
      <c r="J11" s="39"/>
      <c r="K11" s="39"/>
      <c r="L11" s="64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>
      <c r="A12" s="39"/>
      <c r="B12" s="45"/>
      <c r="C12" s="39"/>
      <c r="D12" s="39"/>
      <c r="E12" s="39"/>
      <c r="F12" s="39"/>
      <c r="G12" s="39"/>
      <c r="H12" s="39"/>
      <c r="I12" s="39"/>
      <c r="J12" s="39"/>
      <c r="K12" s="39"/>
      <c r="L12" s="64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2" customHeight="1">
      <c r="A13" s="39"/>
      <c r="B13" s="45"/>
      <c r="C13" s="39"/>
      <c r="D13" s="151" t="s">
        <v>18</v>
      </c>
      <c r="E13" s="39"/>
      <c r="F13" s="142" t="s">
        <v>1</v>
      </c>
      <c r="G13" s="39"/>
      <c r="H13" s="39"/>
      <c r="I13" s="151" t="s">
        <v>19</v>
      </c>
      <c r="J13" s="142" t="s">
        <v>1</v>
      </c>
      <c r="K13" s="39"/>
      <c r="L13" s="64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51" t="s">
        <v>20</v>
      </c>
      <c r="E14" s="39"/>
      <c r="F14" s="142" t="s">
        <v>127</v>
      </c>
      <c r="G14" s="39"/>
      <c r="H14" s="39"/>
      <c r="I14" s="151" t="s">
        <v>22</v>
      </c>
      <c r="J14" s="154" t="str">
        <f>'Rekapitulace stavby'!AN8</f>
        <v>8. 11. 2021</v>
      </c>
      <c r="K14" s="39"/>
      <c r="L14" s="64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0.8" customHeight="1">
      <c r="A15" s="39"/>
      <c r="B15" s="45"/>
      <c r="C15" s="39"/>
      <c r="D15" s="39"/>
      <c r="E15" s="39"/>
      <c r="F15" s="39"/>
      <c r="G15" s="39"/>
      <c r="H15" s="39"/>
      <c r="I15" s="39"/>
      <c r="J15" s="39"/>
      <c r="K15" s="39"/>
      <c r="L15" s="64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51" t="s">
        <v>24</v>
      </c>
      <c r="E16" s="39"/>
      <c r="F16" s="39"/>
      <c r="G16" s="39"/>
      <c r="H16" s="39"/>
      <c r="I16" s="151" t="s">
        <v>25</v>
      </c>
      <c r="J16" s="142" t="s">
        <v>128</v>
      </c>
      <c r="K16" s="39"/>
      <c r="L16" s="64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8" customHeight="1">
      <c r="A17" s="39"/>
      <c r="B17" s="45"/>
      <c r="C17" s="39"/>
      <c r="D17" s="39"/>
      <c r="E17" s="142" t="s">
        <v>129</v>
      </c>
      <c r="F17" s="39"/>
      <c r="G17" s="39"/>
      <c r="H17" s="39"/>
      <c r="I17" s="151" t="s">
        <v>26</v>
      </c>
      <c r="J17" s="142" t="s">
        <v>130</v>
      </c>
      <c r="K17" s="39"/>
      <c r="L17" s="64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6.96" customHeight="1">
      <c r="A18" s="39"/>
      <c r="B18" s="45"/>
      <c r="C18" s="39"/>
      <c r="D18" s="39"/>
      <c r="E18" s="39"/>
      <c r="F18" s="39"/>
      <c r="G18" s="39"/>
      <c r="H18" s="39"/>
      <c r="I18" s="39"/>
      <c r="J18" s="39"/>
      <c r="K18" s="39"/>
      <c r="L18" s="64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2" customHeight="1">
      <c r="A19" s="39"/>
      <c r="B19" s="45"/>
      <c r="C19" s="39"/>
      <c r="D19" s="151" t="s">
        <v>27</v>
      </c>
      <c r="E19" s="39"/>
      <c r="F19" s="39"/>
      <c r="G19" s="39"/>
      <c r="H19" s="39"/>
      <c r="I19" s="151" t="s">
        <v>25</v>
      </c>
      <c r="J19" s="34" t="str">
        <f>'Rekapitulace stavby'!AN13</f>
        <v>Vyplň údaj</v>
      </c>
      <c r="K19" s="39"/>
      <c r="L19" s="64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8" customHeight="1">
      <c r="A20" s="39"/>
      <c r="B20" s="45"/>
      <c r="C20" s="39"/>
      <c r="D20" s="39"/>
      <c r="E20" s="34" t="str">
        <f>'Rekapitulace stavby'!E14</f>
        <v>Vyplň údaj</v>
      </c>
      <c r="F20" s="142"/>
      <c r="G20" s="142"/>
      <c r="H20" s="142"/>
      <c r="I20" s="151" t="s">
        <v>26</v>
      </c>
      <c r="J20" s="34" t="str">
        <f>'Rekapitulace stavby'!AN14</f>
        <v>Vyplň údaj</v>
      </c>
      <c r="K20" s="39"/>
      <c r="L20" s="64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6.96" customHeight="1">
      <c r="A21" s="39"/>
      <c r="B21" s="45"/>
      <c r="C21" s="39"/>
      <c r="D21" s="39"/>
      <c r="E21" s="39"/>
      <c r="F21" s="39"/>
      <c r="G21" s="39"/>
      <c r="H21" s="39"/>
      <c r="I21" s="39"/>
      <c r="J21" s="39"/>
      <c r="K21" s="39"/>
      <c r="L21" s="64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2" customHeight="1">
      <c r="A22" s="39"/>
      <c r="B22" s="45"/>
      <c r="C22" s="39"/>
      <c r="D22" s="151" t="s">
        <v>29</v>
      </c>
      <c r="E22" s="39"/>
      <c r="F22" s="39"/>
      <c r="G22" s="39"/>
      <c r="H22" s="39"/>
      <c r="I22" s="151" t="s">
        <v>25</v>
      </c>
      <c r="J22" s="142" t="s">
        <v>131</v>
      </c>
      <c r="K22" s="39"/>
      <c r="L22" s="64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8" customHeight="1">
      <c r="A23" s="39"/>
      <c r="B23" s="45"/>
      <c r="C23" s="39"/>
      <c r="D23" s="39"/>
      <c r="E23" s="142" t="s">
        <v>132</v>
      </c>
      <c r="F23" s="39"/>
      <c r="G23" s="39"/>
      <c r="H23" s="39"/>
      <c r="I23" s="151" t="s">
        <v>26</v>
      </c>
      <c r="J23" s="142" t="s">
        <v>133</v>
      </c>
      <c r="K23" s="39"/>
      <c r="L23" s="64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6.96" customHeight="1">
      <c r="A24" s="39"/>
      <c r="B24" s="45"/>
      <c r="C24" s="39"/>
      <c r="D24" s="39"/>
      <c r="E24" s="39"/>
      <c r="F24" s="39"/>
      <c r="G24" s="39"/>
      <c r="H24" s="39"/>
      <c r="I24" s="39"/>
      <c r="J24" s="39"/>
      <c r="K24" s="39"/>
      <c r="L24" s="64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2" customHeight="1">
      <c r="A25" s="39"/>
      <c r="B25" s="45"/>
      <c r="C25" s="39"/>
      <c r="D25" s="151" t="s">
        <v>31</v>
      </c>
      <c r="E25" s="39"/>
      <c r="F25" s="39"/>
      <c r="G25" s="39"/>
      <c r="H25" s="39"/>
      <c r="I25" s="151" t="s">
        <v>25</v>
      </c>
      <c r="J25" s="142" t="s">
        <v>1</v>
      </c>
      <c r="K25" s="39"/>
      <c r="L25" s="64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8" customHeight="1">
      <c r="A26" s="39"/>
      <c r="B26" s="45"/>
      <c r="C26" s="39"/>
      <c r="D26" s="39"/>
      <c r="E26" s="142" t="s">
        <v>21</v>
      </c>
      <c r="F26" s="39"/>
      <c r="G26" s="39"/>
      <c r="H26" s="39"/>
      <c r="I26" s="151" t="s">
        <v>26</v>
      </c>
      <c r="J26" s="142" t="s">
        <v>1</v>
      </c>
      <c r="K26" s="39"/>
      <c r="L26" s="64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6.96" customHeight="1">
      <c r="A27" s="39"/>
      <c r="B27" s="45"/>
      <c r="C27" s="39"/>
      <c r="D27" s="39"/>
      <c r="E27" s="39"/>
      <c r="F27" s="39"/>
      <c r="G27" s="39"/>
      <c r="H27" s="39"/>
      <c r="I27" s="39"/>
      <c r="J27" s="39"/>
      <c r="K27" s="39"/>
      <c r="L27" s="64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2" customHeight="1">
      <c r="A28" s="39"/>
      <c r="B28" s="45"/>
      <c r="C28" s="39"/>
      <c r="D28" s="151" t="s">
        <v>32</v>
      </c>
      <c r="E28" s="39"/>
      <c r="F28" s="39"/>
      <c r="G28" s="39"/>
      <c r="H28" s="39"/>
      <c r="I28" s="39"/>
      <c r="J28" s="39"/>
      <c r="K28" s="39"/>
      <c r="L28" s="64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8" customFormat="1" ht="16.5" customHeight="1">
      <c r="A29" s="155"/>
      <c r="B29" s="156"/>
      <c r="C29" s="155"/>
      <c r="D29" s="155"/>
      <c r="E29" s="157" t="s">
        <v>1</v>
      </c>
      <c r="F29" s="157"/>
      <c r="G29" s="157"/>
      <c r="H29" s="157"/>
      <c r="I29" s="155"/>
      <c r="J29" s="155"/>
      <c r="K29" s="155"/>
      <c r="L29" s="158"/>
      <c r="S29" s="155"/>
      <c r="T29" s="155"/>
      <c r="U29" s="155"/>
      <c r="V29" s="155"/>
      <c r="W29" s="155"/>
      <c r="X29" s="155"/>
      <c r="Y29" s="155"/>
      <c r="Z29" s="155"/>
      <c r="AA29" s="155"/>
      <c r="AB29" s="155"/>
      <c r="AC29" s="155"/>
      <c r="AD29" s="155"/>
      <c r="AE29" s="155"/>
    </row>
    <row r="30" s="2" customFormat="1" ht="6.96" customHeight="1">
      <c r="A30" s="39"/>
      <c r="B30" s="45"/>
      <c r="C30" s="39"/>
      <c r="D30" s="39"/>
      <c r="E30" s="39"/>
      <c r="F30" s="39"/>
      <c r="G30" s="39"/>
      <c r="H30" s="39"/>
      <c r="I30" s="39"/>
      <c r="J30" s="39"/>
      <c r="K30" s="39"/>
      <c r="L30" s="64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9"/>
      <c r="E31" s="159"/>
      <c r="F31" s="159"/>
      <c r="G31" s="159"/>
      <c r="H31" s="159"/>
      <c r="I31" s="159"/>
      <c r="J31" s="159"/>
      <c r="K31" s="159"/>
      <c r="L31" s="64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25.44" customHeight="1">
      <c r="A32" s="39"/>
      <c r="B32" s="45"/>
      <c r="C32" s="39"/>
      <c r="D32" s="160" t="s">
        <v>33</v>
      </c>
      <c r="E32" s="39"/>
      <c r="F32" s="39"/>
      <c r="G32" s="39"/>
      <c r="H32" s="39"/>
      <c r="I32" s="39"/>
      <c r="J32" s="161">
        <f>ROUND(J133, 2)</f>
        <v>0</v>
      </c>
      <c r="K32" s="39"/>
      <c r="L32" s="64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6.96" customHeight="1">
      <c r="A33" s="39"/>
      <c r="B33" s="45"/>
      <c r="C33" s="39"/>
      <c r="D33" s="159"/>
      <c r="E33" s="159"/>
      <c r="F33" s="159"/>
      <c r="G33" s="159"/>
      <c r="H33" s="159"/>
      <c r="I33" s="159"/>
      <c r="J33" s="159"/>
      <c r="K33" s="159"/>
      <c r="L33" s="64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39"/>
      <c r="F34" s="162" t="s">
        <v>35</v>
      </c>
      <c r="G34" s="39"/>
      <c r="H34" s="39"/>
      <c r="I34" s="162" t="s">
        <v>34</v>
      </c>
      <c r="J34" s="162" t="s">
        <v>36</v>
      </c>
      <c r="K34" s="39"/>
      <c r="L34" s="64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14.4" customHeight="1">
      <c r="A35" s="39"/>
      <c r="B35" s="45"/>
      <c r="C35" s="39"/>
      <c r="D35" s="163" t="s">
        <v>37</v>
      </c>
      <c r="E35" s="151" t="s">
        <v>38</v>
      </c>
      <c r="F35" s="164">
        <f>ROUND((SUM(BE133:BE419)),  2)</f>
        <v>0</v>
      </c>
      <c r="G35" s="39"/>
      <c r="H35" s="39"/>
      <c r="I35" s="165">
        <v>0.20999999999999999</v>
      </c>
      <c r="J35" s="164">
        <f>ROUND(((SUM(BE133:BE419))*I35),  2)</f>
        <v>0</v>
      </c>
      <c r="K35" s="39"/>
      <c r="L35" s="64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151" t="s">
        <v>39</v>
      </c>
      <c r="F36" s="164">
        <f>ROUND((SUM(BF133:BF419)),  2)</f>
        <v>0</v>
      </c>
      <c r="G36" s="39"/>
      <c r="H36" s="39"/>
      <c r="I36" s="165">
        <v>0.14999999999999999</v>
      </c>
      <c r="J36" s="164">
        <f>ROUND(((SUM(BF133:BF419))*I36),  2)</f>
        <v>0</v>
      </c>
      <c r="K36" s="39"/>
      <c r="L36" s="64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51" t="s">
        <v>40</v>
      </c>
      <c r="F37" s="164">
        <f>ROUND((SUM(BG133:BG419)),  2)</f>
        <v>0</v>
      </c>
      <c r="G37" s="39"/>
      <c r="H37" s="39"/>
      <c r="I37" s="165">
        <v>0.20999999999999999</v>
      </c>
      <c r="J37" s="164">
        <f>0</f>
        <v>0</v>
      </c>
      <c r="K37" s="39"/>
      <c r="L37" s="64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hidden="1" s="2" customFormat="1" ht="14.4" customHeight="1">
      <c r="A38" s="39"/>
      <c r="B38" s="45"/>
      <c r="C38" s="39"/>
      <c r="D38" s="39"/>
      <c r="E38" s="151" t="s">
        <v>41</v>
      </c>
      <c r="F38" s="164">
        <f>ROUND((SUM(BH133:BH419)),  2)</f>
        <v>0</v>
      </c>
      <c r="G38" s="39"/>
      <c r="H38" s="39"/>
      <c r="I38" s="165">
        <v>0.14999999999999999</v>
      </c>
      <c r="J38" s="164">
        <f>0</f>
        <v>0</v>
      </c>
      <c r="K38" s="39"/>
      <c r="L38" s="64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51" t="s">
        <v>42</v>
      </c>
      <c r="F39" s="164">
        <f>ROUND((SUM(BI133:BI419)),  2)</f>
        <v>0</v>
      </c>
      <c r="G39" s="39"/>
      <c r="H39" s="39"/>
      <c r="I39" s="165">
        <v>0</v>
      </c>
      <c r="J39" s="164">
        <f>0</f>
        <v>0</v>
      </c>
      <c r="K39" s="39"/>
      <c r="L39" s="64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6.96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64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2" customFormat="1" ht="25.44" customHeight="1">
      <c r="A41" s="39"/>
      <c r="B41" s="45"/>
      <c r="C41" s="166"/>
      <c r="D41" s="167" t="s">
        <v>43</v>
      </c>
      <c r="E41" s="168"/>
      <c r="F41" s="168"/>
      <c r="G41" s="169" t="s">
        <v>44</v>
      </c>
      <c r="H41" s="170" t="s">
        <v>45</v>
      </c>
      <c r="I41" s="168"/>
      <c r="J41" s="171">
        <f>SUM(J32:J39)</f>
        <v>0</v>
      </c>
      <c r="K41" s="172"/>
      <c r="L41" s="64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14.4" customHeight="1">
      <c r="A42" s="39"/>
      <c r="B42" s="45"/>
      <c r="C42" s="39"/>
      <c r="D42" s="39"/>
      <c r="E42" s="39"/>
      <c r="F42" s="39"/>
      <c r="G42" s="39"/>
      <c r="H42" s="39"/>
      <c r="I42" s="39"/>
      <c r="J42" s="39"/>
      <c r="K42" s="39"/>
      <c r="L42" s="64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64"/>
      <c r="D50" s="173" t="s">
        <v>46</v>
      </c>
      <c r="E50" s="174"/>
      <c r="F50" s="174"/>
      <c r="G50" s="173" t="s">
        <v>47</v>
      </c>
      <c r="H50" s="174"/>
      <c r="I50" s="174"/>
      <c r="J50" s="174"/>
      <c r="K50" s="174"/>
      <c r="L50" s="64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75" t="s">
        <v>48</v>
      </c>
      <c r="E61" s="176"/>
      <c r="F61" s="177" t="s">
        <v>49</v>
      </c>
      <c r="G61" s="175" t="s">
        <v>48</v>
      </c>
      <c r="H61" s="176"/>
      <c r="I61" s="176"/>
      <c r="J61" s="178" t="s">
        <v>49</v>
      </c>
      <c r="K61" s="176"/>
      <c r="L61" s="64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73" t="s">
        <v>50</v>
      </c>
      <c r="E65" s="179"/>
      <c r="F65" s="179"/>
      <c r="G65" s="173" t="s">
        <v>51</v>
      </c>
      <c r="H65" s="179"/>
      <c r="I65" s="179"/>
      <c r="J65" s="179"/>
      <c r="K65" s="179"/>
      <c r="L65" s="64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75" t="s">
        <v>48</v>
      </c>
      <c r="E76" s="176"/>
      <c r="F76" s="177" t="s">
        <v>49</v>
      </c>
      <c r="G76" s="175" t="s">
        <v>48</v>
      </c>
      <c r="H76" s="176"/>
      <c r="I76" s="176"/>
      <c r="J76" s="178" t="s">
        <v>49</v>
      </c>
      <c r="K76" s="176"/>
      <c r="L76" s="64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80"/>
      <c r="C77" s="181"/>
      <c r="D77" s="181"/>
      <c r="E77" s="181"/>
      <c r="F77" s="181"/>
      <c r="G77" s="181"/>
      <c r="H77" s="181"/>
      <c r="I77" s="181"/>
      <c r="J77" s="181"/>
      <c r="K77" s="181"/>
      <c r="L77" s="64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s="2" customFormat="1" ht="6.96" customHeight="1">
      <c r="A81" s="39"/>
      <c r="B81" s="182"/>
      <c r="C81" s="183"/>
      <c r="D81" s="183"/>
      <c r="E81" s="183"/>
      <c r="F81" s="183"/>
      <c r="G81" s="183"/>
      <c r="H81" s="183"/>
      <c r="I81" s="183"/>
      <c r="J81" s="183"/>
      <c r="K81" s="183"/>
      <c r="L81" s="64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24.96" customHeight="1">
      <c r="A82" s="39"/>
      <c r="B82" s="40"/>
      <c r="C82" s="24" t="s">
        <v>134</v>
      </c>
      <c r="D82" s="41"/>
      <c r="E82" s="41"/>
      <c r="F82" s="41"/>
      <c r="G82" s="41"/>
      <c r="H82" s="41"/>
      <c r="I82" s="41"/>
      <c r="J82" s="41"/>
      <c r="K82" s="41"/>
      <c r="L82" s="64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64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2" customHeight="1">
      <c r="A84" s="39"/>
      <c r="B84" s="40"/>
      <c r="C84" s="33" t="s">
        <v>16</v>
      </c>
      <c r="D84" s="41"/>
      <c r="E84" s="41"/>
      <c r="F84" s="41"/>
      <c r="G84" s="41"/>
      <c r="H84" s="41"/>
      <c r="I84" s="41"/>
      <c r="J84" s="41"/>
      <c r="K84" s="41"/>
      <c r="L84" s="64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6.5" customHeight="1">
      <c r="A85" s="39"/>
      <c r="B85" s="40"/>
      <c r="C85" s="41"/>
      <c r="D85" s="41"/>
      <c r="E85" s="184" t="str">
        <f>E7</f>
        <v>Nové Město pod Smrkem</v>
      </c>
      <c r="F85" s="33"/>
      <c r="G85" s="33"/>
      <c r="H85" s="33"/>
      <c r="I85" s="41"/>
      <c r="J85" s="41"/>
      <c r="K85" s="41"/>
      <c r="L85" s="64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1" customFormat="1" ht="12" customHeight="1">
      <c r="B86" s="22"/>
      <c r="C86" s="33" t="s">
        <v>123</v>
      </c>
      <c r="D86" s="23"/>
      <c r="E86" s="23"/>
      <c r="F86" s="23"/>
      <c r="G86" s="23"/>
      <c r="H86" s="23"/>
      <c r="I86" s="23"/>
      <c r="J86" s="23"/>
      <c r="K86" s="23"/>
      <c r="L86" s="21"/>
    </row>
    <row r="87" s="2" customFormat="1" ht="16.5" customHeight="1">
      <c r="A87" s="39"/>
      <c r="B87" s="40"/>
      <c r="C87" s="41"/>
      <c r="D87" s="41"/>
      <c r="E87" s="184" t="s">
        <v>124</v>
      </c>
      <c r="F87" s="41"/>
      <c r="G87" s="41"/>
      <c r="H87" s="41"/>
      <c r="I87" s="41"/>
      <c r="J87" s="41"/>
      <c r="K87" s="41"/>
      <c r="L87" s="64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12" customHeight="1">
      <c r="A88" s="39"/>
      <c r="B88" s="40"/>
      <c r="C88" s="33" t="s">
        <v>125</v>
      </c>
      <c r="D88" s="41"/>
      <c r="E88" s="41"/>
      <c r="F88" s="41"/>
      <c r="G88" s="41"/>
      <c r="H88" s="41"/>
      <c r="I88" s="41"/>
      <c r="J88" s="41"/>
      <c r="K88" s="41"/>
      <c r="L88" s="64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6.5" customHeight="1">
      <c r="A89" s="39"/>
      <c r="B89" s="40"/>
      <c r="C89" s="41"/>
      <c r="D89" s="41"/>
      <c r="E89" s="77" t="str">
        <f>E11</f>
        <v>SO 10_7 - Elektroinstalace</v>
      </c>
      <c r="F89" s="41"/>
      <c r="G89" s="41"/>
      <c r="H89" s="41"/>
      <c r="I89" s="41"/>
      <c r="J89" s="41"/>
      <c r="K89" s="41"/>
      <c r="L89" s="64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64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12" customHeight="1">
      <c r="A91" s="39"/>
      <c r="B91" s="40"/>
      <c r="C91" s="33" t="s">
        <v>20</v>
      </c>
      <c r="D91" s="41"/>
      <c r="E91" s="41"/>
      <c r="F91" s="28" t="str">
        <f>F14</f>
        <v>č.p. 1690, 1691/5, 1691/1, 1691/9</v>
      </c>
      <c r="G91" s="41"/>
      <c r="H91" s="41"/>
      <c r="I91" s="33" t="s">
        <v>22</v>
      </c>
      <c r="J91" s="80" t="str">
        <f>IF(J14="","",J14)</f>
        <v>8. 11. 2021</v>
      </c>
      <c r="K91" s="41"/>
      <c r="L91" s="64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6.96" customHeight="1">
      <c r="A92" s="39"/>
      <c r="B92" s="40"/>
      <c r="C92" s="41"/>
      <c r="D92" s="41"/>
      <c r="E92" s="41"/>
      <c r="F92" s="41"/>
      <c r="G92" s="41"/>
      <c r="H92" s="41"/>
      <c r="I92" s="41"/>
      <c r="J92" s="41"/>
      <c r="K92" s="41"/>
      <c r="L92" s="64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2" customFormat="1" ht="40.05" customHeight="1">
      <c r="A93" s="39"/>
      <c r="B93" s="40"/>
      <c r="C93" s="33" t="s">
        <v>24</v>
      </c>
      <c r="D93" s="41"/>
      <c r="E93" s="41"/>
      <c r="F93" s="28" t="str">
        <f>E17</f>
        <v>Správa železnic, so, Dlážděná 1003/7, Praha</v>
      </c>
      <c r="G93" s="41"/>
      <c r="H93" s="41"/>
      <c r="I93" s="33" t="s">
        <v>29</v>
      </c>
      <c r="J93" s="37" t="str">
        <f>E23</f>
        <v>PRODIN a.s., K Vápence 2745, Pardubice</v>
      </c>
      <c r="K93" s="41"/>
      <c r="L93" s="64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="2" customFormat="1" ht="15.15" customHeight="1">
      <c r="A94" s="39"/>
      <c r="B94" s="40"/>
      <c r="C94" s="33" t="s">
        <v>27</v>
      </c>
      <c r="D94" s="41"/>
      <c r="E94" s="41"/>
      <c r="F94" s="28" t="str">
        <f>IF(E20="","",E20)</f>
        <v>Vyplň údaj</v>
      </c>
      <c r="G94" s="41"/>
      <c r="H94" s="41"/>
      <c r="I94" s="33" t="s">
        <v>31</v>
      </c>
      <c r="J94" s="37" t="str">
        <f>E26</f>
        <v xml:space="preserve"> </v>
      </c>
      <c r="K94" s="41"/>
      <c r="L94" s="64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64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s="2" customFormat="1" ht="29.28" customHeight="1">
      <c r="A96" s="39"/>
      <c r="B96" s="40"/>
      <c r="C96" s="185" t="s">
        <v>135</v>
      </c>
      <c r="D96" s="186"/>
      <c r="E96" s="186"/>
      <c r="F96" s="186"/>
      <c r="G96" s="186"/>
      <c r="H96" s="186"/>
      <c r="I96" s="186"/>
      <c r="J96" s="187" t="s">
        <v>136</v>
      </c>
      <c r="K96" s="186"/>
      <c r="L96" s="64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</row>
    <row r="97" s="2" customFormat="1" ht="10.32" customHeight="1">
      <c r="A97" s="39"/>
      <c r="B97" s="40"/>
      <c r="C97" s="41"/>
      <c r="D97" s="41"/>
      <c r="E97" s="41"/>
      <c r="F97" s="41"/>
      <c r="G97" s="41"/>
      <c r="H97" s="41"/>
      <c r="I97" s="41"/>
      <c r="J97" s="41"/>
      <c r="K97" s="41"/>
      <c r="L97" s="64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</row>
    <row r="98" s="2" customFormat="1" ht="22.8" customHeight="1">
      <c r="A98" s="39"/>
      <c r="B98" s="40"/>
      <c r="C98" s="188" t="s">
        <v>137</v>
      </c>
      <c r="D98" s="41"/>
      <c r="E98" s="41"/>
      <c r="F98" s="41"/>
      <c r="G98" s="41"/>
      <c r="H98" s="41"/>
      <c r="I98" s="41"/>
      <c r="J98" s="111">
        <f>J133</f>
        <v>0</v>
      </c>
      <c r="K98" s="41"/>
      <c r="L98" s="64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U98" s="18" t="s">
        <v>138</v>
      </c>
    </row>
    <row r="99" s="9" customFormat="1" ht="24.96" customHeight="1">
      <c r="A99" s="9"/>
      <c r="B99" s="189"/>
      <c r="C99" s="190"/>
      <c r="D99" s="191" t="s">
        <v>5735</v>
      </c>
      <c r="E99" s="192"/>
      <c r="F99" s="192"/>
      <c r="G99" s="192"/>
      <c r="H99" s="192"/>
      <c r="I99" s="192"/>
      <c r="J99" s="193">
        <f>J134</f>
        <v>0</v>
      </c>
      <c r="K99" s="190"/>
      <c r="L99" s="194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9" customFormat="1" ht="24.96" customHeight="1">
      <c r="A100" s="9"/>
      <c r="B100" s="189"/>
      <c r="C100" s="190"/>
      <c r="D100" s="191" t="s">
        <v>5736</v>
      </c>
      <c r="E100" s="192"/>
      <c r="F100" s="192"/>
      <c r="G100" s="192"/>
      <c r="H100" s="192"/>
      <c r="I100" s="192"/>
      <c r="J100" s="193">
        <f>J153</f>
        <v>0</v>
      </c>
      <c r="K100" s="190"/>
      <c r="L100" s="194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9" customFormat="1" ht="24.96" customHeight="1">
      <c r="A101" s="9"/>
      <c r="B101" s="189"/>
      <c r="C101" s="190"/>
      <c r="D101" s="191" t="s">
        <v>5737</v>
      </c>
      <c r="E101" s="192"/>
      <c r="F101" s="192"/>
      <c r="G101" s="192"/>
      <c r="H101" s="192"/>
      <c r="I101" s="192"/>
      <c r="J101" s="193">
        <f>J169</f>
        <v>0</v>
      </c>
      <c r="K101" s="190"/>
      <c r="L101" s="194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89"/>
      <c r="C102" s="190"/>
      <c r="D102" s="191" t="s">
        <v>5738</v>
      </c>
      <c r="E102" s="192"/>
      <c r="F102" s="192"/>
      <c r="G102" s="192"/>
      <c r="H102" s="192"/>
      <c r="I102" s="192"/>
      <c r="J102" s="193">
        <f>J196</f>
        <v>0</v>
      </c>
      <c r="K102" s="190"/>
      <c r="L102" s="194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89"/>
      <c r="C103" s="190"/>
      <c r="D103" s="191" t="s">
        <v>5739</v>
      </c>
      <c r="E103" s="192"/>
      <c r="F103" s="192"/>
      <c r="G103" s="192"/>
      <c r="H103" s="192"/>
      <c r="I103" s="192"/>
      <c r="J103" s="193">
        <f>J231</f>
        <v>0</v>
      </c>
      <c r="K103" s="190"/>
      <c r="L103" s="194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9" customFormat="1" ht="24.96" customHeight="1">
      <c r="A104" s="9"/>
      <c r="B104" s="189"/>
      <c r="C104" s="190"/>
      <c r="D104" s="191" t="s">
        <v>5740</v>
      </c>
      <c r="E104" s="192"/>
      <c r="F104" s="192"/>
      <c r="G104" s="192"/>
      <c r="H104" s="192"/>
      <c r="I104" s="192"/>
      <c r="J104" s="193">
        <f>J262</f>
        <v>0</v>
      </c>
      <c r="K104" s="190"/>
      <c r="L104" s="194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9" customFormat="1" ht="24.96" customHeight="1">
      <c r="A105" s="9"/>
      <c r="B105" s="189"/>
      <c r="C105" s="190"/>
      <c r="D105" s="191" t="s">
        <v>5741</v>
      </c>
      <c r="E105" s="192"/>
      <c r="F105" s="192"/>
      <c r="G105" s="192"/>
      <c r="H105" s="192"/>
      <c r="I105" s="192"/>
      <c r="J105" s="193">
        <f>J265</f>
        <v>0</v>
      </c>
      <c r="K105" s="190"/>
      <c r="L105" s="194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="9" customFormat="1" ht="24.96" customHeight="1">
      <c r="A106" s="9"/>
      <c r="B106" s="189"/>
      <c r="C106" s="190"/>
      <c r="D106" s="191" t="s">
        <v>5742</v>
      </c>
      <c r="E106" s="192"/>
      <c r="F106" s="192"/>
      <c r="G106" s="192"/>
      <c r="H106" s="192"/>
      <c r="I106" s="192"/>
      <c r="J106" s="193">
        <f>J269</f>
        <v>0</v>
      </c>
      <c r="K106" s="190"/>
      <c r="L106" s="194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</row>
    <row r="107" s="9" customFormat="1" ht="24.96" customHeight="1">
      <c r="A107" s="9"/>
      <c r="B107" s="189"/>
      <c r="C107" s="190"/>
      <c r="D107" s="191" t="s">
        <v>5743</v>
      </c>
      <c r="E107" s="192"/>
      <c r="F107" s="192"/>
      <c r="G107" s="192"/>
      <c r="H107" s="192"/>
      <c r="I107" s="192"/>
      <c r="J107" s="193">
        <f>J288</f>
        <v>0</v>
      </c>
      <c r="K107" s="190"/>
      <c r="L107" s="194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="9" customFormat="1" ht="24.96" customHeight="1">
      <c r="A108" s="9"/>
      <c r="B108" s="189"/>
      <c r="C108" s="190"/>
      <c r="D108" s="191" t="s">
        <v>5744</v>
      </c>
      <c r="E108" s="192"/>
      <c r="F108" s="192"/>
      <c r="G108" s="192"/>
      <c r="H108" s="192"/>
      <c r="I108" s="192"/>
      <c r="J108" s="193">
        <f>J336</f>
        <v>0</v>
      </c>
      <c r="K108" s="190"/>
      <c r="L108" s="194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</row>
    <row r="109" s="9" customFormat="1" ht="24.96" customHeight="1">
      <c r="A109" s="9"/>
      <c r="B109" s="189"/>
      <c r="C109" s="190"/>
      <c r="D109" s="191" t="s">
        <v>5745</v>
      </c>
      <c r="E109" s="192"/>
      <c r="F109" s="192"/>
      <c r="G109" s="192"/>
      <c r="H109" s="192"/>
      <c r="I109" s="192"/>
      <c r="J109" s="193">
        <f>J343</f>
        <v>0</v>
      </c>
      <c r="K109" s="190"/>
      <c r="L109" s="194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</row>
    <row r="110" s="10" customFormat="1" ht="19.92" customHeight="1">
      <c r="A110" s="10"/>
      <c r="B110" s="195"/>
      <c r="C110" s="134"/>
      <c r="D110" s="196" t="s">
        <v>5746</v>
      </c>
      <c r="E110" s="197"/>
      <c r="F110" s="197"/>
      <c r="G110" s="197"/>
      <c r="H110" s="197"/>
      <c r="I110" s="197"/>
      <c r="J110" s="198">
        <f>J344</f>
        <v>0</v>
      </c>
      <c r="K110" s="134"/>
      <c r="L110" s="199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10" customFormat="1" ht="19.92" customHeight="1">
      <c r="A111" s="10"/>
      <c r="B111" s="195"/>
      <c r="C111" s="134"/>
      <c r="D111" s="196" t="s">
        <v>5747</v>
      </c>
      <c r="E111" s="197"/>
      <c r="F111" s="197"/>
      <c r="G111" s="197"/>
      <c r="H111" s="197"/>
      <c r="I111" s="197"/>
      <c r="J111" s="198">
        <f>J393</f>
        <v>0</v>
      </c>
      <c r="K111" s="134"/>
      <c r="L111" s="199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</row>
    <row r="112" s="2" customFormat="1" ht="21.84" customHeight="1">
      <c r="A112" s="39"/>
      <c r="B112" s="40"/>
      <c r="C112" s="41"/>
      <c r="D112" s="41"/>
      <c r="E112" s="41"/>
      <c r="F112" s="41"/>
      <c r="G112" s="41"/>
      <c r="H112" s="41"/>
      <c r="I112" s="41"/>
      <c r="J112" s="41"/>
      <c r="K112" s="41"/>
      <c r="L112" s="64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</row>
    <row r="113" s="2" customFormat="1" ht="6.96" customHeight="1">
      <c r="A113" s="39"/>
      <c r="B113" s="67"/>
      <c r="C113" s="68"/>
      <c r="D113" s="68"/>
      <c r="E113" s="68"/>
      <c r="F113" s="68"/>
      <c r="G113" s="68"/>
      <c r="H113" s="68"/>
      <c r="I113" s="68"/>
      <c r="J113" s="68"/>
      <c r="K113" s="68"/>
      <c r="L113" s="64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</row>
    <row r="117" s="2" customFormat="1" ht="6.96" customHeight="1">
      <c r="A117" s="39"/>
      <c r="B117" s="69"/>
      <c r="C117" s="70"/>
      <c r="D117" s="70"/>
      <c r="E117" s="70"/>
      <c r="F117" s="70"/>
      <c r="G117" s="70"/>
      <c r="H117" s="70"/>
      <c r="I117" s="70"/>
      <c r="J117" s="70"/>
      <c r="K117" s="70"/>
      <c r="L117" s="64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</row>
    <row r="118" s="2" customFormat="1" ht="24.96" customHeight="1">
      <c r="A118" s="39"/>
      <c r="B118" s="40"/>
      <c r="C118" s="24" t="s">
        <v>174</v>
      </c>
      <c r="D118" s="41"/>
      <c r="E118" s="41"/>
      <c r="F118" s="41"/>
      <c r="G118" s="41"/>
      <c r="H118" s="41"/>
      <c r="I118" s="41"/>
      <c r="J118" s="41"/>
      <c r="K118" s="41"/>
      <c r="L118" s="64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</row>
    <row r="119" s="2" customFormat="1" ht="6.96" customHeight="1">
      <c r="A119" s="39"/>
      <c r="B119" s="40"/>
      <c r="C119" s="41"/>
      <c r="D119" s="41"/>
      <c r="E119" s="41"/>
      <c r="F119" s="41"/>
      <c r="G119" s="41"/>
      <c r="H119" s="41"/>
      <c r="I119" s="41"/>
      <c r="J119" s="41"/>
      <c r="K119" s="41"/>
      <c r="L119" s="64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</row>
    <row r="120" s="2" customFormat="1" ht="12" customHeight="1">
      <c r="A120" s="39"/>
      <c r="B120" s="40"/>
      <c r="C120" s="33" t="s">
        <v>16</v>
      </c>
      <c r="D120" s="41"/>
      <c r="E120" s="41"/>
      <c r="F120" s="41"/>
      <c r="G120" s="41"/>
      <c r="H120" s="41"/>
      <c r="I120" s="41"/>
      <c r="J120" s="41"/>
      <c r="K120" s="41"/>
      <c r="L120" s="64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</row>
    <row r="121" s="2" customFormat="1" ht="16.5" customHeight="1">
      <c r="A121" s="39"/>
      <c r="B121" s="40"/>
      <c r="C121" s="41"/>
      <c r="D121" s="41"/>
      <c r="E121" s="184" t="str">
        <f>E7</f>
        <v>Nové Město pod Smrkem</v>
      </c>
      <c r="F121" s="33"/>
      <c r="G121" s="33"/>
      <c r="H121" s="33"/>
      <c r="I121" s="41"/>
      <c r="J121" s="41"/>
      <c r="K121" s="41"/>
      <c r="L121" s="64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</row>
    <row r="122" s="1" customFormat="1" ht="12" customHeight="1">
      <c r="B122" s="22"/>
      <c r="C122" s="33" t="s">
        <v>123</v>
      </c>
      <c r="D122" s="23"/>
      <c r="E122" s="23"/>
      <c r="F122" s="23"/>
      <c r="G122" s="23"/>
      <c r="H122" s="23"/>
      <c r="I122" s="23"/>
      <c r="J122" s="23"/>
      <c r="K122" s="23"/>
      <c r="L122" s="21"/>
    </row>
    <row r="123" s="2" customFormat="1" ht="16.5" customHeight="1">
      <c r="A123" s="39"/>
      <c r="B123" s="40"/>
      <c r="C123" s="41"/>
      <c r="D123" s="41"/>
      <c r="E123" s="184" t="s">
        <v>124</v>
      </c>
      <c r="F123" s="41"/>
      <c r="G123" s="41"/>
      <c r="H123" s="41"/>
      <c r="I123" s="41"/>
      <c r="J123" s="41"/>
      <c r="K123" s="41"/>
      <c r="L123" s="64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</row>
    <row r="124" s="2" customFormat="1" ht="12" customHeight="1">
      <c r="A124" s="39"/>
      <c r="B124" s="40"/>
      <c r="C124" s="33" t="s">
        <v>125</v>
      </c>
      <c r="D124" s="41"/>
      <c r="E124" s="41"/>
      <c r="F124" s="41"/>
      <c r="G124" s="41"/>
      <c r="H124" s="41"/>
      <c r="I124" s="41"/>
      <c r="J124" s="41"/>
      <c r="K124" s="41"/>
      <c r="L124" s="64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</row>
    <row r="125" s="2" customFormat="1" ht="16.5" customHeight="1">
      <c r="A125" s="39"/>
      <c r="B125" s="40"/>
      <c r="C125" s="41"/>
      <c r="D125" s="41"/>
      <c r="E125" s="77" t="str">
        <f>E11</f>
        <v>SO 10_7 - Elektroinstalace</v>
      </c>
      <c r="F125" s="41"/>
      <c r="G125" s="41"/>
      <c r="H125" s="41"/>
      <c r="I125" s="41"/>
      <c r="J125" s="41"/>
      <c r="K125" s="41"/>
      <c r="L125" s="64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</row>
    <row r="126" s="2" customFormat="1" ht="6.96" customHeight="1">
      <c r="A126" s="39"/>
      <c r="B126" s="40"/>
      <c r="C126" s="41"/>
      <c r="D126" s="41"/>
      <c r="E126" s="41"/>
      <c r="F126" s="41"/>
      <c r="G126" s="41"/>
      <c r="H126" s="41"/>
      <c r="I126" s="41"/>
      <c r="J126" s="41"/>
      <c r="K126" s="41"/>
      <c r="L126" s="64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</row>
    <row r="127" s="2" customFormat="1" ht="12" customHeight="1">
      <c r="A127" s="39"/>
      <c r="B127" s="40"/>
      <c r="C127" s="33" t="s">
        <v>20</v>
      </c>
      <c r="D127" s="41"/>
      <c r="E127" s="41"/>
      <c r="F127" s="28" t="str">
        <f>F14</f>
        <v>č.p. 1690, 1691/5, 1691/1, 1691/9</v>
      </c>
      <c r="G127" s="41"/>
      <c r="H127" s="41"/>
      <c r="I127" s="33" t="s">
        <v>22</v>
      </c>
      <c r="J127" s="80" t="str">
        <f>IF(J14="","",J14)</f>
        <v>8. 11. 2021</v>
      </c>
      <c r="K127" s="41"/>
      <c r="L127" s="64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</row>
    <row r="128" s="2" customFormat="1" ht="6.96" customHeight="1">
      <c r="A128" s="39"/>
      <c r="B128" s="40"/>
      <c r="C128" s="41"/>
      <c r="D128" s="41"/>
      <c r="E128" s="41"/>
      <c r="F128" s="41"/>
      <c r="G128" s="41"/>
      <c r="H128" s="41"/>
      <c r="I128" s="41"/>
      <c r="J128" s="41"/>
      <c r="K128" s="41"/>
      <c r="L128" s="64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</row>
    <row r="129" s="2" customFormat="1" ht="40.05" customHeight="1">
      <c r="A129" s="39"/>
      <c r="B129" s="40"/>
      <c r="C129" s="33" t="s">
        <v>24</v>
      </c>
      <c r="D129" s="41"/>
      <c r="E129" s="41"/>
      <c r="F129" s="28" t="str">
        <f>E17</f>
        <v>Správa železnic, so, Dlážděná 1003/7, Praha</v>
      </c>
      <c r="G129" s="41"/>
      <c r="H129" s="41"/>
      <c r="I129" s="33" t="s">
        <v>29</v>
      </c>
      <c r="J129" s="37" t="str">
        <f>E23</f>
        <v>PRODIN a.s., K Vápence 2745, Pardubice</v>
      </c>
      <c r="K129" s="41"/>
      <c r="L129" s="64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</row>
    <row r="130" s="2" customFormat="1" ht="15.15" customHeight="1">
      <c r="A130" s="39"/>
      <c r="B130" s="40"/>
      <c r="C130" s="33" t="s">
        <v>27</v>
      </c>
      <c r="D130" s="41"/>
      <c r="E130" s="41"/>
      <c r="F130" s="28" t="str">
        <f>IF(E20="","",E20)</f>
        <v>Vyplň údaj</v>
      </c>
      <c r="G130" s="41"/>
      <c r="H130" s="41"/>
      <c r="I130" s="33" t="s">
        <v>31</v>
      </c>
      <c r="J130" s="37" t="str">
        <f>E26</f>
        <v xml:space="preserve"> </v>
      </c>
      <c r="K130" s="41"/>
      <c r="L130" s="64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</row>
    <row r="131" s="2" customFormat="1" ht="10.32" customHeight="1">
      <c r="A131" s="39"/>
      <c r="B131" s="40"/>
      <c r="C131" s="41"/>
      <c r="D131" s="41"/>
      <c r="E131" s="41"/>
      <c r="F131" s="41"/>
      <c r="G131" s="41"/>
      <c r="H131" s="41"/>
      <c r="I131" s="41"/>
      <c r="J131" s="41"/>
      <c r="K131" s="41"/>
      <c r="L131" s="64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</row>
    <row r="132" s="11" customFormat="1" ht="29.28" customHeight="1">
      <c r="A132" s="200"/>
      <c r="B132" s="201"/>
      <c r="C132" s="202" t="s">
        <v>175</v>
      </c>
      <c r="D132" s="203" t="s">
        <v>58</v>
      </c>
      <c r="E132" s="203" t="s">
        <v>54</v>
      </c>
      <c r="F132" s="203" t="s">
        <v>55</v>
      </c>
      <c r="G132" s="203" t="s">
        <v>176</v>
      </c>
      <c r="H132" s="203" t="s">
        <v>177</v>
      </c>
      <c r="I132" s="203" t="s">
        <v>178</v>
      </c>
      <c r="J132" s="204" t="s">
        <v>136</v>
      </c>
      <c r="K132" s="205" t="s">
        <v>179</v>
      </c>
      <c r="L132" s="206"/>
      <c r="M132" s="101" t="s">
        <v>1</v>
      </c>
      <c r="N132" s="102" t="s">
        <v>37</v>
      </c>
      <c r="O132" s="102" t="s">
        <v>180</v>
      </c>
      <c r="P132" s="102" t="s">
        <v>181</v>
      </c>
      <c r="Q132" s="102" t="s">
        <v>182</v>
      </c>
      <c r="R132" s="102" t="s">
        <v>183</v>
      </c>
      <c r="S132" s="102" t="s">
        <v>184</v>
      </c>
      <c r="T132" s="103" t="s">
        <v>185</v>
      </c>
      <c r="U132" s="200"/>
      <c r="V132" s="200"/>
      <c r="W132" s="200"/>
      <c r="X132" s="200"/>
      <c r="Y132" s="200"/>
      <c r="Z132" s="200"/>
      <c r="AA132" s="200"/>
      <c r="AB132" s="200"/>
      <c r="AC132" s="200"/>
      <c r="AD132" s="200"/>
      <c r="AE132" s="200"/>
    </row>
    <row r="133" s="2" customFormat="1" ht="22.8" customHeight="1">
      <c r="A133" s="39"/>
      <c r="B133" s="40"/>
      <c r="C133" s="108" t="s">
        <v>186</v>
      </c>
      <c r="D133" s="41"/>
      <c r="E133" s="41"/>
      <c r="F133" s="41"/>
      <c r="G133" s="41"/>
      <c r="H133" s="41"/>
      <c r="I133" s="41"/>
      <c r="J133" s="207">
        <f>BK133</f>
        <v>0</v>
      </c>
      <c r="K133" s="41"/>
      <c r="L133" s="45"/>
      <c r="M133" s="104"/>
      <c r="N133" s="208"/>
      <c r="O133" s="105"/>
      <c r="P133" s="209">
        <f>P134+P153+P169+P196+P231+P262+P265+P269+P288+P336+P343</f>
        <v>0</v>
      </c>
      <c r="Q133" s="105"/>
      <c r="R133" s="209">
        <f>R134+R153+R169+R196+R231+R262+R265+R269+R288+R336+R343</f>
        <v>0</v>
      </c>
      <c r="S133" s="105"/>
      <c r="T133" s="210">
        <f>T134+T153+T169+T196+T231+T262+T265+T269+T288+T336+T343</f>
        <v>0</v>
      </c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T133" s="18" t="s">
        <v>72</v>
      </c>
      <c r="AU133" s="18" t="s">
        <v>138</v>
      </c>
      <c r="BK133" s="211">
        <f>BK134+BK153+BK169+BK196+BK231+BK262+BK265+BK269+BK288+BK336+BK343</f>
        <v>0</v>
      </c>
    </row>
    <row r="134" s="12" customFormat="1" ht="25.92" customHeight="1">
      <c r="A134" s="12"/>
      <c r="B134" s="212"/>
      <c r="C134" s="213"/>
      <c r="D134" s="214" t="s">
        <v>72</v>
      </c>
      <c r="E134" s="215" t="s">
        <v>5748</v>
      </c>
      <c r="F134" s="215" t="s">
        <v>5749</v>
      </c>
      <c r="G134" s="213"/>
      <c r="H134" s="213"/>
      <c r="I134" s="216"/>
      <c r="J134" s="217">
        <f>BK134</f>
        <v>0</v>
      </c>
      <c r="K134" s="213"/>
      <c r="L134" s="218"/>
      <c r="M134" s="219"/>
      <c r="N134" s="220"/>
      <c r="O134" s="220"/>
      <c r="P134" s="221">
        <f>SUM(P135:P152)</f>
        <v>0</v>
      </c>
      <c r="Q134" s="220"/>
      <c r="R134" s="221">
        <f>SUM(R135:R152)</f>
        <v>0</v>
      </c>
      <c r="S134" s="220"/>
      <c r="T134" s="222">
        <f>SUM(T135:T152)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223" t="s">
        <v>80</v>
      </c>
      <c r="AT134" s="224" t="s">
        <v>72</v>
      </c>
      <c r="AU134" s="224" t="s">
        <v>73</v>
      </c>
      <c r="AY134" s="223" t="s">
        <v>189</v>
      </c>
      <c r="BK134" s="225">
        <f>SUM(BK135:BK152)</f>
        <v>0</v>
      </c>
    </row>
    <row r="135" s="2" customFormat="1" ht="44.25" customHeight="1">
      <c r="A135" s="39"/>
      <c r="B135" s="40"/>
      <c r="C135" s="228" t="s">
        <v>80</v>
      </c>
      <c r="D135" s="228" t="s">
        <v>191</v>
      </c>
      <c r="E135" s="229" t="s">
        <v>5750</v>
      </c>
      <c r="F135" s="230" t="s">
        <v>5751</v>
      </c>
      <c r="G135" s="231" t="s">
        <v>5752</v>
      </c>
      <c r="H135" s="232">
        <v>1</v>
      </c>
      <c r="I135" s="233"/>
      <c r="J135" s="234">
        <f>ROUND(I135*H135,2)</f>
        <v>0</v>
      </c>
      <c r="K135" s="235"/>
      <c r="L135" s="45"/>
      <c r="M135" s="236" t="s">
        <v>1</v>
      </c>
      <c r="N135" s="237" t="s">
        <v>38</v>
      </c>
      <c r="O135" s="92"/>
      <c r="P135" s="238">
        <f>O135*H135</f>
        <v>0</v>
      </c>
      <c r="Q135" s="238">
        <v>0</v>
      </c>
      <c r="R135" s="238">
        <f>Q135*H135</f>
        <v>0</v>
      </c>
      <c r="S135" s="238">
        <v>0</v>
      </c>
      <c r="T135" s="239">
        <f>S135*H135</f>
        <v>0</v>
      </c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R135" s="240" t="s">
        <v>195</v>
      </c>
      <c r="AT135" s="240" t="s">
        <v>191</v>
      </c>
      <c r="AU135" s="240" t="s">
        <v>80</v>
      </c>
      <c r="AY135" s="18" t="s">
        <v>189</v>
      </c>
      <c r="BE135" s="241">
        <f>IF(N135="základní",J135,0)</f>
        <v>0</v>
      </c>
      <c r="BF135" s="241">
        <f>IF(N135="snížená",J135,0)</f>
        <v>0</v>
      </c>
      <c r="BG135" s="241">
        <f>IF(N135="zákl. přenesená",J135,0)</f>
        <v>0</v>
      </c>
      <c r="BH135" s="241">
        <f>IF(N135="sníž. přenesená",J135,0)</f>
        <v>0</v>
      </c>
      <c r="BI135" s="241">
        <f>IF(N135="nulová",J135,0)</f>
        <v>0</v>
      </c>
      <c r="BJ135" s="18" t="s">
        <v>80</v>
      </c>
      <c r="BK135" s="241">
        <f>ROUND(I135*H135,2)</f>
        <v>0</v>
      </c>
      <c r="BL135" s="18" t="s">
        <v>195</v>
      </c>
      <c r="BM135" s="240" t="s">
        <v>5753</v>
      </c>
    </row>
    <row r="136" s="2" customFormat="1">
      <c r="A136" s="39"/>
      <c r="B136" s="40"/>
      <c r="C136" s="41"/>
      <c r="D136" s="242" t="s">
        <v>197</v>
      </c>
      <c r="E136" s="41"/>
      <c r="F136" s="243" t="s">
        <v>5751</v>
      </c>
      <c r="G136" s="41"/>
      <c r="H136" s="41"/>
      <c r="I136" s="244"/>
      <c r="J136" s="41"/>
      <c r="K136" s="41"/>
      <c r="L136" s="45"/>
      <c r="M136" s="245"/>
      <c r="N136" s="246"/>
      <c r="O136" s="92"/>
      <c r="P136" s="92"/>
      <c r="Q136" s="92"/>
      <c r="R136" s="92"/>
      <c r="S136" s="92"/>
      <c r="T136" s="93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T136" s="18" t="s">
        <v>197</v>
      </c>
      <c r="AU136" s="18" t="s">
        <v>80</v>
      </c>
    </row>
    <row r="137" s="2" customFormat="1" ht="16.5" customHeight="1">
      <c r="A137" s="39"/>
      <c r="B137" s="40"/>
      <c r="C137" s="228" t="s">
        <v>82</v>
      </c>
      <c r="D137" s="228" t="s">
        <v>191</v>
      </c>
      <c r="E137" s="229" t="s">
        <v>5754</v>
      </c>
      <c r="F137" s="230" t="s">
        <v>5755</v>
      </c>
      <c r="G137" s="231" t="s">
        <v>5752</v>
      </c>
      <c r="H137" s="232">
        <v>1</v>
      </c>
      <c r="I137" s="233"/>
      <c r="J137" s="234">
        <f>ROUND(I137*H137,2)</f>
        <v>0</v>
      </c>
      <c r="K137" s="235"/>
      <c r="L137" s="45"/>
      <c r="M137" s="236" t="s">
        <v>1</v>
      </c>
      <c r="N137" s="237" t="s">
        <v>38</v>
      </c>
      <c r="O137" s="92"/>
      <c r="P137" s="238">
        <f>O137*H137</f>
        <v>0</v>
      </c>
      <c r="Q137" s="238">
        <v>0</v>
      </c>
      <c r="R137" s="238">
        <f>Q137*H137</f>
        <v>0</v>
      </c>
      <c r="S137" s="238">
        <v>0</v>
      </c>
      <c r="T137" s="239">
        <f>S137*H137</f>
        <v>0</v>
      </c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R137" s="240" t="s">
        <v>195</v>
      </c>
      <c r="AT137" s="240" t="s">
        <v>191</v>
      </c>
      <c r="AU137" s="240" t="s">
        <v>80</v>
      </c>
      <c r="AY137" s="18" t="s">
        <v>189</v>
      </c>
      <c r="BE137" s="241">
        <f>IF(N137="základní",J137,0)</f>
        <v>0</v>
      </c>
      <c r="BF137" s="241">
        <f>IF(N137="snížená",J137,0)</f>
        <v>0</v>
      </c>
      <c r="BG137" s="241">
        <f>IF(N137="zákl. přenesená",J137,0)</f>
        <v>0</v>
      </c>
      <c r="BH137" s="241">
        <f>IF(N137="sníž. přenesená",J137,0)</f>
        <v>0</v>
      </c>
      <c r="BI137" s="241">
        <f>IF(N137="nulová",J137,0)</f>
        <v>0</v>
      </c>
      <c r="BJ137" s="18" t="s">
        <v>80</v>
      </c>
      <c r="BK137" s="241">
        <f>ROUND(I137*H137,2)</f>
        <v>0</v>
      </c>
      <c r="BL137" s="18" t="s">
        <v>195</v>
      </c>
      <c r="BM137" s="240" t="s">
        <v>5756</v>
      </c>
    </row>
    <row r="138" s="2" customFormat="1">
      <c r="A138" s="39"/>
      <c r="B138" s="40"/>
      <c r="C138" s="41"/>
      <c r="D138" s="242" t="s">
        <v>197</v>
      </c>
      <c r="E138" s="41"/>
      <c r="F138" s="243" t="s">
        <v>5755</v>
      </c>
      <c r="G138" s="41"/>
      <c r="H138" s="41"/>
      <c r="I138" s="244"/>
      <c r="J138" s="41"/>
      <c r="K138" s="41"/>
      <c r="L138" s="45"/>
      <c r="M138" s="245"/>
      <c r="N138" s="246"/>
      <c r="O138" s="92"/>
      <c r="P138" s="92"/>
      <c r="Q138" s="92"/>
      <c r="R138" s="92"/>
      <c r="S138" s="92"/>
      <c r="T138" s="93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T138" s="18" t="s">
        <v>197</v>
      </c>
      <c r="AU138" s="18" t="s">
        <v>80</v>
      </c>
    </row>
    <row r="139" s="2" customFormat="1" ht="16.5" customHeight="1">
      <c r="A139" s="39"/>
      <c r="B139" s="40"/>
      <c r="C139" s="228" t="s">
        <v>214</v>
      </c>
      <c r="D139" s="228" t="s">
        <v>191</v>
      </c>
      <c r="E139" s="229" t="s">
        <v>5757</v>
      </c>
      <c r="F139" s="230" t="s">
        <v>5758</v>
      </c>
      <c r="G139" s="231" t="s">
        <v>5752</v>
      </c>
      <c r="H139" s="232">
        <v>1</v>
      </c>
      <c r="I139" s="233"/>
      <c r="J139" s="234">
        <f>ROUND(I139*H139,2)</f>
        <v>0</v>
      </c>
      <c r="K139" s="235"/>
      <c r="L139" s="45"/>
      <c r="M139" s="236" t="s">
        <v>1</v>
      </c>
      <c r="N139" s="237" t="s">
        <v>38</v>
      </c>
      <c r="O139" s="92"/>
      <c r="P139" s="238">
        <f>O139*H139</f>
        <v>0</v>
      </c>
      <c r="Q139" s="238">
        <v>0</v>
      </c>
      <c r="R139" s="238">
        <f>Q139*H139</f>
        <v>0</v>
      </c>
      <c r="S139" s="238">
        <v>0</v>
      </c>
      <c r="T139" s="239">
        <f>S139*H139</f>
        <v>0</v>
      </c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R139" s="240" t="s">
        <v>195</v>
      </c>
      <c r="AT139" s="240" t="s">
        <v>191</v>
      </c>
      <c r="AU139" s="240" t="s">
        <v>80</v>
      </c>
      <c r="AY139" s="18" t="s">
        <v>189</v>
      </c>
      <c r="BE139" s="241">
        <f>IF(N139="základní",J139,0)</f>
        <v>0</v>
      </c>
      <c r="BF139" s="241">
        <f>IF(N139="snížená",J139,0)</f>
        <v>0</v>
      </c>
      <c r="BG139" s="241">
        <f>IF(N139="zákl. přenesená",J139,0)</f>
        <v>0</v>
      </c>
      <c r="BH139" s="241">
        <f>IF(N139="sníž. přenesená",J139,0)</f>
        <v>0</v>
      </c>
      <c r="BI139" s="241">
        <f>IF(N139="nulová",J139,0)</f>
        <v>0</v>
      </c>
      <c r="BJ139" s="18" t="s">
        <v>80</v>
      </c>
      <c r="BK139" s="241">
        <f>ROUND(I139*H139,2)</f>
        <v>0</v>
      </c>
      <c r="BL139" s="18" t="s">
        <v>195</v>
      </c>
      <c r="BM139" s="240" t="s">
        <v>5759</v>
      </c>
    </row>
    <row r="140" s="2" customFormat="1">
      <c r="A140" s="39"/>
      <c r="B140" s="40"/>
      <c r="C140" s="41"/>
      <c r="D140" s="242" t="s">
        <v>197</v>
      </c>
      <c r="E140" s="41"/>
      <c r="F140" s="243" t="s">
        <v>5758</v>
      </c>
      <c r="G140" s="41"/>
      <c r="H140" s="41"/>
      <c r="I140" s="244"/>
      <c r="J140" s="41"/>
      <c r="K140" s="41"/>
      <c r="L140" s="45"/>
      <c r="M140" s="245"/>
      <c r="N140" s="246"/>
      <c r="O140" s="92"/>
      <c r="P140" s="92"/>
      <c r="Q140" s="92"/>
      <c r="R140" s="92"/>
      <c r="S140" s="92"/>
      <c r="T140" s="93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T140" s="18" t="s">
        <v>197</v>
      </c>
      <c r="AU140" s="18" t="s">
        <v>80</v>
      </c>
    </row>
    <row r="141" s="2" customFormat="1" ht="16.5" customHeight="1">
      <c r="A141" s="39"/>
      <c r="B141" s="40"/>
      <c r="C141" s="228" t="s">
        <v>195</v>
      </c>
      <c r="D141" s="228" t="s">
        <v>191</v>
      </c>
      <c r="E141" s="229" t="s">
        <v>5760</v>
      </c>
      <c r="F141" s="230" t="s">
        <v>5761</v>
      </c>
      <c r="G141" s="231" t="s">
        <v>5752</v>
      </c>
      <c r="H141" s="232">
        <v>1</v>
      </c>
      <c r="I141" s="233"/>
      <c r="J141" s="234">
        <f>ROUND(I141*H141,2)</f>
        <v>0</v>
      </c>
      <c r="K141" s="235"/>
      <c r="L141" s="45"/>
      <c r="M141" s="236" t="s">
        <v>1</v>
      </c>
      <c r="N141" s="237" t="s">
        <v>38</v>
      </c>
      <c r="O141" s="92"/>
      <c r="P141" s="238">
        <f>O141*H141</f>
        <v>0</v>
      </c>
      <c r="Q141" s="238">
        <v>0</v>
      </c>
      <c r="R141" s="238">
        <f>Q141*H141</f>
        <v>0</v>
      </c>
      <c r="S141" s="238">
        <v>0</v>
      </c>
      <c r="T141" s="239">
        <f>S141*H141</f>
        <v>0</v>
      </c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R141" s="240" t="s">
        <v>195</v>
      </c>
      <c r="AT141" s="240" t="s">
        <v>191</v>
      </c>
      <c r="AU141" s="240" t="s">
        <v>80</v>
      </c>
      <c r="AY141" s="18" t="s">
        <v>189</v>
      </c>
      <c r="BE141" s="241">
        <f>IF(N141="základní",J141,0)</f>
        <v>0</v>
      </c>
      <c r="BF141" s="241">
        <f>IF(N141="snížená",J141,0)</f>
        <v>0</v>
      </c>
      <c r="BG141" s="241">
        <f>IF(N141="zákl. přenesená",J141,0)</f>
        <v>0</v>
      </c>
      <c r="BH141" s="241">
        <f>IF(N141="sníž. přenesená",J141,0)</f>
        <v>0</v>
      </c>
      <c r="BI141" s="241">
        <f>IF(N141="nulová",J141,0)</f>
        <v>0</v>
      </c>
      <c r="BJ141" s="18" t="s">
        <v>80</v>
      </c>
      <c r="BK141" s="241">
        <f>ROUND(I141*H141,2)</f>
        <v>0</v>
      </c>
      <c r="BL141" s="18" t="s">
        <v>195</v>
      </c>
      <c r="BM141" s="240" t="s">
        <v>5762</v>
      </c>
    </row>
    <row r="142" s="2" customFormat="1">
      <c r="A142" s="39"/>
      <c r="B142" s="40"/>
      <c r="C142" s="41"/>
      <c r="D142" s="242" t="s">
        <v>197</v>
      </c>
      <c r="E142" s="41"/>
      <c r="F142" s="243" t="s">
        <v>5761</v>
      </c>
      <c r="G142" s="41"/>
      <c r="H142" s="41"/>
      <c r="I142" s="244"/>
      <c r="J142" s="41"/>
      <c r="K142" s="41"/>
      <c r="L142" s="45"/>
      <c r="M142" s="245"/>
      <c r="N142" s="246"/>
      <c r="O142" s="92"/>
      <c r="P142" s="92"/>
      <c r="Q142" s="92"/>
      <c r="R142" s="92"/>
      <c r="S142" s="92"/>
      <c r="T142" s="93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T142" s="18" t="s">
        <v>197</v>
      </c>
      <c r="AU142" s="18" t="s">
        <v>80</v>
      </c>
    </row>
    <row r="143" s="2" customFormat="1" ht="16.5" customHeight="1">
      <c r="A143" s="39"/>
      <c r="B143" s="40"/>
      <c r="C143" s="228" t="s">
        <v>226</v>
      </c>
      <c r="D143" s="228" t="s">
        <v>191</v>
      </c>
      <c r="E143" s="229" t="s">
        <v>5763</v>
      </c>
      <c r="F143" s="230" t="s">
        <v>5764</v>
      </c>
      <c r="G143" s="231" t="s">
        <v>5752</v>
      </c>
      <c r="H143" s="232">
        <v>1</v>
      </c>
      <c r="I143" s="233"/>
      <c r="J143" s="234">
        <f>ROUND(I143*H143,2)</f>
        <v>0</v>
      </c>
      <c r="K143" s="235"/>
      <c r="L143" s="45"/>
      <c r="M143" s="236" t="s">
        <v>1</v>
      </c>
      <c r="N143" s="237" t="s">
        <v>38</v>
      </c>
      <c r="O143" s="92"/>
      <c r="P143" s="238">
        <f>O143*H143</f>
        <v>0</v>
      </c>
      <c r="Q143" s="238">
        <v>0</v>
      </c>
      <c r="R143" s="238">
        <f>Q143*H143</f>
        <v>0</v>
      </c>
      <c r="S143" s="238">
        <v>0</v>
      </c>
      <c r="T143" s="239">
        <f>S143*H143</f>
        <v>0</v>
      </c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R143" s="240" t="s">
        <v>195</v>
      </c>
      <c r="AT143" s="240" t="s">
        <v>191</v>
      </c>
      <c r="AU143" s="240" t="s">
        <v>80</v>
      </c>
      <c r="AY143" s="18" t="s">
        <v>189</v>
      </c>
      <c r="BE143" s="241">
        <f>IF(N143="základní",J143,0)</f>
        <v>0</v>
      </c>
      <c r="BF143" s="241">
        <f>IF(N143="snížená",J143,0)</f>
        <v>0</v>
      </c>
      <c r="BG143" s="241">
        <f>IF(N143="zákl. přenesená",J143,0)</f>
        <v>0</v>
      </c>
      <c r="BH143" s="241">
        <f>IF(N143="sníž. přenesená",J143,0)</f>
        <v>0</v>
      </c>
      <c r="BI143" s="241">
        <f>IF(N143="nulová",J143,0)</f>
        <v>0</v>
      </c>
      <c r="BJ143" s="18" t="s">
        <v>80</v>
      </c>
      <c r="BK143" s="241">
        <f>ROUND(I143*H143,2)</f>
        <v>0</v>
      </c>
      <c r="BL143" s="18" t="s">
        <v>195</v>
      </c>
      <c r="BM143" s="240" t="s">
        <v>5765</v>
      </c>
    </row>
    <row r="144" s="2" customFormat="1">
      <c r="A144" s="39"/>
      <c r="B144" s="40"/>
      <c r="C144" s="41"/>
      <c r="D144" s="242" t="s">
        <v>197</v>
      </c>
      <c r="E144" s="41"/>
      <c r="F144" s="243" t="s">
        <v>5764</v>
      </c>
      <c r="G144" s="41"/>
      <c r="H144" s="41"/>
      <c r="I144" s="244"/>
      <c r="J144" s="41"/>
      <c r="K144" s="41"/>
      <c r="L144" s="45"/>
      <c r="M144" s="245"/>
      <c r="N144" s="246"/>
      <c r="O144" s="92"/>
      <c r="P144" s="92"/>
      <c r="Q144" s="92"/>
      <c r="R144" s="92"/>
      <c r="S144" s="92"/>
      <c r="T144" s="93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T144" s="18" t="s">
        <v>197</v>
      </c>
      <c r="AU144" s="18" t="s">
        <v>80</v>
      </c>
    </row>
    <row r="145" s="2" customFormat="1" ht="16.5" customHeight="1">
      <c r="A145" s="39"/>
      <c r="B145" s="40"/>
      <c r="C145" s="228" t="s">
        <v>231</v>
      </c>
      <c r="D145" s="228" t="s">
        <v>191</v>
      </c>
      <c r="E145" s="229" t="s">
        <v>5766</v>
      </c>
      <c r="F145" s="230" t="s">
        <v>5767</v>
      </c>
      <c r="G145" s="231" t="s">
        <v>5752</v>
      </c>
      <c r="H145" s="232">
        <v>1</v>
      </c>
      <c r="I145" s="233"/>
      <c r="J145" s="234">
        <f>ROUND(I145*H145,2)</f>
        <v>0</v>
      </c>
      <c r="K145" s="235"/>
      <c r="L145" s="45"/>
      <c r="M145" s="236" t="s">
        <v>1</v>
      </c>
      <c r="N145" s="237" t="s">
        <v>38</v>
      </c>
      <c r="O145" s="92"/>
      <c r="P145" s="238">
        <f>O145*H145</f>
        <v>0</v>
      </c>
      <c r="Q145" s="238">
        <v>0</v>
      </c>
      <c r="R145" s="238">
        <f>Q145*H145</f>
        <v>0</v>
      </c>
      <c r="S145" s="238">
        <v>0</v>
      </c>
      <c r="T145" s="239">
        <f>S145*H145</f>
        <v>0</v>
      </c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R145" s="240" t="s">
        <v>195</v>
      </c>
      <c r="AT145" s="240" t="s">
        <v>191</v>
      </c>
      <c r="AU145" s="240" t="s">
        <v>80</v>
      </c>
      <c r="AY145" s="18" t="s">
        <v>189</v>
      </c>
      <c r="BE145" s="241">
        <f>IF(N145="základní",J145,0)</f>
        <v>0</v>
      </c>
      <c r="BF145" s="241">
        <f>IF(N145="snížená",J145,0)</f>
        <v>0</v>
      </c>
      <c r="BG145" s="241">
        <f>IF(N145="zákl. přenesená",J145,0)</f>
        <v>0</v>
      </c>
      <c r="BH145" s="241">
        <f>IF(N145="sníž. přenesená",J145,0)</f>
        <v>0</v>
      </c>
      <c r="BI145" s="241">
        <f>IF(N145="nulová",J145,0)</f>
        <v>0</v>
      </c>
      <c r="BJ145" s="18" t="s">
        <v>80</v>
      </c>
      <c r="BK145" s="241">
        <f>ROUND(I145*H145,2)</f>
        <v>0</v>
      </c>
      <c r="BL145" s="18" t="s">
        <v>195</v>
      </c>
      <c r="BM145" s="240" t="s">
        <v>5768</v>
      </c>
    </row>
    <row r="146" s="2" customFormat="1">
      <c r="A146" s="39"/>
      <c r="B146" s="40"/>
      <c r="C146" s="41"/>
      <c r="D146" s="242" t="s">
        <v>197</v>
      </c>
      <c r="E146" s="41"/>
      <c r="F146" s="243" t="s">
        <v>5767</v>
      </c>
      <c r="G146" s="41"/>
      <c r="H146" s="41"/>
      <c r="I146" s="244"/>
      <c r="J146" s="41"/>
      <c r="K146" s="41"/>
      <c r="L146" s="45"/>
      <c r="M146" s="245"/>
      <c r="N146" s="246"/>
      <c r="O146" s="92"/>
      <c r="P146" s="92"/>
      <c r="Q146" s="92"/>
      <c r="R146" s="92"/>
      <c r="S146" s="92"/>
      <c r="T146" s="93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T146" s="18" t="s">
        <v>197</v>
      </c>
      <c r="AU146" s="18" t="s">
        <v>80</v>
      </c>
    </row>
    <row r="147" s="2" customFormat="1" ht="16.5" customHeight="1">
      <c r="A147" s="39"/>
      <c r="B147" s="40"/>
      <c r="C147" s="228" t="s">
        <v>241</v>
      </c>
      <c r="D147" s="228" t="s">
        <v>191</v>
      </c>
      <c r="E147" s="229" t="s">
        <v>5769</v>
      </c>
      <c r="F147" s="230" t="s">
        <v>5770</v>
      </c>
      <c r="G147" s="231" t="s">
        <v>5752</v>
      </c>
      <c r="H147" s="232">
        <v>1</v>
      </c>
      <c r="I147" s="233"/>
      <c r="J147" s="234">
        <f>ROUND(I147*H147,2)</f>
        <v>0</v>
      </c>
      <c r="K147" s="235"/>
      <c r="L147" s="45"/>
      <c r="M147" s="236" t="s">
        <v>1</v>
      </c>
      <c r="N147" s="237" t="s">
        <v>38</v>
      </c>
      <c r="O147" s="92"/>
      <c r="P147" s="238">
        <f>O147*H147</f>
        <v>0</v>
      </c>
      <c r="Q147" s="238">
        <v>0</v>
      </c>
      <c r="R147" s="238">
        <f>Q147*H147</f>
        <v>0</v>
      </c>
      <c r="S147" s="238">
        <v>0</v>
      </c>
      <c r="T147" s="239">
        <f>S147*H147</f>
        <v>0</v>
      </c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R147" s="240" t="s">
        <v>195</v>
      </c>
      <c r="AT147" s="240" t="s">
        <v>191</v>
      </c>
      <c r="AU147" s="240" t="s">
        <v>80</v>
      </c>
      <c r="AY147" s="18" t="s">
        <v>189</v>
      </c>
      <c r="BE147" s="241">
        <f>IF(N147="základní",J147,0)</f>
        <v>0</v>
      </c>
      <c r="BF147" s="241">
        <f>IF(N147="snížená",J147,0)</f>
        <v>0</v>
      </c>
      <c r="BG147" s="241">
        <f>IF(N147="zákl. přenesená",J147,0)</f>
        <v>0</v>
      </c>
      <c r="BH147" s="241">
        <f>IF(N147="sníž. přenesená",J147,0)</f>
        <v>0</v>
      </c>
      <c r="BI147" s="241">
        <f>IF(N147="nulová",J147,0)</f>
        <v>0</v>
      </c>
      <c r="BJ147" s="18" t="s">
        <v>80</v>
      </c>
      <c r="BK147" s="241">
        <f>ROUND(I147*H147,2)</f>
        <v>0</v>
      </c>
      <c r="BL147" s="18" t="s">
        <v>195</v>
      </c>
      <c r="BM147" s="240" t="s">
        <v>5771</v>
      </c>
    </row>
    <row r="148" s="2" customFormat="1">
      <c r="A148" s="39"/>
      <c r="B148" s="40"/>
      <c r="C148" s="41"/>
      <c r="D148" s="242" t="s">
        <v>197</v>
      </c>
      <c r="E148" s="41"/>
      <c r="F148" s="243" t="s">
        <v>5770</v>
      </c>
      <c r="G148" s="41"/>
      <c r="H148" s="41"/>
      <c r="I148" s="244"/>
      <c r="J148" s="41"/>
      <c r="K148" s="41"/>
      <c r="L148" s="45"/>
      <c r="M148" s="245"/>
      <c r="N148" s="246"/>
      <c r="O148" s="92"/>
      <c r="P148" s="92"/>
      <c r="Q148" s="92"/>
      <c r="R148" s="92"/>
      <c r="S148" s="92"/>
      <c r="T148" s="93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T148" s="18" t="s">
        <v>197</v>
      </c>
      <c r="AU148" s="18" t="s">
        <v>80</v>
      </c>
    </row>
    <row r="149" s="2" customFormat="1" ht="16.5" customHeight="1">
      <c r="A149" s="39"/>
      <c r="B149" s="40"/>
      <c r="C149" s="228" t="s">
        <v>247</v>
      </c>
      <c r="D149" s="228" t="s">
        <v>191</v>
      </c>
      <c r="E149" s="229" t="s">
        <v>5772</v>
      </c>
      <c r="F149" s="230" t="s">
        <v>5773</v>
      </c>
      <c r="G149" s="231" t="s">
        <v>5752</v>
      </c>
      <c r="H149" s="232">
        <v>1</v>
      </c>
      <c r="I149" s="233"/>
      <c r="J149" s="234">
        <f>ROUND(I149*H149,2)</f>
        <v>0</v>
      </c>
      <c r="K149" s="235"/>
      <c r="L149" s="45"/>
      <c r="M149" s="236" t="s">
        <v>1</v>
      </c>
      <c r="N149" s="237" t="s">
        <v>38</v>
      </c>
      <c r="O149" s="92"/>
      <c r="P149" s="238">
        <f>O149*H149</f>
        <v>0</v>
      </c>
      <c r="Q149" s="238">
        <v>0</v>
      </c>
      <c r="R149" s="238">
        <f>Q149*H149</f>
        <v>0</v>
      </c>
      <c r="S149" s="238">
        <v>0</v>
      </c>
      <c r="T149" s="239">
        <f>S149*H149</f>
        <v>0</v>
      </c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R149" s="240" t="s">
        <v>195</v>
      </c>
      <c r="AT149" s="240" t="s">
        <v>191</v>
      </c>
      <c r="AU149" s="240" t="s">
        <v>80</v>
      </c>
      <c r="AY149" s="18" t="s">
        <v>189</v>
      </c>
      <c r="BE149" s="241">
        <f>IF(N149="základní",J149,0)</f>
        <v>0</v>
      </c>
      <c r="BF149" s="241">
        <f>IF(N149="snížená",J149,0)</f>
        <v>0</v>
      </c>
      <c r="BG149" s="241">
        <f>IF(N149="zákl. přenesená",J149,0)</f>
        <v>0</v>
      </c>
      <c r="BH149" s="241">
        <f>IF(N149="sníž. přenesená",J149,0)</f>
        <v>0</v>
      </c>
      <c r="BI149" s="241">
        <f>IF(N149="nulová",J149,0)</f>
        <v>0</v>
      </c>
      <c r="BJ149" s="18" t="s">
        <v>80</v>
      </c>
      <c r="BK149" s="241">
        <f>ROUND(I149*H149,2)</f>
        <v>0</v>
      </c>
      <c r="BL149" s="18" t="s">
        <v>195</v>
      </c>
      <c r="BM149" s="240" t="s">
        <v>5774</v>
      </c>
    </row>
    <row r="150" s="2" customFormat="1">
      <c r="A150" s="39"/>
      <c r="B150" s="40"/>
      <c r="C150" s="41"/>
      <c r="D150" s="242" t="s">
        <v>197</v>
      </c>
      <c r="E150" s="41"/>
      <c r="F150" s="243" t="s">
        <v>5773</v>
      </c>
      <c r="G150" s="41"/>
      <c r="H150" s="41"/>
      <c r="I150" s="244"/>
      <c r="J150" s="41"/>
      <c r="K150" s="41"/>
      <c r="L150" s="45"/>
      <c r="M150" s="245"/>
      <c r="N150" s="246"/>
      <c r="O150" s="92"/>
      <c r="P150" s="92"/>
      <c r="Q150" s="92"/>
      <c r="R150" s="92"/>
      <c r="S150" s="92"/>
      <c r="T150" s="93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T150" s="18" t="s">
        <v>197</v>
      </c>
      <c r="AU150" s="18" t="s">
        <v>80</v>
      </c>
    </row>
    <row r="151" s="2" customFormat="1" ht="16.5" customHeight="1">
      <c r="A151" s="39"/>
      <c r="B151" s="40"/>
      <c r="C151" s="228" t="s">
        <v>253</v>
      </c>
      <c r="D151" s="228" t="s">
        <v>191</v>
      </c>
      <c r="E151" s="229" t="s">
        <v>5775</v>
      </c>
      <c r="F151" s="230" t="s">
        <v>5776</v>
      </c>
      <c r="G151" s="231" t="s">
        <v>5752</v>
      </c>
      <c r="H151" s="232">
        <v>8</v>
      </c>
      <c r="I151" s="233"/>
      <c r="J151" s="234">
        <f>ROUND(I151*H151,2)</f>
        <v>0</v>
      </c>
      <c r="K151" s="235"/>
      <c r="L151" s="45"/>
      <c r="M151" s="236" t="s">
        <v>1</v>
      </c>
      <c r="N151" s="237" t="s">
        <v>38</v>
      </c>
      <c r="O151" s="92"/>
      <c r="P151" s="238">
        <f>O151*H151</f>
        <v>0</v>
      </c>
      <c r="Q151" s="238">
        <v>0</v>
      </c>
      <c r="R151" s="238">
        <f>Q151*H151</f>
        <v>0</v>
      </c>
      <c r="S151" s="238">
        <v>0</v>
      </c>
      <c r="T151" s="239">
        <f>S151*H151</f>
        <v>0</v>
      </c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R151" s="240" t="s">
        <v>195</v>
      </c>
      <c r="AT151" s="240" t="s">
        <v>191</v>
      </c>
      <c r="AU151" s="240" t="s">
        <v>80</v>
      </c>
      <c r="AY151" s="18" t="s">
        <v>189</v>
      </c>
      <c r="BE151" s="241">
        <f>IF(N151="základní",J151,0)</f>
        <v>0</v>
      </c>
      <c r="BF151" s="241">
        <f>IF(N151="snížená",J151,0)</f>
        <v>0</v>
      </c>
      <c r="BG151" s="241">
        <f>IF(N151="zákl. přenesená",J151,0)</f>
        <v>0</v>
      </c>
      <c r="BH151" s="241">
        <f>IF(N151="sníž. přenesená",J151,0)</f>
        <v>0</v>
      </c>
      <c r="BI151" s="241">
        <f>IF(N151="nulová",J151,0)</f>
        <v>0</v>
      </c>
      <c r="BJ151" s="18" t="s">
        <v>80</v>
      </c>
      <c r="BK151" s="241">
        <f>ROUND(I151*H151,2)</f>
        <v>0</v>
      </c>
      <c r="BL151" s="18" t="s">
        <v>195</v>
      </c>
      <c r="BM151" s="240" t="s">
        <v>5777</v>
      </c>
    </row>
    <row r="152" s="2" customFormat="1">
      <c r="A152" s="39"/>
      <c r="B152" s="40"/>
      <c r="C152" s="41"/>
      <c r="D152" s="242" t="s">
        <v>197</v>
      </c>
      <c r="E152" s="41"/>
      <c r="F152" s="243" t="s">
        <v>5776</v>
      </c>
      <c r="G152" s="41"/>
      <c r="H152" s="41"/>
      <c r="I152" s="244"/>
      <c r="J152" s="41"/>
      <c r="K152" s="41"/>
      <c r="L152" s="45"/>
      <c r="M152" s="245"/>
      <c r="N152" s="246"/>
      <c r="O152" s="92"/>
      <c r="P152" s="92"/>
      <c r="Q152" s="92"/>
      <c r="R152" s="92"/>
      <c r="S152" s="92"/>
      <c r="T152" s="93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T152" s="18" t="s">
        <v>197</v>
      </c>
      <c r="AU152" s="18" t="s">
        <v>80</v>
      </c>
    </row>
    <row r="153" s="12" customFormat="1" ht="25.92" customHeight="1">
      <c r="A153" s="12"/>
      <c r="B153" s="212"/>
      <c r="C153" s="213"/>
      <c r="D153" s="214" t="s">
        <v>72</v>
      </c>
      <c r="E153" s="215" t="s">
        <v>5778</v>
      </c>
      <c r="F153" s="215" t="s">
        <v>5779</v>
      </c>
      <c r="G153" s="213"/>
      <c r="H153" s="213"/>
      <c r="I153" s="216"/>
      <c r="J153" s="217">
        <f>BK153</f>
        <v>0</v>
      </c>
      <c r="K153" s="213"/>
      <c r="L153" s="218"/>
      <c r="M153" s="219"/>
      <c r="N153" s="220"/>
      <c r="O153" s="220"/>
      <c r="P153" s="221">
        <f>SUM(P154:P168)</f>
        <v>0</v>
      </c>
      <c r="Q153" s="220"/>
      <c r="R153" s="221">
        <f>SUM(R154:R168)</f>
        <v>0</v>
      </c>
      <c r="S153" s="220"/>
      <c r="T153" s="222">
        <f>SUM(T154:T168)</f>
        <v>0</v>
      </c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R153" s="223" t="s">
        <v>80</v>
      </c>
      <c r="AT153" s="224" t="s">
        <v>72</v>
      </c>
      <c r="AU153" s="224" t="s">
        <v>73</v>
      </c>
      <c r="AY153" s="223" t="s">
        <v>189</v>
      </c>
      <c r="BK153" s="225">
        <f>SUM(BK154:BK168)</f>
        <v>0</v>
      </c>
    </row>
    <row r="154" s="2" customFormat="1" ht="16.5" customHeight="1">
      <c r="A154" s="39"/>
      <c r="B154" s="40"/>
      <c r="C154" s="228" t="s">
        <v>261</v>
      </c>
      <c r="D154" s="228" t="s">
        <v>191</v>
      </c>
      <c r="E154" s="229" t="s">
        <v>5780</v>
      </c>
      <c r="F154" s="230" t="s">
        <v>5781</v>
      </c>
      <c r="G154" s="231" t="s">
        <v>466</v>
      </c>
      <c r="H154" s="232">
        <v>22</v>
      </c>
      <c r="I154" s="233"/>
      <c r="J154" s="234">
        <f>ROUND(I154*H154,2)</f>
        <v>0</v>
      </c>
      <c r="K154" s="235"/>
      <c r="L154" s="45"/>
      <c r="M154" s="236" t="s">
        <v>1</v>
      </c>
      <c r="N154" s="237" t="s">
        <v>38</v>
      </c>
      <c r="O154" s="92"/>
      <c r="P154" s="238">
        <f>O154*H154</f>
        <v>0</v>
      </c>
      <c r="Q154" s="238">
        <v>0</v>
      </c>
      <c r="R154" s="238">
        <f>Q154*H154</f>
        <v>0</v>
      </c>
      <c r="S154" s="238">
        <v>0</v>
      </c>
      <c r="T154" s="239">
        <f>S154*H154</f>
        <v>0</v>
      </c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R154" s="240" t="s">
        <v>195</v>
      </c>
      <c r="AT154" s="240" t="s">
        <v>191</v>
      </c>
      <c r="AU154" s="240" t="s">
        <v>80</v>
      </c>
      <c r="AY154" s="18" t="s">
        <v>189</v>
      </c>
      <c r="BE154" s="241">
        <f>IF(N154="základní",J154,0)</f>
        <v>0</v>
      </c>
      <c r="BF154" s="241">
        <f>IF(N154="snížená",J154,0)</f>
        <v>0</v>
      </c>
      <c r="BG154" s="241">
        <f>IF(N154="zákl. přenesená",J154,0)</f>
        <v>0</v>
      </c>
      <c r="BH154" s="241">
        <f>IF(N154="sníž. přenesená",J154,0)</f>
        <v>0</v>
      </c>
      <c r="BI154" s="241">
        <f>IF(N154="nulová",J154,0)</f>
        <v>0</v>
      </c>
      <c r="BJ154" s="18" t="s">
        <v>80</v>
      </c>
      <c r="BK154" s="241">
        <f>ROUND(I154*H154,2)</f>
        <v>0</v>
      </c>
      <c r="BL154" s="18" t="s">
        <v>195</v>
      </c>
      <c r="BM154" s="240" t="s">
        <v>5782</v>
      </c>
    </row>
    <row r="155" s="2" customFormat="1">
      <c r="A155" s="39"/>
      <c r="B155" s="40"/>
      <c r="C155" s="41"/>
      <c r="D155" s="242" t="s">
        <v>197</v>
      </c>
      <c r="E155" s="41"/>
      <c r="F155" s="243" t="s">
        <v>5781</v>
      </c>
      <c r="G155" s="41"/>
      <c r="H155" s="41"/>
      <c r="I155" s="244"/>
      <c r="J155" s="41"/>
      <c r="K155" s="41"/>
      <c r="L155" s="45"/>
      <c r="M155" s="245"/>
      <c r="N155" s="246"/>
      <c r="O155" s="92"/>
      <c r="P155" s="92"/>
      <c r="Q155" s="92"/>
      <c r="R155" s="92"/>
      <c r="S155" s="92"/>
      <c r="T155" s="93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T155" s="18" t="s">
        <v>197</v>
      </c>
      <c r="AU155" s="18" t="s">
        <v>80</v>
      </c>
    </row>
    <row r="156" s="14" customFormat="1">
      <c r="A156" s="14"/>
      <c r="B156" s="259"/>
      <c r="C156" s="260"/>
      <c r="D156" s="242" t="s">
        <v>200</v>
      </c>
      <c r="E156" s="261" t="s">
        <v>1</v>
      </c>
      <c r="F156" s="262" t="s">
        <v>5783</v>
      </c>
      <c r="G156" s="260"/>
      <c r="H156" s="263">
        <v>22</v>
      </c>
      <c r="I156" s="264"/>
      <c r="J156" s="260"/>
      <c r="K156" s="260"/>
      <c r="L156" s="265"/>
      <c r="M156" s="266"/>
      <c r="N156" s="267"/>
      <c r="O156" s="267"/>
      <c r="P156" s="267"/>
      <c r="Q156" s="267"/>
      <c r="R156" s="267"/>
      <c r="S156" s="267"/>
      <c r="T156" s="268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T156" s="269" t="s">
        <v>200</v>
      </c>
      <c r="AU156" s="269" t="s">
        <v>80</v>
      </c>
      <c r="AV156" s="14" t="s">
        <v>82</v>
      </c>
      <c r="AW156" s="14" t="s">
        <v>30</v>
      </c>
      <c r="AX156" s="14" t="s">
        <v>80</v>
      </c>
      <c r="AY156" s="269" t="s">
        <v>189</v>
      </c>
    </row>
    <row r="157" s="2" customFormat="1" ht="21.75" customHeight="1">
      <c r="A157" s="39"/>
      <c r="B157" s="40"/>
      <c r="C157" s="228" t="s">
        <v>266</v>
      </c>
      <c r="D157" s="228" t="s">
        <v>191</v>
      </c>
      <c r="E157" s="229" t="s">
        <v>5784</v>
      </c>
      <c r="F157" s="230" t="s">
        <v>5785</v>
      </c>
      <c r="G157" s="231" t="s">
        <v>5752</v>
      </c>
      <c r="H157" s="232">
        <v>137</v>
      </c>
      <c r="I157" s="233"/>
      <c r="J157" s="234">
        <f>ROUND(I157*H157,2)</f>
        <v>0</v>
      </c>
      <c r="K157" s="235"/>
      <c r="L157" s="45"/>
      <c r="M157" s="236" t="s">
        <v>1</v>
      </c>
      <c r="N157" s="237" t="s">
        <v>38</v>
      </c>
      <c r="O157" s="92"/>
      <c r="P157" s="238">
        <f>O157*H157</f>
        <v>0</v>
      </c>
      <c r="Q157" s="238">
        <v>0</v>
      </c>
      <c r="R157" s="238">
        <f>Q157*H157</f>
        <v>0</v>
      </c>
      <c r="S157" s="238">
        <v>0</v>
      </c>
      <c r="T157" s="239">
        <f>S157*H157</f>
        <v>0</v>
      </c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R157" s="240" t="s">
        <v>195</v>
      </c>
      <c r="AT157" s="240" t="s">
        <v>191</v>
      </c>
      <c r="AU157" s="240" t="s">
        <v>80</v>
      </c>
      <c r="AY157" s="18" t="s">
        <v>189</v>
      </c>
      <c r="BE157" s="241">
        <f>IF(N157="základní",J157,0)</f>
        <v>0</v>
      </c>
      <c r="BF157" s="241">
        <f>IF(N157="snížená",J157,0)</f>
        <v>0</v>
      </c>
      <c r="BG157" s="241">
        <f>IF(N157="zákl. přenesená",J157,0)</f>
        <v>0</v>
      </c>
      <c r="BH157" s="241">
        <f>IF(N157="sníž. přenesená",J157,0)</f>
        <v>0</v>
      </c>
      <c r="BI157" s="241">
        <f>IF(N157="nulová",J157,0)</f>
        <v>0</v>
      </c>
      <c r="BJ157" s="18" t="s">
        <v>80</v>
      </c>
      <c r="BK157" s="241">
        <f>ROUND(I157*H157,2)</f>
        <v>0</v>
      </c>
      <c r="BL157" s="18" t="s">
        <v>195</v>
      </c>
      <c r="BM157" s="240" t="s">
        <v>5786</v>
      </c>
    </row>
    <row r="158" s="2" customFormat="1">
      <c r="A158" s="39"/>
      <c r="B158" s="40"/>
      <c r="C158" s="41"/>
      <c r="D158" s="242" t="s">
        <v>197</v>
      </c>
      <c r="E158" s="41"/>
      <c r="F158" s="243" t="s">
        <v>5785</v>
      </c>
      <c r="G158" s="41"/>
      <c r="H158" s="41"/>
      <c r="I158" s="244"/>
      <c r="J158" s="41"/>
      <c r="K158" s="41"/>
      <c r="L158" s="45"/>
      <c r="M158" s="245"/>
      <c r="N158" s="246"/>
      <c r="O158" s="92"/>
      <c r="P158" s="92"/>
      <c r="Q158" s="92"/>
      <c r="R158" s="92"/>
      <c r="S158" s="92"/>
      <c r="T158" s="93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T158" s="18" t="s">
        <v>197</v>
      </c>
      <c r="AU158" s="18" t="s">
        <v>80</v>
      </c>
    </row>
    <row r="159" s="2" customFormat="1" ht="16.5" customHeight="1">
      <c r="A159" s="39"/>
      <c r="B159" s="40"/>
      <c r="C159" s="228" t="s">
        <v>272</v>
      </c>
      <c r="D159" s="228" t="s">
        <v>191</v>
      </c>
      <c r="E159" s="229" t="s">
        <v>5787</v>
      </c>
      <c r="F159" s="230" t="s">
        <v>5788</v>
      </c>
      <c r="G159" s="231" t="s">
        <v>5752</v>
      </c>
      <c r="H159" s="232">
        <v>30</v>
      </c>
      <c r="I159" s="233"/>
      <c r="J159" s="234">
        <f>ROUND(I159*H159,2)</f>
        <v>0</v>
      </c>
      <c r="K159" s="235"/>
      <c r="L159" s="45"/>
      <c r="M159" s="236" t="s">
        <v>1</v>
      </c>
      <c r="N159" s="237" t="s">
        <v>38</v>
      </c>
      <c r="O159" s="92"/>
      <c r="P159" s="238">
        <f>O159*H159</f>
        <v>0</v>
      </c>
      <c r="Q159" s="238">
        <v>0</v>
      </c>
      <c r="R159" s="238">
        <f>Q159*H159</f>
        <v>0</v>
      </c>
      <c r="S159" s="238">
        <v>0</v>
      </c>
      <c r="T159" s="239">
        <f>S159*H159</f>
        <v>0</v>
      </c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R159" s="240" t="s">
        <v>195</v>
      </c>
      <c r="AT159" s="240" t="s">
        <v>191</v>
      </c>
      <c r="AU159" s="240" t="s">
        <v>80</v>
      </c>
      <c r="AY159" s="18" t="s">
        <v>189</v>
      </c>
      <c r="BE159" s="241">
        <f>IF(N159="základní",J159,0)</f>
        <v>0</v>
      </c>
      <c r="BF159" s="241">
        <f>IF(N159="snížená",J159,0)</f>
        <v>0</v>
      </c>
      <c r="BG159" s="241">
        <f>IF(N159="zákl. přenesená",J159,0)</f>
        <v>0</v>
      </c>
      <c r="BH159" s="241">
        <f>IF(N159="sníž. přenesená",J159,0)</f>
        <v>0</v>
      </c>
      <c r="BI159" s="241">
        <f>IF(N159="nulová",J159,0)</f>
        <v>0</v>
      </c>
      <c r="BJ159" s="18" t="s">
        <v>80</v>
      </c>
      <c r="BK159" s="241">
        <f>ROUND(I159*H159,2)</f>
        <v>0</v>
      </c>
      <c r="BL159" s="18" t="s">
        <v>195</v>
      </c>
      <c r="BM159" s="240" t="s">
        <v>5789</v>
      </c>
    </row>
    <row r="160" s="2" customFormat="1">
      <c r="A160" s="39"/>
      <c r="B160" s="40"/>
      <c r="C160" s="41"/>
      <c r="D160" s="242" t="s">
        <v>197</v>
      </c>
      <c r="E160" s="41"/>
      <c r="F160" s="243" t="s">
        <v>5788</v>
      </c>
      <c r="G160" s="41"/>
      <c r="H160" s="41"/>
      <c r="I160" s="244"/>
      <c r="J160" s="41"/>
      <c r="K160" s="41"/>
      <c r="L160" s="45"/>
      <c r="M160" s="245"/>
      <c r="N160" s="246"/>
      <c r="O160" s="92"/>
      <c r="P160" s="92"/>
      <c r="Q160" s="92"/>
      <c r="R160" s="92"/>
      <c r="S160" s="92"/>
      <c r="T160" s="93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T160" s="18" t="s">
        <v>197</v>
      </c>
      <c r="AU160" s="18" t="s">
        <v>80</v>
      </c>
    </row>
    <row r="161" s="2" customFormat="1" ht="21.75" customHeight="1">
      <c r="A161" s="39"/>
      <c r="B161" s="40"/>
      <c r="C161" s="228" t="s">
        <v>278</v>
      </c>
      <c r="D161" s="228" t="s">
        <v>191</v>
      </c>
      <c r="E161" s="229" t="s">
        <v>5790</v>
      </c>
      <c r="F161" s="230" t="s">
        <v>5791</v>
      </c>
      <c r="G161" s="231" t="s">
        <v>5752</v>
      </c>
      <c r="H161" s="232">
        <v>1</v>
      </c>
      <c r="I161" s="233"/>
      <c r="J161" s="234">
        <f>ROUND(I161*H161,2)</f>
        <v>0</v>
      </c>
      <c r="K161" s="235"/>
      <c r="L161" s="45"/>
      <c r="M161" s="236" t="s">
        <v>1</v>
      </c>
      <c r="N161" s="237" t="s">
        <v>38</v>
      </c>
      <c r="O161" s="92"/>
      <c r="P161" s="238">
        <f>O161*H161</f>
        <v>0</v>
      </c>
      <c r="Q161" s="238">
        <v>0</v>
      </c>
      <c r="R161" s="238">
        <f>Q161*H161</f>
        <v>0</v>
      </c>
      <c r="S161" s="238">
        <v>0</v>
      </c>
      <c r="T161" s="239">
        <f>S161*H161</f>
        <v>0</v>
      </c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R161" s="240" t="s">
        <v>195</v>
      </c>
      <c r="AT161" s="240" t="s">
        <v>191</v>
      </c>
      <c r="AU161" s="240" t="s">
        <v>80</v>
      </c>
      <c r="AY161" s="18" t="s">
        <v>189</v>
      </c>
      <c r="BE161" s="241">
        <f>IF(N161="základní",J161,0)</f>
        <v>0</v>
      </c>
      <c r="BF161" s="241">
        <f>IF(N161="snížená",J161,0)</f>
        <v>0</v>
      </c>
      <c r="BG161" s="241">
        <f>IF(N161="zákl. přenesená",J161,0)</f>
        <v>0</v>
      </c>
      <c r="BH161" s="241">
        <f>IF(N161="sníž. přenesená",J161,0)</f>
        <v>0</v>
      </c>
      <c r="BI161" s="241">
        <f>IF(N161="nulová",J161,0)</f>
        <v>0</v>
      </c>
      <c r="BJ161" s="18" t="s">
        <v>80</v>
      </c>
      <c r="BK161" s="241">
        <f>ROUND(I161*H161,2)</f>
        <v>0</v>
      </c>
      <c r="BL161" s="18" t="s">
        <v>195</v>
      </c>
      <c r="BM161" s="240" t="s">
        <v>5792</v>
      </c>
    </row>
    <row r="162" s="2" customFormat="1">
      <c r="A162" s="39"/>
      <c r="B162" s="40"/>
      <c r="C162" s="41"/>
      <c r="D162" s="242" t="s">
        <v>197</v>
      </c>
      <c r="E162" s="41"/>
      <c r="F162" s="243" t="s">
        <v>5791</v>
      </c>
      <c r="G162" s="41"/>
      <c r="H162" s="41"/>
      <c r="I162" s="244"/>
      <c r="J162" s="41"/>
      <c r="K162" s="41"/>
      <c r="L162" s="45"/>
      <c r="M162" s="245"/>
      <c r="N162" s="246"/>
      <c r="O162" s="92"/>
      <c r="P162" s="92"/>
      <c r="Q162" s="92"/>
      <c r="R162" s="92"/>
      <c r="S162" s="92"/>
      <c r="T162" s="93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T162" s="18" t="s">
        <v>197</v>
      </c>
      <c r="AU162" s="18" t="s">
        <v>80</v>
      </c>
    </row>
    <row r="163" s="2" customFormat="1" ht="24.15" customHeight="1">
      <c r="A163" s="39"/>
      <c r="B163" s="40"/>
      <c r="C163" s="228" t="s">
        <v>291</v>
      </c>
      <c r="D163" s="228" t="s">
        <v>191</v>
      </c>
      <c r="E163" s="229" t="s">
        <v>5793</v>
      </c>
      <c r="F163" s="230" t="s">
        <v>5794</v>
      </c>
      <c r="G163" s="231" t="s">
        <v>5752</v>
      </c>
      <c r="H163" s="232">
        <v>6</v>
      </c>
      <c r="I163" s="233"/>
      <c r="J163" s="234">
        <f>ROUND(I163*H163,2)</f>
        <v>0</v>
      </c>
      <c r="K163" s="235"/>
      <c r="L163" s="45"/>
      <c r="M163" s="236" t="s">
        <v>1</v>
      </c>
      <c r="N163" s="237" t="s">
        <v>38</v>
      </c>
      <c r="O163" s="92"/>
      <c r="P163" s="238">
        <f>O163*H163</f>
        <v>0</v>
      </c>
      <c r="Q163" s="238">
        <v>0</v>
      </c>
      <c r="R163" s="238">
        <f>Q163*H163</f>
        <v>0</v>
      </c>
      <c r="S163" s="238">
        <v>0</v>
      </c>
      <c r="T163" s="239">
        <f>S163*H163</f>
        <v>0</v>
      </c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R163" s="240" t="s">
        <v>195</v>
      </c>
      <c r="AT163" s="240" t="s">
        <v>191</v>
      </c>
      <c r="AU163" s="240" t="s">
        <v>80</v>
      </c>
      <c r="AY163" s="18" t="s">
        <v>189</v>
      </c>
      <c r="BE163" s="241">
        <f>IF(N163="základní",J163,0)</f>
        <v>0</v>
      </c>
      <c r="BF163" s="241">
        <f>IF(N163="snížená",J163,0)</f>
        <v>0</v>
      </c>
      <c r="BG163" s="241">
        <f>IF(N163="zákl. přenesená",J163,0)</f>
        <v>0</v>
      </c>
      <c r="BH163" s="241">
        <f>IF(N163="sníž. přenesená",J163,0)</f>
        <v>0</v>
      </c>
      <c r="BI163" s="241">
        <f>IF(N163="nulová",J163,0)</f>
        <v>0</v>
      </c>
      <c r="BJ163" s="18" t="s">
        <v>80</v>
      </c>
      <c r="BK163" s="241">
        <f>ROUND(I163*H163,2)</f>
        <v>0</v>
      </c>
      <c r="BL163" s="18" t="s">
        <v>195</v>
      </c>
      <c r="BM163" s="240" t="s">
        <v>5795</v>
      </c>
    </row>
    <row r="164" s="2" customFormat="1">
      <c r="A164" s="39"/>
      <c r="B164" s="40"/>
      <c r="C164" s="41"/>
      <c r="D164" s="242" t="s">
        <v>197</v>
      </c>
      <c r="E164" s="41"/>
      <c r="F164" s="243" t="s">
        <v>5794</v>
      </c>
      <c r="G164" s="41"/>
      <c r="H164" s="41"/>
      <c r="I164" s="244"/>
      <c r="J164" s="41"/>
      <c r="K164" s="41"/>
      <c r="L164" s="45"/>
      <c r="M164" s="245"/>
      <c r="N164" s="246"/>
      <c r="O164" s="92"/>
      <c r="P164" s="92"/>
      <c r="Q164" s="92"/>
      <c r="R164" s="92"/>
      <c r="S164" s="92"/>
      <c r="T164" s="93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T164" s="18" t="s">
        <v>197</v>
      </c>
      <c r="AU164" s="18" t="s">
        <v>80</v>
      </c>
    </row>
    <row r="165" s="2" customFormat="1" ht="21.75" customHeight="1">
      <c r="A165" s="39"/>
      <c r="B165" s="40"/>
      <c r="C165" s="228" t="s">
        <v>8</v>
      </c>
      <c r="D165" s="228" t="s">
        <v>191</v>
      </c>
      <c r="E165" s="229" t="s">
        <v>5796</v>
      </c>
      <c r="F165" s="230" t="s">
        <v>5797</v>
      </c>
      <c r="G165" s="231" t="s">
        <v>5752</v>
      </c>
      <c r="H165" s="232">
        <v>6</v>
      </c>
      <c r="I165" s="233"/>
      <c r="J165" s="234">
        <f>ROUND(I165*H165,2)</f>
        <v>0</v>
      </c>
      <c r="K165" s="235"/>
      <c r="L165" s="45"/>
      <c r="M165" s="236" t="s">
        <v>1</v>
      </c>
      <c r="N165" s="237" t="s">
        <v>38</v>
      </c>
      <c r="O165" s="92"/>
      <c r="P165" s="238">
        <f>O165*H165</f>
        <v>0</v>
      </c>
      <c r="Q165" s="238">
        <v>0</v>
      </c>
      <c r="R165" s="238">
        <f>Q165*H165</f>
        <v>0</v>
      </c>
      <c r="S165" s="238">
        <v>0</v>
      </c>
      <c r="T165" s="239">
        <f>S165*H165</f>
        <v>0</v>
      </c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R165" s="240" t="s">
        <v>195</v>
      </c>
      <c r="AT165" s="240" t="s">
        <v>191</v>
      </c>
      <c r="AU165" s="240" t="s">
        <v>80</v>
      </c>
      <c r="AY165" s="18" t="s">
        <v>189</v>
      </c>
      <c r="BE165" s="241">
        <f>IF(N165="základní",J165,0)</f>
        <v>0</v>
      </c>
      <c r="BF165" s="241">
        <f>IF(N165="snížená",J165,0)</f>
        <v>0</v>
      </c>
      <c r="BG165" s="241">
        <f>IF(N165="zákl. přenesená",J165,0)</f>
        <v>0</v>
      </c>
      <c r="BH165" s="241">
        <f>IF(N165="sníž. přenesená",J165,0)</f>
        <v>0</v>
      </c>
      <c r="BI165" s="241">
        <f>IF(N165="nulová",J165,0)</f>
        <v>0</v>
      </c>
      <c r="BJ165" s="18" t="s">
        <v>80</v>
      </c>
      <c r="BK165" s="241">
        <f>ROUND(I165*H165,2)</f>
        <v>0</v>
      </c>
      <c r="BL165" s="18" t="s">
        <v>195</v>
      </c>
      <c r="BM165" s="240" t="s">
        <v>5798</v>
      </c>
    </row>
    <row r="166" s="2" customFormat="1">
      <c r="A166" s="39"/>
      <c r="B166" s="40"/>
      <c r="C166" s="41"/>
      <c r="D166" s="242" t="s">
        <v>197</v>
      </c>
      <c r="E166" s="41"/>
      <c r="F166" s="243" t="s">
        <v>5797</v>
      </c>
      <c r="G166" s="41"/>
      <c r="H166" s="41"/>
      <c r="I166" s="244"/>
      <c r="J166" s="41"/>
      <c r="K166" s="41"/>
      <c r="L166" s="45"/>
      <c r="M166" s="245"/>
      <c r="N166" s="246"/>
      <c r="O166" s="92"/>
      <c r="P166" s="92"/>
      <c r="Q166" s="92"/>
      <c r="R166" s="92"/>
      <c r="S166" s="92"/>
      <c r="T166" s="93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T166" s="18" t="s">
        <v>197</v>
      </c>
      <c r="AU166" s="18" t="s">
        <v>80</v>
      </c>
    </row>
    <row r="167" s="2" customFormat="1" ht="16.5" customHeight="1">
      <c r="A167" s="39"/>
      <c r="B167" s="40"/>
      <c r="C167" s="228" t="s">
        <v>306</v>
      </c>
      <c r="D167" s="228" t="s">
        <v>191</v>
      </c>
      <c r="E167" s="229" t="s">
        <v>5799</v>
      </c>
      <c r="F167" s="230" t="s">
        <v>5800</v>
      </c>
      <c r="G167" s="231" t="s">
        <v>466</v>
      </c>
      <c r="H167" s="232">
        <v>20</v>
      </c>
      <c r="I167" s="233"/>
      <c r="J167" s="234">
        <f>ROUND(I167*H167,2)</f>
        <v>0</v>
      </c>
      <c r="K167" s="235"/>
      <c r="L167" s="45"/>
      <c r="M167" s="236" t="s">
        <v>1</v>
      </c>
      <c r="N167" s="237" t="s">
        <v>38</v>
      </c>
      <c r="O167" s="92"/>
      <c r="P167" s="238">
        <f>O167*H167</f>
        <v>0</v>
      </c>
      <c r="Q167" s="238">
        <v>0</v>
      </c>
      <c r="R167" s="238">
        <f>Q167*H167</f>
        <v>0</v>
      </c>
      <c r="S167" s="238">
        <v>0</v>
      </c>
      <c r="T167" s="239">
        <f>S167*H167</f>
        <v>0</v>
      </c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R167" s="240" t="s">
        <v>195</v>
      </c>
      <c r="AT167" s="240" t="s">
        <v>191</v>
      </c>
      <c r="AU167" s="240" t="s">
        <v>80</v>
      </c>
      <c r="AY167" s="18" t="s">
        <v>189</v>
      </c>
      <c r="BE167" s="241">
        <f>IF(N167="základní",J167,0)</f>
        <v>0</v>
      </c>
      <c r="BF167" s="241">
        <f>IF(N167="snížená",J167,0)</f>
        <v>0</v>
      </c>
      <c r="BG167" s="241">
        <f>IF(N167="zákl. přenesená",J167,0)</f>
        <v>0</v>
      </c>
      <c r="BH167" s="241">
        <f>IF(N167="sníž. přenesená",J167,0)</f>
        <v>0</v>
      </c>
      <c r="BI167" s="241">
        <f>IF(N167="nulová",J167,0)</f>
        <v>0</v>
      </c>
      <c r="BJ167" s="18" t="s">
        <v>80</v>
      </c>
      <c r="BK167" s="241">
        <f>ROUND(I167*H167,2)</f>
        <v>0</v>
      </c>
      <c r="BL167" s="18" t="s">
        <v>195</v>
      </c>
      <c r="BM167" s="240" t="s">
        <v>5801</v>
      </c>
    </row>
    <row r="168" s="2" customFormat="1">
      <c r="A168" s="39"/>
      <c r="B168" s="40"/>
      <c r="C168" s="41"/>
      <c r="D168" s="242" t="s">
        <v>197</v>
      </c>
      <c r="E168" s="41"/>
      <c r="F168" s="243" t="s">
        <v>5800</v>
      </c>
      <c r="G168" s="41"/>
      <c r="H168" s="41"/>
      <c r="I168" s="244"/>
      <c r="J168" s="41"/>
      <c r="K168" s="41"/>
      <c r="L168" s="45"/>
      <c r="M168" s="245"/>
      <c r="N168" s="246"/>
      <c r="O168" s="92"/>
      <c r="P168" s="92"/>
      <c r="Q168" s="92"/>
      <c r="R168" s="92"/>
      <c r="S168" s="92"/>
      <c r="T168" s="93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T168" s="18" t="s">
        <v>197</v>
      </c>
      <c r="AU168" s="18" t="s">
        <v>80</v>
      </c>
    </row>
    <row r="169" s="12" customFormat="1" ht="25.92" customHeight="1">
      <c r="A169" s="12"/>
      <c r="B169" s="212"/>
      <c r="C169" s="213"/>
      <c r="D169" s="214" t="s">
        <v>72</v>
      </c>
      <c r="E169" s="215" t="s">
        <v>5802</v>
      </c>
      <c r="F169" s="215" t="s">
        <v>5803</v>
      </c>
      <c r="G169" s="213"/>
      <c r="H169" s="213"/>
      <c r="I169" s="216"/>
      <c r="J169" s="217">
        <f>BK169</f>
        <v>0</v>
      </c>
      <c r="K169" s="213"/>
      <c r="L169" s="218"/>
      <c r="M169" s="219"/>
      <c r="N169" s="220"/>
      <c r="O169" s="220"/>
      <c r="P169" s="221">
        <f>SUM(P170:P195)</f>
        <v>0</v>
      </c>
      <c r="Q169" s="220"/>
      <c r="R169" s="221">
        <f>SUM(R170:R195)</f>
        <v>0</v>
      </c>
      <c r="S169" s="220"/>
      <c r="T169" s="222">
        <f>SUM(T170:T195)</f>
        <v>0</v>
      </c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R169" s="223" t="s">
        <v>80</v>
      </c>
      <c r="AT169" s="224" t="s">
        <v>72</v>
      </c>
      <c r="AU169" s="224" t="s">
        <v>73</v>
      </c>
      <c r="AY169" s="223" t="s">
        <v>189</v>
      </c>
      <c r="BK169" s="225">
        <f>SUM(BK170:BK195)</f>
        <v>0</v>
      </c>
    </row>
    <row r="170" s="2" customFormat="1" ht="16.5" customHeight="1">
      <c r="A170" s="39"/>
      <c r="B170" s="40"/>
      <c r="C170" s="228" t="s">
        <v>311</v>
      </c>
      <c r="D170" s="228" t="s">
        <v>191</v>
      </c>
      <c r="E170" s="229" t="s">
        <v>5804</v>
      </c>
      <c r="F170" s="230" t="s">
        <v>5805</v>
      </c>
      <c r="G170" s="231" t="s">
        <v>5752</v>
      </c>
      <c r="H170" s="232">
        <v>7</v>
      </c>
      <c r="I170" s="233"/>
      <c r="J170" s="234">
        <f>ROUND(I170*H170,2)</f>
        <v>0</v>
      </c>
      <c r="K170" s="235"/>
      <c r="L170" s="45"/>
      <c r="M170" s="236" t="s">
        <v>1</v>
      </c>
      <c r="N170" s="237" t="s">
        <v>38</v>
      </c>
      <c r="O170" s="92"/>
      <c r="P170" s="238">
        <f>O170*H170</f>
        <v>0</v>
      </c>
      <c r="Q170" s="238">
        <v>0</v>
      </c>
      <c r="R170" s="238">
        <f>Q170*H170</f>
        <v>0</v>
      </c>
      <c r="S170" s="238">
        <v>0</v>
      </c>
      <c r="T170" s="239">
        <f>S170*H170</f>
        <v>0</v>
      </c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R170" s="240" t="s">
        <v>195</v>
      </c>
      <c r="AT170" s="240" t="s">
        <v>191</v>
      </c>
      <c r="AU170" s="240" t="s">
        <v>80</v>
      </c>
      <c r="AY170" s="18" t="s">
        <v>189</v>
      </c>
      <c r="BE170" s="241">
        <f>IF(N170="základní",J170,0)</f>
        <v>0</v>
      </c>
      <c r="BF170" s="241">
        <f>IF(N170="snížená",J170,0)</f>
        <v>0</v>
      </c>
      <c r="BG170" s="241">
        <f>IF(N170="zákl. přenesená",J170,0)</f>
        <v>0</v>
      </c>
      <c r="BH170" s="241">
        <f>IF(N170="sníž. přenesená",J170,0)</f>
        <v>0</v>
      </c>
      <c r="BI170" s="241">
        <f>IF(N170="nulová",J170,0)</f>
        <v>0</v>
      </c>
      <c r="BJ170" s="18" t="s">
        <v>80</v>
      </c>
      <c r="BK170" s="241">
        <f>ROUND(I170*H170,2)</f>
        <v>0</v>
      </c>
      <c r="BL170" s="18" t="s">
        <v>195</v>
      </c>
      <c r="BM170" s="240" t="s">
        <v>5806</v>
      </c>
    </row>
    <row r="171" s="2" customFormat="1">
      <c r="A171" s="39"/>
      <c r="B171" s="40"/>
      <c r="C171" s="41"/>
      <c r="D171" s="242" t="s">
        <v>197</v>
      </c>
      <c r="E171" s="41"/>
      <c r="F171" s="243" t="s">
        <v>5805</v>
      </c>
      <c r="G171" s="41"/>
      <c r="H171" s="41"/>
      <c r="I171" s="244"/>
      <c r="J171" s="41"/>
      <c r="K171" s="41"/>
      <c r="L171" s="45"/>
      <c r="M171" s="245"/>
      <c r="N171" s="246"/>
      <c r="O171" s="92"/>
      <c r="P171" s="92"/>
      <c r="Q171" s="92"/>
      <c r="R171" s="92"/>
      <c r="S171" s="92"/>
      <c r="T171" s="93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T171" s="18" t="s">
        <v>197</v>
      </c>
      <c r="AU171" s="18" t="s">
        <v>80</v>
      </c>
    </row>
    <row r="172" s="2" customFormat="1" ht="16.5" customHeight="1">
      <c r="A172" s="39"/>
      <c r="B172" s="40"/>
      <c r="C172" s="228" t="s">
        <v>318</v>
      </c>
      <c r="D172" s="228" t="s">
        <v>191</v>
      </c>
      <c r="E172" s="229" t="s">
        <v>5807</v>
      </c>
      <c r="F172" s="230" t="s">
        <v>5808</v>
      </c>
      <c r="G172" s="231" t="s">
        <v>5752</v>
      </c>
      <c r="H172" s="232">
        <v>3</v>
      </c>
      <c r="I172" s="233"/>
      <c r="J172" s="234">
        <f>ROUND(I172*H172,2)</f>
        <v>0</v>
      </c>
      <c r="K172" s="235"/>
      <c r="L172" s="45"/>
      <c r="M172" s="236" t="s">
        <v>1</v>
      </c>
      <c r="N172" s="237" t="s">
        <v>38</v>
      </c>
      <c r="O172" s="92"/>
      <c r="P172" s="238">
        <f>O172*H172</f>
        <v>0</v>
      </c>
      <c r="Q172" s="238">
        <v>0</v>
      </c>
      <c r="R172" s="238">
        <f>Q172*H172</f>
        <v>0</v>
      </c>
      <c r="S172" s="238">
        <v>0</v>
      </c>
      <c r="T172" s="239">
        <f>S172*H172</f>
        <v>0</v>
      </c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R172" s="240" t="s">
        <v>195</v>
      </c>
      <c r="AT172" s="240" t="s">
        <v>191</v>
      </c>
      <c r="AU172" s="240" t="s">
        <v>80</v>
      </c>
      <c r="AY172" s="18" t="s">
        <v>189</v>
      </c>
      <c r="BE172" s="241">
        <f>IF(N172="základní",J172,0)</f>
        <v>0</v>
      </c>
      <c r="BF172" s="241">
        <f>IF(N172="snížená",J172,0)</f>
        <v>0</v>
      </c>
      <c r="BG172" s="241">
        <f>IF(N172="zákl. přenesená",J172,0)</f>
        <v>0</v>
      </c>
      <c r="BH172" s="241">
        <f>IF(N172="sníž. přenesená",J172,0)</f>
        <v>0</v>
      </c>
      <c r="BI172" s="241">
        <f>IF(N172="nulová",J172,0)</f>
        <v>0</v>
      </c>
      <c r="BJ172" s="18" t="s">
        <v>80</v>
      </c>
      <c r="BK172" s="241">
        <f>ROUND(I172*H172,2)</f>
        <v>0</v>
      </c>
      <c r="BL172" s="18" t="s">
        <v>195</v>
      </c>
      <c r="BM172" s="240" t="s">
        <v>5809</v>
      </c>
    </row>
    <row r="173" s="2" customFormat="1">
      <c r="A173" s="39"/>
      <c r="B173" s="40"/>
      <c r="C173" s="41"/>
      <c r="D173" s="242" t="s">
        <v>197</v>
      </c>
      <c r="E173" s="41"/>
      <c r="F173" s="243" t="s">
        <v>5808</v>
      </c>
      <c r="G173" s="41"/>
      <c r="H173" s="41"/>
      <c r="I173" s="244"/>
      <c r="J173" s="41"/>
      <c r="K173" s="41"/>
      <c r="L173" s="45"/>
      <c r="M173" s="245"/>
      <c r="N173" s="246"/>
      <c r="O173" s="92"/>
      <c r="P173" s="92"/>
      <c r="Q173" s="92"/>
      <c r="R173" s="92"/>
      <c r="S173" s="92"/>
      <c r="T173" s="93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T173" s="18" t="s">
        <v>197</v>
      </c>
      <c r="AU173" s="18" t="s">
        <v>80</v>
      </c>
    </row>
    <row r="174" s="2" customFormat="1" ht="16.5" customHeight="1">
      <c r="A174" s="39"/>
      <c r="B174" s="40"/>
      <c r="C174" s="228" t="s">
        <v>325</v>
      </c>
      <c r="D174" s="228" t="s">
        <v>191</v>
      </c>
      <c r="E174" s="229" t="s">
        <v>5810</v>
      </c>
      <c r="F174" s="230" t="s">
        <v>5811</v>
      </c>
      <c r="G174" s="231" t="s">
        <v>5752</v>
      </c>
      <c r="H174" s="232">
        <v>10</v>
      </c>
      <c r="I174" s="233"/>
      <c r="J174" s="234">
        <f>ROUND(I174*H174,2)</f>
        <v>0</v>
      </c>
      <c r="K174" s="235"/>
      <c r="L174" s="45"/>
      <c r="M174" s="236" t="s">
        <v>1</v>
      </c>
      <c r="N174" s="237" t="s">
        <v>38</v>
      </c>
      <c r="O174" s="92"/>
      <c r="P174" s="238">
        <f>O174*H174</f>
        <v>0</v>
      </c>
      <c r="Q174" s="238">
        <v>0</v>
      </c>
      <c r="R174" s="238">
        <f>Q174*H174</f>
        <v>0</v>
      </c>
      <c r="S174" s="238">
        <v>0</v>
      </c>
      <c r="T174" s="239">
        <f>S174*H174</f>
        <v>0</v>
      </c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R174" s="240" t="s">
        <v>195</v>
      </c>
      <c r="AT174" s="240" t="s">
        <v>191</v>
      </c>
      <c r="AU174" s="240" t="s">
        <v>80</v>
      </c>
      <c r="AY174" s="18" t="s">
        <v>189</v>
      </c>
      <c r="BE174" s="241">
        <f>IF(N174="základní",J174,0)</f>
        <v>0</v>
      </c>
      <c r="BF174" s="241">
        <f>IF(N174="snížená",J174,0)</f>
        <v>0</v>
      </c>
      <c r="BG174" s="241">
        <f>IF(N174="zákl. přenesená",J174,0)</f>
        <v>0</v>
      </c>
      <c r="BH174" s="241">
        <f>IF(N174="sníž. přenesená",J174,0)</f>
        <v>0</v>
      </c>
      <c r="BI174" s="241">
        <f>IF(N174="nulová",J174,0)</f>
        <v>0</v>
      </c>
      <c r="BJ174" s="18" t="s">
        <v>80</v>
      </c>
      <c r="BK174" s="241">
        <f>ROUND(I174*H174,2)</f>
        <v>0</v>
      </c>
      <c r="BL174" s="18" t="s">
        <v>195</v>
      </c>
      <c r="BM174" s="240" t="s">
        <v>5812</v>
      </c>
    </row>
    <row r="175" s="2" customFormat="1">
      <c r="A175" s="39"/>
      <c r="B175" s="40"/>
      <c r="C175" s="41"/>
      <c r="D175" s="242" t="s">
        <v>197</v>
      </c>
      <c r="E175" s="41"/>
      <c r="F175" s="243" t="s">
        <v>5811</v>
      </c>
      <c r="G175" s="41"/>
      <c r="H175" s="41"/>
      <c r="I175" s="244"/>
      <c r="J175" s="41"/>
      <c r="K175" s="41"/>
      <c r="L175" s="45"/>
      <c r="M175" s="245"/>
      <c r="N175" s="246"/>
      <c r="O175" s="92"/>
      <c r="P175" s="92"/>
      <c r="Q175" s="92"/>
      <c r="R175" s="92"/>
      <c r="S175" s="92"/>
      <c r="T175" s="93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T175" s="18" t="s">
        <v>197</v>
      </c>
      <c r="AU175" s="18" t="s">
        <v>80</v>
      </c>
    </row>
    <row r="176" s="2" customFormat="1" ht="16.5" customHeight="1">
      <c r="A176" s="39"/>
      <c r="B176" s="40"/>
      <c r="C176" s="228" t="s">
        <v>333</v>
      </c>
      <c r="D176" s="228" t="s">
        <v>191</v>
      </c>
      <c r="E176" s="229" t="s">
        <v>5813</v>
      </c>
      <c r="F176" s="230" t="s">
        <v>5814</v>
      </c>
      <c r="G176" s="231" t="s">
        <v>5752</v>
      </c>
      <c r="H176" s="232">
        <v>1</v>
      </c>
      <c r="I176" s="233"/>
      <c r="J176" s="234">
        <f>ROUND(I176*H176,2)</f>
        <v>0</v>
      </c>
      <c r="K176" s="235"/>
      <c r="L176" s="45"/>
      <c r="M176" s="236" t="s">
        <v>1</v>
      </c>
      <c r="N176" s="237" t="s">
        <v>38</v>
      </c>
      <c r="O176" s="92"/>
      <c r="P176" s="238">
        <f>O176*H176</f>
        <v>0</v>
      </c>
      <c r="Q176" s="238">
        <v>0</v>
      </c>
      <c r="R176" s="238">
        <f>Q176*H176</f>
        <v>0</v>
      </c>
      <c r="S176" s="238">
        <v>0</v>
      </c>
      <c r="T176" s="239">
        <f>S176*H176</f>
        <v>0</v>
      </c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R176" s="240" t="s">
        <v>195</v>
      </c>
      <c r="AT176" s="240" t="s">
        <v>191</v>
      </c>
      <c r="AU176" s="240" t="s">
        <v>80</v>
      </c>
      <c r="AY176" s="18" t="s">
        <v>189</v>
      </c>
      <c r="BE176" s="241">
        <f>IF(N176="základní",J176,0)</f>
        <v>0</v>
      </c>
      <c r="BF176" s="241">
        <f>IF(N176="snížená",J176,0)</f>
        <v>0</v>
      </c>
      <c r="BG176" s="241">
        <f>IF(N176="zákl. přenesená",J176,0)</f>
        <v>0</v>
      </c>
      <c r="BH176" s="241">
        <f>IF(N176="sníž. přenesená",J176,0)</f>
        <v>0</v>
      </c>
      <c r="BI176" s="241">
        <f>IF(N176="nulová",J176,0)</f>
        <v>0</v>
      </c>
      <c r="BJ176" s="18" t="s">
        <v>80</v>
      </c>
      <c r="BK176" s="241">
        <f>ROUND(I176*H176,2)</f>
        <v>0</v>
      </c>
      <c r="BL176" s="18" t="s">
        <v>195</v>
      </c>
      <c r="BM176" s="240" t="s">
        <v>5815</v>
      </c>
    </row>
    <row r="177" s="2" customFormat="1">
      <c r="A177" s="39"/>
      <c r="B177" s="40"/>
      <c r="C177" s="41"/>
      <c r="D177" s="242" t="s">
        <v>197</v>
      </c>
      <c r="E177" s="41"/>
      <c r="F177" s="243" t="s">
        <v>5814</v>
      </c>
      <c r="G177" s="41"/>
      <c r="H177" s="41"/>
      <c r="I177" s="244"/>
      <c r="J177" s="41"/>
      <c r="K177" s="41"/>
      <c r="L177" s="45"/>
      <c r="M177" s="245"/>
      <c r="N177" s="246"/>
      <c r="O177" s="92"/>
      <c r="P177" s="92"/>
      <c r="Q177" s="92"/>
      <c r="R177" s="92"/>
      <c r="S177" s="92"/>
      <c r="T177" s="93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T177" s="18" t="s">
        <v>197</v>
      </c>
      <c r="AU177" s="18" t="s">
        <v>80</v>
      </c>
    </row>
    <row r="178" s="2" customFormat="1" ht="16.5" customHeight="1">
      <c r="A178" s="39"/>
      <c r="B178" s="40"/>
      <c r="C178" s="228" t="s">
        <v>7</v>
      </c>
      <c r="D178" s="228" t="s">
        <v>191</v>
      </c>
      <c r="E178" s="229" t="s">
        <v>5816</v>
      </c>
      <c r="F178" s="230" t="s">
        <v>5817</v>
      </c>
      <c r="G178" s="231" t="s">
        <v>5752</v>
      </c>
      <c r="H178" s="232">
        <v>1</v>
      </c>
      <c r="I178" s="233"/>
      <c r="J178" s="234">
        <f>ROUND(I178*H178,2)</f>
        <v>0</v>
      </c>
      <c r="K178" s="235"/>
      <c r="L178" s="45"/>
      <c r="M178" s="236" t="s">
        <v>1</v>
      </c>
      <c r="N178" s="237" t="s">
        <v>38</v>
      </c>
      <c r="O178" s="92"/>
      <c r="P178" s="238">
        <f>O178*H178</f>
        <v>0</v>
      </c>
      <c r="Q178" s="238">
        <v>0</v>
      </c>
      <c r="R178" s="238">
        <f>Q178*H178</f>
        <v>0</v>
      </c>
      <c r="S178" s="238">
        <v>0</v>
      </c>
      <c r="T178" s="239">
        <f>S178*H178</f>
        <v>0</v>
      </c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R178" s="240" t="s">
        <v>195</v>
      </c>
      <c r="AT178" s="240" t="s">
        <v>191</v>
      </c>
      <c r="AU178" s="240" t="s">
        <v>80</v>
      </c>
      <c r="AY178" s="18" t="s">
        <v>189</v>
      </c>
      <c r="BE178" s="241">
        <f>IF(N178="základní",J178,0)</f>
        <v>0</v>
      </c>
      <c r="BF178" s="241">
        <f>IF(N178="snížená",J178,0)</f>
        <v>0</v>
      </c>
      <c r="BG178" s="241">
        <f>IF(N178="zákl. přenesená",J178,0)</f>
        <v>0</v>
      </c>
      <c r="BH178" s="241">
        <f>IF(N178="sníž. přenesená",J178,0)</f>
        <v>0</v>
      </c>
      <c r="BI178" s="241">
        <f>IF(N178="nulová",J178,0)</f>
        <v>0</v>
      </c>
      <c r="BJ178" s="18" t="s">
        <v>80</v>
      </c>
      <c r="BK178" s="241">
        <f>ROUND(I178*H178,2)</f>
        <v>0</v>
      </c>
      <c r="BL178" s="18" t="s">
        <v>195</v>
      </c>
      <c r="BM178" s="240" t="s">
        <v>5818</v>
      </c>
    </row>
    <row r="179" s="2" customFormat="1">
      <c r="A179" s="39"/>
      <c r="B179" s="40"/>
      <c r="C179" s="41"/>
      <c r="D179" s="242" t="s">
        <v>197</v>
      </c>
      <c r="E179" s="41"/>
      <c r="F179" s="243" t="s">
        <v>5817</v>
      </c>
      <c r="G179" s="41"/>
      <c r="H179" s="41"/>
      <c r="I179" s="244"/>
      <c r="J179" s="41"/>
      <c r="K179" s="41"/>
      <c r="L179" s="45"/>
      <c r="M179" s="245"/>
      <c r="N179" s="246"/>
      <c r="O179" s="92"/>
      <c r="P179" s="92"/>
      <c r="Q179" s="92"/>
      <c r="R179" s="92"/>
      <c r="S179" s="92"/>
      <c r="T179" s="93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T179" s="18" t="s">
        <v>197</v>
      </c>
      <c r="AU179" s="18" t="s">
        <v>80</v>
      </c>
    </row>
    <row r="180" s="2" customFormat="1" ht="16.5" customHeight="1">
      <c r="A180" s="39"/>
      <c r="B180" s="40"/>
      <c r="C180" s="228" t="s">
        <v>356</v>
      </c>
      <c r="D180" s="228" t="s">
        <v>191</v>
      </c>
      <c r="E180" s="229" t="s">
        <v>5819</v>
      </c>
      <c r="F180" s="230" t="s">
        <v>5820</v>
      </c>
      <c r="G180" s="231" t="s">
        <v>5752</v>
      </c>
      <c r="H180" s="232">
        <v>5</v>
      </c>
      <c r="I180" s="233"/>
      <c r="J180" s="234">
        <f>ROUND(I180*H180,2)</f>
        <v>0</v>
      </c>
      <c r="K180" s="235"/>
      <c r="L180" s="45"/>
      <c r="M180" s="236" t="s">
        <v>1</v>
      </c>
      <c r="N180" s="237" t="s">
        <v>38</v>
      </c>
      <c r="O180" s="92"/>
      <c r="P180" s="238">
        <f>O180*H180</f>
        <v>0</v>
      </c>
      <c r="Q180" s="238">
        <v>0</v>
      </c>
      <c r="R180" s="238">
        <f>Q180*H180</f>
        <v>0</v>
      </c>
      <c r="S180" s="238">
        <v>0</v>
      </c>
      <c r="T180" s="239">
        <f>S180*H180</f>
        <v>0</v>
      </c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R180" s="240" t="s">
        <v>195</v>
      </c>
      <c r="AT180" s="240" t="s">
        <v>191</v>
      </c>
      <c r="AU180" s="240" t="s">
        <v>80</v>
      </c>
      <c r="AY180" s="18" t="s">
        <v>189</v>
      </c>
      <c r="BE180" s="241">
        <f>IF(N180="základní",J180,0)</f>
        <v>0</v>
      </c>
      <c r="BF180" s="241">
        <f>IF(N180="snížená",J180,0)</f>
        <v>0</v>
      </c>
      <c r="BG180" s="241">
        <f>IF(N180="zákl. přenesená",J180,0)</f>
        <v>0</v>
      </c>
      <c r="BH180" s="241">
        <f>IF(N180="sníž. přenesená",J180,0)</f>
        <v>0</v>
      </c>
      <c r="BI180" s="241">
        <f>IF(N180="nulová",J180,0)</f>
        <v>0</v>
      </c>
      <c r="BJ180" s="18" t="s">
        <v>80</v>
      </c>
      <c r="BK180" s="241">
        <f>ROUND(I180*H180,2)</f>
        <v>0</v>
      </c>
      <c r="BL180" s="18" t="s">
        <v>195</v>
      </c>
      <c r="BM180" s="240" t="s">
        <v>5821</v>
      </c>
    </row>
    <row r="181" s="2" customFormat="1">
      <c r="A181" s="39"/>
      <c r="B181" s="40"/>
      <c r="C181" s="41"/>
      <c r="D181" s="242" t="s">
        <v>197</v>
      </c>
      <c r="E181" s="41"/>
      <c r="F181" s="243" t="s">
        <v>5820</v>
      </c>
      <c r="G181" s="41"/>
      <c r="H181" s="41"/>
      <c r="I181" s="244"/>
      <c r="J181" s="41"/>
      <c r="K181" s="41"/>
      <c r="L181" s="45"/>
      <c r="M181" s="245"/>
      <c r="N181" s="246"/>
      <c r="O181" s="92"/>
      <c r="P181" s="92"/>
      <c r="Q181" s="92"/>
      <c r="R181" s="92"/>
      <c r="S181" s="92"/>
      <c r="T181" s="93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T181" s="18" t="s">
        <v>197</v>
      </c>
      <c r="AU181" s="18" t="s">
        <v>80</v>
      </c>
    </row>
    <row r="182" s="2" customFormat="1" ht="21.75" customHeight="1">
      <c r="A182" s="39"/>
      <c r="B182" s="40"/>
      <c r="C182" s="228" t="s">
        <v>361</v>
      </c>
      <c r="D182" s="228" t="s">
        <v>191</v>
      </c>
      <c r="E182" s="229" t="s">
        <v>5822</v>
      </c>
      <c r="F182" s="230" t="s">
        <v>5823</v>
      </c>
      <c r="G182" s="231" t="s">
        <v>5752</v>
      </c>
      <c r="H182" s="232">
        <v>37</v>
      </c>
      <c r="I182" s="233"/>
      <c r="J182" s="234">
        <f>ROUND(I182*H182,2)</f>
        <v>0</v>
      </c>
      <c r="K182" s="235"/>
      <c r="L182" s="45"/>
      <c r="M182" s="236" t="s">
        <v>1</v>
      </c>
      <c r="N182" s="237" t="s">
        <v>38</v>
      </c>
      <c r="O182" s="92"/>
      <c r="P182" s="238">
        <f>O182*H182</f>
        <v>0</v>
      </c>
      <c r="Q182" s="238">
        <v>0</v>
      </c>
      <c r="R182" s="238">
        <f>Q182*H182</f>
        <v>0</v>
      </c>
      <c r="S182" s="238">
        <v>0</v>
      </c>
      <c r="T182" s="239">
        <f>S182*H182</f>
        <v>0</v>
      </c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R182" s="240" t="s">
        <v>195</v>
      </c>
      <c r="AT182" s="240" t="s">
        <v>191</v>
      </c>
      <c r="AU182" s="240" t="s">
        <v>80</v>
      </c>
      <c r="AY182" s="18" t="s">
        <v>189</v>
      </c>
      <c r="BE182" s="241">
        <f>IF(N182="základní",J182,0)</f>
        <v>0</v>
      </c>
      <c r="BF182" s="241">
        <f>IF(N182="snížená",J182,0)</f>
        <v>0</v>
      </c>
      <c r="BG182" s="241">
        <f>IF(N182="zákl. přenesená",J182,0)</f>
        <v>0</v>
      </c>
      <c r="BH182" s="241">
        <f>IF(N182="sníž. přenesená",J182,0)</f>
        <v>0</v>
      </c>
      <c r="BI182" s="241">
        <f>IF(N182="nulová",J182,0)</f>
        <v>0</v>
      </c>
      <c r="BJ182" s="18" t="s">
        <v>80</v>
      </c>
      <c r="BK182" s="241">
        <f>ROUND(I182*H182,2)</f>
        <v>0</v>
      </c>
      <c r="BL182" s="18" t="s">
        <v>195</v>
      </c>
      <c r="BM182" s="240" t="s">
        <v>5824</v>
      </c>
    </row>
    <row r="183" s="2" customFormat="1">
      <c r="A183" s="39"/>
      <c r="B183" s="40"/>
      <c r="C183" s="41"/>
      <c r="D183" s="242" t="s">
        <v>197</v>
      </c>
      <c r="E183" s="41"/>
      <c r="F183" s="243" t="s">
        <v>5823</v>
      </c>
      <c r="G183" s="41"/>
      <c r="H183" s="41"/>
      <c r="I183" s="244"/>
      <c r="J183" s="41"/>
      <c r="K183" s="41"/>
      <c r="L183" s="45"/>
      <c r="M183" s="245"/>
      <c r="N183" s="246"/>
      <c r="O183" s="92"/>
      <c r="P183" s="92"/>
      <c r="Q183" s="92"/>
      <c r="R183" s="92"/>
      <c r="S183" s="92"/>
      <c r="T183" s="93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T183" s="18" t="s">
        <v>197</v>
      </c>
      <c r="AU183" s="18" t="s">
        <v>80</v>
      </c>
    </row>
    <row r="184" s="2" customFormat="1" ht="21.75" customHeight="1">
      <c r="A184" s="39"/>
      <c r="B184" s="40"/>
      <c r="C184" s="228" t="s">
        <v>372</v>
      </c>
      <c r="D184" s="228" t="s">
        <v>191</v>
      </c>
      <c r="E184" s="229" t="s">
        <v>5825</v>
      </c>
      <c r="F184" s="230" t="s">
        <v>5826</v>
      </c>
      <c r="G184" s="231" t="s">
        <v>5752</v>
      </c>
      <c r="H184" s="232">
        <v>2</v>
      </c>
      <c r="I184" s="233"/>
      <c r="J184" s="234">
        <f>ROUND(I184*H184,2)</f>
        <v>0</v>
      </c>
      <c r="K184" s="235"/>
      <c r="L184" s="45"/>
      <c r="M184" s="236" t="s">
        <v>1</v>
      </c>
      <c r="N184" s="237" t="s">
        <v>38</v>
      </c>
      <c r="O184" s="92"/>
      <c r="P184" s="238">
        <f>O184*H184</f>
        <v>0</v>
      </c>
      <c r="Q184" s="238">
        <v>0</v>
      </c>
      <c r="R184" s="238">
        <f>Q184*H184</f>
        <v>0</v>
      </c>
      <c r="S184" s="238">
        <v>0</v>
      </c>
      <c r="T184" s="239">
        <f>S184*H184</f>
        <v>0</v>
      </c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R184" s="240" t="s">
        <v>195</v>
      </c>
      <c r="AT184" s="240" t="s">
        <v>191</v>
      </c>
      <c r="AU184" s="240" t="s">
        <v>80</v>
      </c>
      <c r="AY184" s="18" t="s">
        <v>189</v>
      </c>
      <c r="BE184" s="241">
        <f>IF(N184="základní",J184,0)</f>
        <v>0</v>
      </c>
      <c r="BF184" s="241">
        <f>IF(N184="snížená",J184,0)</f>
        <v>0</v>
      </c>
      <c r="BG184" s="241">
        <f>IF(N184="zákl. přenesená",J184,0)</f>
        <v>0</v>
      </c>
      <c r="BH184" s="241">
        <f>IF(N184="sníž. přenesená",J184,0)</f>
        <v>0</v>
      </c>
      <c r="BI184" s="241">
        <f>IF(N184="nulová",J184,0)</f>
        <v>0</v>
      </c>
      <c r="BJ184" s="18" t="s">
        <v>80</v>
      </c>
      <c r="BK184" s="241">
        <f>ROUND(I184*H184,2)</f>
        <v>0</v>
      </c>
      <c r="BL184" s="18" t="s">
        <v>195</v>
      </c>
      <c r="BM184" s="240" t="s">
        <v>5827</v>
      </c>
    </row>
    <row r="185" s="2" customFormat="1">
      <c r="A185" s="39"/>
      <c r="B185" s="40"/>
      <c r="C185" s="41"/>
      <c r="D185" s="242" t="s">
        <v>197</v>
      </c>
      <c r="E185" s="41"/>
      <c r="F185" s="243" t="s">
        <v>5826</v>
      </c>
      <c r="G185" s="41"/>
      <c r="H185" s="41"/>
      <c r="I185" s="244"/>
      <c r="J185" s="41"/>
      <c r="K185" s="41"/>
      <c r="L185" s="45"/>
      <c r="M185" s="245"/>
      <c r="N185" s="246"/>
      <c r="O185" s="92"/>
      <c r="P185" s="92"/>
      <c r="Q185" s="92"/>
      <c r="R185" s="92"/>
      <c r="S185" s="92"/>
      <c r="T185" s="93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T185" s="18" t="s">
        <v>197</v>
      </c>
      <c r="AU185" s="18" t="s">
        <v>80</v>
      </c>
    </row>
    <row r="186" s="2" customFormat="1" ht="24.15" customHeight="1">
      <c r="A186" s="39"/>
      <c r="B186" s="40"/>
      <c r="C186" s="228" t="s">
        <v>377</v>
      </c>
      <c r="D186" s="228" t="s">
        <v>191</v>
      </c>
      <c r="E186" s="229" t="s">
        <v>5828</v>
      </c>
      <c r="F186" s="230" t="s">
        <v>5829</v>
      </c>
      <c r="G186" s="231" t="s">
        <v>5752</v>
      </c>
      <c r="H186" s="232">
        <v>3</v>
      </c>
      <c r="I186" s="233"/>
      <c r="J186" s="234">
        <f>ROUND(I186*H186,2)</f>
        <v>0</v>
      </c>
      <c r="K186" s="235"/>
      <c r="L186" s="45"/>
      <c r="M186" s="236" t="s">
        <v>1</v>
      </c>
      <c r="N186" s="237" t="s">
        <v>38</v>
      </c>
      <c r="O186" s="92"/>
      <c r="P186" s="238">
        <f>O186*H186</f>
        <v>0</v>
      </c>
      <c r="Q186" s="238">
        <v>0</v>
      </c>
      <c r="R186" s="238">
        <f>Q186*H186</f>
        <v>0</v>
      </c>
      <c r="S186" s="238">
        <v>0</v>
      </c>
      <c r="T186" s="239">
        <f>S186*H186</f>
        <v>0</v>
      </c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R186" s="240" t="s">
        <v>195</v>
      </c>
      <c r="AT186" s="240" t="s">
        <v>191</v>
      </c>
      <c r="AU186" s="240" t="s">
        <v>80</v>
      </c>
      <c r="AY186" s="18" t="s">
        <v>189</v>
      </c>
      <c r="BE186" s="241">
        <f>IF(N186="základní",J186,0)</f>
        <v>0</v>
      </c>
      <c r="BF186" s="241">
        <f>IF(N186="snížená",J186,0)</f>
        <v>0</v>
      </c>
      <c r="BG186" s="241">
        <f>IF(N186="zákl. přenesená",J186,0)</f>
        <v>0</v>
      </c>
      <c r="BH186" s="241">
        <f>IF(N186="sníž. přenesená",J186,0)</f>
        <v>0</v>
      </c>
      <c r="BI186" s="241">
        <f>IF(N186="nulová",J186,0)</f>
        <v>0</v>
      </c>
      <c r="BJ186" s="18" t="s">
        <v>80</v>
      </c>
      <c r="BK186" s="241">
        <f>ROUND(I186*H186,2)</f>
        <v>0</v>
      </c>
      <c r="BL186" s="18" t="s">
        <v>195</v>
      </c>
      <c r="BM186" s="240" t="s">
        <v>5830</v>
      </c>
    </row>
    <row r="187" s="2" customFormat="1">
      <c r="A187" s="39"/>
      <c r="B187" s="40"/>
      <c r="C187" s="41"/>
      <c r="D187" s="242" t="s">
        <v>197</v>
      </c>
      <c r="E187" s="41"/>
      <c r="F187" s="243" t="s">
        <v>5829</v>
      </c>
      <c r="G187" s="41"/>
      <c r="H187" s="41"/>
      <c r="I187" s="244"/>
      <c r="J187" s="41"/>
      <c r="K187" s="41"/>
      <c r="L187" s="45"/>
      <c r="M187" s="245"/>
      <c r="N187" s="246"/>
      <c r="O187" s="92"/>
      <c r="P187" s="92"/>
      <c r="Q187" s="92"/>
      <c r="R187" s="92"/>
      <c r="S187" s="92"/>
      <c r="T187" s="93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T187" s="18" t="s">
        <v>197</v>
      </c>
      <c r="AU187" s="18" t="s">
        <v>80</v>
      </c>
    </row>
    <row r="188" s="2" customFormat="1" ht="21.75" customHeight="1">
      <c r="A188" s="39"/>
      <c r="B188" s="40"/>
      <c r="C188" s="228" t="s">
        <v>383</v>
      </c>
      <c r="D188" s="228" t="s">
        <v>191</v>
      </c>
      <c r="E188" s="229" t="s">
        <v>5831</v>
      </c>
      <c r="F188" s="230" t="s">
        <v>5832</v>
      </c>
      <c r="G188" s="231" t="s">
        <v>5752</v>
      </c>
      <c r="H188" s="232">
        <v>2</v>
      </c>
      <c r="I188" s="233"/>
      <c r="J188" s="234">
        <f>ROUND(I188*H188,2)</f>
        <v>0</v>
      </c>
      <c r="K188" s="235"/>
      <c r="L188" s="45"/>
      <c r="M188" s="236" t="s">
        <v>1</v>
      </c>
      <c r="N188" s="237" t="s">
        <v>38</v>
      </c>
      <c r="O188" s="92"/>
      <c r="P188" s="238">
        <f>O188*H188</f>
        <v>0</v>
      </c>
      <c r="Q188" s="238">
        <v>0</v>
      </c>
      <c r="R188" s="238">
        <f>Q188*H188</f>
        <v>0</v>
      </c>
      <c r="S188" s="238">
        <v>0</v>
      </c>
      <c r="T188" s="239">
        <f>S188*H188</f>
        <v>0</v>
      </c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R188" s="240" t="s">
        <v>195</v>
      </c>
      <c r="AT188" s="240" t="s">
        <v>191</v>
      </c>
      <c r="AU188" s="240" t="s">
        <v>80</v>
      </c>
      <c r="AY188" s="18" t="s">
        <v>189</v>
      </c>
      <c r="BE188" s="241">
        <f>IF(N188="základní",J188,0)</f>
        <v>0</v>
      </c>
      <c r="BF188" s="241">
        <f>IF(N188="snížená",J188,0)</f>
        <v>0</v>
      </c>
      <c r="BG188" s="241">
        <f>IF(N188="zákl. přenesená",J188,0)</f>
        <v>0</v>
      </c>
      <c r="BH188" s="241">
        <f>IF(N188="sníž. přenesená",J188,0)</f>
        <v>0</v>
      </c>
      <c r="BI188" s="241">
        <f>IF(N188="nulová",J188,0)</f>
        <v>0</v>
      </c>
      <c r="BJ188" s="18" t="s">
        <v>80</v>
      </c>
      <c r="BK188" s="241">
        <f>ROUND(I188*H188,2)</f>
        <v>0</v>
      </c>
      <c r="BL188" s="18" t="s">
        <v>195</v>
      </c>
      <c r="BM188" s="240" t="s">
        <v>5833</v>
      </c>
    </row>
    <row r="189" s="2" customFormat="1">
      <c r="A189" s="39"/>
      <c r="B189" s="40"/>
      <c r="C189" s="41"/>
      <c r="D189" s="242" t="s">
        <v>197</v>
      </c>
      <c r="E189" s="41"/>
      <c r="F189" s="243" t="s">
        <v>5832</v>
      </c>
      <c r="G189" s="41"/>
      <c r="H189" s="41"/>
      <c r="I189" s="244"/>
      <c r="J189" s="41"/>
      <c r="K189" s="41"/>
      <c r="L189" s="45"/>
      <c r="M189" s="245"/>
      <c r="N189" s="246"/>
      <c r="O189" s="92"/>
      <c r="P189" s="92"/>
      <c r="Q189" s="92"/>
      <c r="R189" s="92"/>
      <c r="S189" s="92"/>
      <c r="T189" s="93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T189" s="18" t="s">
        <v>197</v>
      </c>
      <c r="AU189" s="18" t="s">
        <v>80</v>
      </c>
    </row>
    <row r="190" s="2" customFormat="1" ht="24.15" customHeight="1">
      <c r="A190" s="39"/>
      <c r="B190" s="40"/>
      <c r="C190" s="228" t="s">
        <v>389</v>
      </c>
      <c r="D190" s="228" t="s">
        <v>191</v>
      </c>
      <c r="E190" s="229" t="s">
        <v>5834</v>
      </c>
      <c r="F190" s="230" t="s">
        <v>5835</v>
      </c>
      <c r="G190" s="231" t="s">
        <v>5752</v>
      </c>
      <c r="H190" s="232">
        <v>1</v>
      </c>
      <c r="I190" s="233"/>
      <c r="J190" s="234">
        <f>ROUND(I190*H190,2)</f>
        <v>0</v>
      </c>
      <c r="K190" s="235"/>
      <c r="L190" s="45"/>
      <c r="M190" s="236" t="s">
        <v>1</v>
      </c>
      <c r="N190" s="237" t="s">
        <v>38</v>
      </c>
      <c r="O190" s="92"/>
      <c r="P190" s="238">
        <f>O190*H190</f>
        <v>0</v>
      </c>
      <c r="Q190" s="238">
        <v>0</v>
      </c>
      <c r="R190" s="238">
        <f>Q190*H190</f>
        <v>0</v>
      </c>
      <c r="S190" s="238">
        <v>0</v>
      </c>
      <c r="T190" s="239">
        <f>S190*H190</f>
        <v>0</v>
      </c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R190" s="240" t="s">
        <v>195</v>
      </c>
      <c r="AT190" s="240" t="s">
        <v>191</v>
      </c>
      <c r="AU190" s="240" t="s">
        <v>80</v>
      </c>
      <c r="AY190" s="18" t="s">
        <v>189</v>
      </c>
      <c r="BE190" s="241">
        <f>IF(N190="základní",J190,0)</f>
        <v>0</v>
      </c>
      <c r="BF190" s="241">
        <f>IF(N190="snížená",J190,0)</f>
        <v>0</v>
      </c>
      <c r="BG190" s="241">
        <f>IF(N190="zákl. přenesená",J190,0)</f>
        <v>0</v>
      </c>
      <c r="BH190" s="241">
        <f>IF(N190="sníž. přenesená",J190,0)</f>
        <v>0</v>
      </c>
      <c r="BI190" s="241">
        <f>IF(N190="nulová",J190,0)</f>
        <v>0</v>
      </c>
      <c r="BJ190" s="18" t="s">
        <v>80</v>
      </c>
      <c r="BK190" s="241">
        <f>ROUND(I190*H190,2)</f>
        <v>0</v>
      </c>
      <c r="BL190" s="18" t="s">
        <v>195</v>
      </c>
      <c r="BM190" s="240" t="s">
        <v>5836</v>
      </c>
    </row>
    <row r="191" s="2" customFormat="1">
      <c r="A191" s="39"/>
      <c r="B191" s="40"/>
      <c r="C191" s="41"/>
      <c r="D191" s="242" t="s">
        <v>197</v>
      </c>
      <c r="E191" s="41"/>
      <c r="F191" s="243" t="s">
        <v>5835</v>
      </c>
      <c r="G191" s="41"/>
      <c r="H191" s="41"/>
      <c r="I191" s="244"/>
      <c r="J191" s="41"/>
      <c r="K191" s="41"/>
      <c r="L191" s="45"/>
      <c r="M191" s="245"/>
      <c r="N191" s="246"/>
      <c r="O191" s="92"/>
      <c r="P191" s="92"/>
      <c r="Q191" s="92"/>
      <c r="R191" s="92"/>
      <c r="S191" s="92"/>
      <c r="T191" s="93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T191" s="18" t="s">
        <v>197</v>
      </c>
      <c r="AU191" s="18" t="s">
        <v>80</v>
      </c>
    </row>
    <row r="192" s="2" customFormat="1" ht="21.75" customHeight="1">
      <c r="A192" s="39"/>
      <c r="B192" s="40"/>
      <c r="C192" s="228" t="s">
        <v>411</v>
      </c>
      <c r="D192" s="228" t="s">
        <v>191</v>
      </c>
      <c r="E192" s="229" t="s">
        <v>5837</v>
      </c>
      <c r="F192" s="230" t="s">
        <v>5838</v>
      </c>
      <c r="G192" s="231" t="s">
        <v>5752</v>
      </c>
      <c r="H192" s="232">
        <v>3</v>
      </c>
      <c r="I192" s="233"/>
      <c r="J192" s="234">
        <f>ROUND(I192*H192,2)</f>
        <v>0</v>
      </c>
      <c r="K192" s="235"/>
      <c r="L192" s="45"/>
      <c r="M192" s="236" t="s">
        <v>1</v>
      </c>
      <c r="N192" s="237" t="s">
        <v>38</v>
      </c>
      <c r="O192" s="92"/>
      <c r="P192" s="238">
        <f>O192*H192</f>
        <v>0</v>
      </c>
      <c r="Q192" s="238">
        <v>0</v>
      </c>
      <c r="R192" s="238">
        <f>Q192*H192</f>
        <v>0</v>
      </c>
      <c r="S192" s="238">
        <v>0</v>
      </c>
      <c r="T192" s="239">
        <f>S192*H192</f>
        <v>0</v>
      </c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R192" s="240" t="s">
        <v>195</v>
      </c>
      <c r="AT192" s="240" t="s">
        <v>191</v>
      </c>
      <c r="AU192" s="240" t="s">
        <v>80</v>
      </c>
      <c r="AY192" s="18" t="s">
        <v>189</v>
      </c>
      <c r="BE192" s="241">
        <f>IF(N192="základní",J192,0)</f>
        <v>0</v>
      </c>
      <c r="BF192" s="241">
        <f>IF(N192="snížená",J192,0)</f>
        <v>0</v>
      </c>
      <c r="BG192" s="241">
        <f>IF(N192="zákl. přenesená",J192,0)</f>
        <v>0</v>
      </c>
      <c r="BH192" s="241">
        <f>IF(N192="sníž. přenesená",J192,0)</f>
        <v>0</v>
      </c>
      <c r="BI192" s="241">
        <f>IF(N192="nulová",J192,0)</f>
        <v>0</v>
      </c>
      <c r="BJ192" s="18" t="s">
        <v>80</v>
      </c>
      <c r="BK192" s="241">
        <f>ROUND(I192*H192,2)</f>
        <v>0</v>
      </c>
      <c r="BL192" s="18" t="s">
        <v>195</v>
      </c>
      <c r="BM192" s="240" t="s">
        <v>5839</v>
      </c>
    </row>
    <row r="193" s="2" customFormat="1">
      <c r="A193" s="39"/>
      <c r="B193" s="40"/>
      <c r="C193" s="41"/>
      <c r="D193" s="242" t="s">
        <v>197</v>
      </c>
      <c r="E193" s="41"/>
      <c r="F193" s="243" t="s">
        <v>5838</v>
      </c>
      <c r="G193" s="41"/>
      <c r="H193" s="41"/>
      <c r="I193" s="244"/>
      <c r="J193" s="41"/>
      <c r="K193" s="41"/>
      <c r="L193" s="45"/>
      <c r="M193" s="245"/>
      <c r="N193" s="246"/>
      <c r="O193" s="92"/>
      <c r="P193" s="92"/>
      <c r="Q193" s="92"/>
      <c r="R193" s="92"/>
      <c r="S193" s="92"/>
      <c r="T193" s="93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T193" s="18" t="s">
        <v>197</v>
      </c>
      <c r="AU193" s="18" t="s">
        <v>80</v>
      </c>
    </row>
    <row r="194" s="2" customFormat="1" ht="16.5" customHeight="1">
      <c r="A194" s="39"/>
      <c r="B194" s="40"/>
      <c r="C194" s="228" t="s">
        <v>427</v>
      </c>
      <c r="D194" s="228" t="s">
        <v>191</v>
      </c>
      <c r="E194" s="229" t="s">
        <v>5840</v>
      </c>
      <c r="F194" s="230" t="s">
        <v>5841</v>
      </c>
      <c r="G194" s="231" t="s">
        <v>5752</v>
      </c>
      <c r="H194" s="232">
        <v>5</v>
      </c>
      <c r="I194" s="233"/>
      <c r="J194" s="234">
        <f>ROUND(I194*H194,2)</f>
        <v>0</v>
      </c>
      <c r="K194" s="235"/>
      <c r="L194" s="45"/>
      <c r="M194" s="236" t="s">
        <v>1</v>
      </c>
      <c r="N194" s="237" t="s">
        <v>38</v>
      </c>
      <c r="O194" s="92"/>
      <c r="P194" s="238">
        <f>O194*H194</f>
        <v>0</v>
      </c>
      <c r="Q194" s="238">
        <v>0</v>
      </c>
      <c r="R194" s="238">
        <f>Q194*H194</f>
        <v>0</v>
      </c>
      <c r="S194" s="238">
        <v>0</v>
      </c>
      <c r="T194" s="239">
        <f>S194*H194</f>
        <v>0</v>
      </c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R194" s="240" t="s">
        <v>195</v>
      </c>
      <c r="AT194" s="240" t="s">
        <v>191</v>
      </c>
      <c r="AU194" s="240" t="s">
        <v>80</v>
      </c>
      <c r="AY194" s="18" t="s">
        <v>189</v>
      </c>
      <c r="BE194" s="241">
        <f>IF(N194="základní",J194,0)</f>
        <v>0</v>
      </c>
      <c r="BF194" s="241">
        <f>IF(N194="snížená",J194,0)</f>
        <v>0</v>
      </c>
      <c r="BG194" s="241">
        <f>IF(N194="zákl. přenesená",J194,0)</f>
        <v>0</v>
      </c>
      <c r="BH194" s="241">
        <f>IF(N194="sníž. přenesená",J194,0)</f>
        <v>0</v>
      </c>
      <c r="BI194" s="241">
        <f>IF(N194="nulová",J194,0)</f>
        <v>0</v>
      </c>
      <c r="BJ194" s="18" t="s">
        <v>80</v>
      </c>
      <c r="BK194" s="241">
        <f>ROUND(I194*H194,2)</f>
        <v>0</v>
      </c>
      <c r="BL194" s="18" t="s">
        <v>195</v>
      </c>
      <c r="BM194" s="240" t="s">
        <v>5842</v>
      </c>
    </row>
    <row r="195" s="2" customFormat="1">
      <c r="A195" s="39"/>
      <c r="B195" s="40"/>
      <c r="C195" s="41"/>
      <c r="D195" s="242" t="s">
        <v>197</v>
      </c>
      <c r="E195" s="41"/>
      <c r="F195" s="243" t="s">
        <v>5841</v>
      </c>
      <c r="G195" s="41"/>
      <c r="H195" s="41"/>
      <c r="I195" s="244"/>
      <c r="J195" s="41"/>
      <c r="K195" s="41"/>
      <c r="L195" s="45"/>
      <c r="M195" s="245"/>
      <c r="N195" s="246"/>
      <c r="O195" s="92"/>
      <c r="P195" s="92"/>
      <c r="Q195" s="92"/>
      <c r="R195" s="92"/>
      <c r="S195" s="92"/>
      <c r="T195" s="93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T195" s="18" t="s">
        <v>197</v>
      </c>
      <c r="AU195" s="18" t="s">
        <v>80</v>
      </c>
    </row>
    <row r="196" s="12" customFormat="1" ht="25.92" customHeight="1">
      <c r="A196" s="12"/>
      <c r="B196" s="212"/>
      <c r="C196" s="213"/>
      <c r="D196" s="214" t="s">
        <v>72</v>
      </c>
      <c r="E196" s="215" t="s">
        <v>5843</v>
      </c>
      <c r="F196" s="215" t="s">
        <v>5844</v>
      </c>
      <c r="G196" s="213"/>
      <c r="H196" s="213"/>
      <c r="I196" s="216"/>
      <c r="J196" s="217">
        <f>BK196</f>
        <v>0</v>
      </c>
      <c r="K196" s="213"/>
      <c r="L196" s="218"/>
      <c r="M196" s="219"/>
      <c r="N196" s="220"/>
      <c r="O196" s="220"/>
      <c r="P196" s="221">
        <f>SUM(P197:P230)</f>
        <v>0</v>
      </c>
      <c r="Q196" s="220"/>
      <c r="R196" s="221">
        <f>SUM(R197:R230)</f>
        <v>0</v>
      </c>
      <c r="S196" s="220"/>
      <c r="T196" s="222">
        <f>SUM(T197:T230)</f>
        <v>0</v>
      </c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R196" s="223" t="s">
        <v>80</v>
      </c>
      <c r="AT196" s="224" t="s">
        <v>72</v>
      </c>
      <c r="AU196" s="224" t="s">
        <v>73</v>
      </c>
      <c r="AY196" s="223" t="s">
        <v>189</v>
      </c>
      <c r="BK196" s="225">
        <f>SUM(BK197:BK230)</f>
        <v>0</v>
      </c>
    </row>
    <row r="197" s="2" customFormat="1" ht="16.5" customHeight="1">
      <c r="A197" s="39"/>
      <c r="B197" s="40"/>
      <c r="C197" s="228" t="s">
        <v>441</v>
      </c>
      <c r="D197" s="228" t="s">
        <v>191</v>
      </c>
      <c r="E197" s="229" t="s">
        <v>5845</v>
      </c>
      <c r="F197" s="230" t="s">
        <v>5846</v>
      </c>
      <c r="G197" s="231" t="s">
        <v>466</v>
      </c>
      <c r="H197" s="232">
        <v>220</v>
      </c>
      <c r="I197" s="233"/>
      <c r="J197" s="234">
        <f>ROUND(I197*H197,2)</f>
        <v>0</v>
      </c>
      <c r="K197" s="235"/>
      <c r="L197" s="45"/>
      <c r="M197" s="236" t="s">
        <v>1</v>
      </c>
      <c r="N197" s="237" t="s">
        <v>38</v>
      </c>
      <c r="O197" s="92"/>
      <c r="P197" s="238">
        <f>O197*H197</f>
        <v>0</v>
      </c>
      <c r="Q197" s="238">
        <v>0</v>
      </c>
      <c r="R197" s="238">
        <f>Q197*H197</f>
        <v>0</v>
      </c>
      <c r="S197" s="238">
        <v>0</v>
      </c>
      <c r="T197" s="239">
        <f>S197*H197</f>
        <v>0</v>
      </c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R197" s="240" t="s">
        <v>195</v>
      </c>
      <c r="AT197" s="240" t="s">
        <v>191</v>
      </c>
      <c r="AU197" s="240" t="s">
        <v>80</v>
      </c>
      <c r="AY197" s="18" t="s">
        <v>189</v>
      </c>
      <c r="BE197" s="241">
        <f>IF(N197="základní",J197,0)</f>
        <v>0</v>
      </c>
      <c r="BF197" s="241">
        <f>IF(N197="snížená",J197,0)</f>
        <v>0</v>
      </c>
      <c r="BG197" s="241">
        <f>IF(N197="zákl. přenesená",J197,0)</f>
        <v>0</v>
      </c>
      <c r="BH197" s="241">
        <f>IF(N197="sníž. přenesená",J197,0)</f>
        <v>0</v>
      </c>
      <c r="BI197" s="241">
        <f>IF(N197="nulová",J197,0)</f>
        <v>0</v>
      </c>
      <c r="BJ197" s="18" t="s">
        <v>80</v>
      </c>
      <c r="BK197" s="241">
        <f>ROUND(I197*H197,2)</f>
        <v>0</v>
      </c>
      <c r="BL197" s="18" t="s">
        <v>195</v>
      </c>
      <c r="BM197" s="240" t="s">
        <v>5847</v>
      </c>
    </row>
    <row r="198" s="2" customFormat="1">
      <c r="A198" s="39"/>
      <c r="B198" s="40"/>
      <c r="C198" s="41"/>
      <c r="D198" s="242" t="s">
        <v>197</v>
      </c>
      <c r="E198" s="41"/>
      <c r="F198" s="243" t="s">
        <v>5846</v>
      </c>
      <c r="G198" s="41"/>
      <c r="H198" s="41"/>
      <c r="I198" s="244"/>
      <c r="J198" s="41"/>
      <c r="K198" s="41"/>
      <c r="L198" s="45"/>
      <c r="M198" s="245"/>
      <c r="N198" s="246"/>
      <c r="O198" s="92"/>
      <c r="P198" s="92"/>
      <c r="Q198" s="92"/>
      <c r="R198" s="92"/>
      <c r="S198" s="92"/>
      <c r="T198" s="93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T198" s="18" t="s">
        <v>197</v>
      </c>
      <c r="AU198" s="18" t="s">
        <v>80</v>
      </c>
    </row>
    <row r="199" s="2" customFormat="1" ht="16.5" customHeight="1">
      <c r="A199" s="39"/>
      <c r="B199" s="40"/>
      <c r="C199" s="228" t="s">
        <v>463</v>
      </c>
      <c r="D199" s="228" t="s">
        <v>191</v>
      </c>
      <c r="E199" s="229" t="s">
        <v>5848</v>
      </c>
      <c r="F199" s="230" t="s">
        <v>5849</v>
      </c>
      <c r="G199" s="231" t="s">
        <v>466</v>
      </c>
      <c r="H199" s="232">
        <v>165</v>
      </c>
      <c r="I199" s="233"/>
      <c r="J199" s="234">
        <f>ROUND(I199*H199,2)</f>
        <v>0</v>
      </c>
      <c r="K199" s="235"/>
      <c r="L199" s="45"/>
      <c r="M199" s="236" t="s">
        <v>1</v>
      </c>
      <c r="N199" s="237" t="s">
        <v>38</v>
      </c>
      <c r="O199" s="92"/>
      <c r="P199" s="238">
        <f>O199*H199</f>
        <v>0</v>
      </c>
      <c r="Q199" s="238">
        <v>0</v>
      </c>
      <c r="R199" s="238">
        <f>Q199*H199</f>
        <v>0</v>
      </c>
      <c r="S199" s="238">
        <v>0</v>
      </c>
      <c r="T199" s="239">
        <f>S199*H199</f>
        <v>0</v>
      </c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R199" s="240" t="s">
        <v>195</v>
      </c>
      <c r="AT199" s="240" t="s">
        <v>191</v>
      </c>
      <c r="AU199" s="240" t="s">
        <v>80</v>
      </c>
      <c r="AY199" s="18" t="s">
        <v>189</v>
      </c>
      <c r="BE199" s="241">
        <f>IF(N199="základní",J199,0)</f>
        <v>0</v>
      </c>
      <c r="BF199" s="241">
        <f>IF(N199="snížená",J199,0)</f>
        <v>0</v>
      </c>
      <c r="BG199" s="241">
        <f>IF(N199="zákl. přenesená",J199,0)</f>
        <v>0</v>
      </c>
      <c r="BH199" s="241">
        <f>IF(N199="sníž. přenesená",J199,0)</f>
        <v>0</v>
      </c>
      <c r="BI199" s="241">
        <f>IF(N199="nulová",J199,0)</f>
        <v>0</v>
      </c>
      <c r="BJ199" s="18" t="s">
        <v>80</v>
      </c>
      <c r="BK199" s="241">
        <f>ROUND(I199*H199,2)</f>
        <v>0</v>
      </c>
      <c r="BL199" s="18" t="s">
        <v>195</v>
      </c>
      <c r="BM199" s="240" t="s">
        <v>5850</v>
      </c>
    </row>
    <row r="200" s="2" customFormat="1">
      <c r="A200" s="39"/>
      <c r="B200" s="40"/>
      <c r="C200" s="41"/>
      <c r="D200" s="242" t="s">
        <v>197</v>
      </c>
      <c r="E200" s="41"/>
      <c r="F200" s="243" t="s">
        <v>5849</v>
      </c>
      <c r="G200" s="41"/>
      <c r="H200" s="41"/>
      <c r="I200" s="244"/>
      <c r="J200" s="41"/>
      <c r="K200" s="41"/>
      <c r="L200" s="45"/>
      <c r="M200" s="245"/>
      <c r="N200" s="246"/>
      <c r="O200" s="92"/>
      <c r="P200" s="92"/>
      <c r="Q200" s="92"/>
      <c r="R200" s="92"/>
      <c r="S200" s="92"/>
      <c r="T200" s="93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T200" s="18" t="s">
        <v>197</v>
      </c>
      <c r="AU200" s="18" t="s">
        <v>80</v>
      </c>
    </row>
    <row r="201" s="2" customFormat="1" ht="16.5" customHeight="1">
      <c r="A201" s="39"/>
      <c r="B201" s="40"/>
      <c r="C201" s="228" t="s">
        <v>471</v>
      </c>
      <c r="D201" s="228" t="s">
        <v>191</v>
      </c>
      <c r="E201" s="229" t="s">
        <v>5851</v>
      </c>
      <c r="F201" s="230" t="s">
        <v>5852</v>
      </c>
      <c r="G201" s="231" t="s">
        <v>466</v>
      </c>
      <c r="H201" s="232">
        <v>22</v>
      </c>
      <c r="I201" s="233"/>
      <c r="J201" s="234">
        <f>ROUND(I201*H201,2)</f>
        <v>0</v>
      </c>
      <c r="K201" s="235"/>
      <c r="L201" s="45"/>
      <c r="M201" s="236" t="s">
        <v>1</v>
      </c>
      <c r="N201" s="237" t="s">
        <v>38</v>
      </c>
      <c r="O201" s="92"/>
      <c r="P201" s="238">
        <f>O201*H201</f>
        <v>0</v>
      </c>
      <c r="Q201" s="238">
        <v>0</v>
      </c>
      <c r="R201" s="238">
        <f>Q201*H201</f>
        <v>0</v>
      </c>
      <c r="S201" s="238">
        <v>0</v>
      </c>
      <c r="T201" s="239">
        <f>S201*H201</f>
        <v>0</v>
      </c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R201" s="240" t="s">
        <v>195</v>
      </c>
      <c r="AT201" s="240" t="s">
        <v>191</v>
      </c>
      <c r="AU201" s="240" t="s">
        <v>80</v>
      </c>
      <c r="AY201" s="18" t="s">
        <v>189</v>
      </c>
      <c r="BE201" s="241">
        <f>IF(N201="základní",J201,0)</f>
        <v>0</v>
      </c>
      <c r="BF201" s="241">
        <f>IF(N201="snížená",J201,0)</f>
        <v>0</v>
      </c>
      <c r="BG201" s="241">
        <f>IF(N201="zákl. přenesená",J201,0)</f>
        <v>0</v>
      </c>
      <c r="BH201" s="241">
        <f>IF(N201="sníž. přenesená",J201,0)</f>
        <v>0</v>
      </c>
      <c r="BI201" s="241">
        <f>IF(N201="nulová",J201,0)</f>
        <v>0</v>
      </c>
      <c r="BJ201" s="18" t="s">
        <v>80</v>
      </c>
      <c r="BK201" s="241">
        <f>ROUND(I201*H201,2)</f>
        <v>0</v>
      </c>
      <c r="BL201" s="18" t="s">
        <v>195</v>
      </c>
      <c r="BM201" s="240" t="s">
        <v>5853</v>
      </c>
    </row>
    <row r="202" s="2" customFormat="1">
      <c r="A202" s="39"/>
      <c r="B202" s="40"/>
      <c r="C202" s="41"/>
      <c r="D202" s="242" t="s">
        <v>197</v>
      </c>
      <c r="E202" s="41"/>
      <c r="F202" s="243" t="s">
        <v>5852</v>
      </c>
      <c r="G202" s="41"/>
      <c r="H202" s="41"/>
      <c r="I202" s="244"/>
      <c r="J202" s="41"/>
      <c r="K202" s="41"/>
      <c r="L202" s="45"/>
      <c r="M202" s="245"/>
      <c r="N202" s="246"/>
      <c r="O202" s="92"/>
      <c r="P202" s="92"/>
      <c r="Q202" s="92"/>
      <c r="R202" s="92"/>
      <c r="S202" s="92"/>
      <c r="T202" s="93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T202" s="18" t="s">
        <v>197</v>
      </c>
      <c r="AU202" s="18" t="s">
        <v>80</v>
      </c>
    </row>
    <row r="203" s="2" customFormat="1" ht="16.5" customHeight="1">
      <c r="A203" s="39"/>
      <c r="B203" s="40"/>
      <c r="C203" s="228" t="s">
        <v>478</v>
      </c>
      <c r="D203" s="228" t="s">
        <v>191</v>
      </c>
      <c r="E203" s="229" t="s">
        <v>5854</v>
      </c>
      <c r="F203" s="230" t="s">
        <v>5855</v>
      </c>
      <c r="G203" s="231" t="s">
        <v>466</v>
      </c>
      <c r="H203" s="232">
        <v>33</v>
      </c>
      <c r="I203" s="233"/>
      <c r="J203" s="234">
        <f>ROUND(I203*H203,2)</f>
        <v>0</v>
      </c>
      <c r="K203" s="235"/>
      <c r="L203" s="45"/>
      <c r="M203" s="236" t="s">
        <v>1</v>
      </c>
      <c r="N203" s="237" t="s">
        <v>38</v>
      </c>
      <c r="O203" s="92"/>
      <c r="P203" s="238">
        <f>O203*H203</f>
        <v>0</v>
      </c>
      <c r="Q203" s="238">
        <v>0</v>
      </c>
      <c r="R203" s="238">
        <f>Q203*H203</f>
        <v>0</v>
      </c>
      <c r="S203" s="238">
        <v>0</v>
      </c>
      <c r="T203" s="239">
        <f>S203*H203</f>
        <v>0</v>
      </c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R203" s="240" t="s">
        <v>195</v>
      </c>
      <c r="AT203" s="240" t="s">
        <v>191</v>
      </c>
      <c r="AU203" s="240" t="s">
        <v>80</v>
      </c>
      <c r="AY203" s="18" t="s">
        <v>189</v>
      </c>
      <c r="BE203" s="241">
        <f>IF(N203="základní",J203,0)</f>
        <v>0</v>
      </c>
      <c r="BF203" s="241">
        <f>IF(N203="snížená",J203,0)</f>
        <v>0</v>
      </c>
      <c r="BG203" s="241">
        <f>IF(N203="zákl. přenesená",J203,0)</f>
        <v>0</v>
      </c>
      <c r="BH203" s="241">
        <f>IF(N203="sníž. přenesená",J203,0)</f>
        <v>0</v>
      </c>
      <c r="BI203" s="241">
        <f>IF(N203="nulová",J203,0)</f>
        <v>0</v>
      </c>
      <c r="BJ203" s="18" t="s">
        <v>80</v>
      </c>
      <c r="BK203" s="241">
        <f>ROUND(I203*H203,2)</f>
        <v>0</v>
      </c>
      <c r="BL203" s="18" t="s">
        <v>195</v>
      </c>
      <c r="BM203" s="240" t="s">
        <v>5856</v>
      </c>
    </row>
    <row r="204" s="2" customFormat="1">
      <c r="A204" s="39"/>
      <c r="B204" s="40"/>
      <c r="C204" s="41"/>
      <c r="D204" s="242" t="s">
        <v>197</v>
      </c>
      <c r="E204" s="41"/>
      <c r="F204" s="243" t="s">
        <v>5855</v>
      </c>
      <c r="G204" s="41"/>
      <c r="H204" s="41"/>
      <c r="I204" s="244"/>
      <c r="J204" s="41"/>
      <c r="K204" s="41"/>
      <c r="L204" s="45"/>
      <c r="M204" s="245"/>
      <c r="N204" s="246"/>
      <c r="O204" s="92"/>
      <c r="P204" s="92"/>
      <c r="Q204" s="92"/>
      <c r="R204" s="92"/>
      <c r="S204" s="92"/>
      <c r="T204" s="93"/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39"/>
      <c r="AT204" s="18" t="s">
        <v>197</v>
      </c>
      <c r="AU204" s="18" t="s">
        <v>80</v>
      </c>
    </row>
    <row r="205" s="2" customFormat="1" ht="16.5" customHeight="1">
      <c r="A205" s="39"/>
      <c r="B205" s="40"/>
      <c r="C205" s="228" t="s">
        <v>483</v>
      </c>
      <c r="D205" s="228" t="s">
        <v>191</v>
      </c>
      <c r="E205" s="229" t="s">
        <v>5857</v>
      </c>
      <c r="F205" s="230" t="s">
        <v>5858</v>
      </c>
      <c r="G205" s="231" t="s">
        <v>466</v>
      </c>
      <c r="H205" s="232">
        <v>214.5</v>
      </c>
      <c r="I205" s="233"/>
      <c r="J205" s="234">
        <f>ROUND(I205*H205,2)</f>
        <v>0</v>
      </c>
      <c r="K205" s="235"/>
      <c r="L205" s="45"/>
      <c r="M205" s="236" t="s">
        <v>1</v>
      </c>
      <c r="N205" s="237" t="s">
        <v>38</v>
      </c>
      <c r="O205" s="92"/>
      <c r="P205" s="238">
        <f>O205*H205</f>
        <v>0</v>
      </c>
      <c r="Q205" s="238">
        <v>0</v>
      </c>
      <c r="R205" s="238">
        <f>Q205*H205</f>
        <v>0</v>
      </c>
      <c r="S205" s="238">
        <v>0</v>
      </c>
      <c r="T205" s="239">
        <f>S205*H205</f>
        <v>0</v>
      </c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39"/>
      <c r="AR205" s="240" t="s">
        <v>195</v>
      </c>
      <c r="AT205" s="240" t="s">
        <v>191</v>
      </c>
      <c r="AU205" s="240" t="s">
        <v>80</v>
      </c>
      <c r="AY205" s="18" t="s">
        <v>189</v>
      </c>
      <c r="BE205" s="241">
        <f>IF(N205="základní",J205,0)</f>
        <v>0</v>
      </c>
      <c r="BF205" s="241">
        <f>IF(N205="snížená",J205,0)</f>
        <v>0</v>
      </c>
      <c r="BG205" s="241">
        <f>IF(N205="zákl. přenesená",J205,0)</f>
        <v>0</v>
      </c>
      <c r="BH205" s="241">
        <f>IF(N205="sníž. přenesená",J205,0)</f>
        <v>0</v>
      </c>
      <c r="BI205" s="241">
        <f>IF(N205="nulová",J205,0)</f>
        <v>0</v>
      </c>
      <c r="BJ205" s="18" t="s">
        <v>80</v>
      </c>
      <c r="BK205" s="241">
        <f>ROUND(I205*H205,2)</f>
        <v>0</v>
      </c>
      <c r="BL205" s="18" t="s">
        <v>195</v>
      </c>
      <c r="BM205" s="240" t="s">
        <v>5859</v>
      </c>
    </row>
    <row r="206" s="2" customFormat="1">
      <c r="A206" s="39"/>
      <c r="B206" s="40"/>
      <c r="C206" s="41"/>
      <c r="D206" s="242" t="s">
        <v>197</v>
      </c>
      <c r="E206" s="41"/>
      <c r="F206" s="243" t="s">
        <v>5858</v>
      </c>
      <c r="G206" s="41"/>
      <c r="H206" s="41"/>
      <c r="I206" s="244"/>
      <c r="J206" s="41"/>
      <c r="K206" s="41"/>
      <c r="L206" s="45"/>
      <c r="M206" s="245"/>
      <c r="N206" s="246"/>
      <c r="O206" s="92"/>
      <c r="P206" s="92"/>
      <c r="Q206" s="92"/>
      <c r="R206" s="92"/>
      <c r="S206" s="92"/>
      <c r="T206" s="93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39"/>
      <c r="AT206" s="18" t="s">
        <v>197</v>
      </c>
      <c r="AU206" s="18" t="s">
        <v>80</v>
      </c>
    </row>
    <row r="207" s="2" customFormat="1" ht="16.5" customHeight="1">
      <c r="A207" s="39"/>
      <c r="B207" s="40"/>
      <c r="C207" s="228" t="s">
        <v>495</v>
      </c>
      <c r="D207" s="228" t="s">
        <v>191</v>
      </c>
      <c r="E207" s="229" t="s">
        <v>5860</v>
      </c>
      <c r="F207" s="230" t="s">
        <v>5861</v>
      </c>
      <c r="G207" s="231" t="s">
        <v>466</v>
      </c>
      <c r="H207" s="232">
        <v>33</v>
      </c>
      <c r="I207" s="233"/>
      <c r="J207" s="234">
        <f>ROUND(I207*H207,2)</f>
        <v>0</v>
      </c>
      <c r="K207" s="235"/>
      <c r="L207" s="45"/>
      <c r="M207" s="236" t="s">
        <v>1</v>
      </c>
      <c r="N207" s="237" t="s">
        <v>38</v>
      </c>
      <c r="O207" s="92"/>
      <c r="P207" s="238">
        <f>O207*H207</f>
        <v>0</v>
      </c>
      <c r="Q207" s="238">
        <v>0</v>
      </c>
      <c r="R207" s="238">
        <f>Q207*H207</f>
        <v>0</v>
      </c>
      <c r="S207" s="238">
        <v>0</v>
      </c>
      <c r="T207" s="239">
        <f>S207*H207</f>
        <v>0</v>
      </c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39"/>
      <c r="AR207" s="240" t="s">
        <v>195</v>
      </c>
      <c r="AT207" s="240" t="s">
        <v>191</v>
      </c>
      <c r="AU207" s="240" t="s">
        <v>80</v>
      </c>
      <c r="AY207" s="18" t="s">
        <v>189</v>
      </c>
      <c r="BE207" s="241">
        <f>IF(N207="základní",J207,0)</f>
        <v>0</v>
      </c>
      <c r="BF207" s="241">
        <f>IF(N207="snížená",J207,0)</f>
        <v>0</v>
      </c>
      <c r="BG207" s="241">
        <f>IF(N207="zákl. přenesená",J207,0)</f>
        <v>0</v>
      </c>
      <c r="BH207" s="241">
        <f>IF(N207="sníž. přenesená",J207,0)</f>
        <v>0</v>
      </c>
      <c r="BI207" s="241">
        <f>IF(N207="nulová",J207,0)</f>
        <v>0</v>
      </c>
      <c r="BJ207" s="18" t="s">
        <v>80</v>
      </c>
      <c r="BK207" s="241">
        <f>ROUND(I207*H207,2)</f>
        <v>0</v>
      </c>
      <c r="BL207" s="18" t="s">
        <v>195</v>
      </c>
      <c r="BM207" s="240" t="s">
        <v>5862</v>
      </c>
    </row>
    <row r="208" s="2" customFormat="1">
      <c r="A208" s="39"/>
      <c r="B208" s="40"/>
      <c r="C208" s="41"/>
      <c r="D208" s="242" t="s">
        <v>197</v>
      </c>
      <c r="E208" s="41"/>
      <c r="F208" s="243" t="s">
        <v>5861</v>
      </c>
      <c r="G208" s="41"/>
      <c r="H208" s="41"/>
      <c r="I208" s="244"/>
      <c r="J208" s="41"/>
      <c r="K208" s="41"/>
      <c r="L208" s="45"/>
      <c r="M208" s="245"/>
      <c r="N208" s="246"/>
      <c r="O208" s="92"/>
      <c r="P208" s="92"/>
      <c r="Q208" s="92"/>
      <c r="R208" s="92"/>
      <c r="S208" s="92"/>
      <c r="T208" s="93"/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39"/>
      <c r="AT208" s="18" t="s">
        <v>197</v>
      </c>
      <c r="AU208" s="18" t="s">
        <v>80</v>
      </c>
    </row>
    <row r="209" s="2" customFormat="1" ht="16.5" customHeight="1">
      <c r="A209" s="39"/>
      <c r="B209" s="40"/>
      <c r="C209" s="228" t="s">
        <v>509</v>
      </c>
      <c r="D209" s="228" t="s">
        <v>191</v>
      </c>
      <c r="E209" s="229" t="s">
        <v>5863</v>
      </c>
      <c r="F209" s="230" t="s">
        <v>5864</v>
      </c>
      <c r="G209" s="231" t="s">
        <v>466</v>
      </c>
      <c r="H209" s="232">
        <v>693</v>
      </c>
      <c r="I209" s="233"/>
      <c r="J209" s="234">
        <f>ROUND(I209*H209,2)</f>
        <v>0</v>
      </c>
      <c r="K209" s="235"/>
      <c r="L209" s="45"/>
      <c r="M209" s="236" t="s">
        <v>1</v>
      </c>
      <c r="N209" s="237" t="s">
        <v>38</v>
      </c>
      <c r="O209" s="92"/>
      <c r="P209" s="238">
        <f>O209*H209</f>
        <v>0</v>
      </c>
      <c r="Q209" s="238">
        <v>0</v>
      </c>
      <c r="R209" s="238">
        <f>Q209*H209</f>
        <v>0</v>
      </c>
      <c r="S209" s="238">
        <v>0</v>
      </c>
      <c r="T209" s="239">
        <f>S209*H209</f>
        <v>0</v>
      </c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39"/>
      <c r="AR209" s="240" t="s">
        <v>195</v>
      </c>
      <c r="AT209" s="240" t="s">
        <v>191</v>
      </c>
      <c r="AU209" s="240" t="s">
        <v>80</v>
      </c>
      <c r="AY209" s="18" t="s">
        <v>189</v>
      </c>
      <c r="BE209" s="241">
        <f>IF(N209="základní",J209,0)</f>
        <v>0</v>
      </c>
      <c r="BF209" s="241">
        <f>IF(N209="snížená",J209,0)</f>
        <v>0</v>
      </c>
      <c r="BG209" s="241">
        <f>IF(N209="zákl. přenesená",J209,0)</f>
        <v>0</v>
      </c>
      <c r="BH209" s="241">
        <f>IF(N209="sníž. přenesená",J209,0)</f>
        <v>0</v>
      </c>
      <c r="BI209" s="241">
        <f>IF(N209="nulová",J209,0)</f>
        <v>0</v>
      </c>
      <c r="BJ209" s="18" t="s">
        <v>80</v>
      </c>
      <c r="BK209" s="241">
        <f>ROUND(I209*H209,2)</f>
        <v>0</v>
      </c>
      <c r="BL209" s="18" t="s">
        <v>195</v>
      </c>
      <c r="BM209" s="240" t="s">
        <v>5865</v>
      </c>
    </row>
    <row r="210" s="2" customFormat="1">
      <c r="A210" s="39"/>
      <c r="B210" s="40"/>
      <c r="C210" s="41"/>
      <c r="D210" s="242" t="s">
        <v>197</v>
      </c>
      <c r="E210" s="41"/>
      <c r="F210" s="243" t="s">
        <v>5864</v>
      </c>
      <c r="G210" s="41"/>
      <c r="H210" s="41"/>
      <c r="I210" s="244"/>
      <c r="J210" s="41"/>
      <c r="K210" s="41"/>
      <c r="L210" s="45"/>
      <c r="M210" s="245"/>
      <c r="N210" s="246"/>
      <c r="O210" s="92"/>
      <c r="P210" s="92"/>
      <c r="Q210" s="92"/>
      <c r="R210" s="92"/>
      <c r="S210" s="92"/>
      <c r="T210" s="93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  <c r="AT210" s="18" t="s">
        <v>197</v>
      </c>
      <c r="AU210" s="18" t="s">
        <v>80</v>
      </c>
    </row>
    <row r="211" s="2" customFormat="1" ht="16.5" customHeight="1">
      <c r="A211" s="39"/>
      <c r="B211" s="40"/>
      <c r="C211" s="228" t="s">
        <v>517</v>
      </c>
      <c r="D211" s="228" t="s">
        <v>191</v>
      </c>
      <c r="E211" s="229" t="s">
        <v>5866</v>
      </c>
      <c r="F211" s="230" t="s">
        <v>5867</v>
      </c>
      <c r="G211" s="231" t="s">
        <v>466</v>
      </c>
      <c r="H211" s="232">
        <v>770</v>
      </c>
      <c r="I211" s="233"/>
      <c r="J211" s="234">
        <f>ROUND(I211*H211,2)</f>
        <v>0</v>
      </c>
      <c r="K211" s="235"/>
      <c r="L211" s="45"/>
      <c r="M211" s="236" t="s">
        <v>1</v>
      </c>
      <c r="N211" s="237" t="s">
        <v>38</v>
      </c>
      <c r="O211" s="92"/>
      <c r="P211" s="238">
        <f>O211*H211</f>
        <v>0</v>
      </c>
      <c r="Q211" s="238">
        <v>0</v>
      </c>
      <c r="R211" s="238">
        <f>Q211*H211</f>
        <v>0</v>
      </c>
      <c r="S211" s="238">
        <v>0</v>
      </c>
      <c r="T211" s="239">
        <f>S211*H211</f>
        <v>0</v>
      </c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R211" s="240" t="s">
        <v>195</v>
      </c>
      <c r="AT211" s="240" t="s">
        <v>191</v>
      </c>
      <c r="AU211" s="240" t="s">
        <v>80</v>
      </c>
      <c r="AY211" s="18" t="s">
        <v>189</v>
      </c>
      <c r="BE211" s="241">
        <f>IF(N211="základní",J211,0)</f>
        <v>0</v>
      </c>
      <c r="BF211" s="241">
        <f>IF(N211="snížená",J211,0)</f>
        <v>0</v>
      </c>
      <c r="BG211" s="241">
        <f>IF(N211="zákl. přenesená",J211,0)</f>
        <v>0</v>
      </c>
      <c r="BH211" s="241">
        <f>IF(N211="sníž. přenesená",J211,0)</f>
        <v>0</v>
      </c>
      <c r="BI211" s="241">
        <f>IF(N211="nulová",J211,0)</f>
        <v>0</v>
      </c>
      <c r="BJ211" s="18" t="s">
        <v>80</v>
      </c>
      <c r="BK211" s="241">
        <f>ROUND(I211*H211,2)</f>
        <v>0</v>
      </c>
      <c r="BL211" s="18" t="s">
        <v>195</v>
      </c>
      <c r="BM211" s="240" t="s">
        <v>5868</v>
      </c>
    </row>
    <row r="212" s="2" customFormat="1">
      <c r="A212" s="39"/>
      <c r="B212" s="40"/>
      <c r="C212" s="41"/>
      <c r="D212" s="242" t="s">
        <v>197</v>
      </c>
      <c r="E212" s="41"/>
      <c r="F212" s="243" t="s">
        <v>5867</v>
      </c>
      <c r="G212" s="41"/>
      <c r="H212" s="41"/>
      <c r="I212" s="244"/>
      <c r="J212" s="41"/>
      <c r="K212" s="41"/>
      <c r="L212" s="45"/>
      <c r="M212" s="245"/>
      <c r="N212" s="246"/>
      <c r="O212" s="92"/>
      <c r="P212" s="92"/>
      <c r="Q212" s="92"/>
      <c r="R212" s="92"/>
      <c r="S212" s="92"/>
      <c r="T212" s="93"/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39"/>
      <c r="AT212" s="18" t="s">
        <v>197</v>
      </c>
      <c r="AU212" s="18" t="s">
        <v>80</v>
      </c>
    </row>
    <row r="213" s="2" customFormat="1" ht="16.5" customHeight="1">
      <c r="A213" s="39"/>
      <c r="B213" s="40"/>
      <c r="C213" s="228" t="s">
        <v>533</v>
      </c>
      <c r="D213" s="228" t="s">
        <v>191</v>
      </c>
      <c r="E213" s="229" t="s">
        <v>5869</v>
      </c>
      <c r="F213" s="230" t="s">
        <v>5870</v>
      </c>
      <c r="G213" s="231" t="s">
        <v>466</v>
      </c>
      <c r="H213" s="232">
        <v>49.5</v>
      </c>
      <c r="I213" s="233"/>
      <c r="J213" s="234">
        <f>ROUND(I213*H213,2)</f>
        <v>0</v>
      </c>
      <c r="K213" s="235"/>
      <c r="L213" s="45"/>
      <c r="M213" s="236" t="s">
        <v>1</v>
      </c>
      <c r="N213" s="237" t="s">
        <v>38</v>
      </c>
      <c r="O213" s="92"/>
      <c r="P213" s="238">
        <f>O213*H213</f>
        <v>0</v>
      </c>
      <c r="Q213" s="238">
        <v>0</v>
      </c>
      <c r="R213" s="238">
        <f>Q213*H213</f>
        <v>0</v>
      </c>
      <c r="S213" s="238">
        <v>0</v>
      </c>
      <c r="T213" s="239">
        <f>S213*H213</f>
        <v>0</v>
      </c>
      <c r="U213" s="39"/>
      <c r="V213" s="39"/>
      <c r="W213" s="39"/>
      <c r="X213" s="39"/>
      <c r="Y213" s="39"/>
      <c r="Z213" s="39"/>
      <c r="AA213" s="39"/>
      <c r="AB213" s="39"/>
      <c r="AC213" s="39"/>
      <c r="AD213" s="39"/>
      <c r="AE213" s="39"/>
      <c r="AR213" s="240" t="s">
        <v>195</v>
      </c>
      <c r="AT213" s="240" t="s">
        <v>191</v>
      </c>
      <c r="AU213" s="240" t="s">
        <v>80</v>
      </c>
      <c r="AY213" s="18" t="s">
        <v>189</v>
      </c>
      <c r="BE213" s="241">
        <f>IF(N213="základní",J213,0)</f>
        <v>0</v>
      </c>
      <c r="BF213" s="241">
        <f>IF(N213="snížená",J213,0)</f>
        <v>0</v>
      </c>
      <c r="BG213" s="241">
        <f>IF(N213="zákl. přenesená",J213,0)</f>
        <v>0</v>
      </c>
      <c r="BH213" s="241">
        <f>IF(N213="sníž. přenesená",J213,0)</f>
        <v>0</v>
      </c>
      <c r="BI213" s="241">
        <f>IF(N213="nulová",J213,0)</f>
        <v>0</v>
      </c>
      <c r="BJ213" s="18" t="s">
        <v>80</v>
      </c>
      <c r="BK213" s="241">
        <f>ROUND(I213*H213,2)</f>
        <v>0</v>
      </c>
      <c r="BL213" s="18" t="s">
        <v>195</v>
      </c>
      <c r="BM213" s="240" t="s">
        <v>5871</v>
      </c>
    </row>
    <row r="214" s="2" customFormat="1">
      <c r="A214" s="39"/>
      <c r="B214" s="40"/>
      <c r="C214" s="41"/>
      <c r="D214" s="242" t="s">
        <v>197</v>
      </c>
      <c r="E214" s="41"/>
      <c r="F214" s="243" t="s">
        <v>5870</v>
      </c>
      <c r="G214" s="41"/>
      <c r="H214" s="41"/>
      <c r="I214" s="244"/>
      <c r="J214" s="41"/>
      <c r="K214" s="41"/>
      <c r="L214" s="45"/>
      <c r="M214" s="245"/>
      <c r="N214" s="246"/>
      <c r="O214" s="92"/>
      <c r="P214" s="92"/>
      <c r="Q214" s="92"/>
      <c r="R214" s="92"/>
      <c r="S214" s="92"/>
      <c r="T214" s="93"/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39"/>
      <c r="AT214" s="18" t="s">
        <v>197</v>
      </c>
      <c r="AU214" s="18" t="s">
        <v>80</v>
      </c>
    </row>
    <row r="215" s="2" customFormat="1" ht="16.5" customHeight="1">
      <c r="A215" s="39"/>
      <c r="B215" s="40"/>
      <c r="C215" s="228" t="s">
        <v>545</v>
      </c>
      <c r="D215" s="228" t="s">
        <v>191</v>
      </c>
      <c r="E215" s="229" t="s">
        <v>5872</v>
      </c>
      <c r="F215" s="230" t="s">
        <v>5873</v>
      </c>
      <c r="G215" s="231" t="s">
        <v>466</v>
      </c>
      <c r="H215" s="232">
        <v>220</v>
      </c>
      <c r="I215" s="233"/>
      <c r="J215" s="234">
        <f>ROUND(I215*H215,2)</f>
        <v>0</v>
      </c>
      <c r="K215" s="235"/>
      <c r="L215" s="45"/>
      <c r="M215" s="236" t="s">
        <v>1</v>
      </c>
      <c r="N215" s="237" t="s">
        <v>38</v>
      </c>
      <c r="O215" s="92"/>
      <c r="P215" s="238">
        <f>O215*H215</f>
        <v>0</v>
      </c>
      <c r="Q215" s="238">
        <v>0</v>
      </c>
      <c r="R215" s="238">
        <f>Q215*H215</f>
        <v>0</v>
      </c>
      <c r="S215" s="238">
        <v>0</v>
      </c>
      <c r="T215" s="239">
        <f>S215*H215</f>
        <v>0</v>
      </c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  <c r="AR215" s="240" t="s">
        <v>195</v>
      </c>
      <c r="AT215" s="240" t="s">
        <v>191</v>
      </c>
      <c r="AU215" s="240" t="s">
        <v>80</v>
      </c>
      <c r="AY215" s="18" t="s">
        <v>189</v>
      </c>
      <c r="BE215" s="241">
        <f>IF(N215="základní",J215,0)</f>
        <v>0</v>
      </c>
      <c r="BF215" s="241">
        <f>IF(N215="snížená",J215,0)</f>
        <v>0</v>
      </c>
      <c r="BG215" s="241">
        <f>IF(N215="zákl. přenesená",J215,0)</f>
        <v>0</v>
      </c>
      <c r="BH215" s="241">
        <f>IF(N215="sníž. přenesená",J215,0)</f>
        <v>0</v>
      </c>
      <c r="BI215" s="241">
        <f>IF(N215="nulová",J215,0)</f>
        <v>0</v>
      </c>
      <c r="BJ215" s="18" t="s">
        <v>80</v>
      </c>
      <c r="BK215" s="241">
        <f>ROUND(I215*H215,2)</f>
        <v>0</v>
      </c>
      <c r="BL215" s="18" t="s">
        <v>195</v>
      </c>
      <c r="BM215" s="240" t="s">
        <v>5874</v>
      </c>
    </row>
    <row r="216" s="2" customFormat="1">
      <c r="A216" s="39"/>
      <c r="B216" s="40"/>
      <c r="C216" s="41"/>
      <c r="D216" s="242" t="s">
        <v>197</v>
      </c>
      <c r="E216" s="41"/>
      <c r="F216" s="243" t="s">
        <v>5873</v>
      </c>
      <c r="G216" s="41"/>
      <c r="H216" s="41"/>
      <c r="I216" s="244"/>
      <c r="J216" s="41"/>
      <c r="K216" s="41"/>
      <c r="L216" s="45"/>
      <c r="M216" s="245"/>
      <c r="N216" s="246"/>
      <c r="O216" s="92"/>
      <c r="P216" s="92"/>
      <c r="Q216" s="92"/>
      <c r="R216" s="92"/>
      <c r="S216" s="92"/>
      <c r="T216" s="93"/>
      <c r="U216" s="39"/>
      <c r="V216" s="39"/>
      <c r="W216" s="39"/>
      <c r="X216" s="39"/>
      <c r="Y216" s="39"/>
      <c r="Z216" s="39"/>
      <c r="AA216" s="39"/>
      <c r="AB216" s="39"/>
      <c r="AC216" s="39"/>
      <c r="AD216" s="39"/>
      <c r="AE216" s="39"/>
      <c r="AT216" s="18" t="s">
        <v>197</v>
      </c>
      <c r="AU216" s="18" t="s">
        <v>80</v>
      </c>
    </row>
    <row r="217" s="2" customFormat="1" ht="16.5" customHeight="1">
      <c r="A217" s="39"/>
      <c r="B217" s="40"/>
      <c r="C217" s="228" t="s">
        <v>555</v>
      </c>
      <c r="D217" s="228" t="s">
        <v>191</v>
      </c>
      <c r="E217" s="229" t="s">
        <v>5875</v>
      </c>
      <c r="F217" s="230" t="s">
        <v>5876</v>
      </c>
      <c r="G217" s="231" t="s">
        <v>466</v>
      </c>
      <c r="H217" s="232">
        <v>16.5</v>
      </c>
      <c r="I217" s="233"/>
      <c r="J217" s="234">
        <f>ROUND(I217*H217,2)</f>
        <v>0</v>
      </c>
      <c r="K217" s="235"/>
      <c r="L217" s="45"/>
      <c r="M217" s="236" t="s">
        <v>1</v>
      </c>
      <c r="N217" s="237" t="s">
        <v>38</v>
      </c>
      <c r="O217" s="92"/>
      <c r="P217" s="238">
        <f>O217*H217</f>
        <v>0</v>
      </c>
      <c r="Q217" s="238">
        <v>0</v>
      </c>
      <c r="R217" s="238">
        <f>Q217*H217</f>
        <v>0</v>
      </c>
      <c r="S217" s="238">
        <v>0</v>
      </c>
      <c r="T217" s="239">
        <f>S217*H217</f>
        <v>0</v>
      </c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39"/>
      <c r="AR217" s="240" t="s">
        <v>195</v>
      </c>
      <c r="AT217" s="240" t="s">
        <v>191</v>
      </c>
      <c r="AU217" s="240" t="s">
        <v>80</v>
      </c>
      <c r="AY217" s="18" t="s">
        <v>189</v>
      </c>
      <c r="BE217" s="241">
        <f>IF(N217="základní",J217,0)</f>
        <v>0</v>
      </c>
      <c r="BF217" s="241">
        <f>IF(N217="snížená",J217,0)</f>
        <v>0</v>
      </c>
      <c r="BG217" s="241">
        <f>IF(N217="zákl. přenesená",J217,0)</f>
        <v>0</v>
      </c>
      <c r="BH217" s="241">
        <f>IF(N217="sníž. přenesená",J217,0)</f>
        <v>0</v>
      </c>
      <c r="BI217" s="241">
        <f>IF(N217="nulová",J217,0)</f>
        <v>0</v>
      </c>
      <c r="BJ217" s="18" t="s">
        <v>80</v>
      </c>
      <c r="BK217" s="241">
        <f>ROUND(I217*H217,2)</f>
        <v>0</v>
      </c>
      <c r="BL217" s="18" t="s">
        <v>195</v>
      </c>
      <c r="BM217" s="240" t="s">
        <v>5877</v>
      </c>
    </row>
    <row r="218" s="2" customFormat="1">
      <c r="A218" s="39"/>
      <c r="B218" s="40"/>
      <c r="C218" s="41"/>
      <c r="D218" s="242" t="s">
        <v>197</v>
      </c>
      <c r="E218" s="41"/>
      <c r="F218" s="243" t="s">
        <v>5876</v>
      </c>
      <c r="G218" s="41"/>
      <c r="H218" s="41"/>
      <c r="I218" s="244"/>
      <c r="J218" s="41"/>
      <c r="K218" s="41"/>
      <c r="L218" s="45"/>
      <c r="M218" s="245"/>
      <c r="N218" s="246"/>
      <c r="O218" s="92"/>
      <c r="P218" s="92"/>
      <c r="Q218" s="92"/>
      <c r="R218" s="92"/>
      <c r="S218" s="92"/>
      <c r="T218" s="93"/>
      <c r="U218" s="39"/>
      <c r="V218" s="39"/>
      <c r="W218" s="39"/>
      <c r="X218" s="39"/>
      <c r="Y218" s="39"/>
      <c r="Z218" s="39"/>
      <c r="AA218" s="39"/>
      <c r="AB218" s="39"/>
      <c r="AC218" s="39"/>
      <c r="AD218" s="39"/>
      <c r="AE218" s="39"/>
      <c r="AT218" s="18" t="s">
        <v>197</v>
      </c>
      <c r="AU218" s="18" t="s">
        <v>80</v>
      </c>
    </row>
    <row r="219" s="2" customFormat="1" ht="16.5" customHeight="1">
      <c r="A219" s="39"/>
      <c r="B219" s="40"/>
      <c r="C219" s="228" t="s">
        <v>564</v>
      </c>
      <c r="D219" s="228" t="s">
        <v>191</v>
      </c>
      <c r="E219" s="229" t="s">
        <v>5878</v>
      </c>
      <c r="F219" s="230" t="s">
        <v>5879</v>
      </c>
      <c r="G219" s="231" t="s">
        <v>466</v>
      </c>
      <c r="H219" s="232">
        <v>198</v>
      </c>
      <c r="I219" s="233"/>
      <c r="J219" s="234">
        <f>ROUND(I219*H219,2)</f>
        <v>0</v>
      </c>
      <c r="K219" s="235"/>
      <c r="L219" s="45"/>
      <c r="M219" s="236" t="s">
        <v>1</v>
      </c>
      <c r="N219" s="237" t="s">
        <v>38</v>
      </c>
      <c r="O219" s="92"/>
      <c r="P219" s="238">
        <f>O219*H219</f>
        <v>0</v>
      </c>
      <c r="Q219" s="238">
        <v>0</v>
      </c>
      <c r="R219" s="238">
        <f>Q219*H219</f>
        <v>0</v>
      </c>
      <c r="S219" s="238">
        <v>0</v>
      </c>
      <c r="T219" s="239">
        <f>S219*H219</f>
        <v>0</v>
      </c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39"/>
      <c r="AR219" s="240" t="s">
        <v>195</v>
      </c>
      <c r="AT219" s="240" t="s">
        <v>191</v>
      </c>
      <c r="AU219" s="240" t="s">
        <v>80</v>
      </c>
      <c r="AY219" s="18" t="s">
        <v>189</v>
      </c>
      <c r="BE219" s="241">
        <f>IF(N219="základní",J219,0)</f>
        <v>0</v>
      </c>
      <c r="BF219" s="241">
        <f>IF(N219="snížená",J219,0)</f>
        <v>0</v>
      </c>
      <c r="BG219" s="241">
        <f>IF(N219="zákl. přenesená",J219,0)</f>
        <v>0</v>
      </c>
      <c r="BH219" s="241">
        <f>IF(N219="sníž. přenesená",J219,0)</f>
        <v>0</v>
      </c>
      <c r="BI219" s="241">
        <f>IF(N219="nulová",J219,0)</f>
        <v>0</v>
      </c>
      <c r="BJ219" s="18" t="s">
        <v>80</v>
      </c>
      <c r="BK219" s="241">
        <f>ROUND(I219*H219,2)</f>
        <v>0</v>
      </c>
      <c r="BL219" s="18" t="s">
        <v>195</v>
      </c>
      <c r="BM219" s="240" t="s">
        <v>5880</v>
      </c>
    </row>
    <row r="220" s="2" customFormat="1">
      <c r="A220" s="39"/>
      <c r="B220" s="40"/>
      <c r="C220" s="41"/>
      <c r="D220" s="242" t="s">
        <v>197</v>
      </c>
      <c r="E220" s="41"/>
      <c r="F220" s="243" t="s">
        <v>5879</v>
      </c>
      <c r="G220" s="41"/>
      <c r="H220" s="41"/>
      <c r="I220" s="244"/>
      <c r="J220" s="41"/>
      <c r="K220" s="41"/>
      <c r="L220" s="45"/>
      <c r="M220" s="245"/>
      <c r="N220" s="246"/>
      <c r="O220" s="92"/>
      <c r="P220" s="92"/>
      <c r="Q220" s="92"/>
      <c r="R220" s="92"/>
      <c r="S220" s="92"/>
      <c r="T220" s="93"/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T220" s="18" t="s">
        <v>197</v>
      </c>
      <c r="AU220" s="18" t="s">
        <v>80</v>
      </c>
    </row>
    <row r="221" s="2" customFormat="1" ht="16.5" customHeight="1">
      <c r="A221" s="39"/>
      <c r="B221" s="40"/>
      <c r="C221" s="228" t="s">
        <v>576</v>
      </c>
      <c r="D221" s="228" t="s">
        <v>191</v>
      </c>
      <c r="E221" s="229" t="s">
        <v>5881</v>
      </c>
      <c r="F221" s="230" t="s">
        <v>5882</v>
      </c>
      <c r="G221" s="231" t="s">
        <v>466</v>
      </c>
      <c r="H221" s="232">
        <v>11</v>
      </c>
      <c r="I221" s="233"/>
      <c r="J221" s="234">
        <f>ROUND(I221*H221,2)</f>
        <v>0</v>
      </c>
      <c r="K221" s="235"/>
      <c r="L221" s="45"/>
      <c r="M221" s="236" t="s">
        <v>1</v>
      </c>
      <c r="N221" s="237" t="s">
        <v>38</v>
      </c>
      <c r="O221" s="92"/>
      <c r="P221" s="238">
        <f>O221*H221</f>
        <v>0</v>
      </c>
      <c r="Q221" s="238">
        <v>0</v>
      </c>
      <c r="R221" s="238">
        <f>Q221*H221</f>
        <v>0</v>
      </c>
      <c r="S221" s="238">
        <v>0</v>
      </c>
      <c r="T221" s="239">
        <f>S221*H221</f>
        <v>0</v>
      </c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  <c r="AR221" s="240" t="s">
        <v>195</v>
      </c>
      <c r="AT221" s="240" t="s">
        <v>191</v>
      </c>
      <c r="AU221" s="240" t="s">
        <v>80</v>
      </c>
      <c r="AY221" s="18" t="s">
        <v>189</v>
      </c>
      <c r="BE221" s="241">
        <f>IF(N221="základní",J221,0)</f>
        <v>0</v>
      </c>
      <c r="BF221" s="241">
        <f>IF(N221="snížená",J221,0)</f>
        <v>0</v>
      </c>
      <c r="BG221" s="241">
        <f>IF(N221="zákl. přenesená",J221,0)</f>
        <v>0</v>
      </c>
      <c r="BH221" s="241">
        <f>IF(N221="sníž. přenesená",J221,0)</f>
        <v>0</v>
      </c>
      <c r="BI221" s="241">
        <f>IF(N221="nulová",J221,0)</f>
        <v>0</v>
      </c>
      <c r="BJ221" s="18" t="s">
        <v>80</v>
      </c>
      <c r="BK221" s="241">
        <f>ROUND(I221*H221,2)</f>
        <v>0</v>
      </c>
      <c r="BL221" s="18" t="s">
        <v>195</v>
      </c>
      <c r="BM221" s="240" t="s">
        <v>5883</v>
      </c>
    </row>
    <row r="222" s="2" customFormat="1">
      <c r="A222" s="39"/>
      <c r="B222" s="40"/>
      <c r="C222" s="41"/>
      <c r="D222" s="242" t="s">
        <v>197</v>
      </c>
      <c r="E222" s="41"/>
      <c r="F222" s="243" t="s">
        <v>5882</v>
      </c>
      <c r="G222" s="41"/>
      <c r="H222" s="41"/>
      <c r="I222" s="244"/>
      <c r="J222" s="41"/>
      <c r="K222" s="41"/>
      <c r="L222" s="45"/>
      <c r="M222" s="245"/>
      <c r="N222" s="246"/>
      <c r="O222" s="92"/>
      <c r="P222" s="92"/>
      <c r="Q222" s="92"/>
      <c r="R222" s="92"/>
      <c r="S222" s="92"/>
      <c r="T222" s="93"/>
      <c r="U222" s="39"/>
      <c r="V222" s="39"/>
      <c r="W222" s="39"/>
      <c r="X222" s="39"/>
      <c r="Y222" s="39"/>
      <c r="Z222" s="39"/>
      <c r="AA222" s="39"/>
      <c r="AB222" s="39"/>
      <c r="AC222" s="39"/>
      <c r="AD222" s="39"/>
      <c r="AE222" s="39"/>
      <c r="AT222" s="18" t="s">
        <v>197</v>
      </c>
      <c r="AU222" s="18" t="s">
        <v>80</v>
      </c>
    </row>
    <row r="223" s="2" customFormat="1" ht="16.5" customHeight="1">
      <c r="A223" s="39"/>
      <c r="B223" s="40"/>
      <c r="C223" s="228" t="s">
        <v>588</v>
      </c>
      <c r="D223" s="228" t="s">
        <v>191</v>
      </c>
      <c r="E223" s="229" t="s">
        <v>5884</v>
      </c>
      <c r="F223" s="230" t="s">
        <v>5885</v>
      </c>
      <c r="G223" s="231" t="s">
        <v>466</v>
      </c>
      <c r="H223" s="232">
        <v>88</v>
      </c>
      <c r="I223" s="233"/>
      <c r="J223" s="234">
        <f>ROUND(I223*H223,2)</f>
        <v>0</v>
      </c>
      <c r="K223" s="235"/>
      <c r="L223" s="45"/>
      <c r="M223" s="236" t="s">
        <v>1</v>
      </c>
      <c r="N223" s="237" t="s">
        <v>38</v>
      </c>
      <c r="O223" s="92"/>
      <c r="P223" s="238">
        <f>O223*H223</f>
        <v>0</v>
      </c>
      <c r="Q223" s="238">
        <v>0</v>
      </c>
      <c r="R223" s="238">
        <f>Q223*H223</f>
        <v>0</v>
      </c>
      <c r="S223" s="238">
        <v>0</v>
      </c>
      <c r="T223" s="239">
        <f>S223*H223</f>
        <v>0</v>
      </c>
      <c r="U223" s="39"/>
      <c r="V223" s="39"/>
      <c r="W223" s="39"/>
      <c r="X223" s="39"/>
      <c r="Y223" s="39"/>
      <c r="Z223" s="39"/>
      <c r="AA223" s="39"/>
      <c r="AB223" s="39"/>
      <c r="AC223" s="39"/>
      <c r="AD223" s="39"/>
      <c r="AE223" s="39"/>
      <c r="AR223" s="240" t="s">
        <v>195</v>
      </c>
      <c r="AT223" s="240" t="s">
        <v>191</v>
      </c>
      <c r="AU223" s="240" t="s">
        <v>80</v>
      </c>
      <c r="AY223" s="18" t="s">
        <v>189</v>
      </c>
      <c r="BE223" s="241">
        <f>IF(N223="základní",J223,0)</f>
        <v>0</v>
      </c>
      <c r="BF223" s="241">
        <f>IF(N223="snížená",J223,0)</f>
        <v>0</v>
      </c>
      <c r="BG223" s="241">
        <f>IF(N223="zákl. přenesená",J223,0)</f>
        <v>0</v>
      </c>
      <c r="BH223" s="241">
        <f>IF(N223="sníž. přenesená",J223,0)</f>
        <v>0</v>
      </c>
      <c r="BI223" s="241">
        <f>IF(N223="nulová",J223,0)</f>
        <v>0</v>
      </c>
      <c r="BJ223" s="18" t="s">
        <v>80</v>
      </c>
      <c r="BK223" s="241">
        <f>ROUND(I223*H223,2)</f>
        <v>0</v>
      </c>
      <c r="BL223" s="18" t="s">
        <v>195</v>
      </c>
      <c r="BM223" s="240" t="s">
        <v>5886</v>
      </c>
    </row>
    <row r="224" s="2" customFormat="1">
      <c r="A224" s="39"/>
      <c r="B224" s="40"/>
      <c r="C224" s="41"/>
      <c r="D224" s="242" t="s">
        <v>197</v>
      </c>
      <c r="E224" s="41"/>
      <c r="F224" s="243" t="s">
        <v>5885</v>
      </c>
      <c r="G224" s="41"/>
      <c r="H224" s="41"/>
      <c r="I224" s="244"/>
      <c r="J224" s="41"/>
      <c r="K224" s="41"/>
      <c r="L224" s="45"/>
      <c r="M224" s="245"/>
      <c r="N224" s="246"/>
      <c r="O224" s="92"/>
      <c r="P224" s="92"/>
      <c r="Q224" s="92"/>
      <c r="R224" s="92"/>
      <c r="S224" s="92"/>
      <c r="T224" s="93"/>
      <c r="U224" s="39"/>
      <c r="V224" s="39"/>
      <c r="W224" s="39"/>
      <c r="X224" s="39"/>
      <c r="Y224" s="39"/>
      <c r="Z224" s="39"/>
      <c r="AA224" s="39"/>
      <c r="AB224" s="39"/>
      <c r="AC224" s="39"/>
      <c r="AD224" s="39"/>
      <c r="AE224" s="39"/>
      <c r="AT224" s="18" t="s">
        <v>197</v>
      </c>
      <c r="AU224" s="18" t="s">
        <v>80</v>
      </c>
    </row>
    <row r="225" s="2" customFormat="1" ht="21.75" customHeight="1">
      <c r="A225" s="39"/>
      <c r="B225" s="40"/>
      <c r="C225" s="228" t="s">
        <v>635</v>
      </c>
      <c r="D225" s="228" t="s">
        <v>191</v>
      </c>
      <c r="E225" s="229" t="s">
        <v>5887</v>
      </c>
      <c r="F225" s="230" t="s">
        <v>5888</v>
      </c>
      <c r="G225" s="231" t="s">
        <v>466</v>
      </c>
      <c r="H225" s="232">
        <v>137.5</v>
      </c>
      <c r="I225" s="233"/>
      <c r="J225" s="234">
        <f>ROUND(I225*H225,2)</f>
        <v>0</v>
      </c>
      <c r="K225" s="235"/>
      <c r="L225" s="45"/>
      <c r="M225" s="236" t="s">
        <v>1</v>
      </c>
      <c r="N225" s="237" t="s">
        <v>38</v>
      </c>
      <c r="O225" s="92"/>
      <c r="P225" s="238">
        <f>O225*H225</f>
        <v>0</v>
      </c>
      <c r="Q225" s="238">
        <v>0</v>
      </c>
      <c r="R225" s="238">
        <f>Q225*H225</f>
        <v>0</v>
      </c>
      <c r="S225" s="238">
        <v>0</v>
      </c>
      <c r="T225" s="239">
        <f>S225*H225</f>
        <v>0</v>
      </c>
      <c r="U225" s="39"/>
      <c r="V225" s="39"/>
      <c r="W225" s="39"/>
      <c r="X225" s="39"/>
      <c r="Y225" s="39"/>
      <c r="Z225" s="39"/>
      <c r="AA225" s="39"/>
      <c r="AB225" s="39"/>
      <c r="AC225" s="39"/>
      <c r="AD225" s="39"/>
      <c r="AE225" s="39"/>
      <c r="AR225" s="240" t="s">
        <v>195</v>
      </c>
      <c r="AT225" s="240" t="s">
        <v>191</v>
      </c>
      <c r="AU225" s="240" t="s">
        <v>80</v>
      </c>
      <c r="AY225" s="18" t="s">
        <v>189</v>
      </c>
      <c r="BE225" s="241">
        <f>IF(N225="základní",J225,0)</f>
        <v>0</v>
      </c>
      <c r="BF225" s="241">
        <f>IF(N225="snížená",J225,0)</f>
        <v>0</v>
      </c>
      <c r="BG225" s="241">
        <f>IF(N225="zákl. přenesená",J225,0)</f>
        <v>0</v>
      </c>
      <c r="BH225" s="241">
        <f>IF(N225="sníž. přenesená",J225,0)</f>
        <v>0</v>
      </c>
      <c r="BI225" s="241">
        <f>IF(N225="nulová",J225,0)</f>
        <v>0</v>
      </c>
      <c r="BJ225" s="18" t="s">
        <v>80</v>
      </c>
      <c r="BK225" s="241">
        <f>ROUND(I225*H225,2)</f>
        <v>0</v>
      </c>
      <c r="BL225" s="18" t="s">
        <v>195</v>
      </c>
      <c r="BM225" s="240" t="s">
        <v>5889</v>
      </c>
    </row>
    <row r="226" s="2" customFormat="1">
      <c r="A226" s="39"/>
      <c r="B226" s="40"/>
      <c r="C226" s="41"/>
      <c r="D226" s="242" t="s">
        <v>197</v>
      </c>
      <c r="E226" s="41"/>
      <c r="F226" s="243" t="s">
        <v>5888</v>
      </c>
      <c r="G226" s="41"/>
      <c r="H226" s="41"/>
      <c r="I226" s="244"/>
      <c r="J226" s="41"/>
      <c r="K226" s="41"/>
      <c r="L226" s="45"/>
      <c r="M226" s="245"/>
      <c r="N226" s="246"/>
      <c r="O226" s="92"/>
      <c r="P226" s="92"/>
      <c r="Q226" s="92"/>
      <c r="R226" s="92"/>
      <c r="S226" s="92"/>
      <c r="T226" s="93"/>
      <c r="U226" s="39"/>
      <c r="V226" s="39"/>
      <c r="W226" s="39"/>
      <c r="X226" s="39"/>
      <c r="Y226" s="39"/>
      <c r="Z226" s="39"/>
      <c r="AA226" s="39"/>
      <c r="AB226" s="39"/>
      <c r="AC226" s="39"/>
      <c r="AD226" s="39"/>
      <c r="AE226" s="39"/>
      <c r="AT226" s="18" t="s">
        <v>197</v>
      </c>
      <c r="AU226" s="18" t="s">
        <v>80</v>
      </c>
    </row>
    <row r="227" s="2" customFormat="1" ht="21.75" customHeight="1">
      <c r="A227" s="39"/>
      <c r="B227" s="40"/>
      <c r="C227" s="228" t="s">
        <v>641</v>
      </c>
      <c r="D227" s="228" t="s">
        <v>191</v>
      </c>
      <c r="E227" s="229" t="s">
        <v>5890</v>
      </c>
      <c r="F227" s="230" t="s">
        <v>5891</v>
      </c>
      <c r="G227" s="231" t="s">
        <v>466</v>
      </c>
      <c r="H227" s="232">
        <v>28.600000000000001</v>
      </c>
      <c r="I227" s="233"/>
      <c r="J227" s="234">
        <f>ROUND(I227*H227,2)</f>
        <v>0</v>
      </c>
      <c r="K227" s="235"/>
      <c r="L227" s="45"/>
      <c r="M227" s="236" t="s">
        <v>1</v>
      </c>
      <c r="N227" s="237" t="s">
        <v>38</v>
      </c>
      <c r="O227" s="92"/>
      <c r="P227" s="238">
        <f>O227*H227</f>
        <v>0</v>
      </c>
      <c r="Q227" s="238">
        <v>0</v>
      </c>
      <c r="R227" s="238">
        <f>Q227*H227</f>
        <v>0</v>
      </c>
      <c r="S227" s="238">
        <v>0</v>
      </c>
      <c r="T227" s="239">
        <f>S227*H227</f>
        <v>0</v>
      </c>
      <c r="U227" s="39"/>
      <c r="V227" s="39"/>
      <c r="W227" s="39"/>
      <c r="X227" s="39"/>
      <c r="Y227" s="39"/>
      <c r="Z227" s="39"/>
      <c r="AA227" s="39"/>
      <c r="AB227" s="39"/>
      <c r="AC227" s="39"/>
      <c r="AD227" s="39"/>
      <c r="AE227" s="39"/>
      <c r="AR227" s="240" t="s">
        <v>195</v>
      </c>
      <c r="AT227" s="240" t="s">
        <v>191</v>
      </c>
      <c r="AU227" s="240" t="s">
        <v>80</v>
      </c>
      <c r="AY227" s="18" t="s">
        <v>189</v>
      </c>
      <c r="BE227" s="241">
        <f>IF(N227="základní",J227,0)</f>
        <v>0</v>
      </c>
      <c r="BF227" s="241">
        <f>IF(N227="snížená",J227,0)</f>
        <v>0</v>
      </c>
      <c r="BG227" s="241">
        <f>IF(N227="zákl. přenesená",J227,0)</f>
        <v>0</v>
      </c>
      <c r="BH227" s="241">
        <f>IF(N227="sníž. přenesená",J227,0)</f>
        <v>0</v>
      </c>
      <c r="BI227" s="241">
        <f>IF(N227="nulová",J227,0)</f>
        <v>0</v>
      </c>
      <c r="BJ227" s="18" t="s">
        <v>80</v>
      </c>
      <c r="BK227" s="241">
        <f>ROUND(I227*H227,2)</f>
        <v>0</v>
      </c>
      <c r="BL227" s="18" t="s">
        <v>195</v>
      </c>
      <c r="BM227" s="240" t="s">
        <v>5892</v>
      </c>
    </row>
    <row r="228" s="2" customFormat="1">
      <c r="A228" s="39"/>
      <c r="B228" s="40"/>
      <c r="C228" s="41"/>
      <c r="D228" s="242" t="s">
        <v>197</v>
      </c>
      <c r="E228" s="41"/>
      <c r="F228" s="243" t="s">
        <v>5891</v>
      </c>
      <c r="G228" s="41"/>
      <c r="H228" s="41"/>
      <c r="I228" s="244"/>
      <c r="J228" s="41"/>
      <c r="K228" s="41"/>
      <c r="L228" s="45"/>
      <c r="M228" s="245"/>
      <c r="N228" s="246"/>
      <c r="O228" s="92"/>
      <c r="P228" s="92"/>
      <c r="Q228" s="92"/>
      <c r="R228" s="92"/>
      <c r="S228" s="92"/>
      <c r="T228" s="93"/>
      <c r="U228" s="39"/>
      <c r="V228" s="39"/>
      <c r="W228" s="39"/>
      <c r="X228" s="39"/>
      <c r="Y228" s="39"/>
      <c r="Z228" s="39"/>
      <c r="AA228" s="39"/>
      <c r="AB228" s="39"/>
      <c r="AC228" s="39"/>
      <c r="AD228" s="39"/>
      <c r="AE228" s="39"/>
      <c r="AT228" s="18" t="s">
        <v>197</v>
      </c>
      <c r="AU228" s="18" t="s">
        <v>80</v>
      </c>
    </row>
    <row r="229" s="2" customFormat="1" ht="21.75" customHeight="1">
      <c r="A229" s="39"/>
      <c r="B229" s="40"/>
      <c r="C229" s="228" t="s">
        <v>647</v>
      </c>
      <c r="D229" s="228" t="s">
        <v>191</v>
      </c>
      <c r="E229" s="229" t="s">
        <v>5893</v>
      </c>
      <c r="F229" s="230" t="s">
        <v>5894</v>
      </c>
      <c r="G229" s="231" t="s">
        <v>5752</v>
      </c>
      <c r="H229" s="232">
        <v>2.2000000000000002</v>
      </c>
      <c r="I229" s="233"/>
      <c r="J229" s="234">
        <f>ROUND(I229*H229,2)</f>
        <v>0</v>
      </c>
      <c r="K229" s="235"/>
      <c r="L229" s="45"/>
      <c r="M229" s="236" t="s">
        <v>1</v>
      </c>
      <c r="N229" s="237" t="s">
        <v>38</v>
      </c>
      <c r="O229" s="92"/>
      <c r="P229" s="238">
        <f>O229*H229</f>
        <v>0</v>
      </c>
      <c r="Q229" s="238">
        <v>0</v>
      </c>
      <c r="R229" s="238">
        <f>Q229*H229</f>
        <v>0</v>
      </c>
      <c r="S229" s="238">
        <v>0</v>
      </c>
      <c r="T229" s="239">
        <f>S229*H229</f>
        <v>0</v>
      </c>
      <c r="U229" s="39"/>
      <c r="V229" s="39"/>
      <c r="W229" s="39"/>
      <c r="X229" s="39"/>
      <c r="Y229" s="39"/>
      <c r="Z229" s="39"/>
      <c r="AA229" s="39"/>
      <c r="AB229" s="39"/>
      <c r="AC229" s="39"/>
      <c r="AD229" s="39"/>
      <c r="AE229" s="39"/>
      <c r="AR229" s="240" t="s">
        <v>195</v>
      </c>
      <c r="AT229" s="240" t="s">
        <v>191</v>
      </c>
      <c r="AU229" s="240" t="s">
        <v>80</v>
      </c>
      <c r="AY229" s="18" t="s">
        <v>189</v>
      </c>
      <c r="BE229" s="241">
        <f>IF(N229="základní",J229,0)</f>
        <v>0</v>
      </c>
      <c r="BF229" s="241">
        <f>IF(N229="snížená",J229,0)</f>
        <v>0</v>
      </c>
      <c r="BG229" s="241">
        <f>IF(N229="zákl. přenesená",J229,0)</f>
        <v>0</v>
      </c>
      <c r="BH229" s="241">
        <f>IF(N229="sníž. přenesená",J229,0)</f>
        <v>0</v>
      </c>
      <c r="BI229" s="241">
        <f>IF(N229="nulová",J229,0)</f>
        <v>0</v>
      </c>
      <c r="BJ229" s="18" t="s">
        <v>80</v>
      </c>
      <c r="BK229" s="241">
        <f>ROUND(I229*H229,2)</f>
        <v>0</v>
      </c>
      <c r="BL229" s="18" t="s">
        <v>195</v>
      </c>
      <c r="BM229" s="240" t="s">
        <v>5895</v>
      </c>
    </row>
    <row r="230" s="2" customFormat="1">
      <c r="A230" s="39"/>
      <c r="B230" s="40"/>
      <c r="C230" s="41"/>
      <c r="D230" s="242" t="s">
        <v>197</v>
      </c>
      <c r="E230" s="41"/>
      <c r="F230" s="243" t="s">
        <v>5894</v>
      </c>
      <c r="G230" s="41"/>
      <c r="H230" s="41"/>
      <c r="I230" s="244"/>
      <c r="J230" s="41"/>
      <c r="K230" s="41"/>
      <c r="L230" s="45"/>
      <c r="M230" s="245"/>
      <c r="N230" s="246"/>
      <c r="O230" s="92"/>
      <c r="P230" s="92"/>
      <c r="Q230" s="92"/>
      <c r="R230" s="92"/>
      <c r="S230" s="92"/>
      <c r="T230" s="93"/>
      <c r="U230" s="39"/>
      <c r="V230" s="39"/>
      <c r="W230" s="39"/>
      <c r="X230" s="39"/>
      <c r="Y230" s="39"/>
      <c r="Z230" s="39"/>
      <c r="AA230" s="39"/>
      <c r="AB230" s="39"/>
      <c r="AC230" s="39"/>
      <c r="AD230" s="39"/>
      <c r="AE230" s="39"/>
      <c r="AT230" s="18" t="s">
        <v>197</v>
      </c>
      <c r="AU230" s="18" t="s">
        <v>80</v>
      </c>
    </row>
    <row r="231" s="12" customFormat="1" ht="25.92" customHeight="1">
      <c r="A231" s="12"/>
      <c r="B231" s="212"/>
      <c r="C231" s="213"/>
      <c r="D231" s="214" t="s">
        <v>72</v>
      </c>
      <c r="E231" s="215" t="s">
        <v>5896</v>
      </c>
      <c r="F231" s="215" t="s">
        <v>5897</v>
      </c>
      <c r="G231" s="213"/>
      <c r="H231" s="213"/>
      <c r="I231" s="216"/>
      <c r="J231" s="217">
        <f>BK231</f>
        <v>0</v>
      </c>
      <c r="K231" s="213"/>
      <c r="L231" s="218"/>
      <c r="M231" s="219"/>
      <c r="N231" s="220"/>
      <c r="O231" s="220"/>
      <c r="P231" s="221">
        <f>SUM(P232:P261)</f>
        <v>0</v>
      </c>
      <c r="Q231" s="220"/>
      <c r="R231" s="221">
        <f>SUM(R232:R261)</f>
        <v>0</v>
      </c>
      <c r="S231" s="220"/>
      <c r="T231" s="222">
        <f>SUM(T232:T261)</f>
        <v>0</v>
      </c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R231" s="223" t="s">
        <v>80</v>
      </c>
      <c r="AT231" s="224" t="s">
        <v>72</v>
      </c>
      <c r="AU231" s="224" t="s">
        <v>73</v>
      </c>
      <c r="AY231" s="223" t="s">
        <v>189</v>
      </c>
      <c r="BK231" s="225">
        <f>SUM(BK232:BK261)</f>
        <v>0</v>
      </c>
    </row>
    <row r="232" s="2" customFormat="1" ht="37.8" customHeight="1">
      <c r="A232" s="39"/>
      <c r="B232" s="40"/>
      <c r="C232" s="228" t="s">
        <v>659</v>
      </c>
      <c r="D232" s="228" t="s">
        <v>191</v>
      </c>
      <c r="E232" s="229" t="s">
        <v>5898</v>
      </c>
      <c r="F232" s="230" t="s">
        <v>5899</v>
      </c>
      <c r="G232" s="231" t="s">
        <v>5752</v>
      </c>
      <c r="H232" s="232">
        <v>3</v>
      </c>
      <c r="I232" s="233"/>
      <c r="J232" s="234">
        <f>ROUND(I232*H232,2)</f>
        <v>0</v>
      </c>
      <c r="K232" s="235"/>
      <c r="L232" s="45"/>
      <c r="M232" s="236" t="s">
        <v>1</v>
      </c>
      <c r="N232" s="237" t="s">
        <v>38</v>
      </c>
      <c r="O232" s="92"/>
      <c r="P232" s="238">
        <f>O232*H232</f>
        <v>0</v>
      </c>
      <c r="Q232" s="238">
        <v>0</v>
      </c>
      <c r="R232" s="238">
        <f>Q232*H232</f>
        <v>0</v>
      </c>
      <c r="S232" s="238">
        <v>0</v>
      </c>
      <c r="T232" s="239">
        <f>S232*H232</f>
        <v>0</v>
      </c>
      <c r="U232" s="39"/>
      <c r="V232" s="39"/>
      <c r="W232" s="39"/>
      <c r="X232" s="39"/>
      <c r="Y232" s="39"/>
      <c r="Z232" s="39"/>
      <c r="AA232" s="39"/>
      <c r="AB232" s="39"/>
      <c r="AC232" s="39"/>
      <c r="AD232" s="39"/>
      <c r="AE232" s="39"/>
      <c r="AR232" s="240" t="s">
        <v>195</v>
      </c>
      <c r="AT232" s="240" t="s">
        <v>191</v>
      </c>
      <c r="AU232" s="240" t="s">
        <v>80</v>
      </c>
      <c r="AY232" s="18" t="s">
        <v>189</v>
      </c>
      <c r="BE232" s="241">
        <f>IF(N232="základní",J232,0)</f>
        <v>0</v>
      </c>
      <c r="BF232" s="241">
        <f>IF(N232="snížená",J232,0)</f>
        <v>0</v>
      </c>
      <c r="BG232" s="241">
        <f>IF(N232="zákl. přenesená",J232,0)</f>
        <v>0</v>
      </c>
      <c r="BH232" s="241">
        <f>IF(N232="sníž. přenesená",J232,0)</f>
        <v>0</v>
      </c>
      <c r="BI232" s="241">
        <f>IF(N232="nulová",J232,0)</f>
        <v>0</v>
      </c>
      <c r="BJ232" s="18" t="s">
        <v>80</v>
      </c>
      <c r="BK232" s="241">
        <f>ROUND(I232*H232,2)</f>
        <v>0</v>
      </c>
      <c r="BL232" s="18" t="s">
        <v>195</v>
      </c>
      <c r="BM232" s="240" t="s">
        <v>5900</v>
      </c>
    </row>
    <row r="233" s="2" customFormat="1">
      <c r="A233" s="39"/>
      <c r="B233" s="40"/>
      <c r="C233" s="41"/>
      <c r="D233" s="242" t="s">
        <v>197</v>
      </c>
      <c r="E233" s="41"/>
      <c r="F233" s="243" t="s">
        <v>5899</v>
      </c>
      <c r="G233" s="41"/>
      <c r="H233" s="41"/>
      <c r="I233" s="244"/>
      <c r="J233" s="41"/>
      <c r="K233" s="41"/>
      <c r="L233" s="45"/>
      <c r="M233" s="245"/>
      <c r="N233" s="246"/>
      <c r="O233" s="92"/>
      <c r="P233" s="92"/>
      <c r="Q233" s="92"/>
      <c r="R233" s="92"/>
      <c r="S233" s="92"/>
      <c r="T233" s="93"/>
      <c r="U233" s="39"/>
      <c r="V233" s="39"/>
      <c r="W233" s="39"/>
      <c r="X233" s="39"/>
      <c r="Y233" s="39"/>
      <c r="Z233" s="39"/>
      <c r="AA233" s="39"/>
      <c r="AB233" s="39"/>
      <c r="AC233" s="39"/>
      <c r="AD233" s="39"/>
      <c r="AE233" s="39"/>
      <c r="AT233" s="18" t="s">
        <v>197</v>
      </c>
      <c r="AU233" s="18" t="s">
        <v>80</v>
      </c>
    </row>
    <row r="234" s="2" customFormat="1" ht="37.8" customHeight="1">
      <c r="A234" s="39"/>
      <c r="B234" s="40"/>
      <c r="C234" s="228" t="s">
        <v>667</v>
      </c>
      <c r="D234" s="228" t="s">
        <v>191</v>
      </c>
      <c r="E234" s="229" t="s">
        <v>5901</v>
      </c>
      <c r="F234" s="230" t="s">
        <v>5902</v>
      </c>
      <c r="G234" s="231" t="s">
        <v>5752</v>
      </c>
      <c r="H234" s="232">
        <v>1</v>
      </c>
      <c r="I234" s="233"/>
      <c r="J234" s="234">
        <f>ROUND(I234*H234,2)</f>
        <v>0</v>
      </c>
      <c r="K234" s="235"/>
      <c r="L234" s="45"/>
      <c r="M234" s="236" t="s">
        <v>1</v>
      </c>
      <c r="N234" s="237" t="s">
        <v>38</v>
      </c>
      <c r="O234" s="92"/>
      <c r="P234" s="238">
        <f>O234*H234</f>
        <v>0</v>
      </c>
      <c r="Q234" s="238">
        <v>0</v>
      </c>
      <c r="R234" s="238">
        <f>Q234*H234</f>
        <v>0</v>
      </c>
      <c r="S234" s="238">
        <v>0</v>
      </c>
      <c r="T234" s="239">
        <f>S234*H234</f>
        <v>0</v>
      </c>
      <c r="U234" s="39"/>
      <c r="V234" s="39"/>
      <c r="W234" s="39"/>
      <c r="X234" s="39"/>
      <c r="Y234" s="39"/>
      <c r="Z234" s="39"/>
      <c r="AA234" s="39"/>
      <c r="AB234" s="39"/>
      <c r="AC234" s="39"/>
      <c r="AD234" s="39"/>
      <c r="AE234" s="39"/>
      <c r="AR234" s="240" t="s">
        <v>195</v>
      </c>
      <c r="AT234" s="240" t="s">
        <v>191</v>
      </c>
      <c r="AU234" s="240" t="s">
        <v>80</v>
      </c>
      <c r="AY234" s="18" t="s">
        <v>189</v>
      </c>
      <c r="BE234" s="241">
        <f>IF(N234="základní",J234,0)</f>
        <v>0</v>
      </c>
      <c r="BF234" s="241">
        <f>IF(N234="snížená",J234,0)</f>
        <v>0</v>
      </c>
      <c r="BG234" s="241">
        <f>IF(N234="zákl. přenesená",J234,0)</f>
        <v>0</v>
      </c>
      <c r="BH234" s="241">
        <f>IF(N234="sníž. přenesená",J234,0)</f>
        <v>0</v>
      </c>
      <c r="BI234" s="241">
        <f>IF(N234="nulová",J234,0)</f>
        <v>0</v>
      </c>
      <c r="BJ234" s="18" t="s">
        <v>80</v>
      </c>
      <c r="BK234" s="241">
        <f>ROUND(I234*H234,2)</f>
        <v>0</v>
      </c>
      <c r="BL234" s="18" t="s">
        <v>195</v>
      </c>
      <c r="BM234" s="240" t="s">
        <v>5903</v>
      </c>
    </row>
    <row r="235" s="2" customFormat="1">
      <c r="A235" s="39"/>
      <c r="B235" s="40"/>
      <c r="C235" s="41"/>
      <c r="D235" s="242" t="s">
        <v>197</v>
      </c>
      <c r="E235" s="41"/>
      <c r="F235" s="243" t="s">
        <v>5902</v>
      </c>
      <c r="G235" s="41"/>
      <c r="H235" s="41"/>
      <c r="I235" s="244"/>
      <c r="J235" s="41"/>
      <c r="K235" s="41"/>
      <c r="L235" s="45"/>
      <c r="M235" s="245"/>
      <c r="N235" s="246"/>
      <c r="O235" s="92"/>
      <c r="P235" s="92"/>
      <c r="Q235" s="92"/>
      <c r="R235" s="92"/>
      <c r="S235" s="92"/>
      <c r="T235" s="93"/>
      <c r="U235" s="39"/>
      <c r="V235" s="39"/>
      <c r="W235" s="39"/>
      <c r="X235" s="39"/>
      <c r="Y235" s="39"/>
      <c r="Z235" s="39"/>
      <c r="AA235" s="39"/>
      <c r="AB235" s="39"/>
      <c r="AC235" s="39"/>
      <c r="AD235" s="39"/>
      <c r="AE235" s="39"/>
      <c r="AT235" s="18" t="s">
        <v>197</v>
      </c>
      <c r="AU235" s="18" t="s">
        <v>80</v>
      </c>
    </row>
    <row r="236" s="2" customFormat="1" ht="37.8" customHeight="1">
      <c r="A236" s="39"/>
      <c r="B236" s="40"/>
      <c r="C236" s="228" t="s">
        <v>678</v>
      </c>
      <c r="D236" s="228" t="s">
        <v>191</v>
      </c>
      <c r="E236" s="229" t="s">
        <v>5904</v>
      </c>
      <c r="F236" s="230" t="s">
        <v>5905</v>
      </c>
      <c r="G236" s="231" t="s">
        <v>5752</v>
      </c>
      <c r="H236" s="232">
        <v>4</v>
      </c>
      <c r="I236" s="233"/>
      <c r="J236" s="234">
        <f>ROUND(I236*H236,2)</f>
        <v>0</v>
      </c>
      <c r="K236" s="235"/>
      <c r="L236" s="45"/>
      <c r="M236" s="236" t="s">
        <v>1</v>
      </c>
      <c r="N236" s="237" t="s">
        <v>38</v>
      </c>
      <c r="O236" s="92"/>
      <c r="P236" s="238">
        <f>O236*H236</f>
        <v>0</v>
      </c>
      <c r="Q236" s="238">
        <v>0</v>
      </c>
      <c r="R236" s="238">
        <f>Q236*H236</f>
        <v>0</v>
      </c>
      <c r="S236" s="238">
        <v>0</v>
      </c>
      <c r="T236" s="239">
        <f>S236*H236</f>
        <v>0</v>
      </c>
      <c r="U236" s="39"/>
      <c r="V236" s="39"/>
      <c r="W236" s="39"/>
      <c r="X236" s="39"/>
      <c r="Y236" s="39"/>
      <c r="Z236" s="39"/>
      <c r="AA236" s="39"/>
      <c r="AB236" s="39"/>
      <c r="AC236" s="39"/>
      <c r="AD236" s="39"/>
      <c r="AE236" s="39"/>
      <c r="AR236" s="240" t="s">
        <v>195</v>
      </c>
      <c r="AT236" s="240" t="s">
        <v>191</v>
      </c>
      <c r="AU236" s="240" t="s">
        <v>80</v>
      </c>
      <c r="AY236" s="18" t="s">
        <v>189</v>
      </c>
      <c r="BE236" s="241">
        <f>IF(N236="základní",J236,0)</f>
        <v>0</v>
      </c>
      <c r="BF236" s="241">
        <f>IF(N236="snížená",J236,0)</f>
        <v>0</v>
      </c>
      <c r="BG236" s="241">
        <f>IF(N236="zákl. přenesená",J236,0)</f>
        <v>0</v>
      </c>
      <c r="BH236" s="241">
        <f>IF(N236="sníž. přenesená",J236,0)</f>
        <v>0</v>
      </c>
      <c r="BI236" s="241">
        <f>IF(N236="nulová",J236,0)</f>
        <v>0</v>
      </c>
      <c r="BJ236" s="18" t="s">
        <v>80</v>
      </c>
      <c r="BK236" s="241">
        <f>ROUND(I236*H236,2)</f>
        <v>0</v>
      </c>
      <c r="BL236" s="18" t="s">
        <v>195</v>
      </c>
      <c r="BM236" s="240" t="s">
        <v>5906</v>
      </c>
    </row>
    <row r="237" s="2" customFormat="1">
      <c r="A237" s="39"/>
      <c r="B237" s="40"/>
      <c r="C237" s="41"/>
      <c r="D237" s="242" t="s">
        <v>197</v>
      </c>
      <c r="E237" s="41"/>
      <c r="F237" s="243" t="s">
        <v>5905</v>
      </c>
      <c r="G237" s="41"/>
      <c r="H237" s="41"/>
      <c r="I237" s="244"/>
      <c r="J237" s="41"/>
      <c r="K237" s="41"/>
      <c r="L237" s="45"/>
      <c r="M237" s="245"/>
      <c r="N237" s="246"/>
      <c r="O237" s="92"/>
      <c r="P237" s="92"/>
      <c r="Q237" s="92"/>
      <c r="R237" s="92"/>
      <c r="S237" s="92"/>
      <c r="T237" s="93"/>
      <c r="U237" s="39"/>
      <c r="V237" s="39"/>
      <c r="W237" s="39"/>
      <c r="X237" s="39"/>
      <c r="Y237" s="39"/>
      <c r="Z237" s="39"/>
      <c r="AA237" s="39"/>
      <c r="AB237" s="39"/>
      <c r="AC237" s="39"/>
      <c r="AD237" s="39"/>
      <c r="AE237" s="39"/>
      <c r="AT237" s="18" t="s">
        <v>197</v>
      </c>
      <c r="AU237" s="18" t="s">
        <v>80</v>
      </c>
    </row>
    <row r="238" s="2" customFormat="1" ht="37.8" customHeight="1">
      <c r="A238" s="39"/>
      <c r="B238" s="40"/>
      <c r="C238" s="228" t="s">
        <v>682</v>
      </c>
      <c r="D238" s="228" t="s">
        <v>191</v>
      </c>
      <c r="E238" s="229" t="s">
        <v>5907</v>
      </c>
      <c r="F238" s="230" t="s">
        <v>5908</v>
      </c>
      <c r="G238" s="231" t="s">
        <v>5752</v>
      </c>
      <c r="H238" s="232">
        <v>6</v>
      </c>
      <c r="I238" s="233"/>
      <c r="J238" s="234">
        <f>ROUND(I238*H238,2)</f>
        <v>0</v>
      </c>
      <c r="K238" s="235"/>
      <c r="L238" s="45"/>
      <c r="M238" s="236" t="s">
        <v>1</v>
      </c>
      <c r="N238" s="237" t="s">
        <v>38</v>
      </c>
      <c r="O238" s="92"/>
      <c r="P238" s="238">
        <f>O238*H238</f>
        <v>0</v>
      </c>
      <c r="Q238" s="238">
        <v>0</v>
      </c>
      <c r="R238" s="238">
        <f>Q238*H238</f>
        <v>0</v>
      </c>
      <c r="S238" s="238">
        <v>0</v>
      </c>
      <c r="T238" s="239">
        <f>S238*H238</f>
        <v>0</v>
      </c>
      <c r="U238" s="39"/>
      <c r="V238" s="39"/>
      <c r="W238" s="39"/>
      <c r="X238" s="39"/>
      <c r="Y238" s="39"/>
      <c r="Z238" s="39"/>
      <c r="AA238" s="39"/>
      <c r="AB238" s="39"/>
      <c r="AC238" s="39"/>
      <c r="AD238" s="39"/>
      <c r="AE238" s="39"/>
      <c r="AR238" s="240" t="s">
        <v>195</v>
      </c>
      <c r="AT238" s="240" t="s">
        <v>191</v>
      </c>
      <c r="AU238" s="240" t="s">
        <v>80</v>
      </c>
      <c r="AY238" s="18" t="s">
        <v>189</v>
      </c>
      <c r="BE238" s="241">
        <f>IF(N238="základní",J238,0)</f>
        <v>0</v>
      </c>
      <c r="BF238" s="241">
        <f>IF(N238="snížená",J238,0)</f>
        <v>0</v>
      </c>
      <c r="BG238" s="241">
        <f>IF(N238="zákl. přenesená",J238,0)</f>
        <v>0</v>
      </c>
      <c r="BH238" s="241">
        <f>IF(N238="sníž. přenesená",J238,0)</f>
        <v>0</v>
      </c>
      <c r="BI238" s="241">
        <f>IF(N238="nulová",J238,0)</f>
        <v>0</v>
      </c>
      <c r="BJ238" s="18" t="s">
        <v>80</v>
      </c>
      <c r="BK238" s="241">
        <f>ROUND(I238*H238,2)</f>
        <v>0</v>
      </c>
      <c r="BL238" s="18" t="s">
        <v>195</v>
      </c>
      <c r="BM238" s="240" t="s">
        <v>5909</v>
      </c>
    </row>
    <row r="239" s="2" customFormat="1">
      <c r="A239" s="39"/>
      <c r="B239" s="40"/>
      <c r="C239" s="41"/>
      <c r="D239" s="242" t="s">
        <v>197</v>
      </c>
      <c r="E239" s="41"/>
      <c r="F239" s="243" t="s">
        <v>5908</v>
      </c>
      <c r="G239" s="41"/>
      <c r="H239" s="41"/>
      <c r="I239" s="244"/>
      <c r="J239" s="41"/>
      <c r="K239" s="41"/>
      <c r="L239" s="45"/>
      <c r="M239" s="245"/>
      <c r="N239" s="246"/>
      <c r="O239" s="92"/>
      <c r="P239" s="92"/>
      <c r="Q239" s="92"/>
      <c r="R239" s="92"/>
      <c r="S239" s="92"/>
      <c r="T239" s="93"/>
      <c r="U239" s="39"/>
      <c r="V239" s="39"/>
      <c r="W239" s="39"/>
      <c r="X239" s="39"/>
      <c r="Y239" s="39"/>
      <c r="Z239" s="39"/>
      <c r="AA239" s="39"/>
      <c r="AB239" s="39"/>
      <c r="AC239" s="39"/>
      <c r="AD239" s="39"/>
      <c r="AE239" s="39"/>
      <c r="AT239" s="18" t="s">
        <v>197</v>
      </c>
      <c r="AU239" s="18" t="s">
        <v>80</v>
      </c>
    </row>
    <row r="240" s="2" customFormat="1" ht="37.8" customHeight="1">
      <c r="A240" s="39"/>
      <c r="B240" s="40"/>
      <c r="C240" s="228" t="s">
        <v>689</v>
      </c>
      <c r="D240" s="228" t="s">
        <v>191</v>
      </c>
      <c r="E240" s="229" t="s">
        <v>5910</v>
      </c>
      <c r="F240" s="230" t="s">
        <v>5911</v>
      </c>
      <c r="G240" s="231" t="s">
        <v>5752</v>
      </c>
      <c r="H240" s="232">
        <v>1</v>
      </c>
      <c r="I240" s="233"/>
      <c r="J240" s="234">
        <f>ROUND(I240*H240,2)</f>
        <v>0</v>
      </c>
      <c r="K240" s="235"/>
      <c r="L240" s="45"/>
      <c r="M240" s="236" t="s">
        <v>1</v>
      </c>
      <c r="N240" s="237" t="s">
        <v>38</v>
      </c>
      <c r="O240" s="92"/>
      <c r="P240" s="238">
        <f>O240*H240</f>
        <v>0</v>
      </c>
      <c r="Q240" s="238">
        <v>0</v>
      </c>
      <c r="R240" s="238">
        <f>Q240*H240</f>
        <v>0</v>
      </c>
      <c r="S240" s="238">
        <v>0</v>
      </c>
      <c r="T240" s="239">
        <f>S240*H240</f>
        <v>0</v>
      </c>
      <c r="U240" s="39"/>
      <c r="V240" s="39"/>
      <c r="W240" s="39"/>
      <c r="X240" s="39"/>
      <c r="Y240" s="39"/>
      <c r="Z240" s="39"/>
      <c r="AA240" s="39"/>
      <c r="AB240" s="39"/>
      <c r="AC240" s="39"/>
      <c r="AD240" s="39"/>
      <c r="AE240" s="39"/>
      <c r="AR240" s="240" t="s">
        <v>195</v>
      </c>
      <c r="AT240" s="240" t="s">
        <v>191</v>
      </c>
      <c r="AU240" s="240" t="s">
        <v>80</v>
      </c>
      <c r="AY240" s="18" t="s">
        <v>189</v>
      </c>
      <c r="BE240" s="241">
        <f>IF(N240="základní",J240,0)</f>
        <v>0</v>
      </c>
      <c r="BF240" s="241">
        <f>IF(N240="snížená",J240,0)</f>
        <v>0</v>
      </c>
      <c r="BG240" s="241">
        <f>IF(N240="zákl. přenesená",J240,0)</f>
        <v>0</v>
      </c>
      <c r="BH240" s="241">
        <f>IF(N240="sníž. přenesená",J240,0)</f>
        <v>0</v>
      </c>
      <c r="BI240" s="241">
        <f>IF(N240="nulová",J240,0)</f>
        <v>0</v>
      </c>
      <c r="BJ240" s="18" t="s">
        <v>80</v>
      </c>
      <c r="BK240" s="241">
        <f>ROUND(I240*H240,2)</f>
        <v>0</v>
      </c>
      <c r="BL240" s="18" t="s">
        <v>195</v>
      </c>
      <c r="BM240" s="240" t="s">
        <v>5912</v>
      </c>
    </row>
    <row r="241" s="2" customFormat="1">
      <c r="A241" s="39"/>
      <c r="B241" s="40"/>
      <c r="C241" s="41"/>
      <c r="D241" s="242" t="s">
        <v>197</v>
      </c>
      <c r="E241" s="41"/>
      <c r="F241" s="243" t="s">
        <v>5911</v>
      </c>
      <c r="G241" s="41"/>
      <c r="H241" s="41"/>
      <c r="I241" s="244"/>
      <c r="J241" s="41"/>
      <c r="K241" s="41"/>
      <c r="L241" s="45"/>
      <c r="M241" s="245"/>
      <c r="N241" s="246"/>
      <c r="O241" s="92"/>
      <c r="P241" s="92"/>
      <c r="Q241" s="92"/>
      <c r="R241" s="92"/>
      <c r="S241" s="92"/>
      <c r="T241" s="93"/>
      <c r="U241" s="39"/>
      <c r="V241" s="39"/>
      <c r="W241" s="39"/>
      <c r="X241" s="39"/>
      <c r="Y241" s="39"/>
      <c r="Z241" s="39"/>
      <c r="AA241" s="39"/>
      <c r="AB241" s="39"/>
      <c r="AC241" s="39"/>
      <c r="AD241" s="39"/>
      <c r="AE241" s="39"/>
      <c r="AT241" s="18" t="s">
        <v>197</v>
      </c>
      <c r="AU241" s="18" t="s">
        <v>80</v>
      </c>
    </row>
    <row r="242" s="2" customFormat="1" ht="37.8" customHeight="1">
      <c r="A242" s="39"/>
      <c r="B242" s="40"/>
      <c r="C242" s="228" t="s">
        <v>698</v>
      </c>
      <c r="D242" s="228" t="s">
        <v>191</v>
      </c>
      <c r="E242" s="229" t="s">
        <v>5913</v>
      </c>
      <c r="F242" s="230" t="s">
        <v>5914</v>
      </c>
      <c r="G242" s="231" t="s">
        <v>5752</v>
      </c>
      <c r="H242" s="232">
        <v>2</v>
      </c>
      <c r="I242" s="233"/>
      <c r="J242" s="234">
        <f>ROUND(I242*H242,2)</f>
        <v>0</v>
      </c>
      <c r="K242" s="235"/>
      <c r="L242" s="45"/>
      <c r="M242" s="236" t="s">
        <v>1</v>
      </c>
      <c r="N242" s="237" t="s">
        <v>38</v>
      </c>
      <c r="O242" s="92"/>
      <c r="P242" s="238">
        <f>O242*H242</f>
        <v>0</v>
      </c>
      <c r="Q242" s="238">
        <v>0</v>
      </c>
      <c r="R242" s="238">
        <f>Q242*H242</f>
        <v>0</v>
      </c>
      <c r="S242" s="238">
        <v>0</v>
      </c>
      <c r="T242" s="239">
        <f>S242*H242</f>
        <v>0</v>
      </c>
      <c r="U242" s="39"/>
      <c r="V242" s="39"/>
      <c r="W242" s="39"/>
      <c r="X242" s="39"/>
      <c r="Y242" s="39"/>
      <c r="Z242" s="39"/>
      <c r="AA242" s="39"/>
      <c r="AB242" s="39"/>
      <c r="AC242" s="39"/>
      <c r="AD242" s="39"/>
      <c r="AE242" s="39"/>
      <c r="AR242" s="240" t="s">
        <v>195</v>
      </c>
      <c r="AT242" s="240" t="s">
        <v>191</v>
      </c>
      <c r="AU242" s="240" t="s">
        <v>80</v>
      </c>
      <c r="AY242" s="18" t="s">
        <v>189</v>
      </c>
      <c r="BE242" s="241">
        <f>IF(N242="základní",J242,0)</f>
        <v>0</v>
      </c>
      <c r="BF242" s="241">
        <f>IF(N242="snížená",J242,0)</f>
        <v>0</v>
      </c>
      <c r="BG242" s="241">
        <f>IF(N242="zákl. přenesená",J242,0)</f>
        <v>0</v>
      </c>
      <c r="BH242" s="241">
        <f>IF(N242="sníž. přenesená",J242,0)</f>
        <v>0</v>
      </c>
      <c r="BI242" s="241">
        <f>IF(N242="nulová",J242,0)</f>
        <v>0</v>
      </c>
      <c r="BJ242" s="18" t="s">
        <v>80</v>
      </c>
      <c r="BK242" s="241">
        <f>ROUND(I242*H242,2)</f>
        <v>0</v>
      </c>
      <c r="BL242" s="18" t="s">
        <v>195</v>
      </c>
      <c r="BM242" s="240" t="s">
        <v>5915</v>
      </c>
    </row>
    <row r="243" s="2" customFormat="1">
      <c r="A243" s="39"/>
      <c r="B243" s="40"/>
      <c r="C243" s="41"/>
      <c r="D243" s="242" t="s">
        <v>197</v>
      </c>
      <c r="E243" s="41"/>
      <c r="F243" s="243" t="s">
        <v>5914</v>
      </c>
      <c r="G243" s="41"/>
      <c r="H243" s="41"/>
      <c r="I243" s="244"/>
      <c r="J243" s="41"/>
      <c r="K243" s="41"/>
      <c r="L243" s="45"/>
      <c r="M243" s="245"/>
      <c r="N243" s="246"/>
      <c r="O243" s="92"/>
      <c r="P243" s="92"/>
      <c r="Q243" s="92"/>
      <c r="R243" s="92"/>
      <c r="S243" s="92"/>
      <c r="T243" s="93"/>
      <c r="U243" s="39"/>
      <c r="V243" s="39"/>
      <c r="W243" s="39"/>
      <c r="X243" s="39"/>
      <c r="Y243" s="39"/>
      <c r="Z243" s="39"/>
      <c r="AA243" s="39"/>
      <c r="AB243" s="39"/>
      <c r="AC243" s="39"/>
      <c r="AD243" s="39"/>
      <c r="AE243" s="39"/>
      <c r="AT243" s="18" t="s">
        <v>197</v>
      </c>
      <c r="AU243" s="18" t="s">
        <v>80</v>
      </c>
    </row>
    <row r="244" s="2" customFormat="1" ht="37.8" customHeight="1">
      <c r="A244" s="39"/>
      <c r="B244" s="40"/>
      <c r="C244" s="228" t="s">
        <v>706</v>
      </c>
      <c r="D244" s="228" t="s">
        <v>191</v>
      </c>
      <c r="E244" s="229" t="s">
        <v>5916</v>
      </c>
      <c r="F244" s="230" t="s">
        <v>5917</v>
      </c>
      <c r="G244" s="231" t="s">
        <v>5752</v>
      </c>
      <c r="H244" s="232">
        <v>4</v>
      </c>
      <c r="I244" s="233"/>
      <c r="J244" s="234">
        <f>ROUND(I244*H244,2)</f>
        <v>0</v>
      </c>
      <c r="K244" s="235"/>
      <c r="L244" s="45"/>
      <c r="M244" s="236" t="s">
        <v>1</v>
      </c>
      <c r="N244" s="237" t="s">
        <v>38</v>
      </c>
      <c r="O244" s="92"/>
      <c r="P244" s="238">
        <f>O244*H244</f>
        <v>0</v>
      </c>
      <c r="Q244" s="238">
        <v>0</v>
      </c>
      <c r="R244" s="238">
        <f>Q244*H244</f>
        <v>0</v>
      </c>
      <c r="S244" s="238">
        <v>0</v>
      </c>
      <c r="T244" s="239">
        <f>S244*H244</f>
        <v>0</v>
      </c>
      <c r="U244" s="39"/>
      <c r="V244" s="39"/>
      <c r="W244" s="39"/>
      <c r="X244" s="39"/>
      <c r="Y244" s="39"/>
      <c r="Z244" s="39"/>
      <c r="AA244" s="39"/>
      <c r="AB244" s="39"/>
      <c r="AC244" s="39"/>
      <c r="AD244" s="39"/>
      <c r="AE244" s="39"/>
      <c r="AR244" s="240" t="s">
        <v>195</v>
      </c>
      <c r="AT244" s="240" t="s">
        <v>191</v>
      </c>
      <c r="AU244" s="240" t="s">
        <v>80</v>
      </c>
      <c r="AY244" s="18" t="s">
        <v>189</v>
      </c>
      <c r="BE244" s="241">
        <f>IF(N244="základní",J244,0)</f>
        <v>0</v>
      </c>
      <c r="BF244" s="241">
        <f>IF(N244="snížená",J244,0)</f>
        <v>0</v>
      </c>
      <c r="BG244" s="241">
        <f>IF(N244="zákl. přenesená",J244,0)</f>
        <v>0</v>
      </c>
      <c r="BH244" s="241">
        <f>IF(N244="sníž. přenesená",J244,0)</f>
        <v>0</v>
      </c>
      <c r="BI244" s="241">
        <f>IF(N244="nulová",J244,0)</f>
        <v>0</v>
      </c>
      <c r="BJ244" s="18" t="s">
        <v>80</v>
      </c>
      <c r="BK244" s="241">
        <f>ROUND(I244*H244,2)</f>
        <v>0</v>
      </c>
      <c r="BL244" s="18" t="s">
        <v>195</v>
      </c>
      <c r="BM244" s="240" t="s">
        <v>5918</v>
      </c>
    </row>
    <row r="245" s="2" customFormat="1">
      <c r="A245" s="39"/>
      <c r="B245" s="40"/>
      <c r="C245" s="41"/>
      <c r="D245" s="242" t="s">
        <v>197</v>
      </c>
      <c r="E245" s="41"/>
      <c r="F245" s="243" t="s">
        <v>5917</v>
      </c>
      <c r="G245" s="41"/>
      <c r="H245" s="41"/>
      <c r="I245" s="244"/>
      <c r="J245" s="41"/>
      <c r="K245" s="41"/>
      <c r="L245" s="45"/>
      <c r="M245" s="245"/>
      <c r="N245" s="246"/>
      <c r="O245" s="92"/>
      <c r="P245" s="92"/>
      <c r="Q245" s="92"/>
      <c r="R245" s="92"/>
      <c r="S245" s="92"/>
      <c r="T245" s="93"/>
      <c r="U245" s="39"/>
      <c r="V245" s="39"/>
      <c r="W245" s="39"/>
      <c r="X245" s="39"/>
      <c r="Y245" s="39"/>
      <c r="Z245" s="39"/>
      <c r="AA245" s="39"/>
      <c r="AB245" s="39"/>
      <c r="AC245" s="39"/>
      <c r="AD245" s="39"/>
      <c r="AE245" s="39"/>
      <c r="AT245" s="18" t="s">
        <v>197</v>
      </c>
      <c r="AU245" s="18" t="s">
        <v>80</v>
      </c>
    </row>
    <row r="246" s="2" customFormat="1" ht="16.5" customHeight="1">
      <c r="A246" s="39"/>
      <c r="B246" s="40"/>
      <c r="C246" s="228" t="s">
        <v>711</v>
      </c>
      <c r="D246" s="228" t="s">
        <v>191</v>
      </c>
      <c r="E246" s="229" t="s">
        <v>5919</v>
      </c>
      <c r="F246" s="230" t="s">
        <v>5920</v>
      </c>
      <c r="G246" s="231" t="s">
        <v>5752</v>
      </c>
      <c r="H246" s="232">
        <v>6</v>
      </c>
      <c r="I246" s="233"/>
      <c r="J246" s="234">
        <f>ROUND(I246*H246,2)</f>
        <v>0</v>
      </c>
      <c r="K246" s="235"/>
      <c r="L246" s="45"/>
      <c r="M246" s="236" t="s">
        <v>1</v>
      </c>
      <c r="N246" s="237" t="s">
        <v>38</v>
      </c>
      <c r="O246" s="92"/>
      <c r="P246" s="238">
        <f>O246*H246</f>
        <v>0</v>
      </c>
      <c r="Q246" s="238">
        <v>0</v>
      </c>
      <c r="R246" s="238">
        <f>Q246*H246</f>
        <v>0</v>
      </c>
      <c r="S246" s="238">
        <v>0</v>
      </c>
      <c r="T246" s="239">
        <f>S246*H246</f>
        <v>0</v>
      </c>
      <c r="U246" s="39"/>
      <c r="V246" s="39"/>
      <c r="W246" s="39"/>
      <c r="X246" s="39"/>
      <c r="Y246" s="39"/>
      <c r="Z246" s="39"/>
      <c r="AA246" s="39"/>
      <c r="AB246" s="39"/>
      <c r="AC246" s="39"/>
      <c r="AD246" s="39"/>
      <c r="AE246" s="39"/>
      <c r="AR246" s="240" t="s">
        <v>195</v>
      </c>
      <c r="AT246" s="240" t="s">
        <v>191</v>
      </c>
      <c r="AU246" s="240" t="s">
        <v>80</v>
      </c>
      <c r="AY246" s="18" t="s">
        <v>189</v>
      </c>
      <c r="BE246" s="241">
        <f>IF(N246="základní",J246,0)</f>
        <v>0</v>
      </c>
      <c r="BF246" s="241">
        <f>IF(N246="snížená",J246,0)</f>
        <v>0</v>
      </c>
      <c r="BG246" s="241">
        <f>IF(N246="zákl. přenesená",J246,0)</f>
        <v>0</v>
      </c>
      <c r="BH246" s="241">
        <f>IF(N246="sníž. přenesená",J246,0)</f>
        <v>0</v>
      </c>
      <c r="BI246" s="241">
        <f>IF(N246="nulová",J246,0)</f>
        <v>0</v>
      </c>
      <c r="BJ246" s="18" t="s">
        <v>80</v>
      </c>
      <c r="BK246" s="241">
        <f>ROUND(I246*H246,2)</f>
        <v>0</v>
      </c>
      <c r="BL246" s="18" t="s">
        <v>195</v>
      </c>
      <c r="BM246" s="240" t="s">
        <v>5921</v>
      </c>
    </row>
    <row r="247" s="2" customFormat="1">
      <c r="A247" s="39"/>
      <c r="B247" s="40"/>
      <c r="C247" s="41"/>
      <c r="D247" s="242" t="s">
        <v>197</v>
      </c>
      <c r="E247" s="41"/>
      <c r="F247" s="243" t="s">
        <v>5920</v>
      </c>
      <c r="G247" s="41"/>
      <c r="H247" s="41"/>
      <c r="I247" s="244"/>
      <c r="J247" s="41"/>
      <c r="K247" s="41"/>
      <c r="L247" s="45"/>
      <c r="M247" s="245"/>
      <c r="N247" s="246"/>
      <c r="O247" s="92"/>
      <c r="P247" s="92"/>
      <c r="Q247" s="92"/>
      <c r="R247" s="92"/>
      <c r="S247" s="92"/>
      <c r="T247" s="93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T247" s="18" t="s">
        <v>197</v>
      </c>
      <c r="AU247" s="18" t="s">
        <v>80</v>
      </c>
    </row>
    <row r="248" s="2" customFormat="1" ht="16.5" customHeight="1">
      <c r="A248" s="39"/>
      <c r="B248" s="40"/>
      <c r="C248" s="228" t="s">
        <v>726</v>
      </c>
      <c r="D248" s="228" t="s">
        <v>191</v>
      </c>
      <c r="E248" s="229" t="s">
        <v>5922</v>
      </c>
      <c r="F248" s="230" t="s">
        <v>5923</v>
      </c>
      <c r="G248" s="231" t="s">
        <v>5752</v>
      </c>
      <c r="H248" s="232">
        <v>20</v>
      </c>
      <c r="I248" s="233"/>
      <c r="J248" s="234">
        <f>ROUND(I248*H248,2)</f>
        <v>0</v>
      </c>
      <c r="K248" s="235"/>
      <c r="L248" s="45"/>
      <c r="M248" s="236" t="s">
        <v>1</v>
      </c>
      <c r="N248" s="237" t="s">
        <v>38</v>
      </c>
      <c r="O248" s="92"/>
      <c r="P248" s="238">
        <f>O248*H248</f>
        <v>0</v>
      </c>
      <c r="Q248" s="238">
        <v>0</v>
      </c>
      <c r="R248" s="238">
        <f>Q248*H248</f>
        <v>0</v>
      </c>
      <c r="S248" s="238">
        <v>0</v>
      </c>
      <c r="T248" s="239">
        <f>S248*H248</f>
        <v>0</v>
      </c>
      <c r="U248" s="39"/>
      <c r="V248" s="39"/>
      <c r="W248" s="39"/>
      <c r="X248" s="39"/>
      <c r="Y248" s="39"/>
      <c r="Z248" s="39"/>
      <c r="AA248" s="39"/>
      <c r="AB248" s="39"/>
      <c r="AC248" s="39"/>
      <c r="AD248" s="39"/>
      <c r="AE248" s="39"/>
      <c r="AR248" s="240" t="s">
        <v>195</v>
      </c>
      <c r="AT248" s="240" t="s">
        <v>191</v>
      </c>
      <c r="AU248" s="240" t="s">
        <v>80</v>
      </c>
      <c r="AY248" s="18" t="s">
        <v>189</v>
      </c>
      <c r="BE248" s="241">
        <f>IF(N248="základní",J248,0)</f>
        <v>0</v>
      </c>
      <c r="BF248" s="241">
        <f>IF(N248="snížená",J248,0)</f>
        <v>0</v>
      </c>
      <c r="BG248" s="241">
        <f>IF(N248="zákl. přenesená",J248,0)</f>
        <v>0</v>
      </c>
      <c r="BH248" s="241">
        <f>IF(N248="sníž. přenesená",J248,0)</f>
        <v>0</v>
      </c>
      <c r="BI248" s="241">
        <f>IF(N248="nulová",J248,0)</f>
        <v>0</v>
      </c>
      <c r="BJ248" s="18" t="s">
        <v>80</v>
      </c>
      <c r="BK248" s="241">
        <f>ROUND(I248*H248,2)</f>
        <v>0</v>
      </c>
      <c r="BL248" s="18" t="s">
        <v>195</v>
      </c>
      <c r="BM248" s="240" t="s">
        <v>5924</v>
      </c>
    </row>
    <row r="249" s="2" customFormat="1">
      <c r="A249" s="39"/>
      <c r="B249" s="40"/>
      <c r="C249" s="41"/>
      <c r="D249" s="242" t="s">
        <v>197</v>
      </c>
      <c r="E249" s="41"/>
      <c r="F249" s="243" t="s">
        <v>5923</v>
      </c>
      <c r="G249" s="41"/>
      <c r="H249" s="41"/>
      <c r="I249" s="244"/>
      <c r="J249" s="41"/>
      <c r="K249" s="41"/>
      <c r="L249" s="45"/>
      <c r="M249" s="245"/>
      <c r="N249" s="246"/>
      <c r="O249" s="92"/>
      <c r="P249" s="92"/>
      <c r="Q249" s="92"/>
      <c r="R249" s="92"/>
      <c r="S249" s="92"/>
      <c r="T249" s="93"/>
      <c r="U249" s="39"/>
      <c r="V249" s="39"/>
      <c r="W249" s="39"/>
      <c r="X249" s="39"/>
      <c r="Y249" s="39"/>
      <c r="Z249" s="39"/>
      <c r="AA249" s="39"/>
      <c r="AB249" s="39"/>
      <c r="AC249" s="39"/>
      <c r="AD249" s="39"/>
      <c r="AE249" s="39"/>
      <c r="AT249" s="18" t="s">
        <v>197</v>
      </c>
      <c r="AU249" s="18" t="s">
        <v>80</v>
      </c>
    </row>
    <row r="250" s="2" customFormat="1" ht="24.15" customHeight="1">
      <c r="A250" s="39"/>
      <c r="B250" s="40"/>
      <c r="C250" s="228" t="s">
        <v>734</v>
      </c>
      <c r="D250" s="228" t="s">
        <v>191</v>
      </c>
      <c r="E250" s="229" t="s">
        <v>5925</v>
      </c>
      <c r="F250" s="230" t="s">
        <v>5926</v>
      </c>
      <c r="G250" s="231" t="s">
        <v>5752</v>
      </c>
      <c r="H250" s="232">
        <v>3</v>
      </c>
      <c r="I250" s="233"/>
      <c r="J250" s="234">
        <f>ROUND(I250*H250,2)</f>
        <v>0</v>
      </c>
      <c r="K250" s="235"/>
      <c r="L250" s="45"/>
      <c r="M250" s="236" t="s">
        <v>1</v>
      </c>
      <c r="N250" s="237" t="s">
        <v>38</v>
      </c>
      <c r="O250" s="92"/>
      <c r="P250" s="238">
        <f>O250*H250</f>
        <v>0</v>
      </c>
      <c r="Q250" s="238">
        <v>0</v>
      </c>
      <c r="R250" s="238">
        <f>Q250*H250</f>
        <v>0</v>
      </c>
      <c r="S250" s="238">
        <v>0</v>
      </c>
      <c r="T250" s="239">
        <f>S250*H250</f>
        <v>0</v>
      </c>
      <c r="U250" s="39"/>
      <c r="V250" s="39"/>
      <c r="W250" s="39"/>
      <c r="X250" s="39"/>
      <c r="Y250" s="39"/>
      <c r="Z250" s="39"/>
      <c r="AA250" s="39"/>
      <c r="AB250" s="39"/>
      <c r="AC250" s="39"/>
      <c r="AD250" s="39"/>
      <c r="AE250" s="39"/>
      <c r="AR250" s="240" t="s">
        <v>195</v>
      </c>
      <c r="AT250" s="240" t="s">
        <v>191</v>
      </c>
      <c r="AU250" s="240" t="s">
        <v>80</v>
      </c>
      <c r="AY250" s="18" t="s">
        <v>189</v>
      </c>
      <c r="BE250" s="241">
        <f>IF(N250="základní",J250,0)</f>
        <v>0</v>
      </c>
      <c r="BF250" s="241">
        <f>IF(N250="snížená",J250,0)</f>
        <v>0</v>
      </c>
      <c r="BG250" s="241">
        <f>IF(N250="zákl. přenesená",J250,0)</f>
        <v>0</v>
      </c>
      <c r="BH250" s="241">
        <f>IF(N250="sníž. přenesená",J250,0)</f>
        <v>0</v>
      </c>
      <c r="BI250" s="241">
        <f>IF(N250="nulová",J250,0)</f>
        <v>0</v>
      </c>
      <c r="BJ250" s="18" t="s">
        <v>80</v>
      </c>
      <c r="BK250" s="241">
        <f>ROUND(I250*H250,2)</f>
        <v>0</v>
      </c>
      <c r="BL250" s="18" t="s">
        <v>195</v>
      </c>
      <c r="BM250" s="240" t="s">
        <v>5927</v>
      </c>
    </row>
    <row r="251" s="2" customFormat="1">
      <c r="A251" s="39"/>
      <c r="B251" s="40"/>
      <c r="C251" s="41"/>
      <c r="D251" s="242" t="s">
        <v>197</v>
      </c>
      <c r="E251" s="41"/>
      <c r="F251" s="243" t="s">
        <v>5926</v>
      </c>
      <c r="G251" s="41"/>
      <c r="H251" s="41"/>
      <c r="I251" s="244"/>
      <c r="J251" s="41"/>
      <c r="K251" s="41"/>
      <c r="L251" s="45"/>
      <c r="M251" s="245"/>
      <c r="N251" s="246"/>
      <c r="O251" s="92"/>
      <c r="P251" s="92"/>
      <c r="Q251" s="92"/>
      <c r="R251" s="92"/>
      <c r="S251" s="92"/>
      <c r="T251" s="93"/>
      <c r="U251" s="39"/>
      <c r="V251" s="39"/>
      <c r="W251" s="39"/>
      <c r="X251" s="39"/>
      <c r="Y251" s="39"/>
      <c r="Z251" s="39"/>
      <c r="AA251" s="39"/>
      <c r="AB251" s="39"/>
      <c r="AC251" s="39"/>
      <c r="AD251" s="39"/>
      <c r="AE251" s="39"/>
      <c r="AT251" s="18" t="s">
        <v>197</v>
      </c>
      <c r="AU251" s="18" t="s">
        <v>80</v>
      </c>
    </row>
    <row r="252" s="2" customFormat="1" ht="16.5" customHeight="1">
      <c r="A252" s="39"/>
      <c r="B252" s="40"/>
      <c r="C252" s="228" t="s">
        <v>740</v>
      </c>
      <c r="D252" s="228" t="s">
        <v>191</v>
      </c>
      <c r="E252" s="229" t="s">
        <v>5928</v>
      </c>
      <c r="F252" s="230" t="s">
        <v>5929</v>
      </c>
      <c r="G252" s="231" t="s">
        <v>5752</v>
      </c>
      <c r="H252" s="232">
        <v>5</v>
      </c>
      <c r="I252" s="233"/>
      <c r="J252" s="234">
        <f>ROUND(I252*H252,2)</f>
        <v>0</v>
      </c>
      <c r="K252" s="235"/>
      <c r="L252" s="45"/>
      <c r="M252" s="236" t="s">
        <v>1</v>
      </c>
      <c r="N252" s="237" t="s">
        <v>38</v>
      </c>
      <c r="O252" s="92"/>
      <c r="P252" s="238">
        <f>O252*H252</f>
        <v>0</v>
      </c>
      <c r="Q252" s="238">
        <v>0</v>
      </c>
      <c r="R252" s="238">
        <f>Q252*H252</f>
        <v>0</v>
      </c>
      <c r="S252" s="238">
        <v>0</v>
      </c>
      <c r="T252" s="239">
        <f>S252*H252</f>
        <v>0</v>
      </c>
      <c r="U252" s="39"/>
      <c r="V252" s="39"/>
      <c r="W252" s="39"/>
      <c r="X252" s="39"/>
      <c r="Y252" s="39"/>
      <c r="Z252" s="39"/>
      <c r="AA252" s="39"/>
      <c r="AB252" s="39"/>
      <c r="AC252" s="39"/>
      <c r="AD252" s="39"/>
      <c r="AE252" s="39"/>
      <c r="AR252" s="240" t="s">
        <v>195</v>
      </c>
      <c r="AT252" s="240" t="s">
        <v>191</v>
      </c>
      <c r="AU252" s="240" t="s">
        <v>80</v>
      </c>
      <c r="AY252" s="18" t="s">
        <v>189</v>
      </c>
      <c r="BE252" s="241">
        <f>IF(N252="základní",J252,0)</f>
        <v>0</v>
      </c>
      <c r="BF252" s="241">
        <f>IF(N252="snížená",J252,0)</f>
        <v>0</v>
      </c>
      <c r="BG252" s="241">
        <f>IF(N252="zákl. přenesená",J252,0)</f>
        <v>0</v>
      </c>
      <c r="BH252" s="241">
        <f>IF(N252="sníž. přenesená",J252,0)</f>
        <v>0</v>
      </c>
      <c r="BI252" s="241">
        <f>IF(N252="nulová",J252,0)</f>
        <v>0</v>
      </c>
      <c r="BJ252" s="18" t="s">
        <v>80</v>
      </c>
      <c r="BK252" s="241">
        <f>ROUND(I252*H252,2)</f>
        <v>0</v>
      </c>
      <c r="BL252" s="18" t="s">
        <v>195</v>
      </c>
      <c r="BM252" s="240" t="s">
        <v>5930</v>
      </c>
    </row>
    <row r="253" s="2" customFormat="1">
      <c r="A253" s="39"/>
      <c r="B253" s="40"/>
      <c r="C253" s="41"/>
      <c r="D253" s="242" t="s">
        <v>197</v>
      </c>
      <c r="E253" s="41"/>
      <c r="F253" s="243" t="s">
        <v>5929</v>
      </c>
      <c r="G253" s="41"/>
      <c r="H253" s="41"/>
      <c r="I253" s="244"/>
      <c r="J253" s="41"/>
      <c r="K253" s="41"/>
      <c r="L253" s="45"/>
      <c r="M253" s="245"/>
      <c r="N253" s="246"/>
      <c r="O253" s="92"/>
      <c r="P253" s="92"/>
      <c r="Q253" s="92"/>
      <c r="R253" s="92"/>
      <c r="S253" s="92"/>
      <c r="T253" s="93"/>
      <c r="U253" s="39"/>
      <c r="V253" s="39"/>
      <c r="W253" s="39"/>
      <c r="X253" s="39"/>
      <c r="Y253" s="39"/>
      <c r="Z253" s="39"/>
      <c r="AA253" s="39"/>
      <c r="AB253" s="39"/>
      <c r="AC253" s="39"/>
      <c r="AD253" s="39"/>
      <c r="AE253" s="39"/>
      <c r="AT253" s="18" t="s">
        <v>197</v>
      </c>
      <c r="AU253" s="18" t="s">
        <v>80</v>
      </c>
    </row>
    <row r="254" s="2" customFormat="1" ht="16.5" customHeight="1">
      <c r="A254" s="39"/>
      <c r="B254" s="40"/>
      <c r="C254" s="228" t="s">
        <v>749</v>
      </c>
      <c r="D254" s="228" t="s">
        <v>191</v>
      </c>
      <c r="E254" s="229" t="s">
        <v>5931</v>
      </c>
      <c r="F254" s="230" t="s">
        <v>5932</v>
      </c>
      <c r="G254" s="231" t="s">
        <v>5752</v>
      </c>
      <c r="H254" s="232">
        <v>4</v>
      </c>
      <c r="I254" s="233"/>
      <c r="J254" s="234">
        <f>ROUND(I254*H254,2)</f>
        <v>0</v>
      </c>
      <c r="K254" s="235"/>
      <c r="L254" s="45"/>
      <c r="M254" s="236" t="s">
        <v>1</v>
      </c>
      <c r="N254" s="237" t="s">
        <v>38</v>
      </c>
      <c r="O254" s="92"/>
      <c r="P254" s="238">
        <f>O254*H254</f>
        <v>0</v>
      </c>
      <c r="Q254" s="238">
        <v>0</v>
      </c>
      <c r="R254" s="238">
        <f>Q254*H254</f>
        <v>0</v>
      </c>
      <c r="S254" s="238">
        <v>0</v>
      </c>
      <c r="T254" s="239">
        <f>S254*H254</f>
        <v>0</v>
      </c>
      <c r="U254" s="39"/>
      <c r="V254" s="39"/>
      <c r="W254" s="39"/>
      <c r="X254" s="39"/>
      <c r="Y254" s="39"/>
      <c r="Z254" s="39"/>
      <c r="AA254" s="39"/>
      <c r="AB254" s="39"/>
      <c r="AC254" s="39"/>
      <c r="AD254" s="39"/>
      <c r="AE254" s="39"/>
      <c r="AR254" s="240" t="s">
        <v>195</v>
      </c>
      <c r="AT254" s="240" t="s">
        <v>191</v>
      </c>
      <c r="AU254" s="240" t="s">
        <v>80</v>
      </c>
      <c r="AY254" s="18" t="s">
        <v>189</v>
      </c>
      <c r="BE254" s="241">
        <f>IF(N254="základní",J254,0)</f>
        <v>0</v>
      </c>
      <c r="BF254" s="241">
        <f>IF(N254="snížená",J254,0)</f>
        <v>0</v>
      </c>
      <c r="BG254" s="241">
        <f>IF(N254="zákl. přenesená",J254,0)</f>
        <v>0</v>
      </c>
      <c r="BH254" s="241">
        <f>IF(N254="sníž. přenesená",J254,0)</f>
        <v>0</v>
      </c>
      <c r="BI254" s="241">
        <f>IF(N254="nulová",J254,0)</f>
        <v>0</v>
      </c>
      <c r="BJ254" s="18" t="s">
        <v>80</v>
      </c>
      <c r="BK254" s="241">
        <f>ROUND(I254*H254,2)</f>
        <v>0</v>
      </c>
      <c r="BL254" s="18" t="s">
        <v>195</v>
      </c>
      <c r="BM254" s="240" t="s">
        <v>5933</v>
      </c>
    </row>
    <row r="255" s="2" customFormat="1">
      <c r="A255" s="39"/>
      <c r="B255" s="40"/>
      <c r="C255" s="41"/>
      <c r="D255" s="242" t="s">
        <v>197</v>
      </c>
      <c r="E255" s="41"/>
      <c r="F255" s="243" t="s">
        <v>5932</v>
      </c>
      <c r="G255" s="41"/>
      <c r="H255" s="41"/>
      <c r="I255" s="244"/>
      <c r="J255" s="41"/>
      <c r="K255" s="41"/>
      <c r="L255" s="45"/>
      <c r="M255" s="245"/>
      <c r="N255" s="246"/>
      <c r="O255" s="92"/>
      <c r="P255" s="92"/>
      <c r="Q255" s="92"/>
      <c r="R255" s="92"/>
      <c r="S255" s="92"/>
      <c r="T255" s="93"/>
      <c r="U255" s="39"/>
      <c r="V255" s="39"/>
      <c r="W255" s="39"/>
      <c r="X255" s="39"/>
      <c r="Y255" s="39"/>
      <c r="Z255" s="39"/>
      <c r="AA255" s="39"/>
      <c r="AB255" s="39"/>
      <c r="AC255" s="39"/>
      <c r="AD255" s="39"/>
      <c r="AE255" s="39"/>
      <c r="AT255" s="18" t="s">
        <v>197</v>
      </c>
      <c r="AU255" s="18" t="s">
        <v>80</v>
      </c>
    </row>
    <row r="256" s="2" customFormat="1" ht="24.15" customHeight="1">
      <c r="A256" s="39"/>
      <c r="B256" s="40"/>
      <c r="C256" s="228" t="s">
        <v>753</v>
      </c>
      <c r="D256" s="228" t="s">
        <v>191</v>
      </c>
      <c r="E256" s="229" t="s">
        <v>5934</v>
      </c>
      <c r="F256" s="230" t="s">
        <v>5935</v>
      </c>
      <c r="G256" s="231" t="s">
        <v>5752</v>
      </c>
      <c r="H256" s="232">
        <v>1</v>
      </c>
      <c r="I256" s="233"/>
      <c r="J256" s="234">
        <f>ROUND(I256*H256,2)</f>
        <v>0</v>
      </c>
      <c r="K256" s="235"/>
      <c r="L256" s="45"/>
      <c r="M256" s="236" t="s">
        <v>1</v>
      </c>
      <c r="N256" s="237" t="s">
        <v>38</v>
      </c>
      <c r="O256" s="92"/>
      <c r="P256" s="238">
        <f>O256*H256</f>
        <v>0</v>
      </c>
      <c r="Q256" s="238">
        <v>0</v>
      </c>
      <c r="R256" s="238">
        <f>Q256*H256</f>
        <v>0</v>
      </c>
      <c r="S256" s="238">
        <v>0</v>
      </c>
      <c r="T256" s="239">
        <f>S256*H256</f>
        <v>0</v>
      </c>
      <c r="U256" s="39"/>
      <c r="V256" s="39"/>
      <c r="W256" s="39"/>
      <c r="X256" s="39"/>
      <c r="Y256" s="39"/>
      <c r="Z256" s="39"/>
      <c r="AA256" s="39"/>
      <c r="AB256" s="39"/>
      <c r="AC256" s="39"/>
      <c r="AD256" s="39"/>
      <c r="AE256" s="39"/>
      <c r="AR256" s="240" t="s">
        <v>195</v>
      </c>
      <c r="AT256" s="240" t="s">
        <v>191</v>
      </c>
      <c r="AU256" s="240" t="s">
        <v>80</v>
      </c>
      <c r="AY256" s="18" t="s">
        <v>189</v>
      </c>
      <c r="BE256" s="241">
        <f>IF(N256="základní",J256,0)</f>
        <v>0</v>
      </c>
      <c r="BF256" s="241">
        <f>IF(N256="snížená",J256,0)</f>
        <v>0</v>
      </c>
      <c r="BG256" s="241">
        <f>IF(N256="zákl. přenesená",J256,0)</f>
        <v>0</v>
      </c>
      <c r="BH256" s="241">
        <f>IF(N256="sníž. přenesená",J256,0)</f>
        <v>0</v>
      </c>
      <c r="BI256" s="241">
        <f>IF(N256="nulová",J256,0)</f>
        <v>0</v>
      </c>
      <c r="BJ256" s="18" t="s">
        <v>80</v>
      </c>
      <c r="BK256" s="241">
        <f>ROUND(I256*H256,2)</f>
        <v>0</v>
      </c>
      <c r="BL256" s="18" t="s">
        <v>195</v>
      </c>
      <c r="BM256" s="240" t="s">
        <v>5936</v>
      </c>
    </row>
    <row r="257" s="2" customFormat="1">
      <c r="A257" s="39"/>
      <c r="B257" s="40"/>
      <c r="C257" s="41"/>
      <c r="D257" s="242" t="s">
        <v>197</v>
      </c>
      <c r="E257" s="41"/>
      <c r="F257" s="243" t="s">
        <v>5935</v>
      </c>
      <c r="G257" s="41"/>
      <c r="H257" s="41"/>
      <c r="I257" s="244"/>
      <c r="J257" s="41"/>
      <c r="K257" s="41"/>
      <c r="L257" s="45"/>
      <c r="M257" s="245"/>
      <c r="N257" s="246"/>
      <c r="O257" s="92"/>
      <c r="P257" s="92"/>
      <c r="Q257" s="92"/>
      <c r="R257" s="92"/>
      <c r="S257" s="92"/>
      <c r="T257" s="93"/>
      <c r="U257" s="39"/>
      <c r="V257" s="39"/>
      <c r="W257" s="39"/>
      <c r="X257" s="39"/>
      <c r="Y257" s="39"/>
      <c r="Z257" s="39"/>
      <c r="AA257" s="39"/>
      <c r="AB257" s="39"/>
      <c r="AC257" s="39"/>
      <c r="AD257" s="39"/>
      <c r="AE257" s="39"/>
      <c r="AT257" s="18" t="s">
        <v>197</v>
      </c>
      <c r="AU257" s="18" t="s">
        <v>80</v>
      </c>
    </row>
    <row r="258" s="2" customFormat="1" ht="16.5" customHeight="1">
      <c r="A258" s="39"/>
      <c r="B258" s="40"/>
      <c r="C258" s="228" t="s">
        <v>764</v>
      </c>
      <c r="D258" s="228" t="s">
        <v>191</v>
      </c>
      <c r="E258" s="229" t="s">
        <v>5937</v>
      </c>
      <c r="F258" s="230" t="s">
        <v>5938</v>
      </c>
      <c r="G258" s="231" t="s">
        <v>5752</v>
      </c>
      <c r="H258" s="232">
        <v>1</v>
      </c>
      <c r="I258" s="233"/>
      <c r="J258" s="234">
        <f>ROUND(I258*H258,2)</f>
        <v>0</v>
      </c>
      <c r="K258" s="235"/>
      <c r="L258" s="45"/>
      <c r="M258" s="236" t="s">
        <v>1</v>
      </c>
      <c r="N258" s="237" t="s">
        <v>38</v>
      </c>
      <c r="O258" s="92"/>
      <c r="P258" s="238">
        <f>O258*H258</f>
        <v>0</v>
      </c>
      <c r="Q258" s="238">
        <v>0</v>
      </c>
      <c r="R258" s="238">
        <f>Q258*H258</f>
        <v>0</v>
      </c>
      <c r="S258" s="238">
        <v>0</v>
      </c>
      <c r="T258" s="239">
        <f>S258*H258</f>
        <v>0</v>
      </c>
      <c r="U258" s="39"/>
      <c r="V258" s="39"/>
      <c r="W258" s="39"/>
      <c r="X258" s="39"/>
      <c r="Y258" s="39"/>
      <c r="Z258" s="39"/>
      <c r="AA258" s="39"/>
      <c r="AB258" s="39"/>
      <c r="AC258" s="39"/>
      <c r="AD258" s="39"/>
      <c r="AE258" s="39"/>
      <c r="AR258" s="240" t="s">
        <v>195</v>
      </c>
      <c r="AT258" s="240" t="s">
        <v>191</v>
      </c>
      <c r="AU258" s="240" t="s">
        <v>80</v>
      </c>
      <c r="AY258" s="18" t="s">
        <v>189</v>
      </c>
      <c r="BE258" s="241">
        <f>IF(N258="základní",J258,0)</f>
        <v>0</v>
      </c>
      <c r="BF258" s="241">
        <f>IF(N258="snížená",J258,0)</f>
        <v>0</v>
      </c>
      <c r="BG258" s="241">
        <f>IF(N258="zákl. přenesená",J258,0)</f>
        <v>0</v>
      </c>
      <c r="BH258" s="241">
        <f>IF(N258="sníž. přenesená",J258,0)</f>
        <v>0</v>
      </c>
      <c r="BI258" s="241">
        <f>IF(N258="nulová",J258,0)</f>
        <v>0</v>
      </c>
      <c r="BJ258" s="18" t="s">
        <v>80</v>
      </c>
      <c r="BK258" s="241">
        <f>ROUND(I258*H258,2)</f>
        <v>0</v>
      </c>
      <c r="BL258" s="18" t="s">
        <v>195</v>
      </c>
      <c r="BM258" s="240" t="s">
        <v>5939</v>
      </c>
    </row>
    <row r="259" s="2" customFormat="1">
      <c r="A259" s="39"/>
      <c r="B259" s="40"/>
      <c r="C259" s="41"/>
      <c r="D259" s="242" t="s">
        <v>197</v>
      </c>
      <c r="E259" s="41"/>
      <c r="F259" s="243" t="s">
        <v>5938</v>
      </c>
      <c r="G259" s="41"/>
      <c r="H259" s="41"/>
      <c r="I259" s="244"/>
      <c r="J259" s="41"/>
      <c r="K259" s="41"/>
      <c r="L259" s="45"/>
      <c r="M259" s="245"/>
      <c r="N259" s="246"/>
      <c r="O259" s="92"/>
      <c r="P259" s="92"/>
      <c r="Q259" s="92"/>
      <c r="R259" s="92"/>
      <c r="S259" s="92"/>
      <c r="T259" s="93"/>
      <c r="U259" s="39"/>
      <c r="V259" s="39"/>
      <c r="W259" s="39"/>
      <c r="X259" s="39"/>
      <c r="Y259" s="39"/>
      <c r="Z259" s="39"/>
      <c r="AA259" s="39"/>
      <c r="AB259" s="39"/>
      <c r="AC259" s="39"/>
      <c r="AD259" s="39"/>
      <c r="AE259" s="39"/>
      <c r="AT259" s="18" t="s">
        <v>197</v>
      </c>
      <c r="AU259" s="18" t="s">
        <v>80</v>
      </c>
    </row>
    <row r="260" s="2" customFormat="1" ht="16.5" customHeight="1">
      <c r="A260" s="39"/>
      <c r="B260" s="40"/>
      <c r="C260" s="228" t="s">
        <v>770</v>
      </c>
      <c r="D260" s="228" t="s">
        <v>191</v>
      </c>
      <c r="E260" s="229" t="s">
        <v>5940</v>
      </c>
      <c r="F260" s="230" t="s">
        <v>5941</v>
      </c>
      <c r="G260" s="231" t="s">
        <v>5752</v>
      </c>
      <c r="H260" s="232">
        <v>15</v>
      </c>
      <c r="I260" s="233"/>
      <c r="J260" s="234">
        <f>ROUND(I260*H260,2)</f>
        <v>0</v>
      </c>
      <c r="K260" s="235"/>
      <c r="L260" s="45"/>
      <c r="M260" s="236" t="s">
        <v>1</v>
      </c>
      <c r="N260" s="237" t="s">
        <v>38</v>
      </c>
      <c r="O260" s="92"/>
      <c r="P260" s="238">
        <f>O260*H260</f>
        <v>0</v>
      </c>
      <c r="Q260" s="238">
        <v>0</v>
      </c>
      <c r="R260" s="238">
        <f>Q260*H260</f>
        <v>0</v>
      </c>
      <c r="S260" s="238">
        <v>0</v>
      </c>
      <c r="T260" s="239">
        <f>S260*H260</f>
        <v>0</v>
      </c>
      <c r="U260" s="39"/>
      <c r="V260" s="39"/>
      <c r="W260" s="39"/>
      <c r="X260" s="39"/>
      <c r="Y260" s="39"/>
      <c r="Z260" s="39"/>
      <c r="AA260" s="39"/>
      <c r="AB260" s="39"/>
      <c r="AC260" s="39"/>
      <c r="AD260" s="39"/>
      <c r="AE260" s="39"/>
      <c r="AR260" s="240" t="s">
        <v>195</v>
      </c>
      <c r="AT260" s="240" t="s">
        <v>191</v>
      </c>
      <c r="AU260" s="240" t="s">
        <v>80</v>
      </c>
      <c r="AY260" s="18" t="s">
        <v>189</v>
      </c>
      <c r="BE260" s="241">
        <f>IF(N260="základní",J260,0)</f>
        <v>0</v>
      </c>
      <c r="BF260" s="241">
        <f>IF(N260="snížená",J260,0)</f>
        <v>0</v>
      </c>
      <c r="BG260" s="241">
        <f>IF(N260="zákl. přenesená",J260,0)</f>
        <v>0</v>
      </c>
      <c r="BH260" s="241">
        <f>IF(N260="sníž. přenesená",J260,0)</f>
        <v>0</v>
      </c>
      <c r="BI260" s="241">
        <f>IF(N260="nulová",J260,0)</f>
        <v>0</v>
      </c>
      <c r="BJ260" s="18" t="s">
        <v>80</v>
      </c>
      <c r="BK260" s="241">
        <f>ROUND(I260*H260,2)</f>
        <v>0</v>
      </c>
      <c r="BL260" s="18" t="s">
        <v>195</v>
      </c>
      <c r="BM260" s="240" t="s">
        <v>5942</v>
      </c>
    </row>
    <row r="261" s="2" customFormat="1">
      <c r="A261" s="39"/>
      <c r="B261" s="40"/>
      <c r="C261" s="41"/>
      <c r="D261" s="242" t="s">
        <v>197</v>
      </c>
      <c r="E261" s="41"/>
      <c r="F261" s="243" t="s">
        <v>5941</v>
      </c>
      <c r="G261" s="41"/>
      <c r="H261" s="41"/>
      <c r="I261" s="244"/>
      <c r="J261" s="41"/>
      <c r="K261" s="41"/>
      <c r="L261" s="45"/>
      <c r="M261" s="245"/>
      <c r="N261" s="246"/>
      <c r="O261" s="92"/>
      <c r="P261" s="92"/>
      <c r="Q261" s="92"/>
      <c r="R261" s="92"/>
      <c r="S261" s="92"/>
      <c r="T261" s="93"/>
      <c r="U261" s="39"/>
      <c r="V261" s="39"/>
      <c r="W261" s="39"/>
      <c r="X261" s="39"/>
      <c r="Y261" s="39"/>
      <c r="Z261" s="39"/>
      <c r="AA261" s="39"/>
      <c r="AB261" s="39"/>
      <c r="AC261" s="39"/>
      <c r="AD261" s="39"/>
      <c r="AE261" s="39"/>
      <c r="AT261" s="18" t="s">
        <v>197</v>
      </c>
      <c r="AU261" s="18" t="s">
        <v>80</v>
      </c>
    </row>
    <row r="262" s="12" customFormat="1" ht="25.92" customHeight="1">
      <c r="A262" s="12"/>
      <c r="B262" s="212"/>
      <c r="C262" s="213"/>
      <c r="D262" s="214" t="s">
        <v>72</v>
      </c>
      <c r="E262" s="215" t="s">
        <v>5943</v>
      </c>
      <c r="F262" s="215" t="s">
        <v>5944</v>
      </c>
      <c r="G262" s="213"/>
      <c r="H262" s="213"/>
      <c r="I262" s="216"/>
      <c r="J262" s="217">
        <f>BK262</f>
        <v>0</v>
      </c>
      <c r="K262" s="213"/>
      <c r="L262" s="218"/>
      <c r="M262" s="219"/>
      <c r="N262" s="220"/>
      <c r="O262" s="220"/>
      <c r="P262" s="221">
        <f>SUM(P263:P264)</f>
        <v>0</v>
      </c>
      <c r="Q262" s="220"/>
      <c r="R262" s="221">
        <f>SUM(R263:R264)</f>
        <v>0</v>
      </c>
      <c r="S262" s="220"/>
      <c r="T262" s="222">
        <f>SUM(T263:T264)</f>
        <v>0</v>
      </c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R262" s="223" t="s">
        <v>80</v>
      </c>
      <c r="AT262" s="224" t="s">
        <v>72</v>
      </c>
      <c r="AU262" s="224" t="s">
        <v>73</v>
      </c>
      <c r="AY262" s="223" t="s">
        <v>189</v>
      </c>
      <c r="BK262" s="225">
        <f>SUM(BK263:BK264)</f>
        <v>0</v>
      </c>
    </row>
    <row r="263" s="2" customFormat="1" ht="16.5" customHeight="1">
      <c r="A263" s="39"/>
      <c r="B263" s="40"/>
      <c r="C263" s="228" t="s">
        <v>774</v>
      </c>
      <c r="D263" s="228" t="s">
        <v>191</v>
      </c>
      <c r="E263" s="229" t="s">
        <v>5945</v>
      </c>
      <c r="F263" s="230" t="s">
        <v>5946</v>
      </c>
      <c r="G263" s="231" t="s">
        <v>5752</v>
      </c>
      <c r="H263" s="232">
        <v>20</v>
      </c>
      <c r="I263" s="233"/>
      <c r="J263" s="234">
        <f>ROUND(I263*H263,2)</f>
        <v>0</v>
      </c>
      <c r="K263" s="235"/>
      <c r="L263" s="45"/>
      <c r="M263" s="236" t="s">
        <v>1</v>
      </c>
      <c r="N263" s="237" t="s">
        <v>38</v>
      </c>
      <c r="O263" s="92"/>
      <c r="P263" s="238">
        <f>O263*H263</f>
        <v>0</v>
      </c>
      <c r="Q263" s="238">
        <v>0</v>
      </c>
      <c r="R263" s="238">
        <f>Q263*H263</f>
        <v>0</v>
      </c>
      <c r="S263" s="238">
        <v>0</v>
      </c>
      <c r="T263" s="239">
        <f>S263*H263</f>
        <v>0</v>
      </c>
      <c r="U263" s="39"/>
      <c r="V263" s="39"/>
      <c r="W263" s="39"/>
      <c r="X263" s="39"/>
      <c r="Y263" s="39"/>
      <c r="Z263" s="39"/>
      <c r="AA263" s="39"/>
      <c r="AB263" s="39"/>
      <c r="AC263" s="39"/>
      <c r="AD263" s="39"/>
      <c r="AE263" s="39"/>
      <c r="AR263" s="240" t="s">
        <v>195</v>
      </c>
      <c r="AT263" s="240" t="s">
        <v>191</v>
      </c>
      <c r="AU263" s="240" t="s">
        <v>80</v>
      </c>
      <c r="AY263" s="18" t="s">
        <v>189</v>
      </c>
      <c r="BE263" s="241">
        <f>IF(N263="základní",J263,0)</f>
        <v>0</v>
      </c>
      <c r="BF263" s="241">
        <f>IF(N263="snížená",J263,0)</f>
        <v>0</v>
      </c>
      <c r="BG263" s="241">
        <f>IF(N263="zákl. přenesená",J263,0)</f>
        <v>0</v>
      </c>
      <c r="BH263" s="241">
        <f>IF(N263="sníž. přenesená",J263,0)</f>
        <v>0</v>
      </c>
      <c r="BI263" s="241">
        <f>IF(N263="nulová",J263,0)</f>
        <v>0</v>
      </c>
      <c r="BJ263" s="18" t="s">
        <v>80</v>
      </c>
      <c r="BK263" s="241">
        <f>ROUND(I263*H263,2)</f>
        <v>0</v>
      </c>
      <c r="BL263" s="18" t="s">
        <v>195</v>
      </c>
      <c r="BM263" s="240" t="s">
        <v>5947</v>
      </c>
    </row>
    <row r="264" s="2" customFormat="1">
      <c r="A264" s="39"/>
      <c r="B264" s="40"/>
      <c r="C264" s="41"/>
      <c r="D264" s="242" t="s">
        <v>197</v>
      </c>
      <c r="E264" s="41"/>
      <c r="F264" s="243" t="s">
        <v>5946</v>
      </c>
      <c r="G264" s="41"/>
      <c r="H264" s="41"/>
      <c r="I264" s="244"/>
      <c r="J264" s="41"/>
      <c r="K264" s="41"/>
      <c r="L264" s="45"/>
      <c r="M264" s="245"/>
      <c r="N264" s="246"/>
      <c r="O264" s="92"/>
      <c r="P264" s="92"/>
      <c r="Q264" s="92"/>
      <c r="R264" s="92"/>
      <c r="S264" s="92"/>
      <c r="T264" s="93"/>
      <c r="U264" s="39"/>
      <c r="V264" s="39"/>
      <c r="W264" s="39"/>
      <c r="X264" s="39"/>
      <c r="Y264" s="39"/>
      <c r="Z264" s="39"/>
      <c r="AA264" s="39"/>
      <c r="AB264" s="39"/>
      <c r="AC264" s="39"/>
      <c r="AD264" s="39"/>
      <c r="AE264" s="39"/>
      <c r="AT264" s="18" t="s">
        <v>197</v>
      </c>
      <c r="AU264" s="18" t="s">
        <v>80</v>
      </c>
    </row>
    <row r="265" s="12" customFormat="1" ht="25.92" customHeight="1">
      <c r="A265" s="12"/>
      <c r="B265" s="212"/>
      <c r="C265" s="213"/>
      <c r="D265" s="214" t="s">
        <v>72</v>
      </c>
      <c r="E265" s="215" t="s">
        <v>5948</v>
      </c>
      <c r="F265" s="215" t="s">
        <v>190</v>
      </c>
      <c r="G265" s="213"/>
      <c r="H265" s="213"/>
      <c r="I265" s="216"/>
      <c r="J265" s="217">
        <f>BK265</f>
        <v>0</v>
      </c>
      <c r="K265" s="213"/>
      <c r="L265" s="218"/>
      <c r="M265" s="219"/>
      <c r="N265" s="220"/>
      <c r="O265" s="220"/>
      <c r="P265" s="221">
        <f>SUM(P266:P268)</f>
        <v>0</v>
      </c>
      <c r="Q265" s="220"/>
      <c r="R265" s="221">
        <f>SUM(R266:R268)</f>
        <v>0</v>
      </c>
      <c r="S265" s="220"/>
      <c r="T265" s="222">
        <f>SUM(T266:T268)</f>
        <v>0</v>
      </c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R265" s="223" t="s">
        <v>80</v>
      </c>
      <c r="AT265" s="224" t="s">
        <v>72</v>
      </c>
      <c r="AU265" s="224" t="s">
        <v>73</v>
      </c>
      <c r="AY265" s="223" t="s">
        <v>189</v>
      </c>
      <c r="BK265" s="225">
        <f>SUM(BK266:BK268)</f>
        <v>0</v>
      </c>
    </row>
    <row r="266" s="2" customFormat="1" ht="37.8" customHeight="1">
      <c r="A266" s="39"/>
      <c r="B266" s="40"/>
      <c r="C266" s="228" t="s">
        <v>797</v>
      </c>
      <c r="D266" s="228" t="s">
        <v>191</v>
      </c>
      <c r="E266" s="229" t="s">
        <v>5949</v>
      </c>
      <c r="F266" s="230" t="s">
        <v>5950</v>
      </c>
      <c r="G266" s="231" t="s">
        <v>466</v>
      </c>
      <c r="H266" s="232">
        <v>77</v>
      </c>
      <c r="I266" s="233"/>
      <c r="J266" s="234">
        <f>ROUND(I266*H266,2)</f>
        <v>0</v>
      </c>
      <c r="K266" s="235"/>
      <c r="L266" s="45"/>
      <c r="M266" s="236" t="s">
        <v>1</v>
      </c>
      <c r="N266" s="237" t="s">
        <v>38</v>
      </c>
      <c r="O266" s="92"/>
      <c r="P266" s="238">
        <f>O266*H266</f>
        <v>0</v>
      </c>
      <c r="Q266" s="238">
        <v>0</v>
      </c>
      <c r="R266" s="238">
        <f>Q266*H266</f>
        <v>0</v>
      </c>
      <c r="S266" s="238">
        <v>0</v>
      </c>
      <c r="T266" s="239">
        <f>S266*H266</f>
        <v>0</v>
      </c>
      <c r="U266" s="39"/>
      <c r="V266" s="39"/>
      <c r="W266" s="39"/>
      <c r="X266" s="39"/>
      <c r="Y266" s="39"/>
      <c r="Z266" s="39"/>
      <c r="AA266" s="39"/>
      <c r="AB266" s="39"/>
      <c r="AC266" s="39"/>
      <c r="AD266" s="39"/>
      <c r="AE266" s="39"/>
      <c r="AR266" s="240" t="s">
        <v>195</v>
      </c>
      <c r="AT266" s="240" t="s">
        <v>191</v>
      </c>
      <c r="AU266" s="240" t="s">
        <v>80</v>
      </c>
      <c r="AY266" s="18" t="s">
        <v>189</v>
      </c>
      <c r="BE266" s="241">
        <f>IF(N266="základní",J266,0)</f>
        <v>0</v>
      </c>
      <c r="BF266" s="241">
        <f>IF(N266="snížená",J266,0)</f>
        <v>0</v>
      </c>
      <c r="BG266" s="241">
        <f>IF(N266="zákl. přenesená",J266,0)</f>
        <v>0</v>
      </c>
      <c r="BH266" s="241">
        <f>IF(N266="sníž. přenesená",J266,0)</f>
        <v>0</v>
      </c>
      <c r="BI266" s="241">
        <f>IF(N266="nulová",J266,0)</f>
        <v>0</v>
      </c>
      <c r="BJ266" s="18" t="s">
        <v>80</v>
      </c>
      <c r="BK266" s="241">
        <f>ROUND(I266*H266,2)</f>
        <v>0</v>
      </c>
      <c r="BL266" s="18" t="s">
        <v>195</v>
      </c>
      <c r="BM266" s="240" t="s">
        <v>5951</v>
      </c>
    </row>
    <row r="267" s="2" customFormat="1">
      <c r="A267" s="39"/>
      <c r="B267" s="40"/>
      <c r="C267" s="41"/>
      <c r="D267" s="242" t="s">
        <v>197</v>
      </c>
      <c r="E267" s="41"/>
      <c r="F267" s="243" t="s">
        <v>5950</v>
      </c>
      <c r="G267" s="41"/>
      <c r="H267" s="41"/>
      <c r="I267" s="244"/>
      <c r="J267" s="41"/>
      <c r="K267" s="41"/>
      <c r="L267" s="45"/>
      <c r="M267" s="245"/>
      <c r="N267" s="246"/>
      <c r="O267" s="92"/>
      <c r="P267" s="92"/>
      <c r="Q267" s="92"/>
      <c r="R267" s="92"/>
      <c r="S267" s="92"/>
      <c r="T267" s="93"/>
      <c r="U267" s="39"/>
      <c r="V267" s="39"/>
      <c r="W267" s="39"/>
      <c r="X267" s="39"/>
      <c r="Y267" s="39"/>
      <c r="Z267" s="39"/>
      <c r="AA267" s="39"/>
      <c r="AB267" s="39"/>
      <c r="AC267" s="39"/>
      <c r="AD267" s="39"/>
      <c r="AE267" s="39"/>
      <c r="AT267" s="18" t="s">
        <v>197</v>
      </c>
      <c r="AU267" s="18" t="s">
        <v>80</v>
      </c>
    </row>
    <row r="268" s="14" customFormat="1">
      <c r="A268" s="14"/>
      <c r="B268" s="259"/>
      <c r="C268" s="260"/>
      <c r="D268" s="242" t="s">
        <v>200</v>
      </c>
      <c r="E268" s="261" t="s">
        <v>1</v>
      </c>
      <c r="F268" s="262" t="s">
        <v>5952</v>
      </c>
      <c r="G268" s="260"/>
      <c r="H268" s="263">
        <v>77</v>
      </c>
      <c r="I268" s="264"/>
      <c r="J268" s="260"/>
      <c r="K268" s="260"/>
      <c r="L268" s="265"/>
      <c r="M268" s="266"/>
      <c r="N268" s="267"/>
      <c r="O268" s="267"/>
      <c r="P268" s="267"/>
      <c r="Q268" s="267"/>
      <c r="R268" s="267"/>
      <c r="S268" s="267"/>
      <c r="T268" s="268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T268" s="269" t="s">
        <v>200</v>
      </c>
      <c r="AU268" s="269" t="s">
        <v>80</v>
      </c>
      <c r="AV268" s="14" t="s">
        <v>82</v>
      </c>
      <c r="AW268" s="14" t="s">
        <v>30</v>
      </c>
      <c r="AX268" s="14" t="s">
        <v>80</v>
      </c>
      <c r="AY268" s="269" t="s">
        <v>189</v>
      </c>
    </row>
    <row r="269" s="12" customFormat="1" ht="25.92" customHeight="1">
      <c r="A269" s="12"/>
      <c r="B269" s="212"/>
      <c r="C269" s="213"/>
      <c r="D269" s="214" t="s">
        <v>72</v>
      </c>
      <c r="E269" s="215" t="s">
        <v>5953</v>
      </c>
      <c r="F269" s="215" t="s">
        <v>5954</v>
      </c>
      <c r="G269" s="213"/>
      <c r="H269" s="213"/>
      <c r="I269" s="216"/>
      <c r="J269" s="217">
        <f>BK269</f>
        <v>0</v>
      </c>
      <c r="K269" s="213"/>
      <c r="L269" s="218"/>
      <c r="M269" s="219"/>
      <c r="N269" s="220"/>
      <c r="O269" s="220"/>
      <c r="P269" s="221">
        <f>SUM(P270:P287)</f>
        <v>0</v>
      </c>
      <c r="Q269" s="220"/>
      <c r="R269" s="221">
        <f>SUM(R270:R287)</f>
        <v>0</v>
      </c>
      <c r="S269" s="220"/>
      <c r="T269" s="222">
        <f>SUM(T270:T287)</f>
        <v>0</v>
      </c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R269" s="223" t="s">
        <v>80</v>
      </c>
      <c r="AT269" s="224" t="s">
        <v>72</v>
      </c>
      <c r="AU269" s="224" t="s">
        <v>73</v>
      </c>
      <c r="AY269" s="223" t="s">
        <v>189</v>
      </c>
      <c r="BK269" s="225">
        <f>SUM(BK270:BK287)</f>
        <v>0</v>
      </c>
    </row>
    <row r="270" s="2" customFormat="1" ht="16.5" customHeight="1">
      <c r="A270" s="39"/>
      <c r="B270" s="40"/>
      <c r="C270" s="228" t="s">
        <v>812</v>
      </c>
      <c r="D270" s="228" t="s">
        <v>191</v>
      </c>
      <c r="E270" s="229" t="s">
        <v>5955</v>
      </c>
      <c r="F270" s="230" t="s">
        <v>5956</v>
      </c>
      <c r="G270" s="231" t="s">
        <v>5679</v>
      </c>
      <c r="H270" s="232">
        <v>2</v>
      </c>
      <c r="I270" s="233"/>
      <c r="J270" s="234">
        <f>ROUND(I270*H270,2)</f>
        <v>0</v>
      </c>
      <c r="K270" s="235"/>
      <c r="L270" s="45"/>
      <c r="M270" s="236" t="s">
        <v>1</v>
      </c>
      <c r="N270" s="237" t="s">
        <v>38</v>
      </c>
      <c r="O270" s="92"/>
      <c r="P270" s="238">
        <f>O270*H270</f>
        <v>0</v>
      </c>
      <c r="Q270" s="238">
        <v>0</v>
      </c>
      <c r="R270" s="238">
        <f>Q270*H270</f>
        <v>0</v>
      </c>
      <c r="S270" s="238">
        <v>0</v>
      </c>
      <c r="T270" s="239">
        <f>S270*H270</f>
        <v>0</v>
      </c>
      <c r="U270" s="39"/>
      <c r="V270" s="39"/>
      <c r="W270" s="39"/>
      <c r="X270" s="39"/>
      <c r="Y270" s="39"/>
      <c r="Z270" s="39"/>
      <c r="AA270" s="39"/>
      <c r="AB270" s="39"/>
      <c r="AC270" s="39"/>
      <c r="AD270" s="39"/>
      <c r="AE270" s="39"/>
      <c r="AR270" s="240" t="s">
        <v>195</v>
      </c>
      <c r="AT270" s="240" t="s">
        <v>191</v>
      </c>
      <c r="AU270" s="240" t="s">
        <v>80</v>
      </c>
      <c r="AY270" s="18" t="s">
        <v>189</v>
      </c>
      <c r="BE270" s="241">
        <f>IF(N270="základní",J270,0)</f>
        <v>0</v>
      </c>
      <c r="BF270" s="241">
        <f>IF(N270="snížená",J270,0)</f>
        <v>0</v>
      </c>
      <c r="BG270" s="241">
        <f>IF(N270="zákl. přenesená",J270,0)</f>
        <v>0</v>
      </c>
      <c r="BH270" s="241">
        <f>IF(N270="sníž. přenesená",J270,0)</f>
        <v>0</v>
      </c>
      <c r="BI270" s="241">
        <f>IF(N270="nulová",J270,0)</f>
        <v>0</v>
      </c>
      <c r="BJ270" s="18" t="s">
        <v>80</v>
      </c>
      <c r="BK270" s="241">
        <f>ROUND(I270*H270,2)</f>
        <v>0</v>
      </c>
      <c r="BL270" s="18" t="s">
        <v>195</v>
      </c>
      <c r="BM270" s="240" t="s">
        <v>5957</v>
      </c>
    </row>
    <row r="271" s="2" customFormat="1">
      <c r="A271" s="39"/>
      <c r="B271" s="40"/>
      <c r="C271" s="41"/>
      <c r="D271" s="242" t="s">
        <v>197</v>
      </c>
      <c r="E271" s="41"/>
      <c r="F271" s="243" t="s">
        <v>5956</v>
      </c>
      <c r="G271" s="41"/>
      <c r="H271" s="41"/>
      <c r="I271" s="244"/>
      <c r="J271" s="41"/>
      <c r="K271" s="41"/>
      <c r="L271" s="45"/>
      <c r="M271" s="245"/>
      <c r="N271" s="246"/>
      <c r="O271" s="92"/>
      <c r="P271" s="92"/>
      <c r="Q271" s="92"/>
      <c r="R271" s="92"/>
      <c r="S271" s="92"/>
      <c r="T271" s="93"/>
      <c r="U271" s="39"/>
      <c r="V271" s="39"/>
      <c r="W271" s="39"/>
      <c r="X271" s="39"/>
      <c r="Y271" s="39"/>
      <c r="Z271" s="39"/>
      <c r="AA271" s="39"/>
      <c r="AB271" s="39"/>
      <c r="AC271" s="39"/>
      <c r="AD271" s="39"/>
      <c r="AE271" s="39"/>
      <c r="AT271" s="18" t="s">
        <v>197</v>
      </c>
      <c r="AU271" s="18" t="s">
        <v>80</v>
      </c>
    </row>
    <row r="272" s="2" customFormat="1" ht="21.75" customHeight="1">
      <c r="A272" s="39"/>
      <c r="B272" s="40"/>
      <c r="C272" s="228" t="s">
        <v>816</v>
      </c>
      <c r="D272" s="228" t="s">
        <v>191</v>
      </c>
      <c r="E272" s="229" t="s">
        <v>5958</v>
      </c>
      <c r="F272" s="230" t="s">
        <v>5959</v>
      </c>
      <c r="G272" s="231" t="s">
        <v>5679</v>
      </c>
      <c r="H272" s="232">
        <v>50</v>
      </c>
      <c r="I272" s="233"/>
      <c r="J272" s="234">
        <f>ROUND(I272*H272,2)</f>
        <v>0</v>
      </c>
      <c r="K272" s="235"/>
      <c r="L272" s="45"/>
      <c r="M272" s="236" t="s">
        <v>1</v>
      </c>
      <c r="N272" s="237" t="s">
        <v>38</v>
      </c>
      <c r="O272" s="92"/>
      <c r="P272" s="238">
        <f>O272*H272</f>
        <v>0</v>
      </c>
      <c r="Q272" s="238">
        <v>0</v>
      </c>
      <c r="R272" s="238">
        <f>Q272*H272</f>
        <v>0</v>
      </c>
      <c r="S272" s="238">
        <v>0</v>
      </c>
      <c r="T272" s="239">
        <f>S272*H272</f>
        <v>0</v>
      </c>
      <c r="U272" s="39"/>
      <c r="V272" s="39"/>
      <c r="W272" s="39"/>
      <c r="X272" s="39"/>
      <c r="Y272" s="39"/>
      <c r="Z272" s="39"/>
      <c r="AA272" s="39"/>
      <c r="AB272" s="39"/>
      <c r="AC272" s="39"/>
      <c r="AD272" s="39"/>
      <c r="AE272" s="39"/>
      <c r="AR272" s="240" t="s">
        <v>195</v>
      </c>
      <c r="AT272" s="240" t="s">
        <v>191</v>
      </c>
      <c r="AU272" s="240" t="s">
        <v>80</v>
      </c>
      <c r="AY272" s="18" t="s">
        <v>189</v>
      </c>
      <c r="BE272" s="241">
        <f>IF(N272="základní",J272,0)</f>
        <v>0</v>
      </c>
      <c r="BF272" s="241">
        <f>IF(N272="snížená",J272,0)</f>
        <v>0</v>
      </c>
      <c r="BG272" s="241">
        <f>IF(N272="zákl. přenesená",J272,0)</f>
        <v>0</v>
      </c>
      <c r="BH272" s="241">
        <f>IF(N272="sníž. přenesená",J272,0)</f>
        <v>0</v>
      </c>
      <c r="BI272" s="241">
        <f>IF(N272="nulová",J272,0)</f>
        <v>0</v>
      </c>
      <c r="BJ272" s="18" t="s">
        <v>80</v>
      </c>
      <c r="BK272" s="241">
        <f>ROUND(I272*H272,2)</f>
        <v>0</v>
      </c>
      <c r="BL272" s="18" t="s">
        <v>195</v>
      </c>
      <c r="BM272" s="240" t="s">
        <v>5960</v>
      </c>
    </row>
    <row r="273" s="2" customFormat="1">
      <c r="A273" s="39"/>
      <c r="B273" s="40"/>
      <c r="C273" s="41"/>
      <c r="D273" s="242" t="s">
        <v>197</v>
      </c>
      <c r="E273" s="41"/>
      <c r="F273" s="243" t="s">
        <v>5959</v>
      </c>
      <c r="G273" s="41"/>
      <c r="H273" s="41"/>
      <c r="I273" s="244"/>
      <c r="J273" s="41"/>
      <c r="K273" s="41"/>
      <c r="L273" s="45"/>
      <c r="M273" s="245"/>
      <c r="N273" s="246"/>
      <c r="O273" s="92"/>
      <c r="P273" s="92"/>
      <c r="Q273" s="92"/>
      <c r="R273" s="92"/>
      <c r="S273" s="92"/>
      <c r="T273" s="93"/>
      <c r="U273" s="39"/>
      <c r="V273" s="39"/>
      <c r="W273" s="39"/>
      <c r="X273" s="39"/>
      <c r="Y273" s="39"/>
      <c r="Z273" s="39"/>
      <c r="AA273" s="39"/>
      <c r="AB273" s="39"/>
      <c r="AC273" s="39"/>
      <c r="AD273" s="39"/>
      <c r="AE273" s="39"/>
      <c r="AT273" s="18" t="s">
        <v>197</v>
      </c>
      <c r="AU273" s="18" t="s">
        <v>80</v>
      </c>
    </row>
    <row r="274" s="2" customFormat="1" ht="16.5" customHeight="1">
      <c r="A274" s="39"/>
      <c r="B274" s="40"/>
      <c r="C274" s="228" t="s">
        <v>857</v>
      </c>
      <c r="D274" s="228" t="s">
        <v>191</v>
      </c>
      <c r="E274" s="229" t="s">
        <v>5961</v>
      </c>
      <c r="F274" s="230" t="s">
        <v>5962</v>
      </c>
      <c r="G274" s="231" t="s">
        <v>5679</v>
      </c>
      <c r="H274" s="232">
        <v>2</v>
      </c>
      <c r="I274" s="233"/>
      <c r="J274" s="234">
        <f>ROUND(I274*H274,2)</f>
        <v>0</v>
      </c>
      <c r="K274" s="235"/>
      <c r="L274" s="45"/>
      <c r="M274" s="236" t="s">
        <v>1</v>
      </c>
      <c r="N274" s="237" t="s">
        <v>38</v>
      </c>
      <c r="O274" s="92"/>
      <c r="P274" s="238">
        <f>O274*H274</f>
        <v>0</v>
      </c>
      <c r="Q274" s="238">
        <v>0</v>
      </c>
      <c r="R274" s="238">
        <f>Q274*H274</f>
        <v>0</v>
      </c>
      <c r="S274" s="238">
        <v>0</v>
      </c>
      <c r="T274" s="239">
        <f>S274*H274</f>
        <v>0</v>
      </c>
      <c r="U274" s="39"/>
      <c r="V274" s="39"/>
      <c r="W274" s="39"/>
      <c r="X274" s="39"/>
      <c r="Y274" s="39"/>
      <c r="Z274" s="39"/>
      <c r="AA274" s="39"/>
      <c r="AB274" s="39"/>
      <c r="AC274" s="39"/>
      <c r="AD274" s="39"/>
      <c r="AE274" s="39"/>
      <c r="AR274" s="240" t="s">
        <v>195</v>
      </c>
      <c r="AT274" s="240" t="s">
        <v>191</v>
      </c>
      <c r="AU274" s="240" t="s">
        <v>80</v>
      </c>
      <c r="AY274" s="18" t="s">
        <v>189</v>
      </c>
      <c r="BE274" s="241">
        <f>IF(N274="základní",J274,0)</f>
        <v>0</v>
      </c>
      <c r="BF274" s="241">
        <f>IF(N274="snížená",J274,0)</f>
        <v>0</v>
      </c>
      <c r="BG274" s="241">
        <f>IF(N274="zákl. přenesená",J274,0)</f>
        <v>0</v>
      </c>
      <c r="BH274" s="241">
        <f>IF(N274="sníž. přenesená",J274,0)</f>
        <v>0</v>
      </c>
      <c r="BI274" s="241">
        <f>IF(N274="nulová",J274,0)</f>
        <v>0</v>
      </c>
      <c r="BJ274" s="18" t="s">
        <v>80</v>
      </c>
      <c r="BK274" s="241">
        <f>ROUND(I274*H274,2)</f>
        <v>0</v>
      </c>
      <c r="BL274" s="18" t="s">
        <v>195</v>
      </c>
      <c r="BM274" s="240" t="s">
        <v>5963</v>
      </c>
    </row>
    <row r="275" s="2" customFormat="1">
      <c r="A275" s="39"/>
      <c r="B275" s="40"/>
      <c r="C275" s="41"/>
      <c r="D275" s="242" t="s">
        <v>197</v>
      </c>
      <c r="E275" s="41"/>
      <c r="F275" s="243" t="s">
        <v>5962</v>
      </c>
      <c r="G275" s="41"/>
      <c r="H275" s="41"/>
      <c r="I275" s="244"/>
      <c r="J275" s="41"/>
      <c r="K275" s="41"/>
      <c r="L275" s="45"/>
      <c r="M275" s="245"/>
      <c r="N275" s="246"/>
      <c r="O275" s="92"/>
      <c r="P275" s="92"/>
      <c r="Q275" s="92"/>
      <c r="R275" s="92"/>
      <c r="S275" s="92"/>
      <c r="T275" s="93"/>
      <c r="U275" s="39"/>
      <c r="V275" s="39"/>
      <c r="W275" s="39"/>
      <c r="X275" s="39"/>
      <c r="Y275" s="39"/>
      <c r="Z275" s="39"/>
      <c r="AA275" s="39"/>
      <c r="AB275" s="39"/>
      <c r="AC275" s="39"/>
      <c r="AD275" s="39"/>
      <c r="AE275" s="39"/>
      <c r="AT275" s="18" t="s">
        <v>197</v>
      </c>
      <c r="AU275" s="18" t="s">
        <v>80</v>
      </c>
    </row>
    <row r="276" s="2" customFormat="1" ht="16.5" customHeight="1">
      <c r="A276" s="39"/>
      <c r="B276" s="40"/>
      <c r="C276" s="228" t="s">
        <v>885</v>
      </c>
      <c r="D276" s="228" t="s">
        <v>191</v>
      </c>
      <c r="E276" s="229" t="s">
        <v>5964</v>
      </c>
      <c r="F276" s="230" t="s">
        <v>5965</v>
      </c>
      <c r="G276" s="231" t="s">
        <v>5679</v>
      </c>
      <c r="H276" s="232">
        <v>5</v>
      </c>
      <c r="I276" s="233"/>
      <c r="J276" s="234">
        <f>ROUND(I276*H276,2)</f>
        <v>0</v>
      </c>
      <c r="K276" s="235"/>
      <c r="L276" s="45"/>
      <c r="M276" s="236" t="s">
        <v>1</v>
      </c>
      <c r="N276" s="237" t="s">
        <v>38</v>
      </c>
      <c r="O276" s="92"/>
      <c r="P276" s="238">
        <f>O276*H276</f>
        <v>0</v>
      </c>
      <c r="Q276" s="238">
        <v>0</v>
      </c>
      <c r="R276" s="238">
        <f>Q276*H276</f>
        <v>0</v>
      </c>
      <c r="S276" s="238">
        <v>0</v>
      </c>
      <c r="T276" s="239">
        <f>S276*H276</f>
        <v>0</v>
      </c>
      <c r="U276" s="39"/>
      <c r="V276" s="39"/>
      <c r="W276" s="39"/>
      <c r="X276" s="39"/>
      <c r="Y276" s="39"/>
      <c r="Z276" s="39"/>
      <c r="AA276" s="39"/>
      <c r="AB276" s="39"/>
      <c r="AC276" s="39"/>
      <c r="AD276" s="39"/>
      <c r="AE276" s="39"/>
      <c r="AR276" s="240" t="s">
        <v>195</v>
      </c>
      <c r="AT276" s="240" t="s">
        <v>191</v>
      </c>
      <c r="AU276" s="240" t="s">
        <v>80</v>
      </c>
      <c r="AY276" s="18" t="s">
        <v>189</v>
      </c>
      <c r="BE276" s="241">
        <f>IF(N276="základní",J276,0)</f>
        <v>0</v>
      </c>
      <c r="BF276" s="241">
        <f>IF(N276="snížená",J276,0)</f>
        <v>0</v>
      </c>
      <c r="BG276" s="241">
        <f>IF(N276="zákl. přenesená",J276,0)</f>
        <v>0</v>
      </c>
      <c r="BH276" s="241">
        <f>IF(N276="sníž. přenesená",J276,0)</f>
        <v>0</v>
      </c>
      <c r="BI276" s="241">
        <f>IF(N276="nulová",J276,0)</f>
        <v>0</v>
      </c>
      <c r="BJ276" s="18" t="s">
        <v>80</v>
      </c>
      <c r="BK276" s="241">
        <f>ROUND(I276*H276,2)</f>
        <v>0</v>
      </c>
      <c r="BL276" s="18" t="s">
        <v>195</v>
      </c>
      <c r="BM276" s="240" t="s">
        <v>5966</v>
      </c>
    </row>
    <row r="277" s="2" customFormat="1">
      <c r="A277" s="39"/>
      <c r="B277" s="40"/>
      <c r="C277" s="41"/>
      <c r="D277" s="242" t="s">
        <v>197</v>
      </c>
      <c r="E277" s="41"/>
      <c r="F277" s="243" t="s">
        <v>5965</v>
      </c>
      <c r="G277" s="41"/>
      <c r="H277" s="41"/>
      <c r="I277" s="244"/>
      <c r="J277" s="41"/>
      <c r="K277" s="41"/>
      <c r="L277" s="45"/>
      <c r="M277" s="245"/>
      <c r="N277" s="246"/>
      <c r="O277" s="92"/>
      <c r="P277" s="92"/>
      <c r="Q277" s="92"/>
      <c r="R277" s="92"/>
      <c r="S277" s="92"/>
      <c r="T277" s="93"/>
      <c r="U277" s="39"/>
      <c r="V277" s="39"/>
      <c r="W277" s="39"/>
      <c r="X277" s="39"/>
      <c r="Y277" s="39"/>
      <c r="Z277" s="39"/>
      <c r="AA277" s="39"/>
      <c r="AB277" s="39"/>
      <c r="AC277" s="39"/>
      <c r="AD277" s="39"/>
      <c r="AE277" s="39"/>
      <c r="AT277" s="18" t="s">
        <v>197</v>
      </c>
      <c r="AU277" s="18" t="s">
        <v>80</v>
      </c>
    </row>
    <row r="278" s="2" customFormat="1" ht="24.15" customHeight="1">
      <c r="A278" s="39"/>
      <c r="B278" s="40"/>
      <c r="C278" s="228" t="s">
        <v>890</v>
      </c>
      <c r="D278" s="228" t="s">
        <v>191</v>
      </c>
      <c r="E278" s="229" t="s">
        <v>5967</v>
      </c>
      <c r="F278" s="230" t="s">
        <v>5968</v>
      </c>
      <c r="G278" s="231" t="s">
        <v>5752</v>
      </c>
      <c r="H278" s="232">
        <v>4</v>
      </c>
      <c r="I278" s="233"/>
      <c r="J278" s="234">
        <f>ROUND(I278*H278,2)</f>
        <v>0</v>
      </c>
      <c r="K278" s="235"/>
      <c r="L278" s="45"/>
      <c r="M278" s="236" t="s">
        <v>1</v>
      </c>
      <c r="N278" s="237" t="s">
        <v>38</v>
      </c>
      <c r="O278" s="92"/>
      <c r="P278" s="238">
        <f>O278*H278</f>
        <v>0</v>
      </c>
      <c r="Q278" s="238">
        <v>0</v>
      </c>
      <c r="R278" s="238">
        <f>Q278*H278</f>
        <v>0</v>
      </c>
      <c r="S278" s="238">
        <v>0</v>
      </c>
      <c r="T278" s="239">
        <f>S278*H278</f>
        <v>0</v>
      </c>
      <c r="U278" s="39"/>
      <c r="V278" s="39"/>
      <c r="W278" s="39"/>
      <c r="X278" s="39"/>
      <c r="Y278" s="39"/>
      <c r="Z278" s="39"/>
      <c r="AA278" s="39"/>
      <c r="AB278" s="39"/>
      <c r="AC278" s="39"/>
      <c r="AD278" s="39"/>
      <c r="AE278" s="39"/>
      <c r="AR278" s="240" t="s">
        <v>195</v>
      </c>
      <c r="AT278" s="240" t="s">
        <v>191</v>
      </c>
      <c r="AU278" s="240" t="s">
        <v>80</v>
      </c>
      <c r="AY278" s="18" t="s">
        <v>189</v>
      </c>
      <c r="BE278" s="241">
        <f>IF(N278="základní",J278,0)</f>
        <v>0</v>
      </c>
      <c r="BF278" s="241">
        <f>IF(N278="snížená",J278,0)</f>
        <v>0</v>
      </c>
      <c r="BG278" s="241">
        <f>IF(N278="zákl. přenesená",J278,0)</f>
        <v>0</v>
      </c>
      <c r="BH278" s="241">
        <f>IF(N278="sníž. přenesená",J278,0)</f>
        <v>0</v>
      </c>
      <c r="BI278" s="241">
        <f>IF(N278="nulová",J278,0)</f>
        <v>0</v>
      </c>
      <c r="BJ278" s="18" t="s">
        <v>80</v>
      </c>
      <c r="BK278" s="241">
        <f>ROUND(I278*H278,2)</f>
        <v>0</v>
      </c>
      <c r="BL278" s="18" t="s">
        <v>195</v>
      </c>
      <c r="BM278" s="240" t="s">
        <v>5969</v>
      </c>
    </row>
    <row r="279" s="2" customFormat="1">
      <c r="A279" s="39"/>
      <c r="B279" s="40"/>
      <c r="C279" s="41"/>
      <c r="D279" s="242" t="s">
        <v>197</v>
      </c>
      <c r="E279" s="41"/>
      <c r="F279" s="243" t="s">
        <v>5968</v>
      </c>
      <c r="G279" s="41"/>
      <c r="H279" s="41"/>
      <c r="I279" s="244"/>
      <c r="J279" s="41"/>
      <c r="K279" s="41"/>
      <c r="L279" s="45"/>
      <c r="M279" s="245"/>
      <c r="N279" s="246"/>
      <c r="O279" s="92"/>
      <c r="P279" s="92"/>
      <c r="Q279" s="92"/>
      <c r="R279" s="92"/>
      <c r="S279" s="92"/>
      <c r="T279" s="93"/>
      <c r="U279" s="39"/>
      <c r="V279" s="39"/>
      <c r="W279" s="39"/>
      <c r="X279" s="39"/>
      <c r="Y279" s="39"/>
      <c r="Z279" s="39"/>
      <c r="AA279" s="39"/>
      <c r="AB279" s="39"/>
      <c r="AC279" s="39"/>
      <c r="AD279" s="39"/>
      <c r="AE279" s="39"/>
      <c r="AT279" s="18" t="s">
        <v>197</v>
      </c>
      <c r="AU279" s="18" t="s">
        <v>80</v>
      </c>
    </row>
    <row r="280" s="2" customFormat="1" ht="16.5" customHeight="1">
      <c r="A280" s="39"/>
      <c r="B280" s="40"/>
      <c r="C280" s="228" t="s">
        <v>898</v>
      </c>
      <c r="D280" s="228" t="s">
        <v>191</v>
      </c>
      <c r="E280" s="229" t="s">
        <v>5970</v>
      </c>
      <c r="F280" s="230" t="s">
        <v>5971</v>
      </c>
      <c r="G280" s="231" t="s">
        <v>5679</v>
      </c>
      <c r="H280" s="232">
        <v>24</v>
      </c>
      <c r="I280" s="233"/>
      <c r="J280" s="234">
        <f>ROUND(I280*H280,2)</f>
        <v>0</v>
      </c>
      <c r="K280" s="235"/>
      <c r="L280" s="45"/>
      <c r="M280" s="236" t="s">
        <v>1</v>
      </c>
      <c r="N280" s="237" t="s">
        <v>38</v>
      </c>
      <c r="O280" s="92"/>
      <c r="P280" s="238">
        <f>O280*H280</f>
        <v>0</v>
      </c>
      <c r="Q280" s="238">
        <v>0</v>
      </c>
      <c r="R280" s="238">
        <f>Q280*H280</f>
        <v>0</v>
      </c>
      <c r="S280" s="238">
        <v>0</v>
      </c>
      <c r="T280" s="239">
        <f>S280*H280</f>
        <v>0</v>
      </c>
      <c r="U280" s="39"/>
      <c r="V280" s="39"/>
      <c r="W280" s="39"/>
      <c r="X280" s="39"/>
      <c r="Y280" s="39"/>
      <c r="Z280" s="39"/>
      <c r="AA280" s="39"/>
      <c r="AB280" s="39"/>
      <c r="AC280" s="39"/>
      <c r="AD280" s="39"/>
      <c r="AE280" s="39"/>
      <c r="AR280" s="240" t="s">
        <v>195</v>
      </c>
      <c r="AT280" s="240" t="s">
        <v>191</v>
      </c>
      <c r="AU280" s="240" t="s">
        <v>80</v>
      </c>
      <c r="AY280" s="18" t="s">
        <v>189</v>
      </c>
      <c r="BE280" s="241">
        <f>IF(N280="základní",J280,0)</f>
        <v>0</v>
      </c>
      <c r="BF280" s="241">
        <f>IF(N280="snížená",J280,0)</f>
        <v>0</v>
      </c>
      <c r="BG280" s="241">
        <f>IF(N280="zákl. přenesená",J280,0)</f>
        <v>0</v>
      </c>
      <c r="BH280" s="241">
        <f>IF(N280="sníž. přenesená",J280,0)</f>
        <v>0</v>
      </c>
      <c r="BI280" s="241">
        <f>IF(N280="nulová",J280,0)</f>
        <v>0</v>
      </c>
      <c r="BJ280" s="18" t="s">
        <v>80</v>
      </c>
      <c r="BK280" s="241">
        <f>ROUND(I280*H280,2)</f>
        <v>0</v>
      </c>
      <c r="BL280" s="18" t="s">
        <v>195</v>
      </c>
      <c r="BM280" s="240" t="s">
        <v>5972</v>
      </c>
    </row>
    <row r="281" s="2" customFormat="1">
      <c r="A281" s="39"/>
      <c r="B281" s="40"/>
      <c r="C281" s="41"/>
      <c r="D281" s="242" t="s">
        <v>197</v>
      </c>
      <c r="E281" s="41"/>
      <c r="F281" s="243" t="s">
        <v>5971</v>
      </c>
      <c r="G281" s="41"/>
      <c r="H281" s="41"/>
      <c r="I281" s="244"/>
      <c r="J281" s="41"/>
      <c r="K281" s="41"/>
      <c r="L281" s="45"/>
      <c r="M281" s="245"/>
      <c r="N281" s="246"/>
      <c r="O281" s="92"/>
      <c r="P281" s="92"/>
      <c r="Q281" s="92"/>
      <c r="R281" s="92"/>
      <c r="S281" s="92"/>
      <c r="T281" s="93"/>
      <c r="U281" s="39"/>
      <c r="V281" s="39"/>
      <c r="W281" s="39"/>
      <c r="X281" s="39"/>
      <c r="Y281" s="39"/>
      <c r="Z281" s="39"/>
      <c r="AA281" s="39"/>
      <c r="AB281" s="39"/>
      <c r="AC281" s="39"/>
      <c r="AD281" s="39"/>
      <c r="AE281" s="39"/>
      <c r="AT281" s="18" t="s">
        <v>197</v>
      </c>
      <c r="AU281" s="18" t="s">
        <v>80</v>
      </c>
    </row>
    <row r="282" s="2" customFormat="1" ht="24.15" customHeight="1">
      <c r="A282" s="39"/>
      <c r="B282" s="40"/>
      <c r="C282" s="228" t="s">
        <v>903</v>
      </c>
      <c r="D282" s="228" t="s">
        <v>191</v>
      </c>
      <c r="E282" s="229" t="s">
        <v>5973</v>
      </c>
      <c r="F282" s="230" t="s">
        <v>5974</v>
      </c>
      <c r="G282" s="231" t="s">
        <v>5679</v>
      </c>
      <c r="H282" s="232">
        <v>2</v>
      </c>
      <c r="I282" s="233"/>
      <c r="J282" s="234">
        <f>ROUND(I282*H282,2)</f>
        <v>0</v>
      </c>
      <c r="K282" s="235"/>
      <c r="L282" s="45"/>
      <c r="M282" s="236" t="s">
        <v>1</v>
      </c>
      <c r="N282" s="237" t="s">
        <v>38</v>
      </c>
      <c r="O282" s="92"/>
      <c r="P282" s="238">
        <f>O282*H282</f>
        <v>0</v>
      </c>
      <c r="Q282" s="238">
        <v>0</v>
      </c>
      <c r="R282" s="238">
        <f>Q282*H282</f>
        <v>0</v>
      </c>
      <c r="S282" s="238">
        <v>0</v>
      </c>
      <c r="T282" s="239">
        <f>S282*H282</f>
        <v>0</v>
      </c>
      <c r="U282" s="39"/>
      <c r="V282" s="39"/>
      <c r="W282" s="39"/>
      <c r="X282" s="39"/>
      <c r="Y282" s="39"/>
      <c r="Z282" s="39"/>
      <c r="AA282" s="39"/>
      <c r="AB282" s="39"/>
      <c r="AC282" s="39"/>
      <c r="AD282" s="39"/>
      <c r="AE282" s="39"/>
      <c r="AR282" s="240" t="s">
        <v>195</v>
      </c>
      <c r="AT282" s="240" t="s">
        <v>191</v>
      </c>
      <c r="AU282" s="240" t="s">
        <v>80</v>
      </c>
      <c r="AY282" s="18" t="s">
        <v>189</v>
      </c>
      <c r="BE282" s="241">
        <f>IF(N282="základní",J282,0)</f>
        <v>0</v>
      </c>
      <c r="BF282" s="241">
        <f>IF(N282="snížená",J282,0)</f>
        <v>0</v>
      </c>
      <c r="BG282" s="241">
        <f>IF(N282="zákl. přenesená",J282,0)</f>
        <v>0</v>
      </c>
      <c r="BH282" s="241">
        <f>IF(N282="sníž. přenesená",J282,0)</f>
        <v>0</v>
      </c>
      <c r="BI282" s="241">
        <f>IF(N282="nulová",J282,0)</f>
        <v>0</v>
      </c>
      <c r="BJ282" s="18" t="s">
        <v>80</v>
      </c>
      <c r="BK282" s="241">
        <f>ROUND(I282*H282,2)</f>
        <v>0</v>
      </c>
      <c r="BL282" s="18" t="s">
        <v>195</v>
      </c>
      <c r="BM282" s="240" t="s">
        <v>5975</v>
      </c>
    </row>
    <row r="283" s="2" customFormat="1">
      <c r="A283" s="39"/>
      <c r="B283" s="40"/>
      <c r="C283" s="41"/>
      <c r="D283" s="242" t="s">
        <v>197</v>
      </c>
      <c r="E283" s="41"/>
      <c r="F283" s="243" t="s">
        <v>5974</v>
      </c>
      <c r="G283" s="41"/>
      <c r="H283" s="41"/>
      <c r="I283" s="244"/>
      <c r="J283" s="41"/>
      <c r="K283" s="41"/>
      <c r="L283" s="45"/>
      <c r="M283" s="245"/>
      <c r="N283" s="246"/>
      <c r="O283" s="92"/>
      <c r="P283" s="92"/>
      <c r="Q283" s="92"/>
      <c r="R283" s="92"/>
      <c r="S283" s="92"/>
      <c r="T283" s="93"/>
      <c r="U283" s="39"/>
      <c r="V283" s="39"/>
      <c r="W283" s="39"/>
      <c r="X283" s="39"/>
      <c r="Y283" s="39"/>
      <c r="Z283" s="39"/>
      <c r="AA283" s="39"/>
      <c r="AB283" s="39"/>
      <c r="AC283" s="39"/>
      <c r="AD283" s="39"/>
      <c r="AE283" s="39"/>
      <c r="AT283" s="18" t="s">
        <v>197</v>
      </c>
      <c r="AU283" s="18" t="s">
        <v>80</v>
      </c>
    </row>
    <row r="284" s="2" customFormat="1" ht="24.15" customHeight="1">
      <c r="A284" s="39"/>
      <c r="B284" s="40"/>
      <c r="C284" s="228" t="s">
        <v>911</v>
      </c>
      <c r="D284" s="228" t="s">
        <v>191</v>
      </c>
      <c r="E284" s="229" t="s">
        <v>5976</v>
      </c>
      <c r="F284" s="230" t="s">
        <v>5977</v>
      </c>
      <c r="G284" s="231" t="s">
        <v>5679</v>
      </c>
      <c r="H284" s="232">
        <v>4</v>
      </c>
      <c r="I284" s="233"/>
      <c r="J284" s="234">
        <f>ROUND(I284*H284,2)</f>
        <v>0</v>
      </c>
      <c r="K284" s="235"/>
      <c r="L284" s="45"/>
      <c r="M284" s="236" t="s">
        <v>1</v>
      </c>
      <c r="N284" s="237" t="s">
        <v>38</v>
      </c>
      <c r="O284" s="92"/>
      <c r="P284" s="238">
        <f>O284*H284</f>
        <v>0</v>
      </c>
      <c r="Q284" s="238">
        <v>0</v>
      </c>
      <c r="R284" s="238">
        <f>Q284*H284</f>
        <v>0</v>
      </c>
      <c r="S284" s="238">
        <v>0</v>
      </c>
      <c r="T284" s="239">
        <f>S284*H284</f>
        <v>0</v>
      </c>
      <c r="U284" s="39"/>
      <c r="V284" s="39"/>
      <c r="W284" s="39"/>
      <c r="X284" s="39"/>
      <c r="Y284" s="39"/>
      <c r="Z284" s="39"/>
      <c r="AA284" s="39"/>
      <c r="AB284" s="39"/>
      <c r="AC284" s="39"/>
      <c r="AD284" s="39"/>
      <c r="AE284" s="39"/>
      <c r="AR284" s="240" t="s">
        <v>195</v>
      </c>
      <c r="AT284" s="240" t="s">
        <v>191</v>
      </c>
      <c r="AU284" s="240" t="s">
        <v>80</v>
      </c>
      <c r="AY284" s="18" t="s">
        <v>189</v>
      </c>
      <c r="BE284" s="241">
        <f>IF(N284="základní",J284,0)</f>
        <v>0</v>
      </c>
      <c r="BF284" s="241">
        <f>IF(N284="snížená",J284,0)</f>
        <v>0</v>
      </c>
      <c r="BG284" s="241">
        <f>IF(N284="zákl. přenesená",J284,0)</f>
        <v>0</v>
      </c>
      <c r="BH284" s="241">
        <f>IF(N284="sníž. přenesená",J284,0)</f>
        <v>0</v>
      </c>
      <c r="BI284" s="241">
        <f>IF(N284="nulová",J284,0)</f>
        <v>0</v>
      </c>
      <c r="BJ284" s="18" t="s">
        <v>80</v>
      </c>
      <c r="BK284" s="241">
        <f>ROUND(I284*H284,2)</f>
        <v>0</v>
      </c>
      <c r="BL284" s="18" t="s">
        <v>195</v>
      </c>
      <c r="BM284" s="240" t="s">
        <v>5978</v>
      </c>
    </row>
    <row r="285" s="2" customFormat="1">
      <c r="A285" s="39"/>
      <c r="B285" s="40"/>
      <c r="C285" s="41"/>
      <c r="D285" s="242" t="s">
        <v>197</v>
      </c>
      <c r="E285" s="41"/>
      <c r="F285" s="243" t="s">
        <v>5977</v>
      </c>
      <c r="G285" s="41"/>
      <c r="H285" s="41"/>
      <c r="I285" s="244"/>
      <c r="J285" s="41"/>
      <c r="K285" s="41"/>
      <c r="L285" s="45"/>
      <c r="M285" s="245"/>
      <c r="N285" s="246"/>
      <c r="O285" s="92"/>
      <c r="P285" s="92"/>
      <c r="Q285" s="92"/>
      <c r="R285" s="92"/>
      <c r="S285" s="92"/>
      <c r="T285" s="93"/>
      <c r="U285" s="39"/>
      <c r="V285" s="39"/>
      <c r="W285" s="39"/>
      <c r="X285" s="39"/>
      <c r="Y285" s="39"/>
      <c r="Z285" s="39"/>
      <c r="AA285" s="39"/>
      <c r="AB285" s="39"/>
      <c r="AC285" s="39"/>
      <c r="AD285" s="39"/>
      <c r="AE285" s="39"/>
      <c r="AT285" s="18" t="s">
        <v>197</v>
      </c>
      <c r="AU285" s="18" t="s">
        <v>80</v>
      </c>
    </row>
    <row r="286" s="2" customFormat="1" ht="24.15" customHeight="1">
      <c r="A286" s="39"/>
      <c r="B286" s="40"/>
      <c r="C286" s="228" t="s">
        <v>921</v>
      </c>
      <c r="D286" s="228" t="s">
        <v>191</v>
      </c>
      <c r="E286" s="229" t="s">
        <v>5979</v>
      </c>
      <c r="F286" s="230" t="s">
        <v>5980</v>
      </c>
      <c r="G286" s="231" t="s">
        <v>5679</v>
      </c>
      <c r="H286" s="232">
        <v>30</v>
      </c>
      <c r="I286" s="233"/>
      <c r="J286" s="234">
        <f>ROUND(I286*H286,2)</f>
        <v>0</v>
      </c>
      <c r="K286" s="235"/>
      <c r="L286" s="45"/>
      <c r="M286" s="236" t="s">
        <v>1</v>
      </c>
      <c r="N286" s="237" t="s">
        <v>38</v>
      </c>
      <c r="O286" s="92"/>
      <c r="P286" s="238">
        <f>O286*H286</f>
        <v>0</v>
      </c>
      <c r="Q286" s="238">
        <v>0</v>
      </c>
      <c r="R286" s="238">
        <f>Q286*H286</f>
        <v>0</v>
      </c>
      <c r="S286" s="238">
        <v>0</v>
      </c>
      <c r="T286" s="239">
        <f>S286*H286</f>
        <v>0</v>
      </c>
      <c r="U286" s="39"/>
      <c r="V286" s="39"/>
      <c r="W286" s="39"/>
      <c r="X286" s="39"/>
      <c r="Y286" s="39"/>
      <c r="Z286" s="39"/>
      <c r="AA286" s="39"/>
      <c r="AB286" s="39"/>
      <c r="AC286" s="39"/>
      <c r="AD286" s="39"/>
      <c r="AE286" s="39"/>
      <c r="AR286" s="240" t="s">
        <v>195</v>
      </c>
      <c r="AT286" s="240" t="s">
        <v>191</v>
      </c>
      <c r="AU286" s="240" t="s">
        <v>80</v>
      </c>
      <c r="AY286" s="18" t="s">
        <v>189</v>
      </c>
      <c r="BE286" s="241">
        <f>IF(N286="základní",J286,0)</f>
        <v>0</v>
      </c>
      <c r="BF286" s="241">
        <f>IF(N286="snížená",J286,0)</f>
        <v>0</v>
      </c>
      <c r="BG286" s="241">
        <f>IF(N286="zákl. přenesená",J286,0)</f>
        <v>0</v>
      </c>
      <c r="BH286" s="241">
        <f>IF(N286="sníž. přenesená",J286,0)</f>
        <v>0</v>
      </c>
      <c r="BI286" s="241">
        <f>IF(N286="nulová",J286,0)</f>
        <v>0</v>
      </c>
      <c r="BJ286" s="18" t="s">
        <v>80</v>
      </c>
      <c r="BK286" s="241">
        <f>ROUND(I286*H286,2)</f>
        <v>0</v>
      </c>
      <c r="BL286" s="18" t="s">
        <v>195</v>
      </c>
      <c r="BM286" s="240" t="s">
        <v>5981</v>
      </c>
    </row>
    <row r="287" s="2" customFormat="1">
      <c r="A287" s="39"/>
      <c r="B287" s="40"/>
      <c r="C287" s="41"/>
      <c r="D287" s="242" t="s">
        <v>197</v>
      </c>
      <c r="E287" s="41"/>
      <c r="F287" s="243" t="s">
        <v>5980</v>
      </c>
      <c r="G287" s="41"/>
      <c r="H287" s="41"/>
      <c r="I287" s="244"/>
      <c r="J287" s="41"/>
      <c r="K287" s="41"/>
      <c r="L287" s="45"/>
      <c r="M287" s="245"/>
      <c r="N287" s="246"/>
      <c r="O287" s="92"/>
      <c r="P287" s="92"/>
      <c r="Q287" s="92"/>
      <c r="R287" s="92"/>
      <c r="S287" s="92"/>
      <c r="T287" s="93"/>
      <c r="U287" s="39"/>
      <c r="V287" s="39"/>
      <c r="W287" s="39"/>
      <c r="X287" s="39"/>
      <c r="Y287" s="39"/>
      <c r="Z287" s="39"/>
      <c r="AA287" s="39"/>
      <c r="AB287" s="39"/>
      <c r="AC287" s="39"/>
      <c r="AD287" s="39"/>
      <c r="AE287" s="39"/>
      <c r="AT287" s="18" t="s">
        <v>197</v>
      </c>
      <c r="AU287" s="18" t="s">
        <v>80</v>
      </c>
    </row>
    <row r="288" s="12" customFormat="1" ht="25.92" customHeight="1">
      <c r="A288" s="12"/>
      <c r="B288" s="212"/>
      <c r="C288" s="213"/>
      <c r="D288" s="214" t="s">
        <v>72</v>
      </c>
      <c r="E288" s="215" t="s">
        <v>5982</v>
      </c>
      <c r="F288" s="215" t="s">
        <v>5983</v>
      </c>
      <c r="G288" s="213"/>
      <c r="H288" s="213"/>
      <c r="I288" s="216"/>
      <c r="J288" s="217">
        <f>BK288</f>
        <v>0</v>
      </c>
      <c r="K288" s="213"/>
      <c r="L288" s="218"/>
      <c r="M288" s="219"/>
      <c r="N288" s="220"/>
      <c r="O288" s="220"/>
      <c r="P288" s="221">
        <f>SUM(P289:P335)</f>
        <v>0</v>
      </c>
      <c r="Q288" s="220"/>
      <c r="R288" s="221">
        <f>SUM(R289:R335)</f>
        <v>0</v>
      </c>
      <c r="S288" s="220"/>
      <c r="T288" s="222">
        <f>SUM(T289:T335)</f>
        <v>0</v>
      </c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R288" s="223" t="s">
        <v>80</v>
      </c>
      <c r="AT288" s="224" t="s">
        <v>72</v>
      </c>
      <c r="AU288" s="224" t="s">
        <v>73</v>
      </c>
      <c r="AY288" s="223" t="s">
        <v>189</v>
      </c>
      <c r="BK288" s="225">
        <f>SUM(BK289:BK335)</f>
        <v>0</v>
      </c>
    </row>
    <row r="289" s="2" customFormat="1" ht="16.5" customHeight="1">
      <c r="A289" s="39"/>
      <c r="B289" s="40"/>
      <c r="C289" s="228" t="s">
        <v>951</v>
      </c>
      <c r="D289" s="228" t="s">
        <v>191</v>
      </c>
      <c r="E289" s="229" t="s">
        <v>5984</v>
      </c>
      <c r="F289" s="230" t="s">
        <v>5985</v>
      </c>
      <c r="G289" s="231" t="s">
        <v>466</v>
      </c>
      <c r="H289" s="232">
        <v>121</v>
      </c>
      <c r="I289" s="233"/>
      <c r="J289" s="234">
        <f>ROUND(I289*H289,2)</f>
        <v>0</v>
      </c>
      <c r="K289" s="235"/>
      <c r="L289" s="45"/>
      <c r="M289" s="236" t="s">
        <v>1</v>
      </c>
      <c r="N289" s="237" t="s">
        <v>38</v>
      </c>
      <c r="O289" s="92"/>
      <c r="P289" s="238">
        <f>O289*H289</f>
        <v>0</v>
      </c>
      <c r="Q289" s="238">
        <v>0</v>
      </c>
      <c r="R289" s="238">
        <f>Q289*H289</f>
        <v>0</v>
      </c>
      <c r="S289" s="238">
        <v>0</v>
      </c>
      <c r="T289" s="239">
        <f>S289*H289</f>
        <v>0</v>
      </c>
      <c r="U289" s="39"/>
      <c r="V289" s="39"/>
      <c r="W289" s="39"/>
      <c r="X289" s="39"/>
      <c r="Y289" s="39"/>
      <c r="Z289" s="39"/>
      <c r="AA289" s="39"/>
      <c r="AB289" s="39"/>
      <c r="AC289" s="39"/>
      <c r="AD289" s="39"/>
      <c r="AE289" s="39"/>
      <c r="AR289" s="240" t="s">
        <v>195</v>
      </c>
      <c r="AT289" s="240" t="s">
        <v>191</v>
      </c>
      <c r="AU289" s="240" t="s">
        <v>80</v>
      </c>
      <c r="AY289" s="18" t="s">
        <v>189</v>
      </c>
      <c r="BE289" s="241">
        <f>IF(N289="základní",J289,0)</f>
        <v>0</v>
      </c>
      <c r="BF289" s="241">
        <f>IF(N289="snížená",J289,0)</f>
        <v>0</v>
      </c>
      <c r="BG289" s="241">
        <f>IF(N289="zákl. přenesená",J289,0)</f>
        <v>0</v>
      </c>
      <c r="BH289" s="241">
        <f>IF(N289="sníž. přenesená",J289,0)</f>
        <v>0</v>
      </c>
      <c r="BI289" s="241">
        <f>IF(N289="nulová",J289,0)</f>
        <v>0</v>
      </c>
      <c r="BJ289" s="18" t="s">
        <v>80</v>
      </c>
      <c r="BK289" s="241">
        <f>ROUND(I289*H289,2)</f>
        <v>0</v>
      </c>
      <c r="BL289" s="18" t="s">
        <v>195</v>
      </c>
      <c r="BM289" s="240" t="s">
        <v>5986</v>
      </c>
    </row>
    <row r="290" s="2" customFormat="1">
      <c r="A290" s="39"/>
      <c r="B290" s="40"/>
      <c r="C290" s="41"/>
      <c r="D290" s="242" t="s">
        <v>197</v>
      </c>
      <c r="E290" s="41"/>
      <c r="F290" s="243" t="s">
        <v>5985</v>
      </c>
      <c r="G290" s="41"/>
      <c r="H290" s="41"/>
      <c r="I290" s="244"/>
      <c r="J290" s="41"/>
      <c r="K290" s="41"/>
      <c r="L290" s="45"/>
      <c r="M290" s="245"/>
      <c r="N290" s="246"/>
      <c r="O290" s="92"/>
      <c r="P290" s="92"/>
      <c r="Q290" s="92"/>
      <c r="R290" s="92"/>
      <c r="S290" s="92"/>
      <c r="T290" s="93"/>
      <c r="U290" s="39"/>
      <c r="V290" s="39"/>
      <c r="W290" s="39"/>
      <c r="X290" s="39"/>
      <c r="Y290" s="39"/>
      <c r="Z290" s="39"/>
      <c r="AA290" s="39"/>
      <c r="AB290" s="39"/>
      <c r="AC290" s="39"/>
      <c r="AD290" s="39"/>
      <c r="AE290" s="39"/>
      <c r="AT290" s="18" t="s">
        <v>197</v>
      </c>
      <c r="AU290" s="18" t="s">
        <v>80</v>
      </c>
    </row>
    <row r="291" s="14" customFormat="1">
      <c r="A291" s="14"/>
      <c r="B291" s="259"/>
      <c r="C291" s="260"/>
      <c r="D291" s="242" t="s">
        <v>200</v>
      </c>
      <c r="E291" s="261" t="s">
        <v>1</v>
      </c>
      <c r="F291" s="262" t="s">
        <v>5987</v>
      </c>
      <c r="G291" s="260"/>
      <c r="H291" s="263">
        <v>121</v>
      </c>
      <c r="I291" s="264"/>
      <c r="J291" s="260"/>
      <c r="K291" s="260"/>
      <c r="L291" s="265"/>
      <c r="M291" s="266"/>
      <c r="N291" s="267"/>
      <c r="O291" s="267"/>
      <c r="P291" s="267"/>
      <c r="Q291" s="267"/>
      <c r="R291" s="267"/>
      <c r="S291" s="267"/>
      <c r="T291" s="268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T291" s="269" t="s">
        <v>200</v>
      </c>
      <c r="AU291" s="269" t="s">
        <v>80</v>
      </c>
      <c r="AV291" s="14" t="s">
        <v>82</v>
      </c>
      <c r="AW291" s="14" t="s">
        <v>30</v>
      </c>
      <c r="AX291" s="14" t="s">
        <v>80</v>
      </c>
      <c r="AY291" s="269" t="s">
        <v>189</v>
      </c>
    </row>
    <row r="292" s="2" customFormat="1" ht="16.5" customHeight="1">
      <c r="A292" s="39"/>
      <c r="B292" s="40"/>
      <c r="C292" s="228" t="s">
        <v>957</v>
      </c>
      <c r="D292" s="228" t="s">
        <v>191</v>
      </c>
      <c r="E292" s="229" t="s">
        <v>5988</v>
      </c>
      <c r="F292" s="230" t="s">
        <v>5989</v>
      </c>
      <c r="G292" s="231" t="s">
        <v>5752</v>
      </c>
      <c r="H292" s="232">
        <v>40</v>
      </c>
      <c r="I292" s="233"/>
      <c r="J292" s="234">
        <f>ROUND(I292*H292,2)</f>
        <v>0</v>
      </c>
      <c r="K292" s="235"/>
      <c r="L292" s="45"/>
      <c r="M292" s="236" t="s">
        <v>1</v>
      </c>
      <c r="N292" s="237" t="s">
        <v>38</v>
      </c>
      <c r="O292" s="92"/>
      <c r="P292" s="238">
        <f>O292*H292</f>
        <v>0</v>
      </c>
      <c r="Q292" s="238">
        <v>0</v>
      </c>
      <c r="R292" s="238">
        <f>Q292*H292</f>
        <v>0</v>
      </c>
      <c r="S292" s="238">
        <v>0</v>
      </c>
      <c r="T292" s="239">
        <f>S292*H292</f>
        <v>0</v>
      </c>
      <c r="U292" s="39"/>
      <c r="V292" s="39"/>
      <c r="W292" s="39"/>
      <c r="X292" s="39"/>
      <c r="Y292" s="39"/>
      <c r="Z292" s="39"/>
      <c r="AA292" s="39"/>
      <c r="AB292" s="39"/>
      <c r="AC292" s="39"/>
      <c r="AD292" s="39"/>
      <c r="AE292" s="39"/>
      <c r="AR292" s="240" t="s">
        <v>195</v>
      </c>
      <c r="AT292" s="240" t="s">
        <v>191</v>
      </c>
      <c r="AU292" s="240" t="s">
        <v>80</v>
      </c>
      <c r="AY292" s="18" t="s">
        <v>189</v>
      </c>
      <c r="BE292" s="241">
        <f>IF(N292="základní",J292,0)</f>
        <v>0</v>
      </c>
      <c r="BF292" s="241">
        <f>IF(N292="snížená",J292,0)</f>
        <v>0</v>
      </c>
      <c r="BG292" s="241">
        <f>IF(N292="zákl. přenesená",J292,0)</f>
        <v>0</v>
      </c>
      <c r="BH292" s="241">
        <f>IF(N292="sníž. přenesená",J292,0)</f>
        <v>0</v>
      </c>
      <c r="BI292" s="241">
        <f>IF(N292="nulová",J292,0)</f>
        <v>0</v>
      </c>
      <c r="BJ292" s="18" t="s">
        <v>80</v>
      </c>
      <c r="BK292" s="241">
        <f>ROUND(I292*H292,2)</f>
        <v>0</v>
      </c>
      <c r="BL292" s="18" t="s">
        <v>195</v>
      </c>
      <c r="BM292" s="240" t="s">
        <v>5990</v>
      </c>
    </row>
    <row r="293" s="2" customFormat="1">
      <c r="A293" s="39"/>
      <c r="B293" s="40"/>
      <c r="C293" s="41"/>
      <c r="D293" s="242" t="s">
        <v>197</v>
      </c>
      <c r="E293" s="41"/>
      <c r="F293" s="243" t="s">
        <v>5989</v>
      </c>
      <c r="G293" s="41"/>
      <c r="H293" s="41"/>
      <c r="I293" s="244"/>
      <c r="J293" s="41"/>
      <c r="K293" s="41"/>
      <c r="L293" s="45"/>
      <c r="M293" s="245"/>
      <c r="N293" s="246"/>
      <c r="O293" s="92"/>
      <c r="P293" s="92"/>
      <c r="Q293" s="92"/>
      <c r="R293" s="92"/>
      <c r="S293" s="92"/>
      <c r="T293" s="93"/>
      <c r="U293" s="39"/>
      <c r="V293" s="39"/>
      <c r="W293" s="39"/>
      <c r="X293" s="39"/>
      <c r="Y293" s="39"/>
      <c r="Z293" s="39"/>
      <c r="AA293" s="39"/>
      <c r="AB293" s="39"/>
      <c r="AC293" s="39"/>
      <c r="AD293" s="39"/>
      <c r="AE293" s="39"/>
      <c r="AT293" s="18" t="s">
        <v>197</v>
      </c>
      <c r="AU293" s="18" t="s">
        <v>80</v>
      </c>
    </row>
    <row r="294" s="2" customFormat="1" ht="16.5" customHeight="1">
      <c r="A294" s="39"/>
      <c r="B294" s="40"/>
      <c r="C294" s="228" t="s">
        <v>962</v>
      </c>
      <c r="D294" s="228" t="s">
        <v>191</v>
      </c>
      <c r="E294" s="229" t="s">
        <v>5991</v>
      </c>
      <c r="F294" s="230" t="s">
        <v>5992</v>
      </c>
      <c r="G294" s="231" t="s">
        <v>5752</v>
      </c>
      <c r="H294" s="232">
        <v>40</v>
      </c>
      <c r="I294" s="233"/>
      <c r="J294" s="234">
        <f>ROUND(I294*H294,2)</f>
        <v>0</v>
      </c>
      <c r="K294" s="235"/>
      <c r="L294" s="45"/>
      <c r="M294" s="236" t="s">
        <v>1</v>
      </c>
      <c r="N294" s="237" t="s">
        <v>38</v>
      </c>
      <c r="O294" s="92"/>
      <c r="P294" s="238">
        <f>O294*H294</f>
        <v>0</v>
      </c>
      <c r="Q294" s="238">
        <v>0</v>
      </c>
      <c r="R294" s="238">
        <f>Q294*H294</f>
        <v>0</v>
      </c>
      <c r="S294" s="238">
        <v>0</v>
      </c>
      <c r="T294" s="239">
        <f>S294*H294</f>
        <v>0</v>
      </c>
      <c r="U294" s="39"/>
      <c r="V294" s="39"/>
      <c r="W294" s="39"/>
      <c r="X294" s="39"/>
      <c r="Y294" s="39"/>
      <c r="Z294" s="39"/>
      <c r="AA294" s="39"/>
      <c r="AB294" s="39"/>
      <c r="AC294" s="39"/>
      <c r="AD294" s="39"/>
      <c r="AE294" s="39"/>
      <c r="AR294" s="240" t="s">
        <v>195</v>
      </c>
      <c r="AT294" s="240" t="s">
        <v>191</v>
      </c>
      <c r="AU294" s="240" t="s">
        <v>80</v>
      </c>
      <c r="AY294" s="18" t="s">
        <v>189</v>
      </c>
      <c r="BE294" s="241">
        <f>IF(N294="základní",J294,0)</f>
        <v>0</v>
      </c>
      <c r="BF294" s="241">
        <f>IF(N294="snížená",J294,0)</f>
        <v>0</v>
      </c>
      <c r="BG294" s="241">
        <f>IF(N294="zákl. přenesená",J294,0)</f>
        <v>0</v>
      </c>
      <c r="BH294" s="241">
        <f>IF(N294="sníž. přenesená",J294,0)</f>
        <v>0</v>
      </c>
      <c r="BI294" s="241">
        <f>IF(N294="nulová",J294,0)</f>
        <v>0</v>
      </c>
      <c r="BJ294" s="18" t="s">
        <v>80</v>
      </c>
      <c r="BK294" s="241">
        <f>ROUND(I294*H294,2)</f>
        <v>0</v>
      </c>
      <c r="BL294" s="18" t="s">
        <v>195</v>
      </c>
      <c r="BM294" s="240" t="s">
        <v>5993</v>
      </c>
    </row>
    <row r="295" s="2" customFormat="1">
      <c r="A295" s="39"/>
      <c r="B295" s="40"/>
      <c r="C295" s="41"/>
      <c r="D295" s="242" t="s">
        <v>197</v>
      </c>
      <c r="E295" s="41"/>
      <c r="F295" s="243" t="s">
        <v>5992</v>
      </c>
      <c r="G295" s="41"/>
      <c r="H295" s="41"/>
      <c r="I295" s="244"/>
      <c r="J295" s="41"/>
      <c r="K295" s="41"/>
      <c r="L295" s="45"/>
      <c r="M295" s="245"/>
      <c r="N295" s="246"/>
      <c r="O295" s="92"/>
      <c r="P295" s="92"/>
      <c r="Q295" s="92"/>
      <c r="R295" s="92"/>
      <c r="S295" s="92"/>
      <c r="T295" s="93"/>
      <c r="U295" s="39"/>
      <c r="V295" s="39"/>
      <c r="W295" s="39"/>
      <c r="X295" s="39"/>
      <c r="Y295" s="39"/>
      <c r="Z295" s="39"/>
      <c r="AA295" s="39"/>
      <c r="AB295" s="39"/>
      <c r="AC295" s="39"/>
      <c r="AD295" s="39"/>
      <c r="AE295" s="39"/>
      <c r="AT295" s="18" t="s">
        <v>197</v>
      </c>
      <c r="AU295" s="18" t="s">
        <v>80</v>
      </c>
    </row>
    <row r="296" s="2" customFormat="1" ht="16.5" customHeight="1">
      <c r="A296" s="39"/>
      <c r="B296" s="40"/>
      <c r="C296" s="228" t="s">
        <v>967</v>
      </c>
      <c r="D296" s="228" t="s">
        <v>191</v>
      </c>
      <c r="E296" s="229" t="s">
        <v>5994</v>
      </c>
      <c r="F296" s="230" t="s">
        <v>5995</v>
      </c>
      <c r="G296" s="231" t="s">
        <v>5752</v>
      </c>
      <c r="H296" s="232">
        <v>35</v>
      </c>
      <c r="I296" s="233"/>
      <c r="J296" s="234">
        <f>ROUND(I296*H296,2)</f>
        <v>0</v>
      </c>
      <c r="K296" s="235"/>
      <c r="L296" s="45"/>
      <c r="M296" s="236" t="s">
        <v>1</v>
      </c>
      <c r="N296" s="237" t="s">
        <v>38</v>
      </c>
      <c r="O296" s="92"/>
      <c r="P296" s="238">
        <f>O296*H296</f>
        <v>0</v>
      </c>
      <c r="Q296" s="238">
        <v>0</v>
      </c>
      <c r="R296" s="238">
        <f>Q296*H296</f>
        <v>0</v>
      </c>
      <c r="S296" s="238">
        <v>0</v>
      </c>
      <c r="T296" s="239">
        <f>S296*H296</f>
        <v>0</v>
      </c>
      <c r="U296" s="39"/>
      <c r="V296" s="39"/>
      <c r="W296" s="39"/>
      <c r="X296" s="39"/>
      <c r="Y296" s="39"/>
      <c r="Z296" s="39"/>
      <c r="AA296" s="39"/>
      <c r="AB296" s="39"/>
      <c r="AC296" s="39"/>
      <c r="AD296" s="39"/>
      <c r="AE296" s="39"/>
      <c r="AR296" s="240" t="s">
        <v>195</v>
      </c>
      <c r="AT296" s="240" t="s">
        <v>191</v>
      </c>
      <c r="AU296" s="240" t="s">
        <v>80</v>
      </c>
      <c r="AY296" s="18" t="s">
        <v>189</v>
      </c>
      <c r="BE296" s="241">
        <f>IF(N296="základní",J296,0)</f>
        <v>0</v>
      </c>
      <c r="BF296" s="241">
        <f>IF(N296="snížená",J296,0)</f>
        <v>0</v>
      </c>
      <c r="BG296" s="241">
        <f>IF(N296="zákl. přenesená",J296,0)</f>
        <v>0</v>
      </c>
      <c r="BH296" s="241">
        <f>IF(N296="sníž. přenesená",J296,0)</f>
        <v>0</v>
      </c>
      <c r="BI296" s="241">
        <f>IF(N296="nulová",J296,0)</f>
        <v>0</v>
      </c>
      <c r="BJ296" s="18" t="s">
        <v>80</v>
      </c>
      <c r="BK296" s="241">
        <f>ROUND(I296*H296,2)</f>
        <v>0</v>
      </c>
      <c r="BL296" s="18" t="s">
        <v>195</v>
      </c>
      <c r="BM296" s="240" t="s">
        <v>5996</v>
      </c>
    </row>
    <row r="297" s="2" customFormat="1">
      <c r="A297" s="39"/>
      <c r="B297" s="40"/>
      <c r="C297" s="41"/>
      <c r="D297" s="242" t="s">
        <v>197</v>
      </c>
      <c r="E297" s="41"/>
      <c r="F297" s="243" t="s">
        <v>5995</v>
      </c>
      <c r="G297" s="41"/>
      <c r="H297" s="41"/>
      <c r="I297" s="244"/>
      <c r="J297" s="41"/>
      <c r="K297" s="41"/>
      <c r="L297" s="45"/>
      <c r="M297" s="245"/>
      <c r="N297" s="246"/>
      <c r="O297" s="92"/>
      <c r="P297" s="92"/>
      <c r="Q297" s="92"/>
      <c r="R297" s="92"/>
      <c r="S297" s="92"/>
      <c r="T297" s="93"/>
      <c r="U297" s="39"/>
      <c r="V297" s="39"/>
      <c r="W297" s="39"/>
      <c r="X297" s="39"/>
      <c r="Y297" s="39"/>
      <c r="Z297" s="39"/>
      <c r="AA297" s="39"/>
      <c r="AB297" s="39"/>
      <c r="AC297" s="39"/>
      <c r="AD297" s="39"/>
      <c r="AE297" s="39"/>
      <c r="AT297" s="18" t="s">
        <v>197</v>
      </c>
      <c r="AU297" s="18" t="s">
        <v>80</v>
      </c>
    </row>
    <row r="298" s="2" customFormat="1" ht="21.75" customHeight="1">
      <c r="A298" s="39"/>
      <c r="B298" s="40"/>
      <c r="C298" s="228" t="s">
        <v>976</v>
      </c>
      <c r="D298" s="228" t="s">
        <v>191</v>
      </c>
      <c r="E298" s="229" t="s">
        <v>5997</v>
      </c>
      <c r="F298" s="230" t="s">
        <v>5998</v>
      </c>
      <c r="G298" s="231" t="s">
        <v>5752</v>
      </c>
      <c r="H298" s="232">
        <v>4</v>
      </c>
      <c r="I298" s="233"/>
      <c r="J298" s="234">
        <f>ROUND(I298*H298,2)</f>
        <v>0</v>
      </c>
      <c r="K298" s="235"/>
      <c r="L298" s="45"/>
      <c r="M298" s="236" t="s">
        <v>1</v>
      </c>
      <c r="N298" s="237" t="s">
        <v>38</v>
      </c>
      <c r="O298" s="92"/>
      <c r="P298" s="238">
        <f>O298*H298</f>
        <v>0</v>
      </c>
      <c r="Q298" s="238">
        <v>0</v>
      </c>
      <c r="R298" s="238">
        <f>Q298*H298</f>
        <v>0</v>
      </c>
      <c r="S298" s="238">
        <v>0</v>
      </c>
      <c r="T298" s="239">
        <f>S298*H298</f>
        <v>0</v>
      </c>
      <c r="U298" s="39"/>
      <c r="V298" s="39"/>
      <c r="W298" s="39"/>
      <c r="X298" s="39"/>
      <c r="Y298" s="39"/>
      <c r="Z298" s="39"/>
      <c r="AA298" s="39"/>
      <c r="AB298" s="39"/>
      <c r="AC298" s="39"/>
      <c r="AD298" s="39"/>
      <c r="AE298" s="39"/>
      <c r="AR298" s="240" t="s">
        <v>195</v>
      </c>
      <c r="AT298" s="240" t="s">
        <v>191</v>
      </c>
      <c r="AU298" s="240" t="s">
        <v>80</v>
      </c>
      <c r="AY298" s="18" t="s">
        <v>189</v>
      </c>
      <c r="BE298" s="241">
        <f>IF(N298="základní",J298,0)</f>
        <v>0</v>
      </c>
      <c r="BF298" s="241">
        <f>IF(N298="snížená",J298,0)</f>
        <v>0</v>
      </c>
      <c r="BG298" s="241">
        <f>IF(N298="zákl. přenesená",J298,0)</f>
        <v>0</v>
      </c>
      <c r="BH298" s="241">
        <f>IF(N298="sníž. přenesená",J298,0)</f>
        <v>0</v>
      </c>
      <c r="BI298" s="241">
        <f>IF(N298="nulová",J298,0)</f>
        <v>0</v>
      </c>
      <c r="BJ298" s="18" t="s">
        <v>80</v>
      </c>
      <c r="BK298" s="241">
        <f>ROUND(I298*H298,2)</f>
        <v>0</v>
      </c>
      <c r="BL298" s="18" t="s">
        <v>195</v>
      </c>
      <c r="BM298" s="240" t="s">
        <v>5999</v>
      </c>
    </row>
    <row r="299" s="2" customFormat="1">
      <c r="A299" s="39"/>
      <c r="B299" s="40"/>
      <c r="C299" s="41"/>
      <c r="D299" s="242" t="s">
        <v>197</v>
      </c>
      <c r="E299" s="41"/>
      <c r="F299" s="243" t="s">
        <v>5998</v>
      </c>
      <c r="G299" s="41"/>
      <c r="H299" s="41"/>
      <c r="I299" s="244"/>
      <c r="J299" s="41"/>
      <c r="K299" s="41"/>
      <c r="L299" s="45"/>
      <c r="M299" s="245"/>
      <c r="N299" s="246"/>
      <c r="O299" s="92"/>
      <c r="P299" s="92"/>
      <c r="Q299" s="92"/>
      <c r="R299" s="92"/>
      <c r="S299" s="92"/>
      <c r="T299" s="93"/>
      <c r="U299" s="39"/>
      <c r="V299" s="39"/>
      <c r="W299" s="39"/>
      <c r="X299" s="39"/>
      <c r="Y299" s="39"/>
      <c r="Z299" s="39"/>
      <c r="AA299" s="39"/>
      <c r="AB299" s="39"/>
      <c r="AC299" s="39"/>
      <c r="AD299" s="39"/>
      <c r="AE299" s="39"/>
      <c r="AT299" s="18" t="s">
        <v>197</v>
      </c>
      <c r="AU299" s="18" t="s">
        <v>80</v>
      </c>
    </row>
    <row r="300" s="2" customFormat="1" ht="21.75" customHeight="1">
      <c r="A300" s="39"/>
      <c r="B300" s="40"/>
      <c r="C300" s="228" t="s">
        <v>981</v>
      </c>
      <c r="D300" s="228" t="s">
        <v>191</v>
      </c>
      <c r="E300" s="229" t="s">
        <v>6000</v>
      </c>
      <c r="F300" s="230" t="s">
        <v>6001</v>
      </c>
      <c r="G300" s="231" t="s">
        <v>5752</v>
      </c>
      <c r="H300" s="232">
        <v>1</v>
      </c>
      <c r="I300" s="233"/>
      <c r="J300" s="234">
        <f>ROUND(I300*H300,2)</f>
        <v>0</v>
      </c>
      <c r="K300" s="235"/>
      <c r="L300" s="45"/>
      <c r="M300" s="236" t="s">
        <v>1</v>
      </c>
      <c r="N300" s="237" t="s">
        <v>38</v>
      </c>
      <c r="O300" s="92"/>
      <c r="P300" s="238">
        <f>O300*H300</f>
        <v>0</v>
      </c>
      <c r="Q300" s="238">
        <v>0</v>
      </c>
      <c r="R300" s="238">
        <f>Q300*H300</f>
        <v>0</v>
      </c>
      <c r="S300" s="238">
        <v>0</v>
      </c>
      <c r="T300" s="239">
        <f>S300*H300</f>
        <v>0</v>
      </c>
      <c r="U300" s="39"/>
      <c r="V300" s="39"/>
      <c r="W300" s="39"/>
      <c r="X300" s="39"/>
      <c r="Y300" s="39"/>
      <c r="Z300" s="39"/>
      <c r="AA300" s="39"/>
      <c r="AB300" s="39"/>
      <c r="AC300" s="39"/>
      <c r="AD300" s="39"/>
      <c r="AE300" s="39"/>
      <c r="AR300" s="240" t="s">
        <v>195</v>
      </c>
      <c r="AT300" s="240" t="s">
        <v>191</v>
      </c>
      <c r="AU300" s="240" t="s">
        <v>80</v>
      </c>
      <c r="AY300" s="18" t="s">
        <v>189</v>
      </c>
      <c r="BE300" s="241">
        <f>IF(N300="základní",J300,0)</f>
        <v>0</v>
      </c>
      <c r="BF300" s="241">
        <f>IF(N300="snížená",J300,0)</f>
        <v>0</v>
      </c>
      <c r="BG300" s="241">
        <f>IF(N300="zákl. přenesená",J300,0)</f>
        <v>0</v>
      </c>
      <c r="BH300" s="241">
        <f>IF(N300="sníž. přenesená",J300,0)</f>
        <v>0</v>
      </c>
      <c r="BI300" s="241">
        <f>IF(N300="nulová",J300,0)</f>
        <v>0</v>
      </c>
      <c r="BJ300" s="18" t="s">
        <v>80</v>
      </c>
      <c r="BK300" s="241">
        <f>ROUND(I300*H300,2)</f>
        <v>0</v>
      </c>
      <c r="BL300" s="18" t="s">
        <v>195</v>
      </c>
      <c r="BM300" s="240" t="s">
        <v>6002</v>
      </c>
    </row>
    <row r="301" s="2" customFormat="1">
      <c r="A301" s="39"/>
      <c r="B301" s="40"/>
      <c r="C301" s="41"/>
      <c r="D301" s="242" t="s">
        <v>197</v>
      </c>
      <c r="E301" s="41"/>
      <c r="F301" s="243" t="s">
        <v>6001</v>
      </c>
      <c r="G301" s="41"/>
      <c r="H301" s="41"/>
      <c r="I301" s="244"/>
      <c r="J301" s="41"/>
      <c r="K301" s="41"/>
      <c r="L301" s="45"/>
      <c r="M301" s="245"/>
      <c r="N301" s="246"/>
      <c r="O301" s="92"/>
      <c r="P301" s="92"/>
      <c r="Q301" s="92"/>
      <c r="R301" s="92"/>
      <c r="S301" s="92"/>
      <c r="T301" s="93"/>
      <c r="U301" s="39"/>
      <c r="V301" s="39"/>
      <c r="W301" s="39"/>
      <c r="X301" s="39"/>
      <c r="Y301" s="39"/>
      <c r="Z301" s="39"/>
      <c r="AA301" s="39"/>
      <c r="AB301" s="39"/>
      <c r="AC301" s="39"/>
      <c r="AD301" s="39"/>
      <c r="AE301" s="39"/>
      <c r="AT301" s="18" t="s">
        <v>197</v>
      </c>
      <c r="AU301" s="18" t="s">
        <v>80</v>
      </c>
    </row>
    <row r="302" s="2" customFormat="1" ht="16.5" customHeight="1">
      <c r="A302" s="39"/>
      <c r="B302" s="40"/>
      <c r="C302" s="228" t="s">
        <v>994</v>
      </c>
      <c r="D302" s="228" t="s">
        <v>191</v>
      </c>
      <c r="E302" s="229" t="s">
        <v>6003</v>
      </c>
      <c r="F302" s="230" t="s">
        <v>6004</v>
      </c>
      <c r="G302" s="231" t="s">
        <v>5752</v>
      </c>
      <c r="H302" s="232">
        <v>5</v>
      </c>
      <c r="I302" s="233"/>
      <c r="J302" s="234">
        <f>ROUND(I302*H302,2)</f>
        <v>0</v>
      </c>
      <c r="K302" s="235"/>
      <c r="L302" s="45"/>
      <c r="M302" s="236" t="s">
        <v>1</v>
      </c>
      <c r="N302" s="237" t="s">
        <v>38</v>
      </c>
      <c r="O302" s="92"/>
      <c r="P302" s="238">
        <f>O302*H302</f>
        <v>0</v>
      </c>
      <c r="Q302" s="238">
        <v>0</v>
      </c>
      <c r="R302" s="238">
        <f>Q302*H302</f>
        <v>0</v>
      </c>
      <c r="S302" s="238">
        <v>0</v>
      </c>
      <c r="T302" s="239">
        <f>S302*H302</f>
        <v>0</v>
      </c>
      <c r="U302" s="39"/>
      <c r="V302" s="39"/>
      <c r="W302" s="39"/>
      <c r="X302" s="39"/>
      <c r="Y302" s="39"/>
      <c r="Z302" s="39"/>
      <c r="AA302" s="39"/>
      <c r="AB302" s="39"/>
      <c r="AC302" s="39"/>
      <c r="AD302" s="39"/>
      <c r="AE302" s="39"/>
      <c r="AR302" s="240" t="s">
        <v>195</v>
      </c>
      <c r="AT302" s="240" t="s">
        <v>191</v>
      </c>
      <c r="AU302" s="240" t="s">
        <v>80</v>
      </c>
      <c r="AY302" s="18" t="s">
        <v>189</v>
      </c>
      <c r="BE302" s="241">
        <f>IF(N302="základní",J302,0)</f>
        <v>0</v>
      </c>
      <c r="BF302" s="241">
        <f>IF(N302="snížená",J302,0)</f>
        <v>0</v>
      </c>
      <c r="BG302" s="241">
        <f>IF(N302="zákl. přenesená",J302,0)</f>
        <v>0</v>
      </c>
      <c r="BH302" s="241">
        <f>IF(N302="sníž. přenesená",J302,0)</f>
        <v>0</v>
      </c>
      <c r="BI302" s="241">
        <f>IF(N302="nulová",J302,0)</f>
        <v>0</v>
      </c>
      <c r="BJ302" s="18" t="s">
        <v>80</v>
      </c>
      <c r="BK302" s="241">
        <f>ROUND(I302*H302,2)</f>
        <v>0</v>
      </c>
      <c r="BL302" s="18" t="s">
        <v>195</v>
      </c>
      <c r="BM302" s="240" t="s">
        <v>6005</v>
      </c>
    </row>
    <row r="303" s="2" customFormat="1">
      <c r="A303" s="39"/>
      <c r="B303" s="40"/>
      <c r="C303" s="41"/>
      <c r="D303" s="242" t="s">
        <v>197</v>
      </c>
      <c r="E303" s="41"/>
      <c r="F303" s="243" t="s">
        <v>6004</v>
      </c>
      <c r="G303" s="41"/>
      <c r="H303" s="41"/>
      <c r="I303" s="244"/>
      <c r="J303" s="41"/>
      <c r="K303" s="41"/>
      <c r="L303" s="45"/>
      <c r="M303" s="245"/>
      <c r="N303" s="246"/>
      <c r="O303" s="92"/>
      <c r="P303" s="92"/>
      <c r="Q303" s="92"/>
      <c r="R303" s="92"/>
      <c r="S303" s="92"/>
      <c r="T303" s="93"/>
      <c r="U303" s="39"/>
      <c r="V303" s="39"/>
      <c r="W303" s="39"/>
      <c r="X303" s="39"/>
      <c r="Y303" s="39"/>
      <c r="Z303" s="39"/>
      <c r="AA303" s="39"/>
      <c r="AB303" s="39"/>
      <c r="AC303" s="39"/>
      <c r="AD303" s="39"/>
      <c r="AE303" s="39"/>
      <c r="AT303" s="18" t="s">
        <v>197</v>
      </c>
      <c r="AU303" s="18" t="s">
        <v>80</v>
      </c>
    </row>
    <row r="304" s="2" customFormat="1" ht="16.5" customHeight="1">
      <c r="A304" s="39"/>
      <c r="B304" s="40"/>
      <c r="C304" s="228" t="s">
        <v>999</v>
      </c>
      <c r="D304" s="228" t="s">
        <v>191</v>
      </c>
      <c r="E304" s="229" t="s">
        <v>6006</v>
      </c>
      <c r="F304" s="230" t="s">
        <v>6007</v>
      </c>
      <c r="G304" s="231" t="s">
        <v>5752</v>
      </c>
      <c r="H304" s="232">
        <v>20</v>
      </c>
      <c r="I304" s="233"/>
      <c r="J304" s="234">
        <f>ROUND(I304*H304,2)</f>
        <v>0</v>
      </c>
      <c r="K304" s="235"/>
      <c r="L304" s="45"/>
      <c r="M304" s="236" t="s">
        <v>1</v>
      </c>
      <c r="N304" s="237" t="s">
        <v>38</v>
      </c>
      <c r="O304" s="92"/>
      <c r="P304" s="238">
        <f>O304*H304</f>
        <v>0</v>
      </c>
      <c r="Q304" s="238">
        <v>0</v>
      </c>
      <c r="R304" s="238">
        <f>Q304*H304</f>
        <v>0</v>
      </c>
      <c r="S304" s="238">
        <v>0</v>
      </c>
      <c r="T304" s="239">
        <f>S304*H304</f>
        <v>0</v>
      </c>
      <c r="U304" s="39"/>
      <c r="V304" s="39"/>
      <c r="W304" s="39"/>
      <c r="X304" s="39"/>
      <c r="Y304" s="39"/>
      <c r="Z304" s="39"/>
      <c r="AA304" s="39"/>
      <c r="AB304" s="39"/>
      <c r="AC304" s="39"/>
      <c r="AD304" s="39"/>
      <c r="AE304" s="39"/>
      <c r="AR304" s="240" t="s">
        <v>195</v>
      </c>
      <c r="AT304" s="240" t="s">
        <v>191</v>
      </c>
      <c r="AU304" s="240" t="s">
        <v>80</v>
      </c>
      <c r="AY304" s="18" t="s">
        <v>189</v>
      </c>
      <c r="BE304" s="241">
        <f>IF(N304="základní",J304,0)</f>
        <v>0</v>
      </c>
      <c r="BF304" s="241">
        <f>IF(N304="snížená",J304,0)</f>
        <v>0</v>
      </c>
      <c r="BG304" s="241">
        <f>IF(N304="zákl. přenesená",J304,0)</f>
        <v>0</v>
      </c>
      <c r="BH304" s="241">
        <f>IF(N304="sníž. přenesená",J304,0)</f>
        <v>0</v>
      </c>
      <c r="BI304" s="241">
        <f>IF(N304="nulová",J304,0)</f>
        <v>0</v>
      </c>
      <c r="BJ304" s="18" t="s">
        <v>80</v>
      </c>
      <c r="BK304" s="241">
        <f>ROUND(I304*H304,2)</f>
        <v>0</v>
      </c>
      <c r="BL304" s="18" t="s">
        <v>195</v>
      </c>
      <c r="BM304" s="240" t="s">
        <v>6008</v>
      </c>
    </row>
    <row r="305" s="2" customFormat="1">
      <c r="A305" s="39"/>
      <c r="B305" s="40"/>
      <c r="C305" s="41"/>
      <c r="D305" s="242" t="s">
        <v>197</v>
      </c>
      <c r="E305" s="41"/>
      <c r="F305" s="243" t="s">
        <v>6007</v>
      </c>
      <c r="G305" s="41"/>
      <c r="H305" s="41"/>
      <c r="I305" s="244"/>
      <c r="J305" s="41"/>
      <c r="K305" s="41"/>
      <c r="L305" s="45"/>
      <c r="M305" s="245"/>
      <c r="N305" s="246"/>
      <c r="O305" s="92"/>
      <c r="P305" s="92"/>
      <c r="Q305" s="92"/>
      <c r="R305" s="92"/>
      <c r="S305" s="92"/>
      <c r="T305" s="93"/>
      <c r="U305" s="39"/>
      <c r="V305" s="39"/>
      <c r="W305" s="39"/>
      <c r="X305" s="39"/>
      <c r="Y305" s="39"/>
      <c r="Z305" s="39"/>
      <c r="AA305" s="39"/>
      <c r="AB305" s="39"/>
      <c r="AC305" s="39"/>
      <c r="AD305" s="39"/>
      <c r="AE305" s="39"/>
      <c r="AT305" s="18" t="s">
        <v>197</v>
      </c>
      <c r="AU305" s="18" t="s">
        <v>80</v>
      </c>
    </row>
    <row r="306" s="2" customFormat="1" ht="16.5" customHeight="1">
      <c r="A306" s="39"/>
      <c r="B306" s="40"/>
      <c r="C306" s="228" t="s">
        <v>1008</v>
      </c>
      <c r="D306" s="228" t="s">
        <v>191</v>
      </c>
      <c r="E306" s="229" t="s">
        <v>6009</v>
      </c>
      <c r="F306" s="230" t="s">
        <v>6010</v>
      </c>
      <c r="G306" s="231" t="s">
        <v>5752</v>
      </c>
      <c r="H306" s="232">
        <v>5</v>
      </c>
      <c r="I306" s="233"/>
      <c r="J306" s="234">
        <f>ROUND(I306*H306,2)</f>
        <v>0</v>
      </c>
      <c r="K306" s="235"/>
      <c r="L306" s="45"/>
      <c r="M306" s="236" t="s">
        <v>1</v>
      </c>
      <c r="N306" s="237" t="s">
        <v>38</v>
      </c>
      <c r="O306" s="92"/>
      <c r="P306" s="238">
        <f>O306*H306</f>
        <v>0</v>
      </c>
      <c r="Q306" s="238">
        <v>0</v>
      </c>
      <c r="R306" s="238">
        <f>Q306*H306</f>
        <v>0</v>
      </c>
      <c r="S306" s="238">
        <v>0</v>
      </c>
      <c r="T306" s="239">
        <f>S306*H306</f>
        <v>0</v>
      </c>
      <c r="U306" s="39"/>
      <c r="V306" s="39"/>
      <c r="W306" s="39"/>
      <c r="X306" s="39"/>
      <c r="Y306" s="39"/>
      <c r="Z306" s="39"/>
      <c r="AA306" s="39"/>
      <c r="AB306" s="39"/>
      <c r="AC306" s="39"/>
      <c r="AD306" s="39"/>
      <c r="AE306" s="39"/>
      <c r="AR306" s="240" t="s">
        <v>195</v>
      </c>
      <c r="AT306" s="240" t="s">
        <v>191</v>
      </c>
      <c r="AU306" s="240" t="s">
        <v>80</v>
      </c>
      <c r="AY306" s="18" t="s">
        <v>189</v>
      </c>
      <c r="BE306" s="241">
        <f>IF(N306="základní",J306,0)</f>
        <v>0</v>
      </c>
      <c r="BF306" s="241">
        <f>IF(N306="snížená",J306,0)</f>
        <v>0</v>
      </c>
      <c r="BG306" s="241">
        <f>IF(N306="zákl. přenesená",J306,0)</f>
        <v>0</v>
      </c>
      <c r="BH306" s="241">
        <f>IF(N306="sníž. přenesená",J306,0)</f>
        <v>0</v>
      </c>
      <c r="BI306" s="241">
        <f>IF(N306="nulová",J306,0)</f>
        <v>0</v>
      </c>
      <c r="BJ306" s="18" t="s">
        <v>80</v>
      </c>
      <c r="BK306" s="241">
        <f>ROUND(I306*H306,2)</f>
        <v>0</v>
      </c>
      <c r="BL306" s="18" t="s">
        <v>195</v>
      </c>
      <c r="BM306" s="240" t="s">
        <v>6011</v>
      </c>
    </row>
    <row r="307" s="2" customFormat="1">
      <c r="A307" s="39"/>
      <c r="B307" s="40"/>
      <c r="C307" s="41"/>
      <c r="D307" s="242" t="s">
        <v>197</v>
      </c>
      <c r="E307" s="41"/>
      <c r="F307" s="243" t="s">
        <v>6010</v>
      </c>
      <c r="G307" s="41"/>
      <c r="H307" s="41"/>
      <c r="I307" s="244"/>
      <c r="J307" s="41"/>
      <c r="K307" s="41"/>
      <c r="L307" s="45"/>
      <c r="M307" s="245"/>
      <c r="N307" s="246"/>
      <c r="O307" s="92"/>
      <c r="P307" s="92"/>
      <c r="Q307" s="92"/>
      <c r="R307" s="92"/>
      <c r="S307" s="92"/>
      <c r="T307" s="93"/>
      <c r="U307" s="39"/>
      <c r="V307" s="39"/>
      <c r="W307" s="39"/>
      <c r="X307" s="39"/>
      <c r="Y307" s="39"/>
      <c r="Z307" s="39"/>
      <c r="AA307" s="39"/>
      <c r="AB307" s="39"/>
      <c r="AC307" s="39"/>
      <c r="AD307" s="39"/>
      <c r="AE307" s="39"/>
      <c r="AT307" s="18" t="s">
        <v>197</v>
      </c>
      <c r="AU307" s="18" t="s">
        <v>80</v>
      </c>
    </row>
    <row r="308" s="2" customFormat="1" ht="16.5" customHeight="1">
      <c r="A308" s="39"/>
      <c r="B308" s="40"/>
      <c r="C308" s="228" t="s">
        <v>1013</v>
      </c>
      <c r="D308" s="228" t="s">
        <v>191</v>
      </c>
      <c r="E308" s="229" t="s">
        <v>6012</v>
      </c>
      <c r="F308" s="230" t="s">
        <v>6013</v>
      </c>
      <c r="G308" s="231" t="s">
        <v>5752</v>
      </c>
      <c r="H308" s="232">
        <v>6</v>
      </c>
      <c r="I308" s="233"/>
      <c r="J308" s="234">
        <f>ROUND(I308*H308,2)</f>
        <v>0</v>
      </c>
      <c r="K308" s="235"/>
      <c r="L308" s="45"/>
      <c r="M308" s="236" t="s">
        <v>1</v>
      </c>
      <c r="N308" s="237" t="s">
        <v>38</v>
      </c>
      <c r="O308" s="92"/>
      <c r="P308" s="238">
        <f>O308*H308</f>
        <v>0</v>
      </c>
      <c r="Q308" s="238">
        <v>0</v>
      </c>
      <c r="R308" s="238">
        <f>Q308*H308</f>
        <v>0</v>
      </c>
      <c r="S308" s="238">
        <v>0</v>
      </c>
      <c r="T308" s="239">
        <f>S308*H308</f>
        <v>0</v>
      </c>
      <c r="U308" s="39"/>
      <c r="V308" s="39"/>
      <c r="W308" s="39"/>
      <c r="X308" s="39"/>
      <c r="Y308" s="39"/>
      <c r="Z308" s="39"/>
      <c r="AA308" s="39"/>
      <c r="AB308" s="39"/>
      <c r="AC308" s="39"/>
      <c r="AD308" s="39"/>
      <c r="AE308" s="39"/>
      <c r="AR308" s="240" t="s">
        <v>195</v>
      </c>
      <c r="AT308" s="240" t="s">
        <v>191</v>
      </c>
      <c r="AU308" s="240" t="s">
        <v>80</v>
      </c>
      <c r="AY308" s="18" t="s">
        <v>189</v>
      </c>
      <c r="BE308" s="241">
        <f>IF(N308="základní",J308,0)</f>
        <v>0</v>
      </c>
      <c r="BF308" s="241">
        <f>IF(N308="snížená",J308,0)</f>
        <v>0</v>
      </c>
      <c r="BG308" s="241">
        <f>IF(N308="zákl. přenesená",J308,0)</f>
        <v>0</v>
      </c>
      <c r="BH308" s="241">
        <f>IF(N308="sníž. přenesená",J308,0)</f>
        <v>0</v>
      </c>
      <c r="BI308" s="241">
        <f>IF(N308="nulová",J308,0)</f>
        <v>0</v>
      </c>
      <c r="BJ308" s="18" t="s">
        <v>80</v>
      </c>
      <c r="BK308" s="241">
        <f>ROUND(I308*H308,2)</f>
        <v>0</v>
      </c>
      <c r="BL308" s="18" t="s">
        <v>195</v>
      </c>
      <c r="BM308" s="240" t="s">
        <v>6014</v>
      </c>
    </row>
    <row r="309" s="2" customFormat="1">
      <c r="A309" s="39"/>
      <c r="B309" s="40"/>
      <c r="C309" s="41"/>
      <c r="D309" s="242" t="s">
        <v>197</v>
      </c>
      <c r="E309" s="41"/>
      <c r="F309" s="243" t="s">
        <v>6013</v>
      </c>
      <c r="G309" s="41"/>
      <c r="H309" s="41"/>
      <c r="I309" s="244"/>
      <c r="J309" s="41"/>
      <c r="K309" s="41"/>
      <c r="L309" s="45"/>
      <c r="M309" s="245"/>
      <c r="N309" s="246"/>
      <c r="O309" s="92"/>
      <c r="P309" s="92"/>
      <c r="Q309" s="92"/>
      <c r="R309" s="92"/>
      <c r="S309" s="92"/>
      <c r="T309" s="93"/>
      <c r="U309" s="39"/>
      <c r="V309" s="39"/>
      <c r="W309" s="39"/>
      <c r="X309" s="39"/>
      <c r="Y309" s="39"/>
      <c r="Z309" s="39"/>
      <c r="AA309" s="39"/>
      <c r="AB309" s="39"/>
      <c r="AC309" s="39"/>
      <c r="AD309" s="39"/>
      <c r="AE309" s="39"/>
      <c r="AT309" s="18" t="s">
        <v>197</v>
      </c>
      <c r="AU309" s="18" t="s">
        <v>80</v>
      </c>
    </row>
    <row r="310" s="2" customFormat="1" ht="16.5" customHeight="1">
      <c r="A310" s="39"/>
      <c r="B310" s="40"/>
      <c r="C310" s="228" t="s">
        <v>1022</v>
      </c>
      <c r="D310" s="228" t="s">
        <v>191</v>
      </c>
      <c r="E310" s="229" t="s">
        <v>6015</v>
      </c>
      <c r="F310" s="230" t="s">
        <v>6016</v>
      </c>
      <c r="G310" s="231" t="s">
        <v>5752</v>
      </c>
      <c r="H310" s="232">
        <v>14</v>
      </c>
      <c r="I310" s="233"/>
      <c r="J310" s="234">
        <f>ROUND(I310*H310,2)</f>
        <v>0</v>
      </c>
      <c r="K310" s="235"/>
      <c r="L310" s="45"/>
      <c r="M310" s="236" t="s">
        <v>1</v>
      </c>
      <c r="N310" s="237" t="s">
        <v>38</v>
      </c>
      <c r="O310" s="92"/>
      <c r="P310" s="238">
        <f>O310*H310</f>
        <v>0</v>
      </c>
      <c r="Q310" s="238">
        <v>0</v>
      </c>
      <c r="R310" s="238">
        <f>Q310*H310</f>
        <v>0</v>
      </c>
      <c r="S310" s="238">
        <v>0</v>
      </c>
      <c r="T310" s="239">
        <f>S310*H310</f>
        <v>0</v>
      </c>
      <c r="U310" s="39"/>
      <c r="V310" s="39"/>
      <c r="W310" s="39"/>
      <c r="X310" s="39"/>
      <c r="Y310" s="39"/>
      <c r="Z310" s="39"/>
      <c r="AA310" s="39"/>
      <c r="AB310" s="39"/>
      <c r="AC310" s="39"/>
      <c r="AD310" s="39"/>
      <c r="AE310" s="39"/>
      <c r="AR310" s="240" t="s">
        <v>195</v>
      </c>
      <c r="AT310" s="240" t="s">
        <v>191</v>
      </c>
      <c r="AU310" s="240" t="s">
        <v>80</v>
      </c>
      <c r="AY310" s="18" t="s">
        <v>189</v>
      </c>
      <c r="BE310" s="241">
        <f>IF(N310="základní",J310,0)</f>
        <v>0</v>
      </c>
      <c r="BF310" s="241">
        <f>IF(N310="snížená",J310,0)</f>
        <v>0</v>
      </c>
      <c r="BG310" s="241">
        <f>IF(N310="zákl. přenesená",J310,0)</f>
        <v>0</v>
      </c>
      <c r="BH310" s="241">
        <f>IF(N310="sníž. přenesená",J310,0)</f>
        <v>0</v>
      </c>
      <c r="BI310" s="241">
        <f>IF(N310="nulová",J310,0)</f>
        <v>0</v>
      </c>
      <c r="BJ310" s="18" t="s">
        <v>80</v>
      </c>
      <c r="BK310" s="241">
        <f>ROUND(I310*H310,2)</f>
        <v>0</v>
      </c>
      <c r="BL310" s="18" t="s">
        <v>195</v>
      </c>
      <c r="BM310" s="240" t="s">
        <v>6017</v>
      </c>
    </row>
    <row r="311" s="2" customFormat="1">
      <c r="A311" s="39"/>
      <c r="B311" s="40"/>
      <c r="C311" s="41"/>
      <c r="D311" s="242" t="s">
        <v>197</v>
      </c>
      <c r="E311" s="41"/>
      <c r="F311" s="243" t="s">
        <v>6016</v>
      </c>
      <c r="G311" s="41"/>
      <c r="H311" s="41"/>
      <c r="I311" s="244"/>
      <c r="J311" s="41"/>
      <c r="K311" s="41"/>
      <c r="L311" s="45"/>
      <c r="M311" s="245"/>
      <c r="N311" s="246"/>
      <c r="O311" s="92"/>
      <c r="P311" s="92"/>
      <c r="Q311" s="92"/>
      <c r="R311" s="92"/>
      <c r="S311" s="92"/>
      <c r="T311" s="93"/>
      <c r="U311" s="39"/>
      <c r="V311" s="39"/>
      <c r="W311" s="39"/>
      <c r="X311" s="39"/>
      <c r="Y311" s="39"/>
      <c r="Z311" s="39"/>
      <c r="AA311" s="39"/>
      <c r="AB311" s="39"/>
      <c r="AC311" s="39"/>
      <c r="AD311" s="39"/>
      <c r="AE311" s="39"/>
      <c r="AT311" s="18" t="s">
        <v>197</v>
      </c>
      <c r="AU311" s="18" t="s">
        <v>80</v>
      </c>
    </row>
    <row r="312" s="2" customFormat="1" ht="16.5" customHeight="1">
      <c r="A312" s="39"/>
      <c r="B312" s="40"/>
      <c r="C312" s="228" t="s">
        <v>1026</v>
      </c>
      <c r="D312" s="228" t="s">
        <v>191</v>
      </c>
      <c r="E312" s="229" t="s">
        <v>6018</v>
      </c>
      <c r="F312" s="230" t="s">
        <v>6019</v>
      </c>
      <c r="G312" s="231" t="s">
        <v>5752</v>
      </c>
      <c r="H312" s="232">
        <v>4</v>
      </c>
      <c r="I312" s="233"/>
      <c r="J312" s="234">
        <f>ROUND(I312*H312,2)</f>
        <v>0</v>
      </c>
      <c r="K312" s="235"/>
      <c r="L312" s="45"/>
      <c r="M312" s="236" t="s">
        <v>1</v>
      </c>
      <c r="N312" s="237" t="s">
        <v>38</v>
      </c>
      <c r="O312" s="92"/>
      <c r="P312" s="238">
        <f>O312*H312</f>
        <v>0</v>
      </c>
      <c r="Q312" s="238">
        <v>0</v>
      </c>
      <c r="R312" s="238">
        <f>Q312*H312</f>
        <v>0</v>
      </c>
      <c r="S312" s="238">
        <v>0</v>
      </c>
      <c r="T312" s="239">
        <f>S312*H312</f>
        <v>0</v>
      </c>
      <c r="U312" s="39"/>
      <c r="V312" s="39"/>
      <c r="W312" s="39"/>
      <c r="X312" s="39"/>
      <c r="Y312" s="39"/>
      <c r="Z312" s="39"/>
      <c r="AA312" s="39"/>
      <c r="AB312" s="39"/>
      <c r="AC312" s="39"/>
      <c r="AD312" s="39"/>
      <c r="AE312" s="39"/>
      <c r="AR312" s="240" t="s">
        <v>195</v>
      </c>
      <c r="AT312" s="240" t="s">
        <v>191</v>
      </c>
      <c r="AU312" s="240" t="s">
        <v>80</v>
      </c>
      <c r="AY312" s="18" t="s">
        <v>189</v>
      </c>
      <c r="BE312" s="241">
        <f>IF(N312="základní",J312,0)</f>
        <v>0</v>
      </c>
      <c r="BF312" s="241">
        <f>IF(N312="snížená",J312,0)</f>
        <v>0</v>
      </c>
      <c r="BG312" s="241">
        <f>IF(N312="zákl. přenesená",J312,0)</f>
        <v>0</v>
      </c>
      <c r="BH312" s="241">
        <f>IF(N312="sníž. přenesená",J312,0)</f>
        <v>0</v>
      </c>
      <c r="BI312" s="241">
        <f>IF(N312="nulová",J312,0)</f>
        <v>0</v>
      </c>
      <c r="BJ312" s="18" t="s">
        <v>80</v>
      </c>
      <c r="BK312" s="241">
        <f>ROUND(I312*H312,2)</f>
        <v>0</v>
      </c>
      <c r="BL312" s="18" t="s">
        <v>195</v>
      </c>
      <c r="BM312" s="240" t="s">
        <v>6020</v>
      </c>
    </row>
    <row r="313" s="2" customFormat="1">
      <c r="A313" s="39"/>
      <c r="B313" s="40"/>
      <c r="C313" s="41"/>
      <c r="D313" s="242" t="s">
        <v>197</v>
      </c>
      <c r="E313" s="41"/>
      <c r="F313" s="243" t="s">
        <v>6019</v>
      </c>
      <c r="G313" s="41"/>
      <c r="H313" s="41"/>
      <c r="I313" s="244"/>
      <c r="J313" s="41"/>
      <c r="K313" s="41"/>
      <c r="L313" s="45"/>
      <c r="M313" s="245"/>
      <c r="N313" s="246"/>
      <c r="O313" s="92"/>
      <c r="P313" s="92"/>
      <c r="Q313" s="92"/>
      <c r="R313" s="92"/>
      <c r="S313" s="92"/>
      <c r="T313" s="93"/>
      <c r="U313" s="39"/>
      <c r="V313" s="39"/>
      <c r="W313" s="39"/>
      <c r="X313" s="39"/>
      <c r="Y313" s="39"/>
      <c r="Z313" s="39"/>
      <c r="AA313" s="39"/>
      <c r="AB313" s="39"/>
      <c r="AC313" s="39"/>
      <c r="AD313" s="39"/>
      <c r="AE313" s="39"/>
      <c r="AT313" s="18" t="s">
        <v>197</v>
      </c>
      <c r="AU313" s="18" t="s">
        <v>80</v>
      </c>
    </row>
    <row r="314" s="2" customFormat="1" ht="16.5" customHeight="1">
      <c r="A314" s="39"/>
      <c r="B314" s="40"/>
      <c r="C314" s="228" t="s">
        <v>1031</v>
      </c>
      <c r="D314" s="228" t="s">
        <v>191</v>
      </c>
      <c r="E314" s="229" t="s">
        <v>6021</v>
      </c>
      <c r="F314" s="230" t="s">
        <v>6022</v>
      </c>
      <c r="G314" s="231" t="s">
        <v>5752</v>
      </c>
      <c r="H314" s="232">
        <v>4</v>
      </c>
      <c r="I314" s="233"/>
      <c r="J314" s="234">
        <f>ROUND(I314*H314,2)</f>
        <v>0</v>
      </c>
      <c r="K314" s="235"/>
      <c r="L314" s="45"/>
      <c r="M314" s="236" t="s">
        <v>1</v>
      </c>
      <c r="N314" s="237" t="s">
        <v>38</v>
      </c>
      <c r="O314" s="92"/>
      <c r="P314" s="238">
        <f>O314*H314</f>
        <v>0</v>
      </c>
      <c r="Q314" s="238">
        <v>0</v>
      </c>
      <c r="R314" s="238">
        <f>Q314*H314</f>
        <v>0</v>
      </c>
      <c r="S314" s="238">
        <v>0</v>
      </c>
      <c r="T314" s="239">
        <f>S314*H314</f>
        <v>0</v>
      </c>
      <c r="U314" s="39"/>
      <c r="V314" s="39"/>
      <c r="W314" s="39"/>
      <c r="X314" s="39"/>
      <c r="Y314" s="39"/>
      <c r="Z314" s="39"/>
      <c r="AA314" s="39"/>
      <c r="AB314" s="39"/>
      <c r="AC314" s="39"/>
      <c r="AD314" s="39"/>
      <c r="AE314" s="39"/>
      <c r="AR314" s="240" t="s">
        <v>195</v>
      </c>
      <c r="AT314" s="240" t="s">
        <v>191</v>
      </c>
      <c r="AU314" s="240" t="s">
        <v>80</v>
      </c>
      <c r="AY314" s="18" t="s">
        <v>189</v>
      </c>
      <c r="BE314" s="241">
        <f>IF(N314="základní",J314,0)</f>
        <v>0</v>
      </c>
      <c r="BF314" s="241">
        <f>IF(N314="snížená",J314,0)</f>
        <v>0</v>
      </c>
      <c r="BG314" s="241">
        <f>IF(N314="zákl. přenesená",J314,0)</f>
        <v>0</v>
      </c>
      <c r="BH314" s="241">
        <f>IF(N314="sníž. přenesená",J314,0)</f>
        <v>0</v>
      </c>
      <c r="BI314" s="241">
        <f>IF(N314="nulová",J314,0)</f>
        <v>0</v>
      </c>
      <c r="BJ314" s="18" t="s">
        <v>80</v>
      </c>
      <c r="BK314" s="241">
        <f>ROUND(I314*H314,2)</f>
        <v>0</v>
      </c>
      <c r="BL314" s="18" t="s">
        <v>195</v>
      </c>
      <c r="BM314" s="240" t="s">
        <v>6023</v>
      </c>
    </row>
    <row r="315" s="2" customFormat="1">
      <c r="A315" s="39"/>
      <c r="B315" s="40"/>
      <c r="C315" s="41"/>
      <c r="D315" s="242" t="s">
        <v>197</v>
      </c>
      <c r="E315" s="41"/>
      <c r="F315" s="243" t="s">
        <v>6022</v>
      </c>
      <c r="G315" s="41"/>
      <c r="H315" s="41"/>
      <c r="I315" s="244"/>
      <c r="J315" s="41"/>
      <c r="K315" s="41"/>
      <c r="L315" s="45"/>
      <c r="M315" s="245"/>
      <c r="N315" s="246"/>
      <c r="O315" s="92"/>
      <c r="P315" s="92"/>
      <c r="Q315" s="92"/>
      <c r="R315" s="92"/>
      <c r="S315" s="92"/>
      <c r="T315" s="93"/>
      <c r="U315" s="39"/>
      <c r="V315" s="39"/>
      <c r="W315" s="39"/>
      <c r="X315" s="39"/>
      <c r="Y315" s="39"/>
      <c r="Z315" s="39"/>
      <c r="AA315" s="39"/>
      <c r="AB315" s="39"/>
      <c r="AC315" s="39"/>
      <c r="AD315" s="39"/>
      <c r="AE315" s="39"/>
      <c r="AT315" s="18" t="s">
        <v>197</v>
      </c>
      <c r="AU315" s="18" t="s">
        <v>80</v>
      </c>
    </row>
    <row r="316" s="2" customFormat="1" ht="16.5" customHeight="1">
      <c r="A316" s="39"/>
      <c r="B316" s="40"/>
      <c r="C316" s="228" t="s">
        <v>1044</v>
      </c>
      <c r="D316" s="228" t="s">
        <v>191</v>
      </c>
      <c r="E316" s="229" t="s">
        <v>6024</v>
      </c>
      <c r="F316" s="230" t="s">
        <v>6025</v>
      </c>
      <c r="G316" s="231" t="s">
        <v>5752</v>
      </c>
      <c r="H316" s="232">
        <v>8</v>
      </c>
      <c r="I316" s="233"/>
      <c r="J316" s="234">
        <f>ROUND(I316*H316,2)</f>
        <v>0</v>
      </c>
      <c r="K316" s="235"/>
      <c r="L316" s="45"/>
      <c r="M316" s="236" t="s">
        <v>1</v>
      </c>
      <c r="N316" s="237" t="s">
        <v>38</v>
      </c>
      <c r="O316" s="92"/>
      <c r="P316" s="238">
        <f>O316*H316</f>
        <v>0</v>
      </c>
      <c r="Q316" s="238">
        <v>0</v>
      </c>
      <c r="R316" s="238">
        <f>Q316*H316</f>
        <v>0</v>
      </c>
      <c r="S316" s="238">
        <v>0</v>
      </c>
      <c r="T316" s="239">
        <f>S316*H316</f>
        <v>0</v>
      </c>
      <c r="U316" s="39"/>
      <c r="V316" s="39"/>
      <c r="W316" s="39"/>
      <c r="X316" s="39"/>
      <c r="Y316" s="39"/>
      <c r="Z316" s="39"/>
      <c r="AA316" s="39"/>
      <c r="AB316" s="39"/>
      <c r="AC316" s="39"/>
      <c r="AD316" s="39"/>
      <c r="AE316" s="39"/>
      <c r="AR316" s="240" t="s">
        <v>195</v>
      </c>
      <c r="AT316" s="240" t="s">
        <v>191</v>
      </c>
      <c r="AU316" s="240" t="s">
        <v>80</v>
      </c>
      <c r="AY316" s="18" t="s">
        <v>189</v>
      </c>
      <c r="BE316" s="241">
        <f>IF(N316="základní",J316,0)</f>
        <v>0</v>
      </c>
      <c r="BF316" s="241">
        <f>IF(N316="snížená",J316,0)</f>
        <v>0</v>
      </c>
      <c r="BG316" s="241">
        <f>IF(N316="zákl. přenesená",J316,0)</f>
        <v>0</v>
      </c>
      <c r="BH316" s="241">
        <f>IF(N316="sníž. přenesená",J316,0)</f>
        <v>0</v>
      </c>
      <c r="BI316" s="241">
        <f>IF(N316="nulová",J316,0)</f>
        <v>0</v>
      </c>
      <c r="BJ316" s="18" t="s">
        <v>80</v>
      </c>
      <c r="BK316" s="241">
        <f>ROUND(I316*H316,2)</f>
        <v>0</v>
      </c>
      <c r="BL316" s="18" t="s">
        <v>195</v>
      </c>
      <c r="BM316" s="240" t="s">
        <v>6026</v>
      </c>
    </row>
    <row r="317" s="2" customFormat="1">
      <c r="A317" s="39"/>
      <c r="B317" s="40"/>
      <c r="C317" s="41"/>
      <c r="D317" s="242" t="s">
        <v>197</v>
      </c>
      <c r="E317" s="41"/>
      <c r="F317" s="243" t="s">
        <v>6025</v>
      </c>
      <c r="G317" s="41"/>
      <c r="H317" s="41"/>
      <c r="I317" s="244"/>
      <c r="J317" s="41"/>
      <c r="K317" s="41"/>
      <c r="L317" s="45"/>
      <c r="M317" s="245"/>
      <c r="N317" s="246"/>
      <c r="O317" s="92"/>
      <c r="P317" s="92"/>
      <c r="Q317" s="92"/>
      <c r="R317" s="92"/>
      <c r="S317" s="92"/>
      <c r="T317" s="93"/>
      <c r="U317" s="39"/>
      <c r="V317" s="39"/>
      <c r="W317" s="39"/>
      <c r="X317" s="39"/>
      <c r="Y317" s="39"/>
      <c r="Z317" s="39"/>
      <c r="AA317" s="39"/>
      <c r="AB317" s="39"/>
      <c r="AC317" s="39"/>
      <c r="AD317" s="39"/>
      <c r="AE317" s="39"/>
      <c r="AT317" s="18" t="s">
        <v>197</v>
      </c>
      <c r="AU317" s="18" t="s">
        <v>80</v>
      </c>
    </row>
    <row r="318" s="2" customFormat="1" ht="16.5" customHeight="1">
      <c r="A318" s="39"/>
      <c r="B318" s="40"/>
      <c r="C318" s="228" t="s">
        <v>1049</v>
      </c>
      <c r="D318" s="228" t="s">
        <v>191</v>
      </c>
      <c r="E318" s="229" t="s">
        <v>6027</v>
      </c>
      <c r="F318" s="230" t="s">
        <v>6028</v>
      </c>
      <c r="G318" s="231" t="s">
        <v>5752</v>
      </c>
      <c r="H318" s="232">
        <v>3</v>
      </c>
      <c r="I318" s="233"/>
      <c r="J318" s="234">
        <f>ROUND(I318*H318,2)</f>
        <v>0</v>
      </c>
      <c r="K318" s="235"/>
      <c r="L318" s="45"/>
      <c r="M318" s="236" t="s">
        <v>1</v>
      </c>
      <c r="N318" s="237" t="s">
        <v>38</v>
      </c>
      <c r="O318" s="92"/>
      <c r="P318" s="238">
        <f>O318*H318</f>
        <v>0</v>
      </c>
      <c r="Q318" s="238">
        <v>0</v>
      </c>
      <c r="R318" s="238">
        <f>Q318*H318</f>
        <v>0</v>
      </c>
      <c r="S318" s="238">
        <v>0</v>
      </c>
      <c r="T318" s="239">
        <f>S318*H318</f>
        <v>0</v>
      </c>
      <c r="U318" s="39"/>
      <c r="V318" s="39"/>
      <c r="W318" s="39"/>
      <c r="X318" s="39"/>
      <c r="Y318" s="39"/>
      <c r="Z318" s="39"/>
      <c r="AA318" s="39"/>
      <c r="AB318" s="39"/>
      <c r="AC318" s="39"/>
      <c r="AD318" s="39"/>
      <c r="AE318" s="39"/>
      <c r="AR318" s="240" t="s">
        <v>195</v>
      </c>
      <c r="AT318" s="240" t="s">
        <v>191</v>
      </c>
      <c r="AU318" s="240" t="s">
        <v>80</v>
      </c>
      <c r="AY318" s="18" t="s">
        <v>189</v>
      </c>
      <c r="BE318" s="241">
        <f>IF(N318="základní",J318,0)</f>
        <v>0</v>
      </c>
      <c r="BF318" s="241">
        <f>IF(N318="snížená",J318,0)</f>
        <v>0</v>
      </c>
      <c r="BG318" s="241">
        <f>IF(N318="zákl. přenesená",J318,0)</f>
        <v>0</v>
      </c>
      <c r="BH318" s="241">
        <f>IF(N318="sníž. přenesená",J318,0)</f>
        <v>0</v>
      </c>
      <c r="BI318" s="241">
        <f>IF(N318="nulová",J318,0)</f>
        <v>0</v>
      </c>
      <c r="BJ318" s="18" t="s">
        <v>80</v>
      </c>
      <c r="BK318" s="241">
        <f>ROUND(I318*H318,2)</f>
        <v>0</v>
      </c>
      <c r="BL318" s="18" t="s">
        <v>195</v>
      </c>
      <c r="BM318" s="240" t="s">
        <v>6029</v>
      </c>
    </row>
    <row r="319" s="2" customFormat="1">
      <c r="A319" s="39"/>
      <c r="B319" s="40"/>
      <c r="C319" s="41"/>
      <c r="D319" s="242" t="s">
        <v>197</v>
      </c>
      <c r="E319" s="41"/>
      <c r="F319" s="243" t="s">
        <v>6028</v>
      </c>
      <c r="G319" s="41"/>
      <c r="H319" s="41"/>
      <c r="I319" s="244"/>
      <c r="J319" s="41"/>
      <c r="K319" s="41"/>
      <c r="L319" s="45"/>
      <c r="M319" s="245"/>
      <c r="N319" s="246"/>
      <c r="O319" s="92"/>
      <c r="P319" s="92"/>
      <c r="Q319" s="92"/>
      <c r="R319" s="92"/>
      <c r="S319" s="92"/>
      <c r="T319" s="93"/>
      <c r="U319" s="39"/>
      <c r="V319" s="39"/>
      <c r="W319" s="39"/>
      <c r="X319" s="39"/>
      <c r="Y319" s="39"/>
      <c r="Z319" s="39"/>
      <c r="AA319" s="39"/>
      <c r="AB319" s="39"/>
      <c r="AC319" s="39"/>
      <c r="AD319" s="39"/>
      <c r="AE319" s="39"/>
      <c r="AT319" s="18" t="s">
        <v>197</v>
      </c>
      <c r="AU319" s="18" t="s">
        <v>80</v>
      </c>
    </row>
    <row r="320" s="2" customFormat="1" ht="16.5" customHeight="1">
      <c r="A320" s="39"/>
      <c r="B320" s="40"/>
      <c r="C320" s="228" t="s">
        <v>1060</v>
      </c>
      <c r="D320" s="228" t="s">
        <v>191</v>
      </c>
      <c r="E320" s="229" t="s">
        <v>6030</v>
      </c>
      <c r="F320" s="230" t="s">
        <v>6031</v>
      </c>
      <c r="G320" s="231" t="s">
        <v>466</v>
      </c>
      <c r="H320" s="232">
        <v>22</v>
      </c>
      <c r="I320" s="233"/>
      <c r="J320" s="234">
        <f>ROUND(I320*H320,2)</f>
        <v>0</v>
      </c>
      <c r="K320" s="235"/>
      <c r="L320" s="45"/>
      <c r="M320" s="236" t="s">
        <v>1</v>
      </c>
      <c r="N320" s="237" t="s">
        <v>38</v>
      </c>
      <c r="O320" s="92"/>
      <c r="P320" s="238">
        <f>O320*H320</f>
        <v>0</v>
      </c>
      <c r="Q320" s="238">
        <v>0</v>
      </c>
      <c r="R320" s="238">
        <f>Q320*H320</f>
        <v>0</v>
      </c>
      <c r="S320" s="238">
        <v>0</v>
      </c>
      <c r="T320" s="239">
        <f>S320*H320</f>
        <v>0</v>
      </c>
      <c r="U320" s="39"/>
      <c r="V320" s="39"/>
      <c r="W320" s="39"/>
      <c r="X320" s="39"/>
      <c r="Y320" s="39"/>
      <c r="Z320" s="39"/>
      <c r="AA320" s="39"/>
      <c r="AB320" s="39"/>
      <c r="AC320" s="39"/>
      <c r="AD320" s="39"/>
      <c r="AE320" s="39"/>
      <c r="AR320" s="240" t="s">
        <v>195</v>
      </c>
      <c r="AT320" s="240" t="s">
        <v>191</v>
      </c>
      <c r="AU320" s="240" t="s">
        <v>80</v>
      </c>
      <c r="AY320" s="18" t="s">
        <v>189</v>
      </c>
      <c r="BE320" s="241">
        <f>IF(N320="základní",J320,0)</f>
        <v>0</v>
      </c>
      <c r="BF320" s="241">
        <f>IF(N320="snížená",J320,0)</f>
        <v>0</v>
      </c>
      <c r="BG320" s="241">
        <f>IF(N320="zákl. přenesená",J320,0)</f>
        <v>0</v>
      </c>
      <c r="BH320" s="241">
        <f>IF(N320="sníž. přenesená",J320,0)</f>
        <v>0</v>
      </c>
      <c r="BI320" s="241">
        <f>IF(N320="nulová",J320,0)</f>
        <v>0</v>
      </c>
      <c r="BJ320" s="18" t="s">
        <v>80</v>
      </c>
      <c r="BK320" s="241">
        <f>ROUND(I320*H320,2)</f>
        <v>0</v>
      </c>
      <c r="BL320" s="18" t="s">
        <v>195</v>
      </c>
      <c r="BM320" s="240" t="s">
        <v>6032</v>
      </c>
    </row>
    <row r="321" s="2" customFormat="1">
      <c r="A321" s="39"/>
      <c r="B321" s="40"/>
      <c r="C321" s="41"/>
      <c r="D321" s="242" t="s">
        <v>197</v>
      </c>
      <c r="E321" s="41"/>
      <c r="F321" s="243" t="s">
        <v>6031</v>
      </c>
      <c r="G321" s="41"/>
      <c r="H321" s="41"/>
      <c r="I321" s="244"/>
      <c r="J321" s="41"/>
      <c r="K321" s="41"/>
      <c r="L321" s="45"/>
      <c r="M321" s="245"/>
      <c r="N321" s="246"/>
      <c r="O321" s="92"/>
      <c r="P321" s="92"/>
      <c r="Q321" s="92"/>
      <c r="R321" s="92"/>
      <c r="S321" s="92"/>
      <c r="T321" s="93"/>
      <c r="U321" s="39"/>
      <c r="V321" s="39"/>
      <c r="W321" s="39"/>
      <c r="X321" s="39"/>
      <c r="Y321" s="39"/>
      <c r="Z321" s="39"/>
      <c r="AA321" s="39"/>
      <c r="AB321" s="39"/>
      <c r="AC321" s="39"/>
      <c r="AD321" s="39"/>
      <c r="AE321" s="39"/>
      <c r="AT321" s="18" t="s">
        <v>197</v>
      </c>
      <c r="AU321" s="18" t="s">
        <v>80</v>
      </c>
    </row>
    <row r="322" s="14" customFormat="1">
      <c r="A322" s="14"/>
      <c r="B322" s="259"/>
      <c r="C322" s="260"/>
      <c r="D322" s="242" t="s">
        <v>200</v>
      </c>
      <c r="E322" s="261" t="s">
        <v>1</v>
      </c>
      <c r="F322" s="262" t="s">
        <v>5783</v>
      </c>
      <c r="G322" s="260"/>
      <c r="H322" s="263">
        <v>22</v>
      </c>
      <c r="I322" s="264"/>
      <c r="J322" s="260"/>
      <c r="K322" s="260"/>
      <c r="L322" s="265"/>
      <c r="M322" s="266"/>
      <c r="N322" s="267"/>
      <c r="O322" s="267"/>
      <c r="P322" s="267"/>
      <c r="Q322" s="267"/>
      <c r="R322" s="267"/>
      <c r="S322" s="267"/>
      <c r="T322" s="268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T322" s="269" t="s">
        <v>200</v>
      </c>
      <c r="AU322" s="269" t="s">
        <v>80</v>
      </c>
      <c r="AV322" s="14" t="s">
        <v>82</v>
      </c>
      <c r="AW322" s="14" t="s">
        <v>30</v>
      </c>
      <c r="AX322" s="14" t="s">
        <v>80</v>
      </c>
      <c r="AY322" s="269" t="s">
        <v>189</v>
      </c>
    </row>
    <row r="323" s="2" customFormat="1" ht="16.5" customHeight="1">
      <c r="A323" s="39"/>
      <c r="B323" s="40"/>
      <c r="C323" s="228" t="s">
        <v>1066</v>
      </c>
      <c r="D323" s="228" t="s">
        <v>191</v>
      </c>
      <c r="E323" s="229" t="s">
        <v>6033</v>
      </c>
      <c r="F323" s="230" t="s">
        <v>6034</v>
      </c>
      <c r="G323" s="231" t="s">
        <v>466</v>
      </c>
      <c r="H323" s="232">
        <v>77</v>
      </c>
      <c r="I323" s="233"/>
      <c r="J323" s="234">
        <f>ROUND(I323*H323,2)</f>
        <v>0</v>
      </c>
      <c r="K323" s="235"/>
      <c r="L323" s="45"/>
      <c r="M323" s="236" t="s">
        <v>1</v>
      </c>
      <c r="N323" s="237" t="s">
        <v>38</v>
      </c>
      <c r="O323" s="92"/>
      <c r="P323" s="238">
        <f>O323*H323</f>
        <v>0</v>
      </c>
      <c r="Q323" s="238">
        <v>0</v>
      </c>
      <c r="R323" s="238">
        <f>Q323*H323</f>
        <v>0</v>
      </c>
      <c r="S323" s="238">
        <v>0</v>
      </c>
      <c r="T323" s="239">
        <f>S323*H323</f>
        <v>0</v>
      </c>
      <c r="U323" s="39"/>
      <c r="V323" s="39"/>
      <c r="W323" s="39"/>
      <c r="X323" s="39"/>
      <c r="Y323" s="39"/>
      <c r="Z323" s="39"/>
      <c r="AA323" s="39"/>
      <c r="AB323" s="39"/>
      <c r="AC323" s="39"/>
      <c r="AD323" s="39"/>
      <c r="AE323" s="39"/>
      <c r="AR323" s="240" t="s">
        <v>195</v>
      </c>
      <c r="AT323" s="240" t="s">
        <v>191</v>
      </c>
      <c r="AU323" s="240" t="s">
        <v>80</v>
      </c>
      <c r="AY323" s="18" t="s">
        <v>189</v>
      </c>
      <c r="BE323" s="241">
        <f>IF(N323="základní",J323,0)</f>
        <v>0</v>
      </c>
      <c r="BF323" s="241">
        <f>IF(N323="snížená",J323,0)</f>
        <v>0</v>
      </c>
      <c r="BG323" s="241">
        <f>IF(N323="zákl. přenesená",J323,0)</f>
        <v>0</v>
      </c>
      <c r="BH323" s="241">
        <f>IF(N323="sníž. přenesená",J323,0)</f>
        <v>0</v>
      </c>
      <c r="BI323" s="241">
        <f>IF(N323="nulová",J323,0)</f>
        <v>0</v>
      </c>
      <c r="BJ323" s="18" t="s">
        <v>80</v>
      </c>
      <c r="BK323" s="241">
        <f>ROUND(I323*H323,2)</f>
        <v>0</v>
      </c>
      <c r="BL323" s="18" t="s">
        <v>195</v>
      </c>
      <c r="BM323" s="240" t="s">
        <v>6035</v>
      </c>
    </row>
    <row r="324" s="2" customFormat="1">
      <c r="A324" s="39"/>
      <c r="B324" s="40"/>
      <c r="C324" s="41"/>
      <c r="D324" s="242" t="s">
        <v>197</v>
      </c>
      <c r="E324" s="41"/>
      <c r="F324" s="243" t="s">
        <v>6034</v>
      </c>
      <c r="G324" s="41"/>
      <c r="H324" s="41"/>
      <c r="I324" s="244"/>
      <c r="J324" s="41"/>
      <c r="K324" s="41"/>
      <c r="L324" s="45"/>
      <c r="M324" s="245"/>
      <c r="N324" s="246"/>
      <c r="O324" s="92"/>
      <c r="P324" s="92"/>
      <c r="Q324" s="92"/>
      <c r="R324" s="92"/>
      <c r="S324" s="92"/>
      <c r="T324" s="93"/>
      <c r="U324" s="39"/>
      <c r="V324" s="39"/>
      <c r="W324" s="39"/>
      <c r="X324" s="39"/>
      <c r="Y324" s="39"/>
      <c r="Z324" s="39"/>
      <c r="AA324" s="39"/>
      <c r="AB324" s="39"/>
      <c r="AC324" s="39"/>
      <c r="AD324" s="39"/>
      <c r="AE324" s="39"/>
      <c r="AT324" s="18" t="s">
        <v>197</v>
      </c>
      <c r="AU324" s="18" t="s">
        <v>80</v>
      </c>
    </row>
    <row r="325" s="14" customFormat="1">
      <c r="A325" s="14"/>
      <c r="B325" s="259"/>
      <c r="C325" s="260"/>
      <c r="D325" s="242" t="s">
        <v>200</v>
      </c>
      <c r="E325" s="261" t="s">
        <v>1</v>
      </c>
      <c r="F325" s="262" t="s">
        <v>5952</v>
      </c>
      <c r="G325" s="260"/>
      <c r="H325" s="263">
        <v>77</v>
      </c>
      <c r="I325" s="264"/>
      <c r="J325" s="260"/>
      <c r="K325" s="260"/>
      <c r="L325" s="265"/>
      <c r="M325" s="266"/>
      <c r="N325" s="267"/>
      <c r="O325" s="267"/>
      <c r="P325" s="267"/>
      <c r="Q325" s="267"/>
      <c r="R325" s="267"/>
      <c r="S325" s="267"/>
      <c r="T325" s="268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T325" s="269" t="s">
        <v>200</v>
      </c>
      <c r="AU325" s="269" t="s">
        <v>80</v>
      </c>
      <c r="AV325" s="14" t="s">
        <v>82</v>
      </c>
      <c r="AW325" s="14" t="s">
        <v>30</v>
      </c>
      <c r="AX325" s="14" t="s">
        <v>80</v>
      </c>
      <c r="AY325" s="269" t="s">
        <v>189</v>
      </c>
    </row>
    <row r="326" s="2" customFormat="1" ht="16.5" customHeight="1">
      <c r="A326" s="39"/>
      <c r="B326" s="40"/>
      <c r="C326" s="228" t="s">
        <v>1076</v>
      </c>
      <c r="D326" s="228" t="s">
        <v>191</v>
      </c>
      <c r="E326" s="229" t="s">
        <v>6036</v>
      </c>
      <c r="F326" s="230" t="s">
        <v>6037</v>
      </c>
      <c r="G326" s="231" t="s">
        <v>5752</v>
      </c>
      <c r="H326" s="232">
        <v>5</v>
      </c>
      <c r="I326" s="233"/>
      <c r="J326" s="234">
        <f>ROUND(I326*H326,2)</f>
        <v>0</v>
      </c>
      <c r="K326" s="235"/>
      <c r="L326" s="45"/>
      <c r="M326" s="236" t="s">
        <v>1</v>
      </c>
      <c r="N326" s="237" t="s">
        <v>38</v>
      </c>
      <c r="O326" s="92"/>
      <c r="P326" s="238">
        <f>O326*H326</f>
        <v>0</v>
      </c>
      <c r="Q326" s="238">
        <v>0</v>
      </c>
      <c r="R326" s="238">
        <f>Q326*H326</f>
        <v>0</v>
      </c>
      <c r="S326" s="238">
        <v>0</v>
      </c>
      <c r="T326" s="239">
        <f>S326*H326</f>
        <v>0</v>
      </c>
      <c r="U326" s="39"/>
      <c r="V326" s="39"/>
      <c r="W326" s="39"/>
      <c r="X326" s="39"/>
      <c r="Y326" s="39"/>
      <c r="Z326" s="39"/>
      <c r="AA326" s="39"/>
      <c r="AB326" s="39"/>
      <c r="AC326" s="39"/>
      <c r="AD326" s="39"/>
      <c r="AE326" s="39"/>
      <c r="AR326" s="240" t="s">
        <v>195</v>
      </c>
      <c r="AT326" s="240" t="s">
        <v>191</v>
      </c>
      <c r="AU326" s="240" t="s">
        <v>80</v>
      </c>
      <c r="AY326" s="18" t="s">
        <v>189</v>
      </c>
      <c r="BE326" s="241">
        <f>IF(N326="základní",J326,0)</f>
        <v>0</v>
      </c>
      <c r="BF326" s="241">
        <f>IF(N326="snížená",J326,0)</f>
        <v>0</v>
      </c>
      <c r="BG326" s="241">
        <f>IF(N326="zákl. přenesená",J326,0)</f>
        <v>0</v>
      </c>
      <c r="BH326" s="241">
        <f>IF(N326="sníž. přenesená",J326,0)</f>
        <v>0</v>
      </c>
      <c r="BI326" s="241">
        <f>IF(N326="nulová",J326,0)</f>
        <v>0</v>
      </c>
      <c r="BJ326" s="18" t="s">
        <v>80</v>
      </c>
      <c r="BK326" s="241">
        <f>ROUND(I326*H326,2)</f>
        <v>0</v>
      </c>
      <c r="BL326" s="18" t="s">
        <v>195</v>
      </c>
      <c r="BM326" s="240" t="s">
        <v>6038</v>
      </c>
    </row>
    <row r="327" s="2" customFormat="1">
      <c r="A327" s="39"/>
      <c r="B327" s="40"/>
      <c r="C327" s="41"/>
      <c r="D327" s="242" t="s">
        <v>197</v>
      </c>
      <c r="E327" s="41"/>
      <c r="F327" s="243" t="s">
        <v>6037</v>
      </c>
      <c r="G327" s="41"/>
      <c r="H327" s="41"/>
      <c r="I327" s="244"/>
      <c r="J327" s="41"/>
      <c r="K327" s="41"/>
      <c r="L327" s="45"/>
      <c r="M327" s="245"/>
      <c r="N327" s="246"/>
      <c r="O327" s="92"/>
      <c r="P327" s="92"/>
      <c r="Q327" s="92"/>
      <c r="R327" s="92"/>
      <c r="S327" s="92"/>
      <c r="T327" s="93"/>
      <c r="U327" s="39"/>
      <c r="V327" s="39"/>
      <c r="W327" s="39"/>
      <c r="X327" s="39"/>
      <c r="Y327" s="39"/>
      <c r="Z327" s="39"/>
      <c r="AA327" s="39"/>
      <c r="AB327" s="39"/>
      <c r="AC327" s="39"/>
      <c r="AD327" s="39"/>
      <c r="AE327" s="39"/>
      <c r="AT327" s="18" t="s">
        <v>197</v>
      </c>
      <c r="AU327" s="18" t="s">
        <v>80</v>
      </c>
    </row>
    <row r="328" s="2" customFormat="1" ht="16.5" customHeight="1">
      <c r="A328" s="39"/>
      <c r="B328" s="40"/>
      <c r="C328" s="228" t="s">
        <v>1081</v>
      </c>
      <c r="D328" s="228" t="s">
        <v>191</v>
      </c>
      <c r="E328" s="229" t="s">
        <v>6039</v>
      </c>
      <c r="F328" s="230" t="s">
        <v>6040</v>
      </c>
      <c r="G328" s="231" t="s">
        <v>5752</v>
      </c>
      <c r="H328" s="232">
        <v>1</v>
      </c>
      <c r="I328" s="233"/>
      <c r="J328" s="234">
        <f>ROUND(I328*H328,2)</f>
        <v>0</v>
      </c>
      <c r="K328" s="235"/>
      <c r="L328" s="45"/>
      <c r="M328" s="236" t="s">
        <v>1</v>
      </c>
      <c r="N328" s="237" t="s">
        <v>38</v>
      </c>
      <c r="O328" s="92"/>
      <c r="P328" s="238">
        <f>O328*H328</f>
        <v>0</v>
      </c>
      <c r="Q328" s="238">
        <v>0</v>
      </c>
      <c r="R328" s="238">
        <f>Q328*H328</f>
        <v>0</v>
      </c>
      <c r="S328" s="238">
        <v>0</v>
      </c>
      <c r="T328" s="239">
        <f>S328*H328</f>
        <v>0</v>
      </c>
      <c r="U328" s="39"/>
      <c r="V328" s="39"/>
      <c r="W328" s="39"/>
      <c r="X328" s="39"/>
      <c r="Y328" s="39"/>
      <c r="Z328" s="39"/>
      <c r="AA328" s="39"/>
      <c r="AB328" s="39"/>
      <c r="AC328" s="39"/>
      <c r="AD328" s="39"/>
      <c r="AE328" s="39"/>
      <c r="AR328" s="240" t="s">
        <v>195</v>
      </c>
      <c r="AT328" s="240" t="s">
        <v>191</v>
      </c>
      <c r="AU328" s="240" t="s">
        <v>80</v>
      </c>
      <c r="AY328" s="18" t="s">
        <v>189</v>
      </c>
      <c r="BE328" s="241">
        <f>IF(N328="základní",J328,0)</f>
        <v>0</v>
      </c>
      <c r="BF328" s="241">
        <f>IF(N328="snížená",J328,0)</f>
        <v>0</v>
      </c>
      <c r="BG328" s="241">
        <f>IF(N328="zákl. přenesená",J328,0)</f>
        <v>0</v>
      </c>
      <c r="BH328" s="241">
        <f>IF(N328="sníž. přenesená",J328,0)</f>
        <v>0</v>
      </c>
      <c r="BI328" s="241">
        <f>IF(N328="nulová",J328,0)</f>
        <v>0</v>
      </c>
      <c r="BJ328" s="18" t="s">
        <v>80</v>
      </c>
      <c r="BK328" s="241">
        <f>ROUND(I328*H328,2)</f>
        <v>0</v>
      </c>
      <c r="BL328" s="18" t="s">
        <v>195</v>
      </c>
      <c r="BM328" s="240" t="s">
        <v>6041</v>
      </c>
    </row>
    <row r="329" s="2" customFormat="1">
      <c r="A329" s="39"/>
      <c r="B329" s="40"/>
      <c r="C329" s="41"/>
      <c r="D329" s="242" t="s">
        <v>197</v>
      </c>
      <c r="E329" s="41"/>
      <c r="F329" s="243" t="s">
        <v>6040</v>
      </c>
      <c r="G329" s="41"/>
      <c r="H329" s="41"/>
      <c r="I329" s="244"/>
      <c r="J329" s="41"/>
      <c r="K329" s="41"/>
      <c r="L329" s="45"/>
      <c r="M329" s="245"/>
      <c r="N329" s="246"/>
      <c r="O329" s="92"/>
      <c r="P329" s="92"/>
      <c r="Q329" s="92"/>
      <c r="R329" s="92"/>
      <c r="S329" s="92"/>
      <c r="T329" s="93"/>
      <c r="U329" s="39"/>
      <c r="V329" s="39"/>
      <c r="W329" s="39"/>
      <c r="X329" s="39"/>
      <c r="Y329" s="39"/>
      <c r="Z329" s="39"/>
      <c r="AA329" s="39"/>
      <c r="AB329" s="39"/>
      <c r="AC329" s="39"/>
      <c r="AD329" s="39"/>
      <c r="AE329" s="39"/>
      <c r="AT329" s="18" t="s">
        <v>197</v>
      </c>
      <c r="AU329" s="18" t="s">
        <v>80</v>
      </c>
    </row>
    <row r="330" s="2" customFormat="1" ht="24.15" customHeight="1">
      <c r="A330" s="39"/>
      <c r="B330" s="40"/>
      <c r="C330" s="228" t="s">
        <v>1086</v>
      </c>
      <c r="D330" s="228" t="s">
        <v>191</v>
      </c>
      <c r="E330" s="229" t="s">
        <v>6042</v>
      </c>
      <c r="F330" s="230" t="s">
        <v>6043</v>
      </c>
      <c r="G330" s="231" t="s">
        <v>5752</v>
      </c>
      <c r="H330" s="232">
        <v>1</v>
      </c>
      <c r="I330" s="233"/>
      <c r="J330" s="234">
        <f>ROUND(I330*H330,2)</f>
        <v>0</v>
      </c>
      <c r="K330" s="235"/>
      <c r="L330" s="45"/>
      <c r="M330" s="236" t="s">
        <v>1</v>
      </c>
      <c r="N330" s="237" t="s">
        <v>38</v>
      </c>
      <c r="O330" s="92"/>
      <c r="P330" s="238">
        <f>O330*H330</f>
        <v>0</v>
      </c>
      <c r="Q330" s="238">
        <v>0</v>
      </c>
      <c r="R330" s="238">
        <f>Q330*H330</f>
        <v>0</v>
      </c>
      <c r="S330" s="238">
        <v>0</v>
      </c>
      <c r="T330" s="239">
        <f>S330*H330</f>
        <v>0</v>
      </c>
      <c r="U330" s="39"/>
      <c r="V330" s="39"/>
      <c r="W330" s="39"/>
      <c r="X330" s="39"/>
      <c r="Y330" s="39"/>
      <c r="Z330" s="39"/>
      <c r="AA330" s="39"/>
      <c r="AB330" s="39"/>
      <c r="AC330" s="39"/>
      <c r="AD330" s="39"/>
      <c r="AE330" s="39"/>
      <c r="AR330" s="240" t="s">
        <v>195</v>
      </c>
      <c r="AT330" s="240" t="s">
        <v>191</v>
      </c>
      <c r="AU330" s="240" t="s">
        <v>80</v>
      </c>
      <c r="AY330" s="18" t="s">
        <v>189</v>
      </c>
      <c r="BE330" s="241">
        <f>IF(N330="základní",J330,0)</f>
        <v>0</v>
      </c>
      <c r="BF330" s="241">
        <f>IF(N330="snížená",J330,0)</f>
        <v>0</v>
      </c>
      <c r="BG330" s="241">
        <f>IF(N330="zákl. přenesená",J330,0)</f>
        <v>0</v>
      </c>
      <c r="BH330" s="241">
        <f>IF(N330="sníž. přenesená",J330,0)</f>
        <v>0</v>
      </c>
      <c r="BI330" s="241">
        <f>IF(N330="nulová",J330,0)</f>
        <v>0</v>
      </c>
      <c r="BJ330" s="18" t="s">
        <v>80</v>
      </c>
      <c r="BK330" s="241">
        <f>ROUND(I330*H330,2)</f>
        <v>0</v>
      </c>
      <c r="BL330" s="18" t="s">
        <v>195</v>
      </c>
      <c r="BM330" s="240" t="s">
        <v>6044</v>
      </c>
    </row>
    <row r="331" s="2" customFormat="1">
      <c r="A331" s="39"/>
      <c r="B331" s="40"/>
      <c r="C331" s="41"/>
      <c r="D331" s="242" t="s">
        <v>197</v>
      </c>
      <c r="E331" s="41"/>
      <c r="F331" s="243" t="s">
        <v>6043</v>
      </c>
      <c r="G331" s="41"/>
      <c r="H331" s="41"/>
      <c r="I331" s="244"/>
      <c r="J331" s="41"/>
      <c r="K331" s="41"/>
      <c r="L331" s="45"/>
      <c r="M331" s="245"/>
      <c r="N331" s="246"/>
      <c r="O331" s="92"/>
      <c r="P331" s="92"/>
      <c r="Q331" s="92"/>
      <c r="R331" s="92"/>
      <c r="S331" s="92"/>
      <c r="T331" s="93"/>
      <c r="U331" s="39"/>
      <c r="V331" s="39"/>
      <c r="W331" s="39"/>
      <c r="X331" s="39"/>
      <c r="Y331" s="39"/>
      <c r="Z331" s="39"/>
      <c r="AA331" s="39"/>
      <c r="AB331" s="39"/>
      <c r="AC331" s="39"/>
      <c r="AD331" s="39"/>
      <c r="AE331" s="39"/>
      <c r="AT331" s="18" t="s">
        <v>197</v>
      </c>
      <c r="AU331" s="18" t="s">
        <v>80</v>
      </c>
    </row>
    <row r="332" s="2" customFormat="1" ht="16.5" customHeight="1">
      <c r="A332" s="39"/>
      <c r="B332" s="40"/>
      <c r="C332" s="228" t="s">
        <v>1091</v>
      </c>
      <c r="D332" s="228" t="s">
        <v>191</v>
      </c>
      <c r="E332" s="229" t="s">
        <v>6045</v>
      </c>
      <c r="F332" s="230" t="s">
        <v>6046</v>
      </c>
      <c r="G332" s="231" t="s">
        <v>5679</v>
      </c>
      <c r="H332" s="232">
        <v>20</v>
      </c>
      <c r="I332" s="233"/>
      <c r="J332" s="234">
        <f>ROUND(I332*H332,2)</f>
        <v>0</v>
      </c>
      <c r="K332" s="235"/>
      <c r="L332" s="45"/>
      <c r="M332" s="236" t="s">
        <v>1</v>
      </c>
      <c r="N332" s="237" t="s">
        <v>38</v>
      </c>
      <c r="O332" s="92"/>
      <c r="P332" s="238">
        <f>O332*H332</f>
        <v>0</v>
      </c>
      <c r="Q332" s="238">
        <v>0</v>
      </c>
      <c r="R332" s="238">
        <f>Q332*H332</f>
        <v>0</v>
      </c>
      <c r="S332" s="238">
        <v>0</v>
      </c>
      <c r="T332" s="239">
        <f>S332*H332</f>
        <v>0</v>
      </c>
      <c r="U332" s="39"/>
      <c r="V332" s="39"/>
      <c r="W332" s="39"/>
      <c r="X332" s="39"/>
      <c r="Y332" s="39"/>
      <c r="Z332" s="39"/>
      <c r="AA332" s="39"/>
      <c r="AB332" s="39"/>
      <c r="AC332" s="39"/>
      <c r="AD332" s="39"/>
      <c r="AE332" s="39"/>
      <c r="AR332" s="240" t="s">
        <v>195</v>
      </c>
      <c r="AT332" s="240" t="s">
        <v>191</v>
      </c>
      <c r="AU332" s="240" t="s">
        <v>80</v>
      </c>
      <c r="AY332" s="18" t="s">
        <v>189</v>
      </c>
      <c r="BE332" s="241">
        <f>IF(N332="základní",J332,0)</f>
        <v>0</v>
      </c>
      <c r="BF332" s="241">
        <f>IF(N332="snížená",J332,0)</f>
        <v>0</v>
      </c>
      <c r="BG332" s="241">
        <f>IF(N332="zákl. přenesená",J332,0)</f>
        <v>0</v>
      </c>
      <c r="BH332" s="241">
        <f>IF(N332="sníž. přenesená",J332,0)</f>
        <v>0</v>
      </c>
      <c r="BI332" s="241">
        <f>IF(N332="nulová",J332,0)</f>
        <v>0</v>
      </c>
      <c r="BJ332" s="18" t="s">
        <v>80</v>
      </c>
      <c r="BK332" s="241">
        <f>ROUND(I332*H332,2)</f>
        <v>0</v>
      </c>
      <c r="BL332" s="18" t="s">
        <v>195</v>
      </c>
      <c r="BM332" s="240" t="s">
        <v>6047</v>
      </c>
    </row>
    <row r="333" s="2" customFormat="1">
      <c r="A333" s="39"/>
      <c r="B333" s="40"/>
      <c r="C333" s="41"/>
      <c r="D333" s="242" t="s">
        <v>197</v>
      </c>
      <c r="E333" s="41"/>
      <c r="F333" s="243" t="s">
        <v>6046</v>
      </c>
      <c r="G333" s="41"/>
      <c r="H333" s="41"/>
      <c r="I333" s="244"/>
      <c r="J333" s="41"/>
      <c r="K333" s="41"/>
      <c r="L333" s="45"/>
      <c r="M333" s="245"/>
      <c r="N333" s="246"/>
      <c r="O333" s="92"/>
      <c r="P333" s="92"/>
      <c r="Q333" s="92"/>
      <c r="R333" s="92"/>
      <c r="S333" s="92"/>
      <c r="T333" s="93"/>
      <c r="U333" s="39"/>
      <c r="V333" s="39"/>
      <c r="W333" s="39"/>
      <c r="X333" s="39"/>
      <c r="Y333" s="39"/>
      <c r="Z333" s="39"/>
      <c r="AA333" s="39"/>
      <c r="AB333" s="39"/>
      <c r="AC333" s="39"/>
      <c r="AD333" s="39"/>
      <c r="AE333" s="39"/>
      <c r="AT333" s="18" t="s">
        <v>197</v>
      </c>
      <c r="AU333" s="18" t="s">
        <v>80</v>
      </c>
    </row>
    <row r="334" s="2" customFormat="1" ht="21.75" customHeight="1">
      <c r="A334" s="39"/>
      <c r="B334" s="40"/>
      <c r="C334" s="228" t="s">
        <v>1098</v>
      </c>
      <c r="D334" s="228" t="s">
        <v>191</v>
      </c>
      <c r="E334" s="229" t="s">
        <v>6048</v>
      </c>
      <c r="F334" s="230" t="s">
        <v>6049</v>
      </c>
      <c r="G334" s="231" t="s">
        <v>5752</v>
      </c>
      <c r="H334" s="232">
        <v>20</v>
      </c>
      <c r="I334" s="233"/>
      <c r="J334" s="234">
        <f>ROUND(I334*H334,2)</f>
        <v>0</v>
      </c>
      <c r="K334" s="235"/>
      <c r="L334" s="45"/>
      <c r="M334" s="236" t="s">
        <v>1</v>
      </c>
      <c r="N334" s="237" t="s">
        <v>38</v>
      </c>
      <c r="O334" s="92"/>
      <c r="P334" s="238">
        <f>O334*H334</f>
        <v>0</v>
      </c>
      <c r="Q334" s="238">
        <v>0</v>
      </c>
      <c r="R334" s="238">
        <f>Q334*H334</f>
        <v>0</v>
      </c>
      <c r="S334" s="238">
        <v>0</v>
      </c>
      <c r="T334" s="239">
        <f>S334*H334</f>
        <v>0</v>
      </c>
      <c r="U334" s="39"/>
      <c r="V334" s="39"/>
      <c r="W334" s="39"/>
      <c r="X334" s="39"/>
      <c r="Y334" s="39"/>
      <c r="Z334" s="39"/>
      <c r="AA334" s="39"/>
      <c r="AB334" s="39"/>
      <c r="AC334" s="39"/>
      <c r="AD334" s="39"/>
      <c r="AE334" s="39"/>
      <c r="AR334" s="240" t="s">
        <v>195</v>
      </c>
      <c r="AT334" s="240" t="s">
        <v>191</v>
      </c>
      <c r="AU334" s="240" t="s">
        <v>80</v>
      </c>
      <c r="AY334" s="18" t="s">
        <v>189</v>
      </c>
      <c r="BE334" s="241">
        <f>IF(N334="základní",J334,0)</f>
        <v>0</v>
      </c>
      <c r="BF334" s="241">
        <f>IF(N334="snížená",J334,0)</f>
        <v>0</v>
      </c>
      <c r="BG334" s="241">
        <f>IF(N334="zákl. přenesená",J334,0)</f>
        <v>0</v>
      </c>
      <c r="BH334" s="241">
        <f>IF(N334="sníž. přenesená",J334,0)</f>
        <v>0</v>
      </c>
      <c r="BI334" s="241">
        <f>IF(N334="nulová",J334,0)</f>
        <v>0</v>
      </c>
      <c r="BJ334" s="18" t="s">
        <v>80</v>
      </c>
      <c r="BK334" s="241">
        <f>ROUND(I334*H334,2)</f>
        <v>0</v>
      </c>
      <c r="BL334" s="18" t="s">
        <v>195</v>
      </c>
      <c r="BM334" s="240" t="s">
        <v>6050</v>
      </c>
    </row>
    <row r="335" s="2" customFormat="1">
      <c r="A335" s="39"/>
      <c r="B335" s="40"/>
      <c r="C335" s="41"/>
      <c r="D335" s="242" t="s">
        <v>197</v>
      </c>
      <c r="E335" s="41"/>
      <c r="F335" s="243" t="s">
        <v>6049</v>
      </c>
      <c r="G335" s="41"/>
      <c r="H335" s="41"/>
      <c r="I335" s="244"/>
      <c r="J335" s="41"/>
      <c r="K335" s="41"/>
      <c r="L335" s="45"/>
      <c r="M335" s="245"/>
      <c r="N335" s="246"/>
      <c r="O335" s="92"/>
      <c r="P335" s="92"/>
      <c r="Q335" s="92"/>
      <c r="R335" s="92"/>
      <c r="S335" s="92"/>
      <c r="T335" s="93"/>
      <c r="U335" s="39"/>
      <c r="V335" s="39"/>
      <c r="W335" s="39"/>
      <c r="X335" s="39"/>
      <c r="Y335" s="39"/>
      <c r="Z335" s="39"/>
      <c r="AA335" s="39"/>
      <c r="AB335" s="39"/>
      <c r="AC335" s="39"/>
      <c r="AD335" s="39"/>
      <c r="AE335" s="39"/>
      <c r="AT335" s="18" t="s">
        <v>197</v>
      </c>
      <c r="AU335" s="18" t="s">
        <v>80</v>
      </c>
    </row>
    <row r="336" s="12" customFormat="1" ht="25.92" customHeight="1">
      <c r="A336" s="12"/>
      <c r="B336" s="212"/>
      <c r="C336" s="213"/>
      <c r="D336" s="214" t="s">
        <v>72</v>
      </c>
      <c r="E336" s="215" t="s">
        <v>6051</v>
      </c>
      <c r="F336" s="215" t="s">
        <v>104</v>
      </c>
      <c r="G336" s="213"/>
      <c r="H336" s="213"/>
      <c r="I336" s="216"/>
      <c r="J336" s="217">
        <f>BK336</f>
        <v>0</v>
      </c>
      <c r="K336" s="213"/>
      <c r="L336" s="218"/>
      <c r="M336" s="219"/>
      <c r="N336" s="220"/>
      <c r="O336" s="220"/>
      <c r="P336" s="221">
        <f>SUM(P337:P342)</f>
        <v>0</v>
      </c>
      <c r="Q336" s="220"/>
      <c r="R336" s="221">
        <f>SUM(R337:R342)</f>
        <v>0</v>
      </c>
      <c r="S336" s="220"/>
      <c r="T336" s="222">
        <f>SUM(T337:T342)</f>
        <v>0</v>
      </c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R336" s="223" t="s">
        <v>80</v>
      </c>
      <c r="AT336" s="224" t="s">
        <v>72</v>
      </c>
      <c r="AU336" s="224" t="s">
        <v>73</v>
      </c>
      <c r="AY336" s="223" t="s">
        <v>189</v>
      </c>
      <c r="BK336" s="225">
        <f>SUM(BK337:BK342)</f>
        <v>0</v>
      </c>
    </row>
    <row r="337" s="2" customFormat="1" ht="16.5" customHeight="1">
      <c r="A337" s="39"/>
      <c r="B337" s="40"/>
      <c r="C337" s="228" t="s">
        <v>1112</v>
      </c>
      <c r="D337" s="228" t="s">
        <v>191</v>
      </c>
      <c r="E337" s="229" t="s">
        <v>6052</v>
      </c>
      <c r="F337" s="230" t="s">
        <v>6053</v>
      </c>
      <c r="G337" s="231" t="s">
        <v>5752</v>
      </c>
      <c r="H337" s="232">
        <v>3</v>
      </c>
      <c r="I337" s="233"/>
      <c r="J337" s="234">
        <f>ROUND(I337*H337,2)</f>
        <v>0</v>
      </c>
      <c r="K337" s="235"/>
      <c r="L337" s="45"/>
      <c r="M337" s="236" t="s">
        <v>1</v>
      </c>
      <c r="N337" s="237" t="s">
        <v>38</v>
      </c>
      <c r="O337" s="92"/>
      <c r="P337" s="238">
        <f>O337*H337</f>
        <v>0</v>
      </c>
      <c r="Q337" s="238">
        <v>0</v>
      </c>
      <c r="R337" s="238">
        <f>Q337*H337</f>
        <v>0</v>
      </c>
      <c r="S337" s="238">
        <v>0</v>
      </c>
      <c r="T337" s="239">
        <f>S337*H337</f>
        <v>0</v>
      </c>
      <c r="U337" s="39"/>
      <c r="V337" s="39"/>
      <c r="W337" s="39"/>
      <c r="X337" s="39"/>
      <c r="Y337" s="39"/>
      <c r="Z337" s="39"/>
      <c r="AA337" s="39"/>
      <c r="AB337" s="39"/>
      <c r="AC337" s="39"/>
      <c r="AD337" s="39"/>
      <c r="AE337" s="39"/>
      <c r="AR337" s="240" t="s">
        <v>195</v>
      </c>
      <c r="AT337" s="240" t="s">
        <v>191</v>
      </c>
      <c r="AU337" s="240" t="s">
        <v>80</v>
      </c>
      <c r="AY337" s="18" t="s">
        <v>189</v>
      </c>
      <c r="BE337" s="241">
        <f>IF(N337="základní",J337,0)</f>
        <v>0</v>
      </c>
      <c r="BF337" s="241">
        <f>IF(N337="snížená",J337,0)</f>
        <v>0</v>
      </c>
      <c r="BG337" s="241">
        <f>IF(N337="zákl. přenesená",J337,0)</f>
        <v>0</v>
      </c>
      <c r="BH337" s="241">
        <f>IF(N337="sníž. přenesená",J337,0)</f>
        <v>0</v>
      </c>
      <c r="BI337" s="241">
        <f>IF(N337="nulová",J337,0)</f>
        <v>0</v>
      </c>
      <c r="BJ337" s="18" t="s">
        <v>80</v>
      </c>
      <c r="BK337" s="241">
        <f>ROUND(I337*H337,2)</f>
        <v>0</v>
      </c>
      <c r="BL337" s="18" t="s">
        <v>195</v>
      </c>
      <c r="BM337" s="240" t="s">
        <v>6054</v>
      </c>
    </row>
    <row r="338" s="2" customFormat="1">
      <c r="A338" s="39"/>
      <c r="B338" s="40"/>
      <c r="C338" s="41"/>
      <c r="D338" s="242" t="s">
        <v>197</v>
      </c>
      <c r="E338" s="41"/>
      <c r="F338" s="243" t="s">
        <v>6053</v>
      </c>
      <c r="G338" s="41"/>
      <c r="H338" s="41"/>
      <c r="I338" s="244"/>
      <c r="J338" s="41"/>
      <c r="K338" s="41"/>
      <c r="L338" s="45"/>
      <c r="M338" s="245"/>
      <c r="N338" s="246"/>
      <c r="O338" s="92"/>
      <c r="P338" s="92"/>
      <c r="Q338" s="92"/>
      <c r="R338" s="92"/>
      <c r="S338" s="92"/>
      <c r="T338" s="93"/>
      <c r="U338" s="39"/>
      <c r="V338" s="39"/>
      <c r="W338" s="39"/>
      <c r="X338" s="39"/>
      <c r="Y338" s="39"/>
      <c r="Z338" s="39"/>
      <c r="AA338" s="39"/>
      <c r="AB338" s="39"/>
      <c r="AC338" s="39"/>
      <c r="AD338" s="39"/>
      <c r="AE338" s="39"/>
      <c r="AT338" s="18" t="s">
        <v>197</v>
      </c>
      <c r="AU338" s="18" t="s">
        <v>80</v>
      </c>
    </row>
    <row r="339" s="2" customFormat="1" ht="16.5" customHeight="1">
      <c r="A339" s="39"/>
      <c r="B339" s="40"/>
      <c r="C339" s="228" t="s">
        <v>1121</v>
      </c>
      <c r="D339" s="228" t="s">
        <v>191</v>
      </c>
      <c r="E339" s="229" t="s">
        <v>6055</v>
      </c>
      <c r="F339" s="230" t="s">
        <v>6056</v>
      </c>
      <c r="G339" s="231" t="s">
        <v>5752</v>
      </c>
      <c r="H339" s="232">
        <v>3</v>
      </c>
      <c r="I339" s="233"/>
      <c r="J339" s="234">
        <f>ROUND(I339*H339,2)</f>
        <v>0</v>
      </c>
      <c r="K339" s="235"/>
      <c r="L339" s="45"/>
      <c r="M339" s="236" t="s">
        <v>1</v>
      </c>
      <c r="N339" s="237" t="s">
        <v>38</v>
      </c>
      <c r="O339" s="92"/>
      <c r="P339" s="238">
        <f>O339*H339</f>
        <v>0</v>
      </c>
      <c r="Q339" s="238">
        <v>0</v>
      </c>
      <c r="R339" s="238">
        <f>Q339*H339</f>
        <v>0</v>
      </c>
      <c r="S339" s="238">
        <v>0</v>
      </c>
      <c r="T339" s="239">
        <f>S339*H339</f>
        <v>0</v>
      </c>
      <c r="U339" s="39"/>
      <c r="V339" s="39"/>
      <c r="W339" s="39"/>
      <c r="X339" s="39"/>
      <c r="Y339" s="39"/>
      <c r="Z339" s="39"/>
      <c r="AA339" s="39"/>
      <c r="AB339" s="39"/>
      <c r="AC339" s="39"/>
      <c r="AD339" s="39"/>
      <c r="AE339" s="39"/>
      <c r="AR339" s="240" t="s">
        <v>195</v>
      </c>
      <c r="AT339" s="240" t="s">
        <v>191</v>
      </c>
      <c r="AU339" s="240" t="s">
        <v>80</v>
      </c>
      <c r="AY339" s="18" t="s">
        <v>189</v>
      </c>
      <c r="BE339" s="241">
        <f>IF(N339="základní",J339,0)</f>
        <v>0</v>
      </c>
      <c r="BF339" s="241">
        <f>IF(N339="snížená",J339,0)</f>
        <v>0</v>
      </c>
      <c r="BG339" s="241">
        <f>IF(N339="zákl. přenesená",J339,0)</f>
        <v>0</v>
      </c>
      <c r="BH339" s="241">
        <f>IF(N339="sníž. přenesená",J339,0)</f>
        <v>0</v>
      </c>
      <c r="BI339" s="241">
        <f>IF(N339="nulová",J339,0)</f>
        <v>0</v>
      </c>
      <c r="BJ339" s="18" t="s">
        <v>80</v>
      </c>
      <c r="BK339" s="241">
        <f>ROUND(I339*H339,2)</f>
        <v>0</v>
      </c>
      <c r="BL339" s="18" t="s">
        <v>195</v>
      </c>
      <c r="BM339" s="240" t="s">
        <v>6057</v>
      </c>
    </row>
    <row r="340" s="2" customFormat="1">
      <c r="A340" s="39"/>
      <c r="B340" s="40"/>
      <c r="C340" s="41"/>
      <c r="D340" s="242" t="s">
        <v>197</v>
      </c>
      <c r="E340" s="41"/>
      <c r="F340" s="243" t="s">
        <v>6056</v>
      </c>
      <c r="G340" s="41"/>
      <c r="H340" s="41"/>
      <c r="I340" s="244"/>
      <c r="J340" s="41"/>
      <c r="K340" s="41"/>
      <c r="L340" s="45"/>
      <c r="M340" s="245"/>
      <c r="N340" s="246"/>
      <c r="O340" s="92"/>
      <c r="P340" s="92"/>
      <c r="Q340" s="92"/>
      <c r="R340" s="92"/>
      <c r="S340" s="92"/>
      <c r="T340" s="93"/>
      <c r="U340" s="39"/>
      <c r="V340" s="39"/>
      <c r="W340" s="39"/>
      <c r="X340" s="39"/>
      <c r="Y340" s="39"/>
      <c r="Z340" s="39"/>
      <c r="AA340" s="39"/>
      <c r="AB340" s="39"/>
      <c r="AC340" s="39"/>
      <c r="AD340" s="39"/>
      <c r="AE340" s="39"/>
      <c r="AT340" s="18" t="s">
        <v>197</v>
      </c>
      <c r="AU340" s="18" t="s">
        <v>80</v>
      </c>
    </row>
    <row r="341" s="2" customFormat="1" ht="16.5" customHeight="1">
      <c r="A341" s="39"/>
      <c r="B341" s="40"/>
      <c r="C341" s="228" t="s">
        <v>1127</v>
      </c>
      <c r="D341" s="228" t="s">
        <v>191</v>
      </c>
      <c r="E341" s="229" t="s">
        <v>6058</v>
      </c>
      <c r="F341" s="230" t="s">
        <v>6059</v>
      </c>
      <c r="G341" s="231" t="s">
        <v>5752</v>
      </c>
      <c r="H341" s="232">
        <v>30</v>
      </c>
      <c r="I341" s="233"/>
      <c r="J341" s="234">
        <f>ROUND(I341*H341,2)</f>
        <v>0</v>
      </c>
      <c r="K341" s="235"/>
      <c r="L341" s="45"/>
      <c r="M341" s="236" t="s">
        <v>1</v>
      </c>
      <c r="N341" s="237" t="s">
        <v>38</v>
      </c>
      <c r="O341" s="92"/>
      <c r="P341" s="238">
        <f>O341*H341</f>
        <v>0</v>
      </c>
      <c r="Q341" s="238">
        <v>0</v>
      </c>
      <c r="R341" s="238">
        <f>Q341*H341</f>
        <v>0</v>
      </c>
      <c r="S341" s="238">
        <v>0</v>
      </c>
      <c r="T341" s="239">
        <f>S341*H341</f>
        <v>0</v>
      </c>
      <c r="U341" s="39"/>
      <c r="V341" s="39"/>
      <c r="W341" s="39"/>
      <c r="X341" s="39"/>
      <c r="Y341" s="39"/>
      <c r="Z341" s="39"/>
      <c r="AA341" s="39"/>
      <c r="AB341" s="39"/>
      <c r="AC341" s="39"/>
      <c r="AD341" s="39"/>
      <c r="AE341" s="39"/>
      <c r="AR341" s="240" t="s">
        <v>195</v>
      </c>
      <c r="AT341" s="240" t="s">
        <v>191</v>
      </c>
      <c r="AU341" s="240" t="s">
        <v>80</v>
      </c>
      <c r="AY341" s="18" t="s">
        <v>189</v>
      </c>
      <c r="BE341" s="241">
        <f>IF(N341="základní",J341,0)</f>
        <v>0</v>
      </c>
      <c r="BF341" s="241">
        <f>IF(N341="snížená",J341,0)</f>
        <v>0</v>
      </c>
      <c r="BG341" s="241">
        <f>IF(N341="zákl. přenesená",J341,0)</f>
        <v>0</v>
      </c>
      <c r="BH341" s="241">
        <f>IF(N341="sníž. přenesená",J341,0)</f>
        <v>0</v>
      </c>
      <c r="BI341" s="241">
        <f>IF(N341="nulová",J341,0)</f>
        <v>0</v>
      </c>
      <c r="BJ341" s="18" t="s">
        <v>80</v>
      </c>
      <c r="BK341" s="241">
        <f>ROUND(I341*H341,2)</f>
        <v>0</v>
      </c>
      <c r="BL341" s="18" t="s">
        <v>195</v>
      </c>
      <c r="BM341" s="240" t="s">
        <v>6060</v>
      </c>
    </row>
    <row r="342" s="2" customFormat="1">
      <c r="A342" s="39"/>
      <c r="B342" s="40"/>
      <c r="C342" s="41"/>
      <c r="D342" s="242" t="s">
        <v>197</v>
      </c>
      <c r="E342" s="41"/>
      <c r="F342" s="243" t="s">
        <v>6059</v>
      </c>
      <c r="G342" s="41"/>
      <c r="H342" s="41"/>
      <c r="I342" s="244"/>
      <c r="J342" s="41"/>
      <c r="K342" s="41"/>
      <c r="L342" s="45"/>
      <c r="M342" s="245"/>
      <c r="N342" s="246"/>
      <c r="O342" s="92"/>
      <c r="P342" s="92"/>
      <c r="Q342" s="92"/>
      <c r="R342" s="92"/>
      <c r="S342" s="92"/>
      <c r="T342" s="93"/>
      <c r="U342" s="39"/>
      <c r="V342" s="39"/>
      <c r="W342" s="39"/>
      <c r="X342" s="39"/>
      <c r="Y342" s="39"/>
      <c r="Z342" s="39"/>
      <c r="AA342" s="39"/>
      <c r="AB342" s="39"/>
      <c r="AC342" s="39"/>
      <c r="AD342" s="39"/>
      <c r="AE342" s="39"/>
      <c r="AT342" s="18" t="s">
        <v>197</v>
      </c>
      <c r="AU342" s="18" t="s">
        <v>80</v>
      </c>
    </row>
    <row r="343" s="12" customFormat="1" ht="25.92" customHeight="1">
      <c r="A343" s="12"/>
      <c r="B343" s="212"/>
      <c r="C343" s="213"/>
      <c r="D343" s="214" t="s">
        <v>72</v>
      </c>
      <c r="E343" s="215" t="s">
        <v>6061</v>
      </c>
      <c r="F343" s="215" t="s">
        <v>6062</v>
      </c>
      <c r="G343" s="213"/>
      <c r="H343" s="213"/>
      <c r="I343" s="216"/>
      <c r="J343" s="217">
        <f>BK343</f>
        <v>0</v>
      </c>
      <c r="K343" s="213"/>
      <c r="L343" s="218"/>
      <c r="M343" s="219"/>
      <c r="N343" s="220"/>
      <c r="O343" s="220"/>
      <c r="P343" s="221">
        <f>P344+P393</f>
        <v>0</v>
      </c>
      <c r="Q343" s="220"/>
      <c r="R343" s="221">
        <f>R344+R393</f>
        <v>0</v>
      </c>
      <c r="S343" s="220"/>
      <c r="T343" s="222">
        <f>T344+T393</f>
        <v>0</v>
      </c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R343" s="223" t="s">
        <v>80</v>
      </c>
      <c r="AT343" s="224" t="s">
        <v>72</v>
      </c>
      <c r="AU343" s="224" t="s">
        <v>73</v>
      </c>
      <c r="AY343" s="223" t="s">
        <v>189</v>
      </c>
      <c r="BK343" s="225">
        <f>BK344+BK393</f>
        <v>0</v>
      </c>
    </row>
    <row r="344" s="12" customFormat="1" ht="22.8" customHeight="1">
      <c r="A344" s="12"/>
      <c r="B344" s="212"/>
      <c r="C344" s="213"/>
      <c r="D344" s="214" t="s">
        <v>72</v>
      </c>
      <c r="E344" s="226" t="s">
        <v>6063</v>
      </c>
      <c r="F344" s="226" t="s">
        <v>6064</v>
      </c>
      <c r="G344" s="213"/>
      <c r="H344" s="213"/>
      <c r="I344" s="216"/>
      <c r="J344" s="227">
        <f>BK344</f>
        <v>0</v>
      </c>
      <c r="K344" s="213"/>
      <c r="L344" s="218"/>
      <c r="M344" s="219"/>
      <c r="N344" s="220"/>
      <c r="O344" s="220"/>
      <c r="P344" s="221">
        <f>SUM(P345:P392)</f>
        <v>0</v>
      </c>
      <c r="Q344" s="220"/>
      <c r="R344" s="221">
        <f>SUM(R345:R392)</f>
        <v>0</v>
      </c>
      <c r="S344" s="220"/>
      <c r="T344" s="222">
        <f>SUM(T345:T392)</f>
        <v>0</v>
      </c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R344" s="223" t="s">
        <v>80</v>
      </c>
      <c r="AT344" s="224" t="s">
        <v>72</v>
      </c>
      <c r="AU344" s="224" t="s">
        <v>80</v>
      </c>
      <c r="AY344" s="223" t="s">
        <v>189</v>
      </c>
      <c r="BK344" s="225">
        <f>SUM(BK345:BK392)</f>
        <v>0</v>
      </c>
    </row>
    <row r="345" s="2" customFormat="1" ht="24.15" customHeight="1">
      <c r="A345" s="39"/>
      <c r="B345" s="40"/>
      <c r="C345" s="228" t="s">
        <v>1133</v>
      </c>
      <c r="D345" s="228" t="s">
        <v>191</v>
      </c>
      <c r="E345" s="229" t="s">
        <v>6065</v>
      </c>
      <c r="F345" s="230" t="s">
        <v>6066</v>
      </c>
      <c r="G345" s="231" t="s">
        <v>5752</v>
      </c>
      <c r="H345" s="232">
        <v>1</v>
      </c>
      <c r="I345" s="233"/>
      <c r="J345" s="234">
        <f>ROUND(I345*H345,2)</f>
        <v>0</v>
      </c>
      <c r="K345" s="235"/>
      <c r="L345" s="45"/>
      <c r="M345" s="236" t="s">
        <v>1</v>
      </c>
      <c r="N345" s="237" t="s">
        <v>38</v>
      </c>
      <c r="O345" s="92"/>
      <c r="P345" s="238">
        <f>O345*H345</f>
        <v>0</v>
      </c>
      <c r="Q345" s="238">
        <v>0</v>
      </c>
      <c r="R345" s="238">
        <f>Q345*H345</f>
        <v>0</v>
      </c>
      <c r="S345" s="238">
        <v>0</v>
      </c>
      <c r="T345" s="239">
        <f>S345*H345</f>
        <v>0</v>
      </c>
      <c r="U345" s="39"/>
      <c r="V345" s="39"/>
      <c r="W345" s="39"/>
      <c r="X345" s="39"/>
      <c r="Y345" s="39"/>
      <c r="Z345" s="39"/>
      <c r="AA345" s="39"/>
      <c r="AB345" s="39"/>
      <c r="AC345" s="39"/>
      <c r="AD345" s="39"/>
      <c r="AE345" s="39"/>
      <c r="AR345" s="240" t="s">
        <v>195</v>
      </c>
      <c r="AT345" s="240" t="s">
        <v>191</v>
      </c>
      <c r="AU345" s="240" t="s">
        <v>82</v>
      </c>
      <c r="AY345" s="18" t="s">
        <v>189</v>
      </c>
      <c r="BE345" s="241">
        <f>IF(N345="základní",J345,0)</f>
        <v>0</v>
      </c>
      <c r="BF345" s="241">
        <f>IF(N345="snížená",J345,0)</f>
        <v>0</v>
      </c>
      <c r="BG345" s="241">
        <f>IF(N345="zákl. přenesená",J345,0)</f>
        <v>0</v>
      </c>
      <c r="BH345" s="241">
        <f>IF(N345="sníž. přenesená",J345,0)</f>
        <v>0</v>
      </c>
      <c r="BI345" s="241">
        <f>IF(N345="nulová",J345,0)</f>
        <v>0</v>
      </c>
      <c r="BJ345" s="18" t="s">
        <v>80</v>
      </c>
      <c r="BK345" s="241">
        <f>ROUND(I345*H345,2)</f>
        <v>0</v>
      </c>
      <c r="BL345" s="18" t="s">
        <v>195</v>
      </c>
      <c r="BM345" s="240" t="s">
        <v>6067</v>
      </c>
    </row>
    <row r="346" s="2" customFormat="1">
      <c r="A346" s="39"/>
      <c r="B346" s="40"/>
      <c r="C346" s="41"/>
      <c r="D346" s="242" t="s">
        <v>197</v>
      </c>
      <c r="E346" s="41"/>
      <c r="F346" s="243" t="s">
        <v>6066</v>
      </c>
      <c r="G346" s="41"/>
      <c r="H346" s="41"/>
      <c r="I346" s="244"/>
      <c r="J346" s="41"/>
      <c r="K346" s="41"/>
      <c r="L346" s="45"/>
      <c r="M346" s="245"/>
      <c r="N346" s="246"/>
      <c r="O346" s="92"/>
      <c r="P346" s="92"/>
      <c r="Q346" s="92"/>
      <c r="R346" s="92"/>
      <c r="S346" s="92"/>
      <c r="T346" s="93"/>
      <c r="U346" s="39"/>
      <c r="V346" s="39"/>
      <c r="W346" s="39"/>
      <c r="X346" s="39"/>
      <c r="Y346" s="39"/>
      <c r="Z346" s="39"/>
      <c r="AA346" s="39"/>
      <c r="AB346" s="39"/>
      <c r="AC346" s="39"/>
      <c r="AD346" s="39"/>
      <c r="AE346" s="39"/>
      <c r="AT346" s="18" t="s">
        <v>197</v>
      </c>
      <c r="AU346" s="18" t="s">
        <v>82</v>
      </c>
    </row>
    <row r="347" s="2" customFormat="1" ht="16.5" customHeight="1">
      <c r="A347" s="39"/>
      <c r="B347" s="40"/>
      <c r="C347" s="228" t="s">
        <v>1154</v>
      </c>
      <c r="D347" s="228" t="s">
        <v>191</v>
      </c>
      <c r="E347" s="229" t="s">
        <v>6068</v>
      </c>
      <c r="F347" s="230" t="s">
        <v>6069</v>
      </c>
      <c r="G347" s="231" t="s">
        <v>5752</v>
      </c>
      <c r="H347" s="232">
        <v>1</v>
      </c>
      <c r="I347" s="233"/>
      <c r="J347" s="234">
        <f>ROUND(I347*H347,2)</f>
        <v>0</v>
      </c>
      <c r="K347" s="235"/>
      <c r="L347" s="45"/>
      <c r="M347" s="236" t="s">
        <v>1</v>
      </c>
      <c r="N347" s="237" t="s">
        <v>38</v>
      </c>
      <c r="O347" s="92"/>
      <c r="P347" s="238">
        <f>O347*H347</f>
        <v>0</v>
      </c>
      <c r="Q347" s="238">
        <v>0</v>
      </c>
      <c r="R347" s="238">
        <f>Q347*H347</f>
        <v>0</v>
      </c>
      <c r="S347" s="238">
        <v>0</v>
      </c>
      <c r="T347" s="239">
        <f>S347*H347</f>
        <v>0</v>
      </c>
      <c r="U347" s="39"/>
      <c r="V347" s="39"/>
      <c r="W347" s="39"/>
      <c r="X347" s="39"/>
      <c r="Y347" s="39"/>
      <c r="Z347" s="39"/>
      <c r="AA347" s="39"/>
      <c r="AB347" s="39"/>
      <c r="AC347" s="39"/>
      <c r="AD347" s="39"/>
      <c r="AE347" s="39"/>
      <c r="AR347" s="240" t="s">
        <v>195</v>
      </c>
      <c r="AT347" s="240" t="s">
        <v>191</v>
      </c>
      <c r="AU347" s="240" t="s">
        <v>82</v>
      </c>
      <c r="AY347" s="18" t="s">
        <v>189</v>
      </c>
      <c r="BE347" s="241">
        <f>IF(N347="základní",J347,0)</f>
        <v>0</v>
      </c>
      <c r="BF347" s="241">
        <f>IF(N347="snížená",J347,0)</f>
        <v>0</v>
      </c>
      <c r="BG347" s="241">
        <f>IF(N347="zákl. přenesená",J347,0)</f>
        <v>0</v>
      </c>
      <c r="BH347" s="241">
        <f>IF(N347="sníž. přenesená",J347,0)</f>
        <v>0</v>
      </c>
      <c r="BI347" s="241">
        <f>IF(N347="nulová",J347,0)</f>
        <v>0</v>
      </c>
      <c r="BJ347" s="18" t="s">
        <v>80</v>
      </c>
      <c r="BK347" s="241">
        <f>ROUND(I347*H347,2)</f>
        <v>0</v>
      </c>
      <c r="BL347" s="18" t="s">
        <v>195</v>
      </c>
      <c r="BM347" s="240" t="s">
        <v>6070</v>
      </c>
    </row>
    <row r="348" s="2" customFormat="1">
      <c r="A348" s="39"/>
      <c r="B348" s="40"/>
      <c r="C348" s="41"/>
      <c r="D348" s="242" t="s">
        <v>197</v>
      </c>
      <c r="E348" s="41"/>
      <c r="F348" s="243" t="s">
        <v>6069</v>
      </c>
      <c r="G348" s="41"/>
      <c r="H348" s="41"/>
      <c r="I348" s="244"/>
      <c r="J348" s="41"/>
      <c r="K348" s="41"/>
      <c r="L348" s="45"/>
      <c r="M348" s="245"/>
      <c r="N348" s="246"/>
      <c r="O348" s="92"/>
      <c r="P348" s="92"/>
      <c r="Q348" s="92"/>
      <c r="R348" s="92"/>
      <c r="S348" s="92"/>
      <c r="T348" s="93"/>
      <c r="U348" s="39"/>
      <c r="V348" s="39"/>
      <c r="W348" s="39"/>
      <c r="X348" s="39"/>
      <c r="Y348" s="39"/>
      <c r="Z348" s="39"/>
      <c r="AA348" s="39"/>
      <c r="AB348" s="39"/>
      <c r="AC348" s="39"/>
      <c r="AD348" s="39"/>
      <c r="AE348" s="39"/>
      <c r="AT348" s="18" t="s">
        <v>197</v>
      </c>
      <c r="AU348" s="18" t="s">
        <v>82</v>
      </c>
    </row>
    <row r="349" s="2" customFormat="1" ht="24.15" customHeight="1">
      <c r="A349" s="39"/>
      <c r="B349" s="40"/>
      <c r="C349" s="228" t="s">
        <v>1160</v>
      </c>
      <c r="D349" s="228" t="s">
        <v>191</v>
      </c>
      <c r="E349" s="229" t="s">
        <v>6071</v>
      </c>
      <c r="F349" s="230" t="s">
        <v>6072</v>
      </c>
      <c r="G349" s="231" t="s">
        <v>5752</v>
      </c>
      <c r="H349" s="232">
        <v>1</v>
      </c>
      <c r="I349" s="233"/>
      <c r="J349" s="234">
        <f>ROUND(I349*H349,2)</f>
        <v>0</v>
      </c>
      <c r="K349" s="235"/>
      <c r="L349" s="45"/>
      <c r="M349" s="236" t="s">
        <v>1</v>
      </c>
      <c r="N349" s="237" t="s">
        <v>38</v>
      </c>
      <c r="O349" s="92"/>
      <c r="P349" s="238">
        <f>O349*H349</f>
        <v>0</v>
      </c>
      <c r="Q349" s="238">
        <v>0</v>
      </c>
      <c r="R349" s="238">
        <f>Q349*H349</f>
        <v>0</v>
      </c>
      <c r="S349" s="238">
        <v>0</v>
      </c>
      <c r="T349" s="239">
        <f>S349*H349</f>
        <v>0</v>
      </c>
      <c r="U349" s="39"/>
      <c r="V349" s="39"/>
      <c r="W349" s="39"/>
      <c r="X349" s="39"/>
      <c r="Y349" s="39"/>
      <c r="Z349" s="39"/>
      <c r="AA349" s="39"/>
      <c r="AB349" s="39"/>
      <c r="AC349" s="39"/>
      <c r="AD349" s="39"/>
      <c r="AE349" s="39"/>
      <c r="AR349" s="240" t="s">
        <v>195</v>
      </c>
      <c r="AT349" s="240" t="s">
        <v>191</v>
      </c>
      <c r="AU349" s="240" t="s">
        <v>82</v>
      </c>
      <c r="AY349" s="18" t="s">
        <v>189</v>
      </c>
      <c r="BE349" s="241">
        <f>IF(N349="základní",J349,0)</f>
        <v>0</v>
      </c>
      <c r="BF349" s="241">
        <f>IF(N349="snížená",J349,0)</f>
        <v>0</v>
      </c>
      <c r="BG349" s="241">
        <f>IF(N349="zákl. přenesená",J349,0)</f>
        <v>0</v>
      </c>
      <c r="BH349" s="241">
        <f>IF(N349="sníž. přenesená",J349,0)</f>
        <v>0</v>
      </c>
      <c r="BI349" s="241">
        <f>IF(N349="nulová",J349,0)</f>
        <v>0</v>
      </c>
      <c r="BJ349" s="18" t="s">
        <v>80</v>
      </c>
      <c r="BK349" s="241">
        <f>ROUND(I349*H349,2)</f>
        <v>0</v>
      </c>
      <c r="BL349" s="18" t="s">
        <v>195</v>
      </c>
      <c r="BM349" s="240" t="s">
        <v>6073</v>
      </c>
    </row>
    <row r="350" s="2" customFormat="1">
      <c r="A350" s="39"/>
      <c r="B350" s="40"/>
      <c r="C350" s="41"/>
      <c r="D350" s="242" t="s">
        <v>197</v>
      </c>
      <c r="E350" s="41"/>
      <c r="F350" s="243" t="s">
        <v>6072</v>
      </c>
      <c r="G350" s="41"/>
      <c r="H350" s="41"/>
      <c r="I350" s="244"/>
      <c r="J350" s="41"/>
      <c r="K350" s="41"/>
      <c r="L350" s="45"/>
      <c r="M350" s="245"/>
      <c r="N350" s="246"/>
      <c r="O350" s="92"/>
      <c r="P350" s="92"/>
      <c r="Q350" s="92"/>
      <c r="R350" s="92"/>
      <c r="S350" s="92"/>
      <c r="T350" s="93"/>
      <c r="U350" s="39"/>
      <c r="V350" s="39"/>
      <c r="W350" s="39"/>
      <c r="X350" s="39"/>
      <c r="Y350" s="39"/>
      <c r="Z350" s="39"/>
      <c r="AA350" s="39"/>
      <c r="AB350" s="39"/>
      <c r="AC350" s="39"/>
      <c r="AD350" s="39"/>
      <c r="AE350" s="39"/>
      <c r="AT350" s="18" t="s">
        <v>197</v>
      </c>
      <c r="AU350" s="18" t="s">
        <v>82</v>
      </c>
    </row>
    <row r="351" s="2" customFormat="1" ht="21.75" customHeight="1">
      <c r="A351" s="39"/>
      <c r="B351" s="40"/>
      <c r="C351" s="228" t="s">
        <v>1168</v>
      </c>
      <c r="D351" s="228" t="s">
        <v>191</v>
      </c>
      <c r="E351" s="229" t="s">
        <v>6074</v>
      </c>
      <c r="F351" s="230" t="s">
        <v>6075</v>
      </c>
      <c r="G351" s="231" t="s">
        <v>5752</v>
      </c>
      <c r="H351" s="232">
        <v>1</v>
      </c>
      <c r="I351" s="233"/>
      <c r="J351" s="234">
        <f>ROUND(I351*H351,2)</f>
        <v>0</v>
      </c>
      <c r="K351" s="235"/>
      <c r="L351" s="45"/>
      <c r="M351" s="236" t="s">
        <v>1</v>
      </c>
      <c r="N351" s="237" t="s">
        <v>38</v>
      </c>
      <c r="O351" s="92"/>
      <c r="P351" s="238">
        <f>O351*H351</f>
        <v>0</v>
      </c>
      <c r="Q351" s="238">
        <v>0</v>
      </c>
      <c r="R351" s="238">
        <f>Q351*H351</f>
        <v>0</v>
      </c>
      <c r="S351" s="238">
        <v>0</v>
      </c>
      <c r="T351" s="239">
        <f>S351*H351</f>
        <v>0</v>
      </c>
      <c r="U351" s="39"/>
      <c r="V351" s="39"/>
      <c r="W351" s="39"/>
      <c r="X351" s="39"/>
      <c r="Y351" s="39"/>
      <c r="Z351" s="39"/>
      <c r="AA351" s="39"/>
      <c r="AB351" s="39"/>
      <c r="AC351" s="39"/>
      <c r="AD351" s="39"/>
      <c r="AE351" s="39"/>
      <c r="AR351" s="240" t="s">
        <v>195</v>
      </c>
      <c r="AT351" s="240" t="s">
        <v>191</v>
      </c>
      <c r="AU351" s="240" t="s">
        <v>82</v>
      </c>
      <c r="AY351" s="18" t="s">
        <v>189</v>
      </c>
      <c r="BE351" s="241">
        <f>IF(N351="základní",J351,0)</f>
        <v>0</v>
      </c>
      <c r="BF351" s="241">
        <f>IF(N351="snížená",J351,0)</f>
        <v>0</v>
      </c>
      <c r="BG351" s="241">
        <f>IF(N351="zákl. přenesená",J351,0)</f>
        <v>0</v>
      </c>
      <c r="BH351" s="241">
        <f>IF(N351="sníž. přenesená",J351,0)</f>
        <v>0</v>
      </c>
      <c r="BI351" s="241">
        <f>IF(N351="nulová",J351,0)</f>
        <v>0</v>
      </c>
      <c r="BJ351" s="18" t="s">
        <v>80</v>
      </c>
      <c r="BK351" s="241">
        <f>ROUND(I351*H351,2)</f>
        <v>0</v>
      </c>
      <c r="BL351" s="18" t="s">
        <v>195</v>
      </c>
      <c r="BM351" s="240" t="s">
        <v>6076</v>
      </c>
    </row>
    <row r="352" s="2" customFormat="1">
      <c r="A352" s="39"/>
      <c r="B352" s="40"/>
      <c r="C352" s="41"/>
      <c r="D352" s="242" t="s">
        <v>197</v>
      </c>
      <c r="E352" s="41"/>
      <c r="F352" s="243" t="s">
        <v>6075</v>
      </c>
      <c r="G352" s="41"/>
      <c r="H352" s="41"/>
      <c r="I352" s="244"/>
      <c r="J352" s="41"/>
      <c r="K352" s="41"/>
      <c r="L352" s="45"/>
      <c r="M352" s="245"/>
      <c r="N352" s="246"/>
      <c r="O352" s="92"/>
      <c r="P352" s="92"/>
      <c r="Q352" s="92"/>
      <c r="R352" s="92"/>
      <c r="S352" s="92"/>
      <c r="T352" s="93"/>
      <c r="U352" s="39"/>
      <c r="V352" s="39"/>
      <c r="W352" s="39"/>
      <c r="X352" s="39"/>
      <c r="Y352" s="39"/>
      <c r="Z352" s="39"/>
      <c r="AA352" s="39"/>
      <c r="AB352" s="39"/>
      <c r="AC352" s="39"/>
      <c r="AD352" s="39"/>
      <c r="AE352" s="39"/>
      <c r="AT352" s="18" t="s">
        <v>197</v>
      </c>
      <c r="AU352" s="18" t="s">
        <v>82</v>
      </c>
    </row>
    <row r="353" s="2" customFormat="1" ht="16.5" customHeight="1">
      <c r="A353" s="39"/>
      <c r="B353" s="40"/>
      <c r="C353" s="228" t="s">
        <v>1175</v>
      </c>
      <c r="D353" s="228" t="s">
        <v>191</v>
      </c>
      <c r="E353" s="229" t="s">
        <v>6077</v>
      </c>
      <c r="F353" s="230" t="s">
        <v>6078</v>
      </c>
      <c r="G353" s="231" t="s">
        <v>5752</v>
      </c>
      <c r="H353" s="232">
        <v>1</v>
      </c>
      <c r="I353" s="233"/>
      <c r="J353" s="234">
        <f>ROUND(I353*H353,2)</f>
        <v>0</v>
      </c>
      <c r="K353" s="235"/>
      <c r="L353" s="45"/>
      <c r="M353" s="236" t="s">
        <v>1</v>
      </c>
      <c r="N353" s="237" t="s">
        <v>38</v>
      </c>
      <c r="O353" s="92"/>
      <c r="P353" s="238">
        <f>O353*H353</f>
        <v>0</v>
      </c>
      <c r="Q353" s="238">
        <v>0</v>
      </c>
      <c r="R353" s="238">
        <f>Q353*H353</f>
        <v>0</v>
      </c>
      <c r="S353" s="238">
        <v>0</v>
      </c>
      <c r="T353" s="239">
        <f>S353*H353</f>
        <v>0</v>
      </c>
      <c r="U353" s="39"/>
      <c r="V353" s="39"/>
      <c r="W353" s="39"/>
      <c r="X353" s="39"/>
      <c r="Y353" s="39"/>
      <c r="Z353" s="39"/>
      <c r="AA353" s="39"/>
      <c r="AB353" s="39"/>
      <c r="AC353" s="39"/>
      <c r="AD353" s="39"/>
      <c r="AE353" s="39"/>
      <c r="AR353" s="240" t="s">
        <v>195</v>
      </c>
      <c r="AT353" s="240" t="s">
        <v>191</v>
      </c>
      <c r="AU353" s="240" t="s">
        <v>82</v>
      </c>
      <c r="AY353" s="18" t="s">
        <v>189</v>
      </c>
      <c r="BE353" s="241">
        <f>IF(N353="základní",J353,0)</f>
        <v>0</v>
      </c>
      <c r="BF353" s="241">
        <f>IF(N353="snížená",J353,0)</f>
        <v>0</v>
      </c>
      <c r="BG353" s="241">
        <f>IF(N353="zákl. přenesená",J353,0)</f>
        <v>0</v>
      </c>
      <c r="BH353" s="241">
        <f>IF(N353="sníž. přenesená",J353,0)</f>
        <v>0</v>
      </c>
      <c r="BI353" s="241">
        <f>IF(N353="nulová",J353,0)</f>
        <v>0</v>
      </c>
      <c r="BJ353" s="18" t="s">
        <v>80</v>
      </c>
      <c r="BK353" s="241">
        <f>ROUND(I353*H353,2)</f>
        <v>0</v>
      </c>
      <c r="BL353" s="18" t="s">
        <v>195</v>
      </c>
      <c r="BM353" s="240" t="s">
        <v>6079</v>
      </c>
    </row>
    <row r="354" s="2" customFormat="1">
      <c r="A354" s="39"/>
      <c r="B354" s="40"/>
      <c r="C354" s="41"/>
      <c r="D354" s="242" t="s">
        <v>197</v>
      </c>
      <c r="E354" s="41"/>
      <c r="F354" s="243" t="s">
        <v>6078</v>
      </c>
      <c r="G354" s="41"/>
      <c r="H354" s="41"/>
      <c r="I354" s="244"/>
      <c r="J354" s="41"/>
      <c r="K354" s="41"/>
      <c r="L354" s="45"/>
      <c r="M354" s="245"/>
      <c r="N354" s="246"/>
      <c r="O354" s="92"/>
      <c r="P354" s="92"/>
      <c r="Q354" s="92"/>
      <c r="R354" s="92"/>
      <c r="S354" s="92"/>
      <c r="T354" s="93"/>
      <c r="U354" s="39"/>
      <c r="V354" s="39"/>
      <c r="W354" s="39"/>
      <c r="X354" s="39"/>
      <c r="Y354" s="39"/>
      <c r="Z354" s="39"/>
      <c r="AA354" s="39"/>
      <c r="AB354" s="39"/>
      <c r="AC354" s="39"/>
      <c r="AD354" s="39"/>
      <c r="AE354" s="39"/>
      <c r="AT354" s="18" t="s">
        <v>197</v>
      </c>
      <c r="AU354" s="18" t="s">
        <v>82</v>
      </c>
    </row>
    <row r="355" s="2" customFormat="1" ht="16.5" customHeight="1">
      <c r="A355" s="39"/>
      <c r="B355" s="40"/>
      <c r="C355" s="228" t="s">
        <v>1183</v>
      </c>
      <c r="D355" s="228" t="s">
        <v>191</v>
      </c>
      <c r="E355" s="229" t="s">
        <v>6080</v>
      </c>
      <c r="F355" s="230" t="s">
        <v>6081</v>
      </c>
      <c r="G355" s="231" t="s">
        <v>5752</v>
      </c>
      <c r="H355" s="232">
        <v>1</v>
      </c>
      <c r="I355" s="233"/>
      <c r="J355" s="234">
        <f>ROUND(I355*H355,2)</f>
        <v>0</v>
      </c>
      <c r="K355" s="235"/>
      <c r="L355" s="45"/>
      <c r="M355" s="236" t="s">
        <v>1</v>
      </c>
      <c r="N355" s="237" t="s">
        <v>38</v>
      </c>
      <c r="O355" s="92"/>
      <c r="P355" s="238">
        <f>O355*H355</f>
        <v>0</v>
      </c>
      <c r="Q355" s="238">
        <v>0</v>
      </c>
      <c r="R355" s="238">
        <f>Q355*H355</f>
        <v>0</v>
      </c>
      <c r="S355" s="238">
        <v>0</v>
      </c>
      <c r="T355" s="239">
        <f>S355*H355</f>
        <v>0</v>
      </c>
      <c r="U355" s="39"/>
      <c r="V355" s="39"/>
      <c r="W355" s="39"/>
      <c r="X355" s="39"/>
      <c r="Y355" s="39"/>
      <c r="Z355" s="39"/>
      <c r="AA355" s="39"/>
      <c r="AB355" s="39"/>
      <c r="AC355" s="39"/>
      <c r="AD355" s="39"/>
      <c r="AE355" s="39"/>
      <c r="AR355" s="240" t="s">
        <v>195</v>
      </c>
      <c r="AT355" s="240" t="s">
        <v>191</v>
      </c>
      <c r="AU355" s="240" t="s">
        <v>82</v>
      </c>
      <c r="AY355" s="18" t="s">
        <v>189</v>
      </c>
      <c r="BE355" s="241">
        <f>IF(N355="základní",J355,0)</f>
        <v>0</v>
      </c>
      <c r="BF355" s="241">
        <f>IF(N355="snížená",J355,0)</f>
        <v>0</v>
      </c>
      <c r="BG355" s="241">
        <f>IF(N355="zákl. přenesená",J355,0)</f>
        <v>0</v>
      </c>
      <c r="BH355" s="241">
        <f>IF(N355="sníž. přenesená",J355,0)</f>
        <v>0</v>
      </c>
      <c r="BI355" s="241">
        <f>IF(N355="nulová",J355,0)</f>
        <v>0</v>
      </c>
      <c r="BJ355" s="18" t="s">
        <v>80</v>
      </c>
      <c r="BK355" s="241">
        <f>ROUND(I355*H355,2)</f>
        <v>0</v>
      </c>
      <c r="BL355" s="18" t="s">
        <v>195</v>
      </c>
      <c r="BM355" s="240" t="s">
        <v>6082</v>
      </c>
    </row>
    <row r="356" s="2" customFormat="1">
      <c r="A356" s="39"/>
      <c r="B356" s="40"/>
      <c r="C356" s="41"/>
      <c r="D356" s="242" t="s">
        <v>197</v>
      </c>
      <c r="E356" s="41"/>
      <c r="F356" s="243" t="s">
        <v>6081</v>
      </c>
      <c r="G356" s="41"/>
      <c r="H356" s="41"/>
      <c r="I356" s="244"/>
      <c r="J356" s="41"/>
      <c r="K356" s="41"/>
      <c r="L356" s="45"/>
      <c r="M356" s="245"/>
      <c r="N356" s="246"/>
      <c r="O356" s="92"/>
      <c r="P356" s="92"/>
      <c r="Q356" s="92"/>
      <c r="R356" s="92"/>
      <c r="S356" s="92"/>
      <c r="T356" s="93"/>
      <c r="U356" s="39"/>
      <c r="V356" s="39"/>
      <c r="W356" s="39"/>
      <c r="X356" s="39"/>
      <c r="Y356" s="39"/>
      <c r="Z356" s="39"/>
      <c r="AA356" s="39"/>
      <c r="AB356" s="39"/>
      <c r="AC356" s="39"/>
      <c r="AD356" s="39"/>
      <c r="AE356" s="39"/>
      <c r="AT356" s="18" t="s">
        <v>197</v>
      </c>
      <c r="AU356" s="18" t="s">
        <v>82</v>
      </c>
    </row>
    <row r="357" s="2" customFormat="1" ht="16.5" customHeight="1">
      <c r="A357" s="39"/>
      <c r="B357" s="40"/>
      <c r="C357" s="228" t="s">
        <v>1194</v>
      </c>
      <c r="D357" s="228" t="s">
        <v>191</v>
      </c>
      <c r="E357" s="229" t="s">
        <v>6083</v>
      </c>
      <c r="F357" s="230" t="s">
        <v>6084</v>
      </c>
      <c r="G357" s="231" t="s">
        <v>5752</v>
      </c>
      <c r="H357" s="232">
        <v>1</v>
      </c>
      <c r="I357" s="233"/>
      <c r="J357" s="234">
        <f>ROUND(I357*H357,2)</f>
        <v>0</v>
      </c>
      <c r="K357" s="235"/>
      <c r="L357" s="45"/>
      <c r="M357" s="236" t="s">
        <v>1</v>
      </c>
      <c r="N357" s="237" t="s">
        <v>38</v>
      </c>
      <c r="O357" s="92"/>
      <c r="P357" s="238">
        <f>O357*H357</f>
        <v>0</v>
      </c>
      <c r="Q357" s="238">
        <v>0</v>
      </c>
      <c r="R357" s="238">
        <f>Q357*H357</f>
        <v>0</v>
      </c>
      <c r="S357" s="238">
        <v>0</v>
      </c>
      <c r="T357" s="239">
        <f>S357*H357</f>
        <v>0</v>
      </c>
      <c r="U357" s="39"/>
      <c r="V357" s="39"/>
      <c r="W357" s="39"/>
      <c r="X357" s="39"/>
      <c r="Y357" s="39"/>
      <c r="Z357" s="39"/>
      <c r="AA357" s="39"/>
      <c r="AB357" s="39"/>
      <c r="AC357" s="39"/>
      <c r="AD357" s="39"/>
      <c r="AE357" s="39"/>
      <c r="AR357" s="240" t="s">
        <v>195</v>
      </c>
      <c r="AT357" s="240" t="s">
        <v>191</v>
      </c>
      <c r="AU357" s="240" t="s">
        <v>82</v>
      </c>
      <c r="AY357" s="18" t="s">
        <v>189</v>
      </c>
      <c r="BE357" s="241">
        <f>IF(N357="základní",J357,0)</f>
        <v>0</v>
      </c>
      <c r="BF357" s="241">
        <f>IF(N357="snížená",J357,0)</f>
        <v>0</v>
      </c>
      <c r="BG357" s="241">
        <f>IF(N357="zákl. přenesená",J357,0)</f>
        <v>0</v>
      </c>
      <c r="BH357" s="241">
        <f>IF(N357="sníž. přenesená",J357,0)</f>
        <v>0</v>
      </c>
      <c r="BI357" s="241">
        <f>IF(N357="nulová",J357,0)</f>
        <v>0</v>
      </c>
      <c r="BJ357" s="18" t="s">
        <v>80</v>
      </c>
      <c r="BK357" s="241">
        <f>ROUND(I357*H357,2)</f>
        <v>0</v>
      </c>
      <c r="BL357" s="18" t="s">
        <v>195</v>
      </c>
      <c r="BM357" s="240" t="s">
        <v>6085</v>
      </c>
    </row>
    <row r="358" s="2" customFormat="1">
      <c r="A358" s="39"/>
      <c r="B358" s="40"/>
      <c r="C358" s="41"/>
      <c r="D358" s="242" t="s">
        <v>197</v>
      </c>
      <c r="E358" s="41"/>
      <c r="F358" s="243" t="s">
        <v>6084</v>
      </c>
      <c r="G358" s="41"/>
      <c r="H358" s="41"/>
      <c r="I358" s="244"/>
      <c r="J358" s="41"/>
      <c r="K358" s="41"/>
      <c r="L358" s="45"/>
      <c r="M358" s="245"/>
      <c r="N358" s="246"/>
      <c r="O358" s="92"/>
      <c r="P358" s="92"/>
      <c r="Q358" s="92"/>
      <c r="R358" s="92"/>
      <c r="S358" s="92"/>
      <c r="T358" s="93"/>
      <c r="U358" s="39"/>
      <c r="V358" s="39"/>
      <c r="W358" s="39"/>
      <c r="X358" s="39"/>
      <c r="Y358" s="39"/>
      <c r="Z358" s="39"/>
      <c r="AA358" s="39"/>
      <c r="AB358" s="39"/>
      <c r="AC358" s="39"/>
      <c r="AD358" s="39"/>
      <c r="AE358" s="39"/>
      <c r="AT358" s="18" t="s">
        <v>197</v>
      </c>
      <c r="AU358" s="18" t="s">
        <v>82</v>
      </c>
    </row>
    <row r="359" s="2" customFormat="1" ht="16.5" customHeight="1">
      <c r="A359" s="39"/>
      <c r="B359" s="40"/>
      <c r="C359" s="228" t="s">
        <v>1198</v>
      </c>
      <c r="D359" s="228" t="s">
        <v>191</v>
      </c>
      <c r="E359" s="229" t="s">
        <v>6086</v>
      </c>
      <c r="F359" s="230" t="s">
        <v>6087</v>
      </c>
      <c r="G359" s="231" t="s">
        <v>5752</v>
      </c>
      <c r="H359" s="232">
        <v>1</v>
      </c>
      <c r="I359" s="233"/>
      <c r="J359" s="234">
        <f>ROUND(I359*H359,2)</f>
        <v>0</v>
      </c>
      <c r="K359" s="235"/>
      <c r="L359" s="45"/>
      <c r="M359" s="236" t="s">
        <v>1</v>
      </c>
      <c r="N359" s="237" t="s">
        <v>38</v>
      </c>
      <c r="O359" s="92"/>
      <c r="P359" s="238">
        <f>O359*H359</f>
        <v>0</v>
      </c>
      <c r="Q359" s="238">
        <v>0</v>
      </c>
      <c r="R359" s="238">
        <f>Q359*H359</f>
        <v>0</v>
      </c>
      <c r="S359" s="238">
        <v>0</v>
      </c>
      <c r="T359" s="239">
        <f>S359*H359</f>
        <v>0</v>
      </c>
      <c r="U359" s="39"/>
      <c r="V359" s="39"/>
      <c r="W359" s="39"/>
      <c r="X359" s="39"/>
      <c r="Y359" s="39"/>
      <c r="Z359" s="39"/>
      <c r="AA359" s="39"/>
      <c r="AB359" s="39"/>
      <c r="AC359" s="39"/>
      <c r="AD359" s="39"/>
      <c r="AE359" s="39"/>
      <c r="AR359" s="240" t="s">
        <v>195</v>
      </c>
      <c r="AT359" s="240" t="s">
        <v>191</v>
      </c>
      <c r="AU359" s="240" t="s">
        <v>82</v>
      </c>
      <c r="AY359" s="18" t="s">
        <v>189</v>
      </c>
      <c r="BE359" s="241">
        <f>IF(N359="základní",J359,0)</f>
        <v>0</v>
      </c>
      <c r="BF359" s="241">
        <f>IF(N359="snížená",J359,0)</f>
        <v>0</v>
      </c>
      <c r="BG359" s="241">
        <f>IF(N359="zákl. přenesená",J359,0)</f>
        <v>0</v>
      </c>
      <c r="BH359" s="241">
        <f>IF(N359="sníž. přenesená",J359,0)</f>
        <v>0</v>
      </c>
      <c r="BI359" s="241">
        <f>IF(N359="nulová",J359,0)</f>
        <v>0</v>
      </c>
      <c r="BJ359" s="18" t="s">
        <v>80</v>
      </c>
      <c r="BK359" s="241">
        <f>ROUND(I359*H359,2)</f>
        <v>0</v>
      </c>
      <c r="BL359" s="18" t="s">
        <v>195</v>
      </c>
      <c r="BM359" s="240" t="s">
        <v>6088</v>
      </c>
    </row>
    <row r="360" s="2" customFormat="1">
      <c r="A360" s="39"/>
      <c r="B360" s="40"/>
      <c r="C360" s="41"/>
      <c r="D360" s="242" t="s">
        <v>197</v>
      </c>
      <c r="E360" s="41"/>
      <c r="F360" s="243" t="s">
        <v>6087</v>
      </c>
      <c r="G360" s="41"/>
      <c r="H360" s="41"/>
      <c r="I360" s="244"/>
      <c r="J360" s="41"/>
      <c r="K360" s="41"/>
      <c r="L360" s="45"/>
      <c r="M360" s="245"/>
      <c r="N360" s="246"/>
      <c r="O360" s="92"/>
      <c r="P360" s="92"/>
      <c r="Q360" s="92"/>
      <c r="R360" s="92"/>
      <c r="S360" s="92"/>
      <c r="T360" s="93"/>
      <c r="U360" s="39"/>
      <c r="V360" s="39"/>
      <c r="W360" s="39"/>
      <c r="X360" s="39"/>
      <c r="Y360" s="39"/>
      <c r="Z360" s="39"/>
      <c r="AA360" s="39"/>
      <c r="AB360" s="39"/>
      <c r="AC360" s="39"/>
      <c r="AD360" s="39"/>
      <c r="AE360" s="39"/>
      <c r="AT360" s="18" t="s">
        <v>197</v>
      </c>
      <c r="AU360" s="18" t="s">
        <v>82</v>
      </c>
    </row>
    <row r="361" s="2" customFormat="1" ht="16.5" customHeight="1">
      <c r="A361" s="39"/>
      <c r="B361" s="40"/>
      <c r="C361" s="228" t="s">
        <v>1202</v>
      </c>
      <c r="D361" s="228" t="s">
        <v>191</v>
      </c>
      <c r="E361" s="229" t="s">
        <v>6089</v>
      </c>
      <c r="F361" s="230" t="s">
        <v>6090</v>
      </c>
      <c r="G361" s="231" t="s">
        <v>5752</v>
      </c>
      <c r="H361" s="232">
        <v>20</v>
      </c>
      <c r="I361" s="233"/>
      <c r="J361" s="234">
        <f>ROUND(I361*H361,2)</f>
        <v>0</v>
      </c>
      <c r="K361" s="235"/>
      <c r="L361" s="45"/>
      <c r="M361" s="236" t="s">
        <v>1</v>
      </c>
      <c r="N361" s="237" t="s">
        <v>38</v>
      </c>
      <c r="O361" s="92"/>
      <c r="P361" s="238">
        <f>O361*H361</f>
        <v>0</v>
      </c>
      <c r="Q361" s="238">
        <v>0</v>
      </c>
      <c r="R361" s="238">
        <f>Q361*H361</f>
        <v>0</v>
      </c>
      <c r="S361" s="238">
        <v>0</v>
      </c>
      <c r="T361" s="239">
        <f>S361*H361</f>
        <v>0</v>
      </c>
      <c r="U361" s="39"/>
      <c r="V361" s="39"/>
      <c r="W361" s="39"/>
      <c r="X361" s="39"/>
      <c r="Y361" s="39"/>
      <c r="Z361" s="39"/>
      <c r="AA361" s="39"/>
      <c r="AB361" s="39"/>
      <c r="AC361" s="39"/>
      <c r="AD361" s="39"/>
      <c r="AE361" s="39"/>
      <c r="AR361" s="240" t="s">
        <v>195</v>
      </c>
      <c r="AT361" s="240" t="s">
        <v>191</v>
      </c>
      <c r="AU361" s="240" t="s">
        <v>82</v>
      </c>
      <c r="AY361" s="18" t="s">
        <v>189</v>
      </c>
      <c r="BE361" s="241">
        <f>IF(N361="základní",J361,0)</f>
        <v>0</v>
      </c>
      <c r="BF361" s="241">
        <f>IF(N361="snížená",J361,0)</f>
        <v>0</v>
      </c>
      <c r="BG361" s="241">
        <f>IF(N361="zákl. přenesená",J361,0)</f>
        <v>0</v>
      </c>
      <c r="BH361" s="241">
        <f>IF(N361="sníž. přenesená",J361,0)</f>
        <v>0</v>
      </c>
      <c r="BI361" s="241">
        <f>IF(N361="nulová",J361,0)</f>
        <v>0</v>
      </c>
      <c r="BJ361" s="18" t="s">
        <v>80</v>
      </c>
      <c r="BK361" s="241">
        <f>ROUND(I361*H361,2)</f>
        <v>0</v>
      </c>
      <c r="BL361" s="18" t="s">
        <v>195</v>
      </c>
      <c r="BM361" s="240" t="s">
        <v>6091</v>
      </c>
    </row>
    <row r="362" s="2" customFormat="1">
      <c r="A362" s="39"/>
      <c r="B362" s="40"/>
      <c r="C362" s="41"/>
      <c r="D362" s="242" t="s">
        <v>197</v>
      </c>
      <c r="E362" s="41"/>
      <c r="F362" s="243" t="s">
        <v>6090</v>
      </c>
      <c r="G362" s="41"/>
      <c r="H362" s="41"/>
      <c r="I362" s="244"/>
      <c r="J362" s="41"/>
      <c r="K362" s="41"/>
      <c r="L362" s="45"/>
      <c r="M362" s="245"/>
      <c r="N362" s="246"/>
      <c r="O362" s="92"/>
      <c r="P362" s="92"/>
      <c r="Q362" s="92"/>
      <c r="R362" s="92"/>
      <c r="S362" s="92"/>
      <c r="T362" s="93"/>
      <c r="U362" s="39"/>
      <c r="V362" s="39"/>
      <c r="W362" s="39"/>
      <c r="X362" s="39"/>
      <c r="Y362" s="39"/>
      <c r="Z362" s="39"/>
      <c r="AA362" s="39"/>
      <c r="AB362" s="39"/>
      <c r="AC362" s="39"/>
      <c r="AD362" s="39"/>
      <c r="AE362" s="39"/>
      <c r="AT362" s="18" t="s">
        <v>197</v>
      </c>
      <c r="AU362" s="18" t="s">
        <v>82</v>
      </c>
    </row>
    <row r="363" s="2" customFormat="1" ht="24.15" customHeight="1">
      <c r="A363" s="39"/>
      <c r="B363" s="40"/>
      <c r="C363" s="228" t="s">
        <v>1206</v>
      </c>
      <c r="D363" s="228" t="s">
        <v>191</v>
      </c>
      <c r="E363" s="229" t="s">
        <v>6092</v>
      </c>
      <c r="F363" s="230" t="s">
        <v>6093</v>
      </c>
      <c r="G363" s="231" t="s">
        <v>5752</v>
      </c>
      <c r="H363" s="232">
        <v>4</v>
      </c>
      <c r="I363" s="233"/>
      <c r="J363" s="234">
        <f>ROUND(I363*H363,2)</f>
        <v>0</v>
      </c>
      <c r="K363" s="235"/>
      <c r="L363" s="45"/>
      <c r="M363" s="236" t="s">
        <v>1</v>
      </c>
      <c r="N363" s="237" t="s">
        <v>38</v>
      </c>
      <c r="O363" s="92"/>
      <c r="P363" s="238">
        <f>O363*H363</f>
        <v>0</v>
      </c>
      <c r="Q363" s="238">
        <v>0</v>
      </c>
      <c r="R363" s="238">
        <f>Q363*H363</f>
        <v>0</v>
      </c>
      <c r="S363" s="238">
        <v>0</v>
      </c>
      <c r="T363" s="239">
        <f>S363*H363</f>
        <v>0</v>
      </c>
      <c r="U363" s="39"/>
      <c r="V363" s="39"/>
      <c r="W363" s="39"/>
      <c r="X363" s="39"/>
      <c r="Y363" s="39"/>
      <c r="Z363" s="39"/>
      <c r="AA363" s="39"/>
      <c r="AB363" s="39"/>
      <c r="AC363" s="39"/>
      <c r="AD363" s="39"/>
      <c r="AE363" s="39"/>
      <c r="AR363" s="240" t="s">
        <v>195</v>
      </c>
      <c r="AT363" s="240" t="s">
        <v>191</v>
      </c>
      <c r="AU363" s="240" t="s">
        <v>82</v>
      </c>
      <c r="AY363" s="18" t="s">
        <v>189</v>
      </c>
      <c r="BE363" s="241">
        <f>IF(N363="základní",J363,0)</f>
        <v>0</v>
      </c>
      <c r="BF363" s="241">
        <f>IF(N363="snížená",J363,0)</f>
        <v>0</v>
      </c>
      <c r="BG363" s="241">
        <f>IF(N363="zákl. přenesená",J363,0)</f>
        <v>0</v>
      </c>
      <c r="BH363" s="241">
        <f>IF(N363="sníž. přenesená",J363,0)</f>
        <v>0</v>
      </c>
      <c r="BI363" s="241">
        <f>IF(N363="nulová",J363,0)</f>
        <v>0</v>
      </c>
      <c r="BJ363" s="18" t="s">
        <v>80</v>
      </c>
      <c r="BK363" s="241">
        <f>ROUND(I363*H363,2)</f>
        <v>0</v>
      </c>
      <c r="BL363" s="18" t="s">
        <v>195</v>
      </c>
      <c r="BM363" s="240" t="s">
        <v>6094</v>
      </c>
    </row>
    <row r="364" s="2" customFormat="1">
      <c r="A364" s="39"/>
      <c r="B364" s="40"/>
      <c r="C364" s="41"/>
      <c r="D364" s="242" t="s">
        <v>197</v>
      </c>
      <c r="E364" s="41"/>
      <c r="F364" s="243" t="s">
        <v>6093</v>
      </c>
      <c r="G364" s="41"/>
      <c r="H364" s="41"/>
      <c r="I364" s="244"/>
      <c r="J364" s="41"/>
      <c r="K364" s="41"/>
      <c r="L364" s="45"/>
      <c r="M364" s="245"/>
      <c r="N364" s="246"/>
      <c r="O364" s="92"/>
      <c r="P364" s="92"/>
      <c r="Q364" s="92"/>
      <c r="R364" s="92"/>
      <c r="S364" s="92"/>
      <c r="T364" s="93"/>
      <c r="U364" s="39"/>
      <c r="V364" s="39"/>
      <c r="W364" s="39"/>
      <c r="X364" s="39"/>
      <c r="Y364" s="39"/>
      <c r="Z364" s="39"/>
      <c r="AA364" s="39"/>
      <c r="AB364" s="39"/>
      <c r="AC364" s="39"/>
      <c r="AD364" s="39"/>
      <c r="AE364" s="39"/>
      <c r="AT364" s="18" t="s">
        <v>197</v>
      </c>
      <c r="AU364" s="18" t="s">
        <v>82</v>
      </c>
    </row>
    <row r="365" s="2" customFormat="1" ht="16.5" customHeight="1">
      <c r="A365" s="39"/>
      <c r="B365" s="40"/>
      <c r="C365" s="228" t="s">
        <v>1210</v>
      </c>
      <c r="D365" s="228" t="s">
        <v>191</v>
      </c>
      <c r="E365" s="229" t="s">
        <v>6095</v>
      </c>
      <c r="F365" s="230" t="s">
        <v>6096</v>
      </c>
      <c r="G365" s="231" t="s">
        <v>5752</v>
      </c>
      <c r="H365" s="232">
        <v>10</v>
      </c>
      <c r="I365" s="233"/>
      <c r="J365" s="234">
        <f>ROUND(I365*H365,2)</f>
        <v>0</v>
      </c>
      <c r="K365" s="235"/>
      <c r="L365" s="45"/>
      <c r="M365" s="236" t="s">
        <v>1</v>
      </c>
      <c r="N365" s="237" t="s">
        <v>38</v>
      </c>
      <c r="O365" s="92"/>
      <c r="P365" s="238">
        <f>O365*H365</f>
        <v>0</v>
      </c>
      <c r="Q365" s="238">
        <v>0</v>
      </c>
      <c r="R365" s="238">
        <f>Q365*H365</f>
        <v>0</v>
      </c>
      <c r="S365" s="238">
        <v>0</v>
      </c>
      <c r="T365" s="239">
        <f>S365*H365</f>
        <v>0</v>
      </c>
      <c r="U365" s="39"/>
      <c r="V365" s="39"/>
      <c r="W365" s="39"/>
      <c r="X365" s="39"/>
      <c r="Y365" s="39"/>
      <c r="Z365" s="39"/>
      <c r="AA365" s="39"/>
      <c r="AB365" s="39"/>
      <c r="AC365" s="39"/>
      <c r="AD365" s="39"/>
      <c r="AE365" s="39"/>
      <c r="AR365" s="240" t="s">
        <v>195</v>
      </c>
      <c r="AT365" s="240" t="s">
        <v>191</v>
      </c>
      <c r="AU365" s="240" t="s">
        <v>82</v>
      </c>
      <c r="AY365" s="18" t="s">
        <v>189</v>
      </c>
      <c r="BE365" s="241">
        <f>IF(N365="základní",J365,0)</f>
        <v>0</v>
      </c>
      <c r="BF365" s="241">
        <f>IF(N365="snížená",J365,0)</f>
        <v>0</v>
      </c>
      <c r="BG365" s="241">
        <f>IF(N365="zákl. přenesená",J365,0)</f>
        <v>0</v>
      </c>
      <c r="BH365" s="241">
        <f>IF(N365="sníž. přenesená",J365,0)</f>
        <v>0</v>
      </c>
      <c r="BI365" s="241">
        <f>IF(N365="nulová",J365,0)</f>
        <v>0</v>
      </c>
      <c r="BJ365" s="18" t="s">
        <v>80</v>
      </c>
      <c r="BK365" s="241">
        <f>ROUND(I365*H365,2)</f>
        <v>0</v>
      </c>
      <c r="BL365" s="18" t="s">
        <v>195</v>
      </c>
      <c r="BM365" s="240" t="s">
        <v>6097</v>
      </c>
    </row>
    <row r="366" s="2" customFormat="1">
      <c r="A366" s="39"/>
      <c r="B366" s="40"/>
      <c r="C366" s="41"/>
      <c r="D366" s="242" t="s">
        <v>197</v>
      </c>
      <c r="E366" s="41"/>
      <c r="F366" s="243" t="s">
        <v>6096</v>
      </c>
      <c r="G366" s="41"/>
      <c r="H366" s="41"/>
      <c r="I366" s="244"/>
      <c r="J366" s="41"/>
      <c r="K366" s="41"/>
      <c r="L366" s="45"/>
      <c r="M366" s="245"/>
      <c r="N366" s="246"/>
      <c r="O366" s="92"/>
      <c r="P366" s="92"/>
      <c r="Q366" s="92"/>
      <c r="R366" s="92"/>
      <c r="S366" s="92"/>
      <c r="T366" s="93"/>
      <c r="U366" s="39"/>
      <c r="V366" s="39"/>
      <c r="W366" s="39"/>
      <c r="X366" s="39"/>
      <c r="Y366" s="39"/>
      <c r="Z366" s="39"/>
      <c r="AA366" s="39"/>
      <c r="AB366" s="39"/>
      <c r="AC366" s="39"/>
      <c r="AD366" s="39"/>
      <c r="AE366" s="39"/>
      <c r="AT366" s="18" t="s">
        <v>197</v>
      </c>
      <c r="AU366" s="18" t="s">
        <v>82</v>
      </c>
    </row>
    <row r="367" s="2" customFormat="1" ht="16.5" customHeight="1">
      <c r="A367" s="39"/>
      <c r="B367" s="40"/>
      <c r="C367" s="228" t="s">
        <v>1218</v>
      </c>
      <c r="D367" s="228" t="s">
        <v>191</v>
      </c>
      <c r="E367" s="229" t="s">
        <v>6098</v>
      </c>
      <c r="F367" s="230" t="s">
        <v>6099</v>
      </c>
      <c r="G367" s="231" t="s">
        <v>5752</v>
      </c>
      <c r="H367" s="232">
        <v>10</v>
      </c>
      <c r="I367" s="233"/>
      <c r="J367" s="234">
        <f>ROUND(I367*H367,2)</f>
        <v>0</v>
      </c>
      <c r="K367" s="235"/>
      <c r="L367" s="45"/>
      <c r="M367" s="236" t="s">
        <v>1</v>
      </c>
      <c r="N367" s="237" t="s">
        <v>38</v>
      </c>
      <c r="O367" s="92"/>
      <c r="P367" s="238">
        <f>O367*H367</f>
        <v>0</v>
      </c>
      <c r="Q367" s="238">
        <v>0</v>
      </c>
      <c r="R367" s="238">
        <f>Q367*H367</f>
        <v>0</v>
      </c>
      <c r="S367" s="238">
        <v>0</v>
      </c>
      <c r="T367" s="239">
        <f>S367*H367</f>
        <v>0</v>
      </c>
      <c r="U367" s="39"/>
      <c r="V367" s="39"/>
      <c r="W367" s="39"/>
      <c r="X367" s="39"/>
      <c r="Y367" s="39"/>
      <c r="Z367" s="39"/>
      <c r="AA367" s="39"/>
      <c r="AB367" s="39"/>
      <c r="AC367" s="39"/>
      <c r="AD367" s="39"/>
      <c r="AE367" s="39"/>
      <c r="AR367" s="240" t="s">
        <v>195</v>
      </c>
      <c r="AT367" s="240" t="s">
        <v>191</v>
      </c>
      <c r="AU367" s="240" t="s">
        <v>82</v>
      </c>
      <c r="AY367" s="18" t="s">
        <v>189</v>
      </c>
      <c r="BE367" s="241">
        <f>IF(N367="základní",J367,0)</f>
        <v>0</v>
      </c>
      <c r="BF367" s="241">
        <f>IF(N367="snížená",J367,0)</f>
        <v>0</v>
      </c>
      <c r="BG367" s="241">
        <f>IF(N367="zákl. přenesená",J367,0)</f>
        <v>0</v>
      </c>
      <c r="BH367" s="241">
        <f>IF(N367="sníž. přenesená",J367,0)</f>
        <v>0</v>
      </c>
      <c r="BI367" s="241">
        <f>IF(N367="nulová",J367,0)</f>
        <v>0</v>
      </c>
      <c r="BJ367" s="18" t="s">
        <v>80</v>
      </c>
      <c r="BK367" s="241">
        <f>ROUND(I367*H367,2)</f>
        <v>0</v>
      </c>
      <c r="BL367" s="18" t="s">
        <v>195</v>
      </c>
      <c r="BM367" s="240" t="s">
        <v>6100</v>
      </c>
    </row>
    <row r="368" s="2" customFormat="1">
      <c r="A368" s="39"/>
      <c r="B368" s="40"/>
      <c r="C368" s="41"/>
      <c r="D368" s="242" t="s">
        <v>197</v>
      </c>
      <c r="E368" s="41"/>
      <c r="F368" s="243" t="s">
        <v>6099</v>
      </c>
      <c r="G368" s="41"/>
      <c r="H368" s="41"/>
      <c r="I368" s="244"/>
      <c r="J368" s="41"/>
      <c r="K368" s="41"/>
      <c r="L368" s="45"/>
      <c r="M368" s="245"/>
      <c r="N368" s="246"/>
      <c r="O368" s="92"/>
      <c r="P368" s="92"/>
      <c r="Q368" s="92"/>
      <c r="R368" s="92"/>
      <c r="S368" s="92"/>
      <c r="T368" s="93"/>
      <c r="U368" s="39"/>
      <c r="V368" s="39"/>
      <c r="W368" s="39"/>
      <c r="X368" s="39"/>
      <c r="Y368" s="39"/>
      <c r="Z368" s="39"/>
      <c r="AA368" s="39"/>
      <c r="AB368" s="39"/>
      <c r="AC368" s="39"/>
      <c r="AD368" s="39"/>
      <c r="AE368" s="39"/>
      <c r="AT368" s="18" t="s">
        <v>197</v>
      </c>
      <c r="AU368" s="18" t="s">
        <v>82</v>
      </c>
    </row>
    <row r="369" s="2" customFormat="1" ht="16.5" customHeight="1">
      <c r="A369" s="39"/>
      <c r="B369" s="40"/>
      <c r="C369" s="228" t="s">
        <v>1222</v>
      </c>
      <c r="D369" s="228" t="s">
        <v>191</v>
      </c>
      <c r="E369" s="229" t="s">
        <v>6101</v>
      </c>
      <c r="F369" s="230" t="s">
        <v>6102</v>
      </c>
      <c r="G369" s="231" t="s">
        <v>466</v>
      </c>
      <c r="H369" s="232">
        <v>286</v>
      </c>
      <c r="I369" s="233"/>
      <c r="J369" s="234">
        <f>ROUND(I369*H369,2)</f>
        <v>0</v>
      </c>
      <c r="K369" s="235"/>
      <c r="L369" s="45"/>
      <c r="M369" s="236" t="s">
        <v>1</v>
      </c>
      <c r="N369" s="237" t="s">
        <v>38</v>
      </c>
      <c r="O369" s="92"/>
      <c r="P369" s="238">
        <f>O369*H369</f>
        <v>0</v>
      </c>
      <c r="Q369" s="238">
        <v>0</v>
      </c>
      <c r="R369" s="238">
        <f>Q369*H369</f>
        <v>0</v>
      </c>
      <c r="S369" s="238">
        <v>0</v>
      </c>
      <c r="T369" s="239">
        <f>S369*H369</f>
        <v>0</v>
      </c>
      <c r="U369" s="39"/>
      <c r="V369" s="39"/>
      <c r="W369" s="39"/>
      <c r="X369" s="39"/>
      <c r="Y369" s="39"/>
      <c r="Z369" s="39"/>
      <c r="AA369" s="39"/>
      <c r="AB369" s="39"/>
      <c r="AC369" s="39"/>
      <c r="AD369" s="39"/>
      <c r="AE369" s="39"/>
      <c r="AR369" s="240" t="s">
        <v>195</v>
      </c>
      <c r="AT369" s="240" t="s">
        <v>191</v>
      </c>
      <c r="AU369" s="240" t="s">
        <v>82</v>
      </c>
      <c r="AY369" s="18" t="s">
        <v>189</v>
      </c>
      <c r="BE369" s="241">
        <f>IF(N369="základní",J369,0)</f>
        <v>0</v>
      </c>
      <c r="BF369" s="241">
        <f>IF(N369="snížená",J369,0)</f>
        <v>0</v>
      </c>
      <c r="BG369" s="241">
        <f>IF(N369="zákl. přenesená",J369,0)</f>
        <v>0</v>
      </c>
      <c r="BH369" s="241">
        <f>IF(N369="sníž. přenesená",J369,0)</f>
        <v>0</v>
      </c>
      <c r="BI369" s="241">
        <f>IF(N369="nulová",J369,0)</f>
        <v>0</v>
      </c>
      <c r="BJ369" s="18" t="s">
        <v>80</v>
      </c>
      <c r="BK369" s="241">
        <f>ROUND(I369*H369,2)</f>
        <v>0</v>
      </c>
      <c r="BL369" s="18" t="s">
        <v>195</v>
      </c>
      <c r="BM369" s="240" t="s">
        <v>6103</v>
      </c>
    </row>
    <row r="370" s="2" customFormat="1">
      <c r="A370" s="39"/>
      <c r="B370" s="40"/>
      <c r="C370" s="41"/>
      <c r="D370" s="242" t="s">
        <v>197</v>
      </c>
      <c r="E370" s="41"/>
      <c r="F370" s="243" t="s">
        <v>6102</v>
      </c>
      <c r="G370" s="41"/>
      <c r="H370" s="41"/>
      <c r="I370" s="244"/>
      <c r="J370" s="41"/>
      <c r="K370" s="41"/>
      <c r="L370" s="45"/>
      <c r="M370" s="245"/>
      <c r="N370" s="246"/>
      <c r="O370" s="92"/>
      <c r="P370" s="92"/>
      <c r="Q370" s="92"/>
      <c r="R370" s="92"/>
      <c r="S370" s="92"/>
      <c r="T370" s="93"/>
      <c r="U370" s="39"/>
      <c r="V370" s="39"/>
      <c r="W370" s="39"/>
      <c r="X370" s="39"/>
      <c r="Y370" s="39"/>
      <c r="Z370" s="39"/>
      <c r="AA370" s="39"/>
      <c r="AB370" s="39"/>
      <c r="AC370" s="39"/>
      <c r="AD370" s="39"/>
      <c r="AE370" s="39"/>
      <c r="AT370" s="18" t="s">
        <v>197</v>
      </c>
      <c r="AU370" s="18" t="s">
        <v>82</v>
      </c>
    </row>
    <row r="371" s="2" customFormat="1" ht="16.5" customHeight="1">
      <c r="A371" s="39"/>
      <c r="B371" s="40"/>
      <c r="C371" s="228" t="s">
        <v>1227</v>
      </c>
      <c r="D371" s="228" t="s">
        <v>191</v>
      </c>
      <c r="E371" s="229" t="s">
        <v>6104</v>
      </c>
      <c r="F371" s="230" t="s">
        <v>6105</v>
      </c>
      <c r="G371" s="231" t="s">
        <v>5752</v>
      </c>
      <c r="H371" s="232">
        <v>10</v>
      </c>
      <c r="I371" s="233"/>
      <c r="J371" s="234">
        <f>ROUND(I371*H371,2)</f>
        <v>0</v>
      </c>
      <c r="K371" s="235"/>
      <c r="L371" s="45"/>
      <c r="M371" s="236" t="s">
        <v>1</v>
      </c>
      <c r="N371" s="237" t="s">
        <v>38</v>
      </c>
      <c r="O371" s="92"/>
      <c r="P371" s="238">
        <f>O371*H371</f>
        <v>0</v>
      </c>
      <c r="Q371" s="238">
        <v>0</v>
      </c>
      <c r="R371" s="238">
        <f>Q371*H371</f>
        <v>0</v>
      </c>
      <c r="S371" s="238">
        <v>0</v>
      </c>
      <c r="T371" s="239">
        <f>S371*H371</f>
        <v>0</v>
      </c>
      <c r="U371" s="39"/>
      <c r="V371" s="39"/>
      <c r="W371" s="39"/>
      <c r="X371" s="39"/>
      <c r="Y371" s="39"/>
      <c r="Z371" s="39"/>
      <c r="AA371" s="39"/>
      <c r="AB371" s="39"/>
      <c r="AC371" s="39"/>
      <c r="AD371" s="39"/>
      <c r="AE371" s="39"/>
      <c r="AR371" s="240" t="s">
        <v>195</v>
      </c>
      <c r="AT371" s="240" t="s">
        <v>191</v>
      </c>
      <c r="AU371" s="240" t="s">
        <v>82</v>
      </c>
      <c r="AY371" s="18" t="s">
        <v>189</v>
      </c>
      <c r="BE371" s="241">
        <f>IF(N371="základní",J371,0)</f>
        <v>0</v>
      </c>
      <c r="BF371" s="241">
        <f>IF(N371="snížená",J371,0)</f>
        <v>0</v>
      </c>
      <c r="BG371" s="241">
        <f>IF(N371="zákl. přenesená",J371,0)</f>
        <v>0</v>
      </c>
      <c r="BH371" s="241">
        <f>IF(N371="sníž. přenesená",J371,0)</f>
        <v>0</v>
      </c>
      <c r="BI371" s="241">
        <f>IF(N371="nulová",J371,0)</f>
        <v>0</v>
      </c>
      <c r="BJ371" s="18" t="s">
        <v>80</v>
      </c>
      <c r="BK371" s="241">
        <f>ROUND(I371*H371,2)</f>
        <v>0</v>
      </c>
      <c r="BL371" s="18" t="s">
        <v>195</v>
      </c>
      <c r="BM371" s="240" t="s">
        <v>6106</v>
      </c>
    </row>
    <row r="372" s="2" customFormat="1">
      <c r="A372" s="39"/>
      <c r="B372" s="40"/>
      <c r="C372" s="41"/>
      <c r="D372" s="242" t="s">
        <v>197</v>
      </c>
      <c r="E372" s="41"/>
      <c r="F372" s="243" t="s">
        <v>6105</v>
      </c>
      <c r="G372" s="41"/>
      <c r="H372" s="41"/>
      <c r="I372" s="244"/>
      <c r="J372" s="41"/>
      <c r="K372" s="41"/>
      <c r="L372" s="45"/>
      <c r="M372" s="245"/>
      <c r="N372" s="246"/>
      <c r="O372" s="92"/>
      <c r="P372" s="92"/>
      <c r="Q372" s="92"/>
      <c r="R372" s="92"/>
      <c r="S372" s="92"/>
      <c r="T372" s="93"/>
      <c r="U372" s="39"/>
      <c r="V372" s="39"/>
      <c r="W372" s="39"/>
      <c r="X372" s="39"/>
      <c r="Y372" s="39"/>
      <c r="Z372" s="39"/>
      <c r="AA372" s="39"/>
      <c r="AB372" s="39"/>
      <c r="AC372" s="39"/>
      <c r="AD372" s="39"/>
      <c r="AE372" s="39"/>
      <c r="AT372" s="18" t="s">
        <v>197</v>
      </c>
      <c r="AU372" s="18" t="s">
        <v>82</v>
      </c>
    </row>
    <row r="373" s="2" customFormat="1" ht="16.5" customHeight="1">
      <c r="A373" s="39"/>
      <c r="B373" s="40"/>
      <c r="C373" s="228" t="s">
        <v>1232</v>
      </c>
      <c r="D373" s="228" t="s">
        <v>191</v>
      </c>
      <c r="E373" s="229" t="s">
        <v>6107</v>
      </c>
      <c r="F373" s="230" t="s">
        <v>6108</v>
      </c>
      <c r="G373" s="231" t="s">
        <v>5752</v>
      </c>
      <c r="H373" s="232">
        <v>1</v>
      </c>
      <c r="I373" s="233"/>
      <c r="J373" s="234">
        <f>ROUND(I373*H373,2)</f>
        <v>0</v>
      </c>
      <c r="K373" s="235"/>
      <c r="L373" s="45"/>
      <c r="M373" s="236" t="s">
        <v>1</v>
      </c>
      <c r="N373" s="237" t="s">
        <v>38</v>
      </c>
      <c r="O373" s="92"/>
      <c r="P373" s="238">
        <f>O373*H373</f>
        <v>0</v>
      </c>
      <c r="Q373" s="238">
        <v>0</v>
      </c>
      <c r="R373" s="238">
        <f>Q373*H373</f>
        <v>0</v>
      </c>
      <c r="S373" s="238">
        <v>0</v>
      </c>
      <c r="T373" s="239">
        <f>S373*H373</f>
        <v>0</v>
      </c>
      <c r="U373" s="39"/>
      <c r="V373" s="39"/>
      <c r="W373" s="39"/>
      <c r="X373" s="39"/>
      <c r="Y373" s="39"/>
      <c r="Z373" s="39"/>
      <c r="AA373" s="39"/>
      <c r="AB373" s="39"/>
      <c r="AC373" s="39"/>
      <c r="AD373" s="39"/>
      <c r="AE373" s="39"/>
      <c r="AR373" s="240" t="s">
        <v>195</v>
      </c>
      <c r="AT373" s="240" t="s">
        <v>191</v>
      </c>
      <c r="AU373" s="240" t="s">
        <v>82</v>
      </c>
      <c r="AY373" s="18" t="s">
        <v>189</v>
      </c>
      <c r="BE373" s="241">
        <f>IF(N373="základní",J373,0)</f>
        <v>0</v>
      </c>
      <c r="BF373" s="241">
        <f>IF(N373="snížená",J373,0)</f>
        <v>0</v>
      </c>
      <c r="BG373" s="241">
        <f>IF(N373="zákl. přenesená",J373,0)</f>
        <v>0</v>
      </c>
      <c r="BH373" s="241">
        <f>IF(N373="sníž. přenesená",J373,0)</f>
        <v>0</v>
      </c>
      <c r="BI373" s="241">
        <f>IF(N373="nulová",J373,0)</f>
        <v>0</v>
      </c>
      <c r="BJ373" s="18" t="s">
        <v>80</v>
      </c>
      <c r="BK373" s="241">
        <f>ROUND(I373*H373,2)</f>
        <v>0</v>
      </c>
      <c r="BL373" s="18" t="s">
        <v>195</v>
      </c>
      <c r="BM373" s="240" t="s">
        <v>6109</v>
      </c>
    </row>
    <row r="374" s="2" customFormat="1">
      <c r="A374" s="39"/>
      <c r="B374" s="40"/>
      <c r="C374" s="41"/>
      <c r="D374" s="242" t="s">
        <v>197</v>
      </c>
      <c r="E374" s="41"/>
      <c r="F374" s="243" t="s">
        <v>6108</v>
      </c>
      <c r="G374" s="41"/>
      <c r="H374" s="41"/>
      <c r="I374" s="244"/>
      <c r="J374" s="41"/>
      <c r="K374" s="41"/>
      <c r="L374" s="45"/>
      <c r="M374" s="245"/>
      <c r="N374" s="246"/>
      <c r="O374" s="92"/>
      <c r="P374" s="92"/>
      <c r="Q374" s="92"/>
      <c r="R374" s="92"/>
      <c r="S374" s="92"/>
      <c r="T374" s="93"/>
      <c r="U374" s="39"/>
      <c r="V374" s="39"/>
      <c r="W374" s="39"/>
      <c r="X374" s="39"/>
      <c r="Y374" s="39"/>
      <c r="Z374" s="39"/>
      <c r="AA374" s="39"/>
      <c r="AB374" s="39"/>
      <c r="AC374" s="39"/>
      <c r="AD374" s="39"/>
      <c r="AE374" s="39"/>
      <c r="AT374" s="18" t="s">
        <v>197</v>
      </c>
      <c r="AU374" s="18" t="s">
        <v>82</v>
      </c>
    </row>
    <row r="375" s="2" customFormat="1" ht="16.5" customHeight="1">
      <c r="A375" s="39"/>
      <c r="B375" s="40"/>
      <c r="C375" s="228" t="s">
        <v>1239</v>
      </c>
      <c r="D375" s="228" t="s">
        <v>191</v>
      </c>
      <c r="E375" s="229" t="s">
        <v>6110</v>
      </c>
      <c r="F375" s="230" t="s">
        <v>6111</v>
      </c>
      <c r="G375" s="231" t="s">
        <v>466</v>
      </c>
      <c r="H375" s="232">
        <v>55</v>
      </c>
      <c r="I375" s="233"/>
      <c r="J375" s="234">
        <f>ROUND(I375*H375,2)</f>
        <v>0</v>
      </c>
      <c r="K375" s="235"/>
      <c r="L375" s="45"/>
      <c r="M375" s="236" t="s">
        <v>1</v>
      </c>
      <c r="N375" s="237" t="s">
        <v>38</v>
      </c>
      <c r="O375" s="92"/>
      <c r="P375" s="238">
        <f>O375*H375</f>
        <v>0</v>
      </c>
      <c r="Q375" s="238">
        <v>0</v>
      </c>
      <c r="R375" s="238">
        <f>Q375*H375</f>
        <v>0</v>
      </c>
      <c r="S375" s="238">
        <v>0</v>
      </c>
      <c r="T375" s="239">
        <f>S375*H375</f>
        <v>0</v>
      </c>
      <c r="U375" s="39"/>
      <c r="V375" s="39"/>
      <c r="W375" s="39"/>
      <c r="X375" s="39"/>
      <c r="Y375" s="39"/>
      <c r="Z375" s="39"/>
      <c r="AA375" s="39"/>
      <c r="AB375" s="39"/>
      <c r="AC375" s="39"/>
      <c r="AD375" s="39"/>
      <c r="AE375" s="39"/>
      <c r="AR375" s="240" t="s">
        <v>195</v>
      </c>
      <c r="AT375" s="240" t="s">
        <v>191</v>
      </c>
      <c r="AU375" s="240" t="s">
        <v>82</v>
      </c>
      <c r="AY375" s="18" t="s">
        <v>189</v>
      </c>
      <c r="BE375" s="241">
        <f>IF(N375="základní",J375,0)</f>
        <v>0</v>
      </c>
      <c r="BF375" s="241">
        <f>IF(N375="snížená",J375,0)</f>
        <v>0</v>
      </c>
      <c r="BG375" s="241">
        <f>IF(N375="zákl. přenesená",J375,0)</f>
        <v>0</v>
      </c>
      <c r="BH375" s="241">
        <f>IF(N375="sníž. přenesená",J375,0)</f>
        <v>0</v>
      </c>
      <c r="BI375" s="241">
        <f>IF(N375="nulová",J375,0)</f>
        <v>0</v>
      </c>
      <c r="BJ375" s="18" t="s">
        <v>80</v>
      </c>
      <c r="BK375" s="241">
        <f>ROUND(I375*H375,2)</f>
        <v>0</v>
      </c>
      <c r="BL375" s="18" t="s">
        <v>195</v>
      </c>
      <c r="BM375" s="240" t="s">
        <v>6112</v>
      </c>
    </row>
    <row r="376" s="2" customFormat="1">
      <c r="A376" s="39"/>
      <c r="B376" s="40"/>
      <c r="C376" s="41"/>
      <c r="D376" s="242" t="s">
        <v>197</v>
      </c>
      <c r="E376" s="41"/>
      <c r="F376" s="243" t="s">
        <v>6111</v>
      </c>
      <c r="G376" s="41"/>
      <c r="H376" s="41"/>
      <c r="I376" s="244"/>
      <c r="J376" s="41"/>
      <c r="K376" s="41"/>
      <c r="L376" s="45"/>
      <c r="M376" s="245"/>
      <c r="N376" s="246"/>
      <c r="O376" s="92"/>
      <c r="P376" s="92"/>
      <c r="Q376" s="92"/>
      <c r="R376" s="92"/>
      <c r="S376" s="92"/>
      <c r="T376" s="93"/>
      <c r="U376" s="39"/>
      <c r="V376" s="39"/>
      <c r="W376" s="39"/>
      <c r="X376" s="39"/>
      <c r="Y376" s="39"/>
      <c r="Z376" s="39"/>
      <c r="AA376" s="39"/>
      <c r="AB376" s="39"/>
      <c r="AC376" s="39"/>
      <c r="AD376" s="39"/>
      <c r="AE376" s="39"/>
      <c r="AT376" s="18" t="s">
        <v>197</v>
      </c>
      <c r="AU376" s="18" t="s">
        <v>82</v>
      </c>
    </row>
    <row r="377" s="2" customFormat="1" ht="21.75" customHeight="1">
      <c r="A377" s="39"/>
      <c r="B377" s="40"/>
      <c r="C377" s="228" t="s">
        <v>1245</v>
      </c>
      <c r="D377" s="228" t="s">
        <v>191</v>
      </c>
      <c r="E377" s="229" t="s">
        <v>6113</v>
      </c>
      <c r="F377" s="230" t="s">
        <v>6114</v>
      </c>
      <c r="G377" s="231" t="s">
        <v>466</v>
      </c>
      <c r="H377" s="232">
        <v>286</v>
      </c>
      <c r="I377" s="233"/>
      <c r="J377" s="234">
        <f>ROUND(I377*H377,2)</f>
        <v>0</v>
      </c>
      <c r="K377" s="235"/>
      <c r="L377" s="45"/>
      <c r="M377" s="236" t="s">
        <v>1</v>
      </c>
      <c r="N377" s="237" t="s">
        <v>38</v>
      </c>
      <c r="O377" s="92"/>
      <c r="P377" s="238">
        <f>O377*H377</f>
        <v>0</v>
      </c>
      <c r="Q377" s="238">
        <v>0</v>
      </c>
      <c r="R377" s="238">
        <f>Q377*H377</f>
        <v>0</v>
      </c>
      <c r="S377" s="238">
        <v>0</v>
      </c>
      <c r="T377" s="239">
        <f>S377*H377</f>
        <v>0</v>
      </c>
      <c r="U377" s="39"/>
      <c r="V377" s="39"/>
      <c r="W377" s="39"/>
      <c r="X377" s="39"/>
      <c r="Y377" s="39"/>
      <c r="Z377" s="39"/>
      <c r="AA377" s="39"/>
      <c r="AB377" s="39"/>
      <c r="AC377" s="39"/>
      <c r="AD377" s="39"/>
      <c r="AE377" s="39"/>
      <c r="AR377" s="240" t="s">
        <v>195</v>
      </c>
      <c r="AT377" s="240" t="s">
        <v>191</v>
      </c>
      <c r="AU377" s="240" t="s">
        <v>82</v>
      </c>
      <c r="AY377" s="18" t="s">
        <v>189</v>
      </c>
      <c r="BE377" s="241">
        <f>IF(N377="základní",J377,0)</f>
        <v>0</v>
      </c>
      <c r="BF377" s="241">
        <f>IF(N377="snížená",J377,0)</f>
        <v>0</v>
      </c>
      <c r="BG377" s="241">
        <f>IF(N377="zákl. přenesená",J377,0)</f>
        <v>0</v>
      </c>
      <c r="BH377" s="241">
        <f>IF(N377="sníž. přenesená",J377,0)</f>
        <v>0</v>
      </c>
      <c r="BI377" s="241">
        <f>IF(N377="nulová",J377,0)</f>
        <v>0</v>
      </c>
      <c r="BJ377" s="18" t="s">
        <v>80</v>
      </c>
      <c r="BK377" s="241">
        <f>ROUND(I377*H377,2)</f>
        <v>0</v>
      </c>
      <c r="BL377" s="18" t="s">
        <v>195</v>
      </c>
      <c r="BM377" s="240" t="s">
        <v>6115</v>
      </c>
    </row>
    <row r="378" s="2" customFormat="1">
      <c r="A378" s="39"/>
      <c r="B378" s="40"/>
      <c r="C378" s="41"/>
      <c r="D378" s="242" t="s">
        <v>197</v>
      </c>
      <c r="E378" s="41"/>
      <c r="F378" s="243" t="s">
        <v>6114</v>
      </c>
      <c r="G378" s="41"/>
      <c r="H378" s="41"/>
      <c r="I378" s="244"/>
      <c r="J378" s="41"/>
      <c r="K378" s="41"/>
      <c r="L378" s="45"/>
      <c r="M378" s="245"/>
      <c r="N378" s="246"/>
      <c r="O378" s="92"/>
      <c r="P378" s="92"/>
      <c r="Q378" s="92"/>
      <c r="R378" s="92"/>
      <c r="S378" s="92"/>
      <c r="T378" s="93"/>
      <c r="U378" s="39"/>
      <c r="V378" s="39"/>
      <c r="W378" s="39"/>
      <c r="X378" s="39"/>
      <c r="Y378" s="39"/>
      <c r="Z378" s="39"/>
      <c r="AA378" s="39"/>
      <c r="AB378" s="39"/>
      <c r="AC378" s="39"/>
      <c r="AD378" s="39"/>
      <c r="AE378" s="39"/>
      <c r="AT378" s="18" t="s">
        <v>197</v>
      </c>
      <c r="AU378" s="18" t="s">
        <v>82</v>
      </c>
    </row>
    <row r="379" s="2" customFormat="1" ht="16.5" customHeight="1">
      <c r="A379" s="39"/>
      <c r="B379" s="40"/>
      <c r="C379" s="228" t="s">
        <v>1256</v>
      </c>
      <c r="D379" s="228" t="s">
        <v>191</v>
      </c>
      <c r="E379" s="229" t="s">
        <v>6116</v>
      </c>
      <c r="F379" s="230" t="s">
        <v>6117</v>
      </c>
      <c r="G379" s="231" t="s">
        <v>5752</v>
      </c>
      <c r="H379" s="232">
        <v>5</v>
      </c>
      <c r="I379" s="233"/>
      <c r="J379" s="234">
        <f>ROUND(I379*H379,2)</f>
        <v>0</v>
      </c>
      <c r="K379" s="235"/>
      <c r="L379" s="45"/>
      <c r="M379" s="236" t="s">
        <v>1</v>
      </c>
      <c r="N379" s="237" t="s">
        <v>38</v>
      </c>
      <c r="O379" s="92"/>
      <c r="P379" s="238">
        <f>O379*H379</f>
        <v>0</v>
      </c>
      <c r="Q379" s="238">
        <v>0</v>
      </c>
      <c r="R379" s="238">
        <f>Q379*H379</f>
        <v>0</v>
      </c>
      <c r="S379" s="238">
        <v>0</v>
      </c>
      <c r="T379" s="239">
        <f>S379*H379</f>
        <v>0</v>
      </c>
      <c r="U379" s="39"/>
      <c r="V379" s="39"/>
      <c r="W379" s="39"/>
      <c r="X379" s="39"/>
      <c r="Y379" s="39"/>
      <c r="Z379" s="39"/>
      <c r="AA379" s="39"/>
      <c r="AB379" s="39"/>
      <c r="AC379" s="39"/>
      <c r="AD379" s="39"/>
      <c r="AE379" s="39"/>
      <c r="AR379" s="240" t="s">
        <v>195</v>
      </c>
      <c r="AT379" s="240" t="s">
        <v>191</v>
      </c>
      <c r="AU379" s="240" t="s">
        <v>82</v>
      </c>
      <c r="AY379" s="18" t="s">
        <v>189</v>
      </c>
      <c r="BE379" s="241">
        <f>IF(N379="základní",J379,0)</f>
        <v>0</v>
      </c>
      <c r="BF379" s="241">
        <f>IF(N379="snížená",J379,0)</f>
        <v>0</v>
      </c>
      <c r="BG379" s="241">
        <f>IF(N379="zákl. přenesená",J379,0)</f>
        <v>0</v>
      </c>
      <c r="BH379" s="241">
        <f>IF(N379="sníž. přenesená",J379,0)</f>
        <v>0</v>
      </c>
      <c r="BI379" s="241">
        <f>IF(N379="nulová",J379,0)</f>
        <v>0</v>
      </c>
      <c r="BJ379" s="18" t="s">
        <v>80</v>
      </c>
      <c r="BK379" s="241">
        <f>ROUND(I379*H379,2)</f>
        <v>0</v>
      </c>
      <c r="BL379" s="18" t="s">
        <v>195</v>
      </c>
      <c r="BM379" s="240" t="s">
        <v>6118</v>
      </c>
    </row>
    <row r="380" s="2" customFormat="1">
      <c r="A380" s="39"/>
      <c r="B380" s="40"/>
      <c r="C380" s="41"/>
      <c r="D380" s="242" t="s">
        <v>197</v>
      </c>
      <c r="E380" s="41"/>
      <c r="F380" s="243" t="s">
        <v>6117</v>
      </c>
      <c r="G380" s="41"/>
      <c r="H380" s="41"/>
      <c r="I380" s="244"/>
      <c r="J380" s="41"/>
      <c r="K380" s="41"/>
      <c r="L380" s="45"/>
      <c r="M380" s="245"/>
      <c r="N380" s="246"/>
      <c r="O380" s="92"/>
      <c r="P380" s="92"/>
      <c r="Q380" s="92"/>
      <c r="R380" s="92"/>
      <c r="S380" s="92"/>
      <c r="T380" s="93"/>
      <c r="U380" s="39"/>
      <c r="V380" s="39"/>
      <c r="W380" s="39"/>
      <c r="X380" s="39"/>
      <c r="Y380" s="39"/>
      <c r="Z380" s="39"/>
      <c r="AA380" s="39"/>
      <c r="AB380" s="39"/>
      <c r="AC380" s="39"/>
      <c r="AD380" s="39"/>
      <c r="AE380" s="39"/>
      <c r="AT380" s="18" t="s">
        <v>197</v>
      </c>
      <c r="AU380" s="18" t="s">
        <v>82</v>
      </c>
    </row>
    <row r="381" s="2" customFormat="1" ht="16.5" customHeight="1">
      <c r="A381" s="39"/>
      <c r="B381" s="40"/>
      <c r="C381" s="228" t="s">
        <v>1262</v>
      </c>
      <c r="D381" s="228" t="s">
        <v>191</v>
      </c>
      <c r="E381" s="229" t="s">
        <v>6119</v>
      </c>
      <c r="F381" s="230" t="s">
        <v>6120</v>
      </c>
      <c r="G381" s="231" t="s">
        <v>5752</v>
      </c>
      <c r="H381" s="232">
        <v>16</v>
      </c>
      <c r="I381" s="233"/>
      <c r="J381" s="234">
        <f>ROUND(I381*H381,2)</f>
        <v>0</v>
      </c>
      <c r="K381" s="235"/>
      <c r="L381" s="45"/>
      <c r="M381" s="236" t="s">
        <v>1</v>
      </c>
      <c r="N381" s="237" t="s">
        <v>38</v>
      </c>
      <c r="O381" s="92"/>
      <c r="P381" s="238">
        <f>O381*H381</f>
        <v>0</v>
      </c>
      <c r="Q381" s="238">
        <v>0</v>
      </c>
      <c r="R381" s="238">
        <f>Q381*H381</f>
        <v>0</v>
      </c>
      <c r="S381" s="238">
        <v>0</v>
      </c>
      <c r="T381" s="239">
        <f>S381*H381</f>
        <v>0</v>
      </c>
      <c r="U381" s="39"/>
      <c r="V381" s="39"/>
      <c r="W381" s="39"/>
      <c r="X381" s="39"/>
      <c r="Y381" s="39"/>
      <c r="Z381" s="39"/>
      <c r="AA381" s="39"/>
      <c r="AB381" s="39"/>
      <c r="AC381" s="39"/>
      <c r="AD381" s="39"/>
      <c r="AE381" s="39"/>
      <c r="AR381" s="240" t="s">
        <v>195</v>
      </c>
      <c r="AT381" s="240" t="s">
        <v>191</v>
      </c>
      <c r="AU381" s="240" t="s">
        <v>82</v>
      </c>
      <c r="AY381" s="18" t="s">
        <v>189</v>
      </c>
      <c r="BE381" s="241">
        <f>IF(N381="základní",J381,0)</f>
        <v>0</v>
      </c>
      <c r="BF381" s="241">
        <f>IF(N381="snížená",J381,0)</f>
        <v>0</v>
      </c>
      <c r="BG381" s="241">
        <f>IF(N381="zákl. přenesená",J381,0)</f>
        <v>0</v>
      </c>
      <c r="BH381" s="241">
        <f>IF(N381="sníž. přenesená",J381,0)</f>
        <v>0</v>
      </c>
      <c r="BI381" s="241">
        <f>IF(N381="nulová",J381,0)</f>
        <v>0</v>
      </c>
      <c r="BJ381" s="18" t="s">
        <v>80</v>
      </c>
      <c r="BK381" s="241">
        <f>ROUND(I381*H381,2)</f>
        <v>0</v>
      </c>
      <c r="BL381" s="18" t="s">
        <v>195</v>
      </c>
      <c r="BM381" s="240" t="s">
        <v>6121</v>
      </c>
    </row>
    <row r="382" s="2" customFormat="1">
      <c r="A382" s="39"/>
      <c r="B382" s="40"/>
      <c r="C382" s="41"/>
      <c r="D382" s="242" t="s">
        <v>197</v>
      </c>
      <c r="E382" s="41"/>
      <c r="F382" s="243" t="s">
        <v>6120</v>
      </c>
      <c r="G382" s="41"/>
      <c r="H382" s="41"/>
      <c r="I382" s="244"/>
      <c r="J382" s="41"/>
      <c r="K382" s="41"/>
      <c r="L382" s="45"/>
      <c r="M382" s="245"/>
      <c r="N382" s="246"/>
      <c r="O382" s="92"/>
      <c r="P382" s="92"/>
      <c r="Q382" s="92"/>
      <c r="R382" s="92"/>
      <c r="S382" s="92"/>
      <c r="T382" s="93"/>
      <c r="U382" s="39"/>
      <c r="V382" s="39"/>
      <c r="W382" s="39"/>
      <c r="X382" s="39"/>
      <c r="Y382" s="39"/>
      <c r="Z382" s="39"/>
      <c r="AA382" s="39"/>
      <c r="AB382" s="39"/>
      <c r="AC382" s="39"/>
      <c r="AD382" s="39"/>
      <c r="AE382" s="39"/>
      <c r="AT382" s="18" t="s">
        <v>197</v>
      </c>
      <c r="AU382" s="18" t="s">
        <v>82</v>
      </c>
    </row>
    <row r="383" s="2" customFormat="1" ht="16.5" customHeight="1">
      <c r="A383" s="39"/>
      <c r="B383" s="40"/>
      <c r="C383" s="228" t="s">
        <v>1267</v>
      </c>
      <c r="D383" s="228" t="s">
        <v>191</v>
      </c>
      <c r="E383" s="229" t="s">
        <v>6122</v>
      </c>
      <c r="F383" s="230" t="s">
        <v>6123</v>
      </c>
      <c r="G383" s="231" t="s">
        <v>466</v>
      </c>
      <c r="H383" s="232">
        <v>44</v>
      </c>
      <c r="I383" s="233"/>
      <c r="J383" s="234">
        <f>ROUND(I383*H383,2)</f>
        <v>0</v>
      </c>
      <c r="K383" s="235"/>
      <c r="L383" s="45"/>
      <c r="M383" s="236" t="s">
        <v>1</v>
      </c>
      <c r="N383" s="237" t="s">
        <v>38</v>
      </c>
      <c r="O383" s="92"/>
      <c r="P383" s="238">
        <f>O383*H383</f>
        <v>0</v>
      </c>
      <c r="Q383" s="238">
        <v>0</v>
      </c>
      <c r="R383" s="238">
        <f>Q383*H383</f>
        <v>0</v>
      </c>
      <c r="S383" s="238">
        <v>0</v>
      </c>
      <c r="T383" s="239">
        <f>S383*H383</f>
        <v>0</v>
      </c>
      <c r="U383" s="39"/>
      <c r="V383" s="39"/>
      <c r="W383" s="39"/>
      <c r="X383" s="39"/>
      <c r="Y383" s="39"/>
      <c r="Z383" s="39"/>
      <c r="AA383" s="39"/>
      <c r="AB383" s="39"/>
      <c r="AC383" s="39"/>
      <c r="AD383" s="39"/>
      <c r="AE383" s="39"/>
      <c r="AR383" s="240" t="s">
        <v>195</v>
      </c>
      <c r="AT383" s="240" t="s">
        <v>191</v>
      </c>
      <c r="AU383" s="240" t="s">
        <v>82</v>
      </c>
      <c r="AY383" s="18" t="s">
        <v>189</v>
      </c>
      <c r="BE383" s="241">
        <f>IF(N383="základní",J383,0)</f>
        <v>0</v>
      </c>
      <c r="BF383" s="241">
        <f>IF(N383="snížená",J383,0)</f>
        <v>0</v>
      </c>
      <c r="BG383" s="241">
        <f>IF(N383="zákl. přenesená",J383,0)</f>
        <v>0</v>
      </c>
      <c r="BH383" s="241">
        <f>IF(N383="sníž. přenesená",J383,0)</f>
        <v>0</v>
      </c>
      <c r="BI383" s="241">
        <f>IF(N383="nulová",J383,0)</f>
        <v>0</v>
      </c>
      <c r="BJ383" s="18" t="s">
        <v>80</v>
      </c>
      <c r="BK383" s="241">
        <f>ROUND(I383*H383,2)</f>
        <v>0</v>
      </c>
      <c r="BL383" s="18" t="s">
        <v>195</v>
      </c>
      <c r="BM383" s="240" t="s">
        <v>6124</v>
      </c>
    </row>
    <row r="384" s="2" customFormat="1">
      <c r="A384" s="39"/>
      <c r="B384" s="40"/>
      <c r="C384" s="41"/>
      <c r="D384" s="242" t="s">
        <v>197</v>
      </c>
      <c r="E384" s="41"/>
      <c r="F384" s="243" t="s">
        <v>6123</v>
      </c>
      <c r="G384" s="41"/>
      <c r="H384" s="41"/>
      <c r="I384" s="244"/>
      <c r="J384" s="41"/>
      <c r="K384" s="41"/>
      <c r="L384" s="45"/>
      <c r="M384" s="245"/>
      <c r="N384" s="246"/>
      <c r="O384" s="92"/>
      <c r="P384" s="92"/>
      <c r="Q384" s="92"/>
      <c r="R384" s="92"/>
      <c r="S384" s="92"/>
      <c r="T384" s="93"/>
      <c r="U384" s="39"/>
      <c r="V384" s="39"/>
      <c r="W384" s="39"/>
      <c r="X384" s="39"/>
      <c r="Y384" s="39"/>
      <c r="Z384" s="39"/>
      <c r="AA384" s="39"/>
      <c r="AB384" s="39"/>
      <c r="AC384" s="39"/>
      <c r="AD384" s="39"/>
      <c r="AE384" s="39"/>
      <c r="AT384" s="18" t="s">
        <v>197</v>
      </c>
      <c r="AU384" s="18" t="s">
        <v>82</v>
      </c>
    </row>
    <row r="385" s="2" customFormat="1" ht="16.5" customHeight="1">
      <c r="A385" s="39"/>
      <c r="B385" s="40"/>
      <c r="C385" s="228" t="s">
        <v>1272</v>
      </c>
      <c r="D385" s="228" t="s">
        <v>191</v>
      </c>
      <c r="E385" s="229" t="s">
        <v>5780</v>
      </c>
      <c r="F385" s="230" t="s">
        <v>5781</v>
      </c>
      <c r="G385" s="231" t="s">
        <v>466</v>
      </c>
      <c r="H385" s="232">
        <v>44</v>
      </c>
      <c r="I385" s="233"/>
      <c r="J385" s="234">
        <f>ROUND(I385*H385,2)</f>
        <v>0</v>
      </c>
      <c r="K385" s="235"/>
      <c r="L385" s="45"/>
      <c r="M385" s="236" t="s">
        <v>1</v>
      </c>
      <c r="N385" s="237" t="s">
        <v>38</v>
      </c>
      <c r="O385" s="92"/>
      <c r="P385" s="238">
        <f>O385*H385</f>
        <v>0</v>
      </c>
      <c r="Q385" s="238">
        <v>0</v>
      </c>
      <c r="R385" s="238">
        <f>Q385*H385</f>
        <v>0</v>
      </c>
      <c r="S385" s="238">
        <v>0</v>
      </c>
      <c r="T385" s="239">
        <f>S385*H385</f>
        <v>0</v>
      </c>
      <c r="U385" s="39"/>
      <c r="V385" s="39"/>
      <c r="W385" s="39"/>
      <c r="X385" s="39"/>
      <c r="Y385" s="39"/>
      <c r="Z385" s="39"/>
      <c r="AA385" s="39"/>
      <c r="AB385" s="39"/>
      <c r="AC385" s="39"/>
      <c r="AD385" s="39"/>
      <c r="AE385" s="39"/>
      <c r="AR385" s="240" t="s">
        <v>195</v>
      </c>
      <c r="AT385" s="240" t="s">
        <v>191</v>
      </c>
      <c r="AU385" s="240" t="s">
        <v>82</v>
      </c>
      <c r="AY385" s="18" t="s">
        <v>189</v>
      </c>
      <c r="BE385" s="241">
        <f>IF(N385="základní",J385,0)</f>
        <v>0</v>
      </c>
      <c r="BF385" s="241">
        <f>IF(N385="snížená",J385,0)</f>
        <v>0</v>
      </c>
      <c r="BG385" s="241">
        <f>IF(N385="zákl. přenesená",J385,0)</f>
        <v>0</v>
      </c>
      <c r="BH385" s="241">
        <f>IF(N385="sníž. přenesená",J385,0)</f>
        <v>0</v>
      </c>
      <c r="BI385" s="241">
        <f>IF(N385="nulová",J385,0)</f>
        <v>0</v>
      </c>
      <c r="BJ385" s="18" t="s">
        <v>80</v>
      </c>
      <c r="BK385" s="241">
        <f>ROUND(I385*H385,2)</f>
        <v>0</v>
      </c>
      <c r="BL385" s="18" t="s">
        <v>195</v>
      </c>
      <c r="BM385" s="240" t="s">
        <v>6125</v>
      </c>
    </row>
    <row r="386" s="2" customFormat="1">
      <c r="A386" s="39"/>
      <c r="B386" s="40"/>
      <c r="C386" s="41"/>
      <c r="D386" s="242" t="s">
        <v>197</v>
      </c>
      <c r="E386" s="41"/>
      <c r="F386" s="243" t="s">
        <v>5781</v>
      </c>
      <c r="G386" s="41"/>
      <c r="H386" s="41"/>
      <c r="I386" s="244"/>
      <c r="J386" s="41"/>
      <c r="K386" s="41"/>
      <c r="L386" s="45"/>
      <c r="M386" s="245"/>
      <c r="N386" s="246"/>
      <c r="O386" s="92"/>
      <c r="P386" s="92"/>
      <c r="Q386" s="92"/>
      <c r="R386" s="92"/>
      <c r="S386" s="92"/>
      <c r="T386" s="93"/>
      <c r="U386" s="39"/>
      <c r="V386" s="39"/>
      <c r="W386" s="39"/>
      <c r="X386" s="39"/>
      <c r="Y386" s="39"/>
      <c r="Z386" s="39"/>
      <c r="AA386" s="39"/>
      <c r="AB386" s="39"/>
      <c r="AC386" s="39"/>
      <c r="AD386" s="39"/>
      <c r="AE386" s="39"/>
      <c r="AT386" s="18" t="s">
        <v>197</v>
      </c>
      <c r="AU386" s="18" t="s">
        <v>82</v>
      </c>
    </row>
    <row r="387" s="2" customFormat="1" ht="16.5" customHeight="1">
      <c r="A387" s="39"/>
      <c r="B387" s="40"/>
      <c r="C387" s="228" t="s">
        <v>1277</v>
      </c>
      <c r="D387" s="228" t="s">
        <v>191</v>
      </c>
      <c r="E387" s="229" t="s">
        <v>6126</v>
      </c>
      <c r="F387" s="230" t="s">
        <v>6127</v>
      </c>
      <c r="G387" s="231" t="s">
        <v>5752</v>
      </c>
      <c r="H387" s="232">
        <v>1</v>
      </c>
      <c r="I387" s="233"/>
      <c r="J387" s="234">
        <f>ROUND(I387*H387,2)</f>
        <v>0</v>
      </c>
      <c r="K387" s="235"/>
      <c r="L387" s="45"/>
      <c r="M387" s="236" t="s">
        <v>1</v>
      </c>
      <c r="N387" s="237" t="s">
        <v>38</v>
      </c>
      <c r="O387" s="92"/>
      <c r="P387" s="238">
        <f>O387*H387</f>
        <v>0</v>
      </c>
      <c r="Q387" s="238">
        <v>0</v>
      </c>
      <c r="R387" s="238">
        <f>Q387*H387</f>
        <v>0</v>
      </c>
      <c r="S387" s="238">
        <v>0</v>
      </c>
      <c r="T387" s="239">
        <f>S387*H387</f>
        <v>0</v>
      </c>
      <c r="U387" s="39"/>
      <c r="V387" s="39"/>
      <c r="W387" s="39"/>
      <c r="X387" s="39"/>
      <c r="Y387" s="39"/>
      <c r="Z387" s="39"/>
      <c r="AA387" s="39"/>
      <c r="AB387" s="39"/>
      <c r="AC387" s="39"/>
      <c r="AD387" s="39"/>
      <c r="AE387" s="39"/>
      <c r="AR387" s="240" t="s">
        <v>195</v>
      </c>
      <c r="AT387" s="240" t="s">
        <v>191</v>
      </c>
      <c r="AU387" s="240" t="s">
        <v>82</v>
      </c>
      <c r="AY387" s="18" t="s">
        <v>189</v>
      </c>
      <c r="BE387" s="241">
        <f>IF(N387="základní",J387,0)</f>
        <v>0</v>
      </c>
      <c r="BF387" s="241">
        <f>IF(N387="snížená",J387,0)</f>
        <v>0</v>
      </c>
      <c r="BG387" s="241">
        <f>IF(N387="zákl. přenesená",J387,0)</f>
        <v>0</v>
      </c>
      <c r="BH387" s="241">
        <f>IF(N387="sníž. přenesená",J387,0)</f>
        <v>0</v>
      </c>
      <c r="BI387" s="241">
        <f>IF(N387="nulová",J387,0)</f>
        <v>0</v>
      </c>
      <c r="BJ387" s="18" t="s">
        <v>80</v>
      </c>
      <c r="BK387" s="241">
        <f>ROUND(I387*H387,2)</f>
        <v>0</v>
      </c>
      <c r="BL387" s="18" t="s">
        <v>195</v>
      </c>
      <c r="BM387" s="240" t="s">
        <v>6128</v>
      </c>
    </row>
    <row r="388" s="2" customFormat="1">
      <c r="A388" s="39"/>
      <c r="B388" s="40"/>
      <c r="C388" s="41"/>
      <c r="D388" s="242" t="s">
        <v>197</v>
      </c>
      <c r="E388" s="41"/>
      <c r="F388" s="243" t="s">
        <v>6127</v>
      </c>
      <c r="G388" s="41"/>
      <c r="H388" s="41"/>
      <c r="I388" s="244"/>
      <c r="J388" s="41"/>
      <c r="K388" s="41"/>
      <c r="L388" s="45"/>
      <c r="M388" s="245"/>
      <c r="N388" s="246"/>
      <c r="O388" s="92"/>
      <c r="P388" s="92"/>
      <c r="Q388" s="92"/>
      <c r="R388" s="92"/>
      <c r="S388" s="92"/>
      <c r="T388" s="93"/>
      <c r="U388" s="39"/>
      <c r="V388" s="39"/>
      <c r="W388" s="39"/>
      <c r="X388" s="39"/>
      <c r="Y388" s="39"/>
      <c r="Z388" s="39"/>
      <c r="AA388" s="39"/>
      <c r="AB388" s="39"/>
      <c r="AC388" s="39"/>
      <c r="AD388" s="39"/>
      <c r="AE388" s="39"/>
      <c r="AT388" s="18" t="s">
        <v>197</v>
      </c>
      <c r="AU388" s="18" t="s">
        <v>82</v>
      </c>
    </row>
    <row r="389" s="2" customFormat="1" ht="16.5" customHeight="1">
      <c r="A389" s="39"/>
      <c r="B389" s="40"/>
      <c r="C389" s="228" t="s">
        <v>1282</v>
      </c>
      <c r="D389" s="228" t="s">
        <v>191</v>
      </c>
      <c r="E389" s="229" t="s">
        <v>6129</v>
      </c>
      <c r="F389" s="230" t="s">
        <v>6130</v>
      </c>
      <c r="G389" s="231" t="s">
        <v>1029</v>
      </c>
      <c r="H389" s="232">
        <v>1</v>
      </c>
      <c r="I389" s="233"/>
      <c r="J389" s="234">
        <f>ROUND(I389*H389,2)</f>
        <v>0</v>
      </c>
      <c r="K389" s="235"/>
      <c r="L389" s="45"/>
      <c r="M389" s="236" t="s">
        <v>1</v>
      </c>
      <c r="N389" s="237" t="s">
        <v>38</v>
      </c>
      <c r="O389" s="92"/>
      <c r="P389" s="238">
        <f>O389*H389</f>
        <v>0</v>
      </c>
      <c r="Q389" s="238">
        <v>0</v>
      </c>
      <c r="R389" s="238">
        <f>Q389*H389</f>
        <v>0</v>
      </c>
      <c r="S389" s="238">
        <v>0</v>
      </c>
      <c r="T389" s="239">
        <f>S389*H389</f>
        <v>0</v>
      </c>
      <c r="U389" s="39"/>
      <c r="V389" s="39"/>
      <c r="W389" s="39"/>
      <c r="X389" s="39"/>
      <c r="Y389" s="39"/>
      <c r="Z389" s="39"/>
      <c r="AA389" s="39"/>
      <c r="AB389" s="39"/>
      <c r="AC389" s="39"/>
      <c r="AD389" s="39"/>
      <c r="AE389" s="39"/>
      <c r="AR389" s="240" t="s">
        <v>195</v>
      </c>
      <c r="AT389" s="240" t="s">
        <v>191</v>
      </c>
      <c r="AU389" s="240" t="s">
        <v>82</v>
      </c>
      <c r="AY389" s="18" t="s">
        <v>189</v>
      </c>
      <c r="BE389" s="241">
        <f>IF(N389="základní",J389,0)</f>
        <v>0</v>
      </c>
      <c r="BF389" s="241">
        <f>IF(N389="snížená",J389,0)</f>
        <v>0</v>
      </c>
      <c r="BG389" s="241">
        <f>IF(N389="zákl. přenesená",J389,0)</f>
        <v>0</v>
      </c>
      <c r="BH389" s="241">
        <f>IF(N389="sníž. přenesená",J389,0)</f>
        <v>0</v>
      </c>
      <c r="BI389" s="241">
        <f>IF(N389="nulová",J389,0)</f>
        <v>0</v>
      </c>
      <c r="BJ389" s="18" t="s">
        <v>80</v>
      </c>
      <c r="BK389" s="241">
        <f>ROUND(I389*H389,2)</f>
        <v>0</v>
      </c>
      <c r="BL389" s="18" t="s">
        <v>195</v>
      </c>
      <c r="BM389" s="240" t="s">
        <v>6131</v>
      </c>
    </row>
    <row r="390" s="2" customFormat="1">
      <c r="A390" s="39"/>
      <c r="B390" s="40"/>
      <c r="C390" s="41"/>
      <c r="D390" s="242" t="s">
        <v>197</v>
      </c>
      <c r="E390" s="41"/>
      <c r="F390" s="243" t="s">
        <v>6130</v>
      </c>
      <c r="G390" s="41"/>
      <c r="H390" s="41"/>
      <c r="I390" s="244"/>
      <c r="J390" s="41"/>
      <c r="K390" s="41"/>
      <c r="L390" s="45"/>
      <c r="M390" s="245"/>
      <c r="N390" s="246"/>
      <c r="O390" s="92"/>
      <c r="P390" s="92"/>
      <c r="Q390" s="92"/>
      <c r="R390" s="92"/>
      <c r="S390" s="92"/>
      <c r="T390" s="93"/>
      <c r="U390" s="39"/>
      <c r="V390" s="39"/>
      <c r="W390" s="39"/>
      <c r="X390" s="39"/>
      <c r="Y390" s="39"/>
      <c r="Z390" s="39"/>
      <c r="AA390" s="39"/>
      <c r="AB390" s="39"/>
      <c r="AC390" s="39"/>
      <c r="AD390" s="39"/>
      <c r="AE390" s="39"/>
      <c r="AT390" s="18" t="s">
        <v>197</v>
      </c>
      <c r="AU390" s="18" t="s">
        <v>82</v>
      </c>
    </row>
    <row r="391" s="2" customFormat="1" ht="24.15" customHeight="1">
      <c r="A391" s="39"/>
      <c r="B391" s="40"/>
      <c r="C391" s="228" t="s">
        <v>1289</v>
      </c>
      <c r="D391" s="228" t="s">
        <v>191</v>
      </c>
      <c r="E391" s="229" t="s">
        <v>6132</v>
      </c>
      <c r="F391" s="230" t="s">
        <v>6133</v>
      </c>
      <c r="G391" s="231" t="s">
        <v>5679</v>
      </c>
      <c r="H391" s="232">
        <v>1</v>
      </c>
      <c r="I391" s="233"/>
      <c r="J391" s="234">
        <f>ROUND(I391*H391,2)</f>
        <v>0</v>
      </c>
      <c r="K391" s="235"/>
      <c r="L391" s="45"/>
      <c r="M391" s="236" t="s">
        <v>1</v>
      </c>
      <c r="N391" s="237" t="s">
        <v>38</v>
      </c>
      <c r="O391" s="92"/>
      <c r="P391" s="238">
        <f>O391*H391</f>
        <v>0</v>
      </c>
      <c r="Q391" s="238">
        <v>0</v>
      </c>
      <c r="R391" s="238">
        <f>Q391*H391</f>
        <v>0</v>
      </c>
      <c r="S391" s="238">
        <v>0</v>
      </c>
      <c r="T391" s="239">
        <f>S391*H391</f>
        <v>0</v>
      </c>
      <c r="U391" s="39"/>
      <c r="V391" s="39"/>
      <c r="W391" s="39"/>
      <c r="X391" s="39"/>
      <c r="Y391" s="39"/>
      <c r="Z391" s="39"/>
      <c r="AA391" s="39"/>
      <c r="AB391" s="39"/>
      <c r="AC391" s="39"/>
      <c r="AD391" s="39"/>
      <c r="AE391" s="39"/>
      <c r="AR391" s="240" t="s">
        <v>195</v>
      </c>
      <c r="AT391" s="240" t="s">
        <v>191</v>
      </c>
      <c r="AU391" s="240" t="s">
        <v>82</v>
      </c>
      <c r="AY391" s="18" t="s">
        <v>189</v>
      </c>
      <c r="BE391" s="241">
        <f>IF(N391="základní",J391,0)</f>
        <v>0</v>
      </c>
      <c r="BF391" s="241">
        <f>IF(N391="snížená",J391,0)</f>
        <v>0</v>
      </c>
      <c r="BG391" s="241">
        <f>IF(N391="zákl. přenesená",J391,0)</f>
        <v>0</v>
      </c>
      <c r="BH391" s="241">
        <f>IF(N391="sníž. přenesená",J391,0)</f>
        <v>0</v>
      </c>
      <c r="BI391" s="241">
        <f>IF(N391="nulová",J391,0)</f>
        <v>0</v>
      </c>
      <c r="BJ391" s="18" t="s">
        <v>80</v>
      </c>
      <c r="BK391" s="241">
        <f>ROUND(I391*H391,2)</f>
        <v>0</v>
      </c>
      <c r="BL391" s="18" t="s">
        <v>195</v>
      </c>
      <c r="BM391" s="240" t="s">
        <v>6134</v>
      </c>
    </row>
    <row r="392" s="2" customFormat="1">
      <c r="A392" s="39"/>
      <c r="B392" s="40"/>
      <c r="C392" s="41"/>
      <c r="D392" s="242" t="s">
        <v>197</v>
      </c>
      <c r="E392" s="41"/>
      <c r="F392" s="243" t="s">
        <v>6133</v>
      </c>
      <c r="G392" s="41"/>
      <c r="H392" s="41"/>
      <c r="I392" s="244"/>
      <c r="J392" s="41"/>
      <c r="K392" s="41"/>
      <c r="L392" s="45"/>
      <c r="M392" s="245"/>
      <c r="N392" s="246"/>
      <c r="O392" s="92"/>
      <c r="P392" s="92"/>
      <c r="Q392" s="92"/>
      <c r="R392" s="92"/>
      <c r="S392" s="92"/>
      <c r="T392" s="93"/>
      <c r="U392" s="39"/>
      <c r="V392" s="39"/>
      <c r="W392" s="39"/>
      <c r="X392" s="39"/>
      <c r="Y392" s="39"/>
      <c r="Z392" s="39"/>
      <c r="AA392" s="39"/>
      <c r="AB392" s="39"/>
      <c r="AC392" s="39"/>
      <c r="AD392" s="39"/>
      <c r="AE392" s="39"/>
      <c r="AT392" s="18" t="s">
        <v>197</v>
      </c>
      <c r="AU392" s="18" t="s">
        <v>82</v>
      </c>
    </row>
    <row r="393" s="12" customFormat="1" ht="22.8" customHeight="1">
      <c r="A393" s="12"/>
      <c r="B393" s="212"/>
      <c r="C393" s="213"/>
      <c r="D393" s="214" t="s">
        <v>72</v>
      </c>
      <c r="E393" s="226" t="s">
        <v>6135</v>
      </c>
      <c r="F393" s="226" t="s">
        <v>6136</v>
      </c>
      <c r="G393" s="213"/>
      <c r="H393" s="213"/>
      <c r="I393" s="216"/>
      <c r="J393" s="227">
        <f>BK393</f>
        <v>0</v>
      </c>
      <c r="K393" s="213"/>
      <c r="L393" s="218"/>
      <c r="M393" s="219"/>
      <c r="N393" s="220"/>
      <c r="O393" s="220"/>
      <c r="P393" s="221">
        <f>SUM(P394:P419)</f>
        <v>0</v>
      </c>
      <c r="Q393" s="220"/>
      <c r="R393" s="221">
        <f>SUM(R394:R419)</f>
        <v>0</v>
      </c>
      <c r="S393" s="220"/>
      <c r="T393" s="222">
        <f>SUM(T394:T419)</f>
        <v>0</v>
      </c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R393" s="223" t="s">
        <v>80</v>
      </c>
      <c r="AT393" s="224" t="s">
        <v>72</v>
      </c>
      <c r="AU393" s="224" t="s">
        <v>80</v>
      </c>
      <c r="AY393" s="223" t="s">
        <v>189</v>
      </c>
      <c r="BK393" s="225">
        <f>SUM(BK394:BK419)</f>
        <v>0</v>
      </c>
    </row>
    <row r="394" s="2" customFormat="1" ht="24.15" customHeight="1">
      <c r="A394" s="39"/>
      <c r="B394" s="40"/>
      <c r="C394" s="228" t="s">
        <v>1295</v>
      </c>
      <c r="D394" s="228" t="s">
        <v>191</v>
      </c>
      <c r="E394" s="229" t="s">
        <v>6137</v>
      </c>
      <c r="F394" s="230" t="s">
        <v>6138</v>
      </c>
      <c r="G394" s="231" t="s">
        <v>466</v>
      </c>
      <c r="H394" s="232">
        <v>132</v>
      </c>
      <c r="I394" s="233"/>
      <c r="J394" s="234">
        <f>ROUND(I394*H394,2)</f>
        <v>0</v>
      </c>
      <c r="K394" s="235"/>
      <c r="L394" s="45"/>
      <c r="M394" s="236" t="s">
        <v>1</v>
      </c>
      <c r="N394" s="237" t="s">
        <v>38</v>
      </c>
      <c r="O394" s="92"/>
      <c r="P394" s="238">
        <f>O394*H394</f>
        <v>0</v>
      </c>
      <c r="Q394" s="238">
        <v>0</v>
      </c>
      <c r="R394" s="238">
        <f>Q394*H394</f>
        <v>0</v>
      </c>
      <c r="S394" s="238">
        <v>0</v>
      </c>
      <c r="T394" s="239">
        <f>S394*H394</f>
        <v>0</v>
      </c>
      <c r="U394" s="39"/>
      <c r="V394" s="39"/>
      <c r="W394" s="39"/>
      <c r="X394" s="39"/>
      <c r="Y394" s="39"/>
      <c r="Z394" s="39"/>
      <c r="AA394" s="39"/>
      <c r="AB394" s="39"/>
      <c r="AC394" s="39"/>
      <c r="AD394" s="39"/>
      <c r="AE394" s="39"/>
      <c r="AR394" s="240" t="s">
        <v>195</v>
      </c>
      <c r="AT394" s="240" t="s">
        <v>191</v>
      </c>
      <c r="AU394" s="240" t="s">
        <v>82</v>
      </c>
      <c r="AY394" s="18" t="s">
        <v>189</v>
      </c>
      <c r="BE394" s="241">
        <f>IF(N394="základní",J394,0)</f>
        <v>0</v>
      </c>
      <c r="BF394" s="241">
        <f>IF(N394="snížená",J394,0)</f>
        <v>0</v>
      </c>
      <c r="BG394" s="241">
        <f>IF(N394="zákl. přenesená",J394,0)</f>
        <v>0</v>
      </c>
      <c r="BH394" s="241">
        <f>IF(N394="sníž. přenesená",J394,0)</f>
        <v>0</v>
      </c>
      <c r="BI394" s="241">
        <f>IF(N394="nulová",J394,0)</f>
        <v>0</v>
      </c>
      <c r="BJ394" s="18" t="s">
        <v>80</v>
      </c>
      <c r="BK394" s="241">
        <f>ROUND(I394*H394,2)</f>
        <v>0</v>
      </c>
      <c r="BL394" s="18" t="s">
        <v>195</v>
      </c>
      <c r="BM394" s="240" t="s">
        <v>6139</v>
      </c>
    </row>
    <row r="395" s="2" customFormat="1">
      <c r="A395" s="39"/>
      <c r="B395" s="40"/>
      <c r="C395" s="41"/>
      <c r="D395" s="242" t="s">
        <v>197</v>
      </c>
      <c r="E395" s="41"/>
      <c r="F395" s="243" t="s">
        <v>6138</v>
      </c>
      <c r="G395" s="41"/>
      <c r="H395" s="41"/>
      <c r="I395" s="244"/>
      <c r="J395" s="41"/>
      <c r="K395" s="41"/>
      <c r="L395" s="45"/>
      <c r="M395" s="245"/>
      <c r="N395" s="246"/>
      <c r="O395" s="92"/>
      <c r="P395" s="92"/>
      <c r="Q395" s="92"/>
      <c r="R395" s="92"/>
      <c r="S395" s="92"/>
      <c r="T395" s="93"/>
      <c r="U395" s="39"/>
      <c r="V395" s="39"/>
      <c r="W395" s="39"/>
      <c r="X395" s="39"/>
      <c r="Y395" s="39"/>
      <c r="Z395" s="39"/>
      <c r="AA395" s="39"/>
      <c r="AB395" s="39"/>
      <c r="AC395" s="39"/>
      <c r="AD395" s="39"/>
      <c r="AE395" s="39"/>
      <c r="AT395" s="18" t="s">
        <v>197</v>
      </c>
      <c r="AU395" s="18" t="s">
        <v>82</v>
      </c>
    </row>
    <row r="396" s="2" customFormat="1" ht="24.15" customHeight="1">
      <c r="A396" s="39"/>
      <c r="B396" s="40"/>
      <c r="C396" s="228" t="s">
        <v>1300</v>
      </c>
      <c r="D396" s="228" t="s">
        <v>191</v>
      </c>
      <c r="E396" s="229" t="s">
        <v>6140</v>
      </c>
      <c r="F396" s="230" t="s">
        <v>6141</v>
      </c>
      <c r="G396" s="231" t="s">
        <v>5752</v>
      </c>
      <c r="H396" s="232">
        <v>1</v>
      </c>
      <c r="I396" s="233"/>
      <c r="J396" s="234">
        <f>ROUND(I396*H396,2)</f>
        <v>0</v>
      </c>
      <c r="K396" s="235"/>
      <c r="L396" s="45"/>
      <c r="M396" s="236" t="s">
        <v>1</v>
      </c>
      <c r="N396" s="237" t="s">
        <v>38</v>
      </c>
      <c r="O396" s="92"/>
      <c r="P396" s="238">
        <f>O396*H396</f>
        <v>0</v>
      </c>
      <c r="Q396" s="238">
        <v>0</v>
      </c>
      <c r="R396" s="238">
        <f>Q396*H396</f>
        <v>0</v>
      </c>
      <c r="S396" s="238">
        <v>0</v>
      </c>
      <c r="T396" s="239">
        <f>S396*H396</f>
        <v>0</v>
      </c>
      <c r="U396" s="39"/>
      <c r="V396" s="39"/>
      <c r="W396" s="39"/>
      <c r="X396" s="39"/>
      <c r="Y396" s="39"/>
      <c r="Z396" s="39"/>
      <c r="AA396" s="39"/>
      <c r="AB396" s="39"/>
      <c r="AC396" s="39"/>
      <c r="AD396" s="39"/>
      <c r="AE396" s="39"/>
      <c r="AR396" s="240" t="s">
        <v>195</v>
      </c>
      <c r="AT396" s="240" t="s">
        <v>191</v>
      </c>
      <c r="AU396" s="240" t="s">
        <v>82</v>
      </c>
      <c r="AY396" s="18" t="s">
        <v>189</v>
      </c>
      <c r="BE396" s="241">
        <f>IF(N396="základní",J396,0)</f>
        <v>0</v>
      </c>
      <c r="BF396" s="241">
        <f>IF(N396="snížená",J396,0)</f>
        <v>0</v>
      </c>
      <c r="BG396" s="241">
        <f>IF(N396="zákl. přenesená",J396,0)</f>
        <v>0</v>
      </c>
      <c r="BH396" s="241">
        <f>IF(N396="sníž. přenesená",J396,0)</f>
        <v>0</v>
      </c>
      <c r="BI396" s="241">
        <f>IF(N396="nulová",J396,0)</f>
        <v>0</v>
      </c>
      <c r="BJ396" s="18" t="s">
        <v>80</v>
      </c>
      <c r="BK396" s="241">
        <f>ROUND(I396*H396,2)</f>
        <v>0</v>
      </c>
      <c r="BL396" s="18" t="s">
        <v>195</v>
      </c>
      <c r="BM396" s="240" t="s">
        <v>6142</v>
      </c>
    </row>
    <row r="397" s="2" customFormat="1">
      <c r="A397" s="39"/>
      <c r="B397" s="40"/>
      <c r="C397" s="41"/>
      <c r="D397" s="242" t="s">
        <v>197</v>
      </c>
      <c r="E397" s="41"/>
      <c r="F397" s="243" t="s">
        <v>6141</v>
      </c>
      <c r="G397" s="41"/>
      <c r="H397" s="41"/>
      <c r="I397" s="244"/>
      <c r="J397" s="41"/>
      <c r="K397" s="41"/>
      <c r="L397" s="45"/>
      <c r="M397" s="245"/>
      <c r="N397" s="246"/>
      <c r="O397" s="92"/>
      <c r="P397" s="92"/>
      <c r="Q397" s="92"/>
      <c r="R397" s="92"/>
      <c r="S397" s="92"/>
      <c r="T397" s="93"/>
      <c r="U397" s="39"/>
      <c r="V397" s="39"/>
      <c r="W397" s="39"/>
      <c r="X397" s="39"/>
      <c r="Y397" s="39"/>
      <c r="Z397" s="39"/>
      <c r="AA397" s="39"/>
      <c r="AB397" s="39"/>
      <c r="AC397" s="39"/>
      <c r="AD397" s="39"/>
      <c r="AE397" s="39"/>
      <c r="AT397" s="18" t="s">
        <v>197</v>
      </c>
      <c r="AU397" s="18" t="s">
        <v>82</v>
      </c>
    </row>
    <row r="398" s="2" customFormat="1" ht="16.5" customHeight="1">
      <c r="A398" s="39"/>
      <c r="B398" s="40"/>
      <c r="C398" s="228" t="s">
        <v>1307</v>
      </c>
      <c r="D398" s="228" t="s">
        <v>191</v>
      </c>
      <c r="E398" s="229" t="s">
        <v>6116</v>
      </c>
      <c r="F398" s="230" t="s">
        <v>6117</v>
      </c>
      <c r="G398" s="231" t="s">
        <v>5752</v>
      </c>
      <c r="H398" s="232">
        <v>4</v>
      </c>
      <c r="I398" s="233"/>
      <c r="J398" s="234">
        <f>ROUND(I398*H398,2)</f>
        <v>0</v>
      </c>
      <c r="K398" s="235"/>
      <c r="L398" s="45"/>
      <c r="M398" s="236" t="s">
        <v>1</v>
      </c>
      <c r="N398" s="237" t="s">
        <v>38</v>
      </c>
      <c r="O398" s="92"/>
      <c r="P398" s="238">
        <f>O398*H398</f>
        <v>0</v>
      </c>
      <c r="Q398" s="238">
        <v>0</v>
      </c>
      <c r="R398" s="238">
        <f>Q398*H398</f>
        <v>0</v>
      </c>
      <c r="S398" s="238">
        <v>0</v>
      </c>
      <c r="T398" s="239">
        <f>S398*H398</f>
        <v>0</v>
      </c>
      <c r="U398" s="39"/>
      <c r="V398" s="39"/>
      <c r="W398" s="39"/>
      <c r="X398" s="39"/>
      <c r="Y398" s="39"/>
      <c r="Z398" s="39"/>
      <c r="AA398" s="39"/>
      <c r="AB398" s="39"/>
      <c r="AC398" s="39"/>
      <c r="AD398" s="39"/>
      <c r="AE398" s="39"/>
      <c r="AR398" s="240" t="s">
        <v>195</v>
      </c>
      <c r="AT398" s="240" t="s">
        <v>191</v>
      </c>
      <c r="AU398" s="240" t="s">
        <v>82</v>
      </c>
      <c r="AY398" s="18" t="s">
        <v>189</v>
      </c>
      <c r="BE398" s="241">
        <f>IF(N398="základní",J398,0)</f>
        <v>0</v>
      </c>
      <c r="BF398" s="241">
        <f>IF(N398="snížená",J398,0)</f>
        <v>0</v>
      </c>
      <c r="BG398" s="241">
        <f>IF(N398="zákl. přenesená",J398,0)</f>
        <v>0</v>
      </c>
      <c r="BH398" s="241">
        <f>IF(N398="sníž. přenesená",J398,0)</f>
        <v>0</v>
      </c>
      <c r="BI398" s="241">
        <f>IF(N398="nulová",J398,0)</f>
        <v>0</v>
      </c>
      <c r="BJ398" s="18" t="s">
        <v>80</v>
      </c>
      <c r="BK398" s="241">
        <f>ROUND(I398*H398,2)</f>
        <v>0</v>
      </c>
      <c r="BL398" s="18" t="s">
        <v>195</v>
      </c>
      <c r="BM398" s="240" t="s">
        <v>6143</v>
      </c>
    </row>
    <row r="399" s="2" customFormat="1">
      <c r="A399" s="39"/>
      <c r="B399" s="40"/>
      <c r="C399" s="41"/>
      <c r="D399" s="242" t="s">
        <v>197</v>
      </c>
      <c r="E399" s="41"/>
      <c r="F399" s="243" t="s">
        <v>6117</v>
      </c>
      <c r="G399" s="41"/>
      <c r="H399" s="41"/>
      <c r="I399" s="244"/>
      <c r="J399" s="41"/>
      <c r="K399" s="41"/>
      <c r="L399" s="45"/>
      <c r="M399" s="245"/>
      <c r="N399" s="246"/>
      <c r="O399" s="92"/>
      <c r="P399" s="92"/>
      <c r="Q399" s="92"/>
      <c r="R399" s="92"/>
      <c r="S399" s="92"/>
      <c r="T399" s="93"/>
      <c r="U399" s="39"/>
      <c r="V399" s="39"/>
      <c r="W399" s="39"/>
      <c r="X399" s="39"/>
      <c r="Y399" s="39"/>
      <c r="Z399" s="39"/>
      <c r="AA399" s="39"/>
      <c r="AB399" s="39"/>
      <c r="AC399" s="39"/>
      <c r="AD399" s="39"/>
      <c r="AE399" s="39"/>
      <c r="AT399" s="18" t="s">
        <v>197</v>
      </c>
      <c r="AU399" s="18" t="s">
        <v>82</v>
      </c>
    </row>
    <row r="400" s="2" customFormat="1" ht="21.75" customHeight="1">
      <c r="A400" s="39"/>
      <c r="B400" s="40"/>
      <c r="C400" s="228" t="s">
        <v>1313</v>
      </c>
      <c r="D400" s="228" t="s">
        <v>191</v>
      </c>
      <c r="E400" s="229" t="s">
        <v>6144</v>
      </c>
      <c r="F400" s="230" t="s">
        <v>6145</v>
      </c>
      <c r="G400" s="231" t="s">
        <v>466</v>
      </c>
      <c r="H400" s="232">
        <v>132</v>
      </c>
      <c r="I400" s="233"/>
      <c r="J400" s="234">
        <f>ROUND(I400*H400,2)</f>
        <v>0</v>
      </c>
      <c r="K400" s="235"/>
      <c r="L400" s="45"/>
      <c r="M400" s="236" t="s">
        <v>1</v>
      </c>
      <c r="N400" s="237" t="s">
        <v>38</v>
      </c>
      <c r="O400" s="92"/>
      <c r="P400" s="238">
        <f>O400*H400</f>
        <v>0</v>
      </c>
      <c r="Q400" s="238">
        <v>0</v>
      </c>
      <c r="R400" s="238">
        <f>Q400*H400</f>
        <v>0</v>
      </c>
      <c r="S400" s="238">
        <v>0</v>
      </c>
      <c r="T400" s="239">
        <f>S400*H400</f>
        <v>0</v>
      </c>
      <c r="U400" s="39"/>
      <c r="V400" s="39"/>
      <c r="W400" s="39"/>
      <c r="X400" s="39"/>
      <c r="Y400" s="39"/>
      <c r="Z400" s="39"/>
      <c r="AA400" s="39"/>
      <c r="AB400" s="39"/>
      <c r="AC400" s="39"/>
      <c r="AD400" s="39"/>
      <c r="AE400" s="39"/>
      <c r="AR400" s="240" t="s">
        <v>195</v>
      </c>
      <c r="AT400" s="240" t="s">
        <v>191</v>
      </c>
      <c r="AU400" s="240" t="s">
        <v>82</v>
      </c>
      <c r="AY400" s="18" t="s">
        <v>189</v>
      </c>
      <c r="BE400" s="241">
        <f>IF(N400="základní",J400,0)</f>
        <v>0</v>
      </c>
      <c r="BF400" s="241">
        <f>IF(N400="snížená",J400,0)</f>
        <v>0</v>
      </c>
      <c r="BG400" s="241">
        <f>IF(N400="zákl. přenesená",J400,0)</f>
        <v>0</v>
      </c>
      <c r="BH400" s="241">
        <f>IF(N400="sníž. přenesená",J400,0)</f>
        <v>0</v>
      </c>
      <c r="BI400" s="241">
        <f>IF(N400="nulová",J400,0)</f>
        <v>0</v>
      </c>
      <c r="BJ400" s="18" t="s">
        <v>80</v>
      </c>
      <c r="BK400" s="241">
        <f>ROUND(I400*H400,2)</f>
        <v>0</v>
      </c>
      <c r="BL400" s="18" t="s">
        <v>195</v>
      </c>
      <c r="BM400" s="240" t="s">
        <v>6146</v>
      </c>
    </row>
    <row r="401" s="2" customFormat="1">
      <c r="A401" s="39"/>
      <c r="B401" s="40"/>
      <c r="C401" s="41"/>
      <c r="D401" s="242" t="s">
        <v>197</v>
      </c>
      <c r="E401" s="41"/>
      <c r="F401" s="243" t="s">
        <v>6145</v>
      </c>
      <c r="G401" s="41"/>
      <c r="H401" s="41"/>
      <c r="I401" s="244"/>
      <c r="J401" s="41"/>
      <c r="K401" s="41"/>
      <c r="L401" s="45"/>
      <c r="M401" s="245"/>
      <c r="N401" s="246"/>
      <c r="O401" s="92"/>
      <c r="P401" s="92"/>
      <c r="Q401" s="92"/>
      <c r="R401" s="92"/>
      <c r="S401" s="92"/>
      <c r="T401" s="93"/>
      <c r="U401" s="39"/>
      <c r="V401" s="39"/>
      <c r="W401" s="39"/>
      <c r="X401" s="39"/>
      <c r="Y401" s="39"/>
      <c r="Z401" s="39"/>
      <c r="AA401" s="39"/>
      <c r="AB401" s="39"/>
      <c r="AC401" s="39"/>
      <c r="AD401" s="39"/>
      <c r="AE401" s="39"/>
      <c r="AT401" s="18" t="s">
        <v>197</v>
      </c>
      <c r="AU401" s="18" t="s">
        <v>82</v>
      </c>
    </row>
    <row r="402" s="2" customFormat="1" ht="16.5" customHeight="1">
      <c r="A402" s="39"/>
      <c r="B402" s="40"/>
      <c r="C402" s="228" t="s">
        <v>1318</v>
      </c>
      <c r="D402" s="228" t="s">
        <v>191</v>
      </c>
      <c r="E402" s="229" t="s">
        <v>6147</v>
      </c>
      <c r="F402" s="230" t="s">
        <v>6148</v>
      </c>
      <c r="G402" s="231" t="s">
        <v>466</v>
      </c>
      <c r="H402" s="232">
        <v>44</v>
      </c>
      <c r="I402" s="233"/>
      <c r="J402" s="234">
        <f>ROUND(I402*H402,2)</f>
        <v>0</v>
      </c>
      <c r="K402" s="235"/>
      <c r="L402" s="45"/>
      <c r="M402" s="236" t="s">
        <v>1</v>
      </c>
      <c r="N402" s="237" t="s">
        <v>38</v>
      </c>
      <c r="O402" s="92"/>
      <c r="P402" s="238">
        <f>O402*H402</f>
        <v>0</v>
      </c>
      <c r="Q402" s="238">
        <v>0</v>
      </c>
      <c r="R402" s="238">
        <f>Q402*H402</f>
        <v>0</v>
      </c>
      <c r="S402" s="238">
        <v>0</v>
      </c>
      <c r="T402" s="239">
        <f>S402*H402</f>
        <v>0</v>
      </c>
      <c r="U402" s="39"/>
      <c r="V402" s="39"/>
      <c r="W402" s="39"/>
      <c r="X402" s="39"/>
      <c r="Y402" s="39"/>
      <c r="Z402" s="39"/>
      <c r="AA402" s="39"/>
      <c r="AB402" s="39"/>
      <c r="AC402" s="39"/>
      <c r="AD402" s="39"/>
      <c r="AE402" s="39"/>
      <c r="AR402" s="240" t="s">
        <v>195</v>
      </c>
      <c r="AT402" s="240" t="s">
        <v>191</v>
      </c>
      <c r="AU402" s="240" t="s">
        <v>82</v>
      </c>
      <c r="AY402" s="18" t="s">
        <v>189</v>
      </c>
      <c r="BE402" s="241">
        <f>IF(N402="základní",J402,0)</f>
        <v>0</v>
      </c>
      <c r="BF402" s="241">
        <f>IF(N402="snížená",J402,0)</f>
        <v>0</v>
      </c>
      <c r="BG402" s="241">
        <f>IF(N402="zákl. přenesená",J402,0)</f>
        <v>0</v>
      </c>
      <c r="BH402" s="241">
        <f>IF(N402="sníž. přenesená",J402,0)</f>
        <v>0</v>
      </c>
      <c r="BI402" s="241">
        <f>IF(N402="nulová",J402,0)</f>
        <v>0</v>
      </c>
      <c r="BJ402" s="18" t="s">
        <v>80</v>
      </c>
      <c r="BK402" s="241">
        <f>ROUND(I402*H402,2)</f>
        <v>0</v>
      </c>
      <c r="BL402" s="18" t="s">
        <v>195</v>
      </c>
      <c r="BM402" s="240" t="s">
        <v>6149</v>
      </c>
    </row>
    <row r="403" s="2" customFormat="1">
      <c r="A403" s="39"/>
      <c r="B403" s="40"/>
      <c r="C403" s="41"/>
      <c r="D403" s="242" t="s">
        <v>197</v>
      </c>
      <c r="E403" s="41"/>
      <c r="F403" s="243" t="s">
        <v>6148</v>
      </c>
      <c r="G403" s="41"/>
      <c r="H403" s="41"/>
      <c r="I403" s="244"/>
      <c r="J403" s="41"/>
      <c r="K403" s="41"/>
      <c r="L403" s="45"/>
      <c r="M403" s="245"/>
      <c r="N403" s="246"/>
      <c r="O403" s="92"/>
      <c r="P403" s="92"/>
      <c r="Q403" s="92"/>
      <c r="R403" s="92"/>
      <c r="S403" s="92"/>
      <c r="T403" s="93"/>
      <c r="U403" s="39"/>
      <c r="V403" s="39"/>
      <c r="W403" s="39"/>
      <c r="X403" s="39"/>
      <c r="Y403" s="39"/>
      <c r="Z403" s="39"/>
      <c r="AA403" s="39"/>
      <c r="AB403" s="39"/>
      <c r="AC403" s="39"/>
      <c r="AD403" s="39"/>
      <c r="AE403" s="39"/>
      <c r="AT403" s="18" t="s">
        <v>197</v>
      </c>
      <c r="AU403" s="18" t="s">
        <v>82</v>
      </c>
    </row>
    <row r="404" s="2" customFormat="1" ht="16.5" customHeight="1">
      <c r="A404" s="39"/>
      <c r="B404" s="40"/>
      <c r="C404" s="228" t="s">
        <v>1325</v>
      </c>
      <c r="D404" s="228" t="s">
        <v>191</v>
      </c>
      <c r="E404" s="229" t="s">
        <v>6110</v>
      </c>
      <c r="F404" s="230" t="s">
        <v>6111</v>
      </c>
      <c r="G404" s="231" t="s">
        <v>466</v>
      </c>
      <c r="H404" s="232">
        <v>22</v>
      </c>
      <c r="I404" s="233"/>
      <c r="J404" s="234">
        <f>ROUND(I404*H404,2)</f>
        <v>0</v>
      </c>
      <c r="K404" s="235"/>
      <c r="L404" s="45"/>
      <c r="M404" s="236" t="s">
        <v>1</v>
      </c>
      <c r="N404" s="237" t="s">
        <v>38</v>
      </c>
      <c r="O404" s="92"/>
      <c r="P404" s="238">
        <f>O404*H404</f>
        <v>0</v>
      </c>
      <c r="Q404" s="238">
        <v>0</v>
      </c>
      <c r="R404" s="238">
        <f>Q404*H404</f>
        <v>0</v>
      </c>
      <c r="S404" s="238">
        <v>0</v>
      </c>
      <c r="T404" s="239">
        <f>S404*H404</f>
        <v>0</v>
      </c>
      <c r="U404" s="39"/>
      <c r="V404" s="39"/>
      <c r="W404" s="39"/>
      <c r="X404" s="39"/>
      <c r="Y404" s="39"/>
      <c r="Z404" s="39"/>
      <c r="AA404" s="39"/>
      <c r="AB404" s="39"/>
      <c r="AC404" s="39"/>
      <c r="AD404" s="39"/>
      <c r="AE404" s="39"/>
      <c r="AR404" s="240" t="s">
        <v>195</v>
      </c>
      <c r="AT404" s="240" t="s">
        <v>191</v>
      </c>
      <c r="AU404" s="240" t="s">
        <v>82</v>
      </c>
      <c r="AY404" s="18" t="s">
        <v>189</v>
      </c>
      <c r="BE404" s="241">
        <f>IF(N404="základní",J404,0)</f>
        <v>0</v>
      </c>
      <c r="BF404" s="241">
        <f>IF(N404="snížená",J404,0)</f>
        <v>0</v>
      </c>
      <c r="BG404" s="241">
        <f>IF(N404="zákl. přenesená",J404,0)</f>
        <v>0</v>
      </c>
      <c r="BH404" s="241">
        <f>IF(N404="sníž. přenesená",J404,0)</f>
        <v>0</v>
      </c>
      <c r="BI404" s="241">
        <f>IF(N404="nulová",J404,0)</f>
        <v>0</v>
      </c>
      <c r="BJ404" s="18" t="s">
        <v>80</v>
      </c>
      <c r="BK404" s="241">
        <f>ROUND(I404*H404,2)</f>
        <v>0</v>
      </c>
      <c r="BL404" s="18" t="s">
        <v>195</v>
      </c>
      <c r="BM404" s="240" t="s">
        <v>6150</v>
      </c>
    </row>
    <row r="405" s="2" customFormat="1">
      <c r="A405" s="39"/>
      <c r="B405" s="40"/>
      <c r="C405" s="41"/>
      <c r="D405" s="242" t="s">
        <v>197</v>
      </c>
      <c r="E405" s="41"/>
      <c r="F405" s="243" t="s">
        <v>6111</v>
      </c>
      <c r="G405" s="41"/>
      <c r="H405" s="41"/>
      <c r="I405" s="244"/>
      <c r="J405" s="41"/>
      <c r="K405" s="41"/>
      <c r="L405" s="45"/>
      <c r="M405" s="245"/>
      <c r="N405" s="246"/>
      <c r="O405" s="92"/>
      <c r="P405" s="92"/>
      <c r="Q405" s="92"/>
      <c r="R405" s="92"/>
      <c r="S405" s="92"/>
      <c r="T405" s="93"/>
      <c r="U405" s="39"/>
      <c r="V405" s="39"/>
      <c r="W405" s="39"/>
      <c r="X405" s="39"/>
      <c r="Y405" s="39"/>
      <c r="Z405" s="39"/>
      <c r="AA405" s="39"/>
      <c r="AB405" s="39"/>
      <c r="AC405" s="39"/>
      <c r="AD405" s="39"/>
      <c r="AE405" s="39"/>
      <c r="AT405" s="18" t="s">
        <v>197</v>
      </c>
      <c r="AU405" s="18" t="s">
        <v>82</v>
      </c>
    </row>
    <row r="406" s="2" customFormat="1" ht="16.5" customHeight="1">
      <c r="A406" s="39"/>
      <c r="B406" s="40"/>
      <c r="C406" s="228" t="s">
        <v>1332</v>
      </c>
      <c r="D406" s="228" t="s">
        <v>191</v>
      </c>
      <c r="E406" s="229" t="s">
        <v>6151</v>
      </c>
      <c r="F406" s="230" t="s">
        <v>6152</v>
      </c>
      <c r="G406" s="231" t="s">
        <v>5752</v>
      </c>
      <c r="H406" s="232">
        <v>1</v>
      </c>
      <c r="I406" s="233"/>
      <c r="J406" s="234">
        <f>ROUND(I406*H406,2)</f>
        <v>0</v>
      </c>
      <c r="K406" s="235"/>
      <c r="L406" s="45"/>
      <c r="M406" s="236" t="s">
        <v>1</v>
      </c>
      <c r="N406" s="237" t="s">
        <v>38</v>
      </c>
      <c r="O406" s="92"/>
      <c r="P406" s="238">
        <f>O406*H406</f>
        <v>0</v>
      </c>
      <c r="Q406" s="238">
        <v>0</v>
      </c>
      <c r="R406" s="238">
        <f>Q406*H406</f>
        <v>0</v>
      </c>
      <c r="S406" s="238">
        <v>0</v>
      </c>
      <c r="T406" s="239">
        <f>S406*H406</f>
        <v>0</v>
      </c>
      <c r="U406" s="39"/>
      <c r="V406" s="39"/>
      <c r="W406" s="39"/>
      <c r="X406" s="39"/>
      <c r="Y406" s="39"/>
      <c r="Z406" s="39"/>
      <c r="AA406" s="39"/>
      <c r="AB406" s="39"/>
      <c r="AC406" s="39"/>
      <c r="AD406" s="39"/>
      <c r="AE406" s="39"/>
      <c r="AR406" s="240" t="s">
        <v>195</v>
      </c>
      <c r="AT406" s="240" t="s">
        <v>191</v>
      </c>
      <c r="AU406" s="240" t="s">
        <v>82</v>
      </c>
      <c r="AY406" s="18" t="s">
        <v>189</v>
      </c>
      <c r="BE406" s="241">
        <f>IF(N406="základní",J406,0)</f>
        <v>0</v>
      </c>
      <c r="BF406" s="241">
        <f>IF(N406="snížená",J406,0)</f>
        <v>0</v>
      </c>
      <c r="BG406" s="241">
        <f>IF(N406="zákl. přenesená",J406,0)</f>
        <v>0</v>
      </c>
      <c r="BH406" s="241">
        <f>IF(N406="sníž. přenesená",J406,0)</f>
        <v>0</v>
      </c>
      <c r="BI406" s="241">
        <f>IF(N406="nulová",J406,0)</f>
        <v>0</v>
      </c>
      <c r="BJ406" s="18" t="s">
        <v>80</v>
      </c>
      <c r="BK406" s="241">
        <f>ROUND(I406*H406,2)</f>
        <v>0</v>
      </c>
      <c r="BL406" s="18" t="s">
        <v>195</v>
      </c>
      <c r="BM406" s="240" t="s">
        <v>6153</v>
      </c>
    </row>
    <row r="407" s="2" customFormat="1">
      <c r="A407" s="39"/>
      <c r="B407" s="40"/>
      <c r="C407" s="41"/>
      <c r="D407" s="242" t="s">
        <v>197</v>
      </c>
      <c r="E407" s="41"/>
      <c r="F407" s="243" t="s">
        <v>6152</v>
      </c>
      <c r="G407" s="41"/>
      <c r="H407" s="41"/>
      <c r="I407" s="244"/>
      <c r="J407" s="41"/>
      <c r="K407" s="41"/>
      <c r="L407" s="45"/>
      <c r="M407" s="245"/>
      <c r="N407" s="246"/>
      <c r="O407" s="92"/>
      <c r="P407" s="92"/>
      <c r="Q407" s="92"/>
      <c r="R407" s="92"/>
      <c r="S407" s="92"/>
      <c r="T407" s="93"/>
      <c r="U407" s="39"/>
      <c r="V407" s="39"/>
      <c r="W407" s="39"/>
      <c r="X407" s="39"/>
      <c r="Y407" s="39"/>
      <c r="Z407" s="39"/>
      <c r="AA407" s="39"/>
      <c r="AB407" s="39"/>
      <c r="AC407" s="39"/>
      <c r="AD407" s="39"/>
      <c r="AE407" s="39"/>
      <c r="AT407" s="18" t="s">
        <v>197</v>
      </c>
      <c r="AU407" s="18" t="s">
        <v>82</v>
      </c>
    </row>
    <row r="408" s="2" customFormat="1" ht="16.5" customHeight="1">
      <c r="A408" s="39"/>
      <c r="B408" s="40"/>
      <c r="C408" s="228" t="s">
        <v>1338</v>
      </c>
      <c r="D408" s="228" t="s">
        <v>191</v>
      </c>
      <c r="E408" s="229" t="s">
        <v>6154</v>
      </c>
      <c r="F408" s="230" t="s">
        <v>6155</v>
      </c>
      <c r="G408" s="231" t="s">
        <v>5752</v>
      </c>
      <c r="H408" s="232">
        <v>2</v>
      </c>
      <c r="I408" s="233"/>
      <c r="J408" s="234">
        <f>ROUND(I408*H408,2)</f>
        <v>0</v>
      </c>
      <c r="K408" s="235"/>
      <c r="L408" s="45"/>
      <c r="M408" s="236" t="s">
        <v>1</v>
      </c>
      <c r="N408" s="237" t="s">
        <v>38</v>
      </c>
      <c r="O408" s="92"/>
      <c r="P408" s="238">
        <f>O408*H408</f>
        <v>0</v>
      </c>
      <c r="Q408" s="238">
        <v>0</v>
      </c>
      <c r="R408" s="238">
        <f>Q408*H408</f>
        <v>0</v>
      </c>
      <c r="S408" s="238">
        <v>0</v>
      </c>
      <c r="T408" s="239">
        <f>S408*H408</f>
        <v>0</v>
      </c>
      <c r="U408" s="39"/>
      <c r="V408" s="39"/>
      <c r="W408" s="39"/>
      <c r="X408" s="39"/>
      <c r="Y408" s="39"/>
      <c r="Z408" s="39"/>
      <c r="AA408" s="39"/>
      <c r="AB408" s="39"/>
      <c r="AC408" s="39"/>
      <c r="AD408" s="39"/>
      <c r="AE408" s="39"/>
      <c r="AR408" s="240" t="s">
        <v>195</v>
      </c>
      <c r="AT408" s="240" t="s">
        <v>191</v>
      </c>
      <c r="AU408" s="240" t="s">
        <v>82</v>
      </c>
      <c r="AY408" s="18" t="s">
        <v>189</v>
      </c>
      <c r="BE408" s="241">
        <f>IF(N408="základní",J408,0)</f>
        <v>0</v>
      </c>
      <c r="BF408" s="241">
        <f>IF(N408="snížená",J408,0)</f>
        <v>0</v>
      </c>
      <c r="BG408" s="241">
        <f>IF(N408="zákl. přenesená",J408,0)</f>
        <v>0</v>
      </c>
      <c r="BH408" s="241">
        <f>IF(N408="sníž. přenesená",J408,0)</f>
        <v>0</v>
      </c>
      <c r="BI408" s="241">
        <f>IF(N408="nulová",J408,0)</f>
        <v>0</v>
      </c>
      <c r="BJ408" s="18" t="s">
        <v>80</v>
      </c>
      <c r="BK408" s="241">
        <f>ROUND(I408*H408,2)</f>
        <v>0</v>
      </c>
      <c r="BL408" s="18" t="s">
        <v>195</v>
      </c>
      <c r="BM408" s="240" t="s">
        <v>6156</v>
      </c>
    </row>
    <row r="409" s="2" customFormat="1">
      <c r="A409" s="39"/>
      <c r="B409" s="40"/>
      <c r="C409" s="41"/>
      <c r="D409" s="242" t="s">
        <v>197</v>
      </c>
      <c r="E409" s="41"/>
      <c r="F409" s="243" t="s">
        <v>6155</v>
      </c>
      <c r="G409" s="41"/>
      <c r="H409" s="41"/>
      <c r="I409" s="244"/>
      <c r="J409" s="41"/>
      <c r="K409" s="41"/>
      <c r="L409" s="45"/>
      <c r="M409" s="245"/>
      <c r="N409" s="246"/>
      <c r="O409" s="92"/>
      <c r="P409" s="92"/>
      <c r="Q409" s="92"/>
      <c r="R409" s="92"/>
      <c r="S409" s="92"/>
      <c r="T409" s="93"/>
      <c r="U409" s="39"/>
      <c r="V409" s="39"/>
      <c r="W409" s="39"/>
      <c r="X409" s="39"/>
      <c r="Y409" s="39"/>
      <c r="Z409" s="39"/>
      <c r="AA409" s="39"/>
      <c r="AB409" s="39"/>
      <c r="AC409" s="39"/>
      <c r="AD409" s="39"/>
      <c r="AE409" s="39"/>
      <c r="AT409" s="18" t="s">
        <v>197</v>
      </c>
      <c r="AU409" s="18" t="s">
        <v>82</v>
      </c>
    </row>
    <row r="410" s="2" customFormat="1" ht="16.5" customHeight="1">
      <c r="A410" s="39"/>
      <c r="B410" s="40"/>
      <c r="C410" s="228" t="s">
        <v>1343</v>
      </c>
      <c r="D410" s="228" t="s">
        <v>191</v>
      </c>
      <c r="E410" s="229" t="s">
        <v>6157</v>
      </c>
      <c r="F410" s="230" t="s">
        <v>6158</v>
      </c>
      <c r="G410" s="231" t="s">
        <v>466</v>
      </c>
      <c r="H410" s="232">
        <v>22</v>
      </c>
      <c r="I410" s="233"/>
      <c r="J410" s="234">
        <f>ROUND(I410*H410,2)</f>
        <v>0</v>
      </c>
      <c r="K410" s="235"/>
      <c r="L410" s="45"/>
      <c r="M410" s="236" t="s">
        <v>1</v>
      </c>
      <c r="N410" s="237" t="s">
        <v>38</v>
      </c>
      <c r="O410" s="92"/>
      <c r="P410" s="238">
        <f>O410*H410</f>
        <v>0</v>
      </c>
      <c r="Q410" s="238">
        <v>0</v>
      </c>
      <c r="R410" s="238">
        <f>Q410*H410</f>
        <v>0</v>
      </c>
      <c r="S410" s="238">
        <v>0</v>
      </c>
      <c r="T410" s="239">
        <f>S410*H410</f>
        <v>0</v>
      </c>
      <c r="U410" s="39"/>
      <c r="V410" s="39"/>
      <c r="W410" s="39"/>
      <c r="X410" s="39"/>
      <c r="Y410" s="39"/>
      <c r="Z410" s="39"/>
      <c r="AA410" s="39"/>
      <c r="AB410" s="39"/>
      <c r="AC410" s="39"/>
      <c r="AD410" s="39"/>
      <c r="AE410" s="39"/>
      <c r="AR410" s="240" t="s">
        <v>195</v>
      </c>
      <c r="AT410" s="240" t="s">
        <v>191</v>
      </c>
      <c r="AU410" s="240" t="s">
        <v>82</v>
      </c>
      <c r="AY410" s="18" t="s">
        <v>189</v>
      </c>
      <c r="BE410" s="241">
        <f>IF(N410="základní",J410,0)</f>
        <v>0</v>
      </c>
      <c r="BF410" s="241">
        <f>IF(N410="snížená",J410,0)</f>
        <v>0</v>
      </c>
      <c r="BG410" s="241">
        <f>IF(N410="zákl. přenesená",J410,0)</f>
        <v>0</v>
      </c>
      <c r="BH410" s="241">
        <f>IF(N410="sníž. přenesená",J410,0)</f>
        <v>0</v>
      </c>
      <c r="BI410" s="241">
        <f>IF(N410="nulová",J410,0)</f>
        <v>0</v>
      </c>
      <c r="BJ410" s="18" t="s">
        <v>80</v>
      </c>
      <c r="BK410" s="241">
        <f>ROUND(I410*H410,2)</f>
        <v>0</v>
      </c>
      <c r="BL410" s="18" t="s">
        <v>195</v>
      </c>
      <c r="BM410" s="240" t="s">
        <v>6159</v>
      </c>
    </row>
    <row r="411" s="2" customFormat="1">
      <c r="A411" s="39"/>
      <c r="B411" s="40"/>
      <c r="C411" s="41"/>
      <c r="D411" s="242" t="s">
        <v>197</v>
      </c>
      <c r="E411" s="41"/>
      <c r="F411" s="243" t="s">
        <v>6158</v>
      </c>
      <c r="G411" s="41"/>
      <c r="H411" s="41"/>
      <c r="I411" s="244"/>
      <c r="J411" s="41"/>
      <c r="K411" s="41"/>
      <c r="L411" s="45"/>
      <c r="M411" s="245"/>
      <c r="N411" s="246"/>
      <c r="O411" s="92"/>
      <c r="P411" s="92"/>
      <c r="Q411" s="92"/>
      <c r="R411" s="92"/>
      <c r="S411" s="92"/>
      <c r="T411" s="93"/>
      <c r="U411" s="39"/>
      <c r="V411" s="39"/>
      <c r="W411" s="39"/>
      <c r="X411" s="39"/>
      <c r="Y411" s="39"/>
      <c r="Z411" s="39"/>
      <c r="AA411" s="39"/>
      <c r="AB411" s="39"/>
      <c r="AC411" s="39"/>
      <c r="AD411" s="39"/>
      <c r="AE411" s="39"/>
      <c r="AT411" s="18" t="s">
        <v>197</v>
      </c>
      <c r="AU411" s="18" t="s">
        <v>82</v>
      </c>
    </row>
    <row r="412" s="2" customFormat="1" ht="16.5" customHeight="1">
      <c r="A412" s="39"/>
      <c r="B412" s="40"/>
      <c r="C412" s="228" t="s">
        <v>1349</v>
      </c>
      <c r="D412" s="228" t="s">
        <v>191</v>
      </c>
      <c r="E412" s="229" t="s">
        <v>6160</v>
      </c>
      <c r="F412" s="230" t="s">
        <v>6161</v>
      </c>
      <c r="G412" s="231" t="s">
        <v>5679</v>
      </c>
      <c r="H412" s="232">
        <v>3</v>
      </c>
      <c r="I412" s="233"/>
      <c r="J412" s="234">
        <f>ROUND(I412*H412,2)</f>
        <v>0</v>
      </c>
      <c r="K412" s="235"/>
      <c r="L412" s="45"/>
      <c r="M412" s="236" t="s">
        <v>1</v>
      </c>
      <c r="N412" s="237" t="s">
        <v>38</v>
      </c>
      <c r="O412" s="92"/>
      <c r="P412" s="238">
        <f>O412*H412</f>
        <v>0</v>
      </c>
      <c r="Q412" s="238">
        <v>0</v>
      </c>
      <c r="R412" s="238">
        <f>Q412*H412</f>
        <v>0</v>
      </c>
      <c r="S412" s="238">
        <v>0</v>
      </c>
      <c r="T412" s="239">
        <f>S412*H412</f>
        <v>0</v>
      </c>
      <c r="U412" s="39"/>
      <c r="V412" s="39"/>
      <c r="W412" s="39"/>
      <c r="X412" s="39"/>
      <c r="Y412" s="39"/>
      <c r="Z412" s="39"/>
      <c r="AA412" s="39"/>
      <c r="AB412" s="39"/>
      <c r="AC412" s="39"/>
      <c r="AD412" s="39"/>
      <c r="AE412" s="39"/>
      <c r="AR412" s="240" t="s">
        <v>195</v>
      </c>
      <c r="AT412" s="240" t="s">
        <v>191</v>
      </c>
      <c r="AU412" s="240" t="s">
        <v>82</v>
      </c>
      <c r="AY412" s="18" t="s">
        <v>189</v>
      </c>
      <c r="BE412" s="241">
        <f>IF(N412="základní",J412,0)</f>
        <v>0</v>
      </c>
      <c r="BF412" s="241">
        <f>IF(N412="snížená",J412,0)</f>
        <v>0</v>
      </c>
      <c r="BG412" s="241">
        <f>IF(N412="zákl. přenesená",J412,0)</f>
        <v>0</v>
      </c>
      <c r="BH412" s="241">
        <f>IF(N412="sníž. přenesená",J412,0)</f>
        <v>0</v>
      </c>
      <c r="BI412" s="241">
        <f>IF(N412="nulová",J412,0)</f>
        <v>0</v>
      </c>
      <c r="BJ412" s="18" t="s">
        <v>80</v>
      </c>
      <c r="BK412" s="241">
        <f>ROUND(I412*H412,2)</f>
        <v>0</v>
      </c>
      <c r="BL412" s="18" t="s">
        <v>195</v>
      </c>
      <c r="BM412" s="240" t="s">
        <v>6162</v>
      </c>
    </row>
    <row r="413" s="2" customFormat="1">
      <c r="A413" s="39"/>
      <c r="B413" s="40"/>
      <c r="C413" s="41"/>
      <c r="D413" s="242" t="s">
        <v>197</v>
      </c>
      <c r="E413" s="41"/>
      <c r="F413" s="243" t="s">
        <v>6161</v>
      </c>
      <c r="G413" s="41"/>
      <c r="H413" s="41"/>
      <c r="I413" s="244"/>
      <c r="J413" s="41"/>
      <c r="K413" s="41"/>
      <c r="L413" s="45"/>
      <c r="M413" s="245"/>
      <c r="N413" s="246"/>
      <c r="O413" s="92"/>
      <c r="P413" s="92"/>
      <c r="Q413" s="92"/>
      <c r="R413" s="92"/>
      <c r="S413" s="92"/>
      <c r="T413" s="93"/>
      <c r="U413" s="39"/>
      <c r="V413" s="39"/>
      <c r="W413" s="39"/>
      <c r="X413" s="39"/>
      <c r="Y413" s="39"/>
      <c r="Z413" s="39"/>
      <c r="AA413" s="39"/>
      <c r="AB413" s="39"/>
      <c r="AC413" s="39"/>
      <c r="AD413" s="39"/>
      <c r="AE413" s="39"/>
      <c r="AT413" s="18" t="s">
        <v>197</v>
      </c>
      <c r="AU413" s="18" t="s">
        <v>82</v>
      </c>
    </row>
    <row r="414" s="2" customFormat="1" ht="24.15" customHeight="1">
      <c r="A414" s="39"/>
      <c r="B414" s="40"/>
      <c r="C414" s="228" t="s">
        <v>1360</v>
      </c>
      <c r="D414" s="228" t="s">
        <v>191</v>
      </c>
      <c r="E414" s="229" t="s">
        <v>6163</v>
      </c>
      <c r="F414" s="230" t="s">
        <v>6133</v>
      </c>
      <c r="G414" s="231" t="s">
        <v>5679</v>
      </c>
      <c r="H414" s="232">
        <v>2</v>
      </c>
      <c r="I414" s="233"/>
      <c r="J414" s="234">
        <f>ROUND(I414*H414,2)</f>
        <v>0</v>
      </c>
      <c r="K414" s="235"/>
      <c r="L414" s="45"/>
      <c r="M414" s="236" t="s">
        <v>1</v>
      </c>
      <c r="N414" s="237" t="s">
        <v>38</v>
      </c>
      <c r="O414" s="92"/>
      <c r="P414" s="238">
        <f>O414*H414</f>
        <v>0</v>
      </c>
      <c r="Q414" s="238">
        <v>0</v>
      </c>
      <c r="R414" s="238">
        <f>Q414*H414</f>
        <v>0</v>
      </c>
      <c r="S414" s="238">
        <v>0</v>
      </c>
      <c r="T414" s="239">
        <f>S414*H414</f>
        <v>0</v>
      </c>
      <c r="U414" s="39"/>
      <c r="V414" s="39"/>
      <c r="W414" s="39"/>
      <c r="X414" s="39"/>
      <c r="Y414" s="39"/>
      <c r="Z414" s="39"/>
      <c r="AA414" s="39"/>
      <c r="AB414" s="39"/>
      <c r="AC414" s="39"/>
      <c r="AD414" s="39"/>
      <c r="AE414" s="39"/>
      <c r="AR414" s="240" t="s">
        <v>195</v>
      </c>
      <c r="AT414" s="240" t="s">
        <v>191</v>
      </c>
      <c r="AU414" s="240" t="s">
        <v>82</v>
      </c>
      <c r="AY414" s="18" t="s">
        <v>189</v>
      </c>
      <c r="BE414" s="241">
        <f>IF(N414="základní",J414,0)</f>
        <v>0</v>
      </c>
      <c r="BF414" s="241">
        <f>IF(N414="snížená",J414,0)</f>
        <v>0</v>
      </c>
      <c r="BG414" s="241">
        <f>IF(N414="zákl. přenesená",J414,0)</f>
        <v>0</v>
      </c>
      <c r="BH414" s="241">
        <f>IF(N414="sníž. přenesená",J414,0)</f>
        <v>0</v>
      </c>
      <c r="BI414" s="241">
        <f>IF(N414="nulová",J414,0)</f>
        <v>0</v>
      </c>
      <c r="BJ414" s="18" t="s">
        <v>80</v>
      </c>
      <c r="BK414" s="241">
        <f>ROUND(I414*H414,2)</f>
        <v>0</v>
      </c>
      <c r="BL414" s="18" t="s">
        <v>195</v>
      </c>
      <c r="BM414" s="240" t="s">
        <v>6164</v>
      </c>
    </row>
    <row r="415" s="2" customFormat="1">
      <c r="A415" s="39"/>
      <c r="B415" s="40"/>
      <c r="C415" s="41"/>
      <c r="D415" s="242" t="s">
        <v>197</v>
      </c>
      <c r="E415" s="41"/>
      <c r="F415" s="243" t="s">
        <v>6133</v>
      </c>
      <c r="G415" s="41"/>
      <c r="H415" s="41"/>
      <c r="I415" s="244"/>
      <c r="J415" s="41"/>
      <c r="K415" s="41"/>
      <c r="L415" s="45"/>
      <c r="M415" s="245"/>
      <c r="N415" s="246"/>
      <c r="O415" s="92"/>
      <c r="P415" s="92"/>
      <c r="Q415" s="92"/>
      <c r="R415" s="92"/>
      <c r="S415" s="92"/>
      <c r="T415" s="93"/>
      <c r="U415" s="39"/>
      <c r="V415" s="39"/>
      <c r="W415" s="39"/>
      <c r="X415" s="39"/>
      <c r="Y415" s="39"/>
      <c r="Z415" s="39"/>
      <c r="AA415" s="39"/>
      <c r="AB415" s="39"/>
      <c r="AC415" s="39"/>
      <c r="AD415" s="39"/>
      <c r="AE415" s="39"/>
      <c r="AT415" s="18" t="s">
        <v>197</v>
      </c>
      <c r="AU415" s="18" t="s">
        <v>82</v>
      </c>
    </row>
    <row r="416" s="2" customFormat="1" ht="16.5" customHeight="1">
      <c r="A416" s="39"/>
      <c r="B416" s="40"/>
      <c r="C416" s="228" t="s">
        <v>1368</v>
      </c>
      <c r="D416" s="228" t="s">
        <v>191</v>
      </c>
      <c r="E416" s="229" t="s">
        <v>6165</v>
      </c>
      <c r="F416" s="230" t="s">
        <v>6166</v>
      </c>
      <c r="G416" s="231" t="s">
        <v>5679</v>
      </c>
      <c r="H416" s="232">
        <v>8</v>
      </c>
      <c r="I416" s="233"/>
      <c r="J416" s="234">
        <f>ROUND(I416*H416,2)</f>
        <v>0</v>
      </c>
      <c r="K416" s="235"/>
      <c r="L416" s="45"/>
      <c r="M416" s="236" t="s">
        <v>1</v>
      </c>
      <c r="N416" s="237" t="s">
        <v>38</v>
      </c>
      <c r="O416" s="92"/>
      <c r="P416" s="238">
        <f>O416*H416</f>
        <v>0</v>
      </c>
      <c r="Q416" s="238">
        <v>0</v>
      </c>
      <c r="R416" s="238">
        <f>Q416*H416</f>
        <v>0</v>
      </c>
      <c r="S416" s="238">
        <v>0</v>
      </c>
      <c r="T416" s="239">
        <f>S416*H416</f>
        <v>0</v>
      </c>
      <c r="U416" s="39"/>
      <c r="V416" s="39"/>
      <c r="W416" s="39"/>
      <c r="X416" s="39"/>
      <c r="Y416" s="39"/>
      <c r="Z416" s="39"/>
      <c r="AA416" s="39"/>
      <c r="AB416" s="39"/>
      <c r="AC416" s="39"/>
      <c r="AD416" s="39"/>
      <c r="AE416" s="39"/>
      <c r="AR416" s="240" t="s">
        <v>195</v>
      </c>
      <c r="AT416" s="240" t="s">
        <v>191</v>
      </c>
      <c r="AU416" s="240" t="s">
        <v>82</v>
      </c>
      <c r="AY416" s="18" t="s">
        <v>189</v>
      </c>
      <c r="BE416" s="241">
        <f>IF(N416="základní",J416,0)</f>
        <v>0</v>
      </c>
      <c r="BF416" s="241">
        <f>IF(N416="snížená",J416,0)</f>
        <v>0</v>
      </c>
      <c r="BG416" s="241">
        <f>IF(N416="zákl. přenesená",J416,0)</f>
        <v>0</v>
      </c>
      <c r="BH416" s="241">
        <f>IF(N416="sníž. přenesená",J416,0)</f>
        <v>0</v>
      </c>
      <c r="BI416" s="241">
        <f>IF(N416="nulová",J416,0)</f>
        <v>0</v>
      </c>
      <c r="BJ416" s="18" t="s">
        <v>80</v>
      </c>
      <c r="BK416" s="241">
        <f>ROUND(I416*H416,2)</f>
        <v>0</v>
      </c>
      <c r="BL416" s="18" t="s">
        <v>195</v>
      </c>
      <c r="BM416" s="240" t="s">
        <v>6167</v>
      </c>
    </row>
    <row r="417" s="2" customFormat="1">
      <c r="A417" s="39"/>
      <c r="B417" s="40"/>
      <c r="C417" s="41"/>
      <c r="D417" s="242" t="s">
        <v>197</v>
      </c>
      <c r="E417" s="41"/>
      <c r="F417" s="243" t="s">
        <v>6166</v>
      </c>
      <c r="G417" s="41"/>
      <c r="H417" s="41"/>
      <c r="I417" s="244"/>
      <c r="J417" s="41"/>
      <c r="K417" s="41"/>
      <c r="L417" s="45"/>
      <c r="M417" s="245"/>
      <c r="N417" s="246"/>
      <c r="O417" s="92"/>
      <c r="P417" s="92"/>
      <c r="Q417" s="92"/>
      <c r="R417" s="92"/>
      <c r="S417" s="92"/>
      <c r="T417" s="93"/>
      <c r="U417" s="39"/>
      <c r="V417" s="39"/>
      <c r="W417" s="39"/>
      <c r="X417" s="39"/>
      <c r="Y417" s="39"/>
      <c r="Z417" s="39"/>
      <c r="AA417" s="39"/>
      <c r="AB417" s="39"/>
      <c r="AC417" s="39"/>
      <c r="AD417" s="39"/>
      <c r="AE417" s="39"/>
      <c r="AT417" s="18" t="s">
        <v>197</v>
      </c>
      <c r="AU417" s="18" t="s">
        <v>82</v>
      </c>
    </row>
    <row r="418" s="2" customFormat="1" ht="16.5" customHeight="1">
      <c r="A418" s="39"/>
      <c r="B418" s="40"/>
      <c r="C418" s="228" t="s">
        <v>1405</v>
      </c>
      <c r="D418" s="228" t="s">
        <v>191</v>
      </c>
      <c r="E418" s="229" t="s">
        <v>6168</v>
      </c>
      <c r="F418" s="230" t="s">
        <v>6169</v>
      </c>
      <c r="G418" s="231" t="s">
        <v>5679</v>
      </c>
      <c r="H418" s="232">
        <v>2</v>
      </c>
      <c r="I418" s="233"/>
      <c r="J418" s="234">
        <f>ROUND(I418*H418,2)</f>
        <v>0</v>
      </c>
      <c r="K418" s="235"/>
      <c r="L418" s="45"/>
      <c r="M418" s="236" t="s">
        <v>1</v>
      </c>
      <c r="N418" s="237" t="s">
        <v>38</v>
      </c>
      <c r="O418" s="92"/>
      <c r="P418" s="238">
        <f>O418*H418</f>
        <v>0</v>
      </c>
      <c r="Q418" s="238">
        <v>0</v>
      </c>
      <c r="R418" s="238">
        <f>Q418*H418</f>
        <v>0</v>
      </c>
      <c r="S418" s="238">
        <v>0</v>
      </c>
      <c r="T418" s="239">
        <f>S418*H418</f>
        <v>0</v>
      </c>
      <c r="U418" s="39"/>
      <c r="V418" s="39"/>
      <c r="W418" s="39"/>
      <c r="X418" s="39"/>
      <c r="Y418" s="39"/>
      <c r="Z418" s="39"/>
      <c r="AA418" s="39"/>
      <c r="AB418" s="39"/>
      <c r="AC418" s="39"/>
      <c r="AD418" s="39"/>
      <c r="AE418" s="39"/>
      <c r="AR418" s="240" t="s">
        <v>195</v>
      </c>
      <c r="AT418" s="240" t="s">
        <v>191</v>
      </c>
      <c r="AU418" s="240" t="s">
        <v>82</v>
      </c>
      <c r="AY418" s="18" t="s">
        <v>189</v>
      </c>
      <c r="BE418" s="241">
        <f>IF(N418="základní",J418,0)</f>
        <v>0</v>
      </c>
      <c r="BF418" s="241">
        <f>IF(N418="snížená",J418,0)</f>
        <v>0</v>
      </c>
      <c r="BG418" s="241">
        <f>IF(N418="zákl. přenesená",J418,0)</f>
        <v>0</v>
      </c>
      <c r="BH418" s="241">
        <f>IF(N418="sníž. přenesená",J418,0)</f>
        <v>0</v>
      </c>
      <c r="BI418" s="241">
        <f>IF(N418="nulová",J418,0)</f>
        <v>0</v>
      </c>
      <c r="BJ418" s="18" t="s">
        <v>80</v>
      </c>
      <c r="BK418" s="241">
        <f>ROUND(I418*H418,2)</f>
        <v>0</v>
      </c>
      <c r="BL418" s="18" t="s">
        <v>195</v>
      </c>
      <c r="BM418" s="240" t="s">
        <v>6170</v>
      </c>
    </row>
    <row r="419" s="2" customFormat="1">
      <c r="A419" s="39"/>
      <c r="B419" s="40"/>
      <c r="C419" s="41"/>
      <c r="D419" s="242" t="s">
        <v>197</v>
      </c>
      <c r="E419" s="41"/>
      <c r="F419" s="243" t="s">
        <v>6169</v>
      </c>
      <c r="G419" s="41"/>
      <c r="H419" s="41"/>
      <c r="I419" s="244"/>
      <c r="J419" s="41"/>
      <c r="K419" s="41"/>
      <c r="L419" s="45"/>
      <c r="M419" s="311"/>
      <c r="N419" s="312"/>
      <c r="O419" s="313"/>
      <c r="P419" s="313"/>
      <c r="Q419" s="313"/>
      <c r="R419" s="313"/>
      <c r="S419" s="313"/>
      <c r="T419" s="314"/>
      <c r="U419" s="39"/>
      <c r="V419" s="39"/>
      <c r="W419" s="39"/>
      <c r="X419" s="39"/>
      <c r="Y419" s="39"/>
      <c r="Z419" s="39"/>
      <c r="AA419" s="39"/>
      <c r="AB419" s="39"/>
      <c r="AC419" s="39"/>
      <c r="AD419" s="39"/>
      <c r="AE419" s="39"/>
      <c r="AT419" s="18" t="s">
        <v>197</v>
      </c>
      <c r="AU419" s="18" t="s">
        <v>82</v>
      </c>
    </row>
    <row r="420" s="2" customFormat="1" ht="6.96" customHeight="1">
      <c r="A420" s="39"/>
      <c r="B420" s="67"/>
      <c r="C420" s="68"/>
      <c r="D420" s="68"/>
      <c r="E420" s="68"/>
      <c r="F420" s="68"/>
      <c r="G420" s="68"/>
      <c r="H420" s="68"/>
      <c r="I420" s="68"/>
      <c r="J420" s="68"/>
      <c r="K420" s="68"/>
      <c r="L420" s="45"/>
      <c r="M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  <c r="AA420" s="39"/>
      <c r="AB420" s="39"/>
      <c r="AC420" s="39"/>
      <c r="AD420" s="39"/>
      <c r="AE420" s="39"/>
    </row>
  </sheetData>
  <sheetProtection sheet="1" autoFilter="0" formatColumns="0" formatRows="0" objects="1" scenarios="1" spinCount="100000" saltValue="GYopsrjz1ufgSP1joXj5eeql0LWaXqx8SUu8H346F/76mOMiEGUomwhSeyopUApFLkKUc5U0OLDttMLHY00vKg==" hashValue="PqqXTUcd0xC7COFJbS46LtSdqOglDPNZfABm8j8q01BSHcU77Co6Y/sg94VHsvZxV9/Uz9t6Rp9lrgiratIE9w==" algorithmName="SHA-512" password="CC35"/>
  <autoFilter ref="C132:K419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21:H121"/>
    <mergeCell ref="E123:H123"/>
    <mergeCell ref="E125:H125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9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108</v>
      </c>
    </row>
    <row r="3" s="1" customFormat="1" ht="6.96" customHeight="1">
      <c r="B3" s="147"/>
      <c r="C3" s="148"/>
      <c r="D3" s="148"/>
      <c r="E3" s="148"/>
      <c r="F3" s="148"/>
      <c r="G3" s="148"/>
      <c r="H3" s="148"/>
      <c r="I3" s="148"/>
      <c r="J3" s="148"/>
      <c r="K3" s="148"/>
      <c r="L3" s="21"/>
      <c r="AT3" s="18" t="s">
        <v>82</v>
      </c>
    </row>
    <row r="4" s="1" customFormat="1" ht="24.96" customHeight="1">
      <c r="B4" s="21"/>
      <c r="D4" s="149" t="s">
        <v>122</v>
      </c>
      <c r="L4" s="21"/>
      <c r="M4" s="150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51" t="s">
        <v>16</v>
      </c>
      <c r="L6" s="21"/>
    </row>
    <row r="7" s="1" customFormat="1" ht="16.5" customHeight="1">
      <c r="B7" s="21"/>
      <c r="E7" s="152" t="str">
        <f>'Rekapitulace stavby'!K6</f>
        <v>Nové Město pod Smrkem</v>
      </c>
      <c r="F7" s="151"/>
      <c r="G7" s="151"/>
      <c r="H7" s="151"/>
      <c r="L7" s="21"/>
    </row>
    <row r="8" s="2" customFormat="1" ht="12" customHeight="1">
      <c r="A8" s="39"/>
      <c r="B8" s="45"/>
      <c r="C8" s="39"/>
      <c r="D8" s="151" t="s">
        <v>123</v>
      </c>
      <c r="E8" s="39"/>
      <c r="F8" s="39"/>
      <c r="G8" s="39"/>
      <c r="H8" s="39"/>
      <c r="I8" s="39"/>
      <c r="J8" s="39"/>
      <c r="K8" s="39"/>
      <c r="L8" s="64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53" t="s">
        <v>6171</v>
      </c>
      <c r="F9" s="39"/>
      <c r="G9" s="39"/>
      <c r="H9" s="39"/>
      <c r="I9" s="39"/>
      <c r="J9" s="39"/>
      <c r="K9" s="39"/>
      <c r="L9" s="64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64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51" t="s">
        <v>18</v>
      </c>
      <c r="E11" s="39"/>
      <c r="F11" s="142" t="s">
        <v>1</v>
      </c>
      <c r="G11" s="39"/>
      <c r="H11" s="39"/>
      <c r="I11" s="151" t="s">
        <v>19</v>
      </c>
      <c r="J11" s="142" t="s">
        <v>1</v>
      </c>
      <c r="K11" s="39"/>
      <c r="L11" s="64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51" t="s">
        <v>20</v>
      </c>
      <c r="E12" s="39"/>
      <c r="F12" s="142" t="s">
        <v>127</v>
      </c>
      <c r="G12" s="39"/>
      <c r="H12" s="39"/>
      <c r="I12" s="151" t="s">
        <v>22</v>
      </c>
      <c r="J12" s="154" t="str">
        <f>'Rekapitulace stavby'!AN8</f>
        <v>8. 11. 2021</v>
      </c>
      <c r="K12" s="39"/>
      <c r="L12" s="64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64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51" t="s">
        <v>24</v>
      </c>
      <c r="E14" s="39"/>
      <c r="F14" s="39"/>
      <c r="G14" s="39"/>
      <c r="H14" s="39"/>
      <c r="I14" s="151" t="s">
        <v>25</v>
      </c>
      <c r="J14" s="142" t="s">
        <v>128</v>
      </c>
      <c r="K14" s="39"/>
      <c r="L14" s="64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42" t="s">
        <v>129</v>
      </c>
      <c r="F15" s="39"/>
      <c r="G15" s="39"/>
      <c r="H15" s="39"/>
      <c r="I15" s="151" t="s">
        <v>26</v>
      </c>
      <c r="J15" s="142" t="s">
        <v>130</v>
      </c>
      <c r="K15" s="39"/>
      <c r="L15" s="64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64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51" t="s">
        <v>27</v>
      </c>
      <c r="E17" s="39"/>
      <c r="F17" s="39"/>
      <c r="G17" s="39"/>
      <c r="H17" s="39"/>
      <c r="I17" s="151" t="s">
        <v>25</v>
      </c>
      <c r="J17" s="34" t="str">
        <f>'Rekapitulace stavby'!AN13</f>
        <v>Vyplň údaj</v>
      </c>
      <c r="K17" s="39"/>
      <c r="L17" s="64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42"/>
      <c r="G18" s="142"/>
      <c r="H18" s="142"/>
      <c r="I18" s="151" t="s">
        <v>26</v>
      </c>
      <c r="J18" s="34" t="str">
        <f>'Rekapitulace stavby'!AN14</f>
        <v>Vyplň údaj</v>
      </c>
      <c r="K18" s="39"/>
      <c r="L18" s="64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64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51" t="s">
        <v>29</v>
      </c>
      <c r="E20" s="39"/>
      <c r="F20" s="39"/>
      <c r="G20" s="39"/>
      <c r="H20" s="39"/>
      <c r="I20" s="151" t="s">
        <v>25</v>
      </c>
      <c r="J20" s="142" t="s">
        <v>131</v>
      </c>
      <c r="K20" s="39"/>
      <c r="L20" s="64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42" t="s">
        <v>132</v>
      </c>
      <c r="F21" s="39"/>
      <c r="G21" s="39"/>
      <c r="H21" s="39"/>
      <c r="I21" s="151" t="s">
        <v>26</v>
      </c>
      <c r="J21" s="142" t="s">
        <v>133</v>
      </c>
      <c r="K21" s="39"/>
      <c r="L21" s="64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64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51" t="s">
        <v>31</v>
      </c>
      <c r="E23" s="39"/>
      <c r="F23" s="39"/>
      <c r="G23" s="39"/>
      <c r="H23" s="39"/>
      <c r="I23" s="151" t="s">
        <v>25</v>
      </c>
      <c r="J23" s="142" t="s">
        <v>1</v>
      </c>
      <c r="K23" s="39"/>
      <c r="L23" s="64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42" t="s">
        <v>21</v>
      </c>
      <c r="F24" s="39"/>
      <c r="G24" s="39"/>
      <c r="H24" s="39"/>
      <c r="I24" s="151" t="s">
        <v>26</v>
      </c>
      <c r="J24" s="142" t="s">
        <v>1</v>
      </c>
      <c r="K24" s="39"/>
      <c r="L24" s="64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64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51" t="s">
        <v>32</v>
      </c>
      <c r="E26" s="39"/>
      <c r="F26" s="39"/>
      <c r="G26" s="39"/>
      <c r="H26" s="39"/>
      <c r="I26" s="39"/>
      <c r="J26" s="39"/>
      <c r="K26" s="39"/>
      <c r="L26" s="64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55"/>
      <c r="B27" s="156"/>
      <c r="C27" s="155"/>
      <c r="D27" s="155"/>
      <c r="E27" s="157" t="s">
        <v>1</v>
      </c>
      <c r="F27" s="157"/>
      <c r="G27" s="157"/>
      <c r="H27" s="157"/>
      <c r="I27" s="155"/>
      <c r="J27" s="155"/>
      <c r="K27" s="155"/>
      <c r="L27" s="158"/>
      <c r="S27" s="155"/>
      <c r="T27" s="155"/>
      <c r="U27" s="155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64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59"/>
      <c r="E29" s="159"/>
      <c r="F29" s="159"/>
      <c r="G29" s="159"/>
      <c r="H29" s="159"/>
      <c r="I29" s="159"/>
      <c r="J29" s="159"/>
      <c r="K29" s="159"/>
      <c r="L29" s="64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60" t="s">
        <v>33</v>
      </c>
      <c r="E30" s="39"/>
      <c r="F30" s="39"/>
      <c r="G30" s="39"/>
      <c r="H30" s="39"/>
      <c r="I30" s="39"/>
      <c r="J30" s="161">
        <f>ROUND(J120, 2)</f>
        <v>0</v>
      </c>
      <c r="K30" s="39"/>
      <c r="L30" s="64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9"/>
      <c r="E31" s="159"/>
      <c r="F31" s="159"/>
      <c r="G31" s="159"/>
      <c r="H31" s="159"/>
      <c r="I31" s="159"/>
      <c r="J31" s="159"/>
      <c r="K31" s="159"/>
      <c r="L31" s="64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62" t="s">
        <v>35</v>
      </c>
      <c r="G32" s="39"/>
      <c r="H32" s="39"/>
      <c r="I32" s="162" t="s">
        <v>34</v>
      </c>
      <c r="J32" s="162" t="s">
        <v>36</v>
      </c>
      <c r="K32" s="39"/>
      <c r="L32" s="64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63" t="s">
        <v>37</v>
      </c>
      <c r="E33" s="151" t="s">
        <v>38</v>
      </c>
      <c r="F33" s="164">
        <f>ROUND((SUM(BE120:BE200)),  2)</f>
        <v>0</v>
      </c>
      <c r="G33" s="39"/>
      <c r="H33" s="39"/>
      <c r="I33" s="165">
        <v>0.20999999999999999</v>
      </c>
      <c r="J33" s="164">
        <f>ROUND(((SUM(BE120:BE200))*I33),  2)</f>
        <v>0</v>
      </c>
      <c r="K33" s="39"/>
      <c r="L33" s="64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51" t="s">
        <v>39</v>
      </c>
      <c r="F34" s="164">
        <f>ROUND((SUM(BF120:BF200)),  2)</f>
        <v>0</v>
      </c>
      <c r="G34" s="39"/>
      <c r="H34" s="39"/>
      <c r="I34" s="165">
        <v>0.14999999999999999</v>
      </c>
      <c r="J34" s="164">
        <f>ROUND(((SUM(BF120:BF200))*I34),  2)</f>
        <v>0</v>
      </c>
      <c r="K34" s="39"/>
      <c r="L34" s="64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51" t="s">
        <v>40</v>
      </c>
      <c r="F35" s="164">
        <f>ROUND((SUM(BG120:BG200)),  2)</f>
        <v>0</v>
      </c>
      <c r="G35" s="39"/>
      <c r="H35" s="39"/>
      <c r="I35" s="165">
        <v>0.20999999999999999</v>
      </c>
      <c r="J35" s="164">
        <f>0</f>
        <v>0</v>
      </c>
      <c r="K35" s="39"/>
      <c r="L35" s="64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51" t="s">
        <v>41</v>
      </c>
      <c r="F36" s="164">
        <f>ROUND((SUM(BH120:BH200)),  2)</f>
        <v>0</v>
      </c>
      <c r="G36" s="39"/>
      <c r="H36" s="39"/>
      <c r="I36" s="165">
        <v>0.14999999999999999</v>
      </c>
      <c r="J36" s="164">
        <f>0</f>
        <v>0</v>
      </c>
      <c r="K36" s="39"/>
      <c r="L36" s="64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51" t="s">
        <v>42</v>
      </c>
      <c r="F37" s="164">
        <f>ROUND((SUM(BI120:BI200)),  2)</f>
        <v>0</v>
      </c>
      <c r="G37" s="39"/>
      <c r="H37" s="39"/>
      <c r="I37" s="165">
        <v>0</v>
      </c>
      <c r="J37" s="164">
        <f>0</f>
        <v>0</v>
      </c>
      <c r="K37" s="39"/>
      <c r="L37" s="64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64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66"/>
      <c r="D39" s="167" t="s">
        <v>43</v>
      </c>
      <c r="E39" s="168"/>
      <c r="F39" s="168"/>
      <c r="G39" s="169" t="s">
        <v>44</v>
      </c>
      <c r="H39" s="170" t="s">
        <v>45</v>
      </c>
      <c r="I39" s="168"/>
      <c r="J39" s="171">
        <f>SUM(J30:J37)</f>
        <v>0</v>
      </c>
      <c r="K39" s="172"/>
      <c r="L39" s="64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64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1" customFormat="1" ht="14.4" customHeight="1">
      <c r="B41" s="21"/>
      <c r="L41" s="21"/>
    </row>
    <row r="42" s="1" customFormat="1" ht="14.4" customHeight="1">
      <c r="B42" s="21"/>
      <c r="L42" s="21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64"/>
      <c r="D50" s="173" t="s">
        <v>46</v>
      </c>
      <c r="E50" s="174"/>
      <c r="F50" s="174"/>
      <c r="G50" s="173" t="s">
        <v>47</v>
      </c>
      <c r="H50" s="174"/>
      <c r="I50" s="174"/>
      <c r="J50" s="174"/>
      <c r="K50" s="174"/>
      <c r="L50" s="64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75" t="s">
        <v>48</v>
      </c>
      <c r="E61" s="176"/>
      <c r="F61" s="177" t="s">
        <v>49</v>
      </c>
      <c r="G61" s="175" t="s">
        <v>48</v>
      </c>
      <c r="H61" s="176"/>
      <c r="I61" s="176"/>
      <c r="J61" s="178" t="s">
        <v>49</v>
      </c>
      <c r="K61" s="176"/>
      <c r="L61" s="64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73" t="s">
        <v>50</v>
      </c>
      <c r="E65" s="179"/>
      <c r="F65" s="179"/>
      <c r="G65" s="173" t="s">
        <v>51</v>
      </c>
      <c r="H65" s="179"/>
      <c r="I65" s="179"/>
      <c r="J65" s="179"/>
      <c r="K65" s="179"/>
      <c r="L65" s="64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75" t="s">
        <v>48</v>
      </c>
      <c r="E76" s="176"/>
      <c r="F76" s="177" t="s">
        <v>49</v>
      </c>
      <c r="G76" s="175" t="s">
        <v>48</v>
      </c>
      <c r="H76" s="176"/>
      <c r="I76" s="176"/>
      <c r="J76" s="178" t="s">
        <v>49</v>
      </c>
      <c r="K76" s="176"/>
      <c r="L76" s="64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80"/>
      <c r="C77" s="181"/>
      <c r="D77" s="181"/>
      <c r="E77" s="181"/>
      <c r="F77" s="181"/>
      <c r="G77" s="181"/>
      <c r="H77" s="181"/>
      <c r="I77" s="181"/>
      <c r="J77" s="181"/>
      <c r="K77" s="181"/>
      <c r="L77" s="64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s="2" customFormat="1" ht="6.96" customHeight="1">
      <c r="A81" s="39"/>
      <c r="B81" s="182"/>
      <c r="C81" s="183"/>
      <c r="D81" s="183"/>
      <c r="E81" s="183"/>
      <c r="F81" s="183"/>
      <c r="G81" s="183"/>
      <c r="H81" s="183"/>
      <c r="I81" s="183"/>
      <c r="J81" s="183"/>
      <c r="K81" s="183"/>
      <c r="L81" s="64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24.96" customHeight="1">
      <c r="A82" s="39"/>
      <c r="B82" s="40"/>
      <c r="C82" s="24" t="s">
        <v>134</v>
      </c>
      <c r="D82" s="41"/>
      <c r="E82" s="41"/>
      <c r="F82" s="41"/>
      <c r="G82" s="41"/>
      <c r="H82" s="41"/>
      <c r="I82" s="41"/>
      <c r="J82" s="41"/>
      <c r="K82" s="41"/>
      <c r="L82" s="64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64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2" customHeight="1">
      <c r="A84" s="39"/>
      <c r="B84" s="40"/>
      <c r="C84" s="33" t="s">
        <v>16</v>
      </c>
      <c r="D84" s="41"/>
      <c r="E84" s="41"/>
      <c r="F84" s="41"/>
      <c r="G84" s="41"/>
      <c r="H84" s="41"/>
      <c r="I84" s="41"/>
      <c r="J84" s="41"/>
      <c r="K84" s="41"/>
      <c r="L84" s="64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6.5" customHeight="1">
      <c r="A85" s="39"/>
      <c r="B85" s="40"/>
      <c r="C85" s="41"/>
      <c r="D85" s="41"/>
      <c r="E85" s="184" t="str">
        <f>E7</f>
        <v>Nové Město pod Smrkem</v>
      </c>
      <c r="F85" s="33"/>
      <c r="G85" s="33"/>
      <c r="H85" s="33"/>
      <c r="I85" s="41"/>
      <c r="J85" s="41"/>
      <c r="K85" s="41"/>
      <c r="L85" s="64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2" customHeight="1">
      <c r="A86" s="39"/>
      <c r="B86" s="40"/>
      <c r="C86" s="33" t="s">
        <v>123</v>
      </c>
      <c r="D86" s="41"/>
      <c r="E86" s="41"/>
      <c r="F86" s="41"/>
      <c r="G86" s="41"/>
      <c r="H86" s="41"/>
      <c r="I86" s="41"/>
      <c r="J86" s="41"/>
      <c r="K86" s="41"/>
      <c r="L86" s="64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16.5" customHeight="1">
      <c r="A87" s="39"/>
      <c r="B87" s="40"/>
      <c r="C87" s="41"/>
      <c r="D87" s="41"/>
      <c r="E87" s="77" t="str">
        <f>E9</f>
        <v>SO 11 - Demolice budovy WC</v>
      </c>
      <c r="F87" s="41"/>
      <c r="G87" s="41"/>
      <c r="H87" s="41"/>
      <c r="I87" s="41"/>
      <c r="J87" s="41"/>
      <c r="K87" s="41"/>
      <c r="L87" s="64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64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2" customHeight="1">
      <c r="A89" s="39"/>
      <c r="B89" s="40"/>
      <c r="C89" s="33" t="s">
        <v>20</v>
      </c>
      <c r="D89" s="41"/>
      <c r="E89" s="41"/>
      <c r="F89" s="28" t="str">
        <f>F12</f>
        <v>č.p. 1690, 1691/5, 1691/1, 1691/9</v>
      </c>
      <c r="G89" s="41"/>
      <c r="H89" s="41"/>
      <c r="I89" s="33" t="s">
        <v>22</v>
      </c>
      <c r="J89" s="80" t="str">
        <f>IF(J12="","",J12)</f>
        <v>8. 11. 2021</v>
      </c>
      <c r="K89" s="41"/>
      <c r="L89" s="64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64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40.05" customHeight="1">
      <c r="A91" s="39"/>
      <c r="B91" s="40"/>
      <c r="C91" s="33" t="s">
        <v>24</v>
      </c>
      <c r="D91" s="41"/>
      <c r="E91" s="41"/>
      <c r="F91" s="28" t="str">
        <f>E15</f>
        <v>Správa železnic, so, Dlážděná 1003/7, Praha</v>
      </c>
      <c r="G91" s="41"/>
      <c r="H91" s="41"/>
      <c r="I91" s="33" t="s">
        <v>29</v>
      </c>
      <c r="J91" s="37" t="str">
        <f>E21</f>
        <v>PRODIN a.s., K Vápence 2745, Pardubice</v>
      </c>
      <c r="K91" s="41"/>
      <c r="L91" s="64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15.15" customHeight="1">
      <c r="A92" s="39"/>
      <c r="B92" s="40"/>
      <c r="C92" s="33" t="s">
        <v>27</v>
      </c>
      <c r="D92" s="41"/>
      <c r="E92" s="41"/>
      <c r="F92" s="28" t="str">
        <f>IF(E18="","",E18)</f>
        <v>Vyplň údaj</v>
      </c>
      <c r="G92" s="41"/>
      <c r="H92" s="41"/>
      <c r="I92" s="33" t="s">
        <v>31</v>
      </c>
      <c r="J92" s="37" t="str">
        <f>E24</f>
        <v xml:space="preserve"> </v>
      </c>
      <c r="K92" s="41"/>
      <c r="L92" s="64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2" customFormat="1" ht="10.32" customHeight="1">
      <c r="A93" s="39"/>
      <c r="B93" s="40"/>
      <c r="C93" s="41"/>
      <c r="D93" s="41"/>
      <c r="E93" s="41"/>
      <c r="F93" s="41"/>
      <c r="G93" s="41"/>
      <c r="H93" s="41"/>
      <c r="I93" s="41"/>
      <c r="J93" s="41"/>
      <c r="K93" s="41"/>
      <c r="L93" s="64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="2" customFormat="1" ht="29.28" customHeight="1">
      <c r="A94" s="39"/>
      <c r="B94" s="40"/>
      <c r="C94" s="185" t="s">
        <v>135</v>
      </c>
      <c r="D94" s="186"/>
      <c r="E94" s="186"/>
      <c r="F94" s="186"/>
      <c r="G94" s="186"/>
      <c r="H94" s="186"/>
      <c r="I94" s="186"/>
      <c r="J94" s="187" t="s">
        <v>136</v>
      </c>
      <c r="K94" s="186"/>
      <c r="L94" s="64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64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s="2" customFormat="1" ht="22.8" customHeight="1">
      <c r="A96" s="39"/>
      <c r="B96" s="40"/>
      <c r="C96" s="188" t="s">
        <v>137</v>
      </c>
      <c r="D96" s="41"/>
      <c r="E96" s="41"/>
      <c r="F96" s="41"/>
      <c r="G96" s="41"/>
      <c r="H96" s="41"/>
      <c r="I96" s="41"/>
      <c r="J96" s="111">
        <f>J120</f>
        <v>0</v>
      </c>
      <c r="K96" s="41"/>
      <c r="L96" s="64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U96" s="18" t="s">
        <v>138</v>
      </c>
    </row>
    <row r="97" s="9" customFormat="1" ht="24.96" customHeight="1">
      <c r="A97" s="9"/>
      <c r="B97" s="189"/>
      <c r="C97" s="190"/>
      <c r="D97" s="191" t="s">
        <v>139</v>
      </c>
      <c r="E97" s="192"/>
      <c r="F97" s="192"/>
      <c r="G97" s="192"/>
      <c r="H97" s="192"/>
      <c r="I97" s="192"/>
      <c r="J97" s="193">
        <f>J121</f>
        <v>0</v>
      </c>
      <c r="K97" s="190"/>
      <c r="L97" s="194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95"/>
      <c r="C98" s="134"/>
      <c r="D98" s="196" t="s">
        <v>140</v>
      </c>
      <c r="E98" s="197"/>
      <c r="F98" s="197"/>
      <c r="G98" s="197"/>
      <c r="H98" s="197"/>
      <c r="I98" s="197"/>
      <c r="J98" s="198">
        <f>J122</f>
        <v>0</v>
      </c>
      <c r="K98" s="134"/>
      <c r="L98" s="199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95"/>
      <c r="C99" s="134"/>
      <c r="D99" s="196" t="s">
        <v>146</v>
      </c>
      <c r="E99" s="197"/>
      <c r="F99" s="197"/>
      <c r="G99" s="197"/>
      <c r="H99" s="197"/>
      <c r="I99" s="197"/>
      <c r="J99" s="198">
        <f>J132</f>
        <v>0</v>
      </c>
      <c r="K99" s="134"/>
      <c r="L99" s="199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95"/>
      <c r="C100" s="134"/>
      <c r="D100" s="196" t="s">
        <v>147</v>
      </c>
      <c r="E100" s="197"/>
      <c r="F100" s="197"/>
      <c r="G100" s="197"/>
      <c r="H100" s="197"/>
      <c r="I100" s="197"/>
      <c r="J100" s="198">
        <f>J180</f>
        <v>0</v>
      </c>
      <c r="K100" s="134"/>
      <c r="L100" s="199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2" customFormat="1" ht="21.84" customHeight="1">
      <c r="A101" s="39"/>
      <c r="B101" s="40"/>
      <c r="C101" s="41"/>
      <c r="D101" s="41"/>
      <c r="E101" s="41"/>
      <c r="F101" s="41"/>
      <c r="G101" s="41"/>
      <c r="H101" s="41"/>
      <c r="I101" s="41"/>
      <c r="J101" s="41"/>
      <c r="K101" s="41"/>
      <c r="L101" s="64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</row>
    <row r="102" s="2" customFormat="1" ht="6.96" customHeight="1">
      <c r="A102" s="39"/>
      <c r="B102" s="67"/>
      <c r="C102" s="68"/>
      <c r="D102" s="68"/>
      <c r="E102" s="68"/>
      <c r="F102" s="68"/>
      <c r="G102" s="68"/>
      <c r="H102" s="68"/>
      <c r="I102" s="68"/>
      <c r="J102" s="68"/>
      <c r="K102" s="68"/>
      <c r="L102" s="64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</row>
    <row r="106" s="2" customFormat="1" ht="6.96" customHeight="1">
      <c r="A106" s="39"/>
      <c r="B106" s="69"/>
      <c r="C106" s="70"/>
      <c r="D106" s="70"/>
      <c r="E106" s="70"/>
      <c r="F106" s="70"/>
      <c r="G106" s="70"/>
      <c r="H106" s="70"/>
      <c r="I106" s="70"/>
      <c r="J106" s="70"/>
      <c r="K106" s="70"/>
      <c r="L106" s="64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</row>
    <row r="107" s="2" customFormat="1" ht="24.96" customHeight="1">
      <c r="A107" s="39"/>
      <c r="B107" s="40"/>
      <c r="C107" s="24" t="s">
        <v>174</v>
      </c>
      <c r="D107" s="41"/>
      <c r="E107" s="41"/>
      <c r="F107" s="41"/>
      <c r="G107" s="41"/>
      <c r="H107" s="41"/>
      <c r="I107" s="41"/>
      <c r="J107" s="41"/>
      <c r="K107" s="41"/>
      <c r="L107" s="64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</row>
    <row r="108" s="2" customFormat="1" ht="6.96" customHeight="1">
      <c r="A108" s="39"/>
      <c r="B108" s="40"/>
      <c r="C108" s="41"/>
      <c r="D108" s="41"/>
      <c r="E108" s="41"/>
      <c r="F108" s="41"/>
      <c r="G108" s="41"/>
      <c r="H108" s="41"/>
      <c r="I108" s="41"/>
      <c r="J108" s="41"/>
      <c r="K108" s="41"/>
      <c r="L108" s="64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</row>
    <row r="109" s="2" customFormat="1" ht="12" customHeight="1">
      <c r="A109" s="39"/>
      <c r="B109" s="40"/>
      <c r="C109" s="33" t="s">
        <v>16</v>
      </c>
      <c r="D109" s="41"/>
      <c r="E109" s="41"/>
      <c r="F109" s="41"/>
      <c r="G109" s="41"/>
      <c r="H109" s="41"/>
      <c r="I109" s="41"/>
      <c r="J109" s="41"/>
      <c r="K109" s="41"/>
      <c r="L109" s="64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</row>
    <row r="110" s="2" customFormat="1" ht="16.5" customHeight="1">
      <c r="A110" s="39"/>
      <c r="B110" s="40"/>
      <c r="C110" s="41"/>
      <c r="D110" s="41"/>
      <c r="E110" s="184" t="str">
        <f>E7</f>
        <v>Nové Město pod Smrkem</v>
      </c>
      <c r="F110" s="33"/>
      <c r="G110" s="33"/>
      <c r="H110" s="33"/>
      <c r="I110" s="41"/>
      <c r="J110" s="41"/>
      <c r="K110" s="41"/>
      <c r="L110" s="64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</row>
    <row r="111" s="2" customFormat="1" ht="12" customHeight="1">
      <c r="A111" s="39"/>
      <c r="B111" s="40"/>
      <c r="C111" s="33" t="s">
        <v>123</v>
      </c>
      <c r="D111" s="41"/>
      <c r="E111" s="41"/>
      <c r="F111" s="41"/>
      <c r="G111" s="41"/>
      <c r="H111" s="41"/>
      <c r="I111" s="41"/>
      <c r="J111" s="41"/>
      <c r="K111" s="41"/>
      <c r="L111" s="64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</row>
    <row r="112" s="2" customFormat="1" ht="16.5" customHeight="1">
      <c r="A112" s="39"/>
      <c r="B112" s="40"/>
      <c r="C112" s="41"/>
      <c r="D112" s="41"/>
      <c r="E112" s="77" t="str">
        <f>E9</f>
        <v>SO 11 - Demolice budovy WC</v>
      </c>
      <c r="F112" s="41"/>
      <c r="G112" s="41"/>
      <c r="H112" s="41"/>
      <c r="I112" s="41"/>
      <c r="J112" s="41"/>
      <c r="K112" s="41"/>
      <c r="L112" s="64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</row>
    <row r="113" s="2" customFormat="1" ht="6.96" customHeight="1">
      <c r="A113" s="39"/>
      <c r="B113" s="40"/>
      <c r="C113" s="41"/>
      <c r="D113" s="41"/>
      <c r="E113" s="41"/>
      <c r="F113" s="41"/>
      <c r="G113" s="41"/>
      <c r="H113" s="41"/>
      <c r="I113" s="41"/>
      <c r="J113" s="41"/>
      <c r="K113" s="41"/>
      <c r="L113" s="64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</row>
    <row r="114" s="2" customFormat="1" ht="12" customHeight="1">
      <c r="A114" s="39"/>
      <c r="B114" s="40"/>
      <c r="C114" s="33" t="s">
        <v>20</v>
      </c>
      <c r="D114" s="41"/>
      <c r="E114" s="41"/>
      <c r="F114" s="28" t="str">
        <f>F12</f>
        <v>č.p. 1690, 1691/5, 1691/1, 1691/9</v>
      </c>
      <c r="G114" s="41"/>
      <c r="H114" s="41"/>
      <c r="I114" s="33" t="s">
        <v>22</v>
      </c>
      <c r="J114" s="80" t="str">
        <f>IF(J12="","",J12)</f>
        <v>8. 11. 2021</v>
      </c>
      <c r="K114" s="41"/>
      <c r="L114" s="64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</row>
    <row r="115" s="2" customFormat="1" ht="6.96" customHeight="1">
      <c r="A115" s="39"/>
      <c r="B115" s="40"/>
      <c r="C115" s="41"/>
      <c r="D115" s="41"/>
      <c r="E115" s="41"/>
      <c r="F115" s="41"/>
      <c r="G115" s="41"/>
      <c r="H115" s="41"/>
      <c r="I115" s="41"/>
      <c r="J115" s="41"/>
      <c r="K115" s="41"/>
      <c r="L115" s="64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</row>
    <row r="116" s="2" customFormat="1" ht="40.05" customHeight="1">
      <c r="A116" s="39"/>
      <c r="B116" s="40"/>
      <c r="C116" s="33" t="s">
        <v>24</v>
      </c>
      <c r="D116" s="41"/>
      <c r="E116" s="41"/>
      <c r="F116" s="28" t="str">
        <f>E15</f>
        <v>Správa železnic, so, Dlážděná 1003/7, Praha</v>
      </c>
      <c r="G116" s="41"/>
      <c r="H116" s="41"/>
      <c r="I116" s="33" t="s">
        <v>29</v>
      </c>
      <c r="J116" s="37" t="str">
        <f>E21</f>
        <v>PRODIN a.s., K Vápence 2745, Pardubice</v>
      </c>
      <c r="K116" s="41"/>
      <c r="L116" s="64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</row>
    <row r="117" s="2" customFormat="1" ht="15.15" customHeight="1">
      <c r="A117" s="39"/>
      <c r="B117" s="40"/>
      <c r="C117" s="33" t="s">
        <v>27</v>
      </c>
      <c r="D117" s="41"/>
      <c r="E117" s="41"/>
      <c r="F117" s="28" t="str">
        <f>IF(E18="","",E18)</f>
        <v>Vyplň údaj</v>
      </c>
      <c r="G117" s="41"/>
      <c r="H117" s="41"/>
      <c r="I117" s="33" t="s">
        <v>31</v>
      </c>
      <c r="J117" s="37" t="str">
        <f>E24</f>
        <v xml:space="preserve"> </v>
      </c>
      <c r="K117" s="41"/>
      <c r="L117" s="64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</row>
    <row r="118" s="2" customFormat="1" ht="10.32" customHeight="1">
      <c r="A118" s="39"/>
      <c r="B118" s="40"/>
      <c r="C118" s="41"/>
      <c r="D118" s="41"/>
      <c r="E118" s="41"/>
      <c r="F118" s="41"/>
      <c r="G118" s="41"/>
      <c r="H118" s="41"/>
      <c r="I118" s="41"/>
      <c r="J118" s="41"/>
      <c r="K118" s="41"/>
      <c r="L118" s="64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</row>
    <row r="119" s="11" customFormat="1" ht="29.28" customHeight="1">
      <c r="A119" s="200"/>
      <c r="B119" s="201"/>
      <c r="C119" s="202" t="s">
        <v>175</v>
      </c>
      <c r="D119" s="203" t="s">
        <v>58</v>
      </c>
      <c r="E119" s="203" t="s">
        <v>54</v>
      </c>
      <c r="F119" s="203" t="s">
        <v>55</v>
      </c>
      <c r="G119" s="203" t="s">
        <v>176</v>
      </c>
      <c r="H119" s="203" t="s">
        <v>177</v>
      </c>
      <c r="I119" s="203" t="s">
        <v>178</v>
      </c>
      <c r="J119" s="204" t="s">
        <v>136</v>
      </c>
      <c r="K119" s="205" t="s">
        <v>179</v>
      </c>
      <c r="L119" s="206"/>
      <c r="M119" s="101" t="s">
        <v>1</v>
      </c>
      <c r="N119" s="102" t="s">
        <v>37</v>
      </c>
      <c r="O119" s="102" t="s">
        <v>180</v>
      </c>
      <c r="P119" s="102" t="s">
        <v>181</v>
      </c>
      <c r="Q119" s="102" t="s">
        <v>182</v>
      </c>
      <c r="R119" s="102" t="s">
        <v>183</v>
      </c>
      <c r="S119" s="102" t="s">
        <v>184</v>
      </c>
      <c r="T119" s="103" t="s">
        <v>185</v>
      </c>
      <c r="U119" s="200"/>
      <c r="V119" s="200"/>
      <c r="W119" s="200"/>
      <c r="X119" s="200"/>
      <c r="Y119" s="200"/>
      <c r="Z119" s="200"/>
      <c r="AA119" s="200"/>
      <c r="AB119" s="200"/>
      <c r="AC119" s="200"/>
      <c r="AD119" s="200"/>
      <c r="AE119" s="200"/>
    </row>
    <row r="120" s="2" customFormat="1" ht="22.8" customHeight="1">
      <c r="A120" s="39"/>
      <c r="B120" s="40"/>
      <c r="C120" s="108" t="s">
        <v>186</v>
      </c>
      <c r="D120" s="41"/>
      <c r="E120" s="41"/>
      <c r="F120" s="41"/>
      <c r="G120" s="41"/>
      <c r="H120" s="41"/>
      <c r="I120" s="41"/>
      <c r="J120" s="207">
        <f>BK120</f>
        <v>0</v>
      </c>
      <c r="K120" s="41"/>
      <c r="L120" s="45"/>
      <c r="M120" s="104"/>
      <c r="N120" s="208"/>
      <c r="O120" s="105"/>
      <c r="P120" s="209">
        <f>P121</f>
        <v>0</v>
      </c>
      <c r="Q120" s="105"/>
      <c r="R120" s="209">
        <f>R121</f>
        <v>83.29844469999999</v>
      </c>
      <c r="S120" s="105"/>
      <c r="T120" s="210">
        <f>T121</f>
        <v>203.33332999999999</v>
      </c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T120" s="18" t="s">
        <v>72</v>
      </c>
      <c r="AU120" s="18" t="s">
        <v>138</v>
      </c>
      <c r="BK120" s="211">
        <f>BK121</f>
        <v>0</v>
      </c>
    </row>
    <row r="121" s="12" customFormat="1" ht="25.92" customHeight="1">
      <c r="A121" s="12"/>
      <c r="B121" s="212"/>
      <c r="C121" s="213"/>
      <c r="D121" s="214" t="s">
        <v>72</v>
      </c>
      <c r="E121" s="215" t="s">
        <v>187</v>
      </c>
      <c r="F121" s="215" t="s">
        <v>188</v>
      </c>
      <c r="G121" s="213"/>
      <c r="H121" s="213"/>
      <c r="I121" s="216"/>
      <c r="J121" s="217">
        <f>BK121</f>
        <v>0</v>
      </c>
      <c r="K121" s="213"/>
      <c r="L121" s="218"/>
      <c r="M121" s="219"/>
      <c r="N121" s="220"/>
      <c r="O121" s="220"/>
      <c r="P121" s="221">
        <f>P122+P132+P180</f>
        <v>0</v>
      </c>
      <c r="Q121" s="220"/>
      <c r="R121" s="221">
        <f>R122+R132+R180</f>
        <v>83.29844469999999</v>
      </c>
      <c r="S121" s="220"/>
      <c r="T121" s="222">
        <f>T122+T132+T180</f>
        <v>203.33332999999999</v>
      </c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R121" s="223" t="s">
        <v>80</v>
      </c>
      <c r="AT121" s="224" t="s">
        <v>72</v>
      </c>
      <c r="AU121" s="224" t="s">
        <v>73</v>
      </c>
      <c r="AY121" s="223" t="s">
        <v>189</v>
      </c>
      <c r="BK121" s="225">
        <f>BK122+BK132+BK180</f>
        <v>0</v>
      </c>
    </row>
    <row r="122" s="12" customFormat="1" ht="22.8" customHeight="1">
      <c r="A122" s="12"/>
      <c r="B122" s="212"/>
      <c r="C122" s="213"/>
      <c r="D122" s="214" t="s">
        <v>72</v>
      </c>
      <c r="E122" s="226" t="s">
        <v>80</v>
      </c>
      <c r="F122" s="226" t="s">
        <v>190</v>
      </c>
      <c r="G122" s="213"/>
      <c r="H122" s="213"/>
      <c r="I122" s="216"/>
      <c r="J122" s="227">
        <f>BK122</f>
        <v>0</v>
      </c>
      <c r="K122" s="213"/>
      <c r="L122" s="218"/>
      <c r="M122" s="219"/>
      <c r="N122" s="220"/>
      <c r="O122" s="220"/>
      <c r="P122" s="221">
        <f>SUM(P123:P131)</f>
        <v>0</v>
      </c>
      <c r="Q122" s="220"/>
      <c r="R122" s="221">
        <f>SUM(R123:R131)</f>
        <v>83.290999999999997</v>
      </c>
      <c r="S122" s="220"/>
      <c r="T122" s="222">
        <f>SUM(T123:T131)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223" t="s">
        <v>80</v>
      </c>
      <c r="AT122" s="224" t="s">
        <v>72</v>
      </c>
      <c r="AU122" s="224" t="s">
        <v>80</v>
      </c>
      <c r="AY122" s="223" t="s">
        <v>189</v>
      </c>
      <c r="BK122" s="225">
        <f>SUM(BK123:BK131)</f>
        <v>0</v>
      </c>
    </row>
    <row r="123" s="2" customFormat="1" ht="24.15" customHeight="1">
      <c r="A123" s="39"/>
      <c r="B123" s="40"/>
      <c r="C123" s="228" t="s">
        <v>80</v>
      </c>
      <c r="D123" s="228" t="s">
        <v>191</v>
      </c>
      <c r="E123" s="229" t="s">
        <v>267</v>
      </c>
      <c r="F123" s="230" t="s">
        <v>268</v>
      </c>
      <c r="G123" s="231" t="s">
        <v>194</v>
      </c>
      <c r="H123" s="232">
        <v>52.057000000000002</v>
      </c>
      <c r="I123" s="233"/>
      <c r="J123" s="234">
        <f>ROUND(I123*H123,2)</f>
        <v>0</v>
      </c>
      <c r="K123" s="235"/>
      <c r="L123" s="45"/>
      <c r="M123" s="236" t="s">
        <v>1</v>
      </c>
      <c r="N123" s="237" t="s">
        <v>38</v>
      </c>
      <c r="O123" s="92"/>
      <c r="P123" s="238">
        <f>O123*H123</f>
        <v>0</v>
      </c>
      <c r="Q123" s="238">
        <v>0</v>
      </c>
      <c r="R123" s="238">
        <f>Q123*H123</f>
        <v>0</v>
      </c>
      <c r="S123" s="238">
        <v>0</v>
      </c>
      <c r="T123" s="239">
        <f>S123*H123</f>
        <v>0</v>
      </c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R123" s="240" t="s">
        <v>195</v>
      </c>
      <c r="AT123" s="240" t="s">
        <v>191</v>
      </c>
      <c r="AU123" s="240" t="s">
        <v>82</v>
      </c>
      <c r="AY123" s="18" t="s">
        <v>189</v>
      </c>
      <c r="BE123" s="241">
        <f>IF(N123="základní",J123,0)</f>
        <v>0</v>
      </c>
      <c r="BF123" s="241">
        <f>IF(N123="snížená",J123,0)</f>
        <v>0</v>
      </c>
      <c r="BG123" s="241">
        <f>IF(N123="zákl. přenesená",J123,0)</f>
        <v>0</v>
      </c>
      <c r="BH123" s="241">
        <f>IF(N123="sníž. přenesená",J123,0)</f>
        <v>0</v>
      </c>
      <c r="BI123" s="241">
        <f>IF(N123="nulová",J123,0)</f>
        <v>0</v>
      </c>
      <c r="BJ123" s="18" t="s">
        <v>80</v>
      </c>
      <c r="BK123" s="241">
        <f>ROUND(I123*H123,2)</f>
        <v>0</v>
      </c>
      <c r="BL123" s="18" t="s">
        <v>195</v>
      </c>
      <c r="BM123" s="240" t="s">
        <v>6172</v>
      </c>
    </row>
    <row r="124" s="2" customFormat="1">
      <c r="A124" s="39"/>
      <c r="B124" s="40"/>
      <c r="C124" s="41"/>
      <c r="D124" s="242" t="s">
        <v>197</v>
      </c>
      <c r="E124" s="41"/>
      <c r="F124" s="243" t="s">
        <v>268</v>
      </c>
      <c r="G124" s="41"/>
      <c r="H124" s="41"/>
      <c r="I124" s="244"/>
      <c r="J124" s="41"/>
      <c r="K124" s="41"/>
      <c r="L124" s="45"/>
      <c r="M124" s="245"/>
      <c r="N124" s="246"/>
      <c r="O124" s="92"/>
      <c r="P124" s="92"/>
      <c r="Q124" s="92"/>
      <c r="R124" s="92"/>
      <c r="S124" s="92"/>
      <c r="T124" s="93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T124" s="18" t="s">
        <v>197</v>
      </c>
      <c r="AU124" s="18" t="s">
        <v>82</v>
      </c>
    </row>
    <row r="125" s="2" customFormat="1">
      <c r="A125" s="39"/>
      <c r="B125" s="40"/>
      <c r="C125" s="41"/>
      <c r="D125" s="247" t="s">
        <v>198</v>
      </c>
      <c r="E125" s="41"/>
      <c r="F125" s="248" t="s">
        <v>270</v>
      </c>
      <c r="G125" s="41"/>
      <c r="H125" s="41"/>
      <c r="I125" s="244"/>
      <c r="J125" s="41"/>
      <c r="K125" s="41"/>
      <c r="L125" s="45"/>
      <c r="M125" s="245"/>
      <c r="N125" s="246"/>
      <c r="O125" s="92"/>
      <c r="P125" s="92"/>
      <c r="Q125" s="92"/>
      <c r="R125" s="92"/>
      <c r="S125" s="92"/>
      <c r="T125" s="93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T125" s="18" t="s">
        <v>198</v>
      </c>
      <c r="AU125" s="18" t="s">
        <v>82</v>
      </c>
    </row>
    <row r="126" s="14" customFormat="1">
      <c r="A126" s="14"/>
      <c r="B126" s="259"/>
      <c r="C126" s="260"/>
      <c r="D126" s="242" t="s">
        <v>200</v>
      </c>
      <c r="E126" s="261" t="s">
        <v>1</v>
      </c>
      <c r="F126" s="262" t="s">
        <v>6173</v>
      </c>
      <c r="G126" s="260"/>
      <c r="H126" s="263">
        <v>15.75</v>
      </c>
      <c r="I126" s="264"/>
      <c r="J126" s="260"/>
      <c r="K126" s="260"/>
      <c r="L126" s="265"/>
      <c r="M126" s="266"/>
      <c r="N126" s="267"/>
      <c r="O126" s="267"/>
      <c r="P126" s="267"/>
      <c r="Q126" s="267"/>
      <c r="R126" s="267"/>
      <c r="S126" s="267"/>
      <c r="T126" s="268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T126" s="269" t="s">
        <v>200</v>
      </c>
      <c r="AU126" s="269" t="s">
        <v>82</v>
      </c>
      <c r="AV126" s="14" t="s">
        <v>82</v>
      </c>
      <c r="AW126" s="14" t="s">
        <v>30</v>
      </c>
      <c r="AX126" s="14" t="s">
        <v>73</v>
      </c>
      <c r="AY126" s="269" t="s">
        <v>189</v>
      </c>
    </row>
    <row r="127" s="14" customFormat="1">
      <c r="A127" s="14"/>
      <c r="B127" s="259"/>
      <c r="C127" s="260"/>
      <c r="D127" s="242" t="s">
        <v>200</v>
      </c>
      <c r="E127" s="261" t="s">
        <v>1</v>
      </c>
      <c r="F127" s="262" t="s">
        <v>6174</v>
      </c>
      <c r="G127" s="260"/>
      <c r="H127" s="263">
        <v>36.307000000000002</v>
      </c>
      <c r="I127" s="264"/>
      <c r="J127" s="260"/>
      <c r="K127" s="260"/>
      <c r="L127" s="265"/>
      <c r="M127" s="266"/>
      <c r="N127" s="267"/>
      <c r="O127" s="267"/>
      <c r="P127" s="267"/>
      <c r="Q127" s="267"/>
      <c r="R127" s="267"/>
      <c r="S127" s="267"/>
      <c r="T127" s="268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T127" s="269" t="s">
        <v>200</v>
      </c>
      <c r="AU127" s="269" t="s">
        <v>82</v>
      </c>
      <c r="AV127" s="14" t="s">
        <v>82</v>
      </c>
      <c r="AW127" s="14" t="s">
        <v>30</v>
      </c>
      <c r="AX127" s="14" t="s">
        <v>73</v>
      </c>
      <c r="AY127" s="269" t="s">
        <v>189</v>
      </c>
    </row>
    <row r="128" s="15" customFormat="1">
      <c r="A128" s="15"/>
      <c r="B128" s="270"/>
      <c r="C128" s="271"/>
      <c r="D128" s="242" t="s">
        <v>200</v>
      </c>
      <c r="E128" s="272" t="s">
        <v>1</v>
      </c>
      <c r="F128" s="273" t="s">
        <v>207</v>
      </c>
      <c r="G128" s="271"/>
      <c r="H128" s="274">
        <v>52.057000000000002</v>
      </c>
      <c r="I128" s="275"/>
      <c r="J128" s="271"/>
      <c r="K128" s="271"/>
      <c r="L128" s="276"/>
      <c r="M128" s="277"/>
      <c r="N128" s="278"/>
      <c r="O128" s="278"/>
      <c r="P128" s="278"/>
      <c r="Q128" s="278"/>
      <c r="R128" s="278"/>
      <c r="S128" s="278"/>
      <c r="T128" s="279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T128" s="280" t="s">
        <v>200</v>
      </c>
      <c r="AU128" s="280" t="s">
        <v>82</v>
      </c>
      <c r="AV128" s="15" t="s">
        <v>195</v>
      </c>
      <c r="AW128" s="15" t="s">
        <v>30</v>
      </c>
      <c r="AX128" s="15" t="s">
        <v>80</v>
      </c>
      <c r="AY128" s="280" t="s">
        <v>189</v>
      </c>
    </row>
    <row r="129" s="2" customFormat="1" ht="16.5" customHeight="1">
      <c r="A129" s="39"/>
      <c r="B129" s="40"/>
      <c r="C129" s="281" t="s">
        <v>82</v>
      </c>
      <c r="D129" s="281" t="s">
        <v>273</v>
      </c>
      <c r="E129" s="282" t="s">
        <v>6175</v>
      </c>
      <c r="F129" s="283" t="s">
        <v>6176</v>
      </c>
      <c r="G129" s="284" t="s">
        <v>256</v>
      </c>
      <c r="H129" s="285">
        <v>83.290999999999997</v>
      </c>
      <c r="I129" s="286"/>
      <c r="J129" s="287">
        <f>ROUND(I129*H129,2)</f>
        <v>0</v>
      </c>
      <c r="K129" s="288"/>
      <c r="L129" s="289"/>
      <c r="M129" s="290" t="s">
        <v>1</v>
      </c>
      <c r="N129" s="291" t="s">
        <v>38</v>
      </c>
      <c r="O129" s="92"/>
      <c r="P129" s="238">
        <f>O129*H129</f>
        <v>0</v>
      </c>
      <c r="Q129" s="238">
        <v>1</v>
      </c>
      <c r="R129" s="238">
        <f>Q129*H129</f>
        <v>83.290999999999997</v>
      </c>
      <c r="S129" s="238">
        <v>0</v>
      </c>
      <c r="T129" s="239">
        <f>S129*H129</f>
        <v>0</v>
      </c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R129" s="240" t="s">
        <v>247</v>
      </c>
      <c r="AT129" s="240" t="s">
        <v>273</v>
      </c>
      <c r="AU129" s="240" t="s">
        <v>82</v>
      </c>
      <c r="AY129" s="18" t="s">
        <v>189</v>
      </c>
      <c r="BE129" s="241">
        <f>IF(N129="základní",J129,0)</f>
        <v>0</v>
      </c>
      <c r="BF129" s="241">
        <f>IF(N129="snížená",J129,0)</f>
        <v>0</v>
      </c>
      <c r="BG129" s="241">
        <f>IF(N129="zákl. přenesená",J129,0)</f>
        <v>0</v>
      </c>
      <c r="BH129" s="241">
        <f>IF(N129="sníž. přenesená",J129,0)</f>
        <v>0</v>
      </c>
      <c r="BI129" s="241">
        <f>IF(N129="nulová",J129,0)</f>
        <v>0</v>
      </c>
      <c r="BJ129" s="18" t="s">
        <v>80</v>
      </c>
      <c r="BK129" s="241">
        <f>ROUND(I129*H129,2)</f>
        <v>0</v>
      </c>
      <c r="BL129" s="18" t="s">
        <v>195</v>
      </c>
      <c r="BM129" s="240" t="s">
        <v>6177</v>
      </c>
    </row>
    <row r="130" s="2" customFormat="1">
      <c r="A130" s="39"/>
      <c r="B130" s="40"/>
      <c r="C130" s="41"/>
      <c r="D130" s="242" t="s">
        <v>197</v>
      </c>
      <c r="E130" s="41"/>
      <c r="F130" s="243" t="s">
        <v>6176</v>
      </c>
      <c r="G130" s="41"/>
      <c r="H130" s="41"/>
      <c r="I130" s="244"/>
      <c r="J130" s="41"/>
      <c r="K130" s="41"/>
      <c r="L130" s="45"/>
      <c r="M130" s="245"/>
      <c r="N130" s="246"/>
      <c r="O130" s="92"/>
      <c r="P130" s="92"/>
      <c r="Q130" s="92"/>
      <c r="R130" s="92"/>
      <c r="S130" s="92"/>
      <c r="T130" s="93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T130" s="18" t="s">
        <v>197</v>
      </c>
      <c r="AU130" s="18" t="s">
        <v>82</v>
      </c>
    </row>
    <row r="131" s="14" customFormat="1">
      <c r="A131" s="14"/>
      <c r="B131" s="259"/>
      <c r="C131" s="260"/>
      <c r="D131" s="242" t="s">
        <v>200</v>
      </c>
      <c r="E131" s="261" t="s">
        <v>1</v>
      </c>
      <c r="F131" s="262" t="s">
        <v>6178</v>
      </c>
      <c r="G131" s="260"/>
      <c r="H131" s="263">
        <v>83.290999999999997</v>
      </c>
      <c r="I131" s="264"/>
      <c r="J131" s="260"/>
      <c r="K131" s="260"/>
      <c r="L131" s="265"/>
      <c r="M131" s="266"/>
      <c r="N131" s="267"/>
      <c r="O131" s="267"/>
      <c r="P131" s="267"/>
      <c r="Q131" s="267"/>
      <c r="R131" s="267"/>
      <c r="S131" s="267"/>
      <c r="T131" s="268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T131" s="269" t="s">
        <v>200</v>
      </c>
      <c r="AU131" s="269" t="s">
        <v>82</v>
      </c>
      <c r="AV131" s="14" t="s">
        <v>82</v>
      </c>
      <c r="AW131" s="14" t="s">
        <v>30</v>
      </c>
      <c r="AX131" s="14" t="s">
        <v>80</v>
      </c>
      <c r="AY131" s="269" t="s">
        <v>189</v>
      </c>
    </row>
    <row r="132" s="12" customFormat="1" ht="22.8" customHeight="1">
      <c r="A132" s="12"/>
      <c r="B132" s="212"/>
      <c r="C132" s="213"/>
      <c r="D132" s="214" t="s">
        <v>72</v>
      </c>
      <c r="E132" s="226" t="s">
        <v>253</v>
      </c>
      <c r="F132" s="226" t="s">
        <v>1238</v>
      </c>
      <c r="G132" s="213"/>
      <c r="H132" s="213"/>
      <c r="I132" s="216"/>
      <c r="J132" s="227">
        <f>BK132</f>
        <v>0</v>
      </c>
      <c r="K132" s="213"/>
      <c r="L132" s="218"/>
      <c r="M132" s="219"/>
      <c r="N132" s="220"/>
      <c r="O132" s="220"/>
      <c r="P132" s="221">
        <f>SUM(P133:P179)</f>
        <v>0</v>
      </c>
      <c r="Q132" s="220"/>
      <c r="R132" s="221">
        <f>SUM(R133:R179)</f>
        <v>0.0074447000000000003</v>
      </c>
      <c r="S132" s="220"/>
      <c r="T132" s="222">
        <f>SUM(T133:T179)</f>
        <v>203.33332999999999</v>
      </c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R132" s="223" t="s">
        <v>80</v>
      </c>
      <c r="AT132" s="224" t="s">
        <v>72</v>
      </c>
      <c r="AU132" s="224" t="s">
        <v>80</v>
      </c>
      <c r="AY132" s="223" t="s">
        <v>189</v>
      </c>
      <c r="BK132" s="225">
        <f>SUM(BK133:BK179)</f>
        <v>0</v>
      </c>
    </row>
    <row r="133" s="2" customFormat="1" ht="24.15" customHeight="1">
      <c r="A133" s="39"/>
      <c r="B133" s="40"/>
      <c r="C133" s="228" t="s">
        <v>214</v>
      </c>
      <c r="D133" s="228" t="s">
        <v>191</v>
      </c>
      <c r="E133" s="229" t="s">
        <v>6179</v>
      </c>
      <c r="F133" s="230" t="s">
        <v>6180</v>
      </c>
      <c r="G133" s="231" t="s">
        <v>5679</v>
      </c>
      <c r="H133" s="232">
        <v>5</v>
      </c>
      <c r="I133" s="233"/>
      <c r="J133" s="234">
        <f>ROUND(I133*H133,2)</f>
        <v>0</v>
      </c>
      <c r="K133" s="235"/>
      <c r="L133" s="45"/>
      <c r="M133" s="236" t="s">
        <v>1</v>
      </c>
      <c r="N133" s="237" t="s">
        <v>38</v>
      </c>
      <c r="O133" s="92"/>
      <c r="P133" s="238">
        <f>O133*H133</f>
        <v>0</v>
      </c>
      <c r="Q133" s="238">
        <v>0</v>
      </c>
      <c r="R133" s="238">
        <f>Q133*H133</f>
        <v>0</v>
      </c>
      <c r="S133" s="238">
        <v>0</v>
      </c>
      <c r="T133" s="239">
        <f>S133*H133</f>
        <v>0</v>
      </c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R133" s="240" t="s">
        <v>195</v>
      </c>
      <c r="AT133" s="240" t="s">
        <v>191</v>
      </c>
      <c r="AU133" s="240" t="s">
        <v>82</v>
      </c>
      <c r="AY133" s="18" t="s">
        <v>189</v>
      </c>
      <c r="BE133" s="241">
        <f>IF(N133="základní",J133,0)</f>
        <v>0</v>
      </c>
      <c r="BF133" s="241">
        <f>IF(N133="snížená",J133,0)</f>
        <v>0</v>
      </c>
      <c r="BG133" s="241">
        <f>IF(N133="zákl. přenesená",J133,0)</f>
        <v>0</v>
      </c>
      <c r="BH133" s="241">
        <f>IF(N133="sníž. přenesená",J133,0)</f>
        <v>0</v>
      </c>
      <c r="BI133" s="241">
        <f>IF(N133="nulová",J133,0)</f>
        <v>0</v>
      </c>
      <c r="BJ133" s="18" t="s">
        <v>80</v>
      </c>
      <c r="BK133" s="241">
        <f>ROUND(I133*H133,2)</f>
        <v>0</v>
      </c>
      <c r="BL133" s="18" t="s">
        <v>195</v>
      </c>
      <c r="BM133" s="240" t="s">
        <v>6181</v>
      </c>
    </row>
    <row r="134" s="2" customFormat="1">
      <c r="A134" s="39"/>
      <c r="B134" s="40"/>
      <c r="C134" s="41"/>
      <c r="D134" s="242" t="s">
        <v>197</v>
      </c>
      <c r="E134" s="41"/>
      <c r="F134" s="243" t="s">
        <v>6180</v>
      </c>
      <c r="G134" s="41"/>
      <c r="H134" s="41"/>
      <c r="I134" s="244"/>
      <c r="J134" s="41"/>
      <c r="K134" s="41"/>
      <c r="L134" s="45"/>
      <c r="M134" s="245"/>
      <c r="N134" s="246"/>
      <c r="O134" s="92"/>
      <c r="P134" s="92"/>
      <c r="Q134" s="92"/>
      <c r="R134" s="92"/>
      <c r="S134" s="92"/>
      <c r="T134" s="93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T134" s="18" t="s">
        <v>197</v>
      </c>
      <c r="AU134" s="18" t="s">
        <v>82</v>
      </c>
    </row>
    <row r="135" s="2" customFormat="1">
      <c r="A135" s="39"/>
      <c r="B135" s="40"/>
      <c r="C135" s="41"/>
      <c r="D135" s="247" t="s">
        <v>198</v>
      </c>
      <c r="E135" s="41"/>
      <c r="F135" s="248" t="s">
        <v>6182</v>
      </c>
      <c r="G135" s="41"/>
      <c r="H135" s="41"/>
      <c r="I135" s="244"/>
      <c r="J135" s="41"/>
      <c r="K135" s="41"/>
      <c r="L135" s="45"/>
      <c r="M135" s="245"/>
      <c r="N135" s="246"/>
      <c r="O135" s="92"/>
      <c r="P135" s="92"/>
      <c r="Q135" s="92"/>
      <c r="R135" s="92"/>
      <c r="S135" s="92"/>
      <c r="T135" s="93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T135" s="18" t="s">
        <v>198</v>
      </c>
      <c r="AU135" s="18" t="s">
        <v>82</v>
      </c>
    </row>
    <row r="136" s="13" customFormat="1">
      <c r="A136" s="13"/>
      <c r="B136" s="249"/>
      <c r="C136" s="250"/>
      <c r="D136" s="242" t="s">
        <v>200</v>
      </c>
      <c r="E136" s="251" t="s">
        <v>1</v>
      </c>
      <c r="F136" s="252" t="s">
        <v>6183</v>
      </c>
      <c r="G136" s="250"/>
      <c r="H136" s="251" t="s">
        <v>1</v>
      </c>
      <c r="I136" s="253"/>
      <c r="J136" s="250"/>
      <c r="K136" s="250"/>
      <c r="L136" s="254"/>
      <c r="M136" s="255"/>
      <c r="N136" s="256"/>
      <c r="O136" s="256"/>
      <c r="P136" s="256"/>
      <c r="Q136" s="256"/>
      <c r="R136" s="256"/>
      <c r="S136" s="256"/>
      <c r="T136" s="257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258" t="s">
        <v>200</v>
      </c>
      <c r="AU136" s="258" t="s">
        <v>82</v>
      </c>
      <c r="AV136" s="13" t="s">
        <v>80</v>
      </c>
      <c r="AW136" s="13" t="s">
        <v>30</v>
      </c>
      <c r="AX136" s="13" t="s">
        <v>73</v>
      </c>
      <c r="AY136" s="258" t="s">
        <v>189</v>
      </c>
    </row>
    <row r="137" s="14" customFormat="1">
      <c r="A137" s="14"/>
      <c r="B137" s="259"/>
      <c r="C137" s="260"/>
      <c r="D137" s="242" t="s">
        <v>200</v>
      </c>
      <c r="E137" s="261" t="s">
        <v>1</v>
      </c>
      <c r="F137" s="262" t="s">
        <v>6184</v>
      </c>
      <c r="G137" s="260"/>
      <c r="H137" s="263">
        <v>5</v>
      </c>
      <c r="I137" s="264"/>
      <c r="J137" s="260"/>
      <c r="K137" s="260"/>
      <c r="L137" s="265"/>
      <c r="M137" s="266"/>
      <c r="N137" s="267"/>
      <c r="O137" s="267"/>
      <c r="P137" s="267"/>
      <c r="Q137" s="267"/>
      <c r="R137" s="267"/>
      <c r="S137" s="267"/>
      <c r="T137" s="268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T137" s="269" t="s">
        <v>200</v>
      </c>
      <c r="AU137" s="269" t="s">
        <v>82</v>
      </c>
      <c r="AV137" s="14" t="s">
        <v>82</v>
      </c>
      <c r="AW137" s="14" t="s">
        <v>30</v>
      </c>
      <c r="AX137" s="14" t="s">
        <v>80</v>
      </c>
      <c r="AY137" s="269" t="s">
        <v>189</v>
      </c>
    </row>
    <row r="138" s="2" customFormat="1" ht="33" customHeight="1">
      <c r="A138" s="39"/>
      <c r="B138" s="40"/>
      <c r="C138" s="228" t="s">
        <v>195</v>
      </c>
      <c r="D138" s="228" t="s">
        <v>191</v>
      </c>
      <c r="E138" s="229" t="s">
        <v>6185</v>
      </c>
      <c r="F138" s="230" t="s">
        <v>6186</v>
      </c>
      <c r="G138" s="231" t="s">
        <v>301</v>
      </c>
      <c r="H138" s="232">
        <v>36.5</v>
      </c>
      <c r="I138" s="233"/>
      <c r="J138" s="234">
        <f>ROUND(I138*H138,2)</f>
        <v>0</v>
      </c>
      <c r="K138" s="235"/>
      <c r="L138" s="45"/>
      <c r="M138" s="236" t="s">
        <v>1</v>
      </c>
      <c r="N138" s="237" t="s">
        <v>38</v>
      </c>
      <c r="O138" s="92"/>
      <c r="P138" s="238">
        <f>O138*H138</f>
        <v>0</v>
      </c>
      <c r="Q138" s="238">
        <v>0</v>
      </c>
      <c r="R138" s="238">
        <f>Q138*H138</f>
        <v>0</v>
      </c>
      <c r="S138" s="238">
        <v>0</v>
      </c>
      <c r="T138" s="239">
        <f>S138*H138</f>
        <v>0</v>
      </c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R138" s="240" t="s">
        <v>195</v>
      </c>
      <c r="AT138" s="240" t="s">
        <v>191</v>
      </c>
      <c r="AU138" s="240" t="s">
        <v>82</v>
      </c>
      <c r="AY138" s="18" t="s">
        <v>189</v>
      </c>
      <c r="BE138" s="241">
        <f>IF(N138="základní",J138,0)</f>
        <v>0</v>
      </c>
      <c r="BF138" s="241">
        <f>IF(N138="snížená",J138,0)</f>
        <v>0</v>
      </c>
      <c r="BG138" s="241">
        <f>IF(N138="zákl. přenesená",J138,0)</f>
        <v>0</v>
      </c>
      <c r="BH138" s="241">
        <f>IF(N138="sníž. přenesená",J138,0)</f>
        <v>0</v>
      </c>
      <c r="BI138" s="241">
        <f>IF(N138="nulová",J138,0)</f>
        <v>0</v>
      </c>
      <c r="BJ138" s="18" t="s">
        <v>80</v>
      </c>
      <c r="BK138" s="241">
        <f>ROUND(I138*H138,2)</f>
        <v>0</v>
      </c>
      <c r="BL138" s="18" t="s">
        <v>195</v>
      </c>
      <c r="BM138" s="240" t="s">
        <v>6187</v>
      </c>
    </row>
    <row r="139" s="2" customFormat="1">
      <c r="A139" s="39"/>
      <c r="B139" s="40"/>
      <c r="C139" s="41"/>
      <c r="D139" s="242" t="s">
        <v>197</v>
      </c>
      <c r="E139" s="41"/>
      <c r="F139" s="243" t="s">
        <v>6186</v>
      </c>
      <c r="G139" s="41"/>
      <c r="H139" s="41"/>
      <c r="I139" s="244"/>
      <c r="J139" s="41"/>
      <c r="K139" s="41"/>
      <c r="L139" s="45"/>
      <c r="M139" s="245"/>
      <c r="N139" s="246"/>
      <c r="O139" s="92"/>
      <c r="P139" s="92"/>
      <c r="Q139" s="92"/>
      <c r="R139" s="92"/>
      <c r="S139" s="92"/>
      <c r="T139" s="93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T139" s="18" t="s">
        <v>197</v>
      </c>
      <c r="AU139" s="18" t="s">
        <v>82</v>
      </c>
    </row>
    <row r="140" s="2" customFormat="1">
      <c r="A140" s="39"/>
      <c r="B140" s="40"/>
      <c r="C140" s="41"/>
      <c r="D140" s="247" t="s">
        <v>198</v>
      </c>
      <c r="E140" s="41"/>
      <c r="F140" s="248" t="s">
        <v>6188</v>
      </c>
      <c r="G140" s="41"/>
      <c r="H140" s="41"/>
      <c r="I140" s="244"/>
      <c r="J140" s="41"/>
      <c r="K140" s="41"/>
      <c r="L140" s="45"/>
      <c r="M140" s="245"/>
      <c r="N140" s="246"/>
      <c r="O140" s="92"/>
      <c r="P140" s="92"/>
      <c r="Q140" s="92"/>
      <c r="R140" s="92"/>
      <c r="S140" s="92"/>
      <c r="T140" s="93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T140" s="18" t="s">
        <v>198</v>
      </c>
      <c r="AU140" s="18" t="s">
        <v>82</v>
      </c>
    </row>
    <row r="141" s="13" customFormat="1">
      <c r="A141" s="13"/>
      <c r="B141" s="249"/>
      <c r="C141" s="250"/>
      <c r="D141" s="242" t="s">
        <v>200</v>
      </c>
      <c r="E141" s="251" t="s">
        <v>1</v>
      </c>
      <c r="F141" s="252" t="s">
        <v>6189</v>
      </c>
      <c r="G141" s="250"/>
      <c r="H141" s="251" t="s">
        <v>1</v>
      </c>
      <c r="I141" s="253"/>
      <c r="J141" s="250"/>
      <c r="K141" s="250"/>
      <c r="L141" s="254"/>
      <c r="M141" s="255"/>
      <c r="N141" s="256"/>
      <c r="O141" s="256"/>
      <c r="P141" s="256"/>
      <c r="Q141" s="256"/>
      <c r="R141" s="256"/>
      <c r="S141" s="256"/>
      <c r="T141" s="257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258" t="s">
        <v>200</v>
      </c>
      <c r="AU141" s="258" t="s">
        <v>82</v>
      </c>
      <c r="AV141" s="13" t="s">
        <v>80</v>
      </c>
      <c r="AW141" s="13" t="s">
        <v>30</v>
      </c>
      <c r="AX141" s="13" t="s">
        <v>73</v>
      </c>
      <c r="AY141" s="258" t="s">
        <v>189</v>
      </c>
    </row>
    <row r="142" s="13" customFormat="1">
      <c r="A142" s="13"/>
      <c r="B142" s="249"/>
      <c r="C142" s="250"/>
      <c r="D142" s="242" t="s">
        <v>200</v>
      </c>
      <c r="E142" s="251" t="s">
        <v>1</v>
      </c>
      <c r="F142" s="252" t="s">
        <v>6190</v>
      </c>
      <c r="G142" s="250"/>
      <c r="H142" s="251" t="s">
        <v>1</v>
      </c>
      <c r="I142" s="253"/>
      <c r="J142" s="250"/>
      <c r="K142" s="250"/>
      <c r="L142" s="254"/>
      <c r="M142" s="255"/>
      <c r="N142" s="256"/>
      <c r="O142" s="256"/>
      <c r="P142" s="256"/>
      <c r="Q142" s="256"/>
      <c r="R142" s="256"/>
      <c r="S142" s="256"/>
      <c r="T142" s="257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T142" s="258" t="s">
        <v>200</v>
      </c>
      <c r="AU142" s="258" t="s">
        <v>82</v>
      </c>
      <c r="AV142" s="13" t="s">
        <v>80</v>
      </c>
      <c r="AW142" s="13" t="s">
        <v>30</v>
      </c>
      <c r="AX142" s="13" t="s">
        <v>73</v>
      </c>
      <c r="AY142" s="258" t="s">
        <v>189</v>
      </c>
    </row>
    <row r="143" s="14" customFormat="1">
      <c r="A143" s="14"/>
      <c r="B143" s="259"/>
      <c r="C143" s="260"/>
      <c r="D143" s="242" t="s">
        <v>200</v>
      </c>
      <c r="E143" s="261" t="s">
        <v>1</v>
      </c>
      <c r="F143" s="262" t="s">
        <v>6191</v>
      </c>
      <c r="G143" s="260"/>
      <c r="H143" s="263">
        <v>10.5</v>
      </c>
      <c r="I143" s="264"/>
      <c r="J143" s="260"/>
      <c r="K143" s="260"/>
      <c r="L143" s="265"/>
      <c r="M143" s="266"/>
      <c r="N143" s="267"/>
      <c r="O143" s="267"/>
      <c r="P143" s="267"/>
      <c r="Q143" s="267"/>
      <c r="R143" s="267"/>
      <c r="S143" s="267"/>
      <c r="T143" s="268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T143" s="269" t="s">
        <v>200</v>
      </c>
      <c r="AU143" s="269" t="s">
        <v>82</v>
      </c>
      <c r="AV143" s="14" t="s">
        <v>82</v>
      </c>
      <c r="AW143" s="14" t="s">
        <v>30</v>
      </c>
      <c r="AX143" s="14" t="s">
        <v>73</v>
      </c>
      <c r="AY143" s="269" t="s">
        <v>189</v>
      </c>
    </row>
    <row r="144" s="13" customFormat="1">
      <c r="A144" s="13"/>
      <c r="B144" s="249"/>
      <c r="C144" s="250"/>
      <c r="D144" s="242" t="s">
        <v>200</v>
      </c>
      <c r="E144" s="251" t="s">
        <v>1</v>
      </c>
      <c r="F144" s="252" t="s">
        <v>1830</v>
      </c>
      <c r="G144" s="250"/>
      <c r="H144" s="251" t="s">
        <v>1</v>
      </c>
      <c r="I144" s="253"/>
      <c r="J144" s="250"/>
      <c r="K144" s="250"/>
      <c r="L144" s="254"/>
      <c r="M144" s="255"/>
      <c r="N144" s="256"/>
      <c r="O144" s="256"/>
      <c r="P144" s="256"/>
      <c r="Q144" s="256"/>
      <c r="R144" s="256"/>
      <c r="S144" s="256"/>
      <c r="T144" s="257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258" t="s">
        <v>200</v>
      </c>
      <c r="AU144" s="258" t="s">
        <v>82</v>
      </c>
      <c r="AV144" s="13" t="s">
        <v>80</v>
      </c>
      <c r="AW144" s="13" t="s">
        <v>30</v>
      </c>
      <c r="AX144" s="13" t="s">
        <v>73</v>
      </c>
      <c r="AY144" s="258" t="s">
        <v>189</v>
      </c>
    </row>
    <row r="145" s="14" customFormat="1">
      <c r="A145" s="14"/>
      <c r="B145" s="259"/>
      <c r="C145" s="260"/>
      <c r="D145" s="242" t="s">
        <v>200</v>
      </c>
      <c r="E145" s="261" t="s">
        <v>1</v>
      </c>
      <c r="F145" s="262" t="s">
        <v>6192</v>
      </c>
      <c r="G145" s="260"/>
      <c r="H145" s="263">
        <v>26</v>
      </c>
      <c r="I145" s="264"/>
      <c r="J145" s="260"/>
      <c r="K145" s="260"/>
      <c r="L145" s="265"/>
      <c r="M145" s="266"/>
      <c r="N145" s="267"/>
      <c r="O145" s="267"/>
      <c r="P145" s="267"/>
      <c r="Q145" s="267"/>
      <c r="R145" s="267"/>
      <c r="S145" s="267"/>
      <c r="T145" s="268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T145" s="269" t="s">
        <v>200</v>
      </c>
      <c r="AU145" s="269" t="s">
        <v>82</v>
      </c>
      <c r="AV145" s="14" t="s">
        <v>82</v>
      </c>
      <c r="AW145" s="14" t="s">
        <v>30</v>
      </c>
      <c r="AX145" s="14" t="s">
        <v>73</v>
      </c>
      <c r="AY145" s="269" t="s">
        <v>189</v>
      </c>
    </row>
    <row r="146" s="15" customFormat="1">
      <c r="A146" s="15"/>
      <c r="B146" s="270"/>
      <c r="C146" s="271"/>
      <c r="D146" s="242" t="s">
        <v>200</v>
      </c>
      <c r="E146" s="272" t="s">
        <v>1</v>
      </c>
      <c r="F146" s="273" t="s">
        <v>207</v>
      </c>
      <c r="G146" s="271"/>
      <c r="H146" s="274">
        <v>36.5</v>
      </c>
      <c r="I146" s="275"/>
      <c r="J146" s="271"/>
      <c r="K146" s="271"/>
      <c r="L146" s="276"/>
      <c r="M146" s="277"/>
      <c r="N146" s="278"/>
      <c r="O146" s="278"/>
      <c r="P146" s="278"/>
      <c r="Q146" s="278"/>
      <c r="R146" s="278"/>
      <c r="S146" s="278"/>
      <c r="T146" s="279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T146" s="280" t="s">
        <v>200</v>
      </c>
      <c r="AU146" s="280" t="s">
        <v>82</v>
      </c>
      <c r="AV146" s="15" t="s">
        <v>195</v>
      </c>
      <c r="AW146" s="15" t="s">
        <v>30</v>
      </c>
      <c r="AX146" s="15" t="s">
        <v>80</v>
      </c>
      <c r="AY146" s="280" t="s">
        <v>189</v>
      </c>
    </row>
    <row r="147" s="2" customFormat="1" ht="24.15" customHeight="1">
      <c r="A147" s="39"/>
      <c r="B147" s="40"/>
      <c r="C147" s="228" t="s">
        <v>226</v>
      </c>
      <c r="D147" s="228" t="s">
        <v>191</v>
      </c>
      <c r="E147" s="229" t="s">
        <v>6193</v>
      </c>
      <c r="F147" s="230" t="s">
        <v>6194</v>
      </c>
      <c r="G147" s="231" t="s">
        <v>301</v>
      </c>
      <c r="H147" s="232">
        <v>10.5</v>
      </c>
      <c r="I147" s="233"/>
      <c r="J147" s="234">
        <f>ROUND(I147*H147,2)</f>
        <v>0</v>
      </c>
      <c r="K147" s="235"/>
      <c r="L147" s="45"/>
      <c r="M147" s="236" t="s">
        <v>1</v>
      </c>
      <c r="N147" s="237" t="s">
        <v>38</v>
      </c>
      <c r="O147" s="92"/>
      <c r="P147" s="238">
        <f>O147*H147</f>
        <v>0</v>
      </c>
      <c r="Q147" s="238">
        <v>0.00013899999999999999</v>
      </c>
      <c r="R147" s="238">
        <f>Q147*H147</f>
        <v>0.0014594999999999999</v>
      </c>
      <c r="S147" s="238">
        <v>0</v>
      </c>
      <c r="T147" s="239">
        <f>S147*H147</f>
        <v>0</v>
      </c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R147" s="240" t="s">
        <v>195</v>
      </c>
      <c r="AT147" s="240" t="s">
        <v>191</v>
      </c>
      <c r="AU147" s="240" t="s">
        <v>82</v>
      </c>
      <c r="AY147" s="18" t="s">
        <v>189</v>
      </c>
      <c r="BE147" s="241">
        <f>IF(N147="základní",J147,0)</f>
        <v>0</v>
      </c>
      <c r="BF147" s="241">
        <f>IF(N147="snížená",J147,0)</f>
        <v>0</v>
      </c>
      <c r="BG147" s="241">
        <f>IF(N147="zákl. přenesená",J147,0)</f>
        <v>0</v>
      </c>
      <c r="BH147" s="241">
        <f>IF(N147="sníž. přenesená",J147,0)</f>
        <v>0</v>
      </c>
      <c r="BI147" s="241">
        <f>IF(N147="nulová",J147,0)</f>
        <v>0</v>
      </c>
      <c r="BJ147" s="18" t="s">
        <v>80</v>
      </c>
      <c r="BK147" s="241">
        <f>ROUND(I147*H147,2)</f>
        <v>0</v>
      </c>
      <c r="BL147" s="18" t="s">
        <v>195</v>
      </c>
      <c r="BM147" s="240" t="s">
        <v>6195</v>
      </c>
    </row>
    <row r="148" s="2" customFormat="1">
      <c r="A148" s="39"/>
      <c r="B148" s="40"/>
      <c r="C148" s="41"/>
      <c r="D148" s="242" t="s">
        <v>197</v>
      </c>
      <c r="E148" s="41"/>
      <c r="F148" s="243" t="s">
        <v>6194</v>
      </c>
      <c r="G148" s="41"/>
      <c r="H148" s="41"/>
      <c r="I148" s="244"/>
      <c r="J148" s="41"/>
      <c r="K148" s="41"/>
      <c r="L148" s="45"/>
      <c r="M148" s="245"/>
      <c r="N148" s="246"/>
      <c r="O148" s="92"/>
      <c r="P148" s="92"/>
      <c r="Q148" s="92"/>
      <c r="R148" s="92"/>
      <c r="S148" s="92"/>
      <c r="T148" s="93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T148" s="18" t="s">
        <v>197</v>
      </c>
      <c r="AU148" s="18" t="s">
        <v>82</v>
      </c>
    </row>
    <row r="149" s="2" customFormat="1">
      <c r="A149" s="39"/>
      <c r="B149" s="40"/>
      <c r="C149" s="41"/>
      <c r="D149" s="247" t="s">
        <v>198</v>
      </c>
      <c r="E149" s="41"/>
      <c r="F149" s="248" t="s">
        <v>6196</v>
      </c>
      <c r="G149" s="41"/>
      <c r="H149" s="41"/>
      <c r="I149" s="244"/>
      <c r="J149" s="41"/>
      <c r="K149" s="41"/>
      <c r="L149" s="45"/>
      <c r="M149" s="245"/>
      <c r="N149" s="246"/>
      <c r="O149" s="92"/>
      <c r="P149" s="92"/>
      <c r="Q149" s="92"/>
      <c r="R149" s="92"/>
      <c r="S149" s="92"/>
      <c r="T149" s="93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T149" s="18" t="s">
        <v>198</v>
      </c>
      <c r="AU149" s="18" t="s">
        <v>82</v>
      </c>
    </row>
    <row r="150" s="13" customFormat="1">
      <c r="A150" s="13"/>
      <c r="B150" s="249"/>
      <c r="C150" s="250"/>
      <c r="D150" s="242" t="s">
        <v>200</v>
      </c>
      <c r="E150" s="251" t="s">
        <v>1</v>
      </c>
      <c r="F150" s="252" t="s">
        <v>6189</v>
      </c>
      <c r="G150" s="250"/>
      <c r="H150" s="251" t="s">
        <v>1</v>
      </c>
      <c r="I150" s="253"/>
      <c r="J150" s="250"/>
      <c r="K150" s="250"/>
      <c r="L150" s="254"/>
      <c r="M150" s="255"/>
      <c r="N150" s="256"/>
      <c r="O150" s="256"/>
      <c r="P150" s="256"/>
      <c r="Q150" s="256"/>
      <c r="R150" s="256"/>
      <c r="S150" s="256"/>
      <c r="T150" s="257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58" t="s">
        <v>200</v>
      </c>
      <c r="AU150" s="258" t="s">
        <v>82</v>
      </c>
      <c r="AV150" s="13" t="s">
        <v>80</v>
      </c>
      <c r="AW150" s="13" t="s">
        <v>30</v>
      </c>
      <c r="AX150" s="13" t="s">
        <v>73</v>
      </c>
      <c r="AY150" s="258" t="s">
        <v>189</v>
      </c>
    </row>
    <row r="151" s="13" customFormat="1">
      <c r="A151" s="13"/>
      <c r="B151" s="249"/>
      <c r="C151" s="250"/>
      <c r="D151" s="242" t="s">
        <v>200</v>
      </c>
      <c r="E151" s="251" t="s">
        <v>1</v>
      </c>
      <c r="F151" s="252" t="s">
        <v>6190</v>
      </c>
      <c r="G151" s="250"/>
      <c r="H151" s="251" t="s">
        <v>1</v>
      </c>
      <c r="I151" s="253"/>
      <c r="J151" s="250"/>
      <c r="K151" s="250"/>
      <c r="L151" s="254"/>
      <c r="M151" s="255"/>
      <c r="N151" s="256"/>
      <c r="O151" s="256"/>
      <c r="P151" s="256"/>
      <c r="Q151" s="256"/>
      <c r="R151" s="256"/>
      <c r="S151" s="256"/>
      <c r="T151" s="257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T151" s="258" t="s">
        <v>200</v>
      </c>
      <c r="AU151" s="258" t="s">
        <v>82</v>
      </c>
      <c r="AV151" s="13" t="s">
        <v>80</v>
      </c>
      <c r="AW151" s="13" t="s">
        <v>30</v>
      </c>
      <c r="AX151" s="13" t="s">
        <v>73</v>
      </c>
      <c r="AY151" s="258" t="s">
        <v>189</v>
      </c>
    </row>
    <row r="152" s="14" customFormat="1">
      <c r="A152" s="14"/>
      <c r="B152" s="259"/>
      <c r="C152" s="260"/>
      <c r="D152" s="242" t="s">
        <v>200</v>
      </c>
      <c r="E152" s="261" t="s">
        <v>1</v>
      </c>
      <c r="F152" s="262" t="s">
        <v>6191</v>
      </c>
      <c r="G152" s="260"/>
      <c r="H152" s="263">
        <v>10.5</v>
      </c>
      <c r="I152" s="264"/>
      <c r="J152" s="260"/>
      <c r="K152" s="260"/>
      <c r="L152" s="265"/>
      <c r="M152" s="266"/>
      <c r="N152" s="267"/>
      <c r="O152" s="267"/>
      <c r="P152" s="267"/>
      <c r="Q152" s="267"/>
      <c r="R152" s="267"/>
      <c r="S152" s="267"/>
      <c r="T152" s="268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T152" s="269" t="s">
        <v>200</v>
      </c>
      <c r="AU152" s="269" t="s">
        <v>82</v>
      </c>
      <c r="AV152" s="14" t="s">
        <v>82</v>
      </c>
      <c r="AW152" s="14" t="s">
        <v>30</v>
      </c>
      <c r="AX152" s="14" t="s">
        <v>73</v>
      </c>
      <c r="AY152" s="269" t="s">
        <v>189</v>
      </c>
    </row>
    <row r="153" s="15" customFormat="1">
      <c r="A153" s="15"/>
      <c r="B153" s="270"/>
      <c r="C153" s="271"/>
      <c r="D153" s="242" t="s">
        <v>200</v>
      </c>
      <c r="E153" s="272" t="s">
        <v>1</v>
      </c>
      <c r="F153" s="273" t="s">
        <v>207</v>
      </c>
      <c r="G153" s="271"/>
      <c r="H153" s="274">
        <v>10.5</v>
      </c>
      <c r="I153" s="275"/>
      <c r="J153" s="271"/>
      <c r="K153" s="271"/>
      <c r="L153" s="276"/>
      <c r="M153" s="277"/>
      <c r="N153" s="278"/>
      <c r="O153" s="278"/>
      <c r="P153" s="278"/>
      <c r="Q153" s="278"/>
      <c r="R153" s="278"/>
      <c r="S153" s="278"/>
      <c r="T153" s="279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T153" s="280" t="s">
        <v>200</v>
      </c>
      <c r="AU153" s="280" t="s">
        <v>82</v>
      </c>
      <c r="AV153" s="15" t="s">
        <v>195</v>
      </c>
      <c r="AW153" s="15" t="s">
        <v>30</v>
      </c>
      <c r="AX153" s="15" t="s">
        <v>80</v>
      </c>
      <c r="AY153" s="280" t="s">
        <v>189</v>
      </c>
    </row>
    <row r="154" s="2" customFormat="1" ht="24.15" customHeight="1">
      <c r="A154" s="39"/>
      <c r="B154" s="40"/>
      <c r="C154" s="228" t="s">
        <v>231</v>
      </c>
      <c r="D154" s="228" t="s">
        <v>191</v>
      </c>
      <c r="E154" s="229" t="s">
        <v>6197</v>
      </c>
      <c r="F154" s="230" t="s">
        <v>6198</v>
      </c>
      <c r="G154" s="231" t="s">
        <v>301</v>
      </c>
      <c r="H154" s="232">
        <v>26</v>
      </c>
      <c r="I154" s="233"/>
      <c r="J154" s="234">
        <f>ROUND(I154*H154,2)</f>
        <v>0</v>
      </c>
      <c r="K154" s="235"/>
      <c r="L154" s="45"/>
      <c r="M154" s="236" t="s">
        <v>1</v>
      </c>
      <c r="N154" s="237" t="s">
        <v>38</v>
      </c>
      <c r="O154" s="92"/>
      <c r="P154" s="238">
        <f>O154*H154</f>
        <v>0</v>
      </c>
      <c r="Q154" s="238">
        <v>0.00013899999999999999</v>
      </c>
      <c r="R154" s="238">
        <f>Q154*H154</f>
        <v>0.0036139999999999996</v>
      </c>
      <c r="S154" s="238">
        <v>0</v>
      </c>
      <c r="T154" s="239">
        <f>S154*H154</f>
        <v>0</v>
      </c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R154" s="240" t="s">
        <v>195</v>
      </c>
      <c r="AT154" s="240" t="s">
        <v>191</v>
      </c>
      <c r="AU154" s="240" t="s">
        <v>82</v>
      </c>
      <c r="AY154" s="18" t="s">
        <v>189</v>
      </c>
      <c r="BE154" s="241">
        <f>IF(N154="základní",J154,0)</f>
        <v>0</v>
      </c>
      <c r="BF154" s="241">
        <f>IF(N154="snížená",J154,0)</f>
        <v>0</v>
      </c>
      <c r="BG154" s="241">
        <f>IF(N154="zákl. přenesená",J154,0)</f>
        <v>0</v>
      </c>
      <c r="BH154" s="241">
        <f>IF(N154="sníž. přenesená",J154,0)</f>
        <v>0</v>
      </c>
      <c r="BI154" s="241">
        <f>IF(N154="nulová",J154,0)</f>
        <v>0</v>
      </c>
      <c r="BJ154" s="18" t="s">
        <v>80</v>
      </c>
      <c r="BK154" s="241">
        <f>ROUND(I154*H154,2)</f>
        <v>0</v>
      </c>
      <c r="BL154" s="18" t="s">
        <v>195</v>
      </c>
      <c r="BM154" s="240" t="s">
        <v>6199</v>
      </c>
    </row>
    <row r="155" s="2" customFormat="1">
      <c r="A155" s="39"/>
      <c r="B155" s="40"/>
      <c r="C155" s="41"/>
      <c r="D155" s="242" t="s">
        <v>197</v>
      </c>
      <c r="E155" s="41"/>
      <c r="F155" s="243" t="s">
        <v>6198</v>
      </c>
      <c r="G155" s="41"/>
      <c r="H155" s="41"/>
      <c r="I155" s="244"/>
      <c r="J155" s="41"/>
      <c r="K155" s="41"/>
      <c r="L155" s="45"/>
      <c r="M155" s="245"/>
      <c r="N155" s="246"/>
      <c r="O155" s="92"/>
      <c r="P155" s="92"/>
      <c r="Q155" s="92"/>
      <c r="R155" s="92"/>
      <c r="S155" s="92"/>
      <c r="T155" s="93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T155" s="18" t="s">
        <v>197</v>
      </c>
      <c r="AU155" s="18" t="s">
        <v>82</v>
      </c>
    </row>
    <row r="156" s="2" customFormat="1">
      <c r="A156" s="39"/>
      <c r="B156" s="40"/>
      <c r="C156" s="41"/>
      <c r="D156" s="247" t="s">
        <v>198</v>
      </c>
      <c r="E156" s="41"/>
      <c r="F156" s="248" t="s">
        <v>6200</v>
      </c>
      <c r="G156" s="41"/>
      <c r="H156" s="41"/>
      <c r="I156" s="244"/>
      <c r="J156" s="41"/>
      <c r="K156" s="41"/>
      <c r="L156" s="45"/>
      <c r="M156" s="245"/>
      <c r="N156" s="246"/>
      <c r="O156" s="92"/>
      <c r="P156" s="92"/>
      <c r="Q156" s="92"/>
      <c r="R156" s="92"/>
      <c r="S156" s="92"/>
      <c r="T156" s="93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T156" s="18" t="s">
        <v>198</v>
      </c>
      <c r="AU156" s="18" t="s">
        <v>82</v>
      </c>
    </row>
    <row r="157" s="13" customFormat="1">
      <c r="A157" s="13"/>
      <c r="B157" s="249"/>
      <c r="C157" s="250"/>
      <c r="D157" s="242" t="s">
        <v>200</v>
      </c>
      <c r="E157" s="251" t="s">
        <v>1</v>
      </c>
      <c r="F157" s="252" t="s">
        <v>6189</v>
      </c>
      <c r="G157" s="250"/>
      <c r="H157" s="251" t="s">
        <v>1</v>
      </c>
      <c r="I157" s="253"/>
      <c r="J157" s="250"/>
      <c r="K157" s="250"/>
      <c r="L157" s="254"/>
      <c r="M157" s="255"/>
      <c r="N157" s="256"/>
      <c r="O157" s="256"/>
      <c r="P157" s="256"/>
      <c r="Q157" s="256"/>
      <c r="R157" s="256"/>
      <c r="S157" s="256"/>
      <c r="T157" s="257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T157" s="258" t="s">
        <v>200</v>
      </c>
      <c r="AU157" s="258" t="s">
        <v>82</v>
      </c>
      <c r="AV157" s="13" t="s">
        <v>80</v>
      </c>
      <c r="AW157" s="13" t="s">
        <v>30</v>
      </c>
      <c r="AX157" s="13" t="s">
        <v>73</v>
      </c>
      <c r="AY157" s="258" t="s">
        <v>189</v>
      </c>
    </row>
    <row r="158" s="13" customFormat="1">
      <c r="A158" s="13"/>
      <c r="B158" s="249"/>
      <c r="C158" s="250"/>
      <c r="D158" s="242" t="s">
        <v>200</v>
      </c>
      <c r="E158" s="251" t="s">
        <v>1</v>
      </c>
      <c r="F158" s="252" t="s">
        <v>1830</v>
      </c>
      <c r="G158" s="250"/>
      <c r="H158" s="251" t="s">
        <v>1</v>
      </c>
      <c r="I158" s="253"/>
      <c r="J158" s="250"/>
      <c r="K158" s="250"/>
      <c r="L158" s="254"/>
      <c r="M158" s="255"/>
      <c r="N158" s="256"/>
      <c r="O158" s="256"/>
      <c r="P158" s="256"/>
      <c r="Q158" s="256"/>
      <c r="R158" s="256"/>
      <c r="S158" s="256"/>
      <c r="T158" s="257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58" t="s">
        <v>200</v>
      </c>
      <c r="AU158" s="258" t="s">
        <v>82</v>
      </c>
      <c r="AV158" s="13" t="s">
        <v>80</v>
      </c>
      <c r="AW158" s="13" t="s">
        <v>30</v>
      </c>
      <c r="AX158" s="13" t="s">
        <v>73</v>
      </c>
      <c r="AY158" s="258" t="s">
        <v>189</v>
      </c>
    </row>
    <row r="159" s="14" customFormat="1">
      <c r="A159" s="14"/>
      <c r="B159" s="259"/>
      <c r="C159" s="260"/>
      <c r="D159" s="242" t="s">
        <v>200</v>
      </c>
      <c r="E159" s="261" t="s">
        <v>1</v>
      </c>
      <c r="F159" s="262" t="s">
        <v>6192</v>
      </c>
      <c r="G159" s="260"/>
      <c r="H159" s="263">
        <v>26</v>
      </c>
      <c r="I159" s="264"/>
      <c r="J159" s="260"/>
      <c r="K159" s="260"/>
      <c r="L159" s="265"/>
      <c r="M159" s="266"/>
      <c r="N159" s="267"/>
      <c r="O159" s="267"/>
      <c r="P159" s="267"/>
      <c r="Q159" s="267"/>
      <c r="R159" s="267"/>
      <c r="S159" s="267"/>
      <c r="T159" s="268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T159" s="269" t="s">
        <v>200</v>
      </c>
      <c r="AU159" s="269" t="s">
        <v>82</v>
      </c>
      <c r="AV159" s="14" t="s">
        <v>82</v>
      </c>
      <c r="AW159" s="14" t="s">
        <v>30</v>
      </c>
      <c r="AX159" s="14" t="s">
        <v>73</v>
      </c>
      <c r="AY159" s="269" t="s">
        <v>189</v>
      </c>
    </row>
    <row r="160" s="15" customFormat="1">
      <c r="A160" s="15"/>
      <c r="B160" s="270"/>
      <c r="C160" s="271"/>
      <c r="D160" s="242" t="s">
        <v>200</v>
      </c>
      <c r="E160" s="272" t="s">
        <v>1</v>
      </c>
      <c r="F160" s="273" t="s">
        <v>207</v>
      </c>
      <c r="G160" s="271"/>
      <c r="H160" s="274">
        <v>26</v>
      </c>
      <c r="I160" s="275"/>
      <c r="J160" s="271"/>
      <c r="K160" s="271"/>
      <c r="L160" s="276"/>
      <c r="M160" s="277"/>
      <c r="N160" s="278"/>
      <c r="O160" s="278"/>
      <c r="P160" s="278"/>
      <c r="Q160" s="278"/>
      <c r="R160" s="278"/>
      <c r="S160" s="278"/>
      <c r="T160" s="279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T160" s="280" t="s">
        <v>200</v>
      </c>
      <c r="AU160" s="280" t="s">
        <v>82</v>
      </c>
      <c r="AV160" s="15" t="s">
        <v>195</v>
      </c>
      <c r="AW160" s="15" t="s">
        <v>30</v>
      </c>
      <c r="AX160" s="15" t="s">
        <v>80</v>
      </c>
      <c r="AY160" s="280" t="s">
        <v>189</v>
      </c>
    </row>
    <row r="161" s="2" customFormat="1" ht="16.5" customHeight="1">
      <c r="A161" s="39"/>
      <c r="B161" s="40"/>
      <c r="C161" s="228" t="s">
        <v>241</v>
      </c>
      <c r="D161" s="228" t="s">
        <v>191</v>
      </c>
      <c r="E161" s="229" t="s">
        <v>1350</v>
      </c>
      <c r="F161" s="230" t="s">
        <v>1351</v>
      </c>
      <c r="G161" s="231" t="s">
        <v>194</v>
      </c>
      <c r="H161" s="232">
        <v>30.007000000000001</v>
      </c>
      <c r="I161" s="233"/>
      <c r="J161" s="234">
        <f>ROUND(I161*H161,2)</f>
        <v>0</v>
      </c>
      <c r="K161" s="235"/>
      <c r="L161" s="45"/>
      <c r="M161" s="236" t="s">
        <v>1</v>
      </c>
      <c r="N161" s="237" t="s">
        <v>38</v>
      </c>
      <c r="O161" s="92"/>
      <c r="P161" s="238">
        <f>O161*H161</f>
        <v>0</v>
      </c>
      <c r="Q161" s="238">
        <v>0</v>
      </c>
      <c r="R161" s="238">
        <f>Q161*H161</f>
        <v>0</v>
      </c>
      <c r="S161" s="238">
        <v>2</v>
      </c>
      <c r="T161" s="239">
        <f>S161*H161</f>
        <v>60.014000000000003</v>
      </c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R161" s="240" t="s">
        <v>195</v>
      </c>
      <c r="AT161" s="240" t="s">
        <v>191</v>
      </c>
      <c r="AU161" s="240" t="s">
        <v>82</v>
      </c>
      <c r="AY161" s="18" t="s">
        <v>189</v>
      </c>
      <c r="BE161" s="241">
        <f>IF(N161="základní",J161,0)</f>
        <v>0</v>
      </c>
      <c r="BF161" s="241">
        <f>IF(N161="snížená",J161,0)</f>
        <v>0</v>
      </c>
      <c r="BG161" s="241">
        <f>IF(N161="zákl. přenesená",J161,0)</f>
        <v>0</v>
      </c>
      <c r="BH161" s="241">
        <f>IF(N161="sníž. přenesená",J161,0)</f>
        <v>0</v>
      </c>
      <c r="BI161" s="241">
        <f>IF(N161="nulová",J161,0)</f>
        <v>0</v>
      </c>
      <c r="BJ161" s="18" t="s">
        <v>80</v>
      </c>
      <c r="BK161" s="241">
        <f>ROUND(I161*H161,2)</f>
        <v>0</v>
      </c>
      <c r="BL161" s="18" t="s">
        <v>195</v>
      </c>
      <c r="BM161" s="240" t="s">
        <v>6201</v>
      </c>
    </row>
    <row r="162" s="2" customFormat="1">
      <c r="A162" s="39"/>
      <c r="B162" s="40"/>
      <c r="C162" s="41"/>
      <c r="D162" s="242" t="s">
        <v>197</v>
      </c>
      <c r="E162" s="41"/>
      <c r="F162" s="243" t="s">
        <v>1353</v>
      </c>
      <c r="G162" s="41"/>
      <c r="H162" s="41"/>
      <c r="I162" s="244"/>
      <c r="J162" s="41"/>
      <c r="K162" s="41"/>
      <c r="L162" s="45"/>
      <c r="M162" s="245"/>
      <c r="N162" s="246"/>
      <c r="O162" s="92"/>
      <c r="P162" s="92"/>
      <c r="Q162" s="92"/>
      <c r="R162" s="92"/>
      <c r="S162" s="92"/>
      <c r="T162" s="93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T162" s="18" t="s">
        <v>197</v>
      </c>
      <c r="AU162" s="18" t="s">
        <v>82</v>
      </c>
    </row>
    <row r="163" s="2" customFormat="1">
      <c r="A163" s="39"/>
      <c r="B163" s="40"/>
      <c r="C163" s="41"/>
      <c r="D163" s="247" t="s">
        <v>198</v>
      </c>
      <c r="E163" s="41"/>
      <c r="F163" s="248" t="s">
        <v>1354</v>
      </c>
      <c r="G163" s="41"/>
      <c r="H163" s="41"/>
      <c r="I163" s="244"/>
      <c r="J163" s="41"/>
      <c r="K163" s="41"/>
      <c r="L163" s="45"/>
      <c r="M163" s="245"/>
      <c r="N163" s="246"/>
      <c r="O163" s="92"/>
      <c r="P163" s="92"/>
      <c r="Q163" s="92"/>
      <c r="R163" s="92"/>
      <c r="S163" s="92"/>
      <c r="T163" s="93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T163" s="18" t="s">
        <v>198</v>
      </c>
      <c r="AU163" s="18" t="s">
        <v>82</v>
      </c>
    </row>
    <row r="164" s="13" customFormat="1">
      <c r="A164" s="13"/>
      <c r="B164" s="249"/>
      <c r="C164" s="250"/>
      <c r="D164" s="242" t="s">
        <v>200</v>
      </c>
      <c r="E164" s="251" t="s">
        <v>1</v>
      </c>
      <c r="F164" s="252" t="s">
        <v>6202</v>
      </c>
      <c r="G164" s="250"/>
      <c r="H164" s="251" t="s">
        <v>1</v>
      </c>
      <c r="I164" s="253"/>
      <c r="J164" s="250"/>
      <c r="K164" s="250"/>
      <c r="L164" s="254"/>
      <c r="M164" s="255"/>
      <c r="N164" s="256"/>
      <c r="O164" s="256"/>
      <c r="P164" s="256"/>
      <c r="Q164" s="256"/>
      <c r="R164" s="256"/>
      <c r="S164" s="256"/>
      <c r="T164" s="257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58" t="s">
        <v>200</v>
      </c>
      <c r="AU164" s="258" t="s">
        <v>82</v>
      </c>
      <c r="AV164" s="13" t="s">
        <v>80</v>
      </c>
      <c r="AW164" s="13" t="s">
        <v>30</v>
      </c>
      <c r="AX164" s="13" t="s">
        <v>73</v>
      </c>
      <c r="AY164" s="258" t="s">
        <v>189</v>
      </c>
    </row>
    <row r="165" s="14" customFormat="1">
      <c r="A165" s="14"/>
      <c r="B165" s="259"/>
      <c r="C165" s="260"/>
      <c r="D165" s="242" t="s">
        <v>200</v>
      </c>
      <c r="E165" s="261" t="s">
        <v>1</v>
      </c>
      <c r="F165" s="262" t="s">
        <v>6203</v>
      </c>
      <c r="G165" s="260"/>
      <c r="H165" s="263">
        <v>30.007000000000001</v>
      </c>
      <c r="I165" s="264"/>
      <c r="J165" s="260"/>
      <c r="K165" s="260"/>
      <c r="L165" s="265"/>
      <c r="M165" s="266"/>
      <c r="N165" s="267"/>
      <c r="O165" s="267"/>
      <c r="P165" s="267"/>
      <c r="Q165" s="267"/>
      <c r="R165" s="267"/>
      <c r="S165" s="267"/>
      <c r="T165" s="268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T165" s="269" t="s">
        <v>200</v>
      </c>
      <c r="AU165" s="269" t="s">
        <v>82</v>
      </c>
      <c r="AV165" s="14" t="s">
        <v>82</v>
      </c>
      <c r="AW165" s="14" t="s">
        <v>30</v>
      </c>
      <c r="AX165" s="14" t="s">
        <v>73</v>
      </c>
      <c r="AY165" s="269" t="s">
        <v>189</v>
      </c>
    </row>
    <row r="166" s="15" customFormat="1">
      <c r="A166" s="15"/>
      <c r="B166" s="270"/>
      <c r="C166" s="271"/>
      <c r="D166" s="242" t="s">
        <v>200</v>
      </c>
      <c r="E166" s="272" t="s">
        <v>1</v>
      </c>
      <c r="F166" s="273" t="s">
        <v>207</v>
      </c>
      <c r="G166" s="271"/>
      <c r="H166" s="274">
        <v>30.007000000000001</v>
      </c>
      <c r="I166" s="275"/>
      <c r="J166" s="271"/>
      <c r="K166" s="271"/>
      <c r="L166" s="276"/>
      <c r="M166" s="277"/>
      <c r="N166" s="278"/>
      <c r="O166" s="278"/>
      <c r="P166" s="278"/>
      <c r="Q166" s="278"/>
      <c r="R166" s="278"/>
      <c r="S166" s="278"/>
      <c r="T166" s="279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T166" s="280" t="s">
        <v>200</v>
      </c>
      <c r="AU166" s="280" t="s">
        <v>82</v>
      </c>
      <c r="AV166" s="15" t="s">
        <v>195</v>
      </c>
      <c r="AW166" s="15" t="s">
        <v>30</v>
      </c>
      <c r="AX166" s="15" t="s">
        <v>80</v>
      </c>
      <c r="AY166" s="280" t="s">
        <v>189</v>
      </c>
    </row>
    <row r="167" s="2" customFormat="1" ht="24.15" customHeight="1">
      <c r="A167" s="39"/>
      <c r="B167" s="40"/>
      <c r="C167" s="228" t="s">
        <v>247</v>
      </c>
      <c r="D167" s="228" t="s">
        <v>191</v>
      </c>
      <c r="E167" s="229" t="s">
        <v>6204</v>
      </c>
      <c r="F167" s="230" t="s">
        <v>6205</v>
      </c>
      <c r="G167" s="231" t="s">
        <v>466</v>
      </c>
      <c r="H167" s="232">
        <v>0.59999999999999998</v>
      </c>
      <c r="I167" s="233"/>
      <c r="J167" s="234">
        <f>ROUND(I167*H167,2)</f>
        <v>0</v>
      </c>
      <c r="K167" s="235"/>
      <c r="L167" s="45"/>
      <c r="M167" s="236" t="s">
        <v>1</v>
      </c>
      <c r="N167" s="237" t="s">
        <v>38</v>
      </c>
      <c r="O167" s="92"/>
      <c r="P167" s="238">
        <f>O167*H167</f>
        <v>0</v>
      </c>
      <c r="Q167" s="238">
        <v>0.0039519999999999998</v>
      </c>
      <c r="R167" s="238">
        <f>Q167*H167</f>
        <v>0.0023712</v>
      </c>
      <c r="S167" s="238">
        <v>0.16</v>
      </c>
      <c r="T167" s="239">
        <f>S167*H167</f>
        <v>0.096000000000000002</v>
      </c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R167" s="240" t="s">
        <v>195</v>
      </c>
      <c r="AT167" s="240" t="s">
        <v>191</v>
      </c>
      <c r="AU167" s="240" t="s">
        <v>82</v>
      </c>
      <c r="AY167" s="18" t="s">
        <v>189</v>
      </c>
      <c r="BE167" s="241">
        <f>IF(N167="základní",J167,0)</f>
        <v>0</v>
      </c>
      <c r="BF167" s="241">
        <f>IF(N167="snížená",J167,0)</f>
        <v>0</v>
      </c>
      <c r="BG167" s="241">
        <f>IF(N167="zákl. přenesená",J167,0)</f>
        <v>0</v>
      </c>
      <c r="BH167" s="241">
        <f>IF(N167="sníž. přenesená",J167,0)</f>
        <v>0</v>
      </c>
      <c r="BI167" s="241">
        <f>IF(N167="nulová",J167,0)</f>
        <v>0</v>
      </c>
      <c r="BJ167" s="18" t="s">
        <v>80</v>
      </c>
      <c r="BK167" s="241">
        <f>ROUND(I167*H167,2)</f>
        <v>0</v>
      </c>
      <c r="BL167" s="18" t="s">
        <v>195</v>
      </c>
      <c r="BM167" s="240" t="s">
        <v>6206</v>
      </c>
    </row>
    <row r="168" s="2" customFormat="1">
      <c r="A168" s="39"/>
      <c r="B168" s="40"/>
      <c r="C168" s="41"/>
      <c r="D168" s="242" t="s">
        <v>197</v>
      </c>
      <c r="E168" s="41"/>
      <c r="F168" s="243" t="s">
        <v>6205</v>
      </c>
      <c r="G168" s="41"/>
      <c r="H168" s="41"/>
      <c r="I168" s="244"/>
      <c r="J168" s="41"/>
      <c r="K168" s="41"/>
      <c r="L168" s="45"/>
      <c r="M168" s="245"/>
      <c r="N168" s="246"/>
      <c r="O168" s="92"/>
      <c r="P168" s="92"/>
      <c r="Q168" s="92"/>
      <c r="R168" s="92"/>
      <c r="S168" s="92"/>
      <c r="T168" s="93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T168" s="18" t="s">
        <v>197</v>
      </c>
      <c r="AU168" s="18" t="s">
        <v>82</v>
      </c>
    </row>
    <row r="169" s="2" customFormat="1">
      <c r="A169" s="39"/>
      <c r="B169" s="40"/>
      <c r="C169" s="41"/>
      <c r="D169" s="247" t="s">
        <v>198</v>
      </c>
      <c r="E169" s="41"/>
      <c r="F169" s="248" t="s">
        <v>6207</v>
      </c>
      <c r="G169" s="41"/>
      <c r="H169" s="41"/>
      <c r="I169" s="244"/>
      <c r="J169" s="41"/>
      <c r="K169" s="41"/>
      <c r="L169" s="45"/>
      <c r="M169" s="245"/>
      <c r="N169" s="246"/>
      <c r="O169" s="92"/>
      <c r="P169" s="92"/>
      <c r="Q169" s="92"/>
      <c r="R169" s="92"/>
      <c r="S169" s="92"/>
      <c r="T169" s="93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T169" s="18" t="s">
        <v>198</v>
      </c>
      <c r="AU169" s="18" t="s">
        <v>82</v>
      </c>
    </row>
    <row r="170" s="13" customFormat="1">
      <c r="A170" s="13"/>
      <c r="B170" s="249"/>
      <c r="C170" s="250"/>
      <c r="D170" s="242" t="s">
        <v>200</v>
      </c>
      <c r="E170" s="251" t="s">
        <v>1</v>
      </c>
      <c r="F170" s="252" t="s">
        <v>6208</v>
      </c>
      <c r="G170" s="250"/>
      <c r="H170" s="251" t="s">
        <v>1</v>
      </c>
      <c r="I170" s="253"/>
      <c r="J170" s="250"/>
      <c r="K170" s="250"/>
      <c r="L170" s="254"/>
      <c r="M170" s="255"/>
      <c r="N170" s="256"/>
      <c r="O170" s="256"/>
      <c r="P170" s="256"/>
      <c r="Q170" s="256"/>
      <c r="R170" s="256"/>
      <c r="S170" s="256"/>
      <c r="T170" s="257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T170" s="258" t="s">
        <v>200</v>
      </c>
      <c r="AU170" s="258" t="s">
        <v>82</v>
      </c>
      <c r="AV170" s="13" t="s">
        <v>80</v>
      </c>
      <c r="AW170" s="13" t="s">
        <v>30</v>
      </c>
      <c r="AX170" s="13" t="s">
        <v>73</v>
      </c>
      <c r="AY170" s="258" t="s">
        <v>189</v>
      </c>
    </row>
    <row r="171" s="14" customFormat="1">
      <c r="A171" s="14"/>
      <c r="B171" s="259"/>
      <c r="C171" s="260"/>
      <c r="D171" s="242" t="s">
        <v>200</v>
      </c>
      <c r="E171" s="261" t="s">
        <v>1</v>
      </c>
      <c r="F171" s="262" t="s">
        <v>6209</v>
      </c>
      <c r="G171" s="260"/>
      <c r="H171" s="263">
        <v>0.59999999999999998</v>
      </c>
      <c r="I171" s="264"/>
      <c r="J171" s="260"/>
      <c r="K171" s="260"/>
      <c r="L171" s="265"/>
      <c r="M171" s="266"/>
      <c r="N171" s="267"/>
      <c r="O171" s="267"/>
      <c r="P171" s="267"/>
      <c r="Q171" s="267"/>
      <c r="R171" s="267"/>
      <c r="S171" s="267"/>
      <c r="T171" s="268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T171" s="269" t="s">
        <v>200</v>
      </c>
      <c r="AU171" s="269" t="s">
        <v>82</v>
      </c>
      <c r="AV171" s="14" t="s">
        <v>82</v>
      </c>
      <c r="AW171" s="14" t="s">
        <v>30</v>
      </c>
      <c r="AX171" s="14" t="s">
        <v>80</v>
      </c>
      <c r="AY171" s="269" t="s">
        <v>189</v>
      </c>
    </row>
    <row r="172" s="2" customFormat="1" ht="33" customHeight="1">
      <c r="A172" s="39"/>
      <c r="B172" s="40"/>
      <c r="C172" s="228" t="s">
        <v>253</v>
      </c>
      <c r="D172" s="228" t="s">
        <v>191</v>
      </c>
      <c r="E172" s="229" t="s">
        <v>6210</v>
      </c>
      <c r="F172" s="230" t="s">
        <v>6211</v>
      </c>
      <c r="G172" s="231" t="s">
        <v>194</v>
      </c>
      <c r="H172" s="232">
        <v>251.26900000000001</v>
      </c>
      <c r="I172" s="233"/>
      <c r="J172" s="234">
        <f>ROUND(I172*H172,2)</f>
        <v>0</v>
      </c>
      <c r="K172" s="235"/>
      <c r="L172" s="45"/>
      <c r="M172" s="236" t="s">
        <v>1</v>
      </c>
      <c r="N172" s="237" t="s">
        <v>38</v>
      </c>
      <c r="O172" s="92"/>
      <c r="P172" s="238">
        <f>O172*H172</f>
        <v>0</v>
      </c>
      <c r="Q172" s="238">
        <v>0</v>
      </c>
      <c r="R172" s="238">
        <f>Q172*H172</f>
        <v>0</v>
      </c>
      <c r="S172" s="238">
        <v>0.56999999999999995</v>
      </c>
      <c r="T172" s="239">
        <f>S172*H172</f>
        <v>143.22333</v>
      </c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R172" s="240" t="s">
        <v>195</v>
      </c>
      <c r="AT172" s="240" t="s">
        <v>191</v>
      </c>
      <c r="AU172" s="240" t="s">
        <v>82</v>
      </c>
      <c r="AY172" s="18" t="s">
        <v>189</v>
      </c>
      <c r="BE172" s="241">
        <f>IF(N172="základní",J172,0)</f>
        <v>0</v>
      </c>
      <c r="BF172" s="241">
        <f>IF(N172="snížená",J172,0)</f>
        <v>0</v>
      </c>
      <c r="BG172" s="241">
        <f>IF(N172="zákl. přenesená",J172,0)</f>
        <v>0</v>
      </c>
      <c r="BH172" s="241">
        <f>IF(N172="sníž. přenesená",J172,0)</f>
        <v>0</v>
      </c>
      <c r="BI172" s="241">
        <f>IF(N172="nulová",J172,0)</f>
        <v>0</v>
      </c>
      <c r="BJ172" s="18" t="s">
        <v>80</v>
      </c>
      <c r="BK172" s="241">
        <f>ROUND(I172*H172,2)</f>
        <v>0</v>
      </c>
      <c r="BL172" s="18" t="s">
        <v>195</v>
      </c>
      <c r="BM172" s="240" t="s">
        <v>6212</v>
      </c>
    </row>
    <row r="173" s="2" customFormat="1">
      <c r="A173" s="39"/>
      <c r="B173" s="40"/>
      <c r="C173" s="41"/>
      <c r="D173" s="242" t="s">
        <v>197</v>
      </c>
      <c r="E173" s="41"/>
      <c r="F173" s="243" t="s">
        <v>6211</v>
      </c>
      <c r="G173" s="41"/>
      <c r="H173" s="41"/>
      <c r="I173" s="244"/>
      <c r="J173" s="41"/>
      <c r="K173" s="41"/>
      <c r="L173" s="45"/>
      <c r="M173" s="245"/>
      <c r="N173" s="246"/>
      <c r="O173" s="92"/>
      <c r="P173" s="92"/>
      <c r="Q173" s="92"/>
      <c r="R173" s="92"/>
      <c r="S173" s="92"/>
      <c r="T173" s="93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T173" s="18" t="s">
        <v>197</v>
      </c>
      <c r="AU173" s="18" t="s">
        <v>82</v>
      </c>
    </row>
    <row r="174" s="2" customFormat="1">
      <c r="A174" s="39"/>
      <c r="B174" s="40"/>
      <c r="C174" s="41"/>
      <c r="D174" s="247" t="s">
        <v>198</v>
      </c>
      <c r="E174" s="41"/>
      <c r="F174" s="248" t="s">
        <v>6213</v>
      </c>
      <c r="G174" s="41"/>
      <c r="H174" s="41"/>
      <c r="I174" s="244"/>
      <c r="J174" s="41"/>
      <c r="K174" s="41"/>
      <c r="L174" s="45"/>
      <c r="M174" s="245"/>
      <c r="N174" s="246"/>
      <c r="O174" s="92"/>
      <c r="P174" s="92"/>
      <c r="Q174" s="92"/>
      <c r="R174" s="92"/>
      <c r="S174" s="92"/>
      <c r="T174" s="93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T174" s="18" t="s">
        <v>198</v>
      </c>
      <c r="AU174" s="18" t="s">
        <v>82</v>
      </c>
    </row>
    <row r="175" s="13" customFormat="1">
      <c r="A175" s="13"/>
      <c r="B175" s="249"/>
      <c r="C175" s="250"/>
      <c r="D175" s="242" t="s">
        <v>200</v>
      </c>
      <c r="E175" s="251" t="s">
        <v>1</v>
      </c>
      <c r="F175" s="252" t="s">
        <v>6214</v>
      </c>
      <c r="G175" s="250"/>
      <c r="H175" s="251" t="s">
        <v>1</v>
      </c>
      <c r="I175" s="253"/>
      <c r="J175" s="250"/>
      <c r="K175" s="250"/>
      <c r="L175" s="254"/>
      <c r="M175" s="255"/>
      <c r="N175" s="256"/>
      <c r="O175" s="256"/>
      <c r="P175" s="256"/>
      <c r="Q175" s="256"/>
      <c r="R175" s="256"/>
      <c r="S175" s="256"/>
      <c r="T175" s="257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258" t="s">
        <v>200</v>
      </c>
      <c r="AU175" s="258" t="s">
        <v>82</v>
      </c>
      <c r="AV175" s="13" t="s">
        <v>80</v>
      </c>
      <c r="AW175" s="13" t="s">
        <v>30</v>
      </c>
      <c r="AX175" s="13" t="s">
        <v>73</v>
      </c>
      <c r="AY175" s="258" t="s">
        <v>189</v>
      </c>
    </row>
    <row r="176" s="14" customFormat="1">
      <c r="A176" s="14"/>
      <c r="B176" s="259"/>
      <c r="C176" s="260"/>
      <c r="D176" s="242" t="s">
        <v>200</v>
      </c>
      <c r="E176" s="261" t="s">
        <v>1</v>
      </c>
      <c r="F176" s="262" t="s">
        <v>6215</v>
      </c>
      <c r="G176" s="260"/>
      <c r="H176" s="263">
        <v>147.04499999999999</v>
      </c>
      <c r="I176" s="264"/>
      <c r="J176" s="260"/>
      <c r="K176" s="260"/>
      <c r="L176" s="265"/>
      <c r="M176" s="266"/>
      <c r="N176" s="267"/>
      <c r="O176" s="267"/>
      <c r="P176" s="267"/>
      <c r="Q176" s="267"/>
      <c r="R176" s="267"/>
      <c r="S176" s="267"/>
      <c r="T176" s="268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T176" s="269" t="s">
        <v>200</v>
      </c>
      <c r="AU176" s="269" t="s">
        <v>82</v>
      </c>
      <c r="AV176" s="14" t="s">
        <v>82</v>
      </c>
      <c r="AW176" s="14" t="s">
        <v>30</v>
      </c>
      <c r="AX176" s="14" t="s">
        <v>73</v>
      </c>
      <c r="AY176" s="269" t="s">
        <v>189</v>
      </c>
    </row>
    <row r="177" s="13" customFormat="1">
      <c r="A177" s="13"/>
      <c r="B177" s="249"/>
      <c r="C177" s="250"/>
      <c r="D177" s="242" t="s">
        <v>200</v>
      </c>
      <c r="E177" s="251" t="s">
        <v>1</v>
      </c>
      <c r="F177" s="252" t="s">
        <v>6216</v>
      </c>
      <c r="G177" s="250"/>
      <c r="H177" s="251" t="s">
        <v>1</v>
      </c>
      <c r="I177" s="253"/>
      <c r="J177" s="250"/>
      <c r="K177" s="250"/>
      <c r="L177" s="254"/>
      <c r="M177" s="255"/>
      <c r="N177" s="256"/>
      <c r="O177" s="256"/>
      <c r="P177" s="256"/>
      <c r="Q177" s="256"/>
      <c r="R177" s="256"/>
      <c r="S177" s="256"/>
      <c r="T177" s="257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58" t="s">
        <v>200</v>
      </c>
      <c r="AU177" s="258" t="s">
        <v>82</v>
      </c>
      <c r="AV177" s="13" t="s">
        <v>80</v>
      </c>
      <c r="AW177" s="13" t="s">
        <v>30</v>
      </c>
      <c r="AX177" s="13" t="s">
        <v>73</v>
      </c>
      <c r="AY177" s="258" t="s">
        <v>189</v>
      </c>
    </row>
    <row r="178" s="14" customFormat="1">
      <c r="A178" s="14"/>
      <c r="B178" s="259"/>
      <c r="C178" s="260"/>
      <c r="D178" s="242" t="s">
        <v>200</v>
      </c>
      <c r="E178" s="261" t="s">
        <v>1</v>
      </c>
      <c r="F178" s="262" t="s">
        <v>6217</v>
      </c>
      <c r="G178" s="260"/>
      <c r="H178" s="263">
        <v>104.224</v>
      </c>
      <c r="I178" s="264"/>
      <c r="J178" s="260"/>
      <c r="K178" s="260"/>
      <c r="L178" s="265"/>
      <c r="M178" s="266"/>
      <c r="N178" s="267"/>
      <c r="O178" s="267"/>
      <c r="P178" s="267"/>
      <c r="Q178" s="267"/>
      <c r="R178" s="267"/>
      <c r="S178" s="267"/>
      <c r="T178" s="268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T178" s="269" t="s">
        <v>200</v>
      </c>
      <c r="AU178" s="269" t="s">
        <v>82</v>
      </c>
      <c r="AV178" s="14" t="s">
        <v>82</v>
      </c>
      <c r="AW178" s="14" t="s">
        <v>30</v>
      </c>
      <c r="AX178" s="14" t="s">
        <v>73</v>
      </c>
      <c r="AY178" s="269" t="s">
        <v>189</v>
      </c>
    </row>
    <row r="179" s="15" customFormat="1">
      <c r="A179" s="15"/>
      <c r="B179" s="270"/>
      <c r="C179" s="271"/>
      <c r="D179" s="242" t="s">
        <v>200</v>
      </c>
      <c r="E179" s="272" t="s">
        <v>1</v>
      </c>
      <c r="F179" s="273" t="s">
        <v>207</v>
      </c>
      <c r="G179" s="271"/>
      <c r="H179" s="274">
        <v>251.26900000000001</v>
      </c>
      <c r="I179" s="275"/>
      <c r="J179" s="271"/>
      <c r="K179" s="271"/>
      <c r="L179" s="276"/>
      <c r="M179" s="277"/>
      <c r="N179" s="278"/>
      <c r="O179" s="278"/>
      <c r="P179" s="278"/>
      <c r="Q179" s="278"/>
      <c r="R179" s="278"/>
      <c r="S179" s="278"/>
      <c r="T179" s="279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T179" s="280" t="s">
        <v>200</v>
      </c>
      <c r="AU179" s="280" t="s">
        <v>82</v>
      </c>
      <c r="AV179" s="15" t="s">
        <v>195</v>
      </c>
      <c r="AW179" s="15" t="s">
        <v>30</v>
      </c>
      <c r="AX179" s="15" t="s">
        <v>80</v>
      </c>
      <c r="AY179" s="280" t="s">
        <v>189</v>
      </c>
    </row>
    <row r="180" s="12" customFormat="1" ht="22.8" customHeight="1">
      <c r="A180" s="12"/>
      <c r="B180" s="212"/>
      <c r="C180" s="213"/>
      <c r="D180" s="214" t="s">
        <v>72</v>
      </c>
      <c r="E180" s="226" t="s">
        <v>1910</v>
      </c>
      <c r="F180" s="226" t="s">
        <v>1911</v>
      </c>
      <c r="G180" s="213"/>
      <c r="H180" s="213"/>
      <c r="I180" s="216"/>
      <c r="J180" s="227">
        <f>BK180</f>
        <v>0</v>
      </c>
      <c r="K180" s="213"/>
      <c r="L180" s="218"/>
      <c r="M180" s="219"/>
      <c r="N180" s="220"/>
      <c r="O180" s="220"/>
      <c r="P180" s="221">
        <f>SUM(P181:P200)</f>
        <v>0</v>
      </c>
      <c r="Q180" s="220"/>
      <c r="R180" s="221">
        <f>SUM(R181:R200)</f>
        <v>0</v>
      </c>
      <c r="S180" s="220"/>
      <c r="T180" s="222">
        <f>SUM(T181:T200)</f>
        <v>0</v>
      </c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R180" s="223" t="s">
        <v>80</v>
      </c>
      <c r="AT180" s="224" t="s">
        <v>72</v>
      </c>
      <c r="AU180" s="224" t="s">
        <v>80</v>
      </c>
      <c r="AY180" s="223" t="s">
        <v>189</v>
      </c>
      <c r="BK180" s="225">
        <f>SUM(BK181:BK200)</f>
        <v>0</v>
      </c>
    </row>
    <row r="181" s="2" customFormat="1" ht="33" customHeight="1">
      <c r="A181" s="39"/>
      <c r="B181" s="40"/>
      <c r="C181" s="228" t="s">
        <v>261</v>
      </c>
      <c r="D181" s="228" t="s">
        <v>191</v>
      </c>
      <c r="E181" s="229" t="s">
        <v>6218</v>
      </c>
      <c r="F181" s="230" t="s">
        <v>6219</v>
      </c>
      <c r="G181" s="231" t="s">
        <v>256</v>
      </c>
      <c r="H181" s="232">
        <v>203.333</v>
      </c>
      <c r="I181" s="233"/>
      <c r="J181" s="234">
        <f>ROUND(I181*H181,2)</f>
        <v>0</v>
      </c>
      <c r="K181" s="235"/>
      <c r="L181" s="45"/>
      <c r="M181" s="236" t="s">
        <v>1</v>
      </c>
      <c r="N181" s="237" t="s">
        <v>38</v>
      </c>
      <c r="O181" s="92"/>
      <c r="P181" s="238">
        <f>O181*H181</f>
        <v>0</v>
      </c>
      <c r="Q181" s="238">
        <v>0</v>
      </c>
      <c r="R181" s="238">
        <f>Q181*H181</f>
        <v>0</v>
      </c>
      <c r="S181" s="238">
        <v>0</v>
      </c>
      <c r="T181" s="239">
        <f>S181*H181</f>
        <v>0</v>
      </c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R181" s="240" t="s">
        <v>195</v>
      </c>
      <c r="AT181" s="240" t="s">
        <v>191</v>
      </c>
      <c r="AU181" s="240" t="s">
        <v>82</v>
      </c>
      <c r="AY181" s="18" t="s">
        <v>189</v>
      </c>
      <c r="BE181" s="241">
        <f>IF(N181="základní",J181,0)</f>
        <v>0</v>
      </c>
      <c r="BF181" s="241">
        <f>IF(N181="snížená",J181,0)</f>
        <v>0</v>
      </c>
      <c r="BG181" s="241">
        <f>IF(N181="zákl. přenesená",J181,0)</f>
        <v>0</v>
      </c>
      <c r="BH181" s="241">
        <f>IF(N181="sníž. přenesená",J181,0)</f>
        <v>0</v>
      </c>
      <c r="BI181" s="241">
        <f>IF(N181="nulová",J181,0)</f>
        <v>0</v>
      </c>
      <c r="BJ181" s="18" t="s">
        <v>80</v>
      </c>
      <c r="BK181" s="241">
        <f>ROUND(I181*H181,2)</f>
        <v>0</v>
      </c>
      <c r="BL181" s="18" t="s">
        <v>195</v>
      </c>
      <c r="BM181" s="240" t="s">
        <v>6220</v>
      </c>
    </row>
    <row r="182" s="2" customFormat="1">
      <c r="A182" s="39"/>
      <c r="B182" s="40"/>
      <c r="C182" s="41"/>
      <c r="D182" s="242" t="s">
        <v>197</v>
      </c>
      <c r="E182" s="41"/>
      <c r="F182" s="243" t="s">
        <v>6219</v>
      </c>
      <c r="G182" s="41"/>
      <c r="H182" s="41"/>
      <c r="I182" s="244"/>
      <c r="J182" s="41"/>
      <c r="K182" s="41"/>
      <c r="L182" s="45"/>
      <c r="M182" s="245"/>
      <c r="N182" s="246"/>
      <c r="O182" s="92"/>
      <c r="P182" s="92"/>
      <c r="Q182" s="92"/>
      <c r="R182" s="92"/>
      <c r="S182" s="92"/>
      <c r="T182" s="93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T182" s="18" t="s">
        <v>197</v>
      </c>
      <c r="AU182" s="18" t="s">
        <v>82</v>
      </c>
    </row>
    <row r="183" s="2" customFormat="1">
      <c r="A183" s="39"/>
      <c r="B183" s="40"/>
      <c r="C183" s="41"/>
      <c r="D183" s="247" t="s">
        <v>198</v>
      </c>
      <c r="E183" s="41"/>
      <c r="F183" s="248" t="s">
        <v>6221</v>
      </c>
      <c r="G183" s="41"/>
      <c r="H183" s="41"/>
      <c r="I183" s="244"/>
      <c r="J183" s="41"/>
      <c r="K183" s="41"/>
      <c r="L183" s="45"/>
      <c r="M183" s="245"/>
      <c r="N183" s="246"/>
      <c r="O183" s="92"/>
      <c r="P183" s="92"/>
      <c r="Q183" s="92"/>
      <c r="R183" s="92"/>
      <c r="S183" s="92"/>
      <c r="T183" s="93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T183" s="18" t="s">
        <v>198</v>
      </c>
      <c r="AU183" s="18" t="s">
        <v>82</v>
      </c>
    </row>
    <row r="184" s="2" customFormat="1" ht="24.15" customHeight="1">
      <c r="A184" s="39"/>
      <c r="B184" s="40"/>
      <c r="C184" s="228" t="s">
        <v>266</v>
      </c>
      <c r="D184" s="228" t="s">
        <v>191</v>
      </c>
      <c r="E184" s="229" t="s">
        <v>1919</v>
      </c>
      <c r="F184" s="230" t="s">
        <v>1920</v>
      </c>
      <c r="G184" s="231" t="s">
        <v>256</v>
      </c>
      <c r="H184" s="232">
        <v>203.333</v>
      </c>
      <c r="I184" s="233"/>
      <c r="J184" s="234">
        <f>ROUND(I184*H184,2)</f>
        <v>0</v>
      </c>
      <c r="K184" s="235"/>
      <c r="L184" s="45"/>
      <c r="M184" s="236" t="s">
        <v>1</v>
      </c>
      <c r="N184" s="237" t="s">
        <v>38</v>
      </c>
      <c r="O184" s="92"/>
      <c r="P184" s="238">
        <f>O184*H184</f>
        <v>0</v>
      </c>
      <c r="Q184" s="238">
        <v>0</v>
      </c>
      <c r="R184" s="238">
        <f>Q184*H184</f>
        <v>0</v>
      </c>
      <c r="S184" s="238">
        <v>0</v>
      </c>
      <c r="T184" s="239">
        <f>S184*H184</f>
        <v>0</v>
      </c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R184" s="240" t="s">
        <v>195</v>
      </c>
      <c r="AT184" s="240" t="s">
        <v>191</v>
      </c>
      <c r="AU184" s="240" t="s">
        <v>82</v>
      </c>
      <c r="AY184" s="18" t="s">
        <v>189</v>
      </c>
      <c r="BE184" s="241">
        <f>IF(N184="základní",J184,0)</f>
        <v>0</v>
      </c>
      <c r="BF184" s="241">
        <f>IF(N184="snížená",J184,0)</f>
        <v>0</v>
      </c>
      <c r="BG184" s="241">
        <f>IF(N184="zákl. přenesená",J184,0)</f>
        <v>0</v>
      </c>
      <c r="BH184" s="241">
        <f>IF(N184="sníž. přenesená",J184,0)</f>
        <v>0</v>
      </c>
      <c r="BI184" s="241">
        <f>IF(N184="nulová",J184,0)</f>
        <v>0</v>
      </c>
      <c r="BJ184" s="18" t="s">
        <v>80</v>
      </c>
      <c r="BK184" s="241">
        <f>ROUND(I184*H184,2)</f>
        <v>0</v>
      </c>
      <c r="BL184" s="18" t="s">
        <v>195</v>
      </c>
      <c r="BM184" s="240" t="s">
        <v>6222</v>
      </c>
    </row>
    <row r="185" s="2" customFormat="1">
      <c r="A185" s="39"/>
      <c r="B185" s="40"/>
      <c r="C185" s="41"/>
      <c r="D185" s="242" t="s">
        <v>197</v>
      </c>
      <c r="E185" s="41"/>
      <c r="F185" s="243" t="s">
        <v>6223</v>
      </c>
      <c r="G185" s="41"/>
      <c r="H185" s="41"/>
      <c r="I185" s="244"/>
      <c r="J185" s="41"/>
      <c r="K185" s="41"/>
      <c r="L185" s="45"/>
      <c r="M185" s="245"/>
      <c r="N185" s="246"/>
      <c r="O185" s="92"/>
      <c r="P185" s="92"/>
      <c r="Q185" s="92"/>
      <c r="R185" s="92"/>
      <c r="S185" s="92"/>
      <c r="T185" s="93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T185" s="18" t="s">
        <v>197</v>
      </c>
      <c r="AU185" s="18" t="s">
        <v>82</v>
      </c>
    </row>
    <row r="186" s="2" customFormat="1">
      <c r="A186" s="39"/>
      <c r="B186" s="40"/>
      <c r="C186" s="41"/>
      <c r="D186" s="247" t="s">
        <v>198</v>
      </c>
      <c r="E186" s="41"/>
      <c r="F186" s="248" t="s">
        <v>1922</v>
      </c>
      <c r="G186" s="41"/>
      <c r="H186" s="41"/>
      <c r="I186" s="244"/>
      <c r="J186" s="41"/>
      <c r="K186" s="41"/>
      <c r="L186" s="45"/>
      <c r="M186" s="245"/>
      <c r="N186" s="246"/>
      <c r="O186" s="92"/>
      <c r="P186" s="92"/>
      <c r="Q186" s="92"/>
      <c r="R186" s="92"/>
      <c r="S186" s="92"/>
      <c r="T186" s="93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T186" s="18" t="s">
        <v>198</v>
      </c>
      <c r="AU186" s="18" t="s">
        <v>82</v>
      </c>
    </row>
    <row r="187" s="2" customFormat="1" ht="44.25" customHeight="1">
      <c r="A187" s="39"/>
      <c r="B187" s="40"/>
      <c r="C187" s="228" t="s">
        <v>272</v>
      </c>
      <c r="D187" s="228" t="s">
        <v>191</v>
      </c>
      <c r="E187" s="229" t="s">
        <v>1924</v>
      </c>
      <c r="F187" s="230" t="s">
        <v>6224</v>
      </c>
      <c r="G187" s="231" t="s">
        <v>256</v>
      </c>
      <c r="H187" s="232">
        <v>5169.8400000000001</v>
      </c>
      <c r="I187" s="233"/>
      <c r="J187" s="234">
        <f>ROUND(I187*H187,2)</f>
        <v>0</v>
      </c>
      <c r="K187" s="235"/>
      <c r="L187" s="45"/>
      <c r="M187" s="236" t="s">
        <v>1</v>
      </c>
      <c r="N187" s="237" t="s">
        <v>38</v>
      </c>
      <c r="O187" s="92"/>
      <c r="P187" s="238">
        <f>O187*H187</f>
        <v>0</v>
      </c>
      <c r="Q187" s="238">
        <v>0</v>
      </c>
      <c r="R187" s="238">
        <f>Q187*H187</f>
        <v>0</v>
      </c>
      <c r="S187" s="238">
        <v>0</v>
      </c>
      <c r="T187" s="239">
        <f>S187*H187</f>
        <v>0</v>
      </c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R187" s="240" t="s">
        <v>195</v>
      </c>
      <c r="AT187" s="240" t="s">
        <v>191</v>
      </c>
      <c r="AU187" s="240" t="s">
        <v>82</v>
      </c>
      <c r="AY187" s="18" t="s">
        <v>189</v>
      </c>
      <c r="BE187" s="241">
        <f>IF(N187="základní",J187,0)</f>
        <v>0</v>
      </c>
      <c r="BF187" s="241">
        <f>IF(N187="snížená",J187,0)</f>
        <v>0</v>
      </c>
      <c r="BG187" s="241">
        <f>IF(N187="zákl. přenesená",J187,0)</f>
        <v>0</v>
      </c>
      <c r="BH187" s="241">
        <f>IF(N187="sníž. přenesená",J187,0)</f>
        <v>0</v>
      </c>
      <c r="BI187" s="241">
        <f>IF(N187="nulová",J187,0)</f>
        <v>0</v>
      </c>
      <c r="BJ187" s="18" t="s">
        <v>80</v>
      </c>
      <c r="BK187" s="241">
        <f>ROUND(I187*H187,2)</f>
        <v>0</v>
      </c>
      <c r="BL187" s="18" t="s">
        <v>195</v>
      </c>
      <c r="BM187" s="240" t="s">
        <v>6225</v>
      </c>
    </row>
    <row r="188" s="2" customFormat="1">
      <c r="A188" s="39"/>
      <c r="B188" s="40"/>
      <c r="C188" s="41"/>
      <c r="D188" s="242" t="s">
        <v>197</v>
      </c>
      <c r="E188" s="41"/>
      <c r="F188" s="243" t="s">
        <v>6224</v>
      </c>
      <c r="G188" s="41"/>
      <c r="H188" s="41"/>
      <c r="I188" s="244"/>
      <c r="J188" s="41"/>
      <c r="K188" s="41"/>
      <c r="L188" s="45"/>
      <c r="M188" s="245"/>
      <c r="N188" s="246"/>
      <c r="O188" s="92"/>
      <c r="P188" s="92"/>
      <c r="Q188" s="92"/>
      <c r="R188" s="92"/>
      <c r="S188" s="92"/>
      <c r="T188" s="93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T188" s="18" t="s">
        <v>197</v>
      </c>
      <c r="AU188" s="18" t="s">
        <v>82</v>
      </c>
    </row>
    <row r="189" s="2" customFormat="1">
      <c r="A189" s="39"/>
      <c r="B189" s="40"/>
      <c r="C189" s="41"/>
      <c r="D189" s="247" t="s">
        <v>198</v>
      </c>
      <c r="E189" s="41"/>
      <c r="F189" s="248" t="s">
        <v>1927</v>
      </c>
      <c r="G189" s="41"/>
      <c r="H189" s="41"/>
      <c r="I189" s="244"/>
      <c r="J189" s="41"/>
      <c r="K189" s="41"/>
      <c r="L189" s="45"/>
      <c r="M189" s="245"/>
      <c r="N189" s="246"/>
      <c r="O189" s="92"/>
      <c r="P189" s="92"/>
      <c r="Q189" s="92"/>
      <c r="R189" s="92"/>
      <c r="S189" s="92"/>
      <c r="T189" s="93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T189" s="18" t="s">
        <v>198</v>
      </c>
      <c r="AU189" s="18" t="s">
        <v>82</v>
      </c>
    </row>
    <row r="190" s="14" customFormat="1">
      <c r="A190" s="14"/>
      <c r="B190" s="259"/>
      <c r="C190" s="260"/>
      <c r="D190" s="242" t="s">
        <v>200</v>
      </c>
      <c r="E190" s="261" t="s">
        <v>1</v>
      </c>
      <c r="F190" s="262" t="s">
        <v>6226</v>
      </c>
      <c r="G190" s="260"/>
      <c r="H190" s="263">
        <v>5169.8400000000001</v>
      </c>
      <c r="I190" s="264"/>
      <c r="J190" s="260"/>
      <c r="K190" s="260"/>
      <c r="L190" s="265"/>
      <c r="M190" s="266"/>
      <c r="N190" s="267"/>
      <c r="O190" s="267"/>
      <c r="P190" s="267"/>
      <c r="Q190" s="267"/>
      <c r="R190" s="267"/>
      <c r="S190" s="267"/>
      <c r="T190" s="268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T190" s="269" t="s">
        <v>200</v>
      </c>
      <c r="AU190" s="269" t="s">
        <v>82</v>
      </c>
      <c r="AV190" s="14" t="s">
        <v>82</v>
      </c>
      <c r="AW190" s="14" t="s">
        <v>30</v>
      </c>
      <c r="AX190" s="14" t="s">
        <v>80</v>
      </c>
      <c r="AY190" s="269" t="s">
        <v>189</v>
      </c>
    </row>
    <row r="191" s="2" customFormat="1" ht="37.8" customHeight="1">
      <c r="A191" s="39"/>
      <c r="B191" s="40"/>
      <c r="C191" s="228" t="s">
        <v>278</v>
      </c>
      <c r="D191" s="228" t="s">
        <v>191</v>
      </c>
      <c r="E191" s="229" t="s">
        <v>1936</v>
      </c>
      <c r="F191" s="230" t="s">
        <v>1937</v>
      </c>
      <c r="G191" s="231" t="s">
        <v>256</v>
      </c>
      <c r="H191" s="232">
        <v>72.186999999999998</v>
      </c>
      <c r="I191" s="233"/>
      <c r="J191" s="234">
        <f>ROUND(I191*H191,2)</f>
        <v>0</v>
      </c>
      <c r="K191" s="235"/>
      <c r="L191" s="45"/>
      <c r="M191" s="236" t="s">
        <v>1</v>
      </c>
      <c r="N191" s="237" t="s">
        <v>38</v>
      </c>
      <c r="O191" s="92"/>
      <c r="P191" s="238">
        <f>O191*H191</f>
        <v>0</v>
      </c>
      <c r="Q191" s="238">
        <v>0</v>
      </c>
      <c r="R191" s="238">
        <f>Q191*H191</f>
        <v>0</v>
      </c>
      <c r="S191" s="238">
        <v>0</v>
      </c>
      <c r="T191" s="239">
        <f>S191*H191</f>
        <v>0</v>
      </c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R191" s="240" t="s">
        <v>195</v>
      </c>
      <c r="AT191" s="240" t="s">
        <v>191</v>
      </c>
      <c r="AU191" s="240" t="s">
        <v>82</v>
      </c>
      <c r="AY191" s="18" t="s">
        <v>189</v>
      </c>
      <c r="BE191" s="241">
        <f>IF(N191="základní",J191,0)</f>
        <v>0</v>
      </c>
      <c r="BF191" s="241">
        <f>IF(N191="snížená",J191,0)</f>
        <v>0</v>
      </c>
      <c r="BG191" s="241">
        <f>IF(N191="zákl. přenesená",J191,0)</f>
        <v>0</v>
      </c>
      <c r="BH191" s="241">
        <f>IF(N191="sníž. přenesená",J191,0)</f>
        <v>0</v>
      </c>
      <c r="BI191" s="241">
        <f>IF(N191="nulová",J191,0)</f>
        <v>0</v>
      </c>
      <c r="BJ191" s="18" t="s">
        <v>80</v>
      </c>
      <c r="BK191" s="241">
        <f>ROUND(I191*H191,2)</f>
        <v>0</v>
      </c>
      <c r="BL191" s="18" t="s">
        <v>195</v>
      </c>
      <c r="BM191" s="240" t="s">
        <v>6227</v>
      </c>
    </row>
    <row r="192" s="2" customFormat="1">
      <c r="A192" s="39"/>
      <c r="B192" s="40"/>
      <c r="C192" s="41"/>
      <c r="D192" s="242" t="s">
        <v>197</v>
      </c>
      <c r="E192" s="41"/>
      <c r="F192" s="243" t="s">
        <v>1937</v>
      </c>
      <c r="G192" s="41"/>
      <c r="H192" s="41"/>
      <c r="I192" s="244"/>
      <c r="J192" s="41"/>
      <c r="K192" s="41"/>
      <c r="L192" s="45"/>
      <c r="M192" s="245"/>
      <c r="N192" s="246"/>
      <c r="O192" s="92"/>
      <c r="P192" s="92"/>
      <c r="Q192" s="92"/>
      <c r="R192" s="92"/>
      <c r="S192" s="92"/>
      <c r="T192" s="93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T192" s="18" t="s">
        <v>197</v>
      </c>
      <c r="AU192" s="18" t="s">
        <v>82</v>
      </c>
    </row>
    <row r="193" s="2" customFormat="1">
      <c r="A193" s="39"/>
      <c r="B193" s="40"/>
      <c r="C193" s="41"/>
      <c r="D193" s="247" t="s">
        <v>198</v>
      </c>
      <c r="E193" s="41"/>
      <c r="F193" s="248" t="s">
        <v>1939</v>
      </c>
      <c r="G193" s="41"/>
      <c r="H193" s="41"/>
      <c r="I193" s="244"/>
      <c r="J193" s="41"/>
      <c r="K193" s="41"/>
      <c r="L193" s="45"/>
      <c r="M193" s="245"/>
      <c r="N193" s="246"/>
      <c r="O193" s="92"/>
      <c r="P193" s="92"/>
      <c r="Q193" s="92"/>
      <c r="R193" s="92"/>
      <c r="S193" s="92"/>
      <c r="T193" s="93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T193" s="18" t="s">
        <v>198</v>
      </c>
      <c r="AU193" s="18" t="s">
        <v>82</v>
      </c>
    </row>
    <row r="194" s="14" customFormat="1">
      <c r="A194" s="14"/>
      <c r="B194" s="259"/>
      <c r="C194" s="260"/>
      <c r="D194" s="242" t="s">
        <v>200</v>
      </c>
      <c r="E194" s="261" t="s">
        <v>1</v>
      </c>
      <c r="F194" s="262" t="s">
        <v>6228</v>
      </c>
      <c r="G194" s="260"/>
      <c r="H194" s="263">
        <v>72.186999999999998</v>
      </c>
      <c r="I194" s="264"/>
      <c r="J194" s="260"/>
      <c r="K194" s="260"/>
      <c r="L194" s="265"/>
      <c r="M194" s="266"/>
      <c r="N194" s="267"/>
      <c r="O194" s="267"/>
      <c r="P194" s="267"/>
      <c r="Q194" s="267"/>
      <c r="R194" s="267"/>
      <c r="S194" s="267"/>
      <c r="T194" s="268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T194" s="269" t="s">
        <v>200</v>
      </c>
      <c r="AU194" s="269" t="s">
        <v>82</v>
      </c>
      <c r="AV194" s="14" t="s">
        <v>82</v>
      </c>
      <c r="AW194" s="14" t="s">
        <v>30</v>
      </c>
      <c r="AX194" s="14" t="s">
        <v>80</v>
      </c>
      <c r="AY194" s="269" t="s">
        <v>189</v>
      </c>
    </row>
    <row r="195" s="2" customFormat="1" ht="33" customHeight="1">
      <c r="A195" s="39"/>
      <c r="B195" s="40"/>
      <c r="C195" s="228" t="s">
        <v>291</v>
      </c>
      <c r="D195" s="228" t="s">
        <v>191</v>
      </c>
      <c r="E195" s="229" t="s">
        <v>1948</v>
      </c>
      <c r="F195" s="230" t="s">
        <v>1949</v>
      </c>
      <c r="G195" s="231" t="s">
        <v>256</v>
      </c>
      <c r="H195" s="232">
        <v>143.22300000000001</v>
      </c>
      <c r="I195" s="233"/>
      <c r="J195" s="234">
        <f>ROUND(I195*H195,2)</f>
        <v>0</v>
      </c>
      <c r="K195" s="235"/>
      <c r="L195" s="45"/>
      <c r="M195" s="236" t="s">
        <v>1</v>
      </c>
      <c r="N195" s="237" t="s">
        <v>38</v>
      </c>
      <c r="O195" s="92"/>
      <c r="P195" s="238">
        <f>O195*H195</f>
        <v>0</v>
      </c>
      <c r="Q195" s="238">
        <v>0</v>
      </c>
      <c r="R195" s="238">
        <f>Q195*H195</f>
        <v>0</v>
      </c>
      <c r="S195" s="238">
        <v>0</v>
      </c>
      <c r="T195" s="239">
        <f>S195*H195</f>
        <v>0</v>
      </c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R195" s="240" t="s">
        <v>195</v>
      </c>
      <c r="AT195" s="240" t="s">
        <v>191</v>
      </c>
      <c r="AU195" s="240" t="s">
        <v>82</v>
      </c>
      <c r="AY195" s="18" t="s">
        <v>189</v>
      </c>
      <c r="BE195" s="241">
        <f>IF(N195="základní",J195,0)</f>
        <v>0</v>
      </c>
      <c r="BF195" s="241">
        <f>IF(N195="snížená",J195,0)</f>
        <v>0</v>
      </c>
      <c r="BG195" s="241">
        <f>IF(N195="zákl. přenesená",J195,0)</f>
        <v>0</v>
      </c>
      <c r="BH195" s="241">
        <f>IF(N195="sníž. přenesená",J195,0)</f>
        <v>0</v>
      </c>
      <c r="BI195" s="241">
        <f>IF(N195="nulová",J195,0)</f>
        <v>0</v>
      </c>
      <c r="BJ195" s="18" t="s">
        <v>80</v>
      </c>
      <c r="BK195" s="241">
        <f>ROUND(I195*H195,2)</f>
        <v>0</v>
      </c>
      <c r="BL195" s="18" t="s">
        <v>195</v>
      </c>
      <c r="BM195" s="240" t="s">
        <v>6229</v>
      </c>
    </row>
    <row r="196" s="2" customFormat="1">
      <c r="A196" s="39"/>
      <c r="B196" s="40"/>
      <c r="C196" s="41"/>
      <c r="D196" s="242" t="s">
        <v>197</v>
      </c>
      <c r="E196" s="41"/>
      <c r="F196" s="243" t="s">
        <v>1949</v>
      </c>
      <c r="G196" s="41"/>
      <c r="H196" s="41"/>
      <c r="I196" s="244"/>
      <c r="J196" s="41"/>
      <c r="K196" s="41"/>
      <c r="L196" s="45"/>
      <c r="M196" s="245"/>
      <c r="N196" s="246"/>
      <c r="O196" s="92"/>
      <c r="P196" s="92"/>
      <c r="Q196" s="92"/>
      <c r="R196" s="92"/>
      <c r="S196" s="92"/>
      <c r="T196" s="93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T196" s="18" t="s">
        <v>197</v>
      </c>
      <c r="AU196" s="18" t="s">
        <v>82</v>
      </c>
    </row>
    <row r="197" s="2" customFormat="1">
      <c r="A197" s="39"/>
      <c r="B197" s="40"/>
      <c r="C197" s="41"/>
      <c r="D197" s="247" t="s">
        <v>198</v>
      </c>
      <c r="E197" s="41"/>
      <c r="F197" s="248" t="s">
        <v>1951</v>
      </c>
      <c r="G197" s="41"/>
      <c r="H197" s="41"/>
      <c r="I197" s="244"/>
      <c r="J197" s="41"/>
      <c r="K197" s="41"/>
      <c r="L197" s="45"/>
      <c r="M197" s="245"/>
      <c r="N197" s="246"/>
      <c r="O197" s="92"/>
      <c r="P197" s="92"/>
      <c r="Q197" s="92"/>
      <c r="R197" s="92"/>
      <c r="S197" s="92"/>
      <c r="T197" s="93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T197" s="18" t="s">
        <v>198</v>
      </c>
      <c r="AU197" s="18" t="s">
        <v>82</v>
      </c>
    </row>
    <row r="198" s="14" customFormat="1">
      <c r="A198" s="14"/>
      <c r="B198" s="259"/>
      <c r="C198" s="260"/>
      <c r="D198" s="242" t="s">
        <v>200</v>
      </c>
      <c r="E198" s="261" t="s">
        <v>1</v>
      </c>
      <c r="F198" s="262" t="s">
        <v>6230</v>
      </c>
      <c r="G198" s="260"/>
      <c r="H198" s="263">
        <v>143.22300000000001</v>
      </c>
      <c r="I198" s="264"/>
      <c r="J198" s="260"/>
      <c r="K198" s="260"/>
      <c r="L198" s="265"/>
      <c r="M198" s="266"/>
      <c r="N198" s="267"/>
      <c r="O198" s="267"/>
      <c r="P198" s="267"/>
      <c r="Q198" s="267"/>
      <c r="R198" s="267"/>
      <c r="S198" s="267"/>
      <c r="T198" s="268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T198" s="269" t="s">
        <v>200</v>
      </c>
      <c r="AU198" s="269" t="s">
        <v>82</v>
      </c>
      <c r="AV198" s="14" t="s">
        <v>82</v>
      </c>
      <c r="AW198" s="14" t="s">
        <v>30</v>
      </c>
      <c r="AX198" s="14" t="s">
        <v>80</v>
      </c>
      <c r="AY198" s="269" t="s">
        <v>189</v>
      </c>
    </row>
    <row r="199" s="2" customFormat="1" ht="24.15" customHeight="1">
      <c r="A199" s="39"/>
      <c r="B199" s="40"/>
      <c r="C199" s="228" t="s">
        <v>8</v>
      </c>
      <c r="D199" s="228" t="s">
        <v>191</v>
      </c>
      <c r="E199" s="229" t="s">
        <v>6231</v>
      </c>
      <c r="F199" s="230" t="s">
        <v>6232</v>
      </c>
      <c r="G199" s="231" t="s">
        <v>256</v>
      </c>
      <c r="H199" s="232">
        <v>9.0999999999999996</v>
      </c>
      <c r="I199" s="233"/>
      <c r="J199" s="234">
        <f>ROUND(I199*H199,2)</f>
        <v>0</v>
      </c>
      <c r="K199" s="235"/>
      <c r="L199" s="45"/>
      <c r="M199" s="236" t="s">
        <v>1</v>
      </c>
      <c r="N199" s="237" t="s">
        <v>38</v>
      </c>
      <c r="O199" s="92"/>
      <c r="P199" s="238">
        <f>O199*H199</f>
        <v>0</v>
      </c>
      <c r="Q199" s="238">
        <v>0</v>
      </c>
      <c r="R199" s="238">
        <f>Q199*H199</f>
        <v>0</v>
      </c>
      <c r="S199" s="238">
        <v>0</v>
      </c>
      <c r="T199" s="239">
        <f>S199*H199</f>
        <v>0</v>
      </c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R199" s="240" t="s">
        <v>195</v>
      </c>
      <c r="AT199" s="240" t="s">
        <v>191</v>
      </c>
      <c r="AU199" s="240" t="s">
        <v>82</v>
      </c>
      <c r="AY199" s="18" t="s">
        <v>189</v>
      </c>
      <c r="BE199" s="241">
        <f>IF(N199="základní",J199,0)</f>
        <v>0</v>
      </c>
      <c r="BF199" s="241">
        <f>IF(N199="snížená",J199,0)</f>
        <v>0</v>
      </c>
      <c r="BG199" s="241">
        <f>IF(N199="zákl. přenesená",J199,0)</f>
        <v>0</v>
      </c>
      <c r="BH199" s="241">
        <f>IF(N199="sníž. přenesená",J199,0)</f>
        <v>0</v>
      </c>
      <c r="BI199" s="241">
        <f>IF(N199="nulová",J199,0)</f>
        <v>0</v>
      </c>
      <c r="BJ199" s="18" t="s">
        <v>80</v>
      </c>
      <c r="BK199" s="241">
        <f>ROUND(I199*H199,2)</f>
        <v>0</v>
      </c>
      <c r="BL199" s="18" t="s">
        <v>195</v>
      </c>
      <c r="BM199" s="240" t="s">
        <v>6233</v>
      </c>
    </row>
    <row r="200" s="2" customFormat="1">
      <c r="A200" s="39"/>
      <c r="B200" s="40"/>
      <c r="C200" s="41"/>
      <c r="D200" s="242" t="s">
        <v>197</v>
      </c>
      <c r="E200" s="41"/>
      <c r="F200" s="243" t="s">
        <v>6232</v>
      </c>
      <c r="G200" s="41"/>
      <c r="H200" s="41"/>
      <c r="I200" s="244"/>
      <c r="J200" s="41"/>
      <c r="K200" s="41"/>
      <c r="L200" s="45"/>
      <c r="M200" s="311"/>
      <c r="N200" s="312"/>
      <c r="O200" s="313"/>
      <c r="P200" s="313"/>
      <c r="Q200" s="313"/>
      <c r="R200" s="313"/>
      <c r="S200" s="313"/>
      <c r="T200" s="314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T200" s="18" t="s">
        <v>197</v>
      </c>
      <c r="AU200" s="18" t="s">
        <v>82</v>
      </c>
    </row>
    <row r="201" s="2" customFormat="1" ht="6.96" customHeight="1">
      <c r="A201" s="39"/>
      <c r="B201" s="67"/>
      <c r="C201" s="68"/>
      <c r="D201" s="68"/>
      <c r="E201" s="68"/>
      <c r="F201" s="68"/>
      <c r="G201" s="68"/>
      <c r="H201" s="68"/>
      <c r="I201" s="68"/>
      <c r="J201" s="68"/>
      <c r="K201" s="68"/>
      <c r="L201" s="45"/>
      <c r="M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</row>
  </sheetData>
  <sheetProtection sheet="1" autoFilter="0" formatColumns="0" formatRows="0" objects="1" scenarios="1" spinCount="100000" saltValue="fKOmYPeSDNIPFZs2Ok31ZBCw/CVpftEhgvsLP4gCs+psrLAtwwjbhy/7A2xrQCyeE4ymIj+vx6e8gQvR6WN/BQ==" hashValue="sGctpfmtwSYDBnWl44PrF1z1qjbpIskVXKqUHP9HuotWndi7oXVfXLbpNGT9OOVfjfOpy3RHpncFnQrZsyIedA==" algorithmName="SHA-512" password="CC35"/>
  <autoFilter ref="C119:K200"/>
  <mergeCells count="9">
    <mergeCell ref="E7:H7"/>
    <mergeCell ref="E9:H9"/>
    <mergeCell ref="E18:H18"/>
    <mergeCell ref="E27:H27"/>
    <mergeCell ref="E85:H85"/>
    <mergeCell ref="E87:H87"/>
    <mergeCell ref="E110:H110"/>
    <mergeCell ref="E112:H112"/>
    <mergeCell ref="L2:V2"/>
  </mergeCells>
  <hyperlinks>
    <hyperlink ref="F125" r:id="rId1" display="https://podminky.urs.cz/item/CS_URS_2021_02/174151101"/>
    <hyperlink ref="F135" r:id="rId2" display="https://podminky.urs.cz/item/CS_URS_2021_02/952905121"/>
    <hyperlink ref="F140" r:id="rId3" display="https://podminky.urs.cz/item/CS_URS_2021_02/952905221"/>
    <hyperlink ref="F149" r:id="rId4" display="https://podminky.urs.cz/item/CS_URS_2021_02/952905231"/>
    <hyperlink ref="F156" r:id="rId5" display="https://podminky.urs.cz/item/CS_URS_2021_02/952905232"/>
    <hyperlink ref="F163" r:id="rId6" display="https://podminky.urs.cz/item/CS_URS_2021_02/961044111"/>
    <hyperlink ref="F169" r:id="rId7" display="https://podminky.urs.cz/item/CS_URS_2021_02/977151128"/>
    <hyperlink ref="F174" r:id="rId8" display="https://podminky.urs.cz/item/CS_URS_2021_02/981011415"/>
    <hyperlink ref="F183" r:id="rId9" display="https://podminky.urs.cz/item/CS_URS_2021_02/997013151"/>
    <hyperlink ref="F186" r:id="rId10" display="https://podminky.urs.cz/item/CS_URS_2021_02/997013501"/>
    <hyperlink ref="F189" r:id="rId11" display="https://podminky.urs.cz/item/CS_URS_2021_02/997013509"/>
    <hyperlink ref="F193" r:id="rId12" display="https://podminky.urs.cz/item/CS_URS_2021_02/997013602"/>
    <hyperlink ref="F197" r:id="rId13" display="https://podminky.urs.cz/item/CS_URS_2021_02/997013631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4"/>
</worksheet>
</file>

<file path=xl/worksheets/sheet10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111</v>
      </c>
    </row>
    <row r="3" s="1" customFormat="1" ht="6.96" customHeight="1">
      <c r="B3" s="147"/>
      <c r="C3" s="148"/>
      <c r="D3" s="148"/>
      <c r="E3" s="148"/>
      <c r="F3" s="148"/>
      <c r="G3" s="148"/>
      <c r="H3" s="148"/>
      <c r="I3" s="148"/>
      <c r="J3" s="148"/>
      <c r="K3" s="148"/>
      <c r="L3" s="21"/>
      <c r="AT3" s="18" t="s">
        <v>82</v>
      </c>
    </row>
    <row r="4" s="1" customFormat="1" ht="24.96" customHeight="1">
      <c r="B4" s="21"/>
      <c r="D4" s="149" t="s">
        <v>122</v>
      </c>
      <c r="L4" s="21"/>
      <c r="M4" s="150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51" t="s">
        <v>16</v>
      </c>
      <c r="L6" s="21"/>
    </row>
    <row r="7" s="1" customFormat="1" ht="16.5" customHeight="1">
      <c r="B7" s="21"/>
      <c r="E7" s="152" t="str">
        <f>'Rekapitulace stavby'!K6</f>
        <v>Nové Město pod Smrkem</v>
      </c>
      <c r="F7" s="151"/>
      <c r="G7" s="151"/>
      <c r="H7" s="151"/>
      <c r="L7" s="21"/>
    </row>
    <row r="8" s="2" customFormat="1" ht="12" customHeight="1">
      <c r="A8" s="39"/>
      <c r="B8" s="45"/>
      <c r="C8" s="39"/>
      <c r="D8" s="151" t="s">
        <v>123</v>
      </c>
      <c r="E8" s="39"/>
      <c r="F8" s="39"/>
      <c r="G8" s="39"/>
      <c r="H8" s="39"/>
      <c r="I8" s="39"/>
      <c r="J8" s="39"/>
      <c r="K8" s="39"/>
      <c r="L8" s="64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53" t="s">
        <v>6234</v>
      </c>
      <c r="F9" s="39"/>
      <c r="G9" s="39"/>
      <c r="H9" s="39"/>
      <c r="I9" s="39"/>
      <c r="J9" s="39"/>
      <c r="K9" s="39"/>
      <c r="L9" s="64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64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51" t="s">
        <v>18</v>
      </c>
      <c r="E11" s="39"/>
      <c r="F11" s="142" t="s">
        <v>1</v>
      </c>
      <c r="G11" s="39"/>
      <c r="H11" s="39"/>
      <c r="I11" s="151" t="s">
        <v>19</v>
      </c>
      <c r="J11" s="142" t="s">
        <v>1</v>
      </c>
      <c r="K11" s="39"/>
      <c r="L11" s="64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51" t="s">
        <v>20</v>
      </c>
      <c r="E12" s="39"/>
      <c r="F12" s="142" t="s">
        <v>127</v>
      </c>
      <c r="G12" s="39"/>
      <c r="H12" s="39"/>
      <c r="I12" s="151" t="s">
        <v>22</v>
      </c>
      <c r="J12" s="154" t="str">
        <f>'Rekapitulace stavby'!AN8</f>
        <v>8. 11. 2021</v>
      </c>
      <c r="K12" s="39"/>
      <c r="L12" s="64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64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51" t="s">
        <v>24</v>
      </c>
      <c r="E14" s="39"/>
      <c r="F14" s="39"/>
      <c r="G14" s="39"/>
      <c r="H14" s="39"/>
      <c r="I14" s="151" t="s">
        <v>25</v>
      </c>
      <c r="J14" s="142" t="s">
        <v>128</v>
      </c>
      <c r="K14" s="39"/>
      <c r="L14" s="64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42" t="s">
        <v>129</v>
      </c>
      <c r="F15" s="39"/>
      <c r="G15" s="39"/>
      <c r="H15" s="39"/>
      <c r="I15" s="151" t="s">
        <v>26</v>
      </c>
      <c r="J15" s="142" t="s">
        <v>130</v>
      </c>
      <c r="K15" s="39"/>
      <c r="L15" s="64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64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51" t="s">
        <v>27</v>
      </c>
      <c r="E17" s="39"/>
      <c r="F17" s="39"/>
      <c r="G17" s="39"/>
      <c r="H17" s="39"/>
      <c r="I17" s="151" t="s">
        <v>25</v>
      </c>
      <c r="J17" s="34" t="str">
        <f>'Rekapitulace stavby'!AN13</f>
        <v>Vyplň údaj</v>
      </c>
      <c r="K17" s="39"/>
      <c r="L17" s="64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42"/>
      <c r="G18" s="142"/>
      <c r="H18" s="142"/>
      <c r="I18" s="151" t="s">
        <v>26</v>
      </c>
      <c r="J18" s="34" t="str">
        <f>'Rekapitulace stavby'!AN14</f>
        <v>Vyplň údaj</v>
      </c>
      <c r="K18" s="39"/>
      <c r="L18" s="64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64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51" t="s">
        <v>29</v>
      </c>
      <c r="E20" s="39"/>
      <c r="F20" s="39"/>
      <c r="G20" s="39"/>
      <c r="H20" s="39"/>
      <c r="I20" s="151" t="s">
        <v>25</v>
      </c>
      <c r="J20" s="142" t="s">
        <v>131</v>
      </c>
      <c r="K20" s="39"/>
      <c r="L20" s="64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42" t="s">
        <v>132</v>
      </c>
      <c r="F21" s="39"/>
      <c r="G21" s="39"/>
      <c r="H21" s="39"/>
      <c r="I21" s="151" t="s">
        <v>26</v>
      </c>
      <c r="J21" s="142" t="s">
        <v>133</v>
      </c>
      <c r="K21" s="39"/>
      <c r="L21" s="64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64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51" t="s">
        <v>31</v>
      </c>
      <c r="E23" s="39"/>
      <c r="F23" s="39"/>
      <c r="G23" s="39"/>
      <c r="H23" s="39"/>
      <c r="I23" s="151" t="s">
        <v>25</v>
      </c>
      <c r="J23" s="142" t="s">
        <v>1</v>
      </c>
      <c r="K23" s="39"/>
      <c r="L23" s="64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42" t="s">
        <v>21</v>
      </c>
      <c r="F24" s="39"/>
      <c r="G24" s="39"/>
      <c r="H24" s="39"/>
      <c r="I24" s="151" t="s">
        <v>26</v>
      </c>
      <c r="J24" s="142" t="s">
        <v>1</v>
      </c>
      <c r="K24" s="39"/>
      <c r="L24" s="64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64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51" t="s">
        <v>32</v>
      </c>
      <c r="E26" s="39"/>
      <c r="F26" s="39"/>
      <c r="G26" s="39"/>
      <c r="H26" s="39"/>
      <c r="I26" s="39"/>
      <c r="J26" s="39"/>
      <c r="K26" s="39"/>
      <c r="L26" s="64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55"/>
      <c r="B27" s="156"/>
      <c r="C27" s="155"/>
      <c r="D27" s="155"/>
      <c r="E27" s="157" t="s">
        <v>1</v>
      </c>
      <c r="F27" s="157"/>
      <c r="G27" s="157"/>
      <c r="H27" s="157"/>
      <c r="I27" s="155"/>
      <c r="J27" s="155"/>
      <c r="K27" s="155"/>
      <c r="L27" s="158"/>
      <c r="S27" s="155"/>
      <c r="T27" s="155"/>
      <c r="U27" s="155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64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59"/>
      <c r="E29" s="159"/>
      <c r="F29" s="159"/>
      <c r="G29" s="159"/>
      <c r="H29" s="159"/>
      <c r="I29" s="159"/>
      <c r="J29" s="159"/>
      <c r="K29" s="159"/>
      <c r="L29" s="64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60" t="s">
        <v>33</v>
      </c>
      <c r="E30" s="39"/>
      <c r="F30" s="39"/>
      <c r="G30" s="39"/>
      <c r="H30" s="39"/>
      <c r="I30" s="39"/>
      <c r="J30" s="161">
        <f>ROUND(J121, 2)</f>
        <v>0</v>
      </c>
      <c r="K30" s="39"/>
      <c r="L30" s="64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9"/>
      <c r="E31" s="159"/>
      <c r="F31" s="159"/>
      <c r="G31" s="159"/>
      <c r="H31" s="159"/>
      <c r="I31" s="159"/>
      <c r="J31" s="159"/>
      <c r="K31" s="159"/>
      <c r="L31" s="64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62" t="s">
        <v>35</v>
      </c>
      <c r="G32" s="39"/>
      <c r="H32" s="39"/>
      <c r="I32" s="162" t="s">
        <v>34</v>
      </c>
      <c r="J32" s="162" t="s">
        <v>36</v>
      </c>
      <c r="K32" s="39"/>
      <c r="L32" s="64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63" t="s">
        <v>37</v>
      </c>
      <c r="E33" s="151" t="s">
        <v>38</v>
      </c>
      <c r="F33" s="164">
        <f>ROUND((SUM(BE121:BE144)),  2)</f>
        <v>0</v>
      </c>
      <c r="G33" s="39"/>
      <c r="H33" s="39"/>
      <c r="I33" s="165">
        <v>0.20999999999999999</v>
      </c>
      <c r="J33" s="164">
        <f>ROUND(((SUM(BE121:BE144))*I33),  2)</f>
        <v>0</v>
      </c>
      <c r="K33" s="39"/>
      <c r="L33" s="64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51" t="s">
        <v>39</v>
      </c>
      <c r="F34" s="164">
        <f>ROUND((SUM(BF121:BF144)),  2)</f>
        <v>0</v>
      </c>
      <c r="G34" s="39"/>
      <c r="H34" s="39"/>
      <c r="I34" s="165">
        <v>0.14999999999999999</v>
      </c>
      <c r="J34" s="164">
        <f>ROUND(((SUM(BF121:BF144))*I34),  2)</f>
        <v>0</v>
      </c>
      <c r="K34" s="39"/>
      <c r="L34" s="64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51" t="s">
        <v>40</v>
      </c>
      <c r="F35" s="164">
        <f>ROUND((SUM(BG121:BG144)),  2)</f>
        <v>0</v>
      </c>
      <c r="G35" s="39"/>
      <c r="H35" s="39"/>
      <c r="I35" s="165">
        <v>0.20999999999999999</v>
      </c>
      <c r="J35" s="164">
        <f>0</f>
        <v>0</v>
      </c>
      <c r="K35" s="39"/>
      <c r="L35" s="64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51" t="s">
        <v>41</v>
      </c>
      <c r="F36" s="164">
        <f>ROUND((SUM(BH121:BH144)),  2)</f>
        <v>0</v>
      </c>
      <c r="G36" s="39"/>
      <c r="H36" s="39"/>
      <c r="I36" s="165">
        <v>0.14999999999999999</v>
      </c>
      <c r="J36" s="164">
        <f>0</f>
        <v>0</v>
      </c>
      <c r="K36" s="39"/>
      <c r="L36" s="64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51" t="s">
        <v>42</v>
      </c>
      <c r="F37" s="164">
        <f>ROUND((SUM(BI121:BI144)),  2)</f>
        <v>0</v>
      </c>
      <c r="G37" s="39"/>
      <c r="H37" s="39"/>
      <c r="I37" s="165">
        <v>0</v>
      </c>
      <c r="J37" s="164">
        <f>0</f>
        <v>0</v>
      </c>
      <c r="K37" s="39"/>
      <c r="L37" s="64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64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66"/>
      <c r="D39" s="167" t="s">
        <v>43</v>
      </c>
      <c r="E39" s="168"/>
      <c r="F39" s="168"/>
      <c r="G39" s="169" t="s">
        <v>44</v>
      </c>
      <c r="H39" s="170" t="s">
        <v>45</v>
      </c>
      <c r="I39" s="168"/>
      <c r="J39" s="171">
        <f>SUM(J30:J37)</f>
        <v>0</v>
      </c>
      <c r="K39" s="172"/>
      <c r="L39" s="64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64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1" customFormat="1" ht="14.4" customHeight="1">
      <c r="B41" s="21"/>
      <c r="L41" s="21"/>
    </row>
    <row r="42" s="1" customFormat="1" ht="14.4" customHeight="1">
      <c r="B42" s="21"/>
      <c r="L42" s="21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64"/>
      <c r="D50" s="173" t="s">
        <v>46</v>
      </c>
      <c r="E50" s="174"/>
      <c r="F50" s="174"/>
      <c r="G50" s="173" t="s">
        <v>47</v>
      </c>
      <c r="H50" s="174"/>
      <c r="I50" s="174"/>
      <c r="J50" s="174"/>
      <c r="K50" s="174"/>
      <c r="L50" s="64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75" t="s">
        <v>48</v>
      </c>
      <c r="E61" s="176"/>
      <c r="F61" s="177" t="s">
        <v>49</v>
      </c>
      <c r="G61" s="175" t="s">
        <v>48</v>
      </c>
      <c r="H61" s="176"/>
      <c r="I61" s="176"/>
      <c r="J61" s="178" t="s">
        <v>49</v>
      </c>
      <c r="K61" s="176"/>
      <c r="L61" s="64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73" t="s">
        <v>50</v>
      </c>
      <c r="E65" s="179"/>
      <c r="F65" s="179"/>
      <c r="G65" s="173" t="s">
        <v>51</v>
      </c>
      <c r="H65" s="179"/>
      <c r="I65" s="179"/>
      <c r="J65" s="179"/>
      <c r="K65" s="179"/>
      <c r="L65" s="64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75" t="s">
        <v>48</v>
      </c>
      <c r="E76" s="176"/>
      <c r="F76" s="177" t="s">
        <v>49</v>
      </c>
      <c r="G76" s="175" t="s">
        <v>48</v>
      </c>
      <c r="H76" s="176"/>
      <c r="I76" s="176"/>
      <c r="J76" s="178" t="s">
        <v>49</v>
      </c>
      <c r="K76" s="176"/>
      <c r="L76" s="64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80"/>
      <c r="C77" s="181"/>
      <c r="D77" s="181"/>
      <c r="E77" s="181"/>
      <c r="F77" s="181"/>
      <c r="G77" s="181"/>
      <c r="H77" s="181"/>
      <c r="I77" s="181"/>
      <c r="J77" s="181"/>
      <c r="K77" s="181"/>
      <c r="L77" s="64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s="2" customFormat="1" ht="6.96" customHeight="1">
      <c r="A81" s="39"/>
      <c r="B81" s="182"/>
      <c r="C81" s="183"/>
      <c r="D81" s="183"/>
      <c r="E81" s="183"/>
      <c r="F81" s="183"/>
      <c r="G81" s="183"/>
      <c r="H81" s="183"/>
      <c r="I81" s="183"/>
      <c r="J81" s="183"/>
      <c r="K81" s="183"/>
      <c r="L81" s="64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24.96" customHeight="1">
      <c r="A82" s="39"/>
      <c r="B82" s="40"/>
      <c r="C82" s="24" t="s">
        <v>134</v>
      </c>
      <c r="D82" s="41"/>
      <c r="E82" s="41"/>
      <c r="F82" s="41"/>
      <c r="G82" s="41"/>
      <c r="H82" s="41"/>
      <c r="I82" s="41"/>
      <c r="J82" s="41"/>
      <c r="K82" s="41"/>
      <c r="L82" s="64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64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2" customHeight="1">
      <c r="A84" s="39"/>
      <c r="B84" s="40"/>
      <c r="C84" s="33" t="s">
        <v>16</v>
      </c>
      <c r="D84" s="41"/>
      <c r="E84" s="41"/>
      <c r="F84" s="41"/>
      <c r="G84" s="41"/>
      <c r="H84" s="41"/>
      <c r="I84" s="41"/>
      <c r="J84" s="41"/>
      <c r="K84" s="41"/>
      <c r="L84" s="64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6.5" customHeight="1">
      <c r="A85" s="39"/>
      <c r="B85" s="40"/>
      <c r="C85" s="41"/>
      <c r="D85" s="41"/>
      <c r="E85" s="184" t="str">
        <f>E7</f>
        <v>Nové Město pod Smrkem</v>
      </c>
      <c r="F85" s="33"/>
      <c r="G85" s="33"/>
      <c r="H85" s="33"/>
      <c r="I85" s="41"/>
      <c r="J85" s="41"/>
      <c r="K85" s="41"/>
      <c r="L85" s="64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2" customHeight="1">
      <c r="A86" s="39"/>
      <c r="B86" s="40"/>
      <c r="C86" s="33" t="s">
        <v>123</v>
      </c>
      <c r="D86" s="41"/>
      <c r="E86" s="41"/>
      <c r="F86" s="41"/>
      <c r="G86" s="41"/>
      <c r="H86" s="41"/>
      <c r="I86" s="41"/>
      <c r="J86" s="41"/>
      <c r="K86" s="41"/>
      <c r="L86" s="64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16.5" customHeight="1">
      <c r="A87" s="39"/>
      <c r="B87" s="40"/>
      <c r="C87" s="41"/>
      <c r="D87" s="41"/>
      <c r="E87" s="77" t="str">
        <f>E9</f>
        <v>VRN - Vedlejší rozpočtové náklady</v>
      </c>
      <c r="F87" s="41"/>
      <c r="G87" s="41"/>
      <c r="H87" s="41"/>
      <c r="I87" s="41"/>
      <c r="J87" s="41"/>
      <c r="K87" s="41"/>
      <c r="L87" s="64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64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2" customHeight="1">
      <c r="A89" s="39"/>
      <c r="B89" s="40"/>
      <c r="C89" s="33" t="s">
        <v>20</v>
      </c>
      <c r="D89" s="41"/>
      <c r="E89" s="41"/>
      <c r="F89" s="28" t="str">
        <f>F12</f>
        <v>č.p. 1690, 1691/5, 1691/1, 1691/9</v>
      </c>
      <c r="G89" s="41"/>
      <c r="H89" s="41"/>
      <c r="I89" s="33" t="s">
        <v>22</v>
      </c>
      <c r="J89" s="80" t="str">
        <f>IF(J12="","",J12)</f>
        <v>8. 11. 2021</v>
      </c>
      <c r="K89" s="41"/>
      <c r="L89" s="64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64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40.05" customHeight="1">
      <c r="A91" s="39"/>
      <c r="B91" s="40"/>
      <c r="C91" s="33" t="s">
        <v>24</v>
      </c>
      <c r="D91" s="41"/>
      <c r="E91" s="41"/>
      <c r="F91" s="28" t="str">
        <f>E15</f>
        <v>Správa železnic, so, Dlážděná 1003/7, Praha</v>
      </c>
      <c r="G91" s="41"/>
      <c r="H91" s="41"/>
      <c r="I91" s="33" t="s">
        <v>29</v>
      </c>
      <c r="J91" s="37" t="str">
        <f>E21</f>
        <v>PRODIN a.s., K Vápence 2745, Pardubice</v>
      </c>
      <c r="K91" s="41"/>
      <c r="L91" s="64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15.15" customHeight="1">
      <c r="A92" s="39"/>
      <c r="B92" s="40"/>
      <c r="C92" s="33" t="s">
        <v>27</v>
      </c>
      <c r="D92" s="41"/>
      <c r="E92" s="41"/>
      <c r="F92" s="28" t="str">
        <f>IF(E18="","",E18)</f>
        <v>Vyplň údaj</v>
      </c>
      <c r="G92" s="41"/>
      <c r="H92" s="41"/>
      <c r="I92" s="33" t="s">
        <v>31</v>
      </c>
      <c r="J92" s="37" t="str">
        <f>E24</f>
        <v xml:space="preserve"> </v>
      </c>
      <c r="K92" s="41"/>
      <c r="L92" s="64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2" customFormat="1" ht="10.32" customHeight="1">
      <c r="A93" s="39"/>
      <c r="B93" s="40"/>
      <c r="C93" s="41"/>
      <c r="D93" s="41"/>
      <c r="E93" s="41"/>
      <c r="F93" s="41"/>
      <c r="G93" s="41"/>
      <c r="H93" s="41"/>
      <c r="I93" s="41"/>
      <c r="J93" s="41"/>
      <c r="K93" s="41"/>
      <c r="L93" s="64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="2" customFormat="1" ht="29.28" customHeight="1">
      <c r="A94" s="39"/>
      <c r="B94" s="40"/>
      <c r="C94" s="185" t="s">
        <v>135</v>
      </c>
      <c r="D94" s="186"/>
      <c r="E94" s="186"/>
      <c r="F94" s="186"/>
      <c r="G94" s="186"/>
      <c r="H94" s="186"/>
      <c r="I94" s="186"/>
      <c r="J94" s="187" t="s">
        <v>136</v>
      </c>
      <c r="K94" s="186"/>
      <c r="L94" s="64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64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s="2" customFormat="1" ht="22.8" customHeight="1">
      <c r="A96" s="39"/>
      <c r="B96" s="40"/>
      <c r="C96" s="188" t="s">
        <v>137</v>
      </c>
      <c r="D96" s="41"/>
      <c r="E96" s="41"/>
      <c r="F96" s="41"/>
      <c r="G96" s="41"/>
      <c r="H96" s="41"/>
      <c r="I96" s="41"/>
      <c r="J96" s="111">
        <f>J121</f>
        <v>0</v>
      </c>
      <c r="K96" s="41"/>
      <c r="L96" s="64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U96" s="18" t="s">
        <v>138</v>
      </c>
    </row>
    <row r="97" s="9" customFormat="1" ht="24.96" customHeight="1">
      <c r="A97" s="9"/>
      <c r="B97" s="189"/>
      <c r="C97" s="190"/>
      <c r="D97" s="191" t="s">
        <v>6234</v>
      </c>
      <c r="E97" s="192"/>
      <c r="F97" s="192"/>
      <c r="G97" s="192"/>
      <c r="H97" s="192"/>
      <c r="I97" s="192"/>
      <c r="J97" s="193">
        <f>J122</f>
        <v>0</v>
      </c>
      <c r="K97" s="190"/>
      <c r="L97" s="194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95"/>
      <c r="C98" s="134"/>
      <c r="D98" s="196" t="s">
        <v>6235</v>
      </c>
      <c r="E98" s="197"/>
      <c r="F98" s="197"/>
      <c r="G98" s="197"/>
      <c r="H98" s="197"/>
      <c r="I98" s="197"/>
      <c r="J98" s="198">
        <f>J123</f>
        <v>0</v>
      </c>
      <c r="K98" s="134"/>
      <c r="L98" s="199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95"/>
      <c r="C99" s="134"/>
      <c r="D99" s="196" t="s">
        <v>6236</v>
      </c>
      <c r="E99" s="197"/>
      <c r="F99" s="197"/>
      <c r="G99" s="197"/>
      <c r="H99" s="197"/>
      <c r="I99" s="197"/>
      <c r="J99" s="198">
        <f>J126</f>
        <v>0</v>
      </c>
      <c r="K99" s="134"/>
      <c r="L99" s="199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95"/>
      <c r="C100" s="134"/>
      <c r="D100" s="196" t="s">
        <v>6237</v>
      </c>
      <c r="E100" s="197"/>
      <c r="F100" s="197"/>
      <c r="G100" s="197"/>
      <c r="H100" s="197"/>
      <c r="I100" s="197"/>
      <c r="J100" s="198">
        <f>J137</f>
        <v>0</v>
      </c>
      <c r="K100" s="134"/>
      <c r="L100" s="199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5"/>
      <c r="C101" s="134"/>
      <c r="D101" s="196" t="s">
        <v>6238</v>
      </c>
      <c r="E101" s="197"/>
      <c r="F101" s="197"/>
      <c r="G101" s="197"/>
      <c r="H101" s="197"/>
      <c r="I101" s="197"/>
      <c r="J101" s="198">
        <f>J142</f>
        <v>0</v>
      </c>
      <c r="K101" s="134"/>
      <c r="L101" s="199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2" customFormat="1" ht="21.84" customHeight="1">
      <c r="A102" s="39"/>
      <c r="B102" s="40"/>
      <c r="C102" s="41"/>
      <c r="D102" s="41"/>
      <c r="E102" s="41"/>
      <c r="F102" s="41"/>
      <c r="G102" s="41"/>
      <c r="H102" s="41"/>
      <c r="I102" s="41"/>
      <c r="J102" s="41"/>
      <c r="K102" s="41"/>
      <c r="L102" s="64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</row>
    <row r="103" s="2" customFormat="1" ht="6.96" customHeight="1">
      <c r="A103" s="39"/>
      <c r="B103" s="67"/>
      <c r="C103" s="68"/>
      <c r="D103" s="68"/>
      <c r="E103" s="68"/>
      <c r="F103" s="68"/>
      <c r="G103" s="68"/>
      <c r="H103" s="68"/>
      <c r="I103" s="68"/>
      <c r="J103" s="68"/>
      <c r="K103" s="68"/>
      <c r="L103" s="64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</row>
    <row r="107" s="2" customFormat="1" ht="6.96" customHeight="1">
      <c r="A107" s="39"/>
      <c r="B107" s="69"/>
      <c r="C107" s="70"/>
      <c r="D107" s="70"/>
      <c r="E107" s="70"/>
      <c r="F107" s="70"/>
      <c r="G107" s="70"/>
      <c r="H107" s="70"/>
      <c r="I107" s="70"/>
      <c r="J107" s="70"/>
      <c r="K107" s="70"/>
      <c r="L107" s="64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</row>
    <row r="108" s="2" customFormat="1" ht="24.96" customHeight="1">
      <c r="A108" s="39"/>
      <c r="B108" s="40"/>
      <c r="C108" s="24" t="s">
        <v>174</v>
      </c>
      <c r="D108" s="41"/>
      <c r="E108" s="41"/>
      <c r="F108" s="41"/>
      <c r="G108" s="41"/>
      <c r="H108" s="41"/>
      <c r="I108" s="41"/>
      <c r="J108" s="41"/>
      <c r="K108" s="41"/>
      <c r="L108" s="64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</row>
    <row r="109" s="2" customFormat="1" ht="6.96" customHeight="1">
      <c r="A109" s="39"/>
      <c r="B109" s="40"/>
      <c r="C109" s="41"/>
      <c r="D109" s="41"/>
      <c r="E109" s="41"/>
      <c r="F109" s="41"/>
      <c r="G109" s="41"/>
      <c r="H109" s="41"/>
      <c r="I109" s="41"/>
      <c r="J109" s="41"/>
      <c r="K109" s="41"/>
      <c r="L109" s="64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</row>
    <row r="110" s="2" customFormat="1" ht="12" customHeight="1">
      <c r="A110" s="39"/>
      <c r="B110" s="40"/>
      <c r="C110" s="33" t="s">
        <v>16</v>
      </c>
      <c r="D110" s="41"/>
      <c r="E110" s="41"/>
      <c r="F110" s="41"/>
      <c r="G110" s="41"/>
      <c r="H110" s="41"/>
      <c r="I110" s="41"/>
      <c r="J110" s="41"/>
      <c r="K110" s="41"/>
      <c r="L110" s="64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</row>
    <row r="111" s="2" customFormat="1" ht="16.5" customHeight="1">
      <c r="A111" s="39"/>
      <c r="B111" s="40"/>
      <c r="C111" s="41"/>
      <c r="D111" s="41"/>
      <c r="E111" s="184" t="str">
        <f>E7</f>
        <v>Nové Město pod Smrkem</v>
      </c>
      <c r="F111" s="33"/>
      <c r="G111" s="33"/>
      <c r="H111" s="33"/>
      <c r="I111" s="41"/>
      <c r="J111" s="41"/>
      <c r="K111" s="41"/>
      <c r="L111" s="64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</row>
    <row r="112" s="2" customFormat="1" ht="12" customHeight="1">
      <c r="A112" s="39"/>
      <c r="B112" s="40"/>
      <c r="C112" s="33" t="s">
        <v>123</v>
      </c>
      <c r="D112" s="41"/>
      <c r="E112" s="41"/>
      <c r="F112" s="41"/>
      <c r="G112" s="41"/>
      <c r="H112" s="41"/>
      <c r="I112" s="41"/>
      <c r="J112" s="41"/>
      <c r="K112" s="41"/>
      <c r="L112" s="64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</row>
    <row r="113" s="2" customFormat="1" ht="16.5" customHeight="1">
      <c r="A113" s="39"/>
      <c r="B113" s="40"/>
      <c r="C113" s="41"/>
      <c r="D113" s="41"/>
      <c r="E113" s="77" t="str">
        <f>E9</f>
        <v>VRN - Vedlejší rozpočtové náklady</v>
      </c>
      <c r="F113" s="41"/>
      <c r="G113" s="41"/>
      <c r="H113" s="41"/>
      <c r="I113" s="41"/>
      <c r="J113" s="41"/>
      <c r="K113" s="41"/>
      <c r="L113" s="64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</row>
    <row r="114" s="2" customFormat="1" ht="6.96" customHeight="1">
      <c r="A114" s="39"/>
      <c r="B114" s="40"/>
      <c r="C114" s="41"/>
      <c r="D114" s="41"/>
      <c r="E114" s="41"/>
      <c r="F114" s="41"/>
      <c r="G114" s="41"/>
      <c r="H114" s="41"/>
      <c r="I114" s="41"/>
      <c r="J114" s="41"/>
      <c r="K114" s="41"/>
      <c r="L114" s="64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</row>
    <row r="115" s="2" customFormat="1" ht="12" customHeight="1">
      <c r="A115" s="39"/>
      <c r="B115" s="40"/>
      <c r="C115" s="33" t="s">
        <v>20</v>
      </c>
      <c r="D115" s="41"/>
      <c r="E115" s="41"/>
      <c r="F115" s="28" t="str">
        <f>F12</f>
        <v>č.p. 1690, 1691/5, 1691/1, 1691/9</v>
      </c>
      <c r="G115" s="41"/>
      <c r="H115" s="41"/>
      <c r="I115" s="33" t="s">
        <v>22</v>
      </c>
      <c r="J115" s="80" t="str">
        <f>IF(J12="","",J12)</f>
        <v>8. 11. 2021</v>
      </c>
      <c r="K115" s="41"/>
      <c r="L115" s="64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</row>
    <row r="116" s="2" customFormat="1" ht="6.96" customHeight="1">
      <c r="A116" s="39"/>
      <c r="B116" s="40"/>
      <c r="C116" s="41"/>
      <c r="D116" s="41"/>
      <c r="E116" s="41"/>
      <c r="F116" s="41"/>
      <c r="G116" s="41"/>
      <c r="H116" s="41"/>
      <c r="I116" s="41"/>
      <c r="J116" s="41"/>
      <c r="K116" s="41"/>
      <c r="L116" s="64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</row>
    <row r="117" s="2" customFormat="1" ht="40.05" customHeight="1">
      <c r="A117" s="39"/>
      <c r="B117" s="40"/>
      <c r="C117" s="33" t="s">
        <v>24</v>
      </c>
      <c r="D117" s="41"/>
      <c r="E117" s="41"/>
      <c r="F117" s="28" t="str">
        <f>E15</f>
        <v>Správa železnic, so, Dlážděná 1003/7, Praha</v>
      </c>
      <c r="G117" s="41"/>
      <c r="H117" s="41"/>
      <c r="I117" s="33" t="s">
        <v>29</v>
      </c>
      <c r="J117" s="37" t="str">
        <f>E21</f>
        <v>PRODIN a.s., K Vápence 2745, Pardubice</v>
      </c>
      <c r="K117" s="41"/>
      <c r="L117" s="64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</row>
    <row r="118" s="2" customFormat="1" ht="15.15" customHeight="1">
      <c r="A118" s="39"/>
      <c r="B118" s="40"/>
      <c r="C118" s="33" t="s">
        <v>27</v>
      </c>
      <c r="D118" s="41"/>
      <c r="E118" s="41"/>
      <c r="F118" s="28" t="str">
        <f>IF(E18="","",E18)</f>
        <v>Vyplň údaj</v>
      </c>
      <c r="G118" s="41"/>
      <c r="H118" s="41"/>
      <c r="I118" s="33" t="s">
        <v>31</v>
      </c>
      <c r="J118" s="37" t="str">
        <f>E24</f>
        <v xml:space="preserve"> </v>
      </c>
      <c r="K118" s="41"/>
      <c r="L118" s="64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</row>
    <row r="119" s="2" customFormat="1" ht="10.32" customHeight="1">
      <c r="A119" s="39"/>
      <c r="B119" s="40"/>
      <c r="C119" s="41"/>
      <c r="D119" s="41"/>
      <c r="E119" s="41"/>
      <c r="F119" s="41"/>
      <c r="G119" s="41"/>
      <c r="H119" s="41"/>
      <c r="I119" s="41"/>
      <c r="J119" s="41"/>
      <c r="K119" s="41"/>
      <c r="L119" s="64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</row>
    <row r="120" s="11" customFormat="1" ht="29.28" customHeight="1">
      <c r="A120" s="200"/>
      <c r="B120" s="201"/>
      <c r="C120" s="202" t="s">
        <v>175</v>
      </c>
      <c r="D120" s="203" t="s">
        <v>58</v>
      </c>
      <c r="E120" s="203" t="s">
        <v>54</v>
      </c>
      <c r="F120" s="203" t="s">
        <v>55</v>
      </c>
      <c r="G120" s="203" t="s">
        <v>176</v>
      </c>
      <c r="H120" s="203" t="s">
        <v>177</v>
      </c>
      <c r="I120" s="203" t="s">
        <v>178</v>
      </c>
      <c r="J120" s="204" t="s">
        <v>136</v>
      </c>
      <c r="K120" s="205" t="s">
        <v>179</v>
      </c>
      <c r="L120" s="206"/>
      <c r="M120" s="101" t="s">
        <v>1</v>
      </c>
      <c r="N120" s="102" t="s">
        <v>37</v>
      </c>
      <c r="O120" s="102" t="s">
        <v>180</v>
      </c>
      <c r="P120" s="102" t="s">
        <v>181</v>
      </c>
      <c r="Q120" s="102" t="s">
        <v>182</v>
      </c>
      <c r="R120" s="102" t="s">
        <v>183</v>
      </c>
      <c r="S120" s="102" t="s">
        <v>184</v>
      </c>
      <c r="T120" s="103" t="s">
        <v>185</v>
      </c>
      <c r="U120" s="200"/>
      <c r="V120" s="200"/>
      <c r="W120" s="200"/>
      <c r="X120" s="200"/>
      <c r="Y120" s="200"/>
      <c r="Z120" s="200"/>
      <c r="AA120" s="200"/>
      <c r="AB120" s="200"/>
      <c r="AC120" s="200"/>
      <c r="AD120" s="200"/>
      <c r="AE120" s="200"/>
    </row>
    <row r="121" s="2" customFormat="1" ht="22.8" customHeight="1">
      <c r="A121" s="39"/>
      <c r="B121" s="40"/>
      <c r="C121" s="108" t="s">
        <v>186</v>
      </c>
      <c r="D121" s="41"/>
      <c r="E121" s="41"/>
      <c r="F121" s="41"/>
      <c r="G121" s="41"/>
      <c r="H121" s="41"/>
      <c r="I121" s="41"/>
      <c r="J121" s="207">
        <f>BK121</f>
        <v>0</v>
      </c>
      <c r="K121" s="41"/>
      <c r="L121" s="45"/>
      <c r="M121" s="104"/>
      <c r="N121" s="208"/>
      <c r="O121" s="105"/>
      <c r="P121" s="209">
        <f>P122</f>
        <v>0</v>
      </c>
      <c r="Q121" s="105"/>
      <c r="R121" s="209">
        <f>R122</f>
        <v>0</v>
      </c>
      <c r="S121" s="105"/>
      <c r="T121" s="210">
        <f>T122</f>
        <v>0</v>
      </c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T121" s="18" t="s">
        <v>72</v>
      </c>
      <c r="AU121" s="18" t="s">
        <v>138</v>
      </c>
      <c r="BK121" s="211">
        <f>BK122</f>
        <v>0</v>
      </c>
    </row>
    <row r="122" s="12" customFormat="1" ht="25.92" customHeight="1">
      <c r="A122" s="12"/>
      <c r="B122" s="212"/>
      <c r="C122" s="213"/>
      <c r="D122" s="214" t="s">
        <v>72</v>
      </c>
      <c r="E122" s="215" t="s">
        <v>109</v>
      </c>
      <c r="F122" s="215" t="s">
        <v>110</v>
      </c>
      <c r="G122" s="213"/>
      <c r="H122" s="213"/>
      <c r="I122" s="216"/>
      <c r="J122" s="217">
        <f>BK122</f>
        <v>0</v>
      </c>
      <c r="K122" s="213"/>
      <c r="L122" s="218"/>
      <c r="M122" s="219"/>
      <c r="N122" s="220"/>
      <c r="O122" s="220"/>
      <c r="P122" s="221">
        <f>P123+P126+P137+P142</f>
        <v>0</v>
      </c>
      <c r="Q122" s="220"/>
      <c r="R122" s="221">
        <f>R123+R126+R137+R142</f>
        <v>0</v>
      </c>
      <c r="S122" s="220"/>
      <c r="T122" s="222">
        <f>T123+T126+T137+T142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223" t="s">
        <v>226</v>
      </c>
      <c r="AT122" s="224" t="s">
        <v>72</v>
      </c>
      <c r="AU122" s="224" t="s">
        <v>73</v>
      </c>
      <c r="AY122" s="223" t="s">
        <v>189</v>
      </c>
      <c r="BK122" s="225">
        <f>BK123+BK126+BK137+BK142</f>
        <v>0</v>
      </c>
    </row>
    <row r="123" s="12" customFormat="1" ht="22.8" customHeight="1">
      <c r="A123" s="12"/>
      <c r="B123" s="212"/>
      <c r="C123" s="213"/>
      <c r="D123" s="214" t="s">
        <v>72</v>
      </c>
      <c r="E123" s="226" t="s">
        <v>6239</v>
      </c>
      <c r="F123" s="226" t="s">
        <v>6240</v>
      </c>
      <c r="G123" s="213"/>
      <c r="H123" s="213"/>
      <c r="I123" s="216"/>
      <c r="J123" s="227">
        <f>BK123</f>
        <v>0</v>
      </c>
      <c r="K123" s="213"/>
      <c r="L123" s="218"/>
      <c r="M123" s="219"/>
      <c r="N123" s="220"/>
      <c r="O123" s="220"/>
      <c r="P123" s="221">
        <f>SUM(P124:P125)</f>
        <v>0</v>
      </c>
      <c r="Q123" s="220"/>
      <c r="R123" s="221">
        <f>SUM(R124:R125)</f>
        <v>0</v>
      </c>
      <c r="S123" s="220"/>
      <c r="T123" s="222">
        <f>SUM(T124:T125)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223" t="s">
        <v>226</v>
      </c>
      <c r="AT123" s="224" t="s">
        <v>72</v>
      </c>
      <c r="AU123" s="224" t="s">
        <v>80</v>
      </c>
      <c r="AY123" s="223" t="s">
        <v>189</v>
      </c>
      <c r="BK123" s="225">
        <f>SUM(BK124:BK125)</f>
        <v>0</v>
      </c>
    </row>
    <row r="124" s="2" customFormat="1" ht="16.5" customHeight="1">
      <c r="A124" s="39"/>
      <c r="B124" s="40"/>
      <c r="C124" s="228" t="s">
        <v>80</v>
      </c>
      <c r="D124" s="228" t="s">
        <v>191</v>
      </c>
      <c r="E124" s="229" t="s">
        <v>6241</v>
      </c>
      <c r="F124" s="230" t="s">
        <v>6242</v>
      </c>
      <c r="G124" s="231" t="s">
        <v>1029</v>
      </c>
      <c r="H124" s="232">
        <v>1</v>
      </c>
      <c r="I124" s="233"/>
      <c r="J124" s="234">
        <f>ROUND(I124*H124,2)</f>
        <v>0</v>
      </c>
      <c r="K124" s="235"/>
      <c r="L124" s="45"/>
      <c r="M124" s="236" t="s">
        <v>1</v>
      </c>
      <c r="N124" s="237" t="s">
        <v>38</v>
      </c>
      <c r="O124" s="92"/>
      <c r="P124" s="238">
        <f>O124*H124</f>
        <v>0</v>
      </c>
      <c r="Q124" s="238">
        <v>0</v>
      </c>
      <c r="R124" s="238">
        <f>Q124*H124</f>
        <v>0</v>
      </c>
      <c r="S124" s="238">
        <v>0</v>
      </c>
      <c r="T124" s="239">
        <f>S124*H124</f>
        <v>0</v>
      </c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R124" s="240" t="s">
        <v>195</v>
      </c>
      <c r="AT124" s="240" t="s">
        <v>191</v>
      </c>
      <c r="AU124" s="240" t="s">
        <v>82</v>
      </c>
      <c r="AY124" s="18" t="s">
        <v>189</v>
      </c>
      <c r="BE124" s="241">
        <f>IF(N124="základní",J124,0)</f>
        <v>0</v>
      </c>
      <c r="BF124" s="241">
        <f>IF(N124="snížená",J124,0)</f>
        <v>0</v>
      </c>
      <c r="BG124" s="241">
        <f>IF(N124="zákl. přenesená",J124,0)</f>
        <v>0</v>
      </c>
      <c r="BH124" s="241">
        <f>IF(N124="sníž. přenesená",J124,0)</f>
        <v>0</v>
      </c>
      <c r="BI124" s="241">
        <f>IF(N124="nulová",J124,0)</f>
        <v>0</v>
      </c>
      <c r="BJ124" s="18" t="s">
        <v>80</v>
      </c>
      <c r="BK124" s="241">
        <f>ROUND(I124*H124,2)</f>
        <v>0</v>
      </c>
      <c r="BL124" s="18" t="s">
        <v>195</v>
      </c>
      <c r="BM124" s="240" t="s">
        <v>6243</v>
      </c>
    </row>
    <row r="125" s="2" customFormat="1">
      <c r="A125" s="39"/>
      <c r="B125" s="40"/>
      <c r="C125" s="41"/>
      <c r="D125" s="242" t="s">
        <v>197</v>
      </c>
      <c r="E125" s="41"/>
      <c r="F125" s="243" t="s">
        <v>6242</v>
      </c>
      <c r="G125" s="41"/>
      <c r="H125" s="41"/>
      <c r="I125" s="244"/>
      <c r="J125" s="41"/>
      <c r="K125" s="41"/>
      <c r="L125" s="45"/>
      <c r="M125" s="245"/>
      <c r="N125" s="246"/>
      <c r="O125" s="92"/>
      <c r="P125" s="92"/>
      <c r="Q125" s="92"/>
      <c r="R125" s="92"/>
      <c r="S125" s="92"/>
      <c r="T125" s="93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T125" s="18" t="s">
        <v>197</v>
      </c>
      <c r="AU125" s="18" t="s">
        <v>82</v>
      </c>
    </row>
    <row r="126" s="12" customFormat="1" ht="22.8" customHeight="1">
      <c r="A126" s="12"/>
      <c r="B126" s="212"/>
      <c r="C126" s="213"/>
      <c r="D126" s="214" t="s">
        <v>72</v>
      </c>
      <c r="E126" s="226" t="s">
        <v>6244</v>
      </c>
      <c r="F126" s="226" t="s">
        <v>6245</v>
      </c>
      <c r="G126" s="213"/>
      <c r="H126" s="213"/>
      <c r="I126" s="216"/>
      <c r="J126" s="227">
        <f>BK126</f>
        <v>0</v>
      </c>
      <c r="K126" s="213"/>
      <c r="L126" s="218"/>
      <c r="M126" s="219"/>
      <c r="N126" s="220"/>
      <c r="O126" s="220"/>
      <c r="P126" s="221">
        <f>SUM(P127:P136)</f>
        <v>0</v>
      </c>
      <c r="Q126" s="220"/>
      <c r="R126" s="221">
        <f>SUM(R127:R136)</f>
        <v>0</v>
      </c>
      <c r="S126" s="220"/>
      <c r="T126" s="222">
        <f>SUM(T127:T136)</f>
        <v>0</v>
      </c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R126" s="223" t="s">
        <v>226</v>
      </c>
      <c r="AT126" s="224" t="s">
        <v>72</v>
      </c>
      <c r="AU126" s="224" t="s">
        <v>80</v>
      </c>
      <c r="AY126" s="223" t="s">
        <v>189</v>
      </c>
      <c r="BK126" s="225">
        <f>SUM(BK127:BK136)</f>
        <v>0</v>
      </c>
    </row>
    <row r="127" s="2" customFormat="1" ht="16.5" customHeight="1">
      <c r="A127" s="39"/>
      <c r="B127" s="40"/>
      <c r="C127" s="228" t="s">
        <v>82</v>
      </c>
      <c r="D127" s="228" t="s">
        <v>191</v>
      </c>
      <c r="E127" s="229" t="s">
        <v>6246</v>
      </c>
      <c r="F127" s="230" t="s">
        <v>6245</v>
      </c>
      <c r="G127" s="231" t="s">
        <v>1029</v>
      </c>
      <c r="H127" s="232">
        <v>1</v>
      </c>
      <c r="I127" s="233"/>
      <c r="J127" s="234">
        <f>ROUND(I127*H127,2)</f>
        <v>0</v>
      </c>
      <c r="K127" s="235"/>
      <c r="L127" s="45"/>
      <c r="M127" s="236" t="s">
        <v>1</v>
      </c>
      <c r="N127" s="237" t="s">
        <v>38</v>
      </c>
      <c r="O127" s="92"/>
      <c r="P127" s="238">
        <f>O127*H127</f>
        <v>0</v>
      </c>
      <c r="Q127" s="238">
        <v>0</v>
      </c>
      <c r="R127" s="238">
        <f>Q127*H127</f>
        <v>0</v>
      </c>
      <c r="S127" s="238">
        <v>0</v>
      </c>
      <c r="T127" s="239">
        <f>S127*H127</f>
        <v>0</v>
      </c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R127" s="240" t="s">
        <v>195</v>
      </c>
      <c r="AT127" s="240" t="s">
        <v>191</v>
      </c>
      <c r="AU127" s="240" t="s">
        <v>82</v>
      </c>
      <c r="AY127" s="18" t="s">
        <v>189</v>
      </c>
      <c r="BE127" s="241">
        <f>IF(N127="základní",J127,0)</f>
        <v>0</v>
      </c>
      <c r="BF127" s="241">
        <f>IF(N127="snížená",J127,0)</f>
        <v>0</v>
      </c>
      <c r="BG127" s="241">
        <f>IF(N127="zákl. přenesená",J127,0)</f>
        <v>0</v>
      </c>
      <c r="BH127" s="241">
        <f>IF(N127="sníž. přenesená",J127,0)</f>
        <v>0</v>
      </c>
      <c r="BI127" s="241">
        <f>IF(N127="nulová",J127,0)</f>
        <v>0</v>
      </c>
      <c r="BJ127" s="18" t="s">
        <v>80</v>
      </c>
      <c r="BK127" s="241">
        <f>ROUND(I127*H127,2)</f>
        <v>0</v>
      </c>
      <c r="BL127" s="18" t="s">
        <v>195</v>
      </c>
      <c r="BM127" s="240" t="s">
        <v>6247</v>
      </c>
    </row>
    <row r="128" s="2" customFormat="1">
      <c r="A128" s="39"/>
      <c r="B128" s="40"/>
      <c r="C128" s="41"/>
      <c r="D128" s="242" t="s">
        <v>197</v>
      </c>
      <c r="E128" s="41"/>
      <c r="F128" s="243" t="s">
        <v>6245</v>
      </c>
      <c r="G128" s="41"/>
      <c r="H128" s="41"/>
      <c r="I128" s="244"/>
      <c r="J128" s="41"/>
      <c r="K128" s="41"/>
      <c r="L128" s="45"/>
      <c r="M128" s="245"/>
      <c r="N128" s="246"/>
      <c r="O128" s="92"/>
      <c r="P128" s="92"/>
      <c r="Q128" s="92"/>
      <c r="R128" s="92"/>
      <c r="S128" s="92"/>
      <c r="T128" s="93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T128" s="18" t="s">
        <v>197</v>
      </c>
      <c r="AU128" s="18" t="s">
        <v>82</v>
      </c>
    </row>
    <row r="129" s="2" customFormat="1" ht="16.5" customHeight="1">
      <c r="A129" s="39"/>
      <c r="B129" s="40"/>
      <c r="C129" s="228" t="s">
        <v>214</v>
      </c>
      <c r="D129" s="228" t="s">
        <v>191</v>
      </c>
      <c r="E129" s="229" t="s">
        <v>6248</v>
      </c>
      <c r="F129" s="230" t="s">
        <v>6249</v>
      </c>
      <c r="G129" s="231" t="s">
        <v>1029</v>
      </c>
      <c r="H129" s="232">
        <v>1</v>
      </c>
      <c r="I129" s="233"/>
      <c r="J129" s="234">
        <f>ROUND(I129*H129,2)</f>
        <v>0</v>
      </c>
      <c r="K129" s="235"/>
      <c r="L129" s="45"/>
      <c r="M129" s="236" t="s">
        <v>1</v>
      </c>
      <c r="N129" s="237" t="s">
        <v>38</v>
      </c>
      <c r="O129" s="92"/>
      <c r="P129" s="238">
        <f>O129*H129</f>
        <v>0</v>
      </c>
      <c r="Q129" s="238">
        <v>0</v>
      </c>
      <c r="R129" s="238">
        <f>Q129*H129</f>
        <v>0</v>
      </c>
      <c r="S129" s="238">
        <v>0</v>
      </c>
      <c r="T129" s="239">
        <f>S129*H129</f>
        <v>0</v>
      </c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R129" s="240" t="s">
        <v>195</v>
      </c>
      <c r="AT129" s="240" t="s">
        <v>191</v>
      </c>
      <c r="AU129" s="240" t="s">
        <v>82</v>
      </c>
      <c r="AY129" s="18" t="s">
        <v>189</v>
      </c>
      <c r="BE129" s="241">
        <f>IF(N129="základní",J129,0)</f>
        <v>0</v>
      </c>
      <c r="BF129" s="241">
        <f>IF(N129="snížená",J129,0)</f>
        <v>0</v>
      </c>
      <c r="BG129" s="241">
        <f>IF(N129="zákl. přenesená",J129,0)</f>
        <v>0</v>
      </c>
      <c r="BH129" s="241">
        <f>IF(N129="sníž. přenesená",J129,0)</f>
        <v>0</v>
      </c>
      <c r="BI129" s="241">
        <f>IF(N129="nulová",J129,0)</f>
        <v>0</v>
      </c>
      <c r="BJ129" s="18" t="s">
        <v>80</v>
      </c>
      <c r="BK129" s="241">
        <f>ROUND(I129*H129,2)</f>
        <v>0</v>
      </c>
      <c r="BL129" s="18" t="s">
        <v>195</v>
      </c>
      <c r="BM129" s="240" t="s">
        <v>6250</v>
      </c>
    </row>
    <row r="130" s="2" customFormat="1">
      <c r="A130" s="39"/>
      <c r="B130" s="40"/>
      <c r="C130" s="41"/>
      <c r="D130" s="242" t="s">
        <v>197</v>
      </c>
      <c r="E130" s="41"/>
      <c r="F130" s="243" t="s">
        <v>6249</v>
      </c>
      <c r="G130" s="41"/>
      <c r="H130" s="41"/>
      <c r="I130" s="244"/>
      <c r="J130" s="41"/>
      <c r="K130" s="41"/>
      <c r="L130" s="45"/>
      <c r="M130" s="245"/>
      <c r="N130" s="246"/>
      <c r="O130" s="92"/>
      <c r="P130" s="92"/>
      <c r="Q130" s="92"/>
      <c r="R130" s="92"/>
      <c r="S130" s="92"/>
      <c r="T130" s="93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T130" s="18" t="s">
        <v>197</v>
      </c>
      <c r="AU130" s="18" t="s">
        <v>82</v>
      </c>
    </row>
    <row r="131" s="2" customFormat="1" ht="16.5" customHeight="1">
      <c r="A131" s="39"/>
      <c r="B131" s="40"/>
      <c r="C131" s="228" t="s">
        <v>195</v>
      </c>
      <c r="D131" s="228" t="s">
        <v>191</v>
      </c>
      <c r="E131" s="229" t="s">
        <v>6251</v>
      </c>
      <c r="F131" s="230" t="s">
        <v>6252</v>
      </c>
      <c r="G131" s="231" t="s">
        <v>1029</v>
      </c>
      <c r="H131" s="232">
        <v>1</v>
      </c>
      <c r="I131" s="233"/>
      <c r="J131" s="234">
        <f>ROUND(I131*H131,2)</f>
        <v>0</v>
      </c>
      <c r="K131" s="235"/>
      <c r="L131" s="45"/>
      <c r="M131" s="236" t="s">
        <v>1</v>
      </c>
      <c r="N131" s="237" t="s">
        <v>38</v>
      </c>
      <c r="O131" s="92"/>
      <c r="P131" s="238">
        <f>O131*H131</f>
        <v>0</v>
      </c>
      <c r="Q131" s="238">
        <v>0</v>
      </c>
      <c r="R131" s="238">
        <f>Q131*H131</f>
        <v>0</v>
      </c>
      <c r="S131" s="238">
        <v>0</v>
      </c>
      <c r="T131" s="239">
        <f>S131*H131</f>
        <v>0</v>
      </c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R131" s="240" t="s">
        <v>195</v>
      </c>
      <c r="AT131" s="240" t="s">
        <v>191</v>
      </c>
      <c r="AU131" s="240" t="s">
        <v>82</v>
      </c>
      <c r="AY131" s="18" t="s">
        <v>189</v>
      </c>
      <c r="BE131" s="241">
        <f>IF(N131="základní",J131,0)</f>
        <v>0</v>
      </c>
      <c r="BF131" s="241">
        <f>IF(N131="snížená",J131,0)</f>
        <v>0</v>
      </c>
      <c r="BG131" s="241">
        <f>IF(N131="zákl. přenesená",J131,0)</f>
        <v>0</v>
      </c>
      <c r="BH131" s="241">
        <f>IF(N131="sníž. přenesená",J131,0)</f>
        <v>0</v>
      </c>
      <c r="BI131" s="241">
        <f>IF(N131="nulová",J131,0)</f>
        <v>0</v>
      </c>
      <c r="BJ131" s="18" t="s">
        <v>80</v>
      </c>
      <c r="BK131" s="241">
        <f>ROUND(I131*H131,2)</f>
        <v>0</v>
      </c>
      <c r="BL131" s="18" t="s">
        <v>195</v>
      </c>
      <c r="BM131" s="240" t="s">
        <v>6253</v>
      </c>
    </row>
    <row r="132" s="2" customFormat="1">
      <c r="A132" s="39"/>
      <c r="B132" s="40"/>
      <c r="C132" s="41"/>
      <c r="D132" s="242" t="s">
        <v>197</v>
      </c>
      <c r="E132" s="41"/>
      <c r="F132" s="243" t="s">
        <v>6252</v>
      </c>
      <c r="G132" s="41"/>
      <c r="H132" s="41"/>
      <c r="I132" s="244"/>
      <c r="J132" s="41"/>
      <c r="K132" s="41"/>
      <c r="L132" s="45"/>
      <c r="M132" s="245"/>
      <c r="N132" s="246"/>
      <c r="O132" s="92"/>
      <c r="P132" s="92"/>
      <c r="Q132" s="92"/>
      <c r="R132" s="92"/>
      <c r="S132" s="92"/>
      <c r="T132" s="93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T132" s="18" t="s">
        <v>197</v>
      </c>
      <c r="AU132" s="18" t="s">
        <v>82</v>
      </c>
    </row>
    <row r="133" s="2" customFormat="1" ht="16.5" customHeight="1">
      <c r="A133" s="39"/>
      <c r="B133" s="40"/>
      <c r="C133" s="228" t="s">
        <v>226</v>
      </c>
      <c r="D133" s="228" t="s">
        <v>191</v>
      </c>
      <c r="E133" s="229" t="s">
        <v>6254</v>
      </c>
      <c r="F133" s="230" t="s">
        <v>6255</v>
      </c>
      <c r="G133" s="231" t="s">
        <v>1029</v>
      </c>
      <c r="H133" s="232">
        <v>1</v>
      </c>
      <c r="I133" s="233"/>
      <c r="J133" s="234">
        <f>ROUND(I133*H133,2)</f>
        <v>0</v>
      </c>
      <c r="K133" s="235"/>
      <c r="L133" s="45"/>
      <c r="M133" s="236" t="s">
        <v>1</v>
      </c>
      <c r="N133" s="237" t="s">
        <v>38</v>
      </c>
      <c r="O133" s="92"/>
      <c r="P133" s="238">
        <f>O133*H133</f>
        <v>0</v>
      </c>
      <c r="Q133" s="238">
        <v>0</v>
      </c>
      <c r="R133" s="238">
        <f>Q133*H133</f>
        <v>0</v>
      </c>
      <c r="S133" s="238">
        <v>0</v>
      </c>
      <c r="T133" s="239">
        <f>S133*H133</f>
        <v>0</v>
      </c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R133" s="240" t="s">
        <v>195</v>
      </c>
      <c r="AT133" s="240" t="s">
        <v>191</v>
      </c>
      <c r="AU133" s="240" t="s">
        <v>82</v>
      </c>
      <c r="AY133" s="18" t="s">
        <v>189</v>
      </c>
      <c r="BE133" s="241">
        <f>IF(N133="základní",J133,0)</f>
        <v>0</v>
      </c>
      <c r="BF133" s="241">
        <f>IF(N133="snížená",J133,0)</f>
        <v>0</v>
      </c>
      <c r="BG133" s="241">
        <f>IF(N133="zákl. přenesená",J133,0)</f>
        <v>0</v>
      </c>
      <c r="BH133" s="241">
        <f>IF(N133="sníž. přenesená",J133,0)</f>
        <v>0</v>
      </c>
      <c r="BI133" s="241">
        <f>IF(N133="nulová",J133,0)</f>
        <v>0</v>
      </c>
      <c r="BJ133" s="18" t="s">
        <v>80</v>
      </c>
      <c r="BK133" s="241">
        <f>ROUND(I133*H133,2)</f>
        <v>0</v>
      </c>
      <c r="BL133" s="18" t="s">
        <v>195</v>
      </c>
      <c r="BM133" s="240" t="s">
        <v>6256</v>
      </c>
    </row>
    <row r="134" s="2" customFormat="1">
      <c r="A134" s="39"/>
      <c r="B134" s="40"/>
      <c r="C134" s="41"/>
      <c r="D134" s="242" t="s">
        <v>197</v>
      </c>
      <c r="E134" s="41"/>
      <c r="F134" s="243" t="s">
        <v>6255</v>
      </c>
      <c r="G134" s="41"/>
      <c r="H134" s="41"/>
      <c r="I134" s="244"/>
      <c r="J134" s="41"/>
      <c r="K134" s="41"/>
      <c r="L134" s="45"/>
      <c r="M134" s="245"/>
      <c r="N134" s="246"/>
      <c r="O134" s="92"/>
      <c r="P134" s="92"/>
      <c r="Q134" s="92"/>
      <c r="R134" s="92"/>
      <c r="S134" s="92"/>
      <c r="T134" s="93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T134" s="18" t="s">
        <v>197</v>
      </c>
      <c r="AU134" s="18" t="s">
        <v>82</v>
      </c>
    </row>
    <row r="135" s="2" customFormat="1" ht="16.5" customHeight="1">
      <c r="A135" s="39"/>
      <c r="B135" s="40"/>
      <c r="C135" s="228" t="s">
        <v>231</v>
      </c>
      <c r="D135" s="228" t="s">
        <v>191</v>
      </c>
      <c r="E135" s="229" t="s">
        <v>6257</v>
      </c>
      <c r="F135" s="230" t="s">
        <v>6258</v>
      </c>
      <c r="G135" s="231" t="s">
        <v>1029</v>
      </c>
      <c r="H135" s="232">
        <v>1</v>
      </c>
      <c r="I135" s="233"/>
      <c r="J135" s="234">
        <f>ROUND(I135*H135,2)</f>
        <v>0</v>
      </c>
      <c r="K135" s="235"/>
      <c r="L135" s="45"/>
      <c r="M135" s="236" t="s">
        <v>1</v>
      </c>
      <c r="N135" s="237" t="s">
        <v>38</v>
      </c>
      <c r="O135" s="92"/>
      <c r="P135" s="238">
        <f>O135*H135</f>
        <v>0</v>
      </c>
      <c r="Q135" s="238">
        <v>0</v>
      </c>
      <c r="R135" s="238">
        <f>Q135*H135</f>
        <v>0</v>
      </c>
      <c r="S135" s="238">
        <v>0</v>
      </c>
      <c r="T135" s="239">
        <f>S135*H135</f>
        <v>0</v>
      </c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R135" s="240" t="s">
        <v>195</v>
      </c>
      <c r="AT135" s="240" t="s">
        <v>191</v>
      </c>
      <c r="AU135" s="240" t="s">
        <v>82</v>
      </c>
      <c r="AY135" s="18" t="s">
        <v>189</v>
      </c>
      <c r="BE135" s="241">
        <f>IF(N135="základní",J135,0)</f>
        <v>0</v>
      </c>
      <c r="BF135" s="241">
        <f>IF(N135="snížená",J135,0)</f>
        <v>0</v>
      </c>
      <c r="BG135" s="241">
        <f>IF(N135="zákl. přenesená",J135,0)</f>
        <v>0</v>
      </c>
      <c r="BH135" s="241">
        <f>IF(N135="sníž. přenesená",J135,0)</f>
        <v>0</v>
      </c>
      <c r="BI135" s="241">
        <f>IF(N135="nulová",J135,0)</f>
        <v>0</v>
      </c>
      <c r="BJ135" s="18" t="s">
        <v>80</v>
      </c>
      <c r="BK135" s="241">
        <f>ROUND(I135*H135,2)</f>
        <v>0</v>
      </c>
      <c r="BL135" s="18" t="s">
        <v>195</v>
      </c>
      <c r="BM135" s="240" t="s">
        <v>6259</v>
      </c>
    </row>
    <row r="136" s="2" customFormat="1">
      <c r="A136" s="39"/>
      <c r="B136" s="40"/>
      <c r="C136" s="41"/>
      <c r="D136" s="242" t="s">
        <v>197</v>
      </c>
      <c r="E136" s="41"/>
      <c r="F136" s="243" t="s">
        <v>6258</v>
      </c>
      <c r="G136" s="41"/>
      <c r="H136" s="41"/>
      <c r="I136" s="244"/>
      <c r="J136" s="41"/>
      <c r="K136" s="41"/>
      <c r="L136" s="45"/>
      <c r="M136" s="245"/>
      <c r="N136" s="246"/>
      <c r="O136" s="92"/>
      <c r="P136" s="92"/>
      <c r="Q136" s="92"/>
      <c r="R136" s="92"/>
      <c r="S136" s="92"/>
      <c r="T136" s="93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T136" s="18" t="s">
        <v>197</v>
      </c>
      <c r="AU136" s="18" t="s">
        <v>82</v>
      </c>
    </row>
    <row r="137" s="12" customFormat="1" ht="22.8" customHeight="1">
      <c r="A137" s="12"/>
      <c r="B137" s="212"/>
      <c r="C137" s="213"/>
      <c r="D137" s="214" t="s">
        <v>72</v>
      </c>
      <c r="E137" s="226" t="s">
        <v>6260</v>
      </c>
      <c r="F137" s="226" t="s">
        <v>6261</v>
      </c>
      <c r="G137" s="213"/>
      <c r="H137" s="213"/>
      <c r="I137" s="216"/>
      <c r="J137" s="227">
        <f>BK137</f>
        <v>0</v>
      </c>
      <c r="K137" s="213"/>
      <c r="L137" s="218"/>
      <c r="M137" s="219"/>
      <c r="N137" s="220"/>
      <c r="O137" s="220"/>
      <c r="P137" s="221">
        <f>SUM(P138:P141)</f>
        <v>0</v>
      </c>
      <c r="Q137" s="220"/>
      <c r="R137" s="221">
        <f>SUM(R138:R141)</f>
        <v>0</v>
      </c>
      <c r="S137" s="220"/>
      <c r="T137" s="222">
        <f>SUM(T138:T141)</f>
        <v>0</v>
      </c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R137" s="223" t="s">
        <v>226</v>
      </c>
      <c r="AT137" s="224" t="s">
        <v>72</v>
      </c>
      <c r="AU137" s="224" t="s">
        <v>80</v>
      </c>
      <c r="AY137" s="223" t="s">
        <v>189</v>
      </c>
      <c r="BK137" s="225">
        <f>SUM(BK138:BK141)</f>
        <v>0</v>
      </c>
    </row>
    <row r="138" s="2" customFormat="1" ht="16.5" customHeight="1">
      <c r="A138" s="39"/>
      <c r="B138" s="40"/>
      <c r="C138" s="228" t="s">
        <v>241</v>
      </c>
      <c r="D138" s="228" t="s">
        <v>191</v>
      </c>
      <c r="E138" s="229" t="s">
        <v>6262</v>
      </c>
      <c r="F138" s="230" t="s">
        <v>6263</v>
      </c>
      <c r="G138" s="231" t="s">
        <v>1029</v>
      </c>
      <c r="H138" s="232">
        <v>1</v>
      </c>
      <c r="I138" s="233"/>
      <c r="J138" s="234">
        <f>ROUND(I138*H138,2)</f>
        <v>0</v>
      </c>
      <c r="K138" s="235"/>
      <c r="L138" s="45"/>
      <c r="M138" s="236" t="s">
        <v>1</v>
      </c>
      <c r="N138" s="237" t="s">
        <v>38</v>
      </c>
      <c r="O138" s="92"/>
      <c r="P138" s="238">
        <f>O138*H138</f>
        <v>0</v>
      </c>
      <c r="Q138" s="238">
        <v>0</v>
      </c>
      <c r="R138" s="238">
        <f>Q138*H138</f>
        <v>0</v>
      </c>
      <c r="S138" s="238">
        <v>0</v>
      </c>
      <c r="T138" s="239">
        <f>S138*H138</f>
        <v>0</v>
      </c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R138" s="240" t="s">
        <v>195</v>
      </c>
      <c r="AT138" s="240" t="s">
        <v>191</v>
      </c>
      <c r="AU138" s="240" t="s">
        <v>82</v>
      </c>
      <c r="AY138" s="18" t="s">
        <v>189</v>
      </c>
      <c r="BE138" s="241">
        <f>IF(N138="základní",J138,0)</f>
        <v>0</v>
      </c>
      <c r="BF138" s="241">
        <f>IF(N138="snížená",J138,0)</f>
        <v>0</v>
      </c>
      <c r="BG138" s="241">
        <f>IF(N138="zákl. přenesená",J138,0)</f>
        <v>0</v>
      </c>
      <c r="BH138" s="241">
        <f>IF(N138="sníž. přenesená",J138,0)</f>
        <v>0</v>
      </c>
      <c r="BI138" s="241">
        <f>IF(N138="nulová",J138,0)</f>
        <v>0</v>
      </c>
      <c r="BJ138" s="18" t="s">
        <v>80</v>
      </c>
      <c r="BK138" s="241">
        <f>ROUND(I138*H138,2)</f>
        <v>0</v>
      </c>
      <c r="BL138" s="18" t="s">
        <v>195</v>
      </c>
      <c r="BM138" s="240" t="s">
        <v>6264</v>
      </c>
    </row>
    <row r="139" s="2" customFormat="1">
      <c r="A139" s="39"/>
      <c r="B139" s="40"/>
      <c r="C139" s="41"/>
      <c r="D139" s="242" t="s">
        <v>197</v>
      </c>
      <c r="E139" s="41"/>
      <c r="F139" s="243" t="s">
        <v>6263</v>
      </c>
      <c r="G139" s="41"/>
      <c r="H139" s="41"/>
      <c r="I139" s="244"/>
      <c r="J139" s="41"/>
      <c r="K139" s="41"/>
      <c r="L139" s="45"/>
      <c r="M139" s="245"/>
      <c r="N139" s="246"/>
      <c r="O139" s="92"/>
      <c r="P139" s="92"/>
      <c r="Q139" s="92"/>
      <c r="R139" s="92"/>
      <c r="S139" s="92"/>
      <c r="T139" s="93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T139" s="18" t="s">
        <v>197</v>
      </c>
      <c r="AU139" s="18" t="s">
        <v>82</v>
      </c>
    </row>
    <row r="140" s="2" customFormat="1" ht="16.5" customHeight="1">
      <c r="A140" s="39"/>
      <c r="B140" s="40"/>
      <c r="C140" s="228" t="s">
        <v>247</v>
      </c>
      <c r="D140" s="228" t="s">
        <v>191</v>
      </c>
      <c r="E140" s="229" t="s">
        <v>6265</v>
      </c>
      <c r="F140" s="230" t="s">
        <v>6266</v>
      </c>
      <c r="G140" s="231" t="s">
        <v>1029</v>
      </c>
      <c r="H140" s="232">
        <v>1</v>
      </c>
      <c r="I140" s="233"/>
      <c r="J140" s="234">
        <f>ROUND(I140*H140,2)</f>
        <v>0</v>
      </c>
      <c r="K140" s="235"/>
      <c r="L140" s="45"/>
      <c r="M140" s="236" t="s">
        <v>1</v>
      </c>
      <c r="N140" s="237" t="s">
        <v>38</v>
      </c>
      <c r="O140" s="92"/>
      <c r="P140" s="238">
        <f>O140*H140</f>
        <v>0</v>
      </c>
      <c r="Q140" s="238">
        <v>0</v>
      </c>
      <c r="R140" s="238">
        <f>Q140*H140</f>
        <v>0</v>
      </c>
      <c r="S140" s="238">
        <v>0</v>
      </c>
      <c r="T140" s="239">
        <f>S140*H140</f>
        <v>0</v>
      </c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R140" s="240" t="s">
        <v>195</v>
      </c>
      <c r="AT140" s="240" t="s">
        <v>191</v>
      </c>
      <c r="AU140" s="240" t="s">
        <v>82</v>
      </c>
      <c r="AY140" s="18" t="s">
        <v>189</v>
      </c>
      <c r="BE140" s="241">
        <f>IF(N140="základní",J140,0)</f>
        <v>0</v>
      </c>
      <c r="BF140" s="241">
        <f>IF(N140="snížená",J140,0)</f>
        <v>0</v>
      </c>
      <c r="BG140" s="241">
        <f>IF(N140="zákl. přenesená",J140,0)</f>
        <v>0</v>
      </c>
      <c r="BH140" s="241">
        <f>IF(N140="sníž. přenesená",J140,0)</f>
        <v>0</v>
      </c>
      <c r="BI140" s="241">
        <f>IF(N140="nulová",J140,0)</f>
        <v>0</v>
      </c>
      <c r="BJ140" s="18" t="s">
        <v>80</v>
      </c>
      <c r="BK140" s="241">
        <f>ROUND(I140*H140,2)</f>
        <v>0</v>
      </c>
      <c r="BL140" s="18" t="s">
        <v>195</v>
      </c>
      <c r="BM140" s="240" t="s">
        <v>6267</v>
      </c>
    </row>
    <row r="141" s="2" customFormat="1">
      <c r="A141" s="39"/>
      <c r="B141" s="40"/>
      <c r="C141" s="41"/>
      <c r="D141" s="242" t="s">
        <v>197</v>
      </c>
      <c r="E141" s="41"/>
      <c r="F141" s="243" t="s">
        <v>6266</v>
      </c>
      <c r="G141" s="41"/>
      <c r="H141" s="41"/>
      <c r="I141" s="244"/>
      <c r="J141" s="41"/>
      <c r="K141" s="41"/>
      <c r="L141" s="45"/>
      <c r="M141" s="245"/>
      <c r="N141" s="246"/>
      <c r="O141" s="92"/>
      <c r="P141" s="92"/>
      <c r="Q141" s="92"/>
      <c r="R141" s="92"/>
      <c r="S141" s="92"/>
      <c r="T141" s="93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T141" s="18" t="s">
        <v>197</v>
      </c>
      <c r="AU141" s="18" t="s">
        <v>82</v>
      </c>
    </row>
    <row r="142" s="12" customFormat="1" ht="22.8" customHeight="1">
      <c r="A142" s="12"/>
      <c r="B142" s="212"/>
      <c r="C142" s="213"/>
      <c r="D142" s="214" t="s">
        <v>72</v>
      </c>
      <c r="E142" s="226" t="s">
        <v>6268</v>
      </c>
      <c r="F142" s="226" t="s">
        <v>6269</v>
      </c>
      <c r="G142" s="213"/>
      <c r="H142" s="213"/>
      <c r="I142" s="216"/>
      <c r="J142" s="227">
        <f>BK142</f>
        <v>0</v>
      </c>
      <c r="K142" s="213"/>
      <c r="L142" s="218"/>
      <c r="M142" s="219"/>
      <c r="N142" s="220"/>
      <c r="O142" s="220"/>
      <c r="P142" s="221">
        <f>SUM(P143:P144)</f>
        <v>0</v>
      </c>
      <c r="Q142" s="220"/>
      <c r="R142" s="221">
        <f>SUM(R143:R144)</f>
        <v>0</v>
      </c>
      <c r="S142" s="220"/>
      <c r="T142" s="222">
        <f>SUM(T143:T144)</f>
        <v>0</v>
      </c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R142" s="223" t="s">
        <v>226</v>
      </c>
      <c r="AT142" s="224" t="s">
        <v>72</v>
      </c>
      <c r="AU142" s="224" t="s">
        <v>80</v>
      </c>
      <c r="AY142" s="223" t="s">
        <v>189</v>
      </c>
      <c r="BK142" s="225">
        <f>SUM(BK143:BK144)</f>
        <v>0</v>
      </c>
    </row>
    <row r="143" s="2" customFormat="1" ht="24.15" customHeight="1">
      <c r="A143" s="39"/>
      <c r="B143" s="40"/>
      <c r="C143" s="228" t="s">
        <v>266</v>
      </c>
      <c r="D143" s="228" t="s">
        <v>191</v>
      </c>
      <c r="E143" s="229" t="s">
        <v>6270</v>
      </c>
      <c r="F143" s="230" t="s">
        <v>6271</v>
      </c>
      <c r="G143" s="231" t="s">
        <v>1029</v>
      </c>
      <c r="H143" s="232">
        <v>1</v>
      </c>
      <c r="I143" s="233"/>
      <c r="J143" s="234">
        <f>ROUND(I143*H143,2)</f>
        <v>0</v>
      </c>
      <c r="K143" s="235"/>
      <c r="L143" s="45"/>
      <c r="M143" s="236" t="s">
        <v>1</v>
      </c>
      <c r="N143" s="237" t="s">
        <v>38</v>
      </c>
      <c r="O143" s="92"/>
      <c r="P143" s="238">
        <f>O143*H143</f>
        <v>0</v>
      </c>
      <c r="Q143" s="238">
        <v>0</v>
      </c>
      <c r="R143" s="238">
        <f>Q143*H143</f>
        <v>0</v>
      </c>
      <c r="S143" s="238">
        <v>0</v>
      </c>
      <c r="T143" s="239">
        <f>S143*H143</f>
        <v>0</v>
      </c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R143" s="240" t="s">
        <v>195</v>
      </c>
      <c r="AT143" s="240" t="s">
        <v>191</v>
      </c>
      <c r="AU143" s="240" t="s">
        <v>82</v>
      </c>
      <c r="AY143" s="18" t="s">
        <v>189</v>
      </c>
      <c r="BE143" s="241">
        <f>IF(N143="základní",J143,0)</f>
        <v>0</v>
      </c>
      <c r="BF143" s="241">
        <f>IF(N143="snížená",J143,0)</f>
        <v>0</v>
      </c>
      <c r="BG143" s="241">
        <f>IF(N143="zákl. přenesená",J143,0)</f>
        <v>0</v>
      </c>
      <c r="BH143" s="241">
        <f>IF(N143="sníž. přenesená",J143,0)</f>
        <v>0</v>
      </c>
      <c r="BI143" s="241">
        <f>IF(N143="nulová",J143,0)</f>
        <v>0</v>
      </c>
      <c r="BJ143" s="18" t="s">
        <v>80</v>
      </c>
      <c r="BK143" s="241">
        <f>ROUND(I143*H143,2)</f>
        <v>0</v>
      </c>
      <c r="BL143" s="18" t="s">
        <v>195</v>
      </c>
      <c r="BM143" s="240" t="s">
        <v>6272</v>
      </c>
    </row>
    <row r="144" s="2" customFormat="1">
      <c r="A144" s="39"/>
      <c r="B144" s="40"/>
      <c r="C144" s="41"/>
      <c r="D144" s="242" t="s">
        <v>197</v>
      </c>
      <c r="E144" s="41"/>
      <c r="F144" s="243" t="s">
        <v>6271</v>
      </c>
      <c r="G144" s="41"/>
      <c r="H144" s="41"/>
      <c r="I144" s="244"/>
      <c r="J144" s="41"/>
      <c r="K144" s="41"/>
      <c r="L144" s="45"/>
      <c r="M144" s="311"/>
      <c r="N144" s="312"/>
      <c r="O144" s="313"/>
      <c r="P144" s="313"/>
      <c r="Q144" s="313"/>
      <c r="R144" s="313"/>
      <c r="S144" s="313"/>
      <c r="T144" s="314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T144" s="18" t="s">
        <v>197</v>
      </c>
      <c r="AU144" s="18" t="s">
        <v>82</v>
      </c>
    </row>
    <row r="145" s="2" customFormat="1" ht="6.96" customHeight="1">
      <c r="A145" s="39"/>
      <c r="B145" s="67"/>
      <c r="C145" s="68"/>
      <c r="D145" s="68"/>
      <c r="E145" s="68"/>
      <c r="F145" s="68"/>
      <c r="G145" s="68"/>
      <c r="H145" s="68"/>
      <c r="I145" s="68"/>
      <c r="J145" s="68"/>
      <c r="K145" s="68"/>
      <c r="L145" s="45"/>
      <c r="M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</row>
  </sheetData>
  <sheetProtection sheet="1" autoFilter="0" formatColumns="0" formatRows="0" objects="1" scenarios="1" spinCount="100000" saltValue="SUORc4TZlSrEkK3d0RGe7X+dz4H11PkrLgxd0lHTbmoHHPACXJiTPv+k2E4UQ6GoZNbAf6Ca9CQETwZmJIdBeA==" hashValue="CdW5qlIM4l1miEQGnwrE0OINgan0JrTSVc0c6qQb3gnepfH4rTeOOMPVQKqzUKKGQqs9D+rTaNohOmBPskZ4Pg==" algorithmName="SHA-512" password="CC35"/>
  <autoFilter ref="C120:K144"/>
  <mergeCells count="9">
    <mergeCell ref="E7:H7"/>
    <mergeCell ref="E9:H9"/>
    <mergeCell ref="E18:H18"/>
    <mergeCell ref="E27:H27"/>
    <mergeCell ref="E85:H85"/>
    <mergeCell ref="E87:H87"/>
    <mergeCell ref="E111:H111"/>
    <mergeCell ref="E113:H113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114</v>
      </c>
    </row>
    <row r="3" s="1" customFormat="1" ht="6.96" customHeight="1">
      <c r="B3" s="147"/>
      <c r="C3" s="148"/>
      <c r="D3" s="148"/>
      <c r="E3" s="148"/>
      <c r="F3" s="148"/>
      <c r="G3" s="148"/>
      <c r="H3" s="148"/>
      <c r="I3" s="148"/>
      <c r="J3" s="148"/>
      <c r="K3" s="148"/>
      <c r="L3" s="21"/>
      <c r="AT3" s="18" t="s">
        <v>82</v>
      </c>
    </row>
    <row r="4" s="1" customFormat="1" ht="24.96" customHeight="1">
      <c r="B4" s="21"/>
      <c r="D4" s="149" t="s">
        <v>122</v>
      </c>
      <c r="L4" s="21"/>
      <c r="M4" s="150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51" t="s">
        <v>16</v>
      </c>
      <c r="L6" s="21"/>
    </row>
    <row r="7" s="1" customFormat="1" ht="16.5" customHeight="1">
      <c r="B7" s="21"/>
      <c r="E7" s="152" t="str">
        <f>'Rekapitulace stavby'!K6</f>
        <v>Nové Město pod Smrkem</v>
      </c>
      <c r="F7" s="151"/>
      <c r="G7" s="151"/>
      <c r="H7" s="151"/>
      <c r="L7" s="21"/>
    </row>
    <row r="8" s="2" customFormat="1" ht="12" customHeight="1">
      <c r="A8" s="39"/>
      <c r="B8" s="45"/>
      <c r="C8" s="39"/>
      <c r="D8" s="151" t="s">
        <v>123</v>
      </c>
      <c r="E8" s="39"/>
      <c r="F8" s="39"/>
      <c r="G8" s="39"/>
      <c r="H8" s="39"/>
      <c r="I8" s="39"/>
      <c r="J8" s="39"/>
      <c r="K8" s="39"/>
      <c r="L8" s="64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53" t="s">
        <v>6273</v>
      </c>
      <c r="F9" s="39"/>
      <c r="G9" s="39"/>
      <c r="H9" s="39"/>
      <c r="I9" s="39"/>
      <c r="J9" s="39"/>
      <c r="K9" s="39"/>
      <c r="L9" s="64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64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51" t="s">
        <v>18</v>
      </c>
      <c r="E11" s="39"/>
      <c r="F11" s="142" t="s">
        <v>1</v>
      </c>
      <c r="G11" s="39"/>
      <c r="H11" s="39"/>
      <c r="I11" s="151" t="s">
        <v>19</v>
      </c>
      <c r="J11" s="142" t="s">
        <v>1</v>
      </c>
      <c r="K11" s="39"/>
      <c r="L11" s="64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51" t="s">
        <v>20</v>
      </c>
      <c r="E12" s="39"/>
      <c r="F12" s="142" t="s">
        <v>127</v>
      </c>
      <c r="G12" s="39"/>
      <c r="H12" s="39"/>
      <c r="I12" s="151" t="s">
        <v>22</v>
      </c>
      <c r="J12" s="154" t="str">
        <f>'Rekapitulace stavby'!AN8</f>
        <v>8. 11. 2021</v>
      </c>
      <c r="K12" s="39"/>
      <c r="L12" s="64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64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51" t="s">
        <v>24</v>
      </c>
      <c r="E14" s="39"/>
      <c r="F14" s="39"/>
      <c r="G14" s="39"/>
      <c r="H14" s="39"/>
      <c r="I14" s="151" t="s">
        <v>25</v>
      </c>
      <c r="J14" s="142" t="s">
        <v>128</v>
      </c>
      <c r="K14" s="39"/>
      <c r="L14" s="64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42" t="s">
        <v>129</v>
      </c>
      <c r="F15" s="39"/>
      <c r="G15" s="39"/>
      <c r="H15" s="39"/>
      <c r="I15" s="151" t="s">
        <v>26</v>
      </c>
      <c r="J15" s="142" t="s">
        <v>130</v>
      </c>
      <c r="K15" s="39"/>
      <c r="L15" s="64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64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51" t="s">
        <v>27</v>
      </c>
      <c r="E17" s="39"/>
      <c r="F17" s="39"/>
      <c r="G17" s="39"/>
      <c r="H17" s="39"/>
      <c r="I17" s="151" t="s">
        <v>25</v>
      </c>
      <c r="J17" s="34" t="str">
        <f>'Rekapitulace stavby'!AN13</f>
        <v>Vyplň údaj</v>
      </c>
      <c r="K17" s="39"/>
      <c r="L17" s="64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42"/>
      <c r="G18" s="142"/>
      <c r="H18" s="142"/>
      <c r="I18" s="151" t="s">
        <v>26</v>
      </c>
      <c r="J18" s="34" t="str">
        <f>'Rekapitulace stavby'!AN14</f>
        <v>Vyplň údaj</v>
      </c>
      <c r="K18" s="39"/>
      <c r="L18" s="64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64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51" t="s">
        <v>29</v>
      </c>
      <c r="E20" s="39"/>
      <c r="F20" s="39"/>
      <c r="G20" s="39"/>
      <c r="H20" s="39"/>
      <c r="I20" s="151" t="s">
        <v>25</v>
      </c>
      <c r="J20" s="142" t="s">
        <v>131</v>
      </c>
      <c r="K20" s="39"/>
      <c r="L20" s="64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42" t="s">
        <v>132</v>
      </c>
      <c r="F21" s="39"/>
      <c r="G21" s="39"/>
      <c r="H21" s="39"/>
      <c r="I21" s="151" t="s">
        <v>26</v>
      </c>
      <c r="J21" s="142" t="s">
        <v>133</v>
      </c>
      <c r="K21" s="39"/>
      <c r="L21" s="64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64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51" t="s">
        <v>31</v>
      </c>
      <c r="E23" s="39"/>
      <c r="F23" s="39"/>
      <c r="G23" s="39"/>
      <c r="H23" s="39"/>
      <c r="I23" s="151" t="s">
        <v>25</v>
      </c>
      <c r="J23" s="142" t="s">
        <v>1</v>
      </c>
      <c r="K23" s="39"/>
      <c r="L23" s="64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42" t="s">
        <v>21</v>
      </c>
      <c r="F24" s="39"/>
      <c r="G24" s="39"/>
      <c r="H24" s="39"/>
      <c r="I24" s="151" t="s">
        <v>26</v>
      </c>
      <c r="J24" s="142" t="s">
        <v>1</v>
      </c>
      <c r="K24" s="39"/>
      <c r="L24" s="64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64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51" t="s">
        <v>32</v>
      </c>
      <c r="E26" s="39"/>
      <c r="F26" s="39"/>
      <c r="G26" s="39"/>
      <c r="H26" s="39"/>
      <c r="I26" s="39"/>
      <c r="J26" s="39"/>
      <c r="K26" s="39"/>
      <c r="L26" s="64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55"/>
      <c r="B27" s="156"/>
      <c r="C27" s="155"/>
      <c r="D27" s="155"/>
      <c r="E27" s="157" t="s">
        <v>1</v>
      </c>
      <c r="F27" s="157"/>
      <c r="G27" s="157"/>
      <c r="H27" s="157"/>
      <c r="I27" s="155"/>
      <c r="J27" s="155"/>
      <c r="K27" s="155"/>
      <c r="L27" s="158"/>
      <c r="S27" s="155"/>
      <c r="T27" s="155"/>
      <c r="U27" s="155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64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59"/>
      <c r="E29" s="159"/>
      <c r="F29" s="159"/>
      <c r="G29" s="159"/>
      <c r="H29" s="159"/>
      <c r="I29" s="159"/>
      <c r="J29" s="159"/>
      <c r="K29" s="159"/>
      <c r="L29" s="64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60" t="s">
        <v>33</v>
      </c>
      <c r="E30" s="39"/>
      <c r="F30" s="39"/>
      <c r="G30" s="39"/>
      <c r="H30" s="39"/>
      <c r="I30" s="39"/>
      <c r="J30" s="161">
        <f>ROUND(J122, 2)</f>
        <v>0</v>
      </c>
      <c r="K30" s="39"/>
      <c r="L30" s="64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9"/>
      <c r="E31" s="159"/>
      <c r="F31" s="159"/>
      <c r="G31" s="159"/>
      <c r="H31" s="159"/>
      <c r="I31" s="159"/>
      <c r="J31" s="159"/>
      <c r="K31" s="159"/>
      <c r="L31" s="64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62" t="s">
        <v>35</v>
      </c>
      <c r="G32" s="39"/>
      <c r="H32" s="39"/>
      <c r="I32" s="162" t="s">
        <v>34</v>
      </c>
      <c r="J32" s="162" t="s">
        <v>36</v>
      </c>
      <c r="K32" s="39"/>
      <c r="L32" s="64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63" t="s">
        <v>37</v>
      </c>
      <c r="E33" s="151" t="s">
        <v>38</v>
      </c>
      <c r="F33" s="164">
        <f>ROUND((SUM(BE122:BE503)),  2)</f>
        <v>0</v>
      </c>
      <c r="G33" s="39"/>
      <c r="H33" s="39"/>
      <c r="I33" s="165">
        <v>0.20999999999999999</v>
      </c>
      <c r="J33" s="164">
        <f>ROUND(((SUM(BE122:BE503))*I33),  2)</f>
        <v>0</v>
      </c>
      <c r="K33" s="39"/>
      <c r="L33" s="64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51" t="s">
        <v>39</v>
      </c>
      <c r="F34" s="164">
        <f>ROUND((SUM(BF122:BF503)),  2)</f>
        <v>0</v>
      </c>
      <c r="G34" s="39"/>
      <c r="H34" s="39"/>
      <c r="I34" s="165">
        <v>0.14999999999999999</v>
      </c>
      <c r="J34" s="164">
        <f>ROUND(((SUM(BF122:BF503))*I34),  2)</f>
        <v>0</v>
      </c>
      <c r="K34" s="39"/>
      <c r="L34" s="64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51" t="s">
        <v>40</v>
      </c>
      <c r="F35" s="164">
        <f>ROUND((SUM(BG122:BG503)),  2)</f>
        <v>0</v>
      </c>
      <c r="G35" s="39"/>
      <c r="H35" s="39"/>
      <c r="I35" s="165">
        <v>0.20999999999999999</v>
      </c>
      <c r="J35" s="164">
        <f>0</f>
        <v>0</v>
      </c>
      <c r="K35" s="39"/>
      <c r="L35" s="64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51" t="s">
        <v>41</v>
      </c>
      <c r="F36" s="164">
        <f>ROUND((SUM(BH122:BH503)),  2)</f>
        <v>0</v>
      </c>
      <c r="G36" s="39"/>
      <c r="H36" s="39"/>
      <c r="I36" s="165">
        <v>0.14999999999999999</v>
      </c>
      <c r="J36" s="164">
        <f>0</f>
        <v>0</v>
      </c>
      <c r="K36" s="39"/>
      <c r="L36" s="64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51" t="s">
        <v>42</v>
      </c>
      <c r="F37" s="164">
        <f>ROUND((SUM(BI122:BI503)),  2)</f>
        <v>0</v>
      </c>
      <c r="G37" s="39"/>
      <c r="H37" s="39"/>
      <c r="I37" s="165">
        <v>0</v>
      </c>
      <c r="J37" s="164">
        <f>0</f>
        <v>0</v>
      </c>
      <c r="K37" s="39"/>
      <c r="L37" s="64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64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66"/>
      <c r="D39" s="167" t="s">
        <v>43</v>
      </c>
      <c r="E39" s="168"/>
      <c r="F39" s="168"/>
      <c r="G39" s="169" t="s">
        <v>44</v>
      </c>
      <c r="H39" s="170" t="s">
        <v>45</v>
      </c>
      <c r="I39" s="168"/>
      <c r="J39" s="171">
        <f>SUM(J30:J37)</f>
        <v>0</v>
      </c>
      <c r="K39" s="172"/>
      <c r="L39" s="64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64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1" customFormat="1" ht="14.4" customHeight="1">
      <c r="B41" s="21"/>
      <c r="L41" s="21"/>
    </row>
    <row r="42" s="1" customFormat="1" ht="14.4" customHeight="1">
      <c r="B42" s="21"/>
      <c r="L42" s="21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64"/>
      <c r="D50" s="173" t="s">
        <v>46</v>
      </c>
      <c r="E50" s="174"/>
      <c r="F50" s="174"/>
      <c r="G50" s="173" t="s">
        <v>47</v>
      </c>
      <c r="H50" s="174"/>
      <c r="I50" s="174"/>
      <c r="J50" s="174"/>
      <c r="K50" s="174"/>
      <c r="L50" s="64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75" t="s">
        <v>48</v>
      </c>
      <c r="E61" s="176"/>
      <c r="F61" s="177" t="s">
        <v>49</v>
      </c>
      <c r="G61" s="175" t="s">
        <v>48</v>
      </c>
      <c r="H61" s="176"/>
      <c r="I61" s="176"/>
      <c r="J61" s="178" t="s">
        <v>49</v>
      </c>
      <c r="K61" s="176"/>
      <c r="L61" s="64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73" t="s">
        <v>50</v>
      </c>
      <c r="E65" s="179"/>
      <c r="F65" s="179"/>
      <c r="G65" s="173" t="s">
        <v>51</v>
      </c>
      <c r="H65" s="179"/>
      <c r="I65" s="179"/>
      <c r="J65" s="179"/>
      <c r="K65" s="179"/>
      <c r="L65" s="64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75" t="s">
        <v>48</v>
      </c>
      <c r="E76" s="176"/>
      <c r="F76" s="177" t="s">
        <v>49</v>
      </c>
      <c r="G76" s="175" t="s">
        <v>48</v>
      </c>
      <c r="H76" s="176"/>
      <c r="I76" s="176"/>
      <c r="J76" s="178" t="s">
        <v>49</v>
      </c>
      <c r="K76" s="176"/>
      <c r="L76" s="64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80"/>
      <c r="C77" s="181"/>
      <c r="D77" s="181"/>
      <c r="E77" s="181"/>
      <c r="F77" s="181"/>
      <c r="G77" s="181"/>
      <c r="H77" s="181"/>
      <c r="I77" s="181"/>
      <c r="J77" s="181"/>
      <c r="K77" s="181"/>
      <c r="L77" s="64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s="2" customFormat="1" ht="6.96" customHeight="1">
      <c r="A81" s="39"/>
      <c r="B81" s="182"/>
      <c r="C81" s="183"/>
      <c r="D81" s="183"/>
      <c r="E81" s="183"/>
      <c r="F81" s="183"/>
      <c r="G81" s="183"/>
      <c r="H81" s="183"/>
      <c r="I81" s="183"/>
      <c r="J81" s="183"/>
      <c r="K81" s="183"/>
      <c r="L81" s="64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24.96" customHeight="1">
      <c r="A82" s="39"/>
      <c r="B82" s="40"/>
      <c r="C82" s="24" t="s">
        <v>134</v>
      </c>
      <c r="D82" s="41"/>
      <c r="E82" s="41"/>
      <c r="F82" s="41"/>
      <c r="G82" s="41"/>
      <c r="H82" s="41"/>
      <c r="I82" s="41"/>
      <c r="J82" s="41"/>
      <c r="K82" s="41"/>
      <c r="L82" s="64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64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2" customHeight="1">
      <c r="A84" s="39"/>
      <c r="B84" s="40"/>
      <c r="C84" s="33" t="s">
        <v>16</v>
      </c>
      <c r="D84" s="41"/>
      <c r="E84" s="41"/>
      <c r="F84" s="41"/>
      <c r="G84" s="41"/>
      <c r="H84" s="41"/>
      <c r="I84" s="41"/>
      <c r="J84" s="41"/>
      <c r="K84" s="41"/>
      <c r="L84" s="64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6.5" customHeight="1">
      <c r="A85" s="39"/>
      <c r="B85" s="40"/>
      <c r="C85" s="41"/>
      <c r="D85" s="41"/>
      <c r="E85" s="184" t="str">
        <f>E7</f>
        <v>Nové Město pod Smrkem</v>
      </c>
      <c r="F85" s="33"/>
      <c r="G85" s="33"/>
      <c r="H85" s="33"/>
      <c r="I85" s="41"/>
      <c r="J85" s="41"/>
      <c r="K85" s="41"/>
      <c r="L85" s="64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2" customHeight="1">
      <c r="A86" s="39"/>
      <c r="B86" s="40"/>
      <c r="C86" s="33" t="s">
        <v>123</v>
      </c>
      <c r="D86" s="41"/>
      <c r="E86" s="41"/>
      <c r="F86" s="41"/>
      <c r="G86" s="41"/>
      <c r="H86" s="41"/>
      <c r="I86" s="41"/>
      <c r="J86" s="41"/>
      <c r="K86" s="41"/>
      <c r="L86" s="64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16.5" customHeight="1">
      <c r="A87" s="39"/>
      <c r="B87" s="40"/>
      <c r="C87" s="41"/>
      <c r="D87" s="41"/>
      <c r="E87" s="77" t="str">
        <f>E9</f>
        <v>PS 01 - Rozvody slaboproudých instalací 1. NP</v>
      </c>
      <c r="F87" s="41"/>
      <c r="G87" s="41"/>
      <c r="H87" s="41"/>
      <c r="I87" s="41"/>
      <c r="J87" s="41"/>
      <c r="K87" s="41"/>
      <c r="L87" s="64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64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2" customHeight="1">
      <c r="A89" s="39"/>
      <c r="B89" s="40"/>
      <c r="C89" s="33" t="s">
        <v>20</v>
      </c>
      <c r="D89" s="41"/>
      <c r="E89" s="41"/>
      <c r="F89" s="28" t="str">
        <f>F12</f>
        <v>č.p. 1690, 1691/5, 1691/1, 1691/9</v>
      </c>
      <c r="G89" s="41"/>
      <c r="H89" s="41"/>
      <c r="I89" s="33" t="s">
        <v>22</v>
      </c>
      <c r="J89" s="80" t="str">
        <f>IF(J12="","",J12)</f>
        <v>8. 11. 2021</v>
      </c>
      <c r="K89" s="41"/>
      <c r="L89" s="64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64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40.05" customHeight="1">
      <c r="A91" s="39"/>
      <c r="B91" s="40"/>
      <c r="C91" s="33" t="s">
        <v>24</v>
      </c>
      <c r="D91" s="41"/>
      <c r="E91" s="41"/>
      <c r="F91" s="28" t="str">
        <f>E15</f>
        <v>Správa železnic, so, Dlážděná 1003/7, Praha</v>
      </c>
      <c r="G91" s="41"/>
      <c r="H91" s="41"/>
      <c r="I91" s="33" t="s">
        <v>29</v>
      </c>
      <c r="J91" s="37" t="str">
        <f>E21</f>
        <v>PRODIN a.s., K Vápence 2745, Pardubice</v>
      </c>
      <c r="K91" s="41"/>
      <c r="L91" s="64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15.15" customHeight="1">
      <c r="A92" s="39"/>
      <c r="B92" s="40"/>
      <c r="C92" s="33" t="s">
        <v>27</v>
      </c>
      <c r="D92" s="41"/>
      <c r="E92" s="41"/>
      <c r="F92" s="28" t="str">
        <f>IF(E18="","",E18)</f>
        <v>Vyplň údaj</v>
      </c>
      <c r="G92" s="41"/>
      <c r="H92" s="41"/>
      <c r="I92" s="33" t="s">
        <v>31</v>
      </c>
      <c r="J92" s="37" t="str">
        <f>E24</f>
        <v xml:space="preserve"> </v>
      </c>
      <c r="K92" s="41"/>
      <c r="L92" s="64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2" customFormat="1" ht="10.32" customHeight="1">
      <c r="A93" s="39"/>
      <c r="B93" s="40"/>
      <c r="C93" s="41"/>
      <c r="D93" s="41"/>
      <c r="E93" s="41"/>
      <c r="F93" s="41"/>
      <c r="G93" s="41"/>
      <c r="H93" s="41"/>
      <c r="I93" s="41"/>
      <c r="J93" s="41"/>
      <c r="K93" s="41"/>
      <c r="L93" s="64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="2" customFormat="1" ht="29.28" customHeight="1">
      <c r="A94" s="39"/>
      <c r="B94" s="40"/>
      <c r="C94" s="185" t="s">
        <v>135</v>
      </c>
      <c r="D94" s="186"/>
      <c r="E94" s="186"/>
      <c r="F94" s="186"/>
      <c r="G94" s="186"/>
      <c r="H94" s="186"/>
      <c r="I94" s="186"/>
      <c r="J94" s="187" t="s">
        <v>136</v>
      </c>
      <c r="K94" s="186"/>
      <c r="L94" s="64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64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s="2" customFormat="1" ht="22.8" customHeight="1">
      <c r="A96" s="39"/>
      <c r="B96" s="40"/>
      <c r="C96" s="188" t="s">
        <v>137</v>
      </c>
      <c r="D96" s="41"/>
      <c r="E96" s="41"/>
      <c r="F96" s="41"/>
      <c r="G96" s="41"/>
      <c r="H96" s="41"/>
      <c r="I96" s="41"/>
      <c r="J96" s="111">
        <f>J122</f>
        <v>0</v>
      </c>
      <c r="K96" s="41"/>
      <c r="L96" s="64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U96" s="18" t="s">
        <v>138</v>
      </c>
    </row>
    <row r="97" s="9" customFormat="1" ht="24.96" customHeight="1">
      <c r="A97" s="9"/>
      <c r="B97" s="189"/>
      <c r="C97" s="190"/>
      <c r="D97" s="191" t="s">
        <v>6274</v>
      </c>
      <c r="E97" s="192"/>
      <c r="F97" s="192"/>
      <c r="G97" s="192"/>
      <c r="H97" s="192"/>
      <c r="I97" s="192"/>
      <c r="J97" s="193">
        <f>J123</f>
        <v>0</v>
      </c>
      <c r="K97" s="190"/>
      <c r="L97" s="194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9" customFormat="1" ht="24.96" customHeight="1">
      <c r="A98" s="9"/>
      <c r="B98" s="189"/>
      <c r="C98" s="190"/>
      <c r="D98" s="191" t="s">
        <v>6275</v>
      </c>
      <c r="E98" s="192"/>
      <c r="F98" s="192"/>
      <c r="G98" s="192"/>
      <c r="H98" s="192"/>
      <c r="I98" s="192"/>
      <c r="J98" s="193">
        <f>J223</f>
        <v>0</v>
      </c>
      <c r="K98" s="190"/>
      <c r="L98" s="194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</row>
    <row r="99" s="9" customFormat="1" ht="24.96" customHeight="1">
      <c r="A99" s="9"/>
      <c r="B99" s="189"/>
      <c r="C99" s="190"/>
      <c r="D99" s="191" t="s">
        <v>6276</v>
      </c>
      <c r="E99" s="192"/>
      <c r="F99" s="192"/>
      <c r="G99" s="192"/>
      <c r="H99" s="192"/>
      <c r="I99" s="192"/>
      <c r="J99" s="193">
        <f>J257</f>
        <v>0</v>
      </c>
      <c r="K99" s="190"/>
      <c r="L99" s="194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9" customFormat="1" ht="24.96" customHeight="1">
      <c r="A100" s="9"/>
      <c r="B100" s="189"/>
      <c r="C100" s="190"/>
      <c r="D100" s="191" t="s">
        <v>6277</v>
      </c>
      <c r="E100" s="192"/>
      <c r="F100" s="192"/>
      <c r="G100" s="192"/>
      <c r="H100" s="192"/>
      <c r="I100" s="192"/>
      <c r="J100" s="193">
        <f>J282</f>
        <v>0</v>
      </c>
      <c r="K100" s="190"/>
      <c r="L100" s="194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9" customFormat="1" ht="24.96" customHeight="1">
      <c r="A101" s="9"/>
      <c r="B101" s="189"/>
      <c r="C101" s="190"/>
      <c r="D101" s="191" t="s">
        <v>6278</v>
      </c>
      <c r="E101" s="192"/>
      <c r="F101" s="192"/>
      <c r="G101" s="192"/>
      <c r="H101" s="192"/>
      <c r="I101" s="192"/>
      <c r="J101" s="193">
        <f>J349</f>
        <v>0</v>
      </c>
      <c r="K101" s="190"/>
      <c r="L101" s="194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89"/>
      <c r="C102" s="190"/>
      <c r="D102" s="191" t="s">
        <v>6279</v>
      </c>
      <c r="E102" s="192"/>
      <c r="F102" s="192"/>
      <c r="G102" s="192"/>
      <c r="H102" s="192"/>
      <c r="I102" s="192"/>
      <c r="J102" s="193">
        <f>J488</f>
        <v>0</v>
      </c>
      <c r="K102" s="190"/>
      <c r="L102" s="194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2" customFormat="1" ht="21.84" customHeight="1">
      <c r="A103" s="39"/>
      <c r="B103" s="40"/>
      <c r="C103" s="41"/>
      <c r="D103" s="41"/>
      <c r="E103" s="41"/>
      <c r="F103" s="41"/>
      <c r="G103" s="41"/>
      <c r="H103" s="41"/>
      <c r="I103" s="41"/>
      <c r="J103" s="41"/>
      <c r="K103" s="41"/>
      <c r="L103" s="64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</row>
    <row r="104" s="2" customFormat="1" ht="6.96" customHeight="1">
      <c r="A104" s="39"/>
      <c r="B104" s="67"/>
      <c r="C104" s="68"/>
      <c r="D104" s="68"/>
      <c r="E104" s="68"/>
      <c r="F104" s="68"/>
      <c r="G104" s="68"/>
      <c r="H104" s="68"/>
      <c r="I104" s="68"/>
      <c r="J104" s="68"/>
      <c r="K104" s="68"/>
      <c r="L104" s="64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</row>
    <row r="108" s="2" customFormat="1" ht="6.96" customHeight="1">
      <c r="A108" s="39"/>
      <c r="B108" s="69"/>
      <c r="C108" s="70"/>
      <c r="D108" s="70"/>
      <c r="E108" s="70"/>
      <c r="F108" s="70"/>
      <c r="G108" s="70"/>
      <c r="H108" s="70"/>
      <c r="I108" s="70"/>
      <c r="J108" s="70"/>
      <c r="K108" s="70"/>
      <c r="L108" s="64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</row>
    <row r="109" s="2" customFormat="1" ht="24.96" customHeight="1">
      <c r="A109" s="39"/>
      <c r="B109" s="40"/>
      <c r="C109" s="24" t="s">
        <v>174</v>
      </c>
      <c r="D109" s="41"/>
      <c r="E109" s="41"/>
      <c r="F109" s="41"/>
      <c r="G109" s="41"/>
      <c r="H109" s="41"/>
      <c r="I109" s="41"/>
      <c r="J109" s="41"/>
      <c r="K109" s="41"/>
      <c r="L109" s="64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</row>
    <row r="110" s="2" customFormat="1" ht="6.96" customHeight="1">
      <c r="A110" s="39"/>
      <c r="B110" s="40"/>
      <c r="C110" s="41"/>
      <c r="D110" s="41"/>
      <c r="E110" s="41"/>
      <c r="F110" s="41"/>
      <c r="G110" s="41"/>
      <c r="H110" s="41"/>
      <c r="I110" s="41"/>
      <c r="J110" s="41"/>
      <c r="K110" s="41"/>
      <c r="L110" s="64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</row>
    <row r="111" s="2" customFormat="1" ht="12" customHeight="1">
      <c r="A111" s="39"/>
      <c r="B111" s="40"/>
      <c r="C111" s="33" t="s">
        <v>16</v>
      </c>
      <c r="D111" s="41"/>
      <c r="E111" s="41"/>
      <c r="F111" s="41"/>
      <c r="G111" s="41"/>
      <c r="H111" s="41"/>
      <c r="I111" s="41"/>
      <c r="J111" s="41"/>
      <c r="K111" s="41"/>
      <c r="L111" s="64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</row>
    <row r="112" s="2" customFormat="1" ht="16.5" customHeight="1">
      <c r="A112" s="39"/>
      <c r="B112" s="40"/>
      <c r="C112" s="41"/>
      <c r="D112" s="41"/>
      <c r="E112" s="184" t="str">
        <f>E7</f>
        <v>Nové Město pod Smrkem</v>
      </c>
      <c r="F112" s="33"/>
      <c r="G112" s="33"/>
      <c r="H112" s="33"/>
      <c r="I112" s="41"/>
      <c r="J112" s="41"/>
      <c r="K112" s="41"/>
      <c r="L112" s="64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</row>
    <row r="113" s="2" customFormat="1" ht="12" customHeight="1">
      <c r="A113" s="39"/>
      <c r="B113" s="40"/>
      <c r="C113" s="33" t="s">
        <v>123</v>
      </c>
      <c r="D113" s="41"/>
      <c r="E113" s="41"/>
      <c r="F113" s="41"/>
      <c r="G113" s="41"/>
      <c r="H113" s="41"/>
      <c r="I113" s="41"/>
      <c r="J113" s="41"/>
      <c r="K113" s="41"/>
      <c r="L113" s="64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</row>
    <row r="114" s="2" customFormat="1" ht="16.5" customHeight="1">
      <c r="A114" s="39"/>
      <c r="B114" s="40"/>
      <c r="C114" s="41"/>
      <c r="D114" s="41"/>
      <c r="E114" s="77" t="str">
        <f>E9</f>
        <v>PS 01 - Rozvody slaboproudých instalací 1. NP</v>
      </c>
      <c r="F114" s="41"/>
      <c r="G114" s="41"/>
      <c r="H114" s="41"/>
      <c r="I114" s="41"/>
      <c r="J114" s="41"/>
      <c r="K114" s="41"/>
      <c r="L114" s="64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</row>
    <row r="115" s="2" customFormat="1" ht="6.96" customHeight="1">
      <c r="A115" s="39"/>
      <c r="B115" s="40"/>
      <c r="C115" s="41"/>
      <c r="D115" s="41"/>
      <c r="E115" s="41"/>
      <c r="F115" s="41"/>
      <c r="G115" s="41"/>
      <c r="H115" s="41"/>
      <c r="I115" s="41"/>
      <c r="J115" s="41"/>
      <c r="K115" s="41"/>
      <c r="L115" s="64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</row>
    <row r="116" s="2" customFormat="1" ht="12" customHeight="1">
      <c r="A116" s="39"/>
      <c r="B116" s="40"/>
      <c r="C116" s="33" t="s">
        <v>20</v>
      </c>
      <c r="D116" s="41"/>
      <c r="E116" s="41"/>
      <c r="F116" s="28" t="str">
        <f>F12</f>
        <v>č.p. 1690, 1691/5, 1691/1, 1691/9</v>
      </c>
      <c r="G116" s="41"/>
      <c r="H116" s="41"/>
      <c r="I116" s="33" t="s">
        <v>22</v>
      </c>
      <c r="J116" s="80" t="str">
        <f>IF(J12="","",J12)</f>
        <v>8. 11. 2021</v>
      </c>
      <c r="K116" s="41"/>
      <c r="L116" s="64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</row>
    <row r="117" s="2" customFormat="1" ht="6.96" customHeight="1">
      <c r="A117" s="39"/>
      <c r="B117" s="40"/>
      <c r="C117" s="41"/>
      <c r="D117" s="41"/>
      <c r="E117" s="41"/>
      <c r="F117" s="41"/>
      <c r="G117" s="41"/>
      <c r="H117" s="41"/>
      <c r="I117" s="41"/>
      <c r="J117" s="41"/>
      <c r="K117" s="41"/>
      <c r="L117" s="64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</row>
    <row r="118" s="2" customFormat="1" ht="40.05" customHeight="1">
      <c r="A118" s="39"/>
      <c r="B118" s="40"/>
      <c r="C118" s="33" t="s">
        <v>24</v>
      </c>
      <c r="D118" s="41"/>
      <c r="E118" s="41"/>
      <c r="F118" s="28" t="str">
        <f>E15</f>
        <v>Správa železnic, so, Dlážděná 1003/7, Praha</v>
      </c>
      <c r="G118" s="41"/>
      <c r="H118" s="41"/>
      <c r="I118" s="33" t="s">
        <v>29</v>
      </c>
      <c r="J118" s="37" t="str">
        <f>E21</f>
        <v>PRODIN a.s., K Vápence 2745, Pardubice</v>
      </c>
      <c r="K118" s="41"/>
      <c r="L118" s="64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</row>
    <row r="119" s="2" customFormat="1" ht="15.15" customHeight="1">
      <c r="A119" s="39"/>
      <c r="B119" s="40"/>
      <c r="C119" s="33" t="s">
        <v>27</v>
      </c>
      <c r="D119" s="41"/>
      <c r="E119" s="41"/>
      <c r="F119" s="28" t="str">
        <f>IF(E18="","",E18)</f>
        <v>Vyplň údaj</v>
      </c>
      <c r="G119" s="41"/>
      <c r="H119" s="41"/>
      <c r="I119" s="33" t="s">
        <v>31</v>
      </c>
      <c r="J119" s="37" t="str">
        <f>E24</f>
        <v xml:space="preserve"> </v>
      </c>
      <c r="K119" s="41"/>
      <c r="L119" s="64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</row>
    <row r="120" s="2" customFormat="1" ht="10.32" customHeight="1">
      <c r="A120" s="39"/>
      <c r="B120" s="40"/>
      <c r="C120" s="41"/>
      <c r="D120" s="41"/>
      <c r="E120" s="41"/>
      <c r="F120" s="41"/>
      <c r="G120" s="41"/>
      <c r="H120" s="41"/>
      <c r="I120" s="41"/>
      <c r="J120" s="41"/>
      <c r="K120" s="41"/>
      <c r="L120" s="64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</row>
    <row r="121" s="11" customFormat="1" ht="29.28" customHeight="1">
      <c r="A121" s="200"/>
      <c r="B121" s="201"/>
      <c r="C121" s="202" t="s">
        <v>175</v>
      </c>
      <c r="D121" s="203" t="s">
        <v>58</v>
      </c>
      <c r="E121" s="203" t="s">
        <v>54</v>
      </c>
      <c r="F121" s="203" t="s">
        <v>55</v>
      </c>
      <c r="G121" s="203" t="s">
        <v>176</v>
      </c>
      <c r="H121" s="203" t="s">
        <v>177</v>
      </c>
      <c r="I121" s="203" t="s">
        <v>178</v>
      </c>
      <c r="J121" s="204" t="s">
        <v>136</v>
      </c>
      <c r="K121" s="205" t="s">
        <v>179</v>
      </c>
      <c r="L121" s="206"/>
      <c r="M121" s="101" t="s">
        <v>1</v>
      </c>
      <c r="N121" s="102" t="s">
        <v>37</v>
      </c>
      <c r="O121" s="102" t="s">
        <v>180</v>
      </c>
      <c r="P121" s="102" t="s">
        <v>181</v>
      </c>
      <c r="Q121" s="102" t="s">
        <v>182</v>
      </c>
      <c r="R121" s="102" t="s">
        <v>183</v>
      </c>
      <c r="S121" s="102" t="s">
        <v>184</v>
      </c>
      <c r="T121" s="103" t="s">
        <v>185</v>
      </c>
      <c r="U121" s="200"/>
      <c r="V121" s="200"/>
      <c r="W121" s="200"/>
      <c r="X121" s="200"/>
      <c r="Y121" s="200"/>
      <c r="Z121" s="200"/>
      <c r="AA121" s="200"/>
      <c r="AB121" s="200"/>
      <c r="AC121" s="200"/>
      <c r="AD121" s="200"/>
      <c r="AE121" s="200"/>
    </row>
    <row r="122" s="2" customFormat="1" ht="22.8" customHeight="1">
      <c r="A122" s="39"/>
      <c r="B122" s="40"/>
      <c r="C122" s="108" t="s">
        <v>186</v>
      </c>
      <c r="D122" s="41"/>
      <c r="E122" s="41"/>
      <c r="F122" s="41"/>
      <c r="G122" s="41"/>
      <c r="H122" s="41"/>
      <c r="I122" s="41"/>
      <c r="J122" s="207">
        <f>BK122</f>
        <v>0</v>
      </c>
      <c r="K122" s="41"/>
      <c r="L122" s="45"/>
      <c r="M122" s="104"/>
      <c r="N122" s="208"/>
      <c r="O122" s="105"/>
      <c r="P122" s="209">
        <f>P123+P223+P257+P282+P349+P488</f>
        <v>0</v>
      </c>
      <c r="Q122" s="105"/>
      <c r="R122" s="209">
        <f>R123+R223+R257+R282+R349+R488</f>
        <v>0</v>
      </c>
      <c r="S122" s="105"/>
      <c r="T122" s="210">
        <f>T123+T223+T257+T282+T349+T488</f>
        <v>0</v>
      </c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T122" s="18" t="s">
        <v>72</v>
      </c>
      <c r="AU122" s="18" t="s">
        <v>138</v>
      </c>
      <c r="BK122" s="211">
        <f>BK123+BK223+BK257+BK282+BK349+BK488</f>
        <v>0</v>
      </c>
    </row>
    <row r="123" s="12" customFormat="1" ht="25.92" customHeight="1">
      <c r="A123" s="12"/>
      <c r="B123" s="212"/>
      <c r="C123" s="213"/>
      <c r="D123" s="214" t="s">
        <v>72</v>
      </c>
      <c r="E123" s="215" t="s">
        <v>6280</v>
      </c>
      <c r="F123" s="215" t="s">
        <v>6281</v>
      </c>
      <c r="G123" s="213"/>
      <c r="H123" s="213"/>
      <c r="I123" s="216"/>
      <c r="J123" s="217">
        <f>BK123</f>
        <v>0</v>
      </c>
      <c r="K123" s="213"/>
      <c r="L123" s="218"/>
      <c r="M123" s="219"/>
      <c r="N123" s="220"/>
      <c r="O123" s="220"/>
      <c r="P123" s="221">
        <f>SUM(P124:P222)</f>
        <v>0</v>
      </c>
      <c r="Q123" s="220"/>
      <c r="R123" s="221">
        <f>SUM(R124:R222)</f>
        <v>0</v>
      </c>
      <c r="S123" s="220"/>
      <c r="T123" s="222">
        <f>SUM(T124:T222)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223" t="s">
        <v>80</v>
      </c>
      <c r="AT123" s="224" t="s">
        <v>72</v>
      </c>
      <c r="AU123" s="224" t="s">
        <v>73</v>
      </c>
      <c r="AY123" s="223" t="s">
        <v>189</v>
      </c>
      <c r="BK123" s="225">
        <f>SUM(BK124:BK222)</f>
        <v>0</v>
      </c>
    </row>
    <row r="124" s="2" customFormat="1" ht="16.5" customHeight="1">
      <c r="A124" s="39"/>
      <c r="B124" s="40"/>
      <c r="C124" s="228" t="s">
        <v>80</v>
      </c>
      <c r="D124" s="228" t="s">
        <v>191</v>
      </c>
      <c r="E124" s="229" t="s">
        <v>6282</v>
      </c>
      <c r="F124" s="230" t="s">
        <v>6283</v>
      </c>
      <c r="G124" s="231" t="s">
        <v>6284</v>
      </c>
      <c r="H124" s="232">
        <v>1</v>
      </c>
      <c r="I124" s="233"/>
      <c r="J124" s="234">
        <f>ROUND(I124*H124,2)</f>
        <v>0</v>
      </c>
      <c r="K124" s="235"/>
      <c r="L124" s="45"/>
      <c r="M124" s="236" t="s">
        <v>1</v>
      </c>
      <c r="N124" s="237" t="s">
        <v>38</v>
      </c>
      <c r="O124" s="92"/>
      <c r="P124" s="238">
        <f>O124*H124</f>
        <v>0</v>
      </c>
      <c r="Q124" s="238">
        <v>0</v>
      </c>
      <c r="R124" s="238">
        <f>Q124*H124</f>
        <v>0</v>
      </c>
      <c r="S124" s="238">
        <v>0</v>
      </c>
      <c r="T124" s="239">
        <f>S124*H124</f>
        <v>0</v>
      </c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R124" s="240" t="s">
        <v>195</v>
      </c>
      <c r="AT124" s="240" t="s">
        <v>191</v>
      </c>
      <c r="AU124" s="240" t="s">
        <v>80</v>
      </c>
      <c r="AY124" s="18" t="s">
        <v>189</v>
      </c>
      <c r="BE124" s="241">
        <f>IF(N124="základní",J124,0)</f>
        <v>0</v>
      </c>
      <c r="BF124" s="241">
        <f>IF(N124="snížená",J124,0)</f>
        <v>0</v>
      </c>
      <c r="BG124" s="241">
        <f>IF(N124="zákl. přenesená",J124,0)</f>
        <v>0</v>
      </c>
      <c r="BH124" s="241">
        <f>IF(N124="sníž. přenesená",J124,0)</f>
        <v>0</v>
      </c>
      <c r="BI124" s="241">
        <f>IF(N124="nulová",J124,0)</f>
        <v>0</v>
      </c>
      <c r="BJ124" s="18" t="s">
        <v>80</v>
      </c>
      <c r="BK124" s="241">
        <f>ROUND(I124*H124,2)</f>
        <v>0</v>
      </c>
      <c r="BL124" s="18" t="s">
        <v>195</v>
      </c>
      <c r="BM124" s="240" t="s">
        <v>6285</v>
      </c>
    </row>
    <row r="125" s="2" customFormat="1">
      <c r="A125" s="39"/>
      <c r="B125" s="40"/>
      <c r="C125" s="41"/>
      <c r="D125" s="242" t="s">
        <v>197</v>
      </c>
      <c r="E125" s="41"/>
      <c r="F125" s="243" t="s">
        <v>6283</v>
      </c>
      <c r="G125" s="41"/>
      <c r="H125" s="41"/>
      <c r="I125" s="244"/>
      <c r="J125" s="41"/>
      <c r="K125" s="41"/>
      <c r="L125" s="45"/>
      <c r="M125" s="245"/>
      <c r="N125" s="246"/>
      <c r="O125" s="92"/>
      <c r="P125" s="92"/>
      <c r="Q125" s="92"/>
      <c r="R125" s="92"/>
      <c r="S125" s="92"/>
      <c r="T125" s="93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T125" s="18" t="s">
        <v>197</v>
      </c>
      <c r="AU125" s="18" t="s">
        <v>80</v>
      </c>
    </row>
    <row r="126" s="2" customFormat="1">
      <c r="A126" s="39"/>
      <c r="B126" s="40"/>
      <c r="C126" s="41"/>
      <c r="D126" s="242" t="s">
        <v>1907</v>
      </c>
      <c r="E126" s="41"/>
      <c r="F126" s="303" t="s">
        <v>6286</v>
      </c>
      <c r="G126" s="41"/>
      <c r="H126" s="41"/>
      <c r="I126" s="244"/>
      <c r="J126" s="41"/>
      <c r="K126" s="41"/>
      <c r="L126" s="45"/>
      <c r="M126" s="245"/>
      <c r="N126" s="246"/>
      <c r="O126" s="92"/>
      <c r="P126" s="92"/>
      <c r="Q126" s="92"/>
      <c r="R126" s="92"/>
      <c r="S126" s="92"/>
      <c r="T126" s="93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T126" s="18" t="s">
        <v>1907</v>
      </c>
      <c r="AU126" s="18" t="s">
        <v>80</v>
      </c>
    </row>
    <row r="127" s="2" customFormat="1" ht="24.15" customHeight="1">
      <c r="A127" s="39"/>
      <c r="B127" s="40"/>
      <c r="C127" s="228" t="s">
        <v>82</v>
      </c>
      <c r="D127" s="228" t="s">
        <v>191</v>
      </c>
      <c r="E127" s="229" t="s">
        <v>6287</v>
      </c>
      <c r="F127" s="230" t="s">
        <v>6288</v>
      </c>
      <c r="G127" s="231" t="s">
        <v>6284</v>
      </c>
      <c r="H127" s="232">
        <v>1</v>
      </c>
      <c r="I127" s="233"/>
      <c r="J127" s="234">
        <f>ROUND(I127*H127,2)</f>
        <v>0</v>
      </c>
      <c r="K127" s="235"/>
      <c r="L127" s="45"/>
      <c r="M127" s="236" t="s">
        <v>1</v>
      </c>
      <c r="N127" s="237" t="s">
        <v>38</v>
      </c>
      <c r="O127" s="92"/>
      <c r="P127" s="238">
        <f>O127*H127</f>
        <v>0</v>
      </c>
      <c r="Q127" s="238">
        <v>0</v>
      </c>
      <c r="R127" s="238">
        <f>Q127*H127</f>
        <v>0</v>
      </c>
      <c r="S127" s="238">
        <v>0</v>
      </c>
      <c r="T127" s="239">
        <f>S127*H127</f>
        <v>0</v>
      </c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R127" s="240" t="s">
        <v>195</v>
      </c>
      <c r="AT127" s="240" t="s">
        <v>191</v>
      </c>
      <c r="AU127" s="240" t="s">
        <v>80</v>
      </c>
      <c r="AY127" s="18" t="s">
        <v>189</v>
      </c>
      <c r="BE127" s="241">
        <f>IF(N127="základní",J127,0)</f>
        <v>0</v>
      </c>
      <c r="BF127" s="241">
        <f>IF(N127="snížená",J127,0)</f>
        <v>0</v>
      </c>
      <c r="BG127" s="241">
        <f>IF(N127="zákl. přenesená",J127,0)</f>
        <v>0</v>
      </c>
      <c r="BH127" s="241">
        <f>IF(N127="sníž. přenesená",J127,0)</f>
        <v>0</v>
      </c>
      <c r="BI127" s="241">
        <f>IF(N127="nulová",J127,0)</f>
        <v>0</v>
      </c>
      <c r="BJ127" s="18" t="s">
        <v>80</v>
      </c>
      <c r="BK127" s="241">
        <f>ROUND(I127*H127,2)</f>
        <v>0</v>
      </c>
      <c r="BL127" s="18" t="s">
        <v>195</v>
      </c>
      <c r="BM127" s="240" t="s">
        <v>6289</v>
      </c>
    </row>
    <row r="128" s="2" customFormat="1">
      <c r="A128" s="39"/>
      <c r="B128" s="40"/>
      <c r="C128" s="41"/>
      <c r="D128" s="242" t="s">
        <v>197</v>
      </c>
      <c r="E128" s="41"/>
      <c r="F128" s="243" t="s">
        <v>6288</v>
      </c>
      <c r="G128" s="41"/>
      <c r="H128" s="41"/>
      <c r="I128" s="244"/>
      <c r="J128" s="41"/>
      <c r="K128" s="41"/>
      <c r="L128" s="45"/>
      <c r="M128" s="245"/>
      <c r="N128" s="246"/>
      <c r="O128" s="92"/>
      <c r="P128" s="92"/>
      <c r="Q128" s="92"/>
      <c r="R128" s="92"/>
      <c r="S128" s="92"/>
      <c r="T128" s="93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T128" s="18" t="s">
        <v>197</v>
      </c>
      <c r="AU128" s="18" t="s">
        <v>80</v>
      </c>
    </row>
    <row r="129" s="2" customFormat="1">
      <c r="A129" s="39"/>
      <c r="B129" s="40"/>
      <c r="C129" s="41"/>
      <c r="D129" s="242" t="s">
        <v>1907</v>
      </c>
      <c r="E129" s="41"/>
      <c r="F129" s="303" t="s">
        <v>6286</v>
      </c>
      <c r="G129" s="41"/>
      <c r="H129" s="41"/>
      <c r="I129" s="244"/>
      <c r="J129" s="41"/>
      <c r="K129" s="41"/>
      <c r="L129" s="45"/>
      <c r="M129" s="245"/>
      <c r="N129" s="246"/>
      <c r="O129" s="92"/>
      <c r="P129" s="92"/>
      <c r="Q129" s="92"/>
      <c r="R129" s="92"/>
      <c r="S129" s="92"/>
      <c r="T129" s="93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T129" s="18" t="s">
        <v>1907</v>
      </c>
      <c r="AU129" s="18" t="s">
        <v>80</v>
      </c>
    </row>
    <row r="130" s="2" customFormat="1" ht="21.75" customHeight="1">
      <c r="A130" s="39"/>
      <c r="B130" s="40"/>
      <c r="C130" s="228" t="s">
        <v>214</v>
      </c>
      <c r="D130" s="228" t="s">
        <v>191</v>
      </c>
      <c r="E130" s="229" t="s">
        <v>6290</v>
      </c>
      <c r="F130" s="230" t="s">
        <v>6291</v>
      </c>
      <c r="G130" s="231" t="s">
        <v>6284</v>
      </c>
      <c r="H130" s="232">
        <v>1</v>
      </c>
      <c r="I130" s="233"/>
      <c r="J130" s="234">
        <f>ROUND(I130*H130,2)</f>
        <v>0</v>
      </c>
      <c r="K130" s="235"/>
      <c r="L130" s="45"/>
      <c r="M130" s="236" t="s">
        <v>1</v>
      </c>
      <c r="N130" s="237" t="s">
        <v>38</v>
      </c>
      <c r="O130" s="92"/>
      <c r="P130" s="238">
        <f>O130*H130</f>
        <v>0</v>
      </c>
      <c r="Q130" s="238">
        <v>0</v>
      </c>
      <c r="R130" s="238">
        <f>Q130*H130</f>
        <v>0</v>
      </c>
      <c r="S130" s="238">
        <v>0</v>
      </c>
      <c r="T130" s="239">
        <f>S130*H130</f>
        <v>0</v>
      </c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R130" s="240" t="s">
        <v>195</v>
      </c>
      <c r="AT130" s="240" t="s">
        <v>191</v>
      </c>
      <c r="AU130" s="240" t="s">
        <v>80</v>
      </c>
      <c r="AY130" s="18" t="s">
        <v>189</v>
      </c>
      <c r="BE130" s="241">
        <f>IF(N130="základní",J130,0)</f>
        <v>0</v>
      </c>
      <c r="BF130" s="241">
        <f>IF(N130="snížená",J130,0)</f>
        <v>0</v>
      </c>
      <c r="BG130" s="241">
        <f>IF(N130="zákl. přenesená",J130,0)</f>
        <v>0</v>
      </c>
      <c r="BH130" s="241">
        <f>IF(N130="sníž. přenesená",J130,0)</f>
        <v>0</v>
      </c>
      <c r="BI130" s="241">
        <f>IF(N130="nulová",J130,0)</f>
        <v>0</v>
      </c>
      <c r="BJ130" s="18" t="s">
        <v>80</v>
      </c>
      <c r="BK130" s="241">
        <f>ROUND(I130*H130,2)</f>
        <v>0</v>
      </c>
      <c r="BL130" s="18" t="s">
        <v>195</v>
      </c>
      <c r="BM130" s="240" t="s">
        <v>6292</v>
      </c>
    </row>
    <row r="131" s="2" customFormat="1">
      <c r="A131" s="39"/>
      <c r="B131" s="40"/>
      <c r="C131" s="41"/>
      <c r="D131" s="242" t="s">
        <v>197</v>
      </c>
      <c r="E131" s="41"/>
      <c r="F131" s="243" t="s">
        <v>6291</v>
      </c>
      <c r="G131" s="41"/>
      <c r="H131" s="41"/>
      <c r="I131" s="244"/>
      <c r="J131" s="41"/>
      <c r="K131" s="41"/>
      <c r="L131" s="45"/>
      <c r="M131" s="245"/>
      <c r="N131" s="246"/>
      <c r="O131" s="92"/>
      <c r="P131" s="92"/>
      <c r="Q131" s="92"/>
      <c r="R131" s="92"/>
      <c r="S131" s="92"/>
      <c r="T131" s="93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T131" s="18" t="s">
        <v>197</v>
      </c>
      <c r="AU131" s="18" t="s">
        <v>80</v>
      </c>
    </row>
    <row r="132" s="2" customFormat="1">
      <c r="A132" s="39"/>
      <c r="B132" s="40"/>
      <c r="C132" s="41"/>
      <c r="D132" s="242" t="s">
        <v>1907</v>
      </c>
      <c r="E132" s="41"/>
      <c r="F132" s="303" t="s">
        <v>6286</v>
      </c>
      <c r="G132" s="41"/>
      <c r="H132" s="41"/>
      <c r="I132" s="244"/>
      <c r="J132" s="41"/>
      <c r="K132" s="41"/>
      <c r="L132" s="45"/>
      <c r="M132" s="245"/>
      <c r="N132" s="246"/>
      <c r="O132" s="92"/>
      <c r="P132" s="92"/>
      <c r="Q132" s="92"/>
      <c r="R132" s="92"/>
      <c r="S132" s="92"/>
      <c r="T132" s="93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T132" s="18" t="s">
        <v>1907</v>
      </c>
      <c r="AU132" s="18" t="s">
        <v>80</v>
      </c>
    </row>
    <row r="133" s="2" customFormat="1" ht="24.15" customHeight="1">
      <c r="A133" s="39"/>
      <c r="B133" s="40"/>
      <c r="C133" s="228" t="s">
        <v>195</v>
      </c>
      <c r="D133" s="228" t="s">
        <v>191</v>
      </c>
      <c r="E133" s="229" t="s">
        <v>6293</v>
      </c>
      <c r="F133" s="230" t="s">
        <v>6294</v>
      </c>
      <c r="G133" s="231" t="s">
        <v>6284</v>
      </c>
      <c r="H133" s="232">
        <v>1</v>
      </c>
      <c r="I133" s="233"/>
      <c r="J133" s="234">
        <f>ROUND(I133*H133,2)</f>
        <v>0</v>
      </c>
      <c r="K133" s="235"/>
      <c r="L133" s="45"/>
      <c r="M133" s="236" t="s">
        <v>1</v>
      </c>
      <c r="N133" s="237" t="s">
        <v>38</v>
      </c>
      <c r="O133" s="92"/>
      <c r="P133" s="238">
        <f>O133*H133</f>
        <v>0</v>
      </c>
      <c r="Q133" s="238">
        <v>0</v>
      </c>
      <c r="R133" s="238">
        <f>Q133*H133</f>
        <v>0</v>
      </c>
      <c r="S133" s="238">
        <v>0</v>
      </c>
      <c r="T133" s="239">
        <f>S133*H133</f>
        <v>0</v>
      </c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R133" s="240" t="s">
        <v>195</v>
      </c>
      <c r="AT133" s="240" t="s">
        <v>191</v>
      </c>
      <c r="AU133" s="240" t="s">
        <v>80</v>
      </c>
      <c r="AY133" s="18" t="s">
        <v>189</v>
      </c>
      <c r="BE133" s="241">
        <f>IF(N133="základní",J133,0)</f>
        <v>0</v>
      </c>
      <c r="BF133" s="241">
        <f>IF(N133="snížená",J133,0)</f>
        <v>0</v>
      </c>
      <c r="BG133" s="241">
        <f>IF(N133="zákl. přenesená",J133,0)</f>
        <v>0</v>
      </c>
      <c r="BH133" s="241">
        <f>IF(N133="sníž. přenesená",J133,0)</f>
        <v>0</v>
      </c>
      <c r="BI133" s="241">
        <f>IF(N133="nulová",J133,0)</f>
        <v>0</v>
      </c>
      <c r="BJ133" s="18" t="s">
        <v>80</v>
      </c>
      <c r="BK133" s="241">
        <f>ROUND(I133*H133,2)</f>
        <v>0</v>
      </c>
      <c r="BL133" s="18" t="s">
        <v>195</v>
      </c>
      <c r="BM133" s="240" t="s">
        <v>6295</v>
      </c>
    </row>
    <row r="134" s="2" customFormat="1">
      <c r="A134" s="39"/>
      <c r="B134" s="40"/>
      <c r="C134" s="41"/>
      <c r="D134" s="242" t="s">
        <v>197</v>
      </c>
      <c r="E134" s="41"/>
      <c r="F134" s="243" t="s">
        <v>6294</v>
      </c>
      <c r="G134" s="41"/>
      <c r="H134" s="41"/>
      <c r="I134" s="244"/>
      <c r="J134" s="41"/>
      <c r="K134" s="41"/>
      <c r="L134" s="45"/>
      <c r="M134" s="245"/>
      <c r="N134" s="246"/>
      <c r="O134" s="92"/>
      <c r="P134" s="92"/>
      <c r="Q134" s="92"/>
      <c r="R134" s="92"/>
      <c r="S134" s="92"/>
      <c r="T134" s="93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T134" s="18" t="s">
        <v>197</v>
      </c>
      <c r="AU134" s="18" t="s">
        <v>80</v>
      </c>
    </row>
    <row r="135" s="2" customFormat="1">
      <c r="A135" s="39"/>
      <c r="B135" s="40"/>
      <c r="C135" s="41"/>
      <c r="D135" s="242" t="s">
        <v>1907</v>
      </c>
      <c r="E135" s="41"/>
      <c r="F135" s="303" t="s">
        <v>6286</v>
      </c>
      <c r="G135" s="41"/>
      <c r="H135" s="41"/>
      <c r="I135" s="244"/>
      <c r="J135" s="41"/>
      <c r="K135" s="41"/>
      <c r="L135" s="45"/>
      <c r="M135" s="245"/>
      <c r="N135" s="246"/>
      <c r="O135" s="92"/>
      <c r="P135" s="92"/>
      <c r="Q135" s="92"/>
      <c r="R135" s="92"/>
      <c r="S135" s="92"/>
      <c r="T135" s="93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T135" s="18" t="s">
        <v>1907</v>
      </c>
      <c r="AU135" s="18" t="s">
        <v>80</v>
      </c>
    </row>
    <row r="136" s="2" customFormat="1" ht="24.15" customHeight="1">
      <c r="A136" s="39"/>
      <c r="B136" s="40"/>
      <c r="C136" s="228" t="s">
        <v>226</v>
      </c>
      <c r="D136" s="228" t="s">
        <v>191</v>
      </c>
      <c r="E136" s="229" t="s">
        <v>6296</v>
      </c>
      <c r="F136" s="230" t="s">
        <v>6297</v>
      </c>
      <c r="G136" s="231" t="s">
        <v>6284</v>
      </c>
      <c r="H136" s="232">
        <v>1</v>
      </c>
      <c r="I136" s="233"/>
      <c r="J136" s="234">
        <f>ROUND(I136*H136,2)</f>
        <v>0</v>
      </c>
      <c r="K136" s="235"/>
      <c r="L136" s="45"/>
      <c r="M136" s="236" t="s">
        <v>1</v>
      </c>
      <c r="N136" s="237" t="s">
        <v>38</v>
      </c>
      <c r="O136" s="92"/>
      <c r="P136" s="238">
        <f>O136*H136</f>
        <v>0</v>
      </c>
      <c r="Q136" s="238">
        <v>0</v>
      </c>
      <c r="R136" s="238">
        <f>Q136*H136</f>
        <v>0</v>
      </c>
      <c r="S136" s="238">
        <v>0</v>
      </c>
      <c r="T136" s="239">
        <f>S136*H136</f>
        <v>0</v>
      </c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R136" s="240" t="s">
        <v>195</v>
      </c>
      <c r="AT136" s="240" t="s">
        <v>191</v>
      </c>
      <c r="AU136" s="240" t="s">
        <v>80</v>
      </c>
      <c r="AY136" s="18" t="s">
        <v>189</v>
      </c>
      <c r="BE136" s="241">
        <f>IF(N136="základní",J136,0)</f>
        <v>0</v>
      </c>
      <c r="BF136" s="241">
        <f>IF(N136="snížená",J136,0)</f>
        <v>0</v>
      </c>
      <c r="BG136" s="241">
        <f>IF(N136="zákl. přenesená",J136,0)</f>
        <v>0</v>
      </c>
      <c r="BH136" s="241">
        <f>IF(N136="sníž. přenesená",J136,0)</f>
        <v>0</v>
      </c>
      <c r="BI136" s="241">
        <f>IF(N136="nulová",J136,0)</f>
        <v>0</v>
      </c>
      <c r="BJ136" s="18" t="s">
        <v>80</v>
      </c>
      <c r="BK136" s="241">
        <f>ROUND(I136*H136,2)</f>
        <v>0</v>
      </c>
      <c r="BL136" s="18" t="s">
        <v>195</v>
      </c>
      <c r="BM136" s="240" t="s">
        <v>6298</v>
      </c>
    </row>
    <row r="137" s="2" customFormat="1">
      <c r="A137" s="39"/>
      <c r="B137" s="40"/>
      <c r="C137" s="41"/>
      <c r="D137" s="242" t="s">
        <v>197</v>
      </c>
      <c r="E137" s="41"/>
      <c r="F137" s="243" t="s">
        <v>6297</v>
      </c>
      <c r="G137" s="41"/>
      <c r="H137" s="41"/>
      <c r="I137" s="244"/>
      <c r="J137" s="41"/>
      <c r="K137" s="41"/>
      <c r="L137" s="45"/>
      <c r="M137" s="245"/>
      <c r="N137" s="246"/>
      <c r="O137" s="92"/>
      <c r="P137" s="92"/>
      <c r="Q137" s="92"/>
      <c r="R137" s="92"/>
      <c r="S137" s="92"/>
      <c r="T137" s="93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T137" s="18" t="s">
        <v>197</v>
      </c>
      <c r="AU137" s="18" t="s">
        <v>80</v>
      </c>
    </row>
    <row r="138" s="2" customFormat="1">
      <c r="A138" s="39"/>
      <c r="B138" s="40"/>
      <c r="C138" s="41"/>
      <c r="D138" s="242" t="s">
        <v>1907</v>
      </c>
      <c r="E138" s="41"/>
      <c r="F138" s="303" t="s">
        <v>6286</v>
      </c>
      <c r="G138" s="41"/>
      <c r="H138" s="41"/>
      <c r="I138" s="244"/>
      <c r="J138" s="41"/>
      <c r="K138" s="41"/>
      <c r="L138" s="45"/>
      <c r="M138" s="245"/>
      <c r="N138" s="246"/>
      <c r="O138" s="92"/>
      <c r="P138" s="92"/>
      <c r="Q138" s="92"/>
      <c r="R138" s="92"/>
      <c r="S138" s="92"/>
      <c r="T138" s="93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T138" s="18" t="s">
        <v>1907</v>
      </c>
      <c r="AU138" s="18" t="s">
        <v>80</v>
      </c>
    </row>
    <row r="139" s="2" customFormat="1" ht="24.15" customHeight="1">
      <c r="A139" s="39"/>
      <c r="B139" s="40"/>
      <c r="C139" s="228" t="s">
        <v>231</v>
      </c>
      <c r="D139" s="228" t="s">
        <v>191</v>
      </c>
      <c r="E139" s="229" t="s">
        <v>6299</v>
      </c>
      <c r="F139" s="230" t="s">
        <v>6300</v>
      </c>
      <c r="G139" s="231" t="s">
        <v>6284</v>
      </c>
      <c r="H139" s="232">
        <v>1</v>
      </c>
      <c r="I139" s="233"/>
      <c r="J139" s="234">
        <f>ROUND(I139*H139,2)</f>
        <v>0</v>
      </c>
      <c r="K139" s="235"/>
      <c r="L139" s="45"/>
      <c r="M139" s="236" t="s">
        <v>1</v>
      </c>
      <c r="N139" s="237" t="s">
        <v>38</v>
      </c>
      <c r="O139" s="92"/>
      <c r="P139" s="238">
        <f>O139*H139</f>
        <v>0</v>
      </c>
      <c r="Q139" s="238">
        <v>0</v>
      </c>
      <c r="R139" s="238">
        <f>Q139*H139</f>
        <v>0</v>
      </c>
      <c r="S139" s="238">
        <v>0</v>
      </c>
      <c r="T139" s="239">
        <f>S139*H139</f>
        <v>0</v>
      </c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R139" s="240" t="s">
        <v>195</v>
      </c>
      <c r="AT139" s="240" t="s">
        <v>191</v>
      </c>
      <c r="AU139" s="240" t="s">
        <v>80</v>
      </c>
      <c r="AY139" s="18" t="s">
        <v>189</v>
      </c>
      <c r="BE139" s="241">
        <f>IF(N139="základní",J139,0)</f>
        <v>0</v>
      </c>
      <c r="BF139" s="241">
        <f>IF(N139="snížená",J139,0)</f>
        <v>0</v>
      </c>
      <c r="BG139" s="241">
        <f>IF(N139="zákl. přenesená",J139,0)</f>
        <v>0</v>
      </c>
      <c r="BH139" s="241">
        <f>IF(N139="sníž. přenesená",J139,0)</f>
        <v>0</v>
      </c>
      <c r="BI139" s="241">
        <f>IF(N139="nulová",J139,0)</f>
        <v>0</v>
      </c>
      <c r="BJ139" s="18" t="s">
        <v>80</v>
      </c>
      <c r="BK139" s="241">
        <f>ROUND(I139*H139,2)</f>
        <v>0</v>
      </c>
      <c r="BL139" s="18" t="s">
        <v>195</v>
      </c>
      <c r="BM139" s="240" t="s">
        <v>6301</v>
      </c>
    </row>
    <row r="140" s="2" customFormat="1">
      <c r="A140" s="39"/>
      <c r="B140" s="40"/>
      <c r="C140" s="41"/>
      <c r="D140" s="242" t="s">
        <v>197</v>
      </c>
      <c r="E140" s="41"/>
      <c r="F140" s="243" t="s">
        <v>6300</v>
      </c>
      <c r="G140" s="41"/>
      <c r="H140" s="41"/>
      <c r="I140" s="244"/>
      <c r="J140" s="41"/>
      <c r="K140" s="41"/>
      <c r="L140" s="45"/>
      <c r="M140" s="245"/>
      <c r="N140" s="246"/>
      <c r="O140" s="92"/>
      <c r="P140" s="92"/>
      <c r="Q140" s="92"/>
      <c r="R140" s="92"/>
      <c r="S140" s="92"/>
      <c r="T140" s="93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T140" s="18" t="s">
        <v>197</v>
      </c>
      <c r="AU140" s="18" t="s">
        <v>80</v>
      </c>
    </row>
    <row r="141" s="2" customFormat="1">
      <c r="A141" s="39"/>
      <c r="B141" s="40"/>
      <c r="C141" s="41"/>
      <c r="D141" s="242" t="s">
        <v>1907</v>
      </c>
      <c r="E141" s="41"/>
      <c r="F141" s="303" t="s">
        <v>6286</v>
      </c>
      <c r="G141" s="41"/>
      <c r="H141" s="41"/>
      <c r="I141" s="244"/>
      <c r="J141" s="41"/>
      <c r="K141" s="41"/>
      <c r="L141" s="45"/>
      <c r="M141" s="245"/>
      <c r="N141" s="246"/>
      <c r="O141" s="92"/>
      <c r="P141" s="92"/>
      <c r="Q141" s="92"/>
      <c r="R141" s="92"/>
      <c r="S141" s="92"/>
      <c r="T141" s="93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T141" s="18" t="s">
        <v>1907</v>
      </c>
      <c r="AU141" s="18" t="s">
        <v>80</v>
      </c>
    </row>
    <row r="142" s="2" customFormat="1" ht="24.15" customHeight="1">
      <c r="A142" s="39"/>
      <c r="B142" s="40"/>
      <c r="C142" s="228" t="s">
        <v>241</v>
      </c>
      <c r="D142" s="228" t="s">
        <v>191</v>
      </c>
      <c r="E142" s="229" t="s">
        <v>6302</v>
      </c>
      <c r="F142" s="230" t="s">
        <v>6303</v>
      </c>
      <c r="G142" s="231" t="s">
        <v>6284</v>
      </c>
      <c r="H142" s="232">
        <v>1</v>
      </c>
      <c r="I142" s="233"/>
      <c r="J142" s="234">
        <f>ROUND(I142*H142,2)</f>
        <v>0</v>
      </c>
      <c r="K142" s="235"/>
      <c r="L142" s="45"/>
      <c r="M142" s="236" t="s">
        <v>1</v>
      </c>
      <c r="N142" s="237" t="s">
        <v>38</v>
      </c>
      <c r="O142" s="92"/>
      <c r="P142" s="238">
        <f>O142*H142</f>
        <v>0</v>
      </c>
      <c r="Q142" s="238">
        <v>0</v>
      </c>
      <c r="R142" s="238">
        <f>Q142*H142</f>
        <v>0</v>
      </c>
      <c r="S142" s="238">
        <v>0</v>
      </c>
      <c r="T142" s="239">
        <f>S142*H142</f>
        <v>0</v>
      </c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R142" s="240" t="s">
        <v>195</v>
      </c>
      <c r="AT142" s="240" t="s">
        <v>191</v>
      </c>
      <c r="AU142" s="240" t="s">
        <v>80</v>
      </c>
      <c r="AY142" s="18" t="s">
        <v>189</v>
      </c>
      <c r="BE142" s="241">
        <f>IF(N142="základní",J142,0)</f>
        <v>0</v>
      </c>
      <c r="BF142" s="241">
        <f>IF(N142="snížená",J142,0)</f>
        <v>0</v>
      </c>
      <c r="BG142" s="241">
        <f>IF(N142="zákl. přenesená",J142,0)</f>
        <v>0</v>
      </c>
      <c r="BH142" s="241">
        <f>IF(N142="sníž. přenesená",J142,0)</f>
        <v>0</v>
      </c>
      <c r="BI142" s="241">
        <f>IF(N142="nulová",J142,0)</f>
        <v>0</v>
      </c>
      <c r="BJ142" s="18" t="s">
        <v>80</v>
      </c>
      <c r="BK142" s="241">
        <f>ROUND(I142*H142,2)</f>
        <v>0</v>
      </c>
      <c r="BL142" s="18" t="s">
        <v>195</v>
      </c>
      <c r="BM142" s="240" t="s">
        <v>6304</v>
      </c>
    </row>
    <row r="143" s="2" customFormat="1">
      <c r="A143" s="39"/>
      <c r="B143" s="40"/>
      <c r="C143" s="41"/>
      <c r="D143" s="242" t="s">
        <v>197</v>
      </c>
      <c r="E143" s="41"/>
      <c r="F143" s="243" t="s">
        <v>6303</v>
      </c>
      <c r="G143" s="41"/>
      <c r="H143" s="41"/>
      <c r="I143" s="244"/>
      <c r="J143" s="41"/>
      <c r="K143" s="41"/>
      <c r="L143" s="45"/>
      <c r="M143" s="245"/>
      <c r="N143" s="246"/>
      <c r="O143" s="92"/>
      <c r="P143" s="92"/>
      <c r="Q143" s="92"/>
      <c r="R143" s="92"/>
      <c r="S143" s="92"/>
      <c r="T143" s="93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T143" s="18" t="s">
        <v>197</v>
      </c>
      <c r="AU143" s="18" t="s">
        <v>80</v>
      </c>
    </row>
    <row r="144" s="2" customFormat="1">
      <c r="A144" s="39"/>
      <c r="B144" s="40"/>
      <c r="C144" s="41"/>
      <c r="D144" s="242" t="s">
        <v>1907</v>
      </c>
      <c r="E144" s="41"/>
      <c r="F144" s="303" t="s">
        <v>6286</v>
      </c>
      <c r="G144" s="41"/>
      <c r="H144" s="41"/>
      <c r="I144" s="244"/>
      <c r="J144" s="41"/>
      <c r="K144" s="41"/>
      <c r="L144" s="45"/>
      <c r="M144" s="245"/>
      <c r="N144" s="246"/>
      <c r="O144" s="92"/>
      <c r="P144" s="92"/>
      <c r="Q144" s="92"/>
      <c r="R144" s="92"/>
      <c r="S144" s="92"/>
      <c r="T144" s="93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T144" s="18" t="s">
        <v>1907</v>
      </c>
      <c r="AU144" s="18" t="s">
        <v>80</v>
      </c>
    </row>
    <row r="145" s="2" customFormat="1" ht="24.15" customHeight="1">
      <c r="A145" s="39"/>
      <c r="B145" s="40"/>
      <c r="C145" s="228" t="s">
        <v>247</v>
      </c>
      <c r="D145" s="228" t="s">
        <v>191</v>
      </c>
      <c r="E145" s="229" t="s">
        <v>6305</v>
      </c>
      <c r="F145" s="230" t="s">
        <v>6306</v>
      </c>
      <c r="G145" s="231" t="s">
        <v>6284</v>
      </c>
      <c r="H145" s="232">
        <v>1</v>
      </c>
      <c r="I145" s="233"/>
      <c r="J145" s="234">
        <f>ROUND(I145*H145,2)</f>
        <v>0</v>
      </c>
      <c r="K145" s="235"/>
      <c r="L145" s="45"/>
      <c r="M145" s="236" t="s">
        <v>1</v>
      </c>
      <c r="N145" s="237" t="s">
        <v>38</v>
      </c>
      <c r="O145" s="92"/>
      <c r="P145" s="238">
        <f>O145*H145</f>
        <v>0</v>
      </c>
      <c r="Q145" s="238">
        <v>0</v>
      </c>
      <c r="R145" s="238">
        <f>Q145*H145</f>
        <v>0</v>
      </c>
      <c r="S145" s="238">
        <v>0</v>
      </c>
      <c r="T145" s="239">
        <f>S145*H145</f>
        <v>0</v>
      </c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R145" s="240" t="s">
        <v>195</v>
      </c>
      <c r="AT145" s="240" t="s">
        <v>191</v>
      </c>
      <c r="AU145" s="240" t="s">
        <v>80</v>
      </c>
      <c r="AY145" s="18" t="s">
        <v>189</v>
      </c>
      <c r="BE145" s="241">
        <f>IF(N145="základní",J145,0)</f>
        <v>0</v>
      </c>
      <c r="BF145" s="241">
        <f>IF(N145="snížená",J145,0)</f>
        <v>0</v>
      </c>
      <c r="BG145" s="241">
        <f>IF(N145="zákl. přenesená",J145,0)</f>
        <v>0</v>
      </c>
      <c r="BH145" s="241">
        <f>IF(N145="sníž. přenesená",J145,0)</f>
        <v>0</v>
      </c>
      <c r="BI145" s="241">
        <f>IF(N145="nulová",J145,0)</f>
        <v>0</v>
      </c>
      <c r="BJ145" s="18" t="s">
        <v>80</v>
      </c>
      <c r="BK145" s="241">
        <f>ROUND(I145*H145,2)</f>
        <v>0</v>
      </c>
      <c r="BL145" s="18" t="s">
        <v>195</v>
      </c>
      <c r="BM145" s="240" t="s">
        <v>6307</v>
      </c>
    </row>
    <row r="146" s="2" customFormat="1">
      <c r="A146" s="39"/>
      <c r="B146" s="40"/>
      <c r="C146" s="41"/>
      <c r="D146" s="242" t="s">
        <v>197</v>
      </c>
      <c r="E146" s="41"/>
      <c r="F146" s="243" t="s">
        <v>6306</v>
      </c>
      <c r="G146" s="41"/>
      <c r="H146" s="41"/>
      <c r="I146" s="244"/>
      <c r="J146" s="41"/>
      <c r="K146" s="41"/>
      <c r="L146" s="45"/>
      <c r="M146" s="245"/>
      <c r="N146" s="246"/>
      <c r="O146" s="92"/>
      <c r="P146" s="92"/>
      <c r="Q146" s="92"/>
      <c r="R146" s="92"/>
      <c r="S146" s="92"/>
      <c r="T146" s="93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T146" s="18" t="s">
        <v>197</v>
      </c>
      <c r="AU146" s="18" t="s">
        <v>80</v>
      </c>
    </row>
    <row r="147" s="2" customFormat="1">
      <c r="A147" s="39"/>
      <c r="B147" s="40"/>
      <c r="C147" s="41"/>
      <c r="D147" s="242" t="s">
        <v>1907</v>
      </c>
      <c r="E147" s="41"/>
      <c r="F147" s="303" t="s">
        <v>6286</v>
      </c>
      <c r="G147" s="41"/>
      <c r="H147" s="41"/>
      <c r="I147" s="244"/>
      <c r="J147" s="41"/>
      <c r="K147" s="41"/>
      <c r="L147" s="45"/>
      <c r="M147" s="245"/>
      <c r="N147" s="246"/>
      <c r="O147" s="92"/>
      <c r="P147" s="92"/>
      <c r="Q147" s="92"/>
      <c r="R147" s="92"/>
      <c r="S147" s="92"/>
      <c r="T147" s="93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T147" s="18" t="s">
        <v>1907</v>
      </c>
      <c r="AU147" s="18" t="s">
        <v>80</v>
      </c>
    </row>
    <row r="148" s="2" customFormat="1" ht="21.75" customHeight="1">
      <c r="A148" s="39"/>
      <c r="B148" s="40"/>
      <c r="C148" s="228" t="s">
        <v>253</v>
      </c>
      <c r="D148" s="228" t="s">
        <v>191</v>
      </c>
      <c r="E148" s="229" t="s">
        <v>6308</v>
      </c>
      <c r="F148" s="230" t="s">
        <v>6309</v>
      </c>
      <c r="G148" s="231" t="s">
        <v>6284</v>
      </c>
      <c r="H148" s="232">
        <v>1</v>
      </c>
      <c r="I148" s="233"/>
      <c r="J148" s="234">
        <f>ROUND(I148*H148,2)</f>
        <v>0</v>
      </c>
      <c r="K148" s="235"/>
      <c r="L148" s="45"/>
      <c r="M148" s="236" t="s">
        <v>1</v>
      </c>
      <c r="N148" s="237" t="s">
        <v>38</v>
      </c>
      <c r="O148" s="92"/>
      <c r="P148" s="238">
        <f>O148*H148</f>
        <v>0</v>
      </c>
      <c r="Q148" s="238">
        <v>0</v>
      </c>
      <c r="R148" s="238">
        <f>Q148*H148</f>
        <v>0</v>
      </c>
      <c r="S148" s="238">
        <v>0</v>
      </c>
      <c r="T148" s="239">
        <f>S148*H148</f>
        <v>0</v>
      </c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R148" s="240" t="s">
        <v>195</v>
      </c>
      <c r="AT148" s="240" t="s">
        <v>191</v>
      </c>
      <c r="AU148" s="240" t="s">
        <v>80</v>
      </c>
      <c r="AY148" s="18" t="s">
        <v>189</v>
      </c>
      <c r="BE148" s="241">
        <f>IF(N148="základní",J148,0)</f>
        <v>0</v>
      </c>
      <c r="BF148" s="241">
        <f>IF(N148="snížená",J148,0)</f>
        <v>0</v>
      </c>
      <c r="BG148" s="241">
        <f>IF(N148="zákl. přenesená",J148,0)</f>
        <v>0</v>
      </c>
      <c r="BH148" s="241">
        <f>IF(N148="sníž. přenesená",J148,0)</f>
        <v>0</v>
      </c>
      <c r="BI148" s="241">
        <f>IF(N148="nulová",J148,0)</f>
        <v>0</v>
      </c>
      <c r="BJ148" s="18" t="s">
        <v>80</v>
      </c>
      <c r="BK148" s="241">
        <f>ROUND(I148*H148,2)</f>
        <v>0</v>
      </c>
      <c r="BL148" s="18" t="s">
        <v>195</v>
      </c>
      <c r="BM148" s="240" t="s">
        <v>6310</v>
      </c>
    </row>
    <row r="149" s="2" customFormat="1">
      <c r="A149" s="39"/>
      <c r="B149" s="40"/>
      <c r="C149" s="41"/>
      <c r="D149" s="242" t="s">
        <v>197</v>
      </c>
      <c r="E149" s="41"/>
      <c r="F149" s="243" t="s">
        <v>6309</v>
      </c>
      <c r="G149" s="41"/>
      <c r="H149" s="41"/>
      <c r="I149" s="244"/>
      <c r="J149" s="41"/>
      <c r="K149" s="41"/>
      <c r="L149" s="45"/>
      <c r="M149" s="245"/>
      <c r="N149" s="246"/>
      <c r="O149" s="92"/>
      <c r="P149" s="92"/>
      <c r="Q149" s="92"/>
      <c r="R149" s="92"/>
      <c r="S149" s="92"/>
      <c r="T149" s="93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T149" s="18" t="s">
        <v>197</v>
      </c>
      <c r="AU149" s="18" t="s">
        <v>80</v>
      </c>
    </row>
    <row r="150" s="2" customFormat="1">
      <c r="A150" s="39"/>
      <c r="B150" s="40"/>
      <c r="C150" s="41"/>
      <c r="D150" s="242" t="s">
        <v>1907</v>
      </c>
      <c r="E150" s="41"/>
      <c r="F150" s="303" t="s">
        <v>6286</v>
      </c>
      <c r="G150" s="41"/>
      <c r="H150" s="41"/>
      <c r="I150" s="244"/>
      <c r="J150" s="41"/>
      <c r="K150" s="41"/>
      <c r="L150" s="45"/>
      <c r="M150" s="245"/>
      <c r="N150" s="246"/>
      <c r="O150" s="92"/>
      <c r="P150" s="92"/>
      <c r="Q150" s="92"/>
      <c r="R150" s="92"/>
      <c r="S150" s="92"/>
      <c r="T150" s="93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T150" s="18" t="s">
        <v>1907</v>
      </c>
      <c r="AU150" s="18" t="s">
        <v>80</v>
      </c>
    </row>
    <row r="151" s="2" customFormat="1" ht="16.5" customHeight="1">
      <c r="A151" s="39"/>
      <c r="B151" s="40"/>
      <c r="C151" s="228" t="s">
        <v>261</v>
      </c>
      <c r="D151" s="228" t="s">
        <v>191</v>
      </c>
      <c r="E151" s="229" t="s">
        <v>6311</v>
      </c>
      <c r="F151" s="230" t="s">
        <v>6312</v>
      </c>
      <c r="G151" s="231" t="s">
        <v>6284</v>
      </c>
      <c r="H151" s="232">
        <v>1</v>
      </c>
      <c r="I151" s="233"/>
      <c r="J151" s="234">
        <f>ROUND(I151*H151,2)</f>
        <v>0</v>
      </c>
      <c r="K151" s="235"/>
      <c r="L151" s="45"/>
      <c r="M151" s="236" t="s">
        <v>1</v>
      </c>
      <c r="N151" s="237" t="s">
        <v>38</v>
      </c>
      <c r="O151" s="92"/>
      <c r="P151" s="238">
        <f>O151*H151</f>
        <v>0</v>
      </c>
      <c r="Q151" s="238">
        <v>0</v>
      </c>
      <c r="R151" s="238">
        <f>Q151*H151</f>
        <v>0</v>
      </c>
      <c r="S151" s="238">
        <v>0</v>
      </c>
      <c r="T151" s="239">
        <f>S151*H151</f>
        <v>0</v>
      </c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R151" s="240" t="s">
        <v>195</v>
      </c>
      <c r="AT151" s="240" t="s">
        <v>191</v>
      </c>
      <c r="AU151" s="240" t="s">
        <v>80</v>
      </c>
      <c r="AY151" s="18" t="s">
        <v>189</v>
      </c>
      <c r="BE151" s="241">
        <f>IF(N151="základní",J151,0)</f>
        <v>0</v>
      </c>
      <c r="BF151" s="241">
        <f>IF(N151="snížená",J151,0)</f>
        <v>0</v>
      </c>
      <c r="BG151" s="241">
        <f>IF(N151="zákl. přenesená",J151,0)</f>
        <v>0</v>
      </c>
      <c r="BH151" s="241">
        <f>IF(N151="sníž. přenesená",J151,0)</f>
        <v>0</v>
      </c>
      <c r="BI151" s="241">
        <f>IF(N151="nulová",J151,0)</f>
        <v>0</v>
      </c>
      <c r="BJ151" s="18" t="s">
        <v>80</v>
      </c>
      <c r="BK151" s="241">
        <f>ROUND(I151*H151,2)</f>
        <v>0</v>
      </c>
      <c r="BL151" s="18" t="s">
        <v>195</v>
      </c>
      <c r="BM151" s="240" t="s">
        <v>6313</v>
      </c>
    </row>
    <row r="152" s="2" customFormat="1">
      <c r="A152" s="39"/>
      <c r="B152" s="40"/>
      <c r="C152" s="41"/>
      <c r="D152" s="242" t="s">
        <v>197</v>
      </c>
      <c r="E152" s="41"/>
      <c r="F152" s="243" t="s">
        <v>6312</v>
      </c>
      <c r="G152" s="41"/>
      <c r="H152" s="41"/>
      <c r="I152" s="244"/>
      <c r="J152" s="41"/>
      <c r="K152" s="41"/>
      <c r="L152" s="45"/>
      <c r="M152" s="245"/>
      <c r="N152" s="246"/>
      <c r="O152" s="92"/>
      <c r="P152" s="92"/>
      <c r="Q152" s="92"/>
      <c r="R152" s="92"/>
      <c r="S152" s="92"/>
      <c r="T152" s="93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T152" s="18" t="s">
        <v>197</v>
      </c>
      <c r="AU152" s="18" t="s">
        <v>80</v>
      </c>
    </row>
    <row r="153" s="2" customFormat="1">
      <c r="A153" s="39"/>
      <c r="B153" s="40"/>
      <c r="C153" s="41"/>
      <c r="D153" s="242" t="s">
        <v>1907</v>
      </c>
      <c r="E153" s="41"/>
      <c r="F153" s="303" t="s">
        <v>6286</v>
      </c>
      <c r="G153" s="41"/>
      <c r="H153" s="41"/>
      <c r="I153" s="244"/>
      <c r="J153" s="41"/>
      <c r="K153" s="41"/>
      <c r="L153" s="45"/>
      <c r="M153" s="245"/>
      <c r="N153" s="246"/>
      <c r="O153" s="92"/>
      <c r="P153" s="92"/>
      <c r="Q153" s="92"/>
      <c r="R153" s="92"/>
      <c r="S153" s="92"/>
      <c r="T153" s="93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T153" s="18" t="s">
        <v>1907</v>
      </c>
      <c r="AU153" s="18" t="s">
        <v>80</v>
      </c>
    </row>
    <row r="154" s="2" customFormat="1" ht="16.5" customHeight="1">
      <c r="A154" s="39"/>
      <c r="B154" s="40"/>
      <c r="C154" s="228" t="s">
        <v>266</v>
      </c>
      <c r="D154" s="228" t="s">
        <v>191</v>
      </c>
      <c r="E154" s="229" t="s">
        <v>6314</v>
      </c>
      <c r="F154" s="230" t="s">
        <v>6315</v>
      </c>
      <c r="G154" s="231" t="s">
        <v>6284</v>
      </c>
      <c r="H154" s="232">
        <v>1</v>
      </c>
      <c r="I154" s="233"/>
      <c r="J154" s="234">
        <f>ROUND(I154*H154,2)</f>
        <v>0</v>
      </c>
      <c r="K154" s="235"/>
      <c r="L154" s="45"/>
      <c r="M154" s="236" t="s">
        <v>1</v>
      </c>
      <c r="N154" s="237" t="s">
        <v>38</v>
      </c>
      <c r="O154" s="92"/>
      <c r="P154" s="238">
        <f>O154*H154</f>
        <v>0</v>
      </c>
      <c r="Q154" s="238">
        <v>0</v>
      </c>
      <c r="R154" s="238">
        <f>Q154*H154</f>
        <v>0</v>
      </c>
      <c r="S154" s="238">
        <v>0</v>
      </c>
      <c r="T154" s="239">
        <f>S154*H154</f>
        <v>0</v>
      </c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R154" s="240" t="s">
        <v>195</v>
      </c>
      <c r="AT154" s="240" t="s">
        <v>191</v>
      </c>
      <c r="AU154" s="240" t="s">
        <v>80</v>
      </c>
      <c r="AY154" s="18" t="s">
        <v>189</v>
      </c>
      <c r="BE154" s="241">
        <f>IF(N154="základní",J154,0)</f>
        <v>0</v>
      </c>
      <c r="BF154" s="241">
        <f>IF(N154="snížená",J154,0)</f>
        <v>0</v>
      </c>
      <c r="BG154" s="241">
        <f>IF(N154="zákl. přenesená",J154,0)</f>
        <v>0</v>
      </c>
      <c r="BH154" s="241">
        <f>IF(N154="sníž. přenesená",J154,0)</f>
        <v>0</v>
      </c>
      <c r="BI154" s="241">
        <f>IF(N154="nulová",J154,0)</f>
        <v>0</v>
      </c>
      <c r="BJ154" s="18" t="s">
        <v>80</v>
      </c>
      <c r="BK154" s="241">
        <f>ROUND(I154*H154,2)</f>
        <v>0</v>
      </c>
      <c r="BL154" s="18" t="s">
        <v>195</v>
      </c>
      <c r="BM154" s="240" t="s">
        <v>6316</v>
      </c>
    </row>
    <row r="155" s="2" customFormat="1">
      <c r="A155" s="39"/>
      <c r="B155" s="40"/>
      <c r="C155" s="41"/>
      <c r="D155" s="242" t="s">
        <v>197</v>
      </c>
      <c r="E155" s="41"/>
      <c r="F155" s="243" t="s">
        <v>6315</v>
      </c>
      <c r="G155" s="41"/>
      <c r="H155" s="41"/>
      <c r="I155" s="244"/>
      <c r="J155" s="41"/>
      <c r="K155" s="41"/>
      <c r="L155" s="45"/>
      <c r="M155" s="245"/>
      <c r="N155" s="246"/>
      <c r="O155" s="92"/>
      <c r="P155" s="92"/>
      <c r="Q155" s="92"/>
      <c r="R155" s="92"/>
      <c r="S155" s="92"/>
      <c r="T155" s="93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T155" s="18" t="s">
        <v>197</v>
      </c>
      <c r="AU155" s="18" t="s">
        <v>80</v>
      </c>
    </row>
    <row r="156" s="2" customFormat="1">
      <c r="A156" s="39"/>
      <c r="B156" s="40"/>
      <c r="C156" s="41"/>
      <c r="D156" s="242" t="s">
        <v>1907</v>
      </c>
      <c r="E156" s="41"/>
      <c r="F156" s="303" t="s">
        <v>6286</v>
      </c>
      <c r="G156" s="41"/>
      <c r="H156" s="41"/>
      <c r="I156" s="244"/>
      <c r="J156" s="41"/>
      <c r="K156" s="41"/>
      <c r="L156" s="45"/>
      <c r="M156" s="245"/>
      <c r="N156" s="246"/>
      <c r="O156" s="92"/>
      <c r="P156" s="92"/>
      <c r="Q156" s="92"/>
      <c r="R156" s="92"/>
      <c r="S156" s="92"/>
      <c r="T156" s="93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T156" s="18" t="s">
        <v>1907</v>
      </c>
      <c r="AU156" s="18" t="s">
        <v>80</v>
      </c>
    </row>
    <row r="157" s="2" customFormat="1" ht="24.15" customHeight="1">
      <c r="A157" s="39"/>
      <c r="B157" s="40"/>
      <c r="C157" s="228" t="s">
        <v>272</v>
      </c>
      <c r="D157" s="228" t="s">
        <v>191</v>
      </c>
      <c r="E157" s="229" t="s">
        <v>6317</v>
      </c>
      <c r="F157" s="230" t="s">
        <v>6318</v>
      </c>
      <c r="G157" s="231" t="s">
        <v>6284</v>
      </c>
      <c r="H157" s="232">
        <v>1</v>
      </c>
      <c r="I157" s="233"/>
      <c r="J157" s="234">
        <f>ROUND(I157*H157,2)</f>
        <v>0</v>
      </c>
      <c r="K157" s="235"/>
      <c r="L157" s="45"/>
      <c r="M157" s="236" t="s">
        <v>1</v>
      </c>
      <c r="N157" s="237" t="s">
        <v>38</v>
      </c>
      <c r="O157" s="92"/>
      <c r="P157" s="238">
        <f>O157*H157</f>
        <v>0</v>
      </c>
      <c r="Q157" s="238">
        <v>0</v>
      </c>
      <c r="R157" s="238">
        <f>Q157*H157</f>
        <v>0</v>
      </c>
      <c r="S157" s="238">
        <v>0</v>
      </c>
      <c r="T157" s="239">
        <f>S157*H157</f>
        <v>0</v>
      </c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R157" s="240" t="s">
        <v>195</v>
      </c>
      <c r="AT157" s="240" t="s">
        <v>191</v>
      </c>
      <c r="AU157" s="240" t="s">
        <v>80</v>
      </c>
      <c r="AY157" s="18" t="s">
        <v>189</v>
      </c>
      <c r="BE157" s="241">
        <f>IF(N157="základní",J157,0)</f>
        <v>0</v>
      </c>
      <c r="BF157" s="241">
        <f>IF(N157="snížená",J157,0)</f>
        <v>0</v>
      </c>
      <c r="BG157" s="241">
        <f>IF(N157="zákl. přenesená",J157,0)</f>
        <v>0</v>
      </c>
      <c r="BH157" s="241">
        <f>IF(N157="sníž. přenesená",J157,0)</f>
        <v>0</v>
      </c>
      <c r="BI157" s="241">
        <f>IF(N157="nulová",J157,0)</f>
        <v>0</v>
      </c>
      <c r="BJ157" s="18" t="s">
        <v>80</v>
      </c>
      <c r="BK157" s="241">
        <f>ROUND(I157*H157,2)</f>
        <v>0</v>
      </c>
      <c r="BL157" s="18" t="s">
        <v>195</v>
      </c>
      <c r="BM157" s="240" t="s">
        <v>6319</v>
      </c>
    </row>
    <row r="158" s="2" customFormat="1">
      <c r="A158" s="39"/>
      <c r="B158" s="40"/>
      <c r="C158" s="41"/>
      <c r="D158" s="242" t="s">
        <v>197</v>
      </c>
      <c r="E158" s="41"/>
      <c r="F158" s="243" t="s">
        <v>6318</v>
      </c>
      <c r="G158" s="41"/>
      <c r="H158" s="41"/>
      <c r="I158" s="244"/>
      <c r="J158" s="41"/>
      <c r="K158" s="41"/>
      <c r="L158" s="45"/>
      <c r="M158" s="245"/>
      <c r="N158" s="246"/>
      <c r="O158" s="92"/>
      <c r="P158" s="92"/>
      <c r="Q158" s="92"/>
      <c r="R158" s="92"/>
      <c r="S158" s="92"/>
      <c r="T158" s="93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T158" s="18" t="s">
        <v>197</v>
      </c>
      <c r="AU158" s="18" t="s">
        <v>80</v>
      </c>
    </row>
    <row r="159" s="2" customFormat="1">
      <c r="A159" s="39"/>
      <c r="B159" s="40"/>
      <c r="C159" s="41"/>
      <c r="D159" s="242" t="s">
        <v>1907</v>
      </c>
      <c r="E159" s="41"/>
      <c r="F159" s="303" t="s">
        <v>6286</v>
      </c>
      <c r="G159" s="41"/>
      <c r="H159" s="41"/>
      <c r="I159" s="244"/>
      <c r="J159" s="41"/>
      <c r="K159" s="41"/>
      <c r="L159" s="45"/>
      <c r="M159" s="245"/>
      <c r="N159" s="246"/>
      <c r="O159" s="92"/>
      <c r="P159" s="92"/>
      <c r="Q159" s="92"/>
      <c r="R159" s="92"/>
      <c r="S159" s="92"/>
      <c r="T159" s="93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T159" s="18" t="s">
        <v>1907</v>
      </c>
      <c r="AU159" s="18" t="s">
        <v>80</v>
      </c>
    </row>
    <row r="160" s="2" customFormat="1" ht="24.15" customHeight="1">
      <c r="A160" s="39"/>
      <c r="B160" s="40"/>
      <c r="C160" s="228" t="s">
        <v>278</v>
      </c>
      <c r="D160" s="228" t="s">
        <v>191</v>
      </c>
      <c r="E160" s="229" t="s">
        <v>6320</v>
      </c>
      <c r="F160" s="230" t="s">
        <v>6321</v>
      </c>
      <c r="G160" s="231" t="s">
        <v>6284</v>
      </c>
      <c r="H160" s="232">
        <v>1</v>
      </c>
      <c r="I160" s="233"/>
      <c r="J160" s="234">
        <f>ROUND(I160*H160,2)</f>
        <v>0</v>
      </c>
      <c r="K160" s="235"/>
      <c r="L160" s="45"/>
      <c r="M160" s="236" t="s">
        <v>1</v>
      </c>
      <c r="N160" s="237" t="s">
        <v>38</v>
      </c>
      <c r="O160" s="92"/>
      <c r="P160" s="238">
        <f>O160*H160</f>
        <v>0</v>
      </c>
      <c r="Q160" s="238">
        <v>0</v>
      </c>
      <c r="R160" s="238">
        <f>Q160*H160</f>
        <v>0</v>
      </c>
      <c r="S160" s="238">
        <v>0</v>
      </c>
      <c r="T160" s="239">
        <f>S160*H160</f>
        <v>0</v>
      </c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R160" s="240" t="s">
        <v>195</v>
      </c>
      <c r="AT160" s="240" t="s">
        <v>191</v>
      </c>
      <c r="AU160" s="240" t="s">
        <v>80</v>
      </c>
      <c r="AY160" s="18" t="s">
        <v>189</v>
      </c>
      <c r="BE160" s="241">
        <f>IF(N160="základní",J160,0)</f>
        <v>0</v>
      </c>
      <c r="BF160" s="241">
        <f>IF(N160="snížená",J160,0)</f>
        <v>0</v>
      </c>
      <c r="BG160" s="241">
        <f>IF(N160="zákl. přenesená",J160,0)</f>
        <v>0</v>
      </c>
      <c r="BH160" s="241">
        <f>IF(N160="sníž. přenesená",J160,0)</f>
        <v>0</v>
      </c>
      <c r="BI160" s="241">
        <f>IF(N160="nulová",J160,0)</f>
        <v>0</v>
      </c>
      <c r="BJ160" s="18" t="s">
        <v>80</v>
      </c>
      <c r="BK160" s="241">
        <f>ROUND(I160*H160,2)</f>
        <v>0</v>
      </c>
      <c r="BL160" s="18" t="s">
        <v>195</v>
      </c>
      <c r="BM160" s="240" t="s">
        <v>6322</v>
      </c>
    </row>
    <row r="161" s="2" customFormat="1">
      <c r="A161" s="39"/>
      <c r="B161" s="40"/>
      <c r="C161" s="41"/>
      <c r="D161" s="242" t="s">
        <v>197</v>
      </c>
      <c r="E161" s="41"/>
      <c r="F161" s="243" t="s">
        <v>6321</v>
      </c>
      <c r="G161" s="41"/>
      <c r="H161" s="41"/>
      <c r="I161" s="244"/>
      <c r="J161" s="41"/>
      <c r="K161" s="41"/>
      <c r="L161" s="45"/>
      <c r="M161" s="245"/>
      <c r="N161" s="246"/>
      <c r="O161" s="92"/>
      <c r="P161" s="92"/>
      <c r="Q161" s="92"/>
      <c r="R161" s="92"/>
      <c r="S161" s="92"/>
      <c r="T161" s="93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T161" s="18" t="s">
        <v>197</v>
      </c>
      <c r="AU161" s="18" t="s">
        <v>80</v>
      </c>
    </row>
    <row r="162" s="2" customFormat="1">
      <c r="A162" s="39"/>
      <c r="B162" s="40"/>
      <c r="C162" s="41"/>
      <c r="D162" s="242" t="s">
        <v>1907</v>
      </c>
      <c r="E162" s="41"/>
      <c r="F162" s="303" t="s">
        <v>6286</v>
      </c>
      <c r="G162" s="41"/>
      <c r="H162" s="41"/>
      <c r="I162" s="244"/>
      <c r="J162" s="41"/>
      <c r="K162" s="41"/>
      <c r="L162" s="45"/>
      <c r="M162" s="245"/>
      <c r="N162" s="246"/>
      <c r="O162" s="92"/>
      <c r="P162" s="92"/>
      <c r="Q162" s="92"/>
      <c r="R162" s="92"/>
      <c r="S162" s="92"/>
      <c r="T162" s="93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T162" s="18" t="s">
        <v>1907</v>
      </c>
      <c r="AU162" s="18" t="s">
        <v>80</v>
      </c>
    </row>
    <row r="163" s="2" customFormat="1" ht="24.15" customHeight="1">
      <c r="A163" s="39"/>
      <c r="B163" s="40"/>
      <c r="C163" s="228" t="s">
        <v>291</v>
      </c>
      <c r="D163" s="228" t="s">
        <v>191</v>
      </c>
      <c r="E163" s="229" t="s">
        <v>6323</v>
      </c>
      <c r="F163" s="230" t="s">
        <v>6324</v>
      </c>
      <c r="G163" s="231" t="s">
        <v>273</v>
      </c>
      <c r="H163" s="232">
        <v>6</v>
      </c>
      <c r="I163" s="233"/>
      <c r="J163" s="234">
        <f>ROUND(I163*H163,2)</f>
        <v>0</v>
      </c>
      <c r="K163" s="235"/>
      <c r="L163" s="45"/>
      <c r="M163" s="236" t="s">
        <v>1</v>
      </c>
      <c r="N163" s="237" t="s">
        <v>38</v>
      </c>
      <c r="O163" s="92"/>
      <c r="P163" s="238">
        <f>O163*H163</f>
        <v>0</v>
      </c>
      <c r="Q163" s="238">
        <v>0</v>
      </c>
      <c r="R163" s="238">
        <f>Q163*H163</f>
        <v>0</v>
      </c>
      <c r="S163" s="238">
        <v>0</v>
      </c>
      <c r="T163" s="239">
        <f>S163*H163</f>
        <v>0</v>
      </c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R163" s="240" t="s">
        <v>195</v>
      </c>
      <c r="AT163" s="240" t="s">
        <v>191</v>
      </c>
      <c r="AU163" s="240" t="s">
        <v>80</v>
      </c>
      <c r="AY163" s="18" t="s">
        <v>189</v>
      </c>
      <c r="BE163" s="241">
        <f>IF(N163="základní",J163,0)</f>
        <v>0</v>
      </c>
      <c r="BF163" s="241">
        <f>IF(N163="snížená",J163,0)</f>
        <v>0</v>
      </c>
      <c r="BG163" s="241">
        <f>IF(N163="zákl. přenesená",J163,0)</f>
        <v>0</v>
      </c>
      <c r="BH163" s="241">
        <f>IF(N163="sníž. přenesená",J163,0)</f>
        <v>0</v>
      </c>
      <c r="BI163" s="241">
        <f>IF(N163="nulová",J163,0)</f>
        <v>0</v>
      </c>
      <c r="BJ163" s="18" t="s">
        <v>80</v>
      </c>
      <c r="BK163" s="241">
        <f>ROUND(I163*H163,2)</f>
        <v>0</v>
      </c>
      <c r="BL163" s="18" t="s">
        <v>195</v>
      </c>
      <c r="BM163" s="240" t="s">
        <v>6325</v>
      </c>
    </row>
    <row r="164" s="2" customFormat="1">
      <c r="A164" s="39"/>
      <c r="B164" s="40"/>
      <c r="C164" s="41"/>
      <c r="D164" s="242" t="s">
        <v>197</v>
      </c>
      <c r="E164" s="41"/>
      <c r="F164" s="243" t="s">
        <v>6324</v>
      </c>
      <c r="G164" s="41"/>
      <c r="H164" s="41"/>
      <c r="I164" s="244"/>
      <c r="J164" s="41"/>
      <c r="K164" s="41"/>
      <c r="L164" s="45"/>
      <c r="M164" s="245"/>
      <c r="N164" s="246"/>
      <c r="O164" s="92"/>
      <c r="P164" s="92"/>
      <c r="Q164" s="92"/>
      <c r="R164" s="92"/>
      <c r="S164" s="92"/>
      <c r="T164" s="93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T164" s="18" t="s">
        <v>197</v>
      </c>
      <c r="AU164" s="18" t="s">
        <v>80</v>
      </c>
    </row>
    <row r="165" s="2" customFormat="1">
      <c r="A165" s="39"/>
      <c r="B165" s="40"/>
      <c r="C165" s="41"/>
      <c r="D165" s="242" t="s">
        <v>1907</v>
      </c>
      <c r="E165" s="41"/>
      <c r="F165" s="303" t="s">
        <v>6286</v>
      </c>
      <c r="G165" s="41"/>
      <c r="H165" s="41"/>
      <c r="I165" s="244"/>
      <c r="J165" s="41"/>
      <c r="K165" s="41"/>
      <c r="L165" s="45"/>
      <c r="M165" s="245"/>
      <c r="N165" s="246"/>
      <c r="O165" s="92"/>
      <c r="P165" s="92"/>
      <c r="Q165" s="92"/>
      <c r="R165" s="92"/>
      <c r="S165" s="92"/>
      <c r="T165" s="93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T165" s="18" t="s">
        <v>1907</v>
      </c>
      <c r="AU165" s="18" t="s">
        <v>80</v>
      </c>
    </row>
    <row r="166" s="2" customFormat="1" ht="24.15" customHeight="1">
      <c r="A166" s="39"/>
      <c r="B166" s="40"/>
      <c r="C166" s="228" t="s">
        <v>8</v>
      </c>
      <c r="D166" s="228" t="s">
        <v>191</v>
      </c>
      <c r="E166" s="229" t="s">
        <v>6326</v>
      </c>
      <c r="F166" s="230" t="s">
        <v>6327</v>
      </c>
      <c r="G166" s="231" t="s">
        <v>273</v>
      </c>
      <c r="H166" s="232">
        <v>6</v>
      </c>
      <c r="I166" s="233"/>
      <c r="J166" s="234">
        <f>ROUND(I166*H166,2)</f>
        <v>0</v>
      </c>
      <c r="K166" s="235"/>
      <c r="L166" s="45"/>
      <c r="M166" s="236" t="s">
        <v>1</v>
      </c>
      <c r="N166" s="237" t="s">
        <v>38</v>
      </c>
      <c r="O166" s="92"/>
      <c r="P166" s="238">
        <f>O166*H166</f>
        <v>0</v>
      </c>
      <c r="Q166" s="238">
        <v>0</v>
      </c>
      <c r="R166" s="238">
        <f>Q166*H166</f>
        <v>0</v>
      </c>
      <c r="S166" s="238">
        <v>0</v>
      </c>
      <c r="T166" s="239">
        <f>S166*H166</f>
        <v>0</v>
      </c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R166" s="240" t="s">
        <v>195</v>
      </c>
      <c r="AT166" s="240" t="s">
        <v>191</v>
      </c>
      <c r="AU166" s="240" t="s">
        <v>80</v>
      </c>
      <c r="AY166" s="18" t="s">
        <v>189</v>
      </c>
      <c r="BE166" s="241">
        <f>IF(N166="základní",J166,0)</f>
        <v>0</v>
      </c>
      <c r="BF166" s="241">
        <f>IF(N166="snížená",J166,0)</f>
        <v>0</v>
      </c>
      <c r="BG166" s="241">
        <f>IF(N166="zákl. přenesená",J166,0)</f>
        <v>0</v>
      </c>
      <c r="BH166" s="241">
        <f>IF(N166="sníž. přenesená",J166,0)</f>
        <v>0</v>
      </c>
      <c r="BI166" s="241">
        <f>IF(N166="nulová",J166,0)</f>
        <v>0</v>
      </c>
      <c r="BJ166" s="18" t="s">
        <v>80</v>
      </c>
      <c r="BK166" s="241">
        <f>ROUND(I166*H166,2)</f>
        <v>0</v>
      </c>
      <c r="BL166" s="18" t="s">
        <v>195</v>
      </c>
      <c r="BM166" s="240" t="s">
        <v>6328</v>
      </c>
    </row>
    <row r="167" s="2" customFormat="1">
      <c r="A167" s="39"/>
      <c r="B167" s="40"/>
      <c r="C167" s="41"/>
      <c r="D167" s="242" t="s">
        <v>197</v>
      </c>
      <c r="E167" s="41"/>
      <c r="F167" s="243" t="s">
        <v>6327</v>
      </c>
      <c r="G167" s="41"/>
      <c r="H167" s="41"/>
      <c r="I167" s="244"/>
      <c r="J167" s="41"/>
      <c r="K167" s="41"/>
      <c r="L167" s="45"/>
      <c r="M167" s="245"/>
      <c r="N167" s="246"/>
      <c r="O167" s="92"/>
      <c r="P167" s="92"/>
      <c r="Q167" s="92"/>
      <c r="R167" s="92"/>
      <c r="S167" s="92"/>
      <c r="T167" s="93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T167" s="18" t="s">
        <v>197</v>
      </c>
      <c r="AU167" s="18" t="s">
        <v>80</v>
      </c>
    </row>
    <row r="168" s="2" customFormat="1">
      <c r="A168" s="39"/>
      <c r="B168" s="40"/>
      <c r="C168" s="41"/>
      <c r="D168" s="242" t="s">
        <v>1907</v>
      </c>
      <c r="E168" s="41"/>
      <c r="F168" s="303" t="s">
        <v>6286</v>
      </c>
      <c r="G168" s="41"/>
      <c r="H168" s="41"/>
      <c r="I168" s="244"/>
      <c r="J168" s="41"/>
      <c r="K168" s="41"/>
      <c r="L168" s="45"/>
      <c r="M168" s="245"/>
      <c r="N168" s="246"/>
      <c r="O168" s="92"/>
      <c r="P168" s="92"/>
      <c r="Q168" s="92"/>
      <c r="R168" s="92"/>
      <c r="S168" s="92"/>
      <c r="T168" s="93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T168" s="18" t="s">
        <v>1907</v>
      </c>
      <c r="AU168" s="18" t="s">
        <v>80</v>
      </c>
    </row>
    <row r="169" s="2" customFormat="1" ht="21.75" customHeight="1">
      <c r="A169" s="39"/>
      <c r="B169" s="40"/>
      <c r="C169" s="228" t="s">
        <v>306</v>
      </c>
      <c r="D169" s="228" t="s">
        <v>191</v>
      </c>
      <c r="E169" s="229" t="s">
        <v>6329</v>
      </c>
      <c r="F169" s="230" t="s">
        <v>6330</v>
      </c>
      <c r="G169" s="231" t="s">
        <v>6284</v>
      </c>
      <c r="H169" s="232">
        <v>4</v>
      </c>
      <c r="I169" s="233"/>
      <c r="J169" s="234">
        <f>ROUND(I169*H169,2)</f>
        <v>0</v>
      </c>
      <c r="K169" s="235"/>
      <c r="L169" s="45"/>
      <c r="M169" s="236" t="s">
        <v>1</v>
      </c>
      <c r="N169" s="237" t="s">
        <v>38</v>
      </c>
      <c r="O169" s="92"/>
      <c r="P169" s="238">
        <f>O169*H169</f>
        <v>0</v>
      </c>
      <c r="Q169" s="238">
        <v>0</v>
      </c>
      <c r="R169" s="238">
        <f>Q169*H169</f>
        <v>0</v>
      </c>
      <c r="S169" s="238">
        <v>0</v>
      </c>
      <c r="T169" s="239">
        <f>S169*H169</f>
        <v>0</v>
      </c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R169" s="240" t="s">
        <v>195</v>
      </c>
      <c r="AT169" s="240" t="s">
        <v>191</v>
      </c>
      <c r="AU169" s="240" t="s">
        <v>80</v>
      </c>
      <c r="AY169" s="18" t="s">
        <v>189</v>
      </c>
      <c r="BE169" s="241">
        <f>IF(N169="základní",J169,0)</f>
        <v>0</v>
      </c>
      <c r="BF169" s="241">
        <f>IF(N169="snížená",J169,0)</f>
        <v>0</v>
      </c>
      <c r="BG169" s="241">
        <f>IF(N169="zákl. přenesená",J169,0)</f>
        <v>0</v>
      </c>
      <c r="BH169" s="241">
        <f>IF(N169="sníž. přenesená",J169,0)</f>
        <v>0</v>
      </c>
      <c r="BI169" s="241">
        <f>IF(N169="nulová",J169,0)</f>
        <v>0</v>
      </c>
      <c r="BJ169" s="18" t="s">
        <v>80</v>
      </c>
      <c r="BK169" s="241">
        <f>ROUND(I169*H169,2)</f>
        <v>0</v>
      </c>
      <c r="BL169" s="18" t="s">
        <v>195</v>
      </c>
      <c r="BM169" s="240" t="s">
        <v>6331</v>
      </c>
    </row>
    <row r="170" s="2" customFormat="1">
      <c r="A170" s="39"/>
      <c r="B170" s="40"/>
      <c r="C170" s="41"/>
      <c r="D170" s="242" t="s">
        <v>197</v>
      </c>
      <c r="E170" s="41"/>
      <c r="F170" s="243" t="s">
        <v>6330</v>
      </c>
      <c r="G170" s="41"/>
      <c r="H170" s="41"/>
      <c r="I170" s="244"/>
      <c r="J170" s="41"/>
      <c r="K170" s="41"/>
      <c r="L170" s="45"/>
      <c r="M170" s="245"/>
      <c r="N170" s="246"/>
      <c r="O170" s="92"/>
      <c r="P170" s="92"/>
      <c r="Q170" s="92"/>
      <c r="R170" s="92"/>
      <c r="S170" s="92"/>
      <c r="T170" s="93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T170" s="18" t="s">
        <v>197</v>
      </c>
      <c r="AU170" s="18" t="s">
        <v>80</v>
      </c>
    </row>
    <row r="171" s="2" customFormat="1">
      <c r="A171" s="39"/>
      <c r="B171" s="40"/>
      <c r="C171" s="41"/>
      <c r="D171" s="242" t="s">
        <v>1907</v>
      </c>
      <c r="E171" s="41"/>
      <c r="F171" s="303" t="s">
        <v>6286</v>
      </c>
      <c r="G171" s="41"/>
      <c r="H171" s="41"/>
      <c r="I171" s="244"/>
      <c r="J171" s="41"/>
      <c r="K171" s="41"/>
      <c r="L171" s="45"/>
      <c r="M171" s="245"/>
      <c r="N171" s="246"/>
      <c r="O171" s="92"/>
      <c r="P171" s="92"/>
      <c r="Q171" s="92"/>
      <c r="R171" s="92"/>
      <c r="S171" s="92"/>
      <c r="T171" s="93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T171" s="18" t="s">
        <v>1907</v>
      </c>
      <c r="AU171" s="18" t="s">
        <v>80</v>
      </c>
    </row>
    <row r="172" s="2" customFormat="1" ht="21.75" customHeight="1">
      <c r="A172" s="39"/>
      <c r="B172" s="40"/>
      <c r="C172" s="228" t="s">
        <v>311</v>
      </c>
      <c r="D172" s="228" t="s">
        <v>191</v>
      </c>
      <c r="E172" s="229" t="s">
        <v>6332</v>
      </c>
      <c r="F172" s="230" t="s">
        <v>6333</v>
      </c>
      <c r="G172" s="231" t="s">
        <v>6284</v>
      </c>
      <c r="H172" s="232">
        <v>4</v>
      </c>
      <c r="I172" s="233"/>
      <c r="J172" s="234">
        <f>ROUND(I172*H172,2)</f>
        <v>0</v>
      </c>
      <c r="K172" s="235"/>
      <c r="L172" s="45"/>
      <c r="M172" s="236" t="s">
        <v>1</v>
      </c>
      <c r="N172" s="237" t="s">
        <v>38</v>
      </c>
      <c r="O172" s="92"/>
      <c r="P172" s="238">
        <f>O172*H172</f>
        <v>0</v>
      </c>
      <c r="Q172" s="238">
        <v>0</v>
      </c>
      <c r="R172" s="238">
        <f>Q172*H172</f>
        <v>0</v>
      </c>
      <c r="S172" s="238">
        <v>0</v>
      </c>
      <c r="T172" s="239">
        <f>S172*H172</f>
        <v>0</v>
      </c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R172" s="240" t="s">
        <v>195</v>
      </c>
      <c r="AT172" s="240" t="s">
        <v>191</v>
      </c>
      <c r="AU172" s="240" t="s">
        <v>80</v>
      </c>
      <c r="AY172" s="18" t="s">
        <v>189</v>
      </c>
      <c r="BE172" s="241">
        <f>IF(N172="základní",J172,0)</f>
        <v>0</v>
      </c>
      <c r="BF172" s="241">
        <f>IF(N172="snížená",J172,0)</f>
        <v>0</v>
      </c>
      <c r="BG172" s="241">
        <f>IF(N172="zákl. přenesená",J172,0)</f>
        <v>0</v>
      </c>
      <c r="BH172" s="241">
        <f>IF(N172="sníž. přenesená",J172,0)</f>
        <v>0</v>
      </c>
      <c r="BI172" s="241">
        <f>IF(N172="nulová",J172,0)</f>
        <v>0</v>
      </c>
      <c r="BJ172" s="18" t="s">
        <v>80</v>
      </c>
      <c r="BK172" s="241">
        <f>ROUND(I172*H172,2)</f>
        <v>0</v>
      </c>
      <c r="BL172" s="18" t="s">
        <v>195</v>
      </c>
      <c r="BM172" s="240" t="s">
        <v>6334</v>
      </c>
    </row>
    <row r="173" s="2" customFormat="1">
      <c r="A173" s="39"/>
      <c r="B173" s="40"/>
      <c r="C173" s="41"/>
      <c r="D173" s="242" t="s">
        <v>197</v>
      </c>
      <c r="E173" s="41"/>
      <c r="F173" s="243" t="s">
        <v>6333</v>
      </c>
      <c r="G173" s="41"/>
      <c r="H173" s="41"/>
      <c r="I173" s="244"/>
      <c r="J173" s="41"/>
      <c r="K173" s="41"/>
      <c r="L173" s="45"/>
      <c r="M173" s="245"/>
      <c r="N173" s="246"/>
      <c r="O173" s="92"/>
      <c r="P173" s="92"/>
      <c r="Q173" s="92"/>
      <c r="R173" s="92"/>
      <c r="S173" s="92"/>
      <c r="T173" s="93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T173" s="18" t="s">
        <v>197</v>
      </c>
      <c r="AU173" s="18" t="s">
        <v>80</v>
      </c>
    </row>
    <row r="174" s="2" customFormat="1">
      <c r="A174" s="39"/>
      <c r="B174" s="40"/>
      <c r="C174" s="41"/>
      <c r="D174" s="242" t="s">
        <v>1907</v>
      </c>
      <c r="E174" s="41"/>
      <c r="F174" s="303" t="s">
        <v>6286</v>
      </c>
      <c r="G174" s="41"/>
      <c r="H174" s="41"/>
      <c r="I174" s="244"/>
      <c r="J174" s="41"/>
      <c r="K174" s="41"/>
      <c r="L174" s="45"/>
      <c r="M174" s="245"/>
      <c r="N174" s="246"/>
      <c r="O174" s="92"/>
      <c r="P174" s="92"/>
      <c r="Q174" s="92"/>
      <c r="R174" s="92"/>
      <c r="S174" s="92"/>
      <c r="T174" s="93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T174" s="18" t="s">
        <v>1907</v>
      </c>
      <c r="AU174" s="18" t="s">
        <v>80</v>
      </c>
    </row>
    <row r="175" s="2" customFormat="1" ht="24.15" customHeight="1">
      <c r="A175" s="39"/>
      <c r="B175" s="40"/>
      <c r="C175" s="228" t="s">
        <v>318</v>
      </c>
      <c r="D175" s="228" t="s">
        <v>191</v>
      </c>
      <c r="E175" s="229" t="s">
        <v>6335</v>
      </c>
      <c r="F175" s="230" t="s">
        <v>6336</v>
      </c>
      <c r="G175" s="231" t="s">
        <v>6284</v>
      </c>
      <c r="H175" s="232">
        <v>1</v>
      </c>
      <c r="I175" s="233"/>
      <c r="J175" s="234">
        <f>ROUND(I175*H175,2)</f>
        <v>0</v>
      </c>
      <c r="K175" s="235"/>
      <c r="L175" s="45"/>
      <c r="M175" s="236" t="s">
        <v>1</v>
      </c>
      <c r="N175" s="237" t="s">
        <v>38</v>
      </c>
      <c r="O175" s="92"/>
      <c r="P175" s="238">
        <f>O175*H175</f>
        <v>0</v>
      </c>
      <c r="Q175" s="238">
        <v>0</v>
      </c>
      <c r="R175" s="238">
        <f>Q175*H175</f>
        <v>0</v>
      </c>
      <c r="S175" s="238">
        <v>0</v>
      </c>
      <c r="T175" s="239">
        <f>S175*H175</f>
        <v>0</v>
      </c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R175" s="240" t="s">
        <v>195</v>
      </c>
      <c r="AT175" s="240" t="s">
        <v>191</v>
      </c>
      <c r="AU175" s="240" t="s">
        <v>80</v>
      </c>
      <c r="AY175" s="18" t="s">
        <v>189</v>
      </c>
      <c r="BE175" s="241">
        <f>IF(N175="základní",J175,0)</f>
        <v>0</v>
      </c>
      <c r="BF175" s="241">
        <f>IF(N175="snížená",J175,0)</f>
        <v>0</v>
      </c>
      <c r="BG175" s="241">
        <f>IF(N175="zákl. přenesená",J175,0)</f>
        <v>0</v>
      </c>
      <c r="BH175" s="241">
        <f>IF(N175="sníž. přenesená",J175,0)</f>
        <v>0</v>
      </c>
      <c r="BI175" s="241">
        <f>IF(N175="nulová",J175,0)</f>
        <v>0</v>
      </c>
      <c r="BJ175" s="18" t="s">
        <v>80</v>
      </c>
      <c r="BK175" s="241">
        <f>ROUND(I175*H175,2)</f>
        <v>0</v>
      </c>
      <c r="BL175" s="18" t="s">
        <v>195</v>
      </c>
      <c r="BM175" s="240" t="s">
        <v>6337</v>
      </c>
    </row>
    <row r="176" s="2" customFormat="1">
      <c r="A176" s="39"/>
      <c r="B176" s="40"/>
      <c r="C176" s="41"/>
      <c r="D176" s="242" t="s">
        <v>197</v>
      </c>
      <c r="E176" s="41"/>
      <c r="F176" s="243" t="s">
        <v>6336</v>
      </c>
      <c r="G176" s="41"/>
      <c r="H176" s="41"/>
      <c r="I176" s="244"/>
      <c r="J176" s="41"/>
      <c r="K176" s="41"/>
      <c r="L176" s="45"/>
      <c r="M176" s="245"/>
      <c r="N176" s="246"/>
      <c r="O176" s="92"/>
      <c r="P176" s="92"/>
      <c r="Q176" s="92"/>
      <c r="R176" s="92"/>
      <c r="S176" s="92"/>
      <c r="T176" s="93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T176" s="18" t="s">
        <v>197</v>
      </c>
      <c r="AU176" s="18" t="s">
        <v>80</v>
      </c>
    </row>
    <row r="177" s="2" customFormat="1">
      <c r="A177" s="39"/>
      <c r="B177" s="40"/>
      <c r="C177" s="41"/>
      <c r="D177" s="242" t="s">
        <v>1907</v>
      </c>
      <c r="E177" s="41"/>
      <c r="F177" s="303" t="s">
        <v>6286</v>
      </c>
      <c r="G177" s="41"/>
      <c r="H177" s="41"/>
      <c r="I177" s="244"/>
      <c r="J177" s="41"/>
      <c r="K177" s="41"/>
      <c r="L177" s="45"/>
      <c r="M177" s="245"/>
      <c r="N177" s="246"/>
      <c r="O177" s="92"/>
      <c r="P177" s="92"/>
      <c r="Q177" s="92"/>
      <c r="R177" s="92"/>
      <c r="S177" s="92"/>
      <c r="T177" s="93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T177" s="18" t="s">
        <v>1907</v>
      </c>
      <c r="AU177" s="18" t="s">
        <v>80</v>
      </c>
    </row>
    <row r="178" s="2" customFormat="1" ht="24.15" customHeight="1">
      <c r="A178" s="39"/>
      <c r="B178" s="40"/>
      <c r="C178" s="228" t="s">
        <v>325</v>
      </c>
      <c r="D178" s="228" t="s">
        <v>191</v>
      </c>
      <c r="E178" s="229" t="s">
        <v>6338</v>
      </c>
      <c r="F178" s="230" t="s">
        <v>6339</v>
      </c>
      <c r="G178" s="231" t="s">
        <v>6284</v>
      </c>
      <c r="H178" s="232">
        <v>1</v>
      </c>
      <c r="I178" s="233"/>
      <c r="J178" s="234">
        <f>ROUND(I178*H178,2)</f>
        <v>0</v>
      </c>
      <c r="K178" s="235"/>
      <c r="L178" s="45"/>
      <c r="M178" s="236" t="s">
        <v>1</v>
      </c>
      <c r="N178" s="237" t="s">
        <v>38</v>
      </c>
      <c r="O178" s="92"/>
      <c r="P178" s="238">
        <f>O178*H178</f>
        <v>0</v>
      </c>
      <c r="Q178" s="238">
        <v>0</v>
      </c>
      <c r="R178" s="238">
        <f>Q178*H178</f>
        <v>0</v>
      </c>
      <c r="S178" s="238">
        <v>0</v>
      </c>
      <c r="T178" s="239">
        <f>S178*H178</f>
        <v>0</v>
      </c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R178" s="240" t="s">
        <v>195</v>
      </c>
      <c r="AT178" s="240" t="s">
        <v>191</v>
      </c>
      <c r="AU178" s="240" t="s">
        <v>80</v>
      </c>
      <c r="AY178" s="18" t="s">
        <v>189</v>
      </c>
      <c r="BE178" s="241">
        <f>IF(N178="základní",J178,0)</f>
        <v>0</v>
      </c>
      <c r="BF178" s="241">
        <f>IF(N178="snížená",J178,0)</f>
        <v>0</v>
      </c>
      <c r="BG178" s="241">
        <f>IF(N178="zákl. přenesená",J178,0)</f>
        <v>0</v>
      </c>
      <c r="BH178" s="241">
        <f>IF(N178="sníž. přenesená",J178,0)</f>
        <v>0</v>
      </c>
      <c r="BI178" s="241">
        <f>IF(N178="nulová",J178,0)</f>
        <v>0</v>
      </c>
      <c r="BJ178" s="18" t="s">
        <v>80</v>
      </c>
      <c r="BK178" s="241">
        <f>ROUND(I178*H178,2)</f>
        <v>0</v>
      </c>
      <c r="BL178" s="18" t="s">
        <v>195</v>
      </c>
      <c r="BM178" s="240" t="s">
        <v>6340</v>
      </c>
    </row>
    <row r="179" s="2" customFormat="1">
      <c r="A179" s="39"/>
      <c r="B179" s="40"/>
      <c r="C179" s="41"/>
      <c r="D179" s="242" t="s">
        <v>197</v>
      </c>
      <c r="E179" s="41"/>
      <c r="F179" s="243" t="s">
        <v>6339</v>
      </c>
      <c r="G179" s="41"/>
      <c r="H179" s="41"/>
      <c r="I179" s="244"/>
      <c r="J179" s="41"/>
      <c r="K179" s="41"/>
      <c r="L179" s="45"/>
      <c r="M179" s="245"/>
      <c r="N179" s="246"/>
      <c r="O179" s="92"/>
      <c r="P179" s="92"/>
      <c r="Q179" s="92"/>
      <c r="R179" s="92"/>
      <c r="S179" s="92"/>
      <c r="T179" s="93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T179" s="18" t="s">
        <v>197</v>
      </c>
      <c r="AU179" s="18" t="s">
        <v>80</v>
      </c>
    </row>
    <row r="180" s="2" customFormat="1">
      <c r="A180" s="39"/>
      <c r="B180" s="40"/>
      <c r="C180" s="41"/>
      <c r="D180" s="242" t="s">
        <v>1907</v>
      </c>
      <c r="E180" s="41"/>
      <c r="F180" s="303" t="s">
        <v>6286</v>
      </c>
      <c r="G180" s="41"/>
      <c r="H180" s="41"/>
      <c r="I180" s="244"/>
      <c r="J180" s="41"/>
      <c r="K180" s="41"/>
      <c r="L180" s="45"/>
      <c r="M180" s="245"/>
      <c r="N180" s="246"/>
      <c r="O180" s="92"/>
      <c r="P180" s="92"/>
      <c r="Q180" s="92"/>
      <c r="R180" s="92"/>
      <c r="S180" s="92"/>
      <c r="T180" s="93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T180" s="18" t="s">
        <v>1907</v>
      </c>
      <c r="AU180" s="18" t="s">
        <v>80</v>
      </c>
    </row>
    <row r="181" s="2" customFormat="1" ht="16.5" customHeight="1">
      <c r="A181" s="39"/>
      <c r="B181" s="40"/>
      <c r="C181" s="228" t="s">
        <v>333</v>
      </c>
      <c r="D181" s="228" t="s">
        <v>191</v>
      </c>
      <c r="E181" s="229" t="s">
        <v>6341</v>
      </c>
      <c r="F181" s="230" t="s">
        <v>6342</v>
      </c>
      <c r="G181" s="231" t="s">
        <v>6284</v>
      </c>
      <c r="H181" s="232">
        <v>3</v>
      </c>
      <c r="I181" s="233"/>
      <c r="J181" s="234">
        <f>ROUND(I181*H181,2)</f>
        <v>0</v>
      </c>
      <c r="K181" s="235"/>
      <c r="L181" s="45"/>
      <c r="M181" s="236" t="s">
        <v>1</v>
      </c>
      <c r="N181" s="237" t="s">
        <v>38</v>
      </c>
      <c r="O181" s="92"/>
      <c r="P181" s="238">
        <f>O181*H181</f>
        <v>0</v>
      </c>
      <c r="Q181" s="238">
        <v>0</v>
      </c>
      <c r="R181" s="238">
        <f>Q181*H181</f>
        <v>0</v>
      </c>
      <c r="S181" s="238">
        <v>0</v>
      </c>
      <c r="T181" s="239">
        <f>S181*H181</f>
        <v>0</v>
      </c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R181" s="240" t="s">
        <v>195</v>
      </c>
      <c r="AT181" s="240" t="s">
        <v>191</v>
      </c>
      <c r="AU181" s="240" t="s">
        <v>80</v>
      </c>
      <c r="AY181" s="18" t="s">
        <v>189</v>
      </c>
      <c r="BE181" s="241">
        <f>IF(N181="základní",J181,0)</f>
        <v>0</v>
      </c>
      <c r="BF181" s="241">
        <f>IF(N181="snížená",J181,0)</f>
        <v>0</v>
      </c>
      <c r="BG181" s="241">
        <f>IF(N181="zákl. přenesená",J181,0)</f>
        <v>0</v>
      </c>
      <c r="BH181" s="241">
        <f>IF(N181="sníž. přenesená",J181,0)</f>
        <v>0</v>
      </c>
      <c r="BI181" s="241">
        <f>IF(N181="nulová",J181,0)</f>
        <v>0</v>
      </c>
      <c r="BJ181" s="18" t="s">
        <v>80</v>
      </c>
      <c r="BK181" s="241">
        <f>ROUND(I181*H181,2)</f>
        <v>0</v>
      </c>
      <c r="BL181" s="18" t="s">
        <v>195</v>
      </c>
      <c r="BM181" s="240" t="s">
        <v>6343</v>
      </c>
    </row>
    <row r="182" s="2" customFormat="1">
      <c r="A182" s="39"/>
      <c r="B182" s="40"/>
      <c r="C182" s="41"/>
      <c r="D182" s="242" t="s">
        <v>197</v>
      </c>
      <c r="E182" s="41"/>
      <c r="F182" s="243" t="s">
        <v>6342</v>
      </c>
      <c r="G182" s="41"/>
      <c r="H182" s="41"/>
      <c r="I182" s="244"/>
      <c r="J182" s="41"/>
      <c r="K182" s="41"/>
      <c r="L182" s="45"/>
      <c r="M182" s="245"/>
      <c r="N182" s="246"/>
      <c r="O182" s="92"/>
      <c r="P182" s="92"/>
      <c r="Q182" s="92"/>
      <c r="R182" s="92"/>
      <c r="S182" s="92"/>
      <c r="T182" s="93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T182" s="18" t="s">
        <v>197</v>
      </c>
      <c r="AU182" s="18" t="s">
        <v>80</v>
      </c>
    </row>
    <row r="183" s="2" customFormat="1">
      <c r="A183" s="39"/>
      <c r="B183" s="40"/>
      <c r="C183" s="41"/>
      <c r="D183" s="242" t="s">
        <v>1907</v>
      </c>
      <c r="E183" s="41"/>
      <c r="F183" s="303" t="s">
        <v>6286</v>
      </c>
      <c r="G183" s="41"/>
      <c r="H183" s="41"/>
      <c r="I183" s="244"/>
      <c r="J183" s="41"/>
      <c r="K183" s="41"/>
      <c r="L183" s="45"/>
      <c r="M183" s="245"/>
      <c r="N183" s="246"/>
      <c r="O183" s="92"/>
      <c r="P183" s="92"/>
      <c r="Q183" s="92"/>
      <c r="R183" s="92"/>
      <c r="S183" s="92"/>
      <c r="T183" s="93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T183" s="18" t="s">
        <v>1907</v>
      </c>
      <c r="AU183" s="18" t="s">
        <v>80</v>
      </c>
    </row>
    <row r="184" s="2" customFormat="1" ht="21.75" customHeight="1">
      <c r="A184" s="39"/>
      <c r="B184" s="40"/>
      <c r="C184" s="228" t="s">
        <v>7</v>
      </c>
      <c r="D184" s="228" t="s">
        <v>191</v>
      </c>
      <c r="E184" s="229" t="s">
        <v>6344</v>
      </c>
      <c r="F184" s="230" t="s">
        <v>6345</v>
      </c>
      <c r="G184" s="231" t="s">
        <v>6284</v>
      </c>
      <c r="H184" s="232">
        <v>3</v>
      </c>
      <c r="I184" s="233"/>
      <c r="J184" s="234">
        <f>ROUND(I184*H184,2)</f>
        <v>0</v>
      </c>
      <c r="K184" s="235"/>
      <c r="L184" s="45"/>
      <c r="M184" s="236" t="s">
        <v>1</v>
      </c>
      <c r="N184" s="237" t="s">
        <v>38</v>
      </c>
      <c r="O184" s="92"/>
      <c r="P184" s="238">
        <f>O184*H184</f>
        <v>0</v>
      </c>
      <c r="Q184" s="238">
        <v>0</v>
      </c>
      <c r="R184" s="238">
        <f>Q184*H184</f>
        <v>0</v>
      </c>
      <c r="S184" s="238">
        <v>0</v>
      </c>
      <c r="T184" s="239">
        <f>S184*H184</f>
        <v>0</v>
      </c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R184" s="240" t="s">
        <v>195</v>
      </c>
      <c r="AT184" s="240" t="s">
        <v>191</v>
      </c>
      <c r="AU184" s="240" t="s">
        <v>80</v>
      </c>
      <c r="AY184" s="18" t="s">
        <v>189</v>
      </c>
      <c r="BE184" s="241">
        <f>IF(N184="základní",J184,0)</f>
        <v>0</v>
      </c>
      <c r="BF184" s="241">
        <f>IF(N184="snížená",J184,0)</f>
        <v>0</v>
      </c>
      <c r="BG184" s="241">
        <f>IF(N184="zákl. přenesená",J184,0)</f>
        <v>0</v>
      </c>
      <c r="BH184" s="241">
        <f>IF(N184="sníž. přenesená",J184,0)</f>
        <v>0</v>
      </c>
      <c r="BI184" s="241">
        <f>IF(N184="nulová",J184,0)</f>
        <v>0</v>
      </c>
      <c r="BJ184" s="18" t="s">
        <v>80</v>
      </c>
      <c r="BK184" s="241">
        <f>ROUND(I184*H184,2)</f>
        <v>0</v>
      </c>
      <c r="BL184" s="18" t="s">
        <v>195</v>
      </c>
      <c r="BM184" s="240" t="s">
        <v>6346</v>
      </c>
    </row>
    <row r="185" s="2" customFormat="1">
      <c r="A185" s="39"/>
      <c r="B185" s="40"/>
      <c r="C185" s="41"/>
      <c r="D185" s="242" t="s">
        <v>197</v>
      </c>
      <c r="E185" s="41"/>
      <c r="F185" s="243" t="s">
        <v>6345</v>
      </c>
      <c r="G185" s="41"/>
      <c r="H185" s="41"/>
      <c r="I185" s="244"/>
      <c r="J185" s="41"/>
      <c r="K185" s="41"/>
      <c r="L185" s="45"/>
      <c r="M185" s="245"/>
      <c r="N185" s="246"/>
      <c r="O185" s="92"/>
      <c r="P185" s="92"/>
      <c r="Q185" s="92"/>
      <c r="R185" s="92"/>
      <c r="S185" s="92"/>
      <c r="T185" s="93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T185" s="18" t="s">
        <v>197</v>
      </c>
      <c r="AU185" s="18" t="s">
        <v>80</v>
      </c>
    </row>
    <row r="186" s="2" customFormat="1">
      <c r="A186" s="39"/>
      <c r="B186" s="40"/>
      <c r="C186" s="41"/>
      <c r="D186" s="242" t="s">
        <v>1907</v>
      </c>
      <c r="E186" s="41"/>
      <c r="F186" s="303" t="s">
        <v>6286</v>
      </c>
      <c r="G186" s="41"/>
      <c r="H186" s="41"/>
      <c r="I186" s="244"/>
      <c r="J186" s="41"/>
      <c r="K186" s="41"/>
      <c r="L186" s="45"/>
      <c r="M186" s="245"/>
      <c r="N186" s="246"/>
      <c r="O186" s="92"/>
      <c r="P186" s="92"/>
      <c r="Q186" s="92"/>
      <c r="R186" s="92"/>
      <c r="S186" s="92"/>
      <c r="T186" s="93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T186" s="18" t="s">
        <v>1907</v>
      </c>
      <c r="AU186" s="18" t="s">
        <v>80</v>
      </c>
    </row>
    <row r="187" s="2" customFormat="1" ht="16.5" customHeight="1">
      <c r="A187" s="39"/>
      <c r="B187" s="40"/>
      <c r="C187" s="228" t="s">
        <v>356</v>
      </c>
      <c r="D187" s="228" t="s">
        <v>191</v>
      </c>
      <c r="E187" s="229" t="s">
        <v>6347</v>
      </c>
      <c r="F187" s="230" t="s">
        <v>6348</v>
      </c>
      <c r="G187" s="231" t="s">
        <v>6284</v>
      </c>
      <c r="H187" s="232">
        <v>2</v>
      </c>
      <c r="I187" s="233"/>
      <c r="J187" s="234">
        <f>ROUND(I187*H187,2)</f>
        <v>0</v>
      </c>
      <c r="K187" s="235"/>
      <c r="L187" s="45"/>
      <c r="M187" s="236" t="s">
        <v>1</v>
      </c>
      <c r="N187" s="237" t="s">
        <v>38</v>
      </c>
      <c r="O187" s="92"/>
      <c r="P187" s="238">
        <f>O187*H187</f>
        <v>0</v>
      </c>
      <c r="Q187" s="238">
        <v>0</v>
      </c>
      <c r="R187" s="238">
        <f>Q187*H187</f>
        <v>0</v>
      </c>
      <c r="S187" s="238">
        <v>0</v>
      </c>
      <c r="T187" s="239">
        <f>S187*H187</f>
        <v>0</v>
      </c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R187" s="240" t="s">
        <v>195</v>
      </c>
      <c r="AT187" s="240" t="s">
        <v>191</v>
      </c>
      <c r="AU187" s="240" t="s">
        <v>80</v>
      </c>
      <c r="AY187" s="18" t="s">
        <v>189</v>
      </c>
      <c r="BE187" s="241">
        <f>IF(N187="základní",J187,0)</f>
        <v>0</v>
      </c>
      <c r="BF187" s="241">
        <f>IF(N187="snížená",J187,0)</f>
        <v>0</v>
      </c>
      <c r="BG187" s="241">
        <f>IF(N187="zákl. přenesená",J187,0)</f>
        <v>0</v>
      </c>
      <c r="BH187" s="241">
        <f>IF(N187="sníž. přenesená",J187,0)</f>
        <v>0</v>
      </c>
      <c r="BI187" s="241">
        <f>IF(N187="nulová",J187,0)</f>
        <v>0</v>
      </c>
      <c r="BJ187" s="18" t="s">
        <v>80</v>
      </c>
      <c r="BK187" s="241">
        <f>ROUND(I187*H187,2)</f>
        <v>0</v>
      </c>
      <c r="BL187" s="18" t="s">
        <v>195</v>
      </c>
      <c r="BM187" s="240" t="s">
        <v>6349</v>
      </c>
    </row>
    <row r="188" s="2" customFormat="1">
      <c r="A188" s="39"/>
      <c r="B188" s="40"/>
      <c r="C188" s="41"/>
      <c r="D188" s="242" t="s">
        <v>197</v>
      </c>
      <c r="E188" s="41"/>
      <c r="F188" s="243" t="s">
        <v>6348</v>
      </c>
      <c r="G188" s="41"/>
      <c r="H188" s="41"/>
      <c r="I188" s="244"/>
      <c r="J188" s="41"/>
      <c r="K188" s="41"/>
      <c r="L188" s="45"/>
      <c r="M188" s="245"/>
      <c r="N188" s="246"/>
      <c r="O188" s="92"/>
      <c r="P188" s="92"/>
      <c r="Q188" s="92"/>
      <c r="R188" s="92"/>
      <c r="S188" s="92"/>
      <c r="T188" s="93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T188" s="18" t="s">
        <v>197</v>
      </c>
      <c r="AU188" s="18" t="s">
        <v>80</v>
      </c>
    </row>
    <row r="189" s="2" customFormat="1">
      <c r="A189" s="39"/>
      <c r="B189" s="40"/>
      <c r="C189" s="41"/>
      <c r="D189" s="242" t="s">
        <v>1907</v>
      </c>
      <c r="E189" s="41"/>
      <c r="F189" s="303" t="s">
        <v>6286</v>
      </c>
      <c r="G189" s="41"/>
      <c r="H189" s="41"/>
      <c r="I189" s="244"/>
      <c r="J189" s="41"/>
      <c r="K189" s="41"/>
      <c r="L189" s="45"/>
      <c r="M189" s="245"/>
      <c r="N189" s="246"/>
      <c r="O189" s="92"/>
      <c r="P189" s="92"/>
      <c r="Q189" s="92"/>
      <c r="R189" s="92"/>
      <c r="S189" s="92"/>
      <c r="T189" s="93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T189" s="18" t="s">
        <v>1907</v>
      </c>
      <c r="AU189" s="18" t="s">
        <v>80</v>
      </c>
    </row>
    <row r="190" s="2" customFormat="1" ht="16.5" customHeight="1">
      <c r="A190" s="39"/>
      <c r="B190" s="40"/>
      <c r="C190" s="228" t="s">
        <v>361</v>
      </c>
      <c r="D190" s="228" t="s">
        <v>191</v>
      </c>
      <c r="E190" s="229" t="s">
        <v>6350</v>
      </c>
      <c r="F190" s="230" t="s">
        <v>6351</v>
      </c>
      <c r="G190" s="231" t="s">
        <v>6284</v>
      </c>
      <c r="H190" s="232">
        <v>2</v>
      </c>
      <c r="I190" s="233"/>
      <c r="J190" s="234">
        <f>ROUND(I190*H190,2)</f>
        <v>0</v>
      </c>
      <c r="K190" s="235"/>
      <c r="L190" s="45"/>
      <c r="M190" s="236" t="s">
        <v>1</v>
      </c>
      <c r="N190" s="237" t="s">
        <v>38</v>
      </c>
      <c r="O190" s="92"/>
      <c r="P190" s="238">
        <f>O190*H190</f>
        <v>0</v>
      </c>
      <c r="Q190" s="238">
        <v>0</v>
      </c>
      <c r="R190" s="238">
        <f>Q190*H190</f>
        <v>0</v>
      </c>
      <c r="S190" s="238">
        <v>0</v>
      </c>
      <c r="T190" s="239">
        <f>S190*H190</f>
        <v>0</v>
      </c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R190" s="240" t="s">
        <v>195</v>
      </c>
      <c r="AT190" s="240" t="s">
        <v>191</v>
      </c>
      <c r="AU190" s="240" t="s">
        <v>80</v>
      </c>
      <c r="AY190" s="18" t="s">
        <v>189</v>
      </c>
      <c r="BE190" s="241">
        <f>IF(N190="základní",J190,0)</f>
        <v>0</v>
      </c>
      <c r="BF190" s="241">
        <f>IF(N190="snížená",J190,0)</f>
        <v>0</v>
      </c>
      <c r="BG190" s="241">
        <f>IF(N190="zákl. přenesená",J190,0)</f>
        <v>0</v>
      </c>
      <c r="BH190" s="241">
        <f>IF(N190="sníž. přenesená",J190,0)</f>
        <v>0</v>
      </c>
      <c r="BI190" s="241">
        <f>IF(N190="nulová",J190,0)</f>
        <v>0</v>
      </c>
      <c r="BJ190" s="18" t="s">
        <v>80</v>
      </c>
      <c r="BK190" s="241">
        <f>ROUND(I190*H190,2)</f>
        <v>0</v>
      </c>
      <c r="BL190" s="18" t="s">
        <v>195</v>
      </c>
      <c r="BM190" s="240" t="s">
        <v>6352</v>
      </c>
    </row>
    <row r="191" s="2" customFormat="1">
      <c r="A191" s="39"/>
      <c r="B191" s="40"/>
      <c r="C191" s="41"/>
      <c r="D191" s="242" t="s">
        <v>197</v>
      </c>
      <c r="E191" s="41"/>
      <c r="F191" s="243" t="s">
        <v>6351</v>
      </c>
      <c r="G191" s="41"/>
      <c r="H191" s="41"/>
      <c r="I191" s="244"/>
      <c r="J191" s="41"/>
      <c r="K191" s="41"/>
      <c r="L191" s="45"/>
      <c r="M191" s="245"/>
      <c r="N191" s="246"/>
      <c r="O191" s="92"/>
      <c r="P191" s="92"/>
      <c r="Q191" s="92"/>
      <c r="R191" s="92"/>
      <c r="S191" s="92"/>
      <c r="T191" s="93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T191" s="18" t="s">
        <v>197</v>
      </c>
      <c r="AU191" s="18" t="s">
        <v>80</v>
      </c>
    </row>
    <row r="192" s="2" customFormat="1">
      <c r="A192" s="39"/>
      <c r="B192" s="40"/>
      <c r="C192" s="41"/>
      <c r="D192" s="242" t="s">
        <v>1907</v>
      </c>
      <c r="E192" s="41"/>
      <c r="F192" s="303" t="s">
        <v>6286</v>
      </c>
      <c r="G192" s="41"/>
      <c r="H192" s="41"/>
      <c r="I192" s="244"/>
      <c r="J192" s="41"/>
      <c r="K192" s="41"/>
      <c r="L192" s="45"/>
      <c r="M192" s="245"/>
      <c r="N192" s="246"/>
      <c r="O192" s="92"/>
      <c r="P192" s="92"/>
      <c r="Q192" s="92"/>
      <c r="R192" s="92"/>
      <c r="S192" s="92"/>
      <c r="T192" s="93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T192" s="18" t="s">
        <v>1907</v>
      </c>
      <c r="AU192" s="18" t="s">
        <v>80</v>
      </c>
    </row>
    <row r="193" s="2" customFormat="1" ht="16.5" customHeight="1">
      <c r="A193" s="39"/>
      <c r="B193" s="40"/>
      <c r="C193" s="228" t="s">
        <v>372</v>
      </c>
      <c r="D193" s="228" t="s">
        <v>191</v>
      </c>
      <c r="E193" s="229" t="s">
        <v>6353</v>
      </c>
      <c r="F193" s="230" t="s">
        <v>6354</v>
      </c>
      <c r="G193" s="231" t="s">
        <v>6284</v>
      </c>
      <c r="H193" s="232">
        <v>2</v>
      </c>
      <c r="I193" s="233"/>
      <c r="J193" s="234">
        <f>ROUND(I193*H193,2)</f>
        <v>0</v>
      </c>
      <c r="K193" s="235"/>
      <c r="L193" s="45"/>
      <c r="M193" s="236" t="s">
        <v>1</v>
      </c>
      <c r="N193" s="237" t="s">
        <v>38</v>
      </c>
      <c r="O193" s="92"/>
      <c r="P193" s="238">
        <f>O193*H193</f>
        <v>0</v>
      </c>
      <c r="Q193" s="238">
        <v>0</v>
      </c>
      <c r="R193" s="238">
        <f>Q193*H193</f>
        <v>0</v>
      </c>
      <c r="S193" s="238">
        <v>0</v>
      </c>
      <c r="T193" s="239">
        <f>S193*H193</f>
        <v>0</v>
      </c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R193" s="240" t="s">
        <v>195</v>
      </c>
      <c r="AT193" s="240" t="s">
        <v>191</v>
      </c>
      <c r="AU193" s="240" t="s">
        <v>80</v>
      </c>
      <c r="AY193" s="18" t="s">
        <v>189</v>
      </c>
      <c r="BE193" s="241">
        <f>IF(N193="základní",J193,0)</f>
        <v>0</v>
      </c>
      <c r="BF193" s="241">
        <f>IF(N193="snížená",J193,0)</f>
        <v>0</v>
      </c>
      <c r="BG193" s="241">
        <f>IF(N193="zákl. přenesená",J193,0)</f>
        <v>0</v>
      </c>
      <c r="BH193" s="241">
        <f>IF(N193="sníž. přenesená",J193,0)</f>
        <v>0</v>
      </c>
      <c r="BI193" s="241">
        <f>IF(N193="nulová",J193,0)</f>
        <v>0</v>
      </c>
      <c r="BJ193" s="18" t="s">
        <v>80</v>
      </c>
      <c r="BK193" s="241">
        <f>ROUND(I193*H193,2)</f>
        <v>0</v>
      </c>
      <c r="BL193" s="18" t="s">
        <v>195</v>
      </c>
      <c r="BM193" s="240" t="s">
        <v>6355</v>
      </c>
    </row>
    <row r="194" s="2" customFormat="1">
      <c r="A194" s="39"/>
      <c r="B194" s="40"/>
      <c r="C194" s="41"/>
      <c r="D194" s="242" t="s">
        <v>197</v>
      </c>
      <c r="E194" s="41"/>
      <c r="F194" s="243" t="s">
        <v>6354</v>
      </c>
      <c r="G194" s="41"/>
      <c r="H194" s="41"/>
      <c r="I194" s="244"/>
      <c r="J194" s="41"/>
      <c r="K194" s="41"/>
      <c r="L194" s="45"/>
      <c r="M194" s="245"/>
      <c r="N194" s="246"/>
      <c r="O194" s="92"/>
      <c r="P194" s="92"/>
      <c r="Q194" s="92"/>
      <c r="R194" s="92"/>
      <c r="S194" s="92"/>
      <c r="T194" s="93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T194" s="18" t="s">
        <v>197</v>
      </c>
      <c r="AU194" s="18" t="s">
        <v>80</v>
      </c>
    </row>
    <row r="195" s="2" customFormat="1">
      <c r="A195" s="39"/>
      <c r="B195" s="40"/>
      <c r="C195" s="41"/>
      <c r="D195" s="242" t="s">
        <v>1907</v>
      </c>
      <c r="E195" s="41"/>
      <c r="F195" s="303" t="s">
        <v>6286</v>
      </c>
      <c r="G195" s="41"/>
      <c r="H195" s="41"/>
      <c r="I195" s="244"/>
      <c r="J195" s="41"/>
      <c r="K195" s="41"/>
      <c r="L195" s="45"/>
      <c r="M195" s="245"/>
      <c r="N195" s="246"/>
      <c r="O195" s="92"/>
      <c r="P195" s="92"/>
      <c r="Q195" s="92"/>
      <c r="R195" s="92"/>
      <c r="S195" s="92"/>
      <c r="T195" s="93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T195" s="18" t="s">
        <v>1907</v>
      </c>
      <c r="AU195" s="18" t="s">
        <v>80</v>
      </c>
    </row>
    <row r="196" s="2" customFormat="1" ht="16.5" customHeight="1">
      <c r="A196" s="39"/>
      <c r="B196" s="40"/>
      <c r="C196" s="228" t="s">
        <v>377</v>
      </c>
      <c r="D196" s="228" t="s">
        <v>191</v>
      </c>
      <c r="E196" s="229" t="s">
        <v>6356</v>
      </c>
      <c r="F196" s="230" t="s">
        <v>6357</v>
      </c>
      <c r="G196" s="231" t="s">
        <v>6284</v>
      </c>
      <c r="H196" s="232">
        <v>2</v>
      </c>
      <c r="I196" s="233"/>
      <c r="J196" s="234">
        <f>ROUND(I196*H196,2)</f>
        <v>0</v>
      </c>
      <c r="K196" s="235"/>
      <c r="L196" s="45"/>
      <c r="M196" s="236" t="s">
        <v>1</v>
      </c>
      <c r="N196" s="237" t="s">
        <v>38</v>
      </c>
      <c r="O196" s="92"/>
      <c r="P196" s="238">
        <f>O196*H196</f>
        <v>0</v>
      </c>
      <c r="Q196" s="238">
        <v>0</v>
      </c>
      <c r="R196" s="238">
        <f>Q196*H196</f>
        <v>0</v>
      </c>
      <c r="S196" s="238">
        <v>0</v>
      </c>
      <c r="T196" s="239">
        <f>S196*H196</f>
        <v>0</v>
      </c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R196" s="240" t="s">
        <v>195</v>
      </c>
      <c r="AT196" s="240" t="s">
        <v>191</v>
      </c>
      <c r="AU196" s="240" t="s">
        <v>80</v>
      </c>
      <c r="AY196" s="18" t="s">
        <v>189</v>
      </c>
      <c r="BE196" s="241">
        <f>IF(N196="základní",J196,0)</f>
        <v>0</v>
      </c>
      <c r="BF196" s="241">
        <f>IF(N196="snížená",J196,0)</f>
        <v>0</v>
      </c>
      <c r="BG196" s="241">
        <f>IF(N196="zákl. přenesená",J196,0)</f>
        <v>0</v>
      </c>
      <c r="BH196" s="241">
        <f>IF(N196="sníž. přenesená",J196,0)</f>
        <v>0</v>
      </c>
      <c r="BI196" s="241">
        <f>IF(N196="nulová",J196,0)</f>
        <v>0</v>
      </c>
      <c r="BJ196" s="18" t="s">
        <v>80</v>
      </c>
      <c r="BK196" s="241">
        <f>ROUND(I196*H196,2)</f>
        <v>0</v>
      </c>
      <c r="BL196" s="18" t="s">
        <v>195</v>
      </c>
      <c r="BM196" s="240" t="s">
        <v>6358</v>
      </c>
    </row>
    <row r="197" s="2" customFormat="1">
      <c r="A197" s="39"/>
      <c r="B197" s="40"/>
      <c r="C197" s="41"/>
      <c r="D197" s="242" t="s">
        <v>197</v>
      </c>
      <c r="E197" s="41"/>
      <c r="F197" s="243" t="s">
        <v>6357</v>
      </c>
      <c r="G197" s="41"/>
      <c r="H197" s="41"/>
      <c r="I197" s="244"/>
      <c r="J197" s="41"/>
      <c r="K197" s="41"/>
      <c r="L197" s="45"/>
      <c r="M197" s="245"/>
      <c r="N197" s="246"/>
      <c r="O197" s="92"/>
      <c r="P197" s="92"/>
      <c r="Q197" s="92"/>
      <c r="R197" s="92"/>
      <c r="S197" s="92"/>
      <c r="T197" s="93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T197" s="18" t="s">
        <v>197</v>
      </c>
      <c r="AU197" s="18" t="s">
        <v>80</v>
      </c>
    </row>
    <row r="198" s="2" customFormat="1">
      <c r="A198" s="39"/>
      <c r="B198" s="40"/>
      <c r="C198" s="41"/>
      <c r="D198" s="242" t="s">
        <v>1907</v>
      </c>
      <c r="E198" s="41"/>
      <c r="F198" s="303" t="s">
        <v>6286</v>
      </c>
      <c r="G198" s="41"/>
      <c r="H198" s="41"/>
      <c r="I198" s="244"/>
      <c r="J198" s="41"/>
      <c r="K198" s="41"/>
      <c r="L198" s="45"/>
      <c r="M198" s="245"/>
      <c r="N198" s="246"/>
      <c r="O198" s="92"/>
      <c r="P198" s="92"/>
      <c r="Q198" s="92"/>
      <c r="R198" s="92"/>
      <c r="S198" s="92"/>
      <c r="T198" s="93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T198" s="18" t="s">
        <v>1907</v>
      </c>
      <c r="AU198" s="18" t="s">
        <v>80</v>
      </c>
    </row>
    <row r="199" s="2" customFormat="1" ht="24.15" customHeight="1">
      <c r="A199" s="39"/>
      <c r="B199" s="40"/>
      <c r="C199" s="228" t="s">
        <v>383</v>
      </c>
      <c r="D199" s="228" t="s">
        <v>191</v>
      </c>
      <c r="E199" s="229" t="s">
        <v>6359</v>
      </c>
      <c r="F199" s="230" t="s">
        <v>6360</v>
      </c>
      <c r="G199" s="231" t="s">
        <v>6284</v>
      </c>
      <c r="H199" s="232">
        <v>11</v>
      </c>
      <c r="I199" s="233"/>
      <c r="J199" s="234">
        <f>ROUND(I199*H199,2)</f>
        <v>0</v>
      </c>
      <c r="K199" s="235"/>
      <c r="L199" s="45"/>
      <c r="M199" s="236" t="s">
        <v>1</v>
      </c>
      <c r="N199" s="237" t="s">
        <v>38</v>
      </c>
      <c r="O199" s="92"/>
      <c r="P199" s="238">
        <f>O199*H199</f>
        <v>0</v>
      </c>
      <c r="Q199" s="238">
        <v>0</v>
      </c>
      <c r="R199" s="238">
        <f>Q199*H199</f>
        <v>0</v>
      </c>
      <c r="S199" s="238">
        <v>0</v>
      </c>
      <c r="T199" s="239">
        <f>S199*H199</f>
        <v>0</v>
      </c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R199" s="240" t="s">
        <v>195</v>
      </c>
      <c r="AT199" s="240" t="s">
        <v>191</v>
      </c>
      <c r="AU199" s="240" t="s">
        <v>80</v>
      </c>
      <c r="AY199" s="18" t="s">
        <v>189</v>
      </c>
      <c r="BE199" s="241">
        <f>IF(N199="základní",J199,0)</f>
        <v>0</v>
      </c>
      <c r="BF199" s="241">
        <f>IF(N199="snížená",J199,0)</f>
        <v>0</v>
      </c>
      <c r="BG199" s="241">
        <f>IF(N199="zákl. přenesená",J199,0)</f>
        <v>0</v>
      </c>
      <c r="BH199" s="241">
        <f>IF(N199="sníž. přenesená",J199,0)</f>
        <v>0</v>
      </c>
      <c r="BI199" s="241">
        <f>IF(N199="nulová",J199,0)</f>
        <v>0</v>
      </c>
      <c r="BJ199" s="18" t="s">
        <v>80</v>
      </c>
      <c r="BK199" s="241">
        <f>ROUND(I199*H199,2)</f>
        <v>0</v>
      </c>
      <c r="BL199" s="18" t="s">
        <v>195</v>
      </c>
      <c r="BM199" s="240" t="s">
        <v>6361</v>
      </c>
    </row>
    <row r="200" s="2" customFormat="1">
      <c r="A200" s="39"/>
      <c r="B200" s="40"/>
      <c r="C200" s="41"/>
      <c r="D200" s="242" t="s">
        <v>197</v>
      </c>
      <c r="E200" s="41"/>
      <c r="F200" s="243" t="s">
        <v>6360</v>
      </c>
      <c r="G200" s="41"/>
      <c r="H200" s="41"/>
      <c r="I200" s="244"/>
      <c r="J200" s="41"/>
      <c r="K200" s="41"/>
      <c r="L200" s="45"/>
      <c r="M200" s="245"/>
      <c r="N200" s="246"/>
      <c r="O200" s="92"/>
      <c r="P200" s="92"/>
      <c r="Q200" s="92"/>
      <c r="R200" s="92"/>
      <c r="S200" s="92"/>
      <c r="T200" s="93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T200" s="18" t="s">
        <v>197</v>
      </c>
      <c r="AU200" s="18" t="s">
        <v>80</v>
      </c>
    </row>
    <row r="201" s="2" customFormat="1">
      <c r="A201" s="39"/>
      <c r="B201" s="40"/>
      <c r="C201" s="41"/>
      <c r="D201" s="242" t="s">
        <v>1907</v>
      </c>
      <c r="E201" s="41"/>
      <c r="F201" s="303" t="s">
        <v>6286</v>
      </c>
      <c r="G201" s="41"/>
      <c r="H201" s="41"/>
      <c r="I201" s="244"/>
      <c r="J201" s="41"/>
      <c r="K201" s="41"/>
      <c r="L201" s="45"/>
      <c r="M201" s="245"/>
      <c r="N201" s="246"/>
      <c r="O201" s="92"/>
      <c r="P201" s="92"/>
      <c r="Q201" s="92"/>
      <c r="R201" s="92"/>
      <c r="S201" s="92"/>
      <c r="T201" s="93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T201" s="18" t="s">
        <v>1907</v>
      </c>
      <c r="AU201" s="18" t="s">
        <v>80</v>
      </c>
    </row>
    <row r="202" s="2" customFormat="1" ht="24.15" customHeight="1">
      <c r="A202" s="39"/>
      <c r="B202" s="40"/>
      <c r="C202" s="228" t="s">
        <v>389</v>
      </c>
      <c r="D202" s="228" t="s">
        <v>191</v>
      </c>
      <c r="E202" s="229" t="s">
        <v>6362</v>
      </c>
      <c r="F202" s="230" t="s">
        <v>6363</v>
      </c>
      <c r="G202" s="231" t="s">
        <v>6284</v>
      </c>
      <c r="H202" s="232">
        <v>11</v>
      </c>
      <c r="I202" s="233"/>
      <c r="J202" s="234">
        <f>ROUND(I202*H202,2)</f>
        <v>0</v>
      </c>
      <c r="K202" s="235"/>
      <c r="L202" s="45"/>
      <c r="M202" s="236" t="s">
        <v>1</v>
      </c>
      <c r="N202" s="237" t="s">
        <v>38</v>
      </c>
      <c r="O202" s="92"/>
      <c r="P202" s="238">
        <f>O202*H202</f>
        <v>0</v>
      </c>
      <c r="Q202" s="238">
        <v>0</v>
      </c>
      <c r="R202" s="238">
        <f>Q202*H202</f>
        <v>0</v>
      </c>
      <c r="S202" s="238">
        <v>0</v>
      </c>
      <c r="T202" s="239">
        <f>S202*H202</f>
        <v>0</v>
      </c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R202" s="240" t="s">
        <v>195</v>
      </c>
      <c r="AT202" s="240" t="s">
        <v>191</v>
      </c>
      <c r="AU202" s="240" t="s">
        <v>80</v>
      </c>
      <c r="AY202" s="18" t="s">
        <v>189</v>
      </c>
      <c r="BE202" s="241">
        <f>IF(N202="základní",J202,0)</f>
        <v>0</v>
      </c>
      <c r="BF202" s="241">
        <f>IF(N202="snížená",J202,0)</f>
        <v>0</v>
      </c>
      <c r="BG202" s="241">
        <f>IF(N202="zákl. přenesená",J202,0)</f>
        <v>0</v>
      </c>
      <c r="BH202" s="241">
        <f>IF(N202="sníž. přenesená",J202,0)</f>
        <v>0</v>
      </c>
      <c r="BI202" s="241">
        <f>IF(N202="nulová",J202,0)</f>
        <v>0</v>
      </c>
      <c r="BJ202" s="18" t="s">
        <v>80</v>
      </c>
      <c r="BK202" s="241">
        <f>ROUND(I202*H202,2)</f>
        <v>0</v>
      </c>
      <c r="BL202" s="18" t="s">
        <v>195</v>
      </c>
      <c r="BM202" s="240" t="s">
        <v>6364</v>
      </c>
    </row>
    <row r="203" s="2" customFormat="1">
      <c r="A203" s="39"/>
      <c r="B203" s="40"/>
      <c r="C203" s="41"/>
      <c r="D203" s="242" t="s">
        <v>197</v>
      </c>
      <c r="E203" s="41"/>
      <c r="F203" s="243" t="s">
        <v>6363</v>
      </c>
      <c r="G203" s="41"/>
      <c r="H203" s="41"/>
      <c r="I203" s="244"/>
      <c r="J203" s="41"/>
      <c r="K203" s="41"/>
      <c r="L203" s="45"/>
      <c r="M203" s="245"/>
      <c r="N203" s="246"/>
      <c r="O203" s="92"/>
      <c r="P203" s="92"/>
      <c r="Q203" s="92"/>
      <c r="R203" s="92"/>
      <c r="S203" s="92"/>
      <c r="T203" s="93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T203" s="18" t="s">
        <v>197</v>
      </c>
      <c r="AU203" s="18" t="s">
        <v>80</v>
      </c>
    </row>
    <row r="204" s="2" customFormat="1">
      <c r="A204" s="39"/>
      <c r="B204" s="40"/>
      <c r="C204" s="41"/>
      <c r="D204" s="242" t="s">
        <v>1907</v>
      </c>
      <c r="E204" s="41"/>
      <c r="F204" s="303" t="s">
        <v>6286</v>
      </c>
      <c r="G204" s="41"/>
      <c r="H204" s="41"/>
      <c r="I204" s="244"/>
      <c r="J204" s="41"/>
      <c r="K204" s="41"/>
      <c r="L204" s="45"/>
      <c r="M204" s="245"/>
      <c r="N204" s="246"/>
      <c r="O204" s="92"/>
      <c r="P204" s="92"/>
      <c r="Q204" s="92"/>
      <c r="R204" s="92"/>
      <c r="S204" s="92"/>
      <c r="T204" s="93"/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39"/>
      <c r="AT204" s="18" t="s">
        <v>1907</v>
      </c>
      <c r="AU204" s="18" t="s">
        <v>80</v>
      </c>
    </row>
    <row r="205" s="2" customFormat="1" ht="24.15" customHeight="1">
      <c r="A205" s="39"/>
      <c r="B205" s="40"/>
      <c r="C205" s="228" t="s">
        <v>411</v>
      </c>
      <c r="D205" s="228" t="s">
        <v>191</v>
      </c>
      <c r="E205" s="229" t="s">
        <v>6365</v>
      </c>
      <c r="F205" s="230" t="s">
        <v>6366</v>
      </c>
      <c r="G205" s="231" t="s">
        <v>6284</v>
      </c>
      <c r="H205" s="232">
        <v>3</v>
      </c>
      <c r="I205" s="233"/>
      <c r="J205" s="234">
        <f>ROUND(I205*H205,2)</f>
        <v>0</v>
      </c>
      <c r="K205" s="235"/>
      <c r="L205" s="45"/>
      <c r="M205" s="236" t="s">
        <v>1</v>
      </c>
      <c r="N205" s="237" t="s">
        <v>38</v>
      </c>
      <c r="O205" s="92"/>
      <c r="P205" s="238">
        <f>O205*H205</f>
        <v>0</v>
      </c>
      <c r="Q205" s="238">
        <v>0</v>
      </c>
      <c r="R205" s="238">
        <f>Q205*H205</f>
        <v>0</v>
      </c>
      <c r="S205" s="238">
        <v>0</v>
      </c>
      <c r="T205" s="239">
        <f>S205*H205</f>
        <v>0</v>
      </c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39"/>
      <c r="AR205" s="240" t="s">
        <v>195</v>
      </c>
      <c r="AT205" s="240" t="s">
        <v>191</v>
      </c>
      <c r="AU205" s="240" t="s">
        <v>80</v>
      </c>
      <c r="AY205" s="18" t="s">
        <v>189</v>
      </c>
      <c r="BE205" s="241">
        <f>IF(N205="základní",J205,0)</f>
        <v>0</v>
      </c>
      <c r="BF205" s="241">
        <f>IF(N205="snížená",J205,0)</f>
        <v>0</v>
      </c>
      <c r="BG205" s="241">
        <f>IF(N205="zákl. přenesená",J205,0)</f>
        <v>0</v>
      </c>
      <c r="BH205" s="241">
        <f>IF(N205="sníž. přenesená",J205,0)</f>
        <v>0</v>
      </c>
      <c r="BI205" s="241">
        <f>IF(N205="nulová",J205,0)</f>
        <v>0</v>
      </c>
      <c r="BJ205" s="18" t="s">
        <v>80</v>
      </c>
      <c r="BK205" s="241">
        <f>ROUND(I205*H205,2)</f>
        <v>0</v>
      </c>
      <c r="BL205" s="18" t="s">
        <v>195</v>
      </c>
      <c r="BM205" s="240" t="s">
        <v>6367</v>
      </c>
    </row>
    <row r="206" s="2" customFormat="1">
      <c r="A206" s="39"/>
      <c r="B206" s="40"/>
      <c r="C206" s="41"/>
      <c r="D206" s="242" t="s">
        <v>197</v>
      </c>
      <c r="E206" s="41"/>
      <c r="F206" s="243" t="s">
        <v>6366</v>
      </c>
      <c r="G206" s="41"/>
      <c r="H206" s="41"/>
      <c r="I206" s="244"/>
      <c r="J206" s="41"/>
      <c r="K206" s="41"/>
      <c r="L206" s="45"/>
      <c r="M206" s="245"/>
      <c r="N206" s="246"/>
      <c r="O206" s="92"/>
      <c r="P206" s="92"/>
      <c r="Q206" s="92"/>
      <c r="R206" s="92"/>
      <c r="S206" s="92"/>
      <c r="T206" s="93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39"/>
      <c r="AT206" s="18" t="s">
        <v>197</v>
      </c>
      <c r="AU206" s="18" t="s">
        <v>80</v>
      </c>
    </row>
    <row r="207" s="2" customFormat="1">
      <c r="A207" s="39"/>
      <c r="B207" s="40"/>
      <c r="C207" s="41"/>
      <c r="D207" s="242" t="s">
        <v>1907</v>
      </c>
      <c r="E207" s="41"/>
      <c r="F207" s="303" t="s">
        <v>6286</v>
      </c>
      <c r="G207" s="41"/>
      <c r="H207" s="41"/>
      <c r="I207" s="244"/>
      <c r="J207" s="41"/>
      <c r="K207" s="41"/>
      <c r="L207" s="45"/>
      <c r="M207" s="245"/>
      <c r="N207" s="246"/>
      <c r="O207" s="92"/>
      <c r="P207" s="92"/>
      <c r="Q207" s="92"/>
      <c r="R207" s="92"/>
      <c r="S207" s="92"/>
      <c r="T207" s="93"/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39"/>
      <c r="AT207" s="18" t="s">
        <v>1907</v>
      </c>
      <c r="AU207" s="18" t="s">
        <v>80</v>
      </c>
    </row>
    <row r="208" s="2" customFormat="1" ht="24.15" customHeight="1">
      <c r="A208" s="39"/>
      <c r="B208" s="40"/>
      <c r="C208" s="228" t="s">
        <v>427</v>
      </c>
      <c r="D208" s="228" t="s">
        <v>191</v>
      </c>
      <c r="E208" s="229" t="s">
        <v>6368</v>
      </c>
      <c r="F208" s="230" t="s">
        <v>6369</v>
      </c>
      <c r="G208" s="231" t="s">
        <v>6284</v>
      </c>
      <c r="H208" s="232">
        <v>3</v>
      </c>
      <c r="I208" s="233"/>
      <c r="J208" s="234">
        <f>ROUND(I208*H208,2)</f>
        <v>0</v>
      </c>
      <c r="K208" s="235"/>
      <c r="L208" s="45"/>
      <c r="M208" s="236" t="s">
        <v>1</v>
      </c>
      <c r="N208" s="237" t="s">
        <v>38</v>
      </c>
      <c r="O208" s="92"/>
      <c r="P208" s="238">
        <f>O208*H208</f>
        <v>0</v>
      </c>
      <c r="Q208" s="238">
        <v>0</v>
      </c>
      <c r="R208" s="238">
        <f>Q208*H208</f>
        <v>0</v>
      </c>
      <c r="S208" s="238">
        <v>0</v>
      </c>
      <c r="T208" s="239">
        <f>S208*H208</f>
        <v>0</v>
      </c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39"/>
      <c r="AR208" s="240" t="s">
        <v>195</v>
      </c>
      <c r="AT208" s="240" t="s">
        <v>191</v>
      </c>
      <c r="AU208" s="240" t="s">
        <v>80</v>
      </c>
      <c r="AY208" s="18" t="s">
        <v>189</v>
      </c>
      <c r="BE208" s="241">
        <f>IF(N208="základní",J208,0)</f>
        <v>0</v>
      </c>
      <c r="BF208" s="241">
        <f>IF(N208="snížená",J208,0)</f>
        <v>0</v>
      </c>
      <c r="BG208" s="241">
        <f>IF(N208="zákl. přenesená",J208,0)</f>
        <v>0</v>
      </c>
      <c r="BH208" s="241">
        <f>IF(N208="sníž. přenesená",J208,0)</f>
        <v>0</v>
      </c>
      <c r="BI208" s="241">
        <f>IF(N208="nulová",J208,0)</f>
        <v>0</v>
      </c>
      <c r="BJ208" s="18" t="s">
        <v>80</v>
      </c>
      <c r="BK208" s="241">
        <f>ROUND(I208*H208,2)</f>
        <v>0</v>
      </c>
      <c r="BL208" s="18" t="s">
        <v>195</v>
      </c>
      <c r="BM208" s="240" t="s">
        <v>6370</v>
      </c>
    </row>
    <row r="209" s="2" customFormat="1">
      <c r="A209" s="39"/>
      <c r="B209" s="40"/>
      <c r="C209" s="41"/>
      <c r="D209" s="242" t="s">
        <v>197</v>
      </c>
      <c r="E209" s="41"/>
      <c r="F209" s="243" t="s">
        <v>6369</v>
      </c>
      <c r="G209" s="41"/>
      <c r="H209" s="41"/>
      <c r="I209" s="244"/>
      <c r="J209" s="41"/>
      <c r="K209" s="41"/>
      <c r="L209" s="45"/>
      <c r="M209" s="245"/>
      <c r="N209" s="246"/>
      <c r="O209" s="92"/>
      <c r="P209" s="92"/>
      <c r="Q209" s="92"/>
      <c r="R209" s="92"/>
      <c r="S209" s="92"/>
      <c r="T209" s="93"/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39"/>
      <c r="AT209" s="18" t="s">
        <v>197</v>
      </c>
      <c r="AU209" s="18" t="s">
        <v>80</v>
      </c>
    </row>
    <row r="210" s="2" customFormat="1">
      <c r="A210" s="39"/>
      <c r="B210" s="40"/>
      <c r="C210" s="41"/>
      <c r="D210" s="242" t="s">
        <v>1907</v>
      </c>
      <c r="E210" s="41"/>
      <c r="F210" s="303" t="s">
        <v>6286</v>
      </c>
      <c r="G210" s="41"/>
      <c r="H210" s="41"/>
      <c r="I210" s="244"/>
      <c r="J210" s="41"/>
      <c r="K210" s="41"/>
      <c r="L210" s="45"/>
      <c r="M210" s="245"/>
      <c r="N210" s="246"/>
      <c r="O210" s="92"/>
      <c r="P210" s="92"/>
      <c r="Q210" s="92"/>
      <c r="R210" s="92"/>
      <c r="S210" s="92"/>
      <c r="T210" s="93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  <c r="AT210" s="18" t="s">
        <v>1907</v>
      </c>
      <c r="AU210" s="18" t="s">
        <v>80</v>
      </c>
    </row>
    <row r="211" s="2" customFormat="1" ht="24.15" customHeight="1">
      <c r="A211" s="39"/>
      <c r="B211" s="40"/>
      <c r="C211" s="228" t="s">
        <v>441</v>
      </c>
      <c r="D211" s="228" t="s">
        <v>191</v>
      </c>
      <c r="E211" s="229" t="s">
        <v>6371</v>
      </c>
      <c r="F211" s="230" t="s">
        <v>6372</v>
      </c>
      <c r="G211" s="231" t="s">
        <v>273</v>
      </c>
      <c r="H211" s="232">
        <v>11</v>
      </c>
      <c r="I211" s="233"/>
      <c r="J211" s="234">
        <f>ROUND(I211*H211,2)</f>
        <v>0</v>
      </c>
      <c r="K211" s="235"/>
      <c r="L211" s="45"/>
      <c r="M211" s="236" t="s">
        <v>1</v>
      </c>
      <c r="N211" s="237" t="s">
        <v>38</v>
      </c>
      <c r="O211" s="92"/>
      <c r="P211" s="238">
        <f>O211*H211</f>
        <v>0</v>
      </c>
      <c r="Q211" s="238">
        <v>0</v>
      </c>
      <c r="R211" s="238">
        <f>Q211*H211</f>
        <v>0</v>
      </c>
      <c r="S211" s="238">
        <v>0</v>
      </c>
      <c r="T211" s="239">
        <f>S211*H211</f>
        <v>0</v>
      </c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R211" s="240" t="s">
        <v>195</v>
      </c>
      <c r="AT211" s="240" t="s">
        <v>191</v>
      </c>
      <c r="AU211" s="240" t="s">
        <v>80</v>
      </c>
      <c r="AY211" s="18" t="s">
        <v>189</v>
      </c>
      <c r="BE211" s="241">
        <f>IF(N211="základní",J211,0)</f>
        <v>0</v>
      </c>
      <c r="BF211" s="241">
        <f>IF(N211="snížená",J211,0)</f>
        <v>0</v>
      </c>
      <c r="BG211" s="241">
        <f>IF(N211="zákl. přenesená",J211,0)</f>
        <v>0</v>
      </c>
      <c r="BH211" s="241">
        <f>IF(N211="sníž. přenesená",J211,0)</f>
        <v>0</v>
      </c>
      <c r="BI211" s="241">
        <f>IF(N211="nulová",J211,0)</f>
        <v>0</v>
      </c>
      <c r="BJ211" s="18" t="s">
        <v>80</v>
      </c>
      <c r="BK211" s="241">
        <f>ROUND(I211*H211,2)</f>
        <v>0</v>
      </c>
      <c r="BL211" s="18" t="s">
        <v>195</v>
      </c>
      <c r="BM211" s="240" t="s">
        <v>6373</v>
      </c>
    </row>
    <row r="212" s="2" customFormat="1">
      <c r="A212" s="39"/>
      <c r="B212" s="40"/>
      <c r="C212" s="41"/>
      <c r="D212" s="242" t="s">
        <v>197</v>
      </c>
      <c r="E212" s="41"/>
      <c r="F212" s="243" t="s">
        <v>6372</v>
      </c>
      <c r="G212" s="41"/>
      <c r="H212" s="41"/>
      <c r="I212" s="244"/>
      <c r="J212" s="41"/>
      <c r="K212" s="41"/>
      <c r="L212" s="45"/>
      <c r="M212" s="245"/>
      <c r="N212" s="246"/>
      <c r="O212" s="92"/>
      <c r="P212" s="92"/>
      <c r="Q212" s="92"/>
      <c r="R212" s="92"/>
      <c r="S212" s="92"/>
      <c r="T212" s="93"/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39"/>
      <c r="AT212" s="18" t="s">
        <v>197</v>
      </c>
      <c r="AU212" s="18" t="s">
        <v>80</v>
      </c>
    </row>
    <row r="213" s="2" customFormat="1">
      <c r="A213" s="39"/>
      <c r="B213" s="40"/>
      <c r="C213" s="41"/>
      <c r="D213" s="242" t="s">
        <v>1907</v>
      </c>
      <c r="E213" s="41"/>
      <c r="F213" s="303" t="s">
        <v>6286</v>
      </c>
      <c r="G213" s="41"/>
      <c r="H213" s="41"/>
      <c r="I213" s="244"/>
      <c r="J213" s="41"/>
      <c r="K213" s="41"/>
      <c r="L213" s="45"/>
      <c r="M213" s="245"/>
      <c r="N213" s="246"/>
      <c r="O213" s="92"/>
      <c r="P213" s="92"/>
      <c r="Q213" s="92"/>
      <c r="R213" s="92"/>
      <c r="S213" s="92"/>
      <c r="T213" s="93"/>
      <c r="U213" s="39"/>
      <c r="V213" s="39"/>
      <c r="W213" s="39"/>
      <c r="X213" s="39"/>
      <c r="Y213" s="39"/>
      <c r="Z213" s="39"/>
      <c r="AA213" s="39"/>
      <c r="AB213" s="39"/>
      <c r="AC213" s="39"/>
      <c r="AD213" s="39"/>
      <c r="AE213" s="39"/>
      <c r="AT213" s="18" t="s">
        <v>1907</v>
      </c>
      <c r="AU213" s="18" t="s">
        <v>80</v>
      </c>
    </row>
    <row r="214" s="2" customFormat="1" ht="33" customHeight="1">
      <c r="A214" s="39"/>
      <c r="B214" s="40"/>
      <c r="C214" s="228" t="s">
        <v>463</v>
      </c>
      <c r="D214" s="228" t="s">
        <v>191</v>
      </c>
      <c r="E214" s="229" t="s">
        <v>6374</v>
      </c>
      <c r="F214" s="230" t="s">
        <v>6375</v>
      </c>
      <c r="G214" s="231" t="s">
        <v>6284</v>
      </c>
      <c r="H214" s="232">
        <v>4</v>
      </c>
      <c r="I214" s="233"/>
      <c r="J214" s="234">
        <f>ROUND(I214*H214,2)</f>
        <v>0</v>
      </c>
      <c r="K214" s="235"/>
      <c r="L214" s="45"/>
      <c r="M214" s="236" t="s">
        <v>1</v>
      </c>
      <c r="N214" s="237" t="s">
        <v>38</v>
      </c>
      <c r="O214" s="92"/>
      <c r="P214" s="238">
        <f>O214*H214</f>
        <v>0</v>
      </c>
      <c r="Q214" s="238">
        <v>0</v>
      </c>
      <c r="R214" s="238">
        <f>Q214*H214</f>
        <v>0</v>
      </c>
      <c r="S214" s="238">
        <v>0</v>
      </c>
      <c r="T214" s="239">
        <f>S214*H214</f>
        <v>0</v>
      </c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39"/>
      <c r="AR214" s="240" t="s">
        <v>195</v>
      </c>
      <c r="AT214" s="240" t="s">
        <v>191</v>
      </c>
      <c r="AU214" s="240" t="s">
        <v>80</v>
      </c>
      <c r="AY214" s="18" t="s">
        <v>189</v>
      </c>
      <c r="BE214" s="241">
        <f>IF(N214="základní",J214,0)</f>
        <v>0</v>
      </c>
      <c r="BF214" s="241">
        <f>IF(N214="snížená",J214,0)</f>
        <v>0</v>
      </c>
      <c r="BG214" s="241">
        <f>IF(N214="zákl. přenesená",J214,0)</f>
        <v>0</v>
      </c>
      <c r="BH214" s="241">
        <f>IF(N214="sníž. přenesená",J214,0)</f>
        <v>0</v>
      </c>
      <c r="BI214" s="241">
        <f>IF(N214="nulová",J214,0)</f>
        <v>0</v>
      </c>
      <c r="BJ214" s="18" t="s">
        <v>80</v>
      </c>
      <c r="BK214" s="241">
        <f>ROUND(I214*H214,2)</f>
        <v>0</v>
      </c>
      <c r="BL214" s="18" t="s">
        <v>195</v>
      </c>
      <c r="BM214" s="240" t="s">
        <v>6376</v>
      </c>
    </row>
    <row r="215" s="2" customFormat="1">
      <c r="A215" s="39"/>
      <c r="B215" s="40"/>
      <c r="C215" s="41"/>
      <c r="D215" s="242" t="s">
        <v>197</v>
      </c>
      <c r="E215" s="41"/>
      <c r="F215" s="243" t="s">
        <v>6375</v>
      </c>
      <c r="G215" s="41"/>
      <c r="H215" s="41"/>
      <c r="I215" s="244"/>
      <c r="J215" s="41"/>
      <c r="K215" s="41"/>
      <c r="L215" s="45"/>
      <c r="M215" s="245"/>
      <c r="N215" s="246"/>
      <c r="O215" s="92"/>
      <c r="P215" s="92"/>
      <c r="Q215" s="92"/>
      <c r="R215" s="92"/>
      <c r="S215" s="92"/>
      <c r="T215" s="93"/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  <c r="AT215" s="18" t="s">
        <v>197</v>
      </c>
      <c r="AU215" s="18" t="s">
        <v>80</v>
      </c>
    </row>
    <row r="216" s="2" customFormat="1">
      <c r="A216" s="39"/>
      <c r="B216" s="40"/>
      <c r="C216" s="41"/>
      <c r="D216" s="242" t="s">
        <v>1907</v>
      </c>
      <c r="E216" s="41"/>
      <c r="F216" s="303" t="s">
        <v>6286</v>
      </c>
      <c r="G216" s="41"/>
      <c r="H216" s="41"/>
      <c r="I216" s="244"/>
      <c r="J216" s="41"/>
      <c r="K216" s="41"/>
      <c r="L216" s="45"/>
      <c r="M216" s="245"/>
      <c r="N216" s="246"/>
      <c r="O216" s="92"/>
      <c r="P216" s="92"/>
      <c r="Q216" s="92"/>
      <c r="R216" s="92"/>
      <c r="S216" s="92"/>
      <c r="T216" s="93"/>
      <c r="U216" s="39"/>
      <c r="V216" s="39"/>
      <c r="W216" s="39"/>
      <c r="X216" s="39"/>
      <c r="Y216" s="39"/>
      <c r="Z216" s="39"/>
      <c r="AA216" s="39"/>
      <c r="AB216" s="39"/>
      <c r="AC216" s="39"/>
      <c r="AD216" s="39"/>
      <c r="AE216" s="39"/>
      <c r="AT216" s="18" t="s">
        <v>1907</v>
      </c>
      <c r="AU216" s="18" t="s">
        <v>80</v>
      </c>
    </row>
    <row r="217" s="2" customFormat="1" ht="24.15" customHeight="1">
      <c r="A217" s="39"/>
      <c r="B217" s="40"/>
      <c r="C217" s="228" t="s">
        <v>471</v>
      </c>
      <c r="D217" s="228" t="s">
        <v>191</v>
      </c>
      <c r="E217" s="229" t="s">
        <v>6377</v>
      </c>
      <c r="F217" s="230" t="s">
        <v>6378</v>
      </c>
      <c r="G217" s="231" t="s">
        <v>6379</v>
      </c>
      <c r="H217" s="232">
        <v>1</v>
      </c>
      <c r="I217" s="233"/>
      <c r="J217" s="234">
        <f>ROUND(I217*H217,2)</f>
        <v>0</v>
      </c>
      <c r="K217" s="235"/>
      <c r="L217" s="45"/>
      <c r="M217" s="236" t="s">
        <v>1</v>
      </c>
      <c r="N217" s="237" t="s">
        <v>38</v>
      </c>
      <c r="O217" s="92"/>
      <c r="P217" s="238">
        <f>O217*H217</f>
        <v>0</v>
      </c>
      <c r="Q217" s="238">
        <v>0</v>
      </c>
      <c r="R217" s="238">
        <f>Q217*H217</f>
        <v>0</v>
      </c>
      <c r="S217" s="238">
        <v>0</v>
      </c>
      <c r="T217" s="239">
        <f>S217*H217</f>
        <v>0</v>
      </c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39"/>
      <c r="AR217" s="240" t="s">
        <v>195</v>
      </c>
      <c r="AT217" s="240" t="s">
        <v>191</v>
      </c>
      <c r="AU217" s="240" t="s">
        <v>80</v>
      </c>
      <c r="AY217" s="18" t="s">
        <v>189</v>
      </c>
      <c r="BE217" s="241">
        <f>IF(N217="základní",J217,0)</f>
        <v>0</v>
      </c>
      <c r="BF217" s="241">
        <f>IF(N217="snížená",J217,0)</f>
        <v>0</v>
      </c>
      <c r="BG217" s="241">
        <f>IF(N217="zákl. přenesená",J217,0)</f>
        <v>0</v>
      </c>
      <c r="BH217" s="241">
        <f>IF(N217="sníž. přenesená",J217,0)</f>
        <v>0</v>
      </c>
      <c r="BI217" s="241">
        <f>IF(N217="nulová",J217,0)</f>
        <v>0</v>
      </c>
      <c r="BJ217" s="18" t="s">
        <v>80</v>
      </c>
      <c r="BK217" s="241">
        <f>ROUND(I217*H217,2)</f>
        <v>0</v>
      </c>
      <c r="BL217" s="18" t="s">
        <v>195</v>
      </c>
      <c r="BM217" s="240" t="s">
        <v>6380</v>
      </c>
    </row>
    <row r="218" s="2" customFormat="1">
      <c r="A218" s="39"/>
      <c r="B218" s="40"/>
      <c r="C218" s="41"/>
      <c r="D218" s="242" t="s">
        <v>197</v>
      </c>
      <c r="E218" s="41"/>
      <c r="F218" s="243" t="s">
        <v>6378</v>
      </c>
      <c r="G218" s="41"/>
      <c r="H218" s="41"/>
      <c r="I218" s="244"/>
      <c r="J218" s="41"/>
      <c r="K218" s="41"/>
      <c r="L218" s="45"/>
      <c r="M218" s="245"/>
      <c r="N218" s="246"/>
      <c r="O218" s="92"/>
      <c r="P218" s="92"/>
      <c r="Q218" s="92"/>
      <c r="R218" s="92"/>
      <c r="S218" s="92"/>
      <c r="T218" s="93"/>
      <c r="U218" s="39"/>
      <c r="V218" s="39"/>
      <c r="W218" s="39"/>
      <c r="X218" s="39"/>
      <c r="Y218" s="39"/>
      <c r="Z218" s="39"/>
      <c r="AA218" s="39"/>
      <c r="AB218" s="39"/>
      <c r="AC218" s="39"/>
      <c r="AD218" s="39"/>
      <c r="AE218" s="39"/>
      <c r="AT218" s="18" t="s">
        <v>197</v>
      </c>
      <c r="AU218" s="18" t="s">
        <v>80</v>
      </c>
    </row>
    <row r="219" s="2" customFormat="1">
      <c r="A219" s="39"/>
      <c r="B219" s="40"/>
      <c r="C219" s="41"/>
      <c r="D219" s="242" t="s">
        <v>1907</v>
      </c>
      <c r="E219" s="41"/>
      <c r="F219" s="303" t="s">
        <v>6286</v>
      </c>
      <c r="G219" s="41"/>
      <c r="H219" s="41"/>
      <c r="I219" s="244"/>
      <c r="J219" s="41"/>
      <c r="K219" s="41"/>
      <c r="L219" s="45"/>
      <c r="M219" s="245"/>
      <c r="N219" s="246"/>
      <c r="O219" s="92"/>
      <c r="P219" s="92"/>
      <c r="Q219" s="92"/>
      <c r="R219" s="92"/>
      <c r="S219" s="92"/>
      <c r="T219" s="93"/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39"/>
      <c r="AT219" s="18" t="s">
        <v>1907</v>
      </c>
      <c r="AU219" s="18" t="s">
        <v>80</v>
      </c>
    </row>
    <row r="220" s="2" customFormat="1" ht="16.5" customHeight="1">
      <c r="A220" s="39"/>
      <c r="B220" s="40"/>
      <c r="C220" s="228" t="s">
        <v>478</v>
      </c>
      <c r="D220" s="228" t="s">
        <v>191</v>
      </c>
      <c r="E220" s="229" t="s">
        <v>6381</v>
      </c>
      <c r="F220" s="230" t="s">
        <v>6382</v>
      </c>
      <c r="G220" s="231" t="s">
        <v>6383</v>
      </c>
      <c r="H220" s="232">
        <v>16</v>
      </c>
      <c r="I220" s="233"/>
      <c r="J220" s="234">
        <f>ROUND(I220*H220,2)</f>
        <v>0</v>
      </c>
      <c r="K220" s="235"/>
      <c r="L220" s="45"/>
      <c r="M220" s="236" t="s">
        <v>1</v>
      </c>
      <c r="N220" s="237" t="s">
        <v>38</v>
      </c>
      <c r="O220" s="92"/>
      <c r="P220" s="238">
        <f>O220*H220</f>
        <v>0</v>
      </c>
      <c r="Q220" s="238">
        <v>0</v>
      </c>
      <c r="R220" s="238">
        <f>Q220*H220</f>
        <v>0</v>
      </c>
      <c r="S220" s="238">
        <v>0</v>
      </c>
      <c r="T220" s="239">
        <f>S220*H220</f>
        <v>0</v>
      </c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R220" s="240" t="s">
        <v>195</v>
      </c>
      <c r="AT220" s="240" t="s">
        <v>191</v>
      </c>
      <c r="AU220" s="240" t="s">
        <v>80</v>
      </c>
      <c r="AY220" s="18" t="s">
        <v>189</v>
      </c>
      <c r="BE220" s="241">
        <f>IF(N220="základní",J220,0)</f>
        <v>0</v>
      </c>
      <c r="BF220" s="241">
        <f>IF(N220="snížená",J220,0)</f>
        <v>0</v>
      </c>
      <c r="BG220" s="241">
        <f>IF(N220="zákl. přenesená",J220,0)</f>
        <v>0</v>
      </c>
      <c r="BH220" s="241">
        <f>IF(N220="sníž. přenesená",J220,0)</f>
        <v>0</v>
      </c>
      <c r="BI220" s="241">
        <f>IF(N220="nulová",J220,0)</f>
        <v>0</v>
      </c>
      <c r="BJ220" s="18" t="s">
        <v>80</v>
      </c>
      <c r="BK220" s="241">
        <f>ROUND(I220*H220,2)</f>
        <v>0</v>
      </c>
      <c r="BL220" s="18" t="s">
        <v>195</v>
      </c>
      <c r="BM220" s="240" t="s">
        <v>6384</v>
      </c>
    </row>
    <row r="221" s="2" customFormat="1">
      <c r="A221" s="39"/>
      <c r="B221" s="40"/>
      <c r="C221" s="41"/>
      <c r="D221" s="242" t="s">
        <v>197</v>
      </c>
      <c r="E221" s="41"/>
      <c r="F221" s="243" t="s">
        <v>6382</v>
      </c>
      <c r="G221" s="41"/>
      <c r="H221" s="41"/>
      <c r="I221" s="244"/>
      <c r="J221" s="41"/>
      <c r="K221" s="41"/>
      <c r="L221" s="45"/>
      <c r="M221" s="245"/>
      <c r="N221" s="246"/>
      <c r="O221" s="92"/>
      <c r="P221" s="92"/>
      <c r="Q221" s="92"/>
      <c r="R221" s="92"/>
      <c r="S221" s="92"/>
      <c r="T221" s="93"/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  <c r="AT221" s="18" t="s">
        <v>197</v>
      </c>
      <c r="AU221" s="18" t="s">
        <v>80</v>
      </c>
    </row>
    <row r="222" s="2" customFormat="1">
      <c r="A222" s="39"/>
      <c r="B222" s="40"/>
      <c r="C222" s="41"/>
      <c r="D222" s="242" t="s">
        <v>1907</v>
      </c>
      <c r="E222" s="41"/>
      <c r="F222" s="303" t="s">
        <v>6286</v>
      </c>
      <c r="G222" s="41"/>
      <c r="H222" s="41"/>
      <c r="I222" s="244"/>
      <c r="J222" s="41"/>
      <c r="K222" s="41"/>
      <c r="L222" s="45"/>
      <c r="M222" s="245"/>
      <c r="N222" s="246"/>
      <c r="O222" s="92"/>
      <c r="P222" s="92"/>
      <c r="Q222" s="92"/>
      <c r="R222" s="92"/>
      <c r="S222" s="92"/>
      <c r="T222" s="93"/>
      <c r="U222" s="39"/>
      <c r="V222" s="39"/>
      <c r="W222" s="39"/>
      <c r="X222" s="39"/>
      <c r="Y222" s="39"/>
      <c r="Z222" s="39"/>
      <c r="AA222" s="39"/>
      <c r="AB222" s="39"/>
      <c r="AC222" s="39"/>
      <c r="AD222" s="39"/>
      <c r="AE222" s="39"/>
      <c r="AT222" s="18" t="s">
        <v>1907</v>
      </c>
      <c r="AU222" s="18" t="s">
        <v>80</v>
      </c>
    </row>
    <row r="223" s="12" customFormat="1" ht="25.92" customHeight="1">
      <c r="A223" s="12"/>
      <c r="B223" s="212"/>
      <c r="C223" s="213"/>
      <c r="D223" s="214" t="s">
        <v>72</v>
      </c>
      <c r="E223" s="215" t="s">
        <v>6385</v>
      </c>
      <c r="F223" s="215" t="s">
        <v>6064</v>
      </c>
      <c r="G223" s="213"/>
      <c r="H223" s="213"/>
      <c r="I223" s="216"/>
      <c r="J223" s="217">
        <f>BK223</f>
        <v>0</v>
      </c>
      <c r="K223" s="213"/>
      <c r="L223" s="218"/>
      <c r="M223" s="219"/>
      <c r="N223" s="220"/>
      <c r="O223" s="220"/>
      <c r="P223" s="221">
        <f>SUM(P224:P256)</f>
        <v>0</v>
      </c>
      <c r="Q223" s="220"/>
      <c r="R223" s="221">
        <f>SUM(R224:R256)</f>
        <v>0</v>
      </c>
      <c r="S223" s="220"/>
      <c r="T223" s="222">
        <f>SUM(T224:T256)</f>
        <v>0</v>
      </c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R223" s="223" t="s">
        <v>80</v>
      </c>
      <c r="AT223" s="224" t="s">
        <v>72</v>
      </c>
      <c r="AU223" s="224" t="s">
        <v>73</v>
      </c>
      <c r="AY223" s="223" t="s">
        <v>189</v>
      </c>
      <c r="BK223" s="225">
        <f>SUM(BK224:BK256)</f>
        <v>0</v>
      </c>
    </row>
    <row r="224" s="2" customFormat="1" ht="44.25" customHeight="1">
      <c r="A224" s="39"/>
      <c r="B224" s="40"/>
      <c r="C224" s="228" t="s">
        <v>483</v>
      </c>
      <c r="D224" s="228" t="s">
        <v>191</v>
      </c>
      <c r="E224" s="229" t="s">
        <v>6386</v>
      </c>
      <c r="F224" s="230" t="s">
        <v>6387</v>
      </c>
      <c r="G224" s="231" t="s">
        <v>273</v>
      </c>
      <c r="H224" s="232">
        <v>30.800000000000001</v>
      </c>
      <c r="I224" s="233"/>
      <c r="J224" s="234">
        <f>ROUND(I224*H224,2)</f>
        <v>0</v>
      </c>
      <c r="K224" s="235"/>
      <c r="L224" s="45"/>
      <c r="M224" s="236" t="s">
        <v>1</v>
      </c>
      <c r="N224" s="237" t="s">
        <v>38</v>
      </c>
      <c r="O224" s="92"/>
      <c r="P224" s="238">
        <f>O224*H224</f>
        <v>0</v>
      </c>
      <c r="Q224" s="238">
        <v>0</v>
      </c>
      <c r="R224" s="238">
        <f>Q224*H224</f>
        <v>0</v>
      </c>
      <c r="S224" s="238">
        <v>0</v>
      </c>
      <c r="T224" s="239">
        <f>S224*H224</f>
        <v>0</v>
      </c>
      <c r="U224" s="39"/>
      <c r="V224" s="39"/>
      <c r="W224" s="39"/>
      <c r="X224" s="39"/>
      <c r="Y224" s="39"/>
      <c r="Z224" s="39"/>
      <c r="AA224" s="39"/>
      <c r="AB224" s="39"/>
      <c r="AC224" s="39"/>
      <c r="AD224" s="39"/>
      <c r="AE224" s="39"/>
      <c r="AR224" s="240" t="s">
        <v>195</v>
      </c>
      <c r="AT224" s="240" t="s">
        <v>191</v>
      </c>
      <c r="AU224" s="240" t="s">
        <v>80</v>
      </c>
      <c r="AY224" s="18" t="s">
        <v>189</v>
      </c>
      <c r="BE224" s="241">
        <f>IF(N224="základní",J224,0)</f>
        <v>0</v>
      </c>
      <c r="BF224" s="241">
        <f>IF(N224="snížená",J224,0)</f>
        <v>0</v>
      </c>
      <c r="BG224" s="241">
        <f>IF(N224="zákl. přenesená",J224,0)</f>
        <v>0</v>
      </c>
      <c r="BH224" s="241">
        <f>IF(N224="sníž. přenesená",J224,0)</f>
        <v>0</v>
      </c>
      <c r="BI224" s="241">
        <f>IF(N224="nulová",J224,0)</f>
        <v>0</v>
      </c>
      <c r="BJ224" s="18" t="s">
        <v>80</v>
      </c>
      <c r="BK224" s="241">
        <f>ROUND(I224*H224,2)</f>
        <v>0</v>
      </c>
      <c r="BL224" s="18" t="s">
        <v>195</v>
      </c>
      <c r="BM224" s="240" t="s">
        <v>6388</v>
      </c>
    </row>
    <row r="225" s="2" customFormat="1">
      <c r="A225" s="39"/>
      <c r="B225" s="40"/>
      <c r="C225" s="41"/>
      <c r="D225" s="242" t="s">
        <v>197</v>
      </c>
      <c r="E225" s="41"/>
      <c r="F225" s="243" t="s">
        <v>6387</v>
      </c>
      <c r="G225" s="41"/>
      <c r="H225" s="41"/>
      <c r="I225" s="244"/>
      <c r="J225" s="41"/>
      <c r="K225" s="41"/>
      <c r="L225" s="45"/>
      <c r="M225" s="245"/>
      <c r="N225" s="246"/>
      <c r="O225" s="92"/>
      <c r="P225" s="92"/>
      <c r="Q225" s="92"/>
      <c r="R225" s="92"/>
      <c r="S225" s="92"/>
      <c r="T225" s="93"/>
      <c r="U225" s="39"/>
      <c r="V225" s="39"/>
      <c r="W225" s="39"/>
      <c r="X225" s="39"/>
      <c r="Y225" s="39"/>
      <c r="Z225" s="39"/>
      <c r="AA225" s="39"/>
      <c r="AB225" s="39"/>
      <c r="AC225" s="39"/>
      <c r="AD225" s="39"/>
      <c r="AE225" s="39"/>
      <c r="AT225" s="18" t="s">
        <v>197</v>
      </c>
      <c r="AU225" s="18" t="s">
        <v>80</v>
      </c>
    </row>
    <row r="226" s="2" customFormat="1">
      <c r="A226" s="39"/>
      <c r="B226" s="40"/>
      <c r="C226" s="41"/>
      <c r="D226" s="242" t="s">
        <v>1907</v>
      </c>
      <c r="E226" s="41"/>
      <c r="F226" s="303" t="s">
        <v>6286</v>
      </c>
      <c r="G226" s="41"/>
      <c r="H226" s="41"/>
      <c r="I226" s="244"/>
      <c r="J226" s="41"/>
      <c r="K226" s="41"/>
      <c r="L226" s="45"/>
      <c r="M226" s="245"/>
      <c r="N226" s="246"/>
      <c r="O226" s="92"/>
      <c r="P226" s="92"/>
      <c r="Q226" s="92"/>
      <c r="R226" s="92"/>
      <c r="S226" s="92"/>
      <c r="T226" s="93"/>
      <c r="U226" s="39"/>
      <c r="V226" s="39"/>
      <c r="W226" s="39"/>
      <c r="X226" s="39"/>
      <c r="Y226" s="39"/>
      <c r="Z226" s="39"/>
      <c r="AA226" s="39"/>
      <c r="AB226" s="39"/>
      <c r="AC226" s="39"/>
      <c r="AD226" s="39"/>
      <c r="AE226" s="39"/>
      <c r="AT226" s="18" t="s">
        <v>1907</v>
      </c>
      <c r="AU226" s="18" t="s">
        <v>80</v>
      </c>
    </row>
    <row r="227" s="2" customFormat="1" ht="37.8" customHeight="1">
      <c r="A227" s="39"/>
      <c r="B227" s="40"/>
      <c r="C227" s="228" t="s">
        <v>495</v>
      </c>
      <c r="D227" s="228" t="s">
        <v>191</v>
      </c>
      <c r="E227" s="229" t="s">
        <v>6389</v>
      </c>
      <c r="F227" s="230" t="s">
        <v>6390</v>
      </c>
      <c r="G227" s="231" t="s">
        <v>273</v>
      </c>
      <c r="H227" s="232">
        <v>33</v>
      </c>
      <c r="I227" s="233"/>
      <c r="J227" s="234">
        <f>ROUND(I227*H227,2)</f>
        <v>0</v>
      </c>
      <c r="K227" s="235"/>
      <c r="L227" s="45"/>
      <c r="M227" s="236" t="s">
        <v>1</v>
      </c>
      <c r="N227" s="237" t="s">
        <v>38</v>
      </c>
      <c r="O227" s="92"/>
      <c r="P227" s="238">
        <f>O227*H227</f>
        <v>0</v>
      </c>
      <c r="Q227" s="238">
        <v>0</v>
      </c>
      <c r="R227" s="238">
        <f>Q227*H227</f>
        <v>0</v>
      </c>
      <c r="S227" s="238">
        <v>0</v>
      </c>
      <c r="T227" s="239">
        <f>S227*H227</f>
        <v>0</v>
      </c>
      <c r="U227" s="39"/>
      <c r="V227" s="39"/>
      <c r="W227" s="39"/>
      <c r="X227" s="39"/>
      <c r="Y227" s="39"/>
      <c r="Z227" s="39"/>
      <c r="AA227" s="39"/>
      <c r="AB227" s="39"/>
      <c r="AC227" s="39"/>
      <c r="AD227" s="39"/>
      <c r="AE227" s="39"/>
      <c r="AR227" s="240" t="s">
        <v>195</v>
      </c>
      <c r="AT227" s="240" t="s">
        <v>191</v>
      </c>
      <c r="AU227" s="240" t="s">
        <v>80</v>
      </c>
      <c r="AY227" s="18" t="s">
        <v>189</v>
      </c>
      <c r="BE227" s="241">
        <f>IF(N227="základní",J227,0)</f>
        <v>0</v>
      </c>
      <c r="BF227" s="241">
        <f>IF(N227="snížená",J227,0)</f>
        <v>0</v>
      </c>
      <c r="BG227" s="241">
        <f>IF(N227="zákl. přenesená",J227,0)</f>
        <v>0</v>
      </c>
      <c r="BH227" s="241">
        <f>IF(N227="sníž. přenesená",J227,0)</f>
        <v>0</v>
      </c>
      <c r="BI227" s="241">
        <f>IF(N227="nulová",J227,0)</f>
        <v>0</v>
      </c>
      <c r="BJ227" s="18" t="s">
        <v>80</v>
      </c>
      <c r="BK227" s="241">
        <f>ROUND(I227*H227,2)</f>
        <v>0</v>
      </c>
      <c r="BL227" s="18" t="s">
        <v>195</v>
      </c>
      <c r="BM227" s="240" t="s">
        <v>6391</v>
      </c>
    </row>
    <row r="228" s="2" customFormat="1">
      <c r="A228" s="39"/>
      <c r="B228" s="40"/>
      <c r="C228" s="41"/>
      <c r="D228" s="242" t="s">
        <v>197</v>
      </c>
      <c r="E228" s="41"/>
      <c r="F228" s="243" t="s">
        <v>6390</v>
      </c>
      <c r="G228" s="41"/>
      <c r="H228" s="41"/>
      <c r="I228" s="244"/>
      <c r="J228" s="41"/>
      <c r="K228" s="41"/>
      <c r="L228" s="45"/>
      <c r="M228" s="245"/>
      <c r="N228" s="246"/>
      <c r="O228" s="92"/>
      <c r="P228" s="92"/>
      <c r="Q228" s="92"/>
      <c r="R228" s="92"/>
      <c r="S228" s="92"/>
      <c r="T228" s="93"/>
      <c r="U228" s="39"/>
      <c r="V228" s="39"/>
      <c r="W228" s="39"/>
      <c r="X228" s="39"/>
      <c r="Y228" s="39"/>
      <c r="Z228" s="39"/>
      <c r="AA228" s="39"/>
      <c r="AB228" s="39"/>
      <c r="AC228" s="39"/>
      <c r="AD228" s="39"/>
      <c r="AE228" s="39"/>
      <c r="AT228" s="18" t="s">
        <v>197</v>
      </c>
      <c r="AU228" s="18" t="s">
        <v>80</v>
      </c>
    </row>
    <row r="229" s="2" customFormat="1">
      <c r="A229" s="39"/>
      <c r="B229" s="40"/>
      <c r="C229" s="41"/>
      <c r="D229" s="242" t="s">
        <v>1907</v>
      </c>
      <c r="E229" s="41"/>
      <c r="F229" s="303" t="s">
        <v>6286</v>
      </c>
      <c r="G229" s="41"/>
      <c r="H229" s="41"/>
      <c r="I229" s="244"/>
      <c r="J229" s="41"/>
      <c r="K229" s="41"/>
      <c r="L229" s="45"/>
      <c r="M229" s="245"/>
      <c r="N229" s="246"/>
      <c r="O229" s="92"/>
      <c r="P229" s="92"/>
      <c r="Q229" s="92"/>
      <c r="R229" s="92"/>
      <c r="S229" s="92"/>
      <c r="T229" s="93"/>
      <c r="U229" s="39"/>
      <c r="V229" s="39"/>
      <c r="W229" s="39"/>
      <c r="X229" s="39"/>
      <c r="Y229" s="39"/>
      <c r="Z229" s="39"/>
      <c r="AA229" s="39"/>
      <c r="AB229" s="39"/>
      <c r="AC229" s="39"/>
      <c r="AD229" s="39"/>
      <c r="AE229" s="39"/>
      <c r="AT229" s="18" t="s">
        <v>1907</v>
      </c>
      <c r="AU229" s="18" t="s">
        <v>80</v>
      </c>
    </row>
    <row r="230" s="2" customFormat="1" ht="21.75" customHeight="1">
      <c r="A230" s="39"/>
      <c r="B230" s="40"/>
      <c r="C230" s="228" t="s">
        <v>509</v>
      </c>
      <c r="D230" s="228" t="s">
        <v>191</v>
      </c>
      <c r="E230" s="229" t="s">
        <v>6392</v>
      </c>
      <c r="F230" s="230" t="s">
        <v>6393</v>
      </c>
      <c r="G230" s="231" t="s">
        <v>273</v>
      </c>
      <c r="H230" s="232">
        <v>4</v>
      </c>
      <c r="I230" s="233"/>
      <c r="J230" s="234">
        <f>ROUND(I230*H230,2)</f>
        <v>0</v>
      </c>
      <c r="K230" s="235"/>
      <c r="L230" s="45"/>
      <c r="M230" s="236" t="s">
        <v>1</v>
      </c>
      <c r="N230" s="237" t="s">
        <v>38</v>
      </c>
      <c r="O230" s="92"/>
      <c r="P230" s="238">
        <f>O230*H230</f>
        <v>0</v>
      </c>
      <c r="Q230" s="238">
        <v>0</v>
      </c>
      <c r="R230" s="238">
        <f>Q230*H230</f>
        <v>0</v>
      </c>
      <c r="S230" s="238">
        <v>0</v>
      </c>
      <c r="T230" s="239">
        <f>S230*H230</f>
        <v>0</v>
      </c>
      <c r="U230" s="39"/>
      <c r="V230" s="39"/>
      <c r="W230" s="39"/>
      <c r="X230" s="39"/>
      <c r="Y230" s="39"/>
      <c r="Z230" s="39"/>
      <c r="AA230" s="39"/>
      <c r="AB230" s="39"/>
      <c r="AC230" s="39"/>
      <c r="AD230" s="39"/>
      <c r="AE230" s="39"/>
      <c r="AR230" s="240" t="s">
        <v>195</v>
      </c>
      <c r="AT230" s="240" t="s">
        <v>191</v>
      </c>
      <c r="AU230" s="240" t="s">
        <v>80</v>
      </c>
      <c r="AY230" s="18" t="s">
        <v>189</v>
      </c>
      <c r="BE230" s="241">
        <f>IF(N230="základní",J230,0)</f>
        <v>0</v>
      </c>
      <c r="BF230" s="241">
        <f>IF(N230="snížená",J230,0)</f>
        <v>0</v>
      </c>
      <c r="BG230" s="241">
        <f>IF(N230="zákl. přenesená",J230,0)</f>
        <v>0</v>
      </c>
      <c r="BH230" s="241">
        <f>IF(N230="sníž. přenesená",J230,0)</f>
        <v>0</v>
      </c>
      <c r="BI230" s="241">
        <f>IF(N230="nulová",J230,0)</f>
        <v>0</v>
      </c>
      <c r="BJ230" s="18" t="s">
        <v>80</v>
      </c>
      <c r="BK230" s="241">
        <f>ROUND(I230*H230,2)</f>
        <v>0</v>
      </c>
      <c r="BL230" s="18" t="s">
        <v>195</v>
      </c>
      <c r="BM230" s="240" t="s">
        <v>6394</v>
      </c>
    </row>
    <row r="231" s="2" customFormat="1">
      <c r="A231" s="39"/>
      <c r="B231" s="40"/>
      <c r="C231" s="41"/>
      <c r="D231" s="242" t="s">
        <v>197</v>
      </c>
      <c r="E231" s="41"/>
      <c r="F231" s="243" t="s">
        <v>6393</v>
      </c>
      <c r="G231" s="41"/>
      <c r="H231" s="41"/>
      <c r="I231" s="244"/>
      <c r="J231" s="41"/>
      <c r="K231" s="41"/>
      <c r="L231" s="45"/>
      <c r="M231" s="245"/>
      <c r="N231" s="246"/>
      <c r="O231" s="92"/>
      <c r="P231" s="92"/>
      <c r="Q231" s="92"/>
      <c r="R231" s="92"/>
      <c r="S231" s="92"/>
      <c r="T231" s="93"/>
      <c r="U231" s="39"/>
      <c r="V231" s="39"/>
      <c r="W231" s="39"/>
      <c r="X231" s="39"/>
      <c r="Y231" s="39"/>
      <c r="Z231" s="39"/>
      <c r="AA231" s="39"/>
      <c r="AB231" s="39"/>
      <c r="AC231" s="39"/>
      <c r="AD231" s="39"/>
      <c r="AE231" s="39"/>
      <c r="AT231" s="18" t="s">
        <v>197</v>
      </c>
      <c r="AU231" s="18" t="s">
        <v>80</v>
      </c>
    </row>
    <row r="232" s="2" customFormat="1">
      <c r="A232" s="39"/>
      <c r="B232" s="40"/>
      <c r="C232" s="41"/>
      <c r="D232" s="242" t="s">
        <v>1907</v>
      </c>
      <c r="E232" s="41"/>
      <c r="F232" s="303" t="s">
        <v>6286</v>
      </c>
      <c r="G232" s="41"/>
      <c r="H232" s="41"/>
      <c r="I232" s="244"/>
      <c r="J232" s="41"/>
      <c r="K232" s="41"/>
      <c r="L232" s="45"/>
      <c r="M232" s="245"/>
      <c r="N232" s="246"/>
      <c r="O232" s="92"/>
      <c r="P232" s="92"/>
      <c r="Q232" s="92"/>
      <c r="R232" s="92"/>
      <c r="S232" s="92"/>
      <c r="T232" s="93"/>
      <c r="U232" s="39"/>
      <c r="V232" s="39"/>
      <c r="W232" s="39"/>
      <c r="X232" s="39"/>
      <c r="Y232" s="39"/>
      <c r="Z232" s="39"/>
      <c r="AA232" s="39"/>
      <c r="AB232" s="39"/>
      <c r="AC232" s="39"/>
      <c r="AD232" s="39"/>
      <c r="AE232" s="39"/>
      <c r="AT232" s="18" t="s">
        <v>1907</v>
      </c>
      <c r="AU232" s="18" t="s">
        <v>80</v>
      </c>
    </row>
    <row r="233" s="2" customFormat="1" ht="24.15" customHeight="1">
      <c r="A233" s="39"/>
      <c r="B233" s="40"/>
      <c r="C233" s="228" t="s">
        <v>517</v>
      </c>
      <c r="D233" s="228" t="s">
        <v>191</v>
      </c>
      <c r="E233" s="229" t="s">
        <v>6395</v>
      </c>
      <c r="F233" s="230" t="s">
        <v>6396</v>
      </c>
      <c r="G233" s="231" t="s">
        <v>6397</v>
      </c>
      <c r="H233" s="232">
        <v>0.10000000000000001</v>
      </c>
      <c r="I233" s="233"/>
      <c r="J233" s="234">
        <f>ROUND(I233*H233,2)</f>
        <v>0</v>
      </c>
      <c r="K233" s="235"/>
      <c r="L233" s="45"/>
      <c r="M233" s="236" t="s">
        <v>1</v>
      </c>
      <c r="N233" s="237" t="s">
        <v>38</v>
      </c>
      <c r="O233" s="92"/>
      <c r="P233" s="238">
        <f>O233*H233</f>
        <v>0</v>
      </c>
      <c r="Q233" s="238">
        <v>0</v>
      </c>
      <c r="R233" s="238">
        <f>Q233*H233</f>
        <v>0</v>
      </c>
      <c r="S233" s="238">
        <v>0</v>
      </c>
      <c r="T233" s="239">
        <f>S233*H233</f>
        <v>0</v>
      </c>
      <c r="U233" s="39"/>
      <c r="V233" s="39"/>
      <c r="W233" s="39"/>
      <c r="X233" s="39"/>
      <c r="Y233" s="39"/>
      <c r="Z233" s="39"/>
      <c r="AA233" s="39"/>
      <c r="AB233" s="39"/>
      <c r="AC233" s="39"/>
      <c r="AD233" s="39"/>
      <c r="AE233" s="39"/>
      <c r="AR233" s="240" t="s">
        <v>195</v>
      </c>
      <c r="AT233" s="240" t="s">
        <v>191</v>
      </c>
      <c r="AU233" s="240" t="s">
        <v>80</v>
      </c>
      <c r="AY233" s="18" t="s">
        <v>189</v>
      </c>
      <c r="BE233" s="241">
        <f>IF(N233="základní",J233,0)</f>
        <v>0</v>
      </c>
      <c r="BF233" s="241">
        <f>IF(N233="snížená",J233,0)</f>
        <v>0</v>
      </c>
      <c r="BG233" s="241">
        <f>IF(N233="zákl. přenesená",J233,0)</f>
        <v>0</v>
      </c>
      <c r="BH233" s="241">
        <f>IF(N233="sníž. přenesená",J233,0)</f>
        <v>0</v>
      </c>
      <c r="BI233" s="241">
        <f>IF(N233="nulová",J233,0)</f>
        <v>0</v>
      </c>
      <c r="BJ233" s="18" t="s">
        <v>80</v>
      </c>
      <c r="BK233" s="241">
        <f>ROUND(I233*H233,2)</f>
        <v>0</v>
      </c>
      <c r="BL233" s="18" t="s">
        <v>195</v>
      </c>
      <c r="BM233" s="240" t="s">
        <v>6398</v>
      </c>
    </row>
    <row r="234" s="2" customFormat="1">
      <c r="A234" s="39"/>
      <c r="B234" s="40"/>
      <c r="C234" s="41"/>
      <c r="D234" s="242" t="s">
        <v>197</v>
      </c>
      <c r="E234" s="41"/>
      <c r="F234" s="243" t="s">
        <v>6396</v>
      </c>
      <c r="G234" s="41"/>
      <c r="H234" s="41"/>
      <c r="I234" s="244"/>
      <c r="J234" s="41"/>
      <c r="K234" s="41"/>
      <c r="L234" s="45"/>
      <c r="M234" s="245"/>
      <c r="N234" s="246"/>
      <c r="O234" s="92"/>
      <c r="P234" s="92"/>
      <c r="Q234" s="92"/>
      <c r="R234" s="92"/>
      <c r="S234" s="92"/>
      <c r="T234" s="93"/>
      <c r="U234" s="39"/>
      <c r="V234" s="39"/>
      <c r="W234" s="39"/>
      <c r="X234" s="39"/>
      <c r="Y234" s="39"/>
      <c r="Z234" s="39"/>
      <c r="AA234" s="39"/>
      <c r="AB234" s="39"/>
      <c r="AC234" s="39"/>
      <c r="AD234" s="39"/>
      <c r="AE234" s="39"/>
      <c r="AT234" s="18" t="s">
        <v>197</v>
      </c>
      <c r="AU234" s="18" t="s">
        <v>80</v>
      </c>
    </row>
    <row r="235" s="2" customFormat="1">
      <c r="A235" s="39"/>
      <c r="B235" s="40"/>
      <c r="C235" s="41"/>
      <c r="D235" s="242" t="s">
        <v>1907</v>
      </c>
      <c r="E235" s="41"/>
      <c r="F235" s="303" t="s">
        <v>6286</v>
      </c>
      <c r="G235" s="41"/>
      <c r="H235" s="41"/>
      <c r="I235" s="244"/>
      <c r="J235" s="41"/>
      <c r="K235" s="41"/>
      <c r="L235" s="45"/>
      <c r="M235" s="245"/>
      <c r="N235" s="246"/>
      <c r="O235" s="92"/>
      <c r="P235" s="92"/>
      <c r="Q235" s="92"/>
      <c r="R235" s="92"/>
      <c r="S235" s="92"/>
      <c r="T235" s="93"/>
      <c r="U235" s="39"/>
      <c r="V235" s="39"/>
      <c r="W235" s="39"/>
      <c r="X235" s="39"/>
      <c r="Y235" s="39"/>
      <c r="Z235" s="39"/>
      <c r="AA235" s="39"/>
      <c r="AB235" s="39"/>
      <c r="AC235" s="39"/>
      <c r="AD235" s="39"/>
      <c r="AE235" s="39"/>
      <c r="AT235" s="18" t="s">
        <v>1907</v>
      </c>
      <c r="AU235" s="18" t="s">
        <v>80</v>
      </c>
    </row>
    <row r="236" s="2" customFormat="1" ht="24.15" customHeight="1">
      <c r="A236" s="39"/>
      <c r="B236" s="40"/>
      <c r="C236" s="228" t="s">
        <v>533</v>
      </c>
      <c r="D236" s="228" t="s">
        <v>191</v>
      </c>
      <c r="E236" s="229" t="s">
        <v>6399</v>
      </c>
      <c r="F236" s="230" t="s">
        <v>6400</v>
      </c>
      <c r="G236" s="231" t="s">
        <v>6284</v>
      </c>
      <c r="H236" s="232">
        <v>1</v>
      </c>
      <c r="I236" s="233"/>
      <c r="J236" s="234">
        <f>ROUND(I236*H236,2)</f>
        <v>0</v>
      </c>
      <c r="K236" s="235"/>
      <c r="L236" s="45"/>
      <c r="M236" s="236" t="s">
        <v>1</v>
      </c>
      <c r="N236" s="237" t="s">
        <v>38</v>
      </c>
      <c r="O236" s="92"/>
      <c r="P236" s="238">
        <f>O236*H236</f>
        <v>0</v>
      </c>
      <c r="Q236" s="238">
        <v>0</v>
      </c>
      <c r="R236" s="238">
        <f>Q236*H236</f>
        <v>0</v>
      </c>
      <c r="S236" s="238">
        <v>0</v>
      </c>
      <c r="T236" s="239">
        <f>S236*H236</f>
        <v>0</v>
      </c>
      <c r="U236" s="39"/>
      <c r="V236" s="39"/>
      <c r="W236" s="39"/>
      <c r="X236" s="39"/>
      <c r="Y236" s="39"/>
      <c r="Z236" s="39"/>
      <c r="AA236" s="39"/>
      <c r="AB236" s="39"/>
      <c r="AC236" s="39"/>
      <c r="AD236" s="39"/>
      <c r="AE236" s="39"/>
      <c r="AR236" s="240" t="s">
        <v>195</v>
      </c>
      <c r="AT236" s="240" t="s">
        <v>191</v>
      </c>
      <c r="AU236" s="240" t="s">
        <v>80</v>
      </c>
      <c r="AY236" s="18" t="s">
        <v>189</v>
      </c>
      <c r="BE236" s="241">
        <f>IF(N236="základní",J236,0)</f>
        <v>0</v>
      </c>
      <c r="BF236" s="241">
        <f>IF(N236="snížená",J236,0)</f>
        <v>0</v>
      </c>
      <c r="BG236" s="241">
        <f>IF(N236="zákl. přenesená",J236,0)</f>
        <v>0</v>
      </c>
      <c r="BH236" s="241">
        <f>IF(N236="sníž. přenesená",J236,0)</f>
        <v>0</v>
      </c>
      <c r="BI236" s="241">
        <f>IF(N236="nulová",J236,0)</f>
        <v>0</v>
      </c>
      <c r="BJ236" s="18" t="s">
        <v>80</v>
      </c>
      <c r="BK236" s="241">
        <f>ROUND(I236*H236,2)</f>
        <v>0</v>
      </c>
      <c r="BL236" s="18" t="s">
        <v>195</v>
      </c>
      <c r="BM236" s="240" t="s">
        <v>6401</v>
      </c>
    </row>
    <row r="237" s="2" customFormat="1">
      <c r="A237" s="39"/>
      <c r="B237" s="40"/>
      <c r="C237" s="41"/>
      <c r="D237" s="242" t="s">
        <v>197</v>
      </c>
      <c r="E237" s="41"/>
      <c r="F237" s="243" t="s">
        <v>6400</v>
      </c>
      <c r="G237" s="41"/>
      <c r="H237" s="41"/>
      <c r="I237" s="244"/>
      <c r="J237" s="41"/>
      <c r="K237" s="41"/>
      <c r="L237" s="45"/>
      <c r="M237" s="245"/>
      <c r="N237" s="246"/>
      <c r="O237" s="92"/>
      <c r="P237" s="92"/>
      <c r="Q237" s="92"/>
      <c r="R237" s="92"/>
      <c r="S237" s="92"/>
      <c r="T237" s="93"/>
      <c r="U237" s="39"/>
      <c r="V237" s="39"/>
      <c r="W237" s="39"/>
      <c r="X237" s="39"/>
      <c r="Y237" s="39"/>
      <c r="Z237" s="39"/>
      <c r="AA237" s="39"/>
      <c r="AB237" s="39"/>
      <c r="AC237" s="39"/>
      <c r="AD237" s="39"/>
      <c r="AE237" s="39"/>
      <c r="AT237" s="18" t="s">
        <v>197</v>
      </c>
      <c r="AU237" s="18" t="s">
        <v>80</v>
      </c>
    </row>
    <row r="238" s="2" customFormat="1">
      <c r="A238" s="39"/>
      <c r="B238" s="40"/>
      <c r="C238" s="41"/>
      <c r="D238" s="242" t="s">
        <v>1907</v>
      </c>
      <c r="E238" s="41"/>
      <c r="F238" s="303" t="s">
        <v>6286</v>
      </c>
      <c r="G238" s="41"/>
      <c r="H238" s="41"/>
      <c r="I238" s="244"/>
      <c r="J238" s="41"/>
      <c r="K238" s="41"/>
      <c r="L238" s="45"/>
      <c r="M238" s="245"/>
      <c r="N238" s="246"/>
      <c r="O238" s="92"/>
      <c r="P238" s="92"/>
      <c r="Q238" s="92"/>
      <c r="R238" s="92"/>
      <c r="S238" s="92"/>
      <c r="T238" s="93"/>
      <c r="U238" s="39"/>
      <c r="V238" s="39"/>
      <c r="W238" s="39"/>
      <c r="X238" s="39"/>
      <c r="Y238" s="39"/>
      <c r="Z238" s="39"/>
      <c r="AA238" s="39"/>
      <c r="AB238" s="39"/>
      <c r="AC238" s="39"/>
      <c r="AD238" s="39"/>
      <c r="AE238" s="39"/>
      <c r="AT238" s="18" t="s">
        <v>1907</v>
      </c>
      <c r="AU238" s="18" t="s">
        <v>80</v>
      </c>
    </row>
    <row r="239" s="2" customFormat="1" ht="24.15" customHeight="1">
      <c r="A239" s="39"/>
      <c r="B239" s="40"/>
      <c r="C239" s="228" t="s">
        <v>545</v>
      </c>
      <c r="D239" s="228" t="s">
        <v>191</v>
      </c>
      <c r="E239" s="229" t="s">
        <v>6402</v>
      </c>
      <c r="F239" s="230" t="s">
        <v>6403</v>
      </c>
      <c r="G239" s="231" t="s">
        <v>6284</v>
      </c>
      <c r="H239" s="232">
        <v>4</v>
      </c>
      <c r="I239" s="233"/>
      <c r="J239" s="234">
        <f>ROUND(I239*H239,2)</f>
        <v>0</v>
      </c>
      <c r="K239" s="235"/>
      <c r="L239" s="45"/>
      <c r="M239" s="236" t="s">
        <v>1</v>
      </c>
      <c r="N239" s="237" t="s">
        <v>38</v>
      </c>
      <c r="O239" s="92"/>
      <c r="P239" s="238">
        <f>O239*H239</f>
        <v>0</v>
      </c>
      <c r="Q239" s="238">
        <v>0</v>
      </c>
      <c r="R239" s="238">
        <f>Q239*H239</f>
        <v>0</v>
      </c>
      <c r="S239" s="238">
        <v>0</v>
      </c>
      <c r="T239" s="239">
        <f>S239*H239</f>
        <v>0</v>
      </c>
      <c r="U239" s="39"/>
      <c r="V239" s="39"/>
      <c r="W239" s="39"/>
      <c r="X239" s="39"/>
      <c r="Y239" s="39"/>
      <c r="Z239" s="39"/>
      <c r="AA239" s="39"/>
      <c r="AB239" s="39"/>
      <c r="AC239" s="39"/>
      <c r="AD239" s="39"/>
      <c r="AE239" s="39"/>
      <c r="AR239" s="240" t="s">
        <v>195</v>
      </c>
      <c r="AT239" s="240" t="s">
        <v>191</v>
      </c>
      <c r="AU239" s="240" t="s">
        <v>80</v>
      </c>
      <c r="AY239" s="18" t="s">
        <v>189</v>
      </c>
      <c r="BE239" s="241">
        <f>IF(N239="základní",J239,0)</f>
        <v>0</v>
      </c>
      <c r="BF239" s="241">
        <f>IF(N239="snížená",J239,0)</f>
        <v>0</v>
      </c>
      <c r="BG239" s="241">
        <f>IF(N239="zákl. přenesená",J239,0)</f>
        <v>0</v>
      </c>
      <c r="BH239" s="241">
        <f>IF(N239="sníž. přenesená",J239,0)</f>
        <v>0</v>
      </c>
      <c r="BI239" s="241">
        <f>IF(N239="nulová",J239,0)</f>
        <v>0</v>
      </c>
      <c r="BJ239" s="18" t="s">
        <v>80</v>
      </c>
      <c r="BK239" s="241">
        <f>ROUND(I239*H239,2)</f>
        <v>0</v>
      </c>
      <c r="BL239" s="18" t="s">
        <v>195</v>
      </c>
      <c r="BM239" s="240" t="s">
        <v>6404</v>
      </c>
    </row>
    <row r="240" s="2" customFormat="1">
      <c r="A240" s="39"/>
      <c r="B240" s="40"/>
      <c r="C240" s="41"/>
      <c r="D240" s="242" t="s">
        <v>197</v>
      </c>
      <c r="E240" s="41"/>
      <c r="F240" s="243" t="s">
        <v>6403</v>
      </c>
      <c r="G240" s="41"/>
      <c r="H240" s="41"/>
      <c r="I240" s="244"/>
      <c r="J240" s="41"/>
      <c r="K240" s="41"/>
      <c r="L240" s="45"/>
      <c r="M240" s="245"/>
      <c r="N240" s="246"/>
      <c r="O240" s="92"/>
      <c r="P240" s="92"/>
      <c r="Q240" s="92"/>
      <c r="R240" s="92"/>
      <c r="S240" s="92"/>
      <c r="T240" s="93"/>
      <c r="U240" s="39"/>
      <c r="V240" s="39"/>
      <c r="W240" s="39"/>
      <c r="X240" s="39"/>
      <c r="Y240" s="39"/>
      <c r="Z240" s="39"/>
      <c r="AA240" s="39"/>
      <c r="AB240" s="39"/>
      <c r="AC240" s="39"/>
      <c r="AD240" s="39"/>
      <c r="AE240" s="39"/>
      <c r="AT240" s="18" t="s">
        <v>197</v>
      </c>
      <c r="AU240" s="18" t="s">
        <v>80</v>
      </c>
    </row>
    <row r="241" s="2" customFormat="1">
      <c r="A241" s="39"/>
      <c r="B241" s="40"/>
      <c r="C241" s="41"/>
      <c r="D241" s="242" t="s">
        <v>1907</v>
      </c>
      <c r="E241" s="41"/>
      <c r="F241" s="303" t="s">
        <v>6286</v>
      </c>
      <c r="G241" s="41"/>
      <c r="H241" s="41"/>
      <c r="I241" s="244"/>
      <c r="J241" s="41"/>
      <c r="K241" s="41"/>
      <c r="L241" s="45"/>
      <c r="M241" s="245"/>
      <c r="N241" s="246"/>
      <c r="O241" s="92"/>
      <c r="P241" s="92"/>
      <c r="Q241" s="92"/>
      <c r="R241" s="92"/>
      <c r="S241" s="92"/>
      <c r="T241" s="93"/>
      <c r="U241" s="39"/>
      <c r="V241" s="39"/>
      <c r="W241" s="39"/>
      <c r="X241" s="39"/>
      <c r="Y241" s="39"/>
      <c r="Z241" s="39"/>
      <c r="AA241" s="39"/>
      <c r="AB241" s="39"/>
      <c r="AC241" s="39"/>
      <c r="AD241" s="39"/>
      <c r="AE241" s="39"/>
      <c r="AT241" s="18" t="s">
        <v>1907</v>
      </c>
      <c r="AU241" s="18" t="s">
        <v>80</v>
      </c>
    </row>
    <row r="242" s="2" customFormat="1" ht="16.5" customHeight="1">
      <c r="A242" s="39"/>
      <c r="B242" s="40"/>
      <c r="C242" s="228" t="s">
        <v>555</v>
      </c>
      <c r="D242" s="228" t="s">
        <v>191</v>
      </c>
      <c r="E242" s="229" t="s">
        <v>6405</v>
      </c>
      <c r="F242" s="230" t="s">
        <v>6406</v>
      </c>
      <c r="G242" s="231" t="s">
        <v>6284</v>
      </c>
      <c r="H242" s="232">
        <v>10</v>
      </c>
      <c r="I242" s="233"/>
      <c r="J242" s="234">
        <f>ROUND(I242*H242,2)</f>
        <v>0</v>
      </c>
      <c r="K242" s="235"/>
      <c r="L242" s="45"/>
      <c r="M242" s="236" t="s">
        <v>1</v>
      </c>
      <c r="N242" s="237" t="s">
        <v>38</v>
      </c>
      <c r="O242" s="92"/>
      <c r="P242" s="238">
        <f>O242*H242</f>
        <v>0</v>
      </c>
      <c r="Q242" s="238">
        <v>0</v>
      </c>
      <c r="R242" s="238">
        <f>Q242*H242</f>
        <v>0</v>
      </c>
      <c r="S242" s="238">
        <v>0</v>
      </c>
      <c r="T242" s="239">
        <f>S242*H242</f>
        <v>0</v>
      </c>
      <c r="U242" s="39"/>
      <c r="V242" s="39"/>
      <c r="W242" s="39"/>
      <c r="X242" s="39"/>
      <c r="Y242" s="39"/>
      <c r="Z242" s="39"/>
      <c r="AA242" s="39"/>
      <c r="AB242" s="39"/>
      <c r="AC242" s="39"/>
      <c r="AD242" s="39"/>
      <c r="AE242" s="39"/>
      <c r="AR242" s="240" t="s">
        <v>195</v>
      </c>
      <c r="AT242" s="240" t="s">
        <v>191</v>
      </c>
      <c r="AU242" s="240" t="s">
        <v>80</v>
      </c>
      <c r="AY242" s="18" t="s">
        <v>189</v>
      </c>
      <c r="BE242" s="241">
        <f>IF(N242="základní",J242,0)</f>
        <v>0</v>
      </c>
      <c r="BF242" s="241">
        <f>IF(N242="snížená",J242,0)</f>
        <v>0</v>
      </c>
      <c r="BG242" s="241">
        <f>IF(N242="zákl. přenesená",J242,0)</f>
        <v>0</v>
      </c>
      <c r="BH242" s="241">
        <f>IF(N242="sníž. přenesená",J242,0)</f>
        <v>0</v>
      </c>
      <c r="BI242" s="241">
        <f>IF(N242="nulová",J242,0)</f>
        <v>0</v>
      </c>
      <c r="BJ242" s="18" t="s">
        <v>80</v>
      </c>
      <c r="BK242" s="241">
        <f>ROUND(I242*H242,2)</f>
        <v>0</v>
      </c>
      <c r="BL242" s="18" t="s">
        <v>195</v>
      </c>
      <c r="BM242" s="240" t="s">
        <v>6407</v>
      </c>
    </row>
    <row r="243" s="2" customFormat="1">
      <c r="A243" s="39"/>
      <c r="B243" s="40"/>
      <c r="C243" s="41"/>
      <c r="D243" s="242" t="s">
        <v>197</v>
      </c>
      <c r="E243" s="41"/>
      <c r="F243" s="243" t="s">
        <v>6406</v>
      </c>
      <c r="G243" s="41"/>
      <c r="H243" s="41"/>
      <c r="I243" s="244"/>
      <c r="J243" s="41"/>
      <c r="K243" s="41"/>
      <c r="L243" s="45"/>
      <c r="M243" s="245"/>
      <c r="N243" s="246"/>
      <c r="O243" s="92"/>
      <c r="P243" s="92"/>
      <c r="Q243" s="92"/>
      <c r="R243" s="92"/>
      <c r="S243" s="92"/>
      <c r="T243" s="93"/>
      <c r="U243" s="39"/>
      <c r="V243" s="39"/>
      <c r="W243" s="39"/>
      <c r="X243" s="39"/>
      <c r="Y243" s="39"/>
      <c r="Z243" s="39"/>
      <c r="AA243" s="39"/>
      <c r="AB243" s="39"/>
      <c r="AC243" s="39"/>
      <c r="AD243" s="39"/>
      <c r="AE243" s="39"/>
      <c r="AT243" s="18" t="s">
        <v>197</v>
      </c>
      <c r="AU243" s="18" t="s">
        <v>80</v>
      </c>
    </row>
    <row r="244" s="2" customFormat="1">
      <c r="A244" s="39"/>
      <c r="B244" s="40"/>
      <c r="C244" s="41"/>
      <c r="D244" s="242" t="s">
        <v>1907</v>
      </c>
      <c r="E244" s="41"/>
      <c r="F244" s="303" t="s">
        <v>6286</v>
      </c>
      <c r="G244" s="41"/>
      <c r="H244" s="41"/>
      <c r="I244" s="244"/>
      <c r="J244" s="41"/>
      <c r="K244" s="41"/>
      <c r="L244" s="45"/>
      <c r="M244" s="245"/>
      <c r="N244" s="246"/>
      <c r="O244" s="92"/>
      <c r="P244" s="92"/>
      <c r="Q244" s="92"/>
      <c r="R244" s="92"/>
      <c r="S244" s="92"/>
      <c r="T244" s="93"/>
      <c r="U244" s="39"/>
      <c r="V244" s="39"/>
      <c r="W244" s="39"/>
      <c r="X244" s="39"/>
      <c r="Y244" s="39"/>
      <c r="Z244" s="39"/>
      <c r="AA244" s="39"/>
      <c r="AB244" s="39"/>
      <c r="AC244" s="39"/>
      <c r="AD244" s="39"/>
      <c r="AE244" s="39"/>
      <c r="AT244" s="18" t="s">
        <v>1907</v>
      </c>
      <c r="AU244" s="18" t="s">
        <v>80</v>
      </c>
    </row>
    <row r="245" s="2" customFormat="1" ht="16.5" customHeight="1">
      <c r="A245" s="39"/>
      <c r="B245" s="40"/>
      <c r="C245" s="228" t="s">
        <v>564</v>
      </c>
      <c r="D245" s="228" t="s">
        <v>191</v>
      </c>
      <c r="E245" s="229" t="s">
        <v>6408</v>
      </c>
      <c r="F245" s="230" t="s">
        <v>6409</v>
      </c>
      <c r="G245" s="231" t="s">
        <v>6284</v>
      </c>
      <c r="H245" s="232">
        <v>10</v>
      </c>
      <c r="I245" s="233"/>
      <c r="J245" s="234">
        <f>ROUND(I245*H245,2)</f>
        <v>0</v>
      </c>
      <c r="K245" s="235"/>
      <c r="L245" s="45"/>
      <c r="M245" s="236" t="s">
        <v>1</v>
      </c>
      <c r="N245" s="237" t="s">
        <v>38</v>
      </c>
      <c r="O245" s="92"/>
      <c r="P245" s="238">
        <f>O245*H245</f>
        <v>0</v>
      </c>
      <c r="Q245" s="238">
        <v>0</v>
      </c>
      <c r="R245" s="238">
        <f>Q245*H245</f>
        <v>0</v>
      </c>
      <c r="S245" s="238">
        <v>0</v>
      </c>
      <c r="T245" s="239">
        <f>S245*H245</f>
        <v>0</v>
      </c>
      <c r="U245" s="39"/>
      <c r="V245" s="39"/>
      <c r="W245" s="39"/>
      <c r="X245" s="39"/>
      <c r="Y245" s="39"/>
      <c r="Z245" s="39"/>
      <c r="AA245" s="39"/>
      <c r="AB245" s="39"/>
      <c r="AC245" s="39"/>
      <c r="AD245" s="39"/>
      <c r="AE245" s="39"/>
      <c r="AR245" s="240" t="s">
        <v>195</v>
      </c>
      <c r="AT245" s="240" t="s">
        <v>191</v>
      </c>
      <c r="AU245" s="240" t="s">
        <v>80</v>
      </c>
      <c r="AY245" s="18" t="s">
        <v>189</v>
      </c>
      <c r="BE245" s="241">
        <f>IF(N245="základní",J245,0)</f>
        <v>0</v>
      </c>
      <c r="BF245" s="241">
        <f>IF(N245="snížená",J245,0)</f>
        <v>0</v>
      </c>
      <c r="BG245" s="241">
        <f>IF(N245="zákl. přenesená",J245,0)</f>
        <v>0</v>
      </c>
      <c r="BH245" s="241">
        <f>IF(N245="sníž. přenesená",J245,0)</f>
        <v>0</v>
      </c>
      <c r="BI245" s="241">
        <f>IF(N245="nulová",J245,0)</f>
        <v>0</v>
      </c>
      <c r="BJ245" s="18" t="s">
        <v>80</v>
      </c>
      <c r="BK245" s="241">
        <f>ROUND(I245*H245,2)</f>
        <v>0</v>
      </c>
      <c r="BL245" s="18" t="s">
        <v>195</v>
      </c>
      <c r="BM245" s="240" t="s">
        <v>6410</v>
      </c>
    </row>
    <row r="246" s="2" customFormat="1">
      <c r="A246" s="39"/>
      <c r="B246" s="40"/>
      <c r="C246" s="41"/>
      <c r="D246" s="242" t="s">
        <v>197</v>
      </c>
      <c r="E246" s="41"/>
      <c r="F246" s="243" t="s">
        <v>6409</v>
      </c>
      <c r="G246" s="41"/>
      <c r="H246" s="41"/>
      <c r="I246" s="244"/>
      <c r="J246" s="41"/>
      <c r="K246" s="41"/>
      <c r="L246" s="45"/>
      <c r="M246" s="245"/>
      <c r="N246" s="246"/>
      <c r="O246" s="92"/>
      <c r="P246" s="92"/>
      <c r="Q246" s="92"/>
      <c r="R246" s="92"/>
      <c r="S246" s="92"/>
      <c r="T246" s="93"/>
      <c r="U246" s="39"/>
      <c r="V246" s="39"/>
      <c r="W246" s="39"/>
      <c r="X246" s="39"/>
      <c r="Y246" s="39"/>
      <c r="Z246" s="39"/>
      <c r="AA246" s="39"/>
      <c r="AB246" s="39"/>
      <c r="AC246" s="39"/>
      <c r="AD246" s="39"/>
      <c r="AE246" s="39"/>
      <c r="AT246" s="18" t="s">
        <v>197</v>
      </c>
      <c r="AU246" s="18" t="s">
        <v>80</v>
      </c>
    </row>
    <row r="247" s="2" customFormat="1">
      <c r="A247" s="39"/>
      <c r="B247" s="40"/>
      <c r="C247" s="41"/>
      <c r="D247" s="242" t="s">
        <v>1907</v>
      </c>
      <c r="E247" s="41"/>
      <c r="F247" s="303" t="s">
        <v>6286</v>
      </c>
      <c r="G247" s="41"/>
      <c r="H247" s="41"/>
      <c r="I247" s="244"/>
      <c r="J247" s="41"/>
      <c r="K247" s="41"/>
      <c r="L247" s="45"/>
      <c r="M247" s="245"/>
      <c r="N247" s="246"/>
      <c r="O247" s="92"/>
      <c r="P247" s="92"/>
      <c r="Q247" s="92"/>
      <c r="R247" s="92"/>
      <c r="S247" s="92"/>
      <c r="T247" s="93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T247" s="18" t="s">
        <v>1907</v>
      </c>
      <c r="AU247" s="18" t="s">
        <v>80</v>
      </c>
    </row>
    <row r="248" s="2" customFormat="1" ht="24.15" customHeight="1">
      <c r="A248" s="39"/>
      <c r="B248" s="40"/>
      <c r="C248" s="228" t="s">
        <v>576</v>
      </c>
      <c r="D248" s="228" t="s">
        <v>191</v>
      </c>
      <c r="E248" s="229" t="s">
        <v>6411</v>
      </c>
      <c r="F248" s="230" t="s">
        <v>6412</v>
      </c>
      <c r="G248" s="231" t="s">
        <v>273</v>
      </c>
      <c r="H248" s="232">
        <v>125.40000000000001</v>
      </c>
      <c r="I248" s="233"/>
      <c r="J248" s="234">
        <f>ROUND(I248*H248,2)</f>
        <v>0</v>
      </c>
      <c r="K248" s="235"/>
      <c r="L248" s="45"/>
      <c r="M248" s="236" t="s">
        <v>1</v>
      </c>
      <c r="N248" s="237" t="s">
        <v>38</v>
      </c>
      <c r="O248" s="92"/>
      <c r="P248" s="238">
        <f>O248*H248</f>
        <v>0</v>
      </c>
      <c r="Q248" s="238">
        <v>0</v>
      </c>
      <c r="R248" s="238">
        <f>Q248*H248</f>
        <v>0</v>
      </c>
      <c r="S248" s="238">
        <v>0</v>
      </c>
      <c r="T248" s="239">
        <f>S248*H248</f>
        <v>0</v>
      </c>
      <c r="U248" s="39"/>
      <c r="V248" s="39"/>
      <c r="W248" s="39"/>
      <c r="X248" s="39"/>
      <c r="Y248" s="39"/>
      <c r="Z248" s="39"/>
      <c r="AA248" s="39"/>
      <c r="AB248" s="39"/>
      <c r="AC248" s="39"/>
      <c r="AD248" s="39"/>
      <c r="AE248" s="39"/>
      <c r="AR248" s="240" t="s">
        <v>195</v>
      </c>
      <c r="AT248" s="240" t="s">
        <v>191</v>
      </c>
      <c r="AU248" s="240" t="s">
        <v>80</v>
      </c>
      <c r="AY248" s="18" t="s">
        <v>189</v>
      </c>
      <c r="BE248" s="241">
        <f>IF(N248="základní",J248,0)</f>
        <v>0</v>
      </c>
      <c r="BF248" s="241">
        <f>IF(N248="snížená",J248,0)</f>
        <v>0</v>
      </c>
      <c r="BG248" s="241">
        <f>IF(N248="zákl. přenesená",J248,0)</f>
        <v>0</v>
      </c>
      <c r="BH248" s="241">
        <f>IF(N248="sníž. přenesená",J248,0)</f>
        <v>0</v>
      </c>
      <c r="BI248" s="241">
        <f>IF(N248="nulová",J248,0)</f>
        <v>0</v>
      </c>
      <c r="BJ248" s="18" t="s">
        <v>80</v>
      </c>
      <c r="BK248" s="241">
        <f>ROUND(I248*H248,2)</f>
        <v>0</v>
      </c>
      <c r="BL248" s="18" t="s">
        <v>195</v>
      </c>
      <c r="BM248" s="240" t="s">
        <v>6413</v>
      </c>
    </row>
    <row r="249" s="2" customFormat="1">
      <c r="A249" s="39"/>
      <c r="B249" s="40"/>
      <c r="C249" s="41"/>
      <c r="D249" s="242" t="s">
        <v>197</v>
      </c>
      <c r="E249" s="41"/>
      <c r="F249" s="243" t="s">
        <v>6412</v>
      </c>
      <c r="G249" s="41"/>
      <c r="H249" s="41"/>
      <c r="I249" s="244"/>
      <c r="J249" s="41"/>
      <c r="K249" s="41"/>
      <c r="L249" s="45"/>
      <c r="M249" s="245"/>
      <c r="N249" s="246"/>
      <c r="O249" s="92"/>
      <c r="P249" s="92"/>
      <c r="Q249" s="92"/>
      <c r="R249" s="92"/>
      <c r="S249" s="92"/>
      <c r="T249" s="93"/>
      <c r="U249" s="39"/>
      <c r="V249" s="39"/>
      <c r="W249" s="39"/>
      <c r="X249" s="39"/>
      <c r="Y249" s="39"/>
      <c r="Z249" s="39"/>
      <c r="AA249" s="39"/>
      <c r="AB249" s="39"/>
      <c r="AC249" s="39"/>
      <c r="AD249" s="39"/>
      <c r="AE249" s="39"/>
      <c r="AT249" s="18" t="s">
        <v>197</v>
      </c>
      <c r="AU249" s="18" t="s">
        <v>80</v>
      </c>
    </row>
    <row r="250" s="2" customFormat="1">
      <c r="A250" s="39"/>
      <c r="B250" s="40"/>
      <c r="C250" s="41"/>
      <c r="D250" s="242" t="s">
        <v>1907</v>
      </c>
      <c r="E250" s="41"/>
      <c r="F250" s="303" t="s">
        <v>6286</v>
      </c>
      <c r="G250" s="41"/>
      <c r="H250" s="41"/>
      <c r="I250" s="244"/>
      <c r="J250" s="41"/>
      <c r="K250" s="41"/>
      <c r="L250" s="45"/>
      <c r="M250" s="245"/>
      <c r="N250" s="246"/>
      <c r="O250" s="92"/>
      <c r="P250" s="92"/>
      <c r="Q250" s="92"/>
      <c r="R250" s="92"/>
      <c r="S250" s="92"/>
      <c r="T250" s="93"/>
      <c r="U250" s="39"/>
      <c r="V250" s="39"/>
      <c r="W250" s="39"/>
      <c r="X250" s="39"/>
      <c r="Y250" s="39"/>
      <c r="Z250" s="39"/>
      <c r="AA250" s="39"/>
      <c r="AB250" s="39"/>
      <c r="AC250" s="39"/>
      <c r="AD250" s="39"/>
      <c r="AE250" s="39"/>
      <c r="AT250" s="18" t="s">
        <v>1907</v>
      </c>
      <c r="AU250" s="18" t="s">
        <v>80</v>
      </c>
    </row>
    <row r="251" s="2" customFormat="1" ht="21.75" customHeight="1">
      <c r="A251" s="39"/>
      <c r="B251" s="40"/>
      <c r="C251" s="228" t="s">
        <v>588</v>
      </c>
      <c r="D251" s="228" t="s">
        <v>191</v>
      </c>
      <c r="E251" s="229" t="s">
        <v>6414</v>
      </c>
      <c r="F251" s="230" t="s">
        <v>6415</v>
      </c>
      <c r="G251" s="231" t="s">
        <v>273</v>
      </c>
      <c r="H251" s="232">
        <v>41.799999999999997</v>
      </c>
      <c r="I251" s="233"/>
      <c r="J251" s="234">
        <f>ROUND(I251*H251,2)</f>
        <v>0</v>
      </c>
      <c r="K251" s="235"/>
      <c r="L251" s="45"/>
      <c r="M251" s="236" t="s">
        <v>1</v>
      </c>
      <c r="N251" s="237" t="s">
        <v>38</v>
      </c>
      <c r="O251" s="92"/>
      <c r="P251" s="238">
        <f>O251*H251</f>
        <v>0</v>
      </c>
      <c r="Q251" s="238">
        <v>0</v>
      </c>
      <c r="R251" s="238">
        <f>Q251*H251</f>
        <v>0</v>
      </c>
      <c r="S251" s="238">
        <v>0</v>
      </c>
      <c r="T251" s="239">
        <f>S251*H251</f>
        <v>0</v>
      </c>
      <c r="U251" s="39"/>
      <c r="V251" s="39"/>
      <c r="W251" s="39"/>
      <c r="X251" s="39"/>
      <c r="Y251" s="39"/>
      <c r="Z251" s="39"/>
      <c r="AA251" s="39"/>
      <c r="AB251" s="39"/>
      <c r="AC251" s="39"/>
      <c r="AD251" s="39"/>
      <c r="AE251" s="39"/>
      <c r="AR251" s="240" t="s">
        <v>195</v>
      </c>
      <c r="AT251" s="240" t="s">
        <v>191</v>
      </c>
      <c r="AU251" s="240" t="s">
        <v>80</v>
      </c>
      <c r="AY251" s="18" t="s">
        <v>189</v>
      </c>
      <c r="BE251" s="241">
        <f>IF(N251="základní",J251,0)</f>
        <v>0</v>
      </c>
      <c r="BF251" s="241">
        <f>IF(N251="snížená",J251,0)</f>
        <v>0</v>
      </c>
      <c r="BG251" s="241">
        <f>IF(N251="zákl. přenesená",J251,0)</f>
        <v>0</v>
      </c>
      <c r="BH251" s="241">
        <f>IF(N251="sníž. přenesená",J251,0)</f>
        <v>0</v>
      </c>
      <c r="BI251" s="241">
        <f>IF(N251="nulová",J251,0)</f>
        <v>0</v>
      </c>
      <c r="BJ251" s="18" t="s">
        <v>80</v>
      </c>
      <c r="BK251" s="241">
        <f>ROUND(I251*H251,2)</f>
        <v>0</v>
      </c>
      <c r="BL251" s="18" t="s">
        <v>195</v>
      </c>
      <c r="BM251" s="240" t="s">
        <v>6416</v>
      </c>
    </row>
    <row r="252" s="2" customFormat="1">
      <c r="A252" s="39"/>
      <c r="B252" s="40"/>
      <c r="C252" s="41"/>
      <c r="D252" s="242" t="s">
        <v>197</v>
      </c>
      <c r="E252" s="41"/>
      <c r="F252" s="243" t="s">
        <v>6415</v>
      </c>
      <c r="G252" s="41"/>
      <c r="H252" s="41"/>
      <c r="I252" s="244"/>
      <c r="J252" s="41"/>
      <c r="K252" s="41"/>
      <c r="L252" s="45"/>
      <c r="M252" s="245"/>
      <c r="N252" s="246"/>
      <c r="O252" s="92"/>
      <c r="P252" s="92"/>
      <c r="Q252" s="92"/>
      <c r="R252" s="92"/>
      <c r="S252" s="92"/>
      <c r="T252" s="93"/>
      <c r="U252" s="39"/>
      <c r="V252" s="39"/>
      <c r="W252" s="39"/>
      <c r="X252" s="39"/>
      <c r="Y252" s="39"/>
      <c r="Z252" s="39"/>
      <c r="AA252" s="39"/>
      <c r="AB252" s="39"/>
      <c r="AC252" s="39"/>
      <c r="AD252" s="39"/>
      <c r="AE252" s="39"/>
      <c r="AT252" s="18" t="s">
        <v>197</v>
      </c>
      <c r="AU252" s="18" t="s">
        <v>80</v>
      </c>
    </row>
    <row r="253" s="2" customFormat="1">
      <c r="A253" s="39"/>
      <c r="B253" s="40"/>
      <c r="C253" s="41"/>
      <c r="D253" s="242" t="s">
        <v>1907</v>
      </c>
      <c r="E253" s="41"/>
      <c r="F253" s="303" t="s">
        <v>6286</v>
      </c>
      <c r="G253" s="41"/>
      <c r="H253" s="41"/>
      <c r="I253" s="244"/>
      <c r="J253" s="41"/>
      <c r="K253" s="41"/>
      <c r="L253" s="45"/>
      <c r="M253" s="245"/>
      <c r="N253" s="246"/>
      <c r="O253" s="92"/>
      <c r="P253" s="92"/>
      <c r="Q253" s="92"/>
      <c r="R253" s="92"/>
      <c r="S253" s="92"/>
      <c r="T253" s="93"/>
      <c r="U253" s="39"/>
      <c r="V253" s="39"/>
      <c r="W253" s="39"/>
      <c r="X253" s="39"/>
      <c r="Y253" s="39"/>
      <c r="Z253" s="39"/>
      <c r="AA253" s="39"/>
      <c r="AB253" s="39"/>
      <c r="AC253" s="39"/>
      <c r="AD253" s="39"/>
      <c r="AE253" s="39"/>
      <c r="AT253" s="18" t="s">
        <v>1907</v>
      </c>
      <c r="AU253" s="18" t="s">
        <v>80</v>
      </c>
    </row>
    <row r="254" s="2" customFormat="1" ht="16.5" customHeight="1">
      <c r="A254" s="39"/>
      <c r="B254" s="40"/>
      <c r="C254" s="228" t="s">
        <v>635</v>
      </c>
      <c r="D254" s="228" t="s">
        <v>191</v>
      </c>
      <c r="E254" s="229" t="s">
        <v>6381</v>
      </c>
      <c r="F254" s="230" t="s">
        <v>6382</v>
      </c>
      <c r="G254" s="231" t="s">
        <v>6383</v>
      </c>
      <c r="H254" s="232">
        <v>2</v>
      </c>
      <c r="I254" s="233"/>
      <c r="J254" s="234">
        <f>ROUND(I254*H254,2)</f>
        <v>0</v>
      </c>
      <c r="K254" s="235"/>
      <c r="L254" s="45"/>
      <c r="M254" s="236" t="s">
        <v>1</v>
      </c>
      <c r="N254" s="237" t="s">
        <v>38</v>
      </c>
      <c r="O254" s="92"/>
      <c r="P254" s="238">
        <f>O254*H254</f>
        <v>0</v>
      </c>
      <c r="Q254" s="238">
        <v>0</v>
      </c>
      <c r="R254" s="238">
        <f>Q254*H254</f>
        <v>0</v>
      </c>
      <c r="S254" s="238">
        <v>0</v>
      </c>
      <c r="T254" s="239">
        <f>S254*H254</f>
        <v>0</v>
      </c>
      <c r="U254" s="39"/>
      <c r="V254" s="39"/>
      <c r="W254" s="39"/>
      <c r="X254" s="39"/>
      <c r="Y254" s="39"/>
      <c r="Z254" s="39"/>
      <c r="AA254" s="39"/>
      <c r="AB254" s="39"/>
      <c r="AC254" s="39"/>
      <c r="AD254" s="39"/>
      <c r="AE254" s="39"/>
      <c r="AR254" s="240" t="s">
        <v>195</v>
      </c>
      <c r="AT254" s="240" t="s">
        <v>191</v>
      </c>
      <c r="AU254" s="240" t="s">
        <v>80</v>
      </c>
      <c r="AY254" s="18" t="s">
        <v>189</v>
      </c>
      <c r="BE254" s="241">
        <f>IF(N254="základní",J254,0)</f>
        <v>0</v>
      </c>
      <c r="BF254" s="241">
        <f>IF(N254="snížená",J254,0)</f>
        <v>0</v>
      </c>
      <c r="BG254" s="241">
        <f>IF(N254="zákl. přenesená",J254,0)</f>
        <v>0</v>
      </c>
      <c r="BH254" s="241">
        <f>IF(N254="sníž. přenesená",J254,0)</f>
        <v>0</v>
      </c>
      <c r="BI254" s="241">
        <f>IF(N254="nulová",J254,0)</f>
        <v>0</v>
      </c>
      <c r="BJ254" s="18" t="s">
        <v>80</v>
      </c>
      <c r="BK254" s="241">
        <f>ROUND(I254*H254,2)</f>
        <v>0</v>
      </c>
      <c r="BL254" s="18" t="s">
        <v>195</v>
      </c>
      <c r="BM254" s="240" t="s">
        <v>6417</v>
      </c>
    </row>
    <row r="255" s="2" customFormat="1">
      <c r="A255" s="39"/>
      <c r="B255" s="40"/>
      <c r="C255" s="41"/>
      <c r="D255" s="242" t="s">
        <v>197</v>
      </c>
      <c r="E255" s="41"/>
      <c r="F255" s="243" t="s">
        <v>6382</v>
      </c>
      <c r="G255" s="41"/>
      <c r="H255" s="41"/>
      <c r="I255" s="244"/>
      <c r="J255" s="41"/>
      <c r="K255" s="41"/>
      <c r="L255" s="45"/>
      <c r="M255" s="245"/>
      <c r="N255" s="246"/>
      <c r="O255" s="92"/>
      <c r="P255" s="92"/>
      <c r="Q255" s="92"/>
      <c r="R255" s="92"/>
      <c r="S255" s="92"/>
      <c r="T255" s="93"/>
      <c r="U255" s="39"/>
      <c r="V255" s="39"/>
      <c r="W255" s="39"/>
      <c r="X255" s="39"/>
      <c r="Y255" s="39"/>
      <c r="Z255" s="39"/>
      <c r="AA255" s="39"/>
      <c r="AB255" s="39"/>
      <c r="AC255" s="39"/>
      <c r="AD255" s="39"/>
      <c r="AE255" s="39"/>
      <c r="AT255" s="18" t="s">
        <v>197</v>
      </c>
      <c r="AU255" s="18" t="s">
        <v>80</v>
      </c>
    </row>
    <row r="256" s="2" customFormat="1">
      <c r="A256" s="39"/>
      <c r="B256" s="40"/>
      <c r="C256" s="41"/>
      <c r="D256" s="242" t="s">
        <v>1907</v>
      </c>
      <c r="E256" s="41"/>
      <c r="F256" s="303" t="s">
        <v>6286</v>
      </c>
      <c r="G256" s="41"/>
      <c r="H256" s="41"/>
      <c r="I256" s="244"/>
      <c r="J256" s="41"/>
      <c r="K256" s="41"/>
      <c r="L256" s="45"/>
      <c r="M256" s="245"/>
      <c r="N256" s="246"/>
      <c r="O256" s="92"/>
      <c r="P256" s="92"/>
      <c r="Q256" s="92"/>
      <c r="R256" s="92"/>
      <c r="S256" s="92"/>
      <c r="T256" s="93"/>
      <c r="U256" s="39"/>
      <c r="V256" s="39"/>
      <c r="W256" s="39"/>
      <c r="X256" s="39"/>
      <c r="Y256" s="39"/>
      <c r="Z256" s="39"/>
      <c r="AA256" s="39"/>
      <c r="AB256" s="39"/>
      <c r="AC256" s="39"/>
      <c r="AD256" s="39"/>
      <c r="AE256" s="39"/>
      <c r="AT256" s="18" t="s">
        <v>1907</v>
      </c>
      <c r="AU256" s="18" t="s">
        <v>80</v>
      </c>
    </row>
    <row r="257" s="12" customFormat="1" ht="25.92" customHeight="1">
      <c r="A257" s="12"/>
      <c r="B257" s="212"/>
      <c r="C257" s="213"/>
      <c r="D257" s="214" t="s">
        <v>72</v>
      </c>
      <c r="E257" s="215" t="s">
        <v>6418</v>
      </c>
      <c r="F257" s="215" t="s">
        <v>6419</v>
      </c>
      <c r="G257" s="213"/>
      <c r="H257" s="213"/>
      <c r="I257" s="216"/>
      <c r="J257" s="217">
        <f>BK257</f>
        <v>0</v>
      </c>
      <c r="K257" s="213"/>
      <c r="L257" s="218"/>
      <c r="M257" s="219"/>
      <c r="N257" s="220"/>
      <c r="O257" s="220"/>
      <c r="P257" s="221">
        <f>SUM(P258:P281)</f>
        <v>0</v>
      </c>
      <c r="Q257" s="220"/>
      <c r="R257" s="221">
        <f>SUM(R258:R281)</f>
        <v>0</v>
      </c>
      <c r="S257" s="220"/>
      <c r="T257" s="222">
        <f>SUM(T258:T281)</f>
        <v>0</v>
      </c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R257" s="223" t="s">
        <v>80</v>
      </c>
      <c r="AT257" s="224" t="s">
        <v>72</v>
      </c>
      <c r="AU257" s="224" t="s">
        <v>73</v>
      </c>
      <c r="AY257" s="223" t="s">
        <v>189</v>
      </c>
      <c r="BK257" s="225">
        <f>SUM(BK258:BK281)</f>
        <v>0</v>
      </c>
    </row>
    <row r="258" s="2" customFormat="1" ht="16.5" customHeight="1">
      <c r="A258" s="39"/>
      <c r="B258" s="40"/>
      <c r="C258" s="228" t="s">
        <v>641</v>
      </c>
      <c r="D258" s="228" t="s">
        <v>191</v>
      </c>
      <c r="E258" s="229" t="s">
        <v>6420</v>
      </c>
      <c r="F258" s="230" t="s">
        <v>6421</v>
      </c>
      <c r="G258" s="231" t="s">
        <v>6284</v>
      </c>
      <c r="H258" s="232">
        <v>2</v>
      </c>
      <c r="I258" s="233"/>
      <c r="J258" s="234">
        <f>ROUND(I258*H258,2)</f>
        <v>0</v>
      </c>
      <c r="K258" s="235"/>
      <c r="L258" s="45"/>
      <c r="M258" s="236" t="s">
        <v>1</v>
      </c>
      <c r="N258" s="237" t="s">
        <v>38</v>
      </c>
      <c r="O258" s="92"/>
      <c r="P258" s="238">
        <f>O258*H258</f>
        <v>0</v>
      </c>
      <c r="Q258" s="238">
        <v>0</v>
      </c>
      <c r="R258" s="238">
        <f>Q258*H258</f>
        <v>0</v>
      </c>
      <c r="S258" s="238">
        <v>0</v>
      </c>
      <c r="T258" s="239">
        <f>S258*H258</f>
        <v>0</v>
      </c>
      <c r="U258" s="39"/>
      <c r="V258" s="39"/>
      <c r="W258" s="39"/>
      <c r="X258" s="39"/>
      <c r="Y258" s="39"/>
      <c r="Z258" s="39"/>
      <c r="AA258" s="39"/>
      <c r="AB258" s="39"/>
      <c r="AC258" s="39"/>
      <c r="AD258" s="39"/>
      <c r="AE258" s="39"/>
      <c r="AR258" s="240" t="s">
        <v>195</v>
      </c>
      <c r="AT258" s="240" t="s">
        <v>191</v>
      </c>
      <c r="AU258" s="240" t="s">
        <v>80</v>
      </c>
      <c r="AY258" s="18" t="s">
        <v>189</v>
      </c>
      <c r="BE258" s="241">
        <f>IF(N258="základní",J258,0)</f>
        <v>0</v>
      </c>
      <c r="BF258" s="241">
        <f>IF(N258="snížená",J258,0)</f>
        <v>0</v>
      </c>
      <c r="BG258" s="241">
        <f>IF(N258="zákl. přenesená",J258,0)</f>
        <v>0</v>
      </c>
      <c r="BH258" s="241">
        <f>IF(N258="sníž. přenesená",J258,0)</f>
        <v>0</v>
      </c>
      <c r="BI258" s="241">
        <f>IF(N258="nulová",J258,0)</f>
        <v>0</v>
      </c>
      <c r="BJ258" s="18" t="s">
        <v>80</v>
      </c>
      <c r="BK258" s="241">
        <f>ROUND(I258*H258,2)</f>
        <v>0</v>
      </c>
      <c r="BL258" s="18" t="s">
        <v>195</v>
      </c>
      <c r="BM258" s="240" t="s">
        <v>6422</v>
      </c>
    </row>
    <row r="259" s="2" customFormat="1">
      <c r="A259" s="39"/>
      <c r="B259" s="40"/>
      <c r="C259" s="41"/>
      <c r="D259" s="242" t="s">
        <v>197</v>
      </c>
      <c r="E259" s="41"/>
      <c r="F259" s="243" t="s">
        <v>6421</v>
      </c>
      <c r="G259" s="41"/>
      <c r="H259" s="41"/>
      <c r="I259" s="244"/>
      <c r="J259" s="41"/>
      <c r="K259" s="41"/>
      <c r="L259" s="45"/>
      <c r="M259" s="245"/>
      <c r="N259" s="246"/>
      <c r="O259" s="92"/>
      <c r="P259" s="92"/>
      <c r="Q259" s="92"/>
      <c r="R259" s="92"/>
      <c r="S259" s="92"/>
      <c r="T259" s="93"/>
      <c r="U259" s="39"/>
      <c r="V259" s="39"/>
      <c r="W259" s="39"/>
      <c r="X259" s="39"/>
      <c r="Y259" s="39"/>
      <c r="Z259" s="39"/>
      <c r="AA259" s="39"/>
      <c r="AB259" s="39"/>
      <c r="AC259" s="39"/>
      <c r="AD259" s="39"/>
      <c r="AE259" s="39"/>
      <c r="AT259" s="18" t="s">
        <v>197</v>
      </c>
      <c r="AU259" s="18" t="s">
        <v>80</v>
      </c>
    </row>
    <row r="260" s="2" customFormat="1">
      <c r="A260" s="39"/>
      <c r="B260" s="40"/>
      <c r="C260" s="41"/>
      <c r="D260" s="242" t="s">
        <v>1907</v>
      </c>
      <c r="E260" s="41"/>
      <c r="F260" s="303" t="s">
        <v>6286</v>
      </c>
      <c r="G260" s="41"/>
      <c r="H260" s="41"/>
      <c r="I260" s="244"/>
      <c r="J260" s="41"/>
      <c r="K260" s="41"/>
      <c r="L260" s="45"/>
      <c r="M260" s="245"/>
      <c r="N260" s="246"/>
      <c r="O260" s="92"/>
      <c r="P260" s="92"/>
      <c r="Q260" s="92"/>
      <c r="R260" s="92"/>
      <c r="S260" s="92"/>
      <c r="T260" s="93"/>
      <c r="U260" s="39"/>
      <c r="V260" s="39"/>
      <c r="W260" s="39"/>
      <c r="X260" s="39"/>
      <c r="Y260" s="39"/>
      <c r="Z260" s="39"/>
      <c r="AA260" s="39"/>
      <c r="AB260" s="39"/>
      <c r="AC260" s="39"/>
      <c r="AD260" s="39"/>
      <c r="AE260" s="39"/>
      <c r="AT260" s="18" t="s">
        <v>1907</v>
      </c>
      <c r="AU260" s="18" t="s">
        <v>80</v>
      </c>
    </row>
    <row r="261" s="2" customFormat="1" ht="16.5" customHeight="1">
      <c r="A261" s="39"/>
      <c r="B261" s="40"/>
      <c r="C261" s="228" t="s">
        <v>647</v>
      </c>
      <c r="D261" s="228" t="s">
        <v>191</v>
      </c>
      <c r="E261" s="229" t="s">
        <v>6423</v>
      </c>
      <c r="F261" s="230" t="s">
        <v>6424</v>
      </c>
      <c r="G261" s="231" t="s">
        <v>6284</v>
      </c>
      <c r="H261" s="232">
        <v>2</v>
      </c>
      <c r="I261" s="233"/>
      <c r="J261" s="234">
        <f>ROUND(I261*H261,2)</f>
        <v>0</v>
      </c>
      <c r="K261" s="235"/>
      <c r="L261" s="45"/>
      <c r="M261" s="236" t="s">
        <v>1</v>
      </c>
      <c r="N261" s="237" t="s">
        <v>38</v>
      </c>
      <c r="O261" s="92"/>
      <c r="P261" s="238">
        <f>O261*H261</f>
        <v>0</v>
      </c>
      <c r="Q261" s="238">
        <v>0</v>
      </c>
      <c r="R261" s="238">
        <f>Q261*H261</f>
        <v>0</v>
      </c>
      <c r="S261" s="238">
        <v>0</v>
      </c>
      <c r="T261" s="239">
        <f>S261*H261</f>
        <v>0</v>
      </c>
      <c r="U261" s="39"/>
      <c r="V261" s="39"/>
      <c r="W261" s="39"/>
      <c r="X261" s="39"/>
      <c r="Y261" s="39"/>
      <c r="Z261" s="39"/>
      <c r="AA261" s="39"/>
      <c r="AB261" s="39"/>
      <c r="AC261" s="39"/>
      <c r="AD261" s="39"/>
      <c r="AE261" s="39"/>
      <c r="AR261" s="240" t="s">
        <v>195</v>
      </c>
      <c r="AT261" s="240" t="s">
        <v>191</v>
      </c>
      <c r="AU261" s="240" t="s">
        <v>80</v>
      </c>
      <c r="AY261" s="18" t="s">
        <v>189</v>
      </c>
      <c r="BE261" s="241">
        <f>IF(N261="základní",J261,0)</f>
        <v>0</v>
      </c>
      <c r="BF261" s="241">
        <f>IF(N261="snížená",J261,0)</f>
        <v>0</v>
      </c>
      <c r="BG261" s="241">
        <f>IF(N261="zákl. přenesená",J261,0)</f>
        <v>0</v>
      </c>
      <c r="BH261" s="241">
        <f>IF(N261="sníž. přenesená",J261,0)</f>
        <v>0</v>
      </c>
      <c r="BI261" s="241">
        <f>IF(N261="nulová",J261,0)</f>
        <v>0</v>
      </c>
      <c r="BJ261" s="18" t="s">
        <v>80</v>
      </c>
      <c r="BK261" s="241">
        <f>ROUND(I261*H261,2)</f>
        <v>0</v>
      </c>
      <c r="BL261" s="18" t="s">
        <v>195</v>
      </c>
      <c r="BM261" s="240" t="s">
        <v>6425</v>
      </c>
    </row>
    <row r="262" s="2" customFormat="1">
      <c r="A262" s="39"/>
      <c r="B262" s="40"/>
      <c r="C262" s="41"/>
      <c r="D262" s="242" t="s">
        <v>197</v>
      </c>
      <c r="E262" s="41"/>
      <c r="F262" s="243" t="s">
        <v>6424</v>
      </c>
      <c r="G262" s="41"/>
      <c r="H262" s="41"/>
      <c r="I262" s="244"/>
      <c r="J262" s="41"/>
      <c r="K262" s="41"/>
      <c r="L262" s="45"/>
      <c r="M262" s="245"/>
      <c r="N262" s="246"/>
      <c r="O262" s="92"/>
      <c r="P262" s="92"/>
      <c r="Q262" s="92"/>
      <c r="R262" s="92"/>
      <c r="S262" s="92"/>
      <c r="T262" s="93"/>
      <c r="U262" s="39"/>
      <c r="V262" s="39"/>
      <c r="W262" s="39"/>
      <c r="X262" s="39"/>
      <c r="Y262" s="39"/>
      <c r="Z262" s="39"/>
      <c r="AA262" s="39"/>
      <c r="AB262" s="39"/>
      <c r="AC262" s="39"/>
      <c r="AD262" s="39"/>
      <c r="AE262" s="39"/>
      <c r="AT262" s="18" t="s">
        <v>197</v>
      </c>
      <c r="AU262" s="18" t="s">
        <v>80</v>
      </c>
    </row>
    <row r="263" s="2" customFormat="1">
      <c r="A263" s="39"/>
      <c r="B263" s="40"/>
      <c r="C263" s="41"/>
      <c r="D263" s="242" t="s">
        <v>1907</v>
      </c>
      <c r="E263" s="41"/>
      <c r="F263" s="303" t="s">
        <v>6286</v>
      </c>
      <c r="G263" s="41"/>
      <c r="H263" s="41"/>
      <c r="I263" s="244"/>
      <c r="J263" s="41"/>
      <c r="K263" s="41"/>
      <c r="L263" s="45"/>
      <c r="M263" s="245"/>
      <c r="N263" s="246"/>
      <c r="O263" s="92"/>
      <c r="P263" s="92"/>
      <c r="Q263" s="92"/>
      <c r="R263" s="92"/>
      <c r="S263" s="92"/>
      <c r="T263" s="93"/>
      <c r="U263" s="39"/>
      <c r="V263" s="39"/>
      <c r="W263" s="39"/>
      <c r="X263" s="39"/>
      <c r="Y263" s="39"/>
      <c r="Z263" s="39"/>
      <c r="AA263" s="39"/>
      <c r="AB263" s="39"/>
      <c r="AC263" s="39"/>
      <c r="AD263" s="39"/>
      <c r="AE263" s="39"/>
      <c r="AT263" s="18" t="s">
        <v>1907</v>
      </c>
      <c r="AU263" s="18" t="s">
        <v>80</v>
      </c>
    </row>
    <row r="264" s="2" customFormat="1" ht="37.8" customHeight="1">
      <c r="A264" s="39"/>
      <c r="B264" s="40"/>
      <c r="C264" s="228" t="s">
        <v>659</v>
      </c>
      <c r="D264" s="228" t="s">
        <v>191</v>
      </c>
      <c r="E264" s="229" t="s">
        <v>6389</v>
      </c>
      <c r="F264" s="230" t="s">
        <v>6390</v>
      </c>
      <c r="G264" s="231" t="s">
        <v>273</v>
      </c>
      <c r="H264" s="232">
        <v>11</v>
      </c>
      <c r="I264" s="233"/>
      <c r="J264" s="234">
        <f>ROUND(I264*H264,2)</f>
        <v>0</v>
      </c>
      <c r="K264" s="235"/>
      <c r="L264" s="45"/>
      <c r="M264" s="236" t="s">
        <v>1</v>
      </c>
      <c r="N264" s="237" t="s">
        <v>38</v>
      </c>
      <c r="O264" s="92"/>
      <c r="P264" s="238">
        <f>O264*H264</f>
        <v>0</v>
      </c>
      <c r="Q264" s="238">
        <v>0</v>
      </c>
      <c r="R264" s="238">
        <f>Q264*H264</f>
        <v>0</v>
      </c>
      <c r="S264" s="238">
        <v>0</v>
      </c>
      <c r="T264" s="239">
        <f>S264*H264</f>
        <v>0</v>
      </c>
      <c r="U264" s="39"/>
      <c r="V264" s="39"/>
      <c r="W264" s="39"/>
      <c r="X264" s="39"/>
      <c r="Y264" s="39"/>
      <c r="Z264" s="39"/>
      <c r="AA264" s="39"/>
      <c r="AB264" s="39"/>
      <c r="AC264" s="39"/>
      <c r="AD264" s="39"/>
      <c r="AE264" s="39"/>
      <c r="AR264" s="240" t="s">
        <v>195</v>
      </c>
      <c r="AT264" s="240" t="s">
        <v>191</v>
      </c>
      <c r="AU264" s="240" t="s">
        <v>80</v>
      </c>
      <c r="AY264" s="18" t="s">
        <v>189</v>
      </c>
      <c r="BE264" s="241">
        <f>IF(N264="základní",J264,0)</f>
        <v>0</v>
      </c>
      <c r="BF264" s="241">
        <f>IF(N264="snížená",J264,0)</f>
        <v>0</v>
      </c>
      <c r="BG264" s="241">
        <f>IF(N264="zákl. přenesená",J264,0)</f>
        <v>0</v>
      </c>
      <c r="BH264" s="241">
        <f>IF(N264="sníž. přenesená",J264,0)</f>
        <v>0</v>
      </c>
      <c r="BI264" s="241">
        <f>IF(N264="nulová",J264,0)</f>
        <v>0</v>
      </c>
      <c r="BJ264" s="18" t="s">
        <v>80</v>
      </c>
      <c r="BK264" s="241">
        <f>ROUND(I264*H264,2)</f>
        <v>0</v>
      </c>
      <c r="BL264" s="18" t="s">
        <v>195</v>
      </c>
      <c r="BM264" s="240" t="s">
        <v>6426</v>
      </c>
    </row>
    <row r="265" s="2" customFormat="1">
      <c r="A265" s="39"/>
      <c r="B265" s="40"/>
      <c r="C265" s="41"/>
      <c r="D265" s="242" t="s">
        <v>197</v>
      </c>
      <c r="E265" s="41"/>
      <c r="F265" s="243" t="s">
        <v>6390</v>
      </c>
      <c r="G265" s="41"/>
      <c r="H265" s="41"/>
      <c r="I265" s="244"/>
      <c r="J265" s="41"/>
      <c r="K265" s="41"/>
      <c r="L265" s="45"/>
      <c r="M265" s="245"/>
      <c r="N265" s="246"/>
      <c r="O265" s="92"/>
      <c r="P265" s="92"/>
      <c r="Q265" s="92"/>
      <c r="R265" s="92"/>
      <c r="S265" s="92"/>
      <c r="T265" s="93"/>
      <c r="U265" s="39"/>
      <c r="V265" s="39"/>
      <c r="W265" s="39"/>
      <c r="X265" s="39"/>
      <c r="Y265" s="39"/>
      <c r="Z265" s="39"/>
      <c r="AA265" s="39"/>
      <c r="AB265" s="39"/>
      <c r="AC265" s="39"/>
      <c r="AD265" s="39"/>
      <c r="AE265" s="39"/>
      <c r="AT265" s="18" t="s">
        <v>197</v>
      </c>
      <c r="AU265" s="18" t="s">
        <v>80</v>
      </c>
    </row>
    <row r="266" s="2" customFormat="1">
      <c r="A266" s="39"/>
      <c r="B266" s="40"/>
      <c r="C266" s="41"/>
      <c r="D266" s="242" t="s">
        <v>1907</v>
      </c>
      <c r="E266" s="41"/>
      <c r="F266" s="303" t="s">
        <v>6286</v>
      </c>
      <c r="G266" s="41"/>
      <c r="H266" s="41"/>
      <c r="I266" s="244"/>
      <c r="J266" s="41"/>
      <c r="K266" s="41"/>
      <c r="L266" s="45"/>
      <c r="M266" s="245"/>
      <c r="N266" s="246"/>
      <c r="O266" s="92"/>
      <c r="P266" s="92"/>
      <c r="Q266" s="92"/>
      <c r="R266" s="92"/>
      <c r="S266" s="92"/>
      <c r="T266" s="93"/>
      <c r="U266" s="39"/>
      <c r="V266" s="39"/>
      <c r="W266" s="39"/>
      <c r="X266" s="39"/>
      <c r="Y266" s="39"/>
      <c r="Z266" s="39"/>
      <c r="AA266" s="39"/>
      <c r="AB266" s="39"/>
      <c r="AC266" s="39"/>
      <c r="AD266" s="39"/>
      <c r="AE266" s="39"/>
      <c r="AT266" s="18" t="s">
        <v>1907</v>
      </c>
      <c r="AU266" s="18" t="s">
        <v>80</v>
      </c>
    </row>
    <row r="267" s="2" customFormat="1" ht="24.15" customHeight="1">
      <c r="A267" s="39"/>
      <c r="B267" s="40"/>
      <c r="C267" s="228" t="s">
        <v>667</v>
      </c>
      <c r="D267" s="228" t="s">
        <v>191</v>
      </c>
      <c r="E267" s="229" t="s">
        <v>6395</v>
      </c>
      <c r="F267" s="230" t="s">
        <v>6396</v>
      </c>
      <c r="G267" s="231" t="s">
        <v>6397</v>
      </c>
      <c r="H267" s="232">
        <v>0.050000000000000003</v>
      </c>
      <c r="I267" s="233"/>
      <c r="J267" s="234">
        <f>ROUND(I267*H267,2)</f>
        <v>0</v>
      </c>
      <c r="K267" s="235"/>
      <c r="L267" s="45"/>
      <c r="M267" s="236" t="s">
        <v>1</v>
      </c>
      <c r="N267" s="237" t="s">
        <v>38</v>
      </c>
      <c r="O267" s="92"/>
      <c r="P267" s="238">
        <f>O267*H267</f>
        <v>0</v>
      </c>
      <c r="Q267" s="238">
        <v>0</v>
      </c>
      <c r="R267" s="238">
        <f>Q267*H267</f>
        <v>0</v>
      </c>
      <c r="S267" s="238">
        <v>0</v>
      </c>
      <c r="T267" s="239">
        <f>S267*H267</f>
        <v>0</v>
      </c>
      <c r="U267" s="39"/>
      <c r="V267" s="39"/>
      <c r="W267" s="39"/>
      <c r="X267" s="39"/>
      <c r="Y267" s="39"/>
      <c r="Z267" s="39"/>
      <c r="AA267" s="39"/>
      <c r="AB267" s="39"/>
      <c r="AC267" s="39"/>
      <c r="AD267" s="39"/>
      <c r="AE267" s="39"/>
      <c r="AR267" s="240" t="s">
        <v>195</v>
      </c>
      <c r="AT267" s="240" t="s">
        <v>191</v>
      </c>
      <c r="AU267" s="240" t="s">
        <v>80</v>
      </c>
      <c r="AY267" s="18" t="s">
        <v>189</v>
      </c>
      <c r="BE267" s="241">
        <f>IF(N267="základní",J267,0)</f>
        <v>0</v>
      </c>
      <c r="BF267" s="241">
        <f>IF(N267="snížená",J267,0)</f>
        <v>0</v>
      </c>
      <c r="BG267" s="241">
        <f>IF(N267="zákl. přenesená",J267,0)</f>
        <v>0</v>
      </c>
      <c r="BH267" s="241">
        <f>IF(N267="sníž. přenesená",J267,0)</f>
        <v>0</v>
      </c>
      <c r="BI267" s="241">
        <f>IF(N267="nulová",J267,0)</f>
        <v>0</v>
      </c>
      <c r="BJ267" s="18" t="s">
        <v>80</v>
      </c>
      <c r="BK267" s="241">
        <f>ROUND(I267*H267,2)</f>
        <v>0</v>
      </c>
      <c r="BL267" s="18" t="s">
        <v>195</v>
      </c>
      <c r="BM267" s="240" t="s">
        <v>6427</v>
      </c>
    </row>
    <row r="268" s="2" customFormat="1">
      <c r="A268" s="39"/>
      <c r="B268" s="40"/>
      <c r="C268" s="41"/>
      <c r="D268" s="242" t="s">
        <v>197</v>
      </c>
      <c r="E268" s="41"/>
      <c r="F268" s="243" t="s">
        <v>6396</v>
      </c>
      <c r="G268" s="41"/>
      <c r="H268" s="41"/>
      <c r="I268" s="244"/>
      <c r="J268" s="41"/>
      <c r="K268" s="41"/>
      <c r="L268" s="45"/>
      <c r="M268" s="245"/>
      <c r="N268" s="246"/>
      <c r="O268" s="92"/>
      <c r="P268" s="92"/>
      <c r="Q268" s="92"/>
      <c r="R268" s="92"/>
      <c r="S268" s="92"/>
      <c r="T268" s="93"/>
      <c r="U268" s="39"/>
      <c r="V268" s="39"/>
      <c r="W268" s="39"/>
      <c r="X268" s="39"/>
      <c r="Y268" s="39"/>
      <c r="Z268" s="39"/>
      <c r="AA268" s="39"/>
      <c r="AB268" s="39"/>
      <c r="AC268" s="39"/>
      <c r="AD268" s="39"/>
      <c r="AE268" s="39"/>
      <c r="AT268" s="18" t="s">
        <v>197</v>
      </c>
      <c r="AU268" s="18" t="s">
        <v>80</v>
      </c>
    </row>
    <row r="269" s="2" customFormat="1">
      <c r="A269" s="39"/>
      <c r="B269" s="40"/>
      <c r="C269" s="41"/>
      <c r="D269" s="242" t="s">
        <v>1907</v>
      </c>
      <c r="E269" s="41"/>
      <c r="F269" s="303" t="s">
        <v>6286</v>
      </c>
      <c r="G269" s="41"/>
      <c r="H269" s="41"/>
      <c r="I269" s="244"/>
      <c r="J269" s="41"/>
      <c r="K269" s="41"/>
      <c r="L269" s="45"/>
      <c r="M269" s="245"/>
      <c r="N269" s="246"/>
      <c r="O269" s="92"/>
      <c r="P269" s="92"/>
      <c r="Q269" s="92"/>
      <c r="R269" s="92"/>
      <c r="S269" s="92"/>
      <c r="T269" s="93"/>
      <c r="U269" s="39"/>
      <c r="V269" s="39"/>
      <c r="W269" s="39"/>
      <c r="X269" s="39"/>
      <c r="Y269" s="39"/>
      <c r="Z269" s="39"/>
      <c r="AA269" s="39"/>
      <c r="AB269" s="39"/>
      <c r="AC269" s="39"/>
      <c r="AD269" s="39"/>
      <c r="AE269" s="39"/>
      <c r="AT269" s="18" t="s">
        <v>1907</v>
      </c>
      <c r="AU269" s="18" t="s">
        <v>80</v>
      </c>
    </row>
    <row r="270" s="2" customFormat="1" ht="16.5" customHeight="1">
      <c r="A270" s="39"/>
      <c r="B270" s="40"/>
      <c r="C270" s="228" t="s">
        <v>678</v>
      </c>
      <c r="D270" s="228" t="s">
        <v>191</v>
      </c>
      <c r="E270" s="229" t="s">
        <v>6428</v>
      </c>
      <c r="F270" s="230" t="s">
        <v>6429</v>
      </c>
      <c r="G270" s="231" t="s">
        <v>6284</v>
      </c>
      <c r="H270" s="232">
        <v>2</v>
      </c>
      <c r="I270" s="233"/>
      <c r="J270" s="234">
        <f>ROUND(I270*H270,2)</f>
        <v>0</v>
      </c>
      <c r="K270" s="235"/>
      <c r="L270" s="45"/>
      <c r="M270" s="236" t="s">
        <v>1</v>
      </c>
      <c r="N270" s="237" t="s">
        <v>38</v>
      </c>
      <c r="O270" s="92"/>
      <c r="P270" s="238">
        <f>O270*H270</f>
        <v>0</v>
      </c>
      <c r="Q270" s="238">
        <v>0</v>
      </c>
      <c r="R270" s="238">
        <f>Q270*H270</f>
        <v>0</v>
      </c>
      <c r="S270" s="238">
        <v>0</v>
      </c>
      <c r="T270" s="239">
        <f>S270*H270</f>
        <v>0</v>
      </c>
      <c r="U270" s="39"/>
      <c r="V270" s="39"/>
      <c r="W270" s="39"/>
      <c r="X270" s="39"/>
      <c r="Y270" s="39"/>
      <c r="Z270" s="39"/>
      <c r="AA270" s="39"/>
      <c r="AB270" s="39"/>
      <c r="AC270" s="39"/>
      <c r="AD270" s="39"/>
      <c r="AE270" s="39"/>
      <c r="AR270" s="240" t="s">
        <v>195</v>
      </c>
      <c r="AT270" s="240" t="s">
        <v>191</v>
      </c>
      <c r="AU270" s="240" t="s">
        <v>80</v>
      </c>
      <c r="AY270" s="18" t="s">
        <v>189</v>
      </c>
      <c r="BE270" s="241">
        <f>IF(N270="základní",J270,0)</f>
        <v>0</v>
      </c>
      <c r="BF270" s="241">
        <f>IF(N270="snížená",J270,0)</f>
        <v>0</v>
      </c>
      <c r="BG270" s="241">
        <f>IF(N270="zákl. přenesená",J270,0)</f>
        <v>0</v>
      </c>
      <c r="BH270" s="241">
        <f>IF(N270="sníž. přenesená",J270,0)</f>
        <v>0</v>
      </c>
      <c r="BI270" s="241">
        <f>IF(N270="nulová",J270,0)</f>
        <v>0</v>
      </c>
      <c r="BJ270" s="18" t="s">
        <v>80</v>
      </c>
      <c r="BK270" s="241">
        <f>ROUND(I270*H270,2)</f>
        <v>0</v>
      </c>
      <c r="BL270" s="18" t="s">
        <v>195</v>
      </c>
      <c r="BM270" s="240" t="s">
        <v>6430</v>
      </c>
    </row>
    <row r="271" s="2" customFormat="1">
      <c r="A271" s="39"/>
      <c r="B271" s="40"/>
      <c r="C271" s="41"/>
      <c r="D271" s="242" t="s">
        <v>197</v>
      </c>
      <c r="E271" s="41"/>
      <c r="F271" s="243" t="s">
        <v>6429</v>
      </c>
      <c r="G271" s="41"/>
      <c r="H271" s="41"/>
      <c r="I271" s="244"/>
      <c r="J271" s="41"/>
      <c r="K271" s="41"/>
      <c r="L271" s="45"/>
      <c r="M271" s="245"/>
      <c r="N271" s="246"/>
      <c r="O271" s="92"/>
      <c r="P271" s="92"/>
      <c r="Q271" s="92"/>
      <c r="R271" s="92"/>
      <c r="S271" s="92"/>
      <c r="T271" s="93"/>
      <c r="U271" s="39"/>
      <c r="V271" s="39"/>
      <c r="W271" s="39"/>
      <c r="X271" s="39"/>
      <c r="Y271" s="39"/>
      <c r="Z271" s="39"/>
      <c r="AA271" s="39"/>
      <c r="AB271" s="39"/>
      <c r="AC271" s="39"/>
      <c r="AD271" s="39"/>
      <c r="AE271" s="39"/>
      <c r="AT271" s="18" t="s">
        <v>197</v>
      </c>
      <c r="AU271" s="18" t="s">
        <v>80</v>
      </c>
    </row>
    <row r="272" s="2" customFormat="1">
      <c r="A272" s="39"/>
      <c r="B272" s="40"/>
      <c r="C272" s="41"/>
      <c r="D272" s="242" t="s">
        <v>1907</v>
      </c>
      <c r="E272" s="41"/>
      <c r="F272" s="303" t="s">
        <v>6286</v>
      </c>
      <c r="G272" s="41"/>
      <c r="H272" s="41"/>
      <c r="I272" s="244"/>
      <c r="J272" s="41"/>
      <c r="K272" s="41"/>
      <c r="L272" s="45"/>
      <c r="M272" s="245"/>
      <c r="N272" s="246"/>
      <c r="O272" s="92"/>
      <c r="P272" s="92"/>
      <c r="Q272" s="92"/>
      <c r="R272" s="92"/>
      <c r="S272" s="92"/>
      <c r="T272" s="93"/>
      <c r="U272" s="39"/>
      <c r="V272" s="39"/>
      <c r="W272" s="39"/>
      <c r="X272" s="39"/>
      <c r="Y272" s="39"/>
      <c r="Z272" s="39"/>
      <c r="AA272" s="39"/>
      <c r="AB272" s="39"/>
      <c r="AC272" s="39"/>
      <c r="AD272" s="39"/>
      <c r="AE272" s="39"/>
      <c r="AT272" s="18" t="s">
        <v>1907</v>
      </c>
      <c r="AU272" s="18" t="s">
        <v>80</v>
      </c>
    </row>
    <row r="273" s="2" customFormat="1" ht="16.5" customHeight="1">
      <c r="A273" s="39"/>
      <c r="B273" s="40"/>
      <c r="C273" s="228" t="s">
        <v>682</v>
      </c>
      <c r="D273" s="228" t="s">
        <v>191</v>
      </c>
      <c r="E273" s="229" t="s">
        <v>6431</v>
      </c>
      <c r="F273" s="230" t="s">
        <v>6432</v>
      </c>
      <c r="G273" s="231" t="s">
        <v>6284</v>
      </c>
      <c r="H273" s="232">
        <v>2</v>
      </c>
      <c r="I273" s="233"/>
      <c r="J273" s="234">
        <f>ROUND(I273*H273,2)</f>
        <v>0</v>
      </c>
      <c r="K273" s="235"/>
      <c r="L273" s="45"/>
      <c r="M273" s="236" t="s">
        <v>1</v>
      </c>
      <c r="N273" s="237" t="s">
        <v>38</v>
      </c>
      <c r="O273" s="92"/>
      <c r="P273" s="238">
        <f>O273*H273</f>
        <v>0</v>
      </c>
      <c r="Q273" s="238">
        <v>0</v>
      </c>
      <c r="R273" s="238">
        <f>Q273*H273</f>
        <v>0</v>
      </c>
      <c r="S273" s="238">
        <v>0</v>
      </c>
      <c r="T273" s="239">
        <f>S273*H273</f>
        <v>0</v>
      </c>
      <c r="U273" s="39"/>
      <c r="V273" s="39"/>
      <c r="W273" s="39"/>
      <c r="X273" s="39"/>
      <c r="Y273" s="39"/>
      <c r="Z273" s="39"/>
      <c r="AA273" s="39"/>
      <c r="AB273" s="39"/>
      <c r="AC273" s="39"/>
      <c r="AD273" s="39"/>
      <c r="AE273" s="39"/>
      <c r="AR273" s="240" t="s">
        <v>195</v>
      </c>
      <c r="AT273" s="240" t="s">
        <v>191</v>
      </c>
      <c r="AU273" s="240" t="s">
        <v>80</v>
      </c>
      <c r="AY273" s="18" t="s">
        <v>189</v>
      </c>
      <c r="BE273" s="241">
        <f>IF(N273="základní",J273,0)</f>
        <v>0</v>
      </c>
      <c r="BF273" s="241">
        <f>IF(N273="snížená",J273,0)</f>
        <v>0</v>
      </c>
      <c r="BG273" s="241">
        <f>IF(N273="zákl. přenesená",J273,0)</f>
        <v>0</v>
      </c>
      <c r="BH273" s="241">
        <f>IF(N273="sníž. přenesená",J273,0)</f>
        <v>0</v>
      </c>
      <c r="BI273" s="241">
        <f>IF(N273="nulová",J273,0)</f>
        <v>0</v>
      </c>
      <c r="BJ273" s="18" t="s">
        <v>80</v>
      </c>
      <c r="BK273" s="241">
        <f>ROUND(I273*H273,2)</f>
        <v>0</v>
      </c>
      <c r="BL273" s="18" t="s">
        <v>195</v>
      </c>
      <c r="BM273" s="240" t="s">
        <v>6433</v>
      </c>
    </row>
    <row r="274" s="2" customFormat="1">
      <c r="A274" s="39"/>
      <c r="B274" s="40"/>
      <c r="C274" s="41"/>
      <c r="D274" s="242" t="s">
        <v>197</v>
      </c>
      <c r="E274" s="41"/>
      <c r="F274" s="243" t="s">
        <v>6432</v>
      </c>
      <c r="G274" s="41"/>
      <c r="H274" s="41"/>
      <c r="I274" s="244"/>
      <c r="J274" s="41"/>
      <c r="K274" s="41"/>
      <c r="L274" s="45"/>
      <c r="M274" s="245"/>
      <c r="N274" s="246"/>
      <c r="O274" s="92"/>
      <c r="P274" s="92"/>
      <c r="Q274" s="92"/>
      <c r="R274" s="92"/>
      <c r="S274" s="92"/>
      <c r="T274" s="93"/>
      <c r="U274" s="39"/>
      <c r="V274" s="39"/>
      <c r="W274" s="39"/>
      <c r="X274" s="39"/>
      <c r="Y274" s="39"/>
      <c r="Z274" s="39"/>
      <c r="AA274" s="39"/>
      <c r="AB274" s="39"/>
      <c r="AC274" s="39"/>
      <c r="AD274" s="39"/>
      <c r="AE274" s="39"/>
      <c r="AT274" s="18" t="s">
        <v>197</v>
      </c>
      <c r="AU274" s="18" t="s">
        <v>80</v>
      </c>
    </row>
    <row r="275" s="2" customFormat="1">
      <c r="A275" s="39"/>
      <c r="B275" s="40"/>
      <c r="C275" s="41"/>
      <c r="D275" s="242" t="s">
        <v>1907</v>
      </c>
      <c r="E275" s="41"/>
      <c r="F275" s="303" t="s">
        <v>6286</v>
      </c>
      <c r="G275" s="41"/>
      <c r="H275" s="41"/>
      <c r="I275" s="244"/>
      <c r="J275" s="41"/>
      <c r="K275" s="41"/>
      <c r="L275" s="45"/>
      <c r="M275" s="245"/>
      <c r="N275" s="246"/>
      <c r="O275" s="92"/>
      <c r="P275" s="92"/>
      <c r="Q275" s="92"/>
      <c r="R275" s="92"/>
      <c r="S275" s="92"/>
      <c r="T275" s="93"/>
      <c r="U275" s="39"/>
      <c r="V275" s="39"/>
      <c r="W275" s="39"/>
      <c r="X275" s="39"/>
      <c r="Y275" s="39"/>
      <c r="Z275" s="39"/>
      <c r="AA275" s="39"/>
      <c r="AB275" s="39"/>
      <c r="AC275" s="39"/>
      <c r="AD275" s="39"/>
      <c r="AE275" s="39"/>
      <c r="AT275" s="18" t="s">
        <v>1907</v>
      </c>
      <c r="AU275" s="18" t="s">
        <v>80</v>
      </c>
    </row>
    <row r="276" s="2" customFormat="1" ht="24.15" customHeight="1">
      <c r="A276" s="39"/>
      <c r="B276" s="40"/>
      <c r="C276" s="228" t="s">
        <v>689</v>
      </c>
      <c r="D276" s="228" t="s">
        <v>191</v>
      </c>
      <c r="E276" s="229" t="s">
        <v>6411</v>
      </c>
      <c r="F276" s="230" t="s">
        <v>6412</v>
      </c>
      <c r="G276" s="231" t="s">
        <v>273</v>
      </c>
      <c r="H276" s="232">
        <v>28.600000000000001</v>
      </c>
      <c r="I276" s="233"/>
      <c r="J276" s="234">
        <f>ROUND(I276*H276,2)</f>
        <v>0</v>
      </c>
      <c r="K276" s="235"/>
      <c r="L276" s="45"/>
      <c r="M276" s="236" t="s">
        <v>1</v>
      </c>
      <c r="N276" s="237" t="s">
        <v>38</v>
      </c>
      <c r="O276" s="92"/>
      <c r="P276" s="238">
        <f>O276*H276</f>
        <v>0</v>
      </c>
      <c r="Q276" s="238">
        <v>0</v>
      </c>
      <c r="R276" s="238">
        <f>Q276*H276</f>
        <v>0</v>
      </c>
      <c r="S276" s="238">
        <v>0</v>
      </c>
      <c r="T276" s="239">
        <f>S276*H276</f>
        <v>0</v>
      </c>
      <c r="U276" s="39"/>
      <c r="V276" s="39"/>
      <c r="W276" s="39"/>
      <c r="X276" s="39"/>
      <c r="Y276" s="39"/>
      <c r="Z276" s="39"/>
      <c r="AA276" s="39"/>
      <c r="AB276" s="39"/>
      <c r="AC276" s="39"/>
      <c r="AD276" s="39"/>
      <c r="AE276" s="39"/>
      <c r="AR276" s="240" t="s">
        <v>195</v>
      </c>
      <c r="AT276" s="240" t="s">
        <v>191</v>
      </c>
      <c r="AU276" s="240" t="s">
        <v>80</v>
      </c>
      <c r="AY276" s="18" t="s">
        <v>189</v>
      </c>
      <c r="BE276" s="241">
        <f>IF(N276="základní",J276,0)</f>
        <v>0</v>
      </c>
      <c r="BF276" s="241">
        <f>IF(N276="snížená",J276,0)</f>
        <v>0</v>
      </c>
      <c r="BG276" s="241">
        <f>IF(N276="zákl. přenesená",J276,0)</f>
        <v>0</v>
      </c>
      <c r="BH276" s="241">
        <f>IF(N276="sníž. přenesená",J276,0)</f>
        <v>0</v>
      </c>
      <c r="BI276" s="241">
        <f>IF(N276="nulová",J276,0)</f>
        <v>0</v>
      </c>
      <c r="BJ276" s="18" t="s">
        <v>80</v>
      </c>
      <c r="BK276" s="241">
        <f>ROUND(I276*H276,2)</f>
        <v>0</v>
      </c>
      <c r="BL276" s="18" t="s">
        <v>195</v>
      </c>
      <c r="BM276" s="240" t="s">
        <v>6434</v>
      </c>
    </row>
    <row r="277" s="2" customFormat="1">
      <c r="A277" s="39"/>
      <c r="B277" s="40"/>
      <c r="C277" s="41"/>
      <c r="D277" s="242" t="s">
        <v>197</v>
      </c>
      <c r="E277" s="41"/>
      <c r="F277" s="243" t="s">
        <v>6412</v>
      </c>
      <c r="G277" s="41"/>
      <c r="H277" s="41"/>
      <c r="I277" s="244"/>
      <c r="J277" s="41"/>
      <c r="K277" s="41"/>
      <c r="L277" s="45"/>
      <c r="M277" s="245"/>
      <c r="N277" s="246"/>
      <c r="O277" s="92"/>
      <c r="P277" s="92"/>
      <c r="Q277" s="92"/>
      <c r="R277" s="92"/>
      <c r="S277" s="92"/>
      <c r="T277" s="93"/>
      <c r="U277" s="39"/>
      <c r="V277" s="39"/>
      <c r="W277" s="39"/>
      <c r="X277" s="39"/>
      <c r="Y277" s="39"/>
      <c r="Z277" s="39"/>
      <c r="AA277" s="39"/>
      <c r="AB277" s="39"/>
      <c r="AC277" s="39"/>
      <c r="AD277" s="39"/>
      <c r="AE277" s="39"/>
      <c r="AT277" s="18" t="s">
        <v>197</v>
      </c>
      <c r="AU277" s="18" t="s">
        <v>80</v>
      </c>
    </row>
    <row r="278" s="2" customFormat="1">
      <c r="A278" s="39"/>
      <c r="B278" s="40"/>
      <c r="C278" s="41"/>
      <c r="D278" s="242" t="s">
        <v>1907</v>
      </c>
      <c r="E278" s="41"/>
      <c r="F278" s="303" t="s">
        <v>6286</v>
      </c>
      <c r="G278" s="41"/>
      <c r="H278" s="41"/>
      <c r="I278" s="244"/>
      <c r="J278" s="41"/>
      <c r="K278" s="41"/>
      <c r="L278" s="45"/>
      <c r="M278" s="245"/>
      <c r="N278" s="246"/>
      <c r="O278" s="92"/>
      <c r="P278" s="92"/>
      <c r="Q278" s="92"/>
      <c r="R278" s="92"/>
      <c r="S278" s="92"/>
      <c r="T278" s="93"/>
      <c r="U278" s="39"/>
      <c r="V278" s="39"/>
      <c r="W278" s="39"/>
      <c r="X278" s="39"/>
      <c r="Y278" s="39"/>
      <c r="Z278" s="39"/>
      <c r="AA278" s="39"/>
      <c r="AB278" s="39"/>
      <c r="AC278" s="39"/>
      <c r="AD278" s="39"/>
      <c r="AE278" s="39"/>
      <c r="AT278" s="18" t="s">
        <v>1907</v>
      </c>
      <c r="AU278" s="18" t="s">
        <v>80</v>
      </c>
    </row>
    <row r="279" s="2" customFormat="1" ht="16.5" customHeight="1">
      <c r="A279" s="39"/>
      <c r="B279" s="40"/>
      <c r="C279" s="228" t="s">
        <v>698</v>
      </c>
      <c r="D279" s="228" t="s">
        <v>191</v>
      </c>
      <c r="E279" s="229" t="s">
        <v>6381</v>
      </c>
      <c r="F279" s="230" t="s">
        <v>6382</v>
      </c>
      <c r="G279" s="231" t="s">
        <v>6383</v>
      </c>
      <c r="H279" s="232">
        <v>1</v>
      </c>
      <c r="I279" s="233"/>
      <c r="J279" s="234">
        <f>ROUND(I279*H279,2)</f>
        <v>0</v>
      </c>
      <c r="K279" s="235"/>
      <c r="L279" s="45"/>
      <c r="M279" s="236" t="s">
        <v>1</v>
      </c>
      <c r="N279" s="237" t="s">
        <v>38</v>
      </c>
      <c r="O279" s="92"/>
      <c r="P279" s="238">
        <f>O279*H279</f>
        <v>0</v>
      </c>
      <c r="Q279" s="238">
        <v>0</v>
      </c>
      <c r="R279" s="238">
        <f>Q279*H279</f>
        <v>0</v>
      </c>
      <c r="S279" s="238">
        <v>0</v>
      </c>
      <c r="T279" s="239">
        <f>S279*H279</f>
        <v>0</v>
      </c>
      <c r="U279" s="39"/>
      <c r="V279" s="39"/>
      <c r="W279" s="39"/>
      <c r="X279" s="39"/>
      <c r="Y279" s="39"/>
      <c r="Z279" s="39"/>
      <c r="AA279" s="39"/>
      <c r="AB279" s="39"/>
      <c r="AC279" s="39"/>
      <c r="AD279" s="39"/>
      <c r="AE279" s="39"/>
      <c r="AR279" s="240" t="s">
        <v>195</v>
      </c>
      <c r="AT279" s="240" t="s">
        <v>191</v>
      </c>
      <c r="AU279" s="240" t="s">
        <v>80</v>
      </c>
      <c r="AY279" s="18" t="s">
        <v>189</v>
      </c>
      <c r="BE279" s="241">
        <f>IF(N279="základní",J279,0)</f>
        <v>0</v>
      </c>
      <c r="BF279" s="241">
        <f>IF(N279="snížená",J279,0)</f>
        <v>0</v>
      </c>
      <c r="BG279" s="241">
        <f>IF(N279="zákl. přenesená",J279,0)</f>
        <v>0</v>
      </c>
      <c r="BH279" s="241">
        <f>IF(N279="sníž. přenesená",J279,0)</f>
        <v>0</v>
      </c>
      <c r="BI279" s="241">
        <f>IF(N279="nulová",J279,0)</f>
        <v>0</v>
      </c>
      <c r="BJ279" s="18" t="s">
        <v>80</v>
      </c>
      <c r="BK279" s="241">
        <f>ROUND(I279*H279,2)</f>
        <v>0</v>
      </c>
      <c r="BL279" s="18" t="s">
        <v>195</v>
      </c>
      <c r="BM279" s="240" t="s">
        <v>6435</v>
      </c>
    </row>
    <row r="280" s="2" customFormat="1">
      <c r="A280" s="39"/>
      <c r="B280" s="40"/>
      <c r="C280" s="41"/>
      <c r="D280" s="242" t="s">
        <v>197</v>
      </c>
      <c r="E280" s="41"/>
      <c r="F280" s="243" t="s">
        <v>6382</v>
      </c>
      <c r="G280" s="41"/>
      <c r="H280" s="41"/>
      <c r="I280" s="244"/>
      <c r="J280" s="41"/>
      <c r="K280" s="41"/>
      <c r="L280" s="45"/>
      <c r="M280" s="245"/>
      <c r="N280" s="246"/>
      <c r="O280" s="92"/>
      <c r="P280" s="92"/>
      <c r="Q280" s="92"/>
      <c r="R280" s="92"/>
      <c r="S280" s="92"/>
      <c r="T280" s="93"/>
      <c r="U280" s="39"/>
      <c r="V280" s="39"/>
      <c r="W280" s="39"/>
      <c r="X280" s="39"/>
      <c r="Y280" s="39"/>
      <c r="Z280" s="39"/>
      <c r="AA280" s="39"/>
      <c r="AB280" s="39"/>
      <c r="AC280" s="39"/>
      <c r="AD280" s="39"/>
      <c r="AE280" s="39"/>
      <c r="AT280" s="18" t="s">
        <v>197</v>
      </c>
      <c r="AU280" s="18" t="s">
        <v>80</v>
      </c>
    </row>
    <row r="281" s="2" customFormat="1">
      <c r="A281" s="39"/>
      <c r="B281" s="40"/>
      <c r="C281" s="41"/>
      <c r="D281" s="242" t="s">
        <v>1907</v>
      </c>
      <c r="E281" s="41"/>
      <c r="F281" s="303" t="s">
        <v>6286</v>
      </c>
      <c r="G281" s="41"/>
      <c r="H281" s="41"/>
      <c r="I281" s="244"/>
      <c r="J281" s="41"/>
      <c r="K281" s="41"/>
      <c r="L281" s="45"/>
      <c r="M281" s="245"/>
      <c r="N281" s="246"/>
      <c r="O281" s="92"/>
      <c r="P281" s="92"/>
      <c r="Q281" s="92"/>
      <c r="R281" s="92"/>
      <c r="S281" s="92"/>
      <c r="T281" s="93"/>
      <c r="U281" s="39"/>
      <c r="V281" s="39"/>
      <c r="W281" s="39"/>
      <c r="X281" s="39"/>
      <c r="Y281" s="39"/>
      <c r="Z281" s="39"/>
      <c r="AA281" s="39"/>
      <c r="AB281" s="39"/>
      <c r="AC281" s="39"/>
      <c r="AD281" s="39"/>
      <c r="AE281" s="39"/>
      <c r="AT281" s="18" t="s">
        <v>1907</v>
      </c>
      <c r="AU281" s="18" t="s">
        <v>80</v>
      </c>
    </row>
    <row r="282" s="12" customFormat="1" ht="25.92" customHeight="1">
      <c r="A282" s="12"/>
      <c r="B282" s="212"/>
      <c r="C282" s="213"/>
      <c r="D282" s="214" t="s">
        <v>72</v>
      </c>
      <c r="E282" s="215" t="s">
        <v>6436</v>
      </c>
      <c r="F282" s="215" t="s">
        <v>6437</v>
      </c>
      <c r="G282" s="213"/>
      <c r="H282" s="213"/>
      <c r="I282" s="216"/>
      <c r="J282" s="217">
        <f>BK282</f>
        <v>0</v>
      </c>
      <c r="K282" s="213"/>
      <c r="L282" s="218"/>
      <c r="M282" s="219"/>
      <c r="N282" s="220"/>
      <c r="O282" s="220"/>
      <c r="P282" s="221">
        <f>SUM(P283:P348)</f>
        <v>0</v>
      </c>
      <c r="Q282" s="220"/>
      <c r="R282" s="221">
        <f>SUM(R283:R348)</f>
        <v>0</v>
      </c>
      <c r="S282" s="220"/>
      <c r="T282" s="222">
        <f>SUM(T283:T348)</f>
        <v>0</v>
      </c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R282" s="223" t="s">
        <v>80</v>
      </c>
      <c r="AT282" s="224" t="s">
        <v>72</v>
      </c>
      <c r="AU282" s="224" t="s">
        <v>73</v>
      </c>
      <c r="AY282" s="223" t="s">
        <v>189</v>
      </c>
      <c r="BK282" s="225">
        <f>SUM(BK283:BK348)</f>
        <v>0</v>
      </c>
    </row>
    <row r="283" s="2" customFormat="1" ht="21.75" customHeight="1">
      <c r="A283" s="39"/>
      <c r="B283" s="40"/>
      <c r="C283" s="228" t="s">
        <v>706</v>
      </c>
      <c r="D283" s="228" t="s">
        <v>191</v>
      </c>
      <c r="E283" s="229" t="s">
        <v>6438</v>
      </c>
      <c r="F283" s="230" t="s">
        <v>6439</v>
      </c>
      <c r="G283" s="231" t="s">
        <v>6440</v>
      </c>
      <c r="H283" s="232">
        <v>1</v>
      </c>
      <c r="I283" s="233"/>
      <c r="J283" s="234">
        <f>ROUND(I283*H283,2)</f>
        <v>0</v>
      </c>
      <c r="K283" s="235"/>
      <c r="L283" s="45"/>
      <c r="M283" s="236" t="s">
        <v>1</v>
      </c>
      <c r="N283" s="237" t="s">
        <v>38</v>
      </c>
      <c r="O283" s="92"/>
      <c r="P283" s="238">
        <f>O283*H283</f>
        <v>0</v>
      </c>
      <c r="Q283" s="238">
        <v>0</v>
      </c>
      <c r="R283" s="238">
        <f>Q283*H283</f>
        <v>0</v>
      </c>
      <c r="S283" s="238">
        <v>0</v>
      </c>
      <c r="T283" s="239">
        <f>S283*H283</f>
        <v>0</v>
      </c>
      <c r="U283" s="39"/>
      <c r="V283" s="39"/>
      <c r="W283" s="39"/>
      <c r="X283" s="39"/>
      <c r="Y283" s="39"/>
      <c r="Z283" s="39"/>
      <c r="AA283" s="39"/>
      <c r="AB283" s="39"/>
      <c r="AC283" s="39"/>
      <c r="AD283" s="39"/>
      <c r="AE283" s="39"/>
      <c r="AR283" s="240" t="s">
        <v>195</v>
      </c>
      <c r="AT283" s="240" t="s">
        <v>191</v>
      </c>
      <c r="AU283" s="240" t="s">
        <v>80</v>
      </c>
      <c r="AY283" s="18" t="s">
        <v>189</v>
      </c>
      <c r="BE283" s="241">
        <f>IF(N283="základní",J283,0)</f>
        <v>0</v>
      </c>
      <c r="BF283" s="241">
        <f>IF(N283="snížená",J283,0)</f>
        <v>0</v>
      </c>
      <c r="BG283" s="241">
        <f>IF(N283="zákl. přenesená",J283,0)</f>
        <v>0</v>
      </c>
      <c r="BH283" s="241">
        <f>IF(N283="sníž. přenesená",J283,0)</f>
        <v>0</v>
      </c>
      <c r="BI283" s="241">
        <f>IF(N283="nulová",J283,0)</f>
        <v>0</v>
      </c>
      <c r="BJ283" s="18" t="s">
        <v>80</v>
      </c>
      <c r="BK283" s="241">
        <f>ROUND(I283*H283,2)</f>
        <v>0</v>
      </c>
      <c r="BL283" s="18" t="s">
        <v>195</v>
      </c>
      <c r="BM283" s="240" t="s">
        <v>6441</v>
      </c>
    </row>
    <row r="284" s="2" customFormat="1">
      <c r="A284" s="39"/>
      <c r="B284" s="40"/>
      <c r="C284" s="41"/>
      <c r="D284" s="242" t="s">
        <v>197</v>
      </c>
      <c r="E284" s="41"/>
      <c r="F284" s="243" t="s">
        <v>6439</v>
      </c>
      <c r="G284" s="41"/>
      <c r="H284" s="41"/>
      <c r="I284" s="244"/>
      <c r="J284" s="41"/>
      <c r="K284" s="41"/>
      <c r="L284" s="45"/>
      <c r="M284" s="245"/>
      <c r="N284" s="246"/>
      <c r="O284" s="92"/>
      <c r="P284" s="92"/>
      <c r="Q284" s="92"/>
      <c r="R284" s="92"/>
      <c r="S284" s="92"/>
      <c r="T284" s="93"/>
      <c r="U284" s="39"/>
      <c r="V284" s="39"/>
      <c r="W284" s="39"/>
      <c r="X284" s="39"/>
      <c r="Y284" s="39"/>
      <c r="Z284" s="39"/>
      <c r="AA284" s="39"/>
      <c r="AB284" s="39"/>
      <c r="AC284" s="39"/>
      <c r="AD284" s="39"/>
      <c r="AE284" s="39"/>
      <c r="AT284" s="18" t="s">
        <v>197</v>
      </c>
      <c r="AU284" s="18" t="s">
        <v>80</v>
      </c>
    </row>
    <row r="285" s="2" customFormat="1">
      <c r="A285" s="39"/>
      <c r="B285" s="40"/>
      <c r="C285" s="41"/>
      <c r="D285" s="242" t="s">
        <v>1907</v>
      </c>
      <c r="E285" s="41"/>
      <c r="F285" s="303" t="s">
        <v>6286</v>
      </c>
      <c r="G285" s="41"/>
      <c r="H285" s="41"/>
      <c r="I285" s="244"/>
      <c r="J285" s="41"/>
      <c r="K285" s="41"/>
      <c r="L285" s="45"/>
      <c r="M285" s="245"/>
      <c r="N285" s="246"/>
      <c r="O285" s="92"/>
      <c r="P285" s="92"/>
      <c r="Q285" s="92"/>
      <c r="R285" s="92"/>
      <c r="S285" s="92"/>
      <c r="T285" s="93"/>
      <c r="U285" s="39"/>
      <c r="V285" s="39"/>
      <c r="W285" s="39"/>
      <c r="X285" s="39"/>
      <c r="Y285" s="39"/>
      <c r="Z285" s="39"/>
      <c r="AA285" s="39"/>
      <c r="AB285" s="39"/>
      <c r="AC285" s="39"/>
      <c r="AD285" s="39"/>
      <c r="AE285" s="39"/>
      <c r="AT285" s="18" t="s">
        <v>1907</v>
      </c>
      <c r="AU285" s="18" t="s">
        <v>80</v>
      </c>
    </row>
    <row r="286" s="2" customFormat="1" ht="21.75" customHeight="1">
      <c r="A286" s="39"/>
      <c r="B286" s="40"/>
      <c r="C286" s="228" t="s">
        <v>711</v>
      </c>
      <c r="D286" s="228" t="s">
        <v>191</v>
      </c>
      <c r="E286" s="229" t="s">
        <v>6442</v>
      </c>
      <c r="F286" s="230" t="s">
        <v>6443</v>
      </c>
      <c r="G286" s="231" t="s">
        <v>6284</v>
      </c>
      <c r="H286" s="232">
        <v>1</v>
      </c>
      <c r="I286" s="233"/>
      <c r="J286" s="234">
        <f>ROUND(I286*H286,2)</f>
        <v>0</v>
      </c>
      <c r="K286" s="235"/>
      <c r="L286" s="45"/>
      <c r="M286" s="236" t="s">
        <v>1</v>
      </c>
      <c r="N286" s="237" t="s">
        <v>38</v>
      </c>
      <c r="O286" s="92"/>
      <c r="P286" s="238">
        <f>O286*H286</f>
        <v>0</v>
      </c>
      <c r="Q286" s="238">
        <v>0</v>
      </c>
      <c r="R286" s="238">
        <f>Q286*H286</f>
        <v>0</v>
      </c>
      <c r="S286" s="238">
        <v>0</v>
      </c>
      <c r="T286" s="239">
        <f>S286*H286</f>
        <v>0</v>
      </c>
      <c r="U286" s="39"/>
      <c r="V286" s="39"/>
      <c r="W286" s="39"/>
      <c r="X286" s="39"/>
      <c r="Y286" s="39"/>
      <c r="Z286" s="39"/>
      <c r="AA286" s="39"/>
      <c r="AB286" s="39"/>
      <c r="AC286" s="39"/>
      <c r="AD286" s="39"/>
      <c r="AE286" s="39"/>
      <c r="AR286" s="240" t="s">
        <v>195</v>
      </c>
      <c r="AT286" s="240" t="s">
        <v>191</v>
      </c>
      <c r="AU286" s="240" t="s">
        <v>80</v>
      </c>
      <c r="AY286" s="18" t="s">
        <v>189</v>
      </c>
      <c r="BE286" s="241">
        <f>IF(N286="základní",J286,0)</f>
        <v>0</v>
      </c>
      <c r="BF286" s="241">
        <f>IF(N286="snížená",J286,0)</f>
        <v>0</v>
      </c>
      <c r="BG286" s="241">
        <f>IF(N286="zákl. přenesená",J286,0)</f>
        <v>0</v>
      </c>
      <c r="BH286" s="241">
        <f>IF(N286="sníž. přenesená",J286,0)</f>
        <v>0</v>
      </c>
      <c r="BI286" s="241">
        <f>IF(N286="nulová",J286,0)</f>
        <v>0</v>
      </c>
      <c r="BJ286" s="18" t="s">
        <v>80</v>
      </c>
      <c r="BK286" s="241">
        <f>ROUND(I286*H286,2)</f>
        <v>0</v>
      </c>
      <c r="BL286" s="18" t="s">
        <v>195</v>
      </c>
      <c r="BM286" s="240" t="s">
        <v>6444</v>
      </c>
    </row>
    <row r="287" s="2" customFormat="1">
      <c r="A287" s="39"/>
      <c r="B287" s="40"/>
      <c r="C287" s="41"/>
      <c r="D287" s="242" t="s">
        <v>197</v>
      </c>
      <c r="E287" s="41"/>
      <c r="F287" s="243" t="s">
        <v>6443</v>
      </c>
      <c r="G287" s="41"/>
      <c r="H287" s="41"/>
      <c r="I287" s="244"/>
      <c r="J287" s="41"/>
      <c r="K287" s="41"/>
      <c r="L287" s="45"/>
      <c r="M287" s="245"/>
      <c r="N287" s="246"/>
      <c r="O287" s="92"/>
      <c r="P287" s="92"/>
      <c r="Q287" s="92"/>
      <c r="R287" s="92"/>
      <c r="S287" s="92"/>
      <c r="T287" s="93"/>
      <c r="U287" s="39"/>
      <c r="V287" s="39"/>
      <c r="W287" s="39"/>
      <c r="X287" s="39"/>
      <c r="Y287" s="39"/>
      <c r="Z287" s="39"/>
      <c r="AA287" s="39"/>
      <c r="AB287" s="39"/>
      <c r="AC287" s="39"/>
      <c r="AD287" s="39"/>
      <c r="AE287" s="39"/>
      <c r="AT287" s="18" t="s">
        <v>197</v>
      </c>
      <c r="AU287" s="18" t="s">
        <v>80</v>
      </c>
    </row>
    <row r="288" s="2" customFormat="1">
      <c r="A288" s="39"/>
      <c r="B288" s="40"/>
      <c r="C288" s="41"/>
      <c r="D288" s="242" t="s">
        <v>1907</v>
      </c>
      <c r="E288" s="41"/>
      <c r="F288" s="303" t="s">
        <v>6286</v>
      </c>
      <c r="G288" s="41"/>
      <c r="H288" s="41"/>
      <c r="I288" s="244"/>
      <c r="J288" s="41"/>
      <c r="K288" s="41"/>
      <c r="L288" s="45"/>
      <c r="M288" s="245"/>
      <c r="N288" s="246"/>
      <c r="O288" s="92"/>
      <c r="P288" s="92"/>
      <c r="Q288" s="92"/>
      <c r="R288" s="92"/>
      <c r="S288" s="92"/>
      <c r="T288" s="93"/>
      <c r="U288" s="39"/>
      <c r="V288" s="39"/>
      <c r="W288" s="39"/>
      <c r="X288" s="39"/>
      <c r="Y288" s="39"/>
      <c r="Z288" s="39"/>
      <c r="AA288" s="39"/>
      <c r="AB288" s="39"/>
      <c r="AC288" s="39"/>
      <c r="AD288" s="39"/>
      <c r="AE288" s="39"/>
      <c r="AT288" s="18" t="s">
        <v>1907</v>
      </c>
      <c r="AU288" s="18" t="s">
        <v>80</v>
      </c>
    </row>
    <row r="289" s="2" customFormat="1" ht="16.5" customHeight="1">
      <c r="A289" s="39"/>
      <c r="B289" s="40"/>
      <c r="C289" s="228" t="s">
        <v>726</v>
      </c>
      <c r="D289" s="228" t="s">
        <v>191</v>
      </c>
      <c r="E289" s="229" t="s">
        <v>6445</v>
      </c>
      <c r="F289" s="230" t="s">
        <v>6446</v>
      </c>
      <c r="G289" s="231" t="s">
        <v>6284</v>
      </c>
      <c r="H289" s="232">
        <v>1</v>
      </c>
      <c r="I289" s="233"/>
      <c r="J289" s="234">
        <f>ROUND(I289*H289,2)</f>
        <v>0</v>
      </c>
      <c r="K289" s="235"/>
      <c r="L289" s="45"/>
      <c r="M289" s="236" t="s">
        <v>1</v>
      </c>
      <c r="N289" s="237" t="s">
        <v>38</v>
      </c>
      <c r="O289" s="92"/>
      <c r="P289" s="238">
        <f>O289*H289</f>
        <v>0</v>
      </c>
      <c r="Q289" s="238">
        <v>0</v>
      </c>
      <c r="R289" s="238">
        <f>Q289*H289</f>
        <v>0</v>
      </c>
      <c r="S289" s="238">
        <v>0</v>
      </c>
      <c r="T289" s="239">
        <f>S289*H289</f>
        <v>0</v>
      </c>
      <c r="U289" s="39"/>
      <c r="V289" s="39"/>
      <c r="W289" s="39"/>
      <c r="X289" s="39"/>
      <c r="Y289" s="39"/>
      <c r="Z289" s="39"/>
      <c r="AA289" s="39"/>
      <c r="AB289" s="39"/>
      <c r="AC289" s="39"/>
      <c r="AD289" s="39"/>
      <c r="AE289" s="39"/>
      <c r="AR289" s="240" t="s">
        <v>195</v>
      </c>
      <c r="AT289" s="240" t="s">
        <v>191</v>
      </c>
      <c r="AU289" s="240" t="s">
        <v>80</v>
      </c>
      <c r="AY289" s="18" t="s">
        <v>189</v>
      </c>
      <c r="BE289" s="241">
        <f>IF(N289="základní",J289,0)</f>
        <v>0</v>
      </c>
      <c r="BF289" s="241">
        <f>IF(N289="snížená",J289,0)</f>
        <v>0</v>
      </c>
      <c r="BG289" s="241">
        <f>IF(N289="zákl. přenesená",J289,0)</f>
        <v>0</v>
      </c>
      <c r="BH289" s="241">
        <f>IF(N289="sníž. přenesená",J289,0)</f>
        <v>0</v>
      </c>
      <c r="BI289" s="241">
        <f>IF(N289="nulová",J289,0)</f>
        <v>0</v>
      </c>
      <c r="BJ289" s="18" t="s">
        <v>80</v>
      </c>
      <c r="BK289" s="241">
        <f>ROUND(I289*H289,2)</f>
        <v>0</v>
      </c>
      <c r="BL289" s="18" t="s">
        <v>195</v>
      </c>
      <c r="BM289" s="240" t="s">
        <v>6447</v>
      </c>
    </row>
    <row r="290" s="2" customFormat="1">
      <c r="A290" s="39"/>
      <c r="B290" s="40"/>
      <c r="C290" s="41"/>
      <c r="D290" s="242" t="s">
        <v>197</v>
      </c>
      <c r="E290" s="41"/>
      <c r="F290" s="243" t="s">
        <v>6446</v>
      </c>
      <c r="G290" s="41"/>
      <c r="H290" s="41"/>
      <c r="I290" s="244"/>
      <c r="J290" s="41"/>
      <c r="K290" s="41"/>
      <c r="L290" s="45"/>
      <c r="M290" s="245"/>
      <c r="N290" s="246"/>
      <c r="O290" s="92"/>
      <c r="P290" s="92"/>
      <c r="Q290" s="92"/>
      <c r="R290" s="92"/>
      <c r="S290" s="92"/>
      <c r="T290" s="93"/>
      <c r="U290" s="39"/>
      <c r="V290" s="39"/>
      <c r="W290" s="39"/>
      <c r="X290" s="39"/>
      <c r="Y290" s="39"/>
      <c r="Z290" s="39"/>
      <c r="AA290" s="39"/>
      <c r="AB290" s="39"/>
      <c r="AC290" s="39"/>
      <c r="AD290" s="39"/>
      <c r="AE290" s="39"/>
      <c r="AT290" s="18" t="s">
        <v>197</v>
      </c>
      <c r="AU290" s="18" t="s">
        <v>80</v>
      </c>
    </row>
    <row r="291" s="2" customFormat="1">
      <c r="A291" s="39"/>
      <c r="B291" s="40"/>
      <c r="C291" s="41"/>
      <c r="D291" s="242" t="s">
        <v>1907</v>
      </c>
      <c r="E291" s="41"/>
      <c r="F291" s="303" t="s">
        <v>6286</v>
      </c>
      <c r="G291" s="41"/>
      <c r="H291" s="41"/>
      <c r="I291" s="244"/>
      <c r="J291" s="41"/>
      <c r="K291" s="41"/>
      <c r="L291" s="45"/>
      <c r="M291" s="245"/>
      <c r="N291" s="246"/>
      <c r="O291" s="92"/>
      <c r="P291" s="92"/>
      <c r="Q291" s="92"/>
      <c r="R291" s="92"/>
      <c r="S291" s="92"/>
      <c r="T291" s="93"/>
      <c r="U291" s="39"/>
      <c r="V291" s="39"/>
      <c r="W291" s="39"/>
      <c r="X291" s="39"/>
      <c r="Y291" s="39"/>
      <c r="Z291" s="39"/>
      <c r="AA291" s="39"/>
      <c r="AB291" s="39"/>
      <c r="AC291" s="39"/>
      <c r="AD291" s="39"/>
      <c r="AE291" s="39"/>
      <c r="AT291" s="18" t="s">
        <v>1907</v>
      </c>
      <c r="AU291" s="18" t="s">
        <v>80</v>
      </c>
    </row>
    <row r="292" s="2" customFormat="1" ht="16.5" customHeight="1">
      <c r="A292" s="39"/>
      <c r="B292" s="40"/>
      <c r="C292" s="228" t="s">
        <v>734</v>
      </c>
      <c r="D292" s="228" t="s">
        <v>191</v>
      </c>
      <c r="E292" s="229" t="s">
        <v>6448</v>
      </c>
      <c r="F292" s="230" t="s">
        <v>6449</v>
      </c>
      <c r="G292" s="231" t="s">
        <v>6284</v>
      </c>
      <c r="H292" s="232">
        <v>1</v>
      </c>
      <c r="I292" s="233"/>
      <c r="J292" s="234">
        <f>ROUND(I292*H292,2)</f>
        <v>0</v>
      </c>
      <c r="K292" s="235"/>
      <c r="L292" s="45"/>
      <c r="M292" s="236" t="s">
        <v>1</v>
      </c>
      <c r="N292" s="237" t="s">
        <v>38</v>
      </c>
      <c r="O292" s="92"/>
      <c r="P292" s="238">
        <f>O292*H292</f>
        <v>0</v>
      </c>
      <c r="Q292" s="238">
        <v>0</v>
      </c>
      <c r="R292" s="238">
        <f>Q292*H292</f>
        <v>0</v>
      </c>
      <c r="S292" s="238">
        <v>0</v>
      </c>
      <c r="T292" s="239">
        <f>S292*H292</f>
        <v>0</v>
      </c>
      <c r="U292" s="39"/>
      <c r="V292" s="39"/>
      <c r="W292" s="39"/>
      <c r="X292" s="39"/>
      <c r="Y292" s="39"/>
      <c r="Z292" s="39"/>
      <c r="AA292" s="39"/>
      <c r="AB292" s="39"/>
      <c r="AC292" s="39"/>
      <c r="AD292" s="39"/>
      <c r="AE292" s="39"/>
      <c r="AR292" s="240" t="s">
        <v>195</v>
      </c>
      <c r="AT292" s="240" t="s">
        <v>191</v>
      </c>
      <c r="AU292" s="240" t="s">
        <v>80</v>
      </c>
      <c r="AY292" s="18" t="s">
        <v>189</v>
      </c>
      <c r="BE292" s="241">
        <f>IF(N292="základní",J292,0)</f>
        <v>0</v>
      </c>
      <c r="BF292" s="241">
        <f>IF(N292="snížená",J292,0)</f>
        <v>0</v>
      </c>
      <c r="BG292" s="241">
        <f>IF(N292="zákl. přenesená",J292,0)</f>
        <v>0</v>
      </c>
      <c r="BH292" s="241">
        <f>IF(N292="sníž. přenesená",J292,0)</f>
        <v>0</v>
      </c>
      <c r="BI292" s="241">
        <f>IF(N292="nulová",J292,0)</f>
        <v>0</v>
      </c>
      <c r="BJ292" s="18" t="s">
        <v>80</v>
      </c>
      <c r="BK292" s="241">
        <f>ROUND(I292*H292,2)</f>
        <v>0</v>
      </c>
      <c r="BL292" s="18" t="s">
        <v>195</v>
      </c>
      <c r="BM292" s="240" t="s">
        <v>6450</v>
      </c>
    </row>
    <row r="293" s="2" customFormat="1">
      <c r="A293" s="39"/>
      <c r="B293" s="40"/>
      <c r="C293" s="41"/>
      <c r="D293" s="242" t="s">
        <v>197</v>
      </c>
      <c r="E293" s="41"/>
      <c r="F293" s="243" t="s">
        <v>6449</v>
      </c>
      <c r="G293" s="41"/>
      <c r="H293" s="41"/>
      <c r="I293" s="244"/>
      <c r="J293" s="41"/>
      <c r="K293" s="41"/>
      <c r="L293" s="45"/>
      <c r="M293" s="245"/>
      <c r="N293" s="246"/>
      <c r="O293" s="92"/>
      <c r="P293" s="92"/>
      <c r="Q293" s="92"/>
      <c r="R293" s="92"/>
      <c r="S293" s="92"/>
      <c r="T293" s="93"/>
      <c r="U293" s="39"/>
      <c r="V293" s="39"/>
      <c r="W293" s="39"/>
      <c r="X293" s="39"/>
      <c r="Y293" s="39"/>
      <c r="Z293" s="39"/>
      <c r="AA293" s="39"/>
      <c r="AB293" s="39"/>
      <c r="AC293" s="39"/>
      <c r="AD293" s="39"/>
      <c r="AE293" s="39"/>
      <c r="AT293" s="18" t="s">
        <v>197</v>
      </c>
      <c r="AU293" s="18" t="s">
        <v>80</v>
      </c>
    </row>
    <row r="294" s="2" customFormat="1">
      <c r="A294" s="39"/>
      <c r="B294" s="40"/>
      <c r="C294" s="41"/>
      <c r="D294" s="242" t="s">
        <v>1907</v>
      </c>
      <c r="E294" s="41"/>
      <c r="F294" s="303" t="s">
        <v>6286</v>
      </c>
      <c r="G294" s="41"/>
      <c r="H294" s="41"/>
      <c r="I294" s="244"/>
      <c r="J294" s="41"/>
      <c r="K294" s="41"/>
      <c r="L294" s="45"/>
      <c r="M294" s="245"/>
      <c r="N294" s="246"/>
      <c r="O294" s="92"/>
      <c r="P294" s="92"/>
      <c r="Q294" s="92"/>
      <c r="R294" s="92"/>
      <c r="S294" s="92"/>
      <c r="T294" s="93"/>
      <c r="U294" s="39"/>
      <c r="V294" s="39"/>
      <c r="W294" s="39"/>
      <c r="X294" s="39"/>
      <c r="Y294" s="39"/>
      <c r="Z294" s="39"/>
      <c r="AA294" s="39"/>
      <c r="AB294" s="39"/>
      <c r="AC294" s="39"/>
      <c r="AD294" s="39"/>
      <c r="AE294" s="39"/>
      <c r="AT294" s="18" t="s">
        <v>1907</v>
      </c>
      <c r="AU294" s="18" t="s">
        <v>80</v>
      </c>
    </row>
    <row r="295" s="2" customFormat="1" ht="16.5" customHeight="1">
      <c r="A295" s="39"/>
      <c r="B295" s="40"/>
      <c r="C295" s="228" t="s">
        <v>740</v>
      </c>
      <c r="D295" s="228" t="s">
        <v>191</v>
      </c>
      <c r="E295" s="229" t="s">
        <v>6451</v>
      </c>
      <c r="F295" s="230" t="s">
        <v>6452</v>
      </c>
      <c r="G295" s="231" t="s">
        <v>6284</v>
      </c>
      <c r="H295" s="232">
        <v>1</v>
      </c>
      <c r="I295" s="233"/>
      <c r="J295" s="234">
        <f>ROUND(I295*H295,2)</f>
        <v>0</v>
      </c>
      <c r="K295" s="235"/>
      <c r="L295" s="45"/>
      <c r="M295" s="236" t="s">
        <v>1</v>
      </c>
      <c r="N295" s="237" t="s">
        <v>38</v>
      </c>
      <c r="O295" s="92"/>
      <c r="P295" s="238">
        <f>O295*H295</f>
        <v>0</v>
      </c>
      <c r="Q295" s="238">
        <v>0</v>
      </c>
      <c r="R295" s="238">
        <f>Q295*H295</f>
        <v>0</v>
      </c>
      <c r="S295" s="238">
        <v>0</v>
      </c>
      <c r="T295" s="239">
        <f>S295*H295</f>
        <v>0</v>
      </c>
      <c r="U295" s="39"/>
      <c r="V295" s="39"/>
      <c r="W295" s="39"/>
      <c r="X295" s="39"/>
      <c r="Y295" s="39"/>
      <c r="Z295" s="39"/>
      <c r="AA295" s="39"/>
      <c r="AB295" s="39"/>
      <c r="AC295" s="39"/>
      <c r="AD295" s="39"/>
      <c r="AE295" s="39"/>
      <c r="AR295" s="240" t="s">
        <v>195</v>
      </c>
      <c r="AT295" s="240" t="s">
        <v>191</v>
      </c>
      <c r="AU295" s="240" t="s">
        <v>80</v>
      </c>
      <c r="AY295" s="18" t="s">
        <v>189</v>
      </c>
      <c r="BE295" s="241">
        <f>IF(N295="základní",J295,0)</f>
        <v>0</v>
      </c>
      <c r="BF295" s="241">
        <f>IF(N295="snížená",J295,0)</f>
        <v>0</v>
      </c>
      <c r="BG295" s="241">
        <f>IF(N295="zákl. přenesená",J295,0)</f>
        <v>0</v>
      </c>
      <c r="BH295" s="241">
        <f>IF(N295="sníž. přenesená",J295,0)</f>
        <v>0</v>
      </c>
      <c r="BI295" s="241">
        <f>IF(N295="nulová",J295,0)</f>
        <v>0</v>
      </c>
      <c r="BJ295" s="18" t="s">
        <v>80</v>
      </c>
      <c r="BK295" s="241">
        <f>ROUND(I295*H295,2)</f>
        <v>0</v>
      </c>
      <c r="BL295" s="18" t="s">
        <v>195</v>
      </c>
      <c r="BM295" s="240" t="s">
        <v>6453</v>
      </c>
    </row>
    <row r="296" s="2" customFormat="1">
      <c r="A296" s="39"/>
      <c r="B296" s="40"/>
      <c r="C296" s="41"/>
      <c r="D296" s="242" t="s">
        <v>197</v>
      </c>
      <c r="E296" s="41"/>
      <c r="F296" s="243" t="s">
        <v>6452</v>
      </c>
      <c r="G296" s="41"/>
      <c r="H296" s="41"/>
      <c r="I296" s="244"/>
      <c r="J296" s="41"/>
      <c r="K296" s="41"/>
      <c r="L296" s="45"/>
      <c r="M296" s="245"/>
      <c r="N296" s="246"/>
      <c r="O296" s="92"/>
      <c r="P296" s="92"/>
      <c r="Q296" s="92"/>
      <c r="R296" s="92"/>
      <c r="S296" s="92"/>
      <c r="T296" s="93"/>
      <c r="U296" s="39"/>
      <c r="V296" s="39"/>
      <c r="W296" s="39"/>
      <c r="X296" s="39"/>
      <c r="Y296" s="39"/>
      <c r="Z296" s="39"/>
      <c r="AA296" s="39"/>
      <c r="AB296" s="39"/>
      <c r="AC296" s="39"/>
      <c r="AD296" s="39"/>
      <c r="AE296" s="39"/>
      <c r="AT296" s="18" t="s">
        <v>197</v>
      </c>
      <c r="AU296" s="18" t="s">
        <v>80</v>
      </c>
    </row>
    <row r="297" s="2" customFormat="1">
      <c r="A297" s="39"/>
      <c r="B297" s="40"/>
      <c r="C297" s="41"/>
      <c r="D297" s="242" t="s">
        <v>1907</v>
      </c>
      <c r="E297" s="41"/>
      <c r="F297" s="303" t="s">
        <v>6286</v>
      </c>
      <c r="G297" s="41"/>
      <c r="H297" s="41"/>
      <c r="I297" s="244"/>
      <c r="J297" s="41"/>
      <c r="K297" s="41"/>
      <c r="L297" s="45"/>
      <c r="M297" s="245"/>
      <c r="N297" s="246"/>
      <c r="O297" s="92"/>
      <c r="P297" s="92"/>
      <c r="Q297" s="92"/>
      <c r="R297" s="92"/>
      <c r="S297" s="92"/>
      <c r="T297" s="93"/>
      <c r="U297" s="39"/>
      <c r="V297" s="39"/>
      <c r="W297" s="39"/>
      <c r="X297" s="39"/>
      <c r="Y297" s="39"/>
      <c r="Z297" s="39"/>
      <c r="AA297" s="39"/>
      <c r="AB297" s="39"/>
      <c r="AC297" s="39"/>
      <c r="AD297" s="39"/>
      <c r="AE297" s="39"/>
      <c r="AT297" s="18" t="s">
        <v>1907</v>
      </c>
      <c r="AU297" s="18" t="s">
        <v>80</v>
      </c>
    </row>
    <row r="298" s="2" customFormat="1" ht="33" customHeight="1">
      <c r="A298" s="39"/>
      <c r="B298" s="40"/>
      <c r="C298" s="228" t="s">
        <v>749</v>
      </c>
      <c r="D298" s="228" t="s">
        <v>191</v>
      </c>
      <c r="E298" s="229" t="s">
        <v>6454</v>
      </c>
      <c r="F298" s="230" t="s">
        <v>6455</v>
      </c>
      <c r="G298" s="231" t="s">
        <v>6284</v>
      </c>
      <c r="H298" s="232">
        <v>4</v>
      </c>
      <c r="I298" s="233"/>
      <c r="J298" s="234">
        <f>ROUND(I298*H298,2)</f>
        <v>0</v>
      </c>
      <c r="K298" s="235"/>
      <c r="L298" s="45"/>
      <c r="M298" s="236" t="s">
        <v>1</v>
      </c>
      <c r="N298" s="237" t="s">
        <v>38</v>
      </c>
      <c r="O298" s="92"/>
      <c r="P298" s="238">
        <f>O298*H298</f>
        <v>0</v>
      </c>
      <c r="Q298" s="238">
        <v>0</v>
      </c>
      <c r="R298" s="238">
        <f>Q298*H298</f>
        <v>0</v>
      </c>
      <c r="S298" s="238">
        <v>0</v>
      </c>
      <c r="T298" s="239">
        <f>S298*H298</f>
        <v>0</v>
      </c>
      <c r="U298" s="39"/>
      <c r="V298" s="39"/>
      <c r="W298" s="39"/>
      <c r="X298" s="39"/>
      <c r="Y298" s="39"/>
      <c r="Z298" s="39"/>
      <c r="AA298" s="39"/>
      <c r="AB298" s="39"/>
      <c r="AC298" s="39"/>
      <c r="AD298" s="39"/>
      <c r="AE298" s="39"/>
      <c r="AR298" s="240" t="s">
        <v>195</v>
      </c>
      <c r="AT298" s="240" t="s">
        <v>191</v>
      </c>
      <c r="AU298" s="240" t="s">
        <v>80</v>
      </c>
      <c r="AY298" s="18" t="s">
        <v>189</v>
      </c>
      <c r="BE298" s="241">
        <f>IF(N298="základní",J298,0)</f>
        <v>0</v>
      </c>
      <c r="BF298" s="241">
        <f>IF(N298="snížená",J298,0)</f>
        <v>0</v>
      </c>
      <c r="BG298" s="241">
        <f>IF(N298="zákl. přenesená",J298,0)</f>
        <v>0</v>
      </c>
      <c r="BH298" s="241">
        <f>IF(N298="sníž. přenesená",J298,0)</f>
        <v>0</v>
      </c>
      <c r="BI298" s="241">
        <f>IF(N298="nulová",J298,0)</f>
        <v>0</v>
      </c>
      <c r="BJ298" s="18" t="s">
        <v>80</v>
      </c>
      <c r="BK298" s="241">
        <f>ROUND(I298*H298,2)</f>
        <v>0</v>
      </c>
      <c r="BL298" s="18" t="s">
        <v>195</v>
      </c>
      <c r="BM298" s="240" t="s">
        <v>6456</v>
      </c>
    </row>
    <row r="299" s="2" customFormat="1">
      <c r="A299" s="39"/>
      <c r="B299" s="40"/>
      <c r="C299" s="41"/>
      <c r="D299" s="242" t="s">
        <v>197</v>
      </c>
      <c r="E299" s="41"/>
      <c r="F299" s="243" t="s">
        <v>6455</v>
      </c>
      <c r="G299" s="41"/>
      <c r="H299" s="41"/>
      <c r="I299" s="244"/>
      <c r="J299" s="41"/>
      <c r="K299" s="41"/>
      <c r="L299" s="45"/>
      <c r="M299" s="245"/>
      <c r="N299" s="246"/>
      <c r="O299" s="92"/>
      <c r="P299" s="92"/>
      <c r="Q299" s="92"/>
      <c r="R299" s="92"/>
      <c r="S299" s="92"/>
      <c r="T299" s="93"/>
      <c r="U299" s="39"/>
      <c r="V299" s="39"/>
      <c r="W299" s="39"/>
      <c r="X299" s="39"/>
      <c r="Y299" s="39"/>
      <c r="Z299" s="39"/>
      <c r="AA299" s="39"/>
      <c r="AB299" s="39"/>
      <c r="AC299" s="39"/>
      <c r="AD299" s="39"/>
      <c r="AE299" s="39"/>
      <c r="AT299" s="18" t="s">
        <v>197</v>
      </c>
      <c r="AU299" s="18" t="s">
        <v>80</v>
      </c>
    </row>
    <row r="300" s="2" customFormat="1">
      <c r="A300" s="39"/>
      <c r="B300" s="40"/>
      <c r="C300" s="41"/>
      <c r="D300" s="242" t="s">
        <v>1907</v>
      </c>
      <c r="E300" s="41"/>
      <c r="F300" s="303" t="s">
        <v>6286</v>
      </c>
      <c r="G300" s="41"/>
      <c r="H300" s="41"/>
      <c r="I300" s="244"/>
      <c r="J300" s="41"/>
      <c r="K300" s="41"/>
      <c r="L300" s="45"/>
      <c r="M300" s="245"/>
      <c r="N300" s="246"/>
      <c r="O300" s="92"/>
      <c r="P300" s="92"/>
      <c r="Q300" s="92"/>
      <c r="R300" s="92"/>
      <c r="S300" s="92"/>
      <c r="T300" s="93"/>
      <c r="U300" s="39"/>
      <c r="V300" s="39"/>
      <c r="W300" s="39"/>
      <c r="X300" s="39"/>
      <c r="Y300" s="39"/>
      <c r="Z300" s="39"/>
      <c r="AA300" s="39"/>
      <c r="AB300" s="39"/>
      <c r="AC300" s="39"/>
      <c r="AD300" s="39"/>
      <c r="AE300" s="39"/>
      <c r="AT300" s="18" t="s">
        <v>1907</v>
      </c>
      <c r="AU300" s="18" t="s">
        <v>80</v>
      </c>
    </row>
    <row r="301" s="2" customFormat="1" ht="24.15" customHeight="1">
      <c r="A301" s="39"/>
      <c r="B301" s="40"/>
      <c r="C301" s="228" t="s">
        <v>753</v>
      </c>
      <c r="D301" s="228" t="s">
        <v>191</v>
      </c>
      <c r="E301" s="229" t="s">
        <v>6457</v>
      </c>
      <c r="F301" s="230" t="s">
        <v>6458</v>
      </c>
      <c r="G301" s="231" t="s">
        <v>6284</v>
      </c>
      <c r="H301" s="232">
        <v>4</v>
      </c>
      <c r="I301" s="233"/>
      <c r="J301" s="234">
        <f>ROUND(I301*H301,2)</f>
        <v>0</v>
      </c>
      <c r="K301" s="235"/>
      <c r="L301" s="45"/>
      <c r="M301" s="236" t="s">
        <v>1</v>
      </c>
      <c r="N301" s="237" t="s">
        <v>38</v>
      </c>
      <c r="O301" s="92"/>
      <c r="P301" s="238">
        <f>O301*H301</f>
        <v>0</v>
      </c>
      <c r="Q301" s="238">
        <v>0</v>
      </c>
      <c r="R301" s="238">
        <f>Q301*H301</f>
        <v>0</v>
      </c>
      <c r="S301" s="238">
        <v>0</v>
      </c>
      <c r="T301" s="239">
        <f>S301*H301</f>
        <v>0</v>
      </c>
      <c r="U301" s="39"/>
      <c r="V301" s="39"/>
      <c r="W301" s="39"/>
      <c r="X301" s="39"/>
      <c r="Y301" s="39"/>
      <c r="Z301" s="39"/>
      <c r="AA301" s="39"/>
      <c r="AB301" s="39"/>
      <c r="AC301" s="39"/>
      <c r="AD301" s="39"/>
      <c r="AE301" s="39"/>
      <c r="AR301" s="240" t="s">
        <v>195</v>
      </c>
      <c r="AT301" s="240" t="s">
        <v>191</v>
      </c>
      <c r="AU301" s="240" t="s">
        <v>80</v>
      </c>
      <c r="AY301" s="18" t="s">
        <v>189</v>
      </c>
      <c r="BE301" s="241">
        <f>IF(N301="základní",J301,0)</f>
        <v>0</v>
      </c>
      <c r="BF301" s="241">
        <f>IF(N301="snížená",J301,0)</f>
        <v>0</v>
      </c>
      <c r="BG301" s="241">
        <f>IF(N301="zákl. přenesená",J301,0)</f>
        <v>0</v>
      </c>
      <c r="BH301" s="241">
        <f>IF(N301="sníž. přenesená",J301,0)</f>
        <v>0</v>
      </c>
      <c r="BI301" s="241">
        <f>IF(N301="nulová",J301,0)</f>
        <v>0</v>
      </c>
      <c r="BJ301" s="18" t="s">
        <v>80</v>
      </c>
      <c r="BK301" s="241">
        <f>ROUND(I301*H301,2)</f>
        <v>0</v>
      </c>
      <c r="BL301" s="18" t="s">
        <v>195</v>
      </c>
      <c r="BM301" s="240" t="s">
        <v>6459</v>
      </c>
    </row>
    <row r="302" s="2" customFormat="1">
      <c r="A302" s="39"/>
      <c r="B302" s="40"/>
      <c r="C302" s="41"/>
      <c r="D302" s="242" t="s">
        <v>197</v>
      </c>
      <c r="E302" s="41"/>
      <c r="F302" s="243" t="s">
        <v>6458</v>
      </c>
      <c r="G302" s="41"/>
      <c r="H302" s="41"/>
      <c r="I302" s="244"/>
      <c r="J302" s="41"/>
      <c r="K302" s="41"/>
      <c r="L302" s="45"/>
      <c r="M302" s="245"/>
      <c r="N302" s="246"/>
      <c r="O302" s="92"/>
      <c r="P302" s="92"/>
      <c r="Q302" s="92"/>
      <c r="R302" s="92"/>
      <c r="S302" s="92"/>
      <c r="T302" s="93"/>
      <c r="U302" s="39"/>
      <c r="V302" s="39"/>
      <c r="W302" s="39"/>
      <c r="X302" s="39"/>
      <c r="Y302" s="39"/>
      <c r="Z302" s="39"/>
      <c r="AA302" s="39"/>
      <c r="AB302" s="39"/>
      <c r="AC302" s="39"/>
      <c r="AD302" s="39"/>
      <c r="AE302" s="39"/>
      <c r="AT302" s="18" t="s">
        <v>197</v>
      </c>
      <c r="AU302" s="18" t="s">
        <v>80</v>
      </c>
    </row>
    <row r="303" s="2" customFormat="1">
      <c r="A303" s="39"/>
      <c r="B303" s="40"/>
      <c r="C303" s="41"/>
      <c r="D303" s="242" t="s">
        <v>1907</v>
      </c>
      <c r="E303" s="41"/>
      <c r="F303" s="303" t="s">
        <v>6286</v>
      </c>
      <c r="G303" s="41"/>
      <c r="H303" s="41"/>
      <c r="I303" s="244"/>
      <c r="J303" s="41"/>
      <c r="K303" s="41"/>
      <c r="L303" s="45"/>
      <c r="M303" s="245"/>
      <c r="N303" s="246"/>
      <c r="O303" s="92"/>
      <c r="P303" s="92"/>
      <c r="Q303" s="92"/>
      <c r="R303" s="92"/>
      <c r="S303" s="92"/>
      <c r="T303" s="93"/>
      <c r="U303" s="39"/>
      <c r="V303" s="39"/>
      <c r="W303" s="39"/>
      <c r="X303" s="39"/>
      <c r="Y303" s="39"/>
      <c r="Z303" s="39"/>
      <c r="AA303" s="39"/>
      <c r="AB303" s="39"/>
      <c r="AC303" s="39"/>
      <c r="AD303" s="39"/>
      <c r="AE303" s="39"/>
      <c r="AT303" s="18" t="s">
        <v>1907</v>
      </c>
      <c r="AU303" s="18" t="s">
        <v>80</v>
      </c>
    </row>
    <row r="304" s="2" customFormat="1" ht="33" customHeight="1">
      <c r="A304" s="39"/>
      <c r="B304" s="40"/>
      <c r="C304" s="228" t="s">
        <v>764</v>
      </c>
      <c r="D304" s="228" t="s">
        <v>191</v>
      </c>
      <c r="E304" s="229" t="s">
        <v>6460</v>
      </c>
      <c r="F304" s="230" t="s">
        <v>6461</v>
      </c>
      <c r="G304" s="231" t="s">
        <v>6284</v>
      </c>
      <c r="H304" s="232">
        <v>1</v>
      </c>
      <c r="I304" s="233"/>
      <c r="J304" s="234">
        <f>ROUND(I304*H304,2)</f>
        <v>0</v>
      </c>
      <c r="K304" s="235"/>
      <c r="L304" s="45"/>
      <c r="M304" s="236" t="s">
        <v>1</v>
      </c>
      <c r="N304" s="237" t="s">
        <v>38</v>
      </c>
      <c r="O304" s="92"/>
      <c r="P304" s="238">
        <f>O304*H304</f>
        <v>0</v>
      </c>
      <c r="Q304" s="238">
        <v>0</v>
      </c>
      <c r="R304" s="238">
        <f>Q304*H304</f>
        <v>0</v>
      </c>
      <c r="S304" s="238">
        <v>0</v>
      </c>
      <c r="T304" s="239">
        <f>S304*H304</f>
        <v>0</v>
      </c>
      <c r="U304" s="39"/>
      <c r="V304" s="39"/>
      <c r="W304" s="39"/>
      <c r="X304" s="39"/>
      <c r="Y304" s="39"/>
      <c r="Z304" s="39"/>
      <c r="AA304" s="39"/>
      <c r="AB304" s="39"/>
      <c r="AC304" s="39"/>
      <c r="AD304" s="39"/>
      <c r="AE304" s="39"/>
      <c r="AR304" s="240" t="s">
        <v>195</v>
      </c>
      <c r="AT304" s="240" t="s">
        <v>191</v>
      </c>
      <c r="AU304" s="240" t="s">
        <v>80</v>
      </c>
      <c r="AY304" s="18" t="s">
        <v>189</v>
      </c>
      <c r="BE304" s="241">
        <f>IF(N304="základní",J304,0)</f>
        <v>0</v>
      </c>
      <c r="BF304" s="241">
        <f>IF(N304="snížená",J304,0)</f>
        <v>0</v>
      </c>
      <c r="BG304" s="241">
        <f>IF(N304="zákl. přenesená",J304,0)</f>
        <v>0</v>
      </c>
      <c r="BH304" s="241">
        <f>IF(N304="sníž. přenesená",J304,0)</f>
        <v>0</v>
      </c>
      <c r="BI304" s="241">
        <f>IF(N304="nulová",J304,0)</f>
        <v>0</v>
      </c>
      <c r="BJ304" s="18" t="s">
        <v>80</v>
      </c>
      <c r="BK304" s="241">
        <f>ROUND(I304*H304,2)</f>
        <v>0</v>
      </c>
      <c r="BL304" s="18" t="s">
        <v>195</v>
      </c>
      <c r="BM304" s="240" t="s">
        <v>6462</v>
      </c>
    </row>
    <row r="305" s="2" customFormat="1">
      <c r="A305" s="39"/>
      <c r="B305" s="40"/>
      <c r="C305" s="41"/>
      <c r="D305" s="242" t="s">
        <v>197</v>
      </c>
      <c r="E305" s="41"/>
      <c r="F305" s="243" t="s">
        <v>6461</v>
      </c>
      <c r="G305" s="41"/>
      <c r="H305" s="41"/>
      <c r="I305" s="244"/>
      <c r="J305" s="41"/>
      <c r="K305" s="41"/>
      <c r="L305" s="45"/>
      <c r="M305" s="245"/>
      <c r="N305" s="246"/>
      <c r="O305" s="92"/>
      <c r="P305" s="92"/>
      <c r="Q305" s="92"/>
      <c r="R305" s="92"/>
      <c r="S305" s="92"/>
      <c r="T305" s="93"/>
      <c r="U305" s="39"/>
      <c r="V305" s="39"/>
      <c r="W305" s="39"/>
      <c r="X305" s="39"/>
      <c r="Y305" s="39"/>
      <c r="Z305" s="39"/>
      <c r="AA305" s="39"/>
      <c r="AB305" s="39"/>
      <c r="AC305" s="39"/>
      <c r="AD305" s="39"/>
      <c r="AE305" s="39"/>
      <c r="AT305" s="18" t="s">
        <v>197</v>
      </c>
      <c r="AU305" s="18" t="s">
        <v>80</v>
      </c>
    </row>
    <row r="306" s="2" customFormat="1">
      <c r="A306" s="39"/>
      <c r="B306" s="40"/>
      <c r="C306" s="41"/>
      <c r="D306" s="242" t="s">
        <v>1907</v>
      </c>
      <c r="E306" s="41"/>
      <c r="F306" s="303" t="s">
        <v>6286</v>
      </c>
      <c r="G306" s="41"/>
      <c r="H306" s="41"/>
      <c r="I306" s="244"/>
      <c r="J306" s="41"/>
      <c r="K306" s="41"/>
      <c r="L306" s="45"/>
      <c r="M306" s="245"/>
      <c r="N306" s="246"/>
      <c r="O306" s="92"/>
      <c r="P306" s="92"/>
      <c r="Q306" s="92"/>
      <c r="R306" s="92"/>
      <c r="S306" s="92"/>
      <c r="T306" s="93"/>
      <c r="U306" s="39"/>
      <c r="V306" s="39"/>
      <c r="W306" s="39"/>
      <c r="X306" s="39"/>
      <c r="Y306" s="39"/>
      <c r="Z306" s="39"/>
      <c r="AA306" s="39"/>
      <c r="AB306" s="39"/>
      <c r="AC306" s="39"/>
      <c r="AD306" s="39"/>
      <c r="AE306" s="39"/>
      <c r="AT306" s="18" t="s">
        <v>1907</v>
      </c>
      <c r="AU306" s="18" t="s">
        <v>80</v>
      </c>
    </row>
    <row r="307" s="2" customFormat="1" ht="24.15" customHeight="1">
      <c r="A307" s="39"/>
      <c r="B307" s="40"/>
      <c r="C307" s="228" t="s">
        <v>770</v>
      </c>
      <c r="D307" s="228" t="s">
        <v>191</v>
      </c>
      <c r="E307" s="229" t="s">
        <v>6463</v>
      </c>
      <c r="F307" s="230" t="s">
        <v>6464</v>
      </c>
      <c r="G307" s="231" t="s">
        <v>6284</v>
      </c>
      <c r="H307" s="232">
        <v>1</v>
      </c>
      <c r="I307" s="233"/>
      <c r="J307" s="234">
        <f>ROUND(I307*H307,2)</f>
        <v>0</v>
      </c>
      <c r="K307" s="235"/>
      <c r="L307" s="45"/>
      <c r="M307" s="236" t="s">
        <v>1</v>
      </c>
      <c r="N307" s="237" t="s">
        <v>38</v>
      </c>
      <c r="O307" s="92"/>
      <c r="P307" s="238">
        <f>O307*H307</f>
        <v>0</v>
      </c>
      <c r="Q307" s="238">
        <v>0</v>
      </c>
      <c r="R307" s="238">
        <f>Q307*H307</f>
        <v>0</v>
      </c>
      <c r="S307" s="238">
        <v>0</v>
      </c>
      <c r="T307" s="239">
        <f>S307*H307</f>
        <v>0</v>
      </c>
      <c r="U307" s="39"/>
      <c r="V307" s="39"/>
      <c r="W307" s="39"/>
      <c r="X307" s="39"/>
      <c r="Y307" s="39"/>
      <c r="Z307" s="39"/>
      <c r="AA307" s="39"/>
      <c r="AB307" s="39"/>
      <c r="AC307" s="39"/>
      <c r="AD307" s="39"/>
      <c r="AE307" s="39"/>
      <c r="AR307" s="240" t="s">
        <v>195</v>
      </c>
      <c r="AT307" s="240" t="s">
        <v>191</v>
      </c>
      <c r="AU307" s="240" t="s">
        <v>80</v>
      </c>
      <c r="AY307" s="18" t="s">
        <v>189</v>
      </c>
      <c r="BE307" s="241">
        <f>IF(N307="základní",J307,0)</f>
        <v>0</v>
      </c>
      <c r="BF307" s="241">
        <f>IF(N307="snížená",J307,0)</f>
        <v>0</v>
      </c>
      <c r="BG307" s="241">
        <f>IF(N307="zákl. přenesená",J307,0)</f>
        <v>0</v>
      </c>
      <c r="BH307" s="241">
        <f>IF(N307="sníž. přenesená",J307,0)</f>
        <v>0</v>
      </c>
      <c r="BI307" s="241">
        <f>IF(N307="nulová",J307,0)</f>
        <v>0</v>
      </c>
      <c r="BJ307" s="18" t="s">
        <v>80</v>
      </c>
      <c r="BK307" s="241">
        <f>ROUND(I307*H307,2)</f>
        <v>0</v>
      </c>
      <c r="BL307" s="18" t="s">
        <v>195</v>
      </c>
      <c r="BM307" s="240" t="s">
        <v>6465</v>
      </c>
    </row>
    <row r="308" s="2" customFormat="1">
      <c r="A308" s="39"/>
      <c r="B308" s="40"/>
      <c r="C308" s="41"/>
      <c r="D308" s="242" t="s">
        <v>197</v>
      </c>
      <c r="E308" s="41"/>
      <c r="F308" s="243" t="s">
        <v>6464</v>
      </c>
      <c r="G308" s="41"/>
      <c r="H308" s="41"/>
      <c r="I308" s="244"/>
      <c r="J308" s="41"/>
      <c r="K308" s="41"/>
      <c r="L308" s="45"/>
      <c r="M308" s="245"/>
      <c r="N308" s="246"/>
      <c r="O308" s="92"/>
      <c r="P308" s="92"/>
      <c r="Q308" s="92"/>
      <c r="R308" s="92"/>
      <c r="S308" s="92"/>
      <c r="T308" s="93"/>
      <c r="U308" s="39"/>
      <c r="V308" s="39"/>
      <c r="W308" s="39"/>
      <c r="X308" s="39"/>
      <c r="Y308" s="39"/>
      <c r="Z308" s="39"/>
      <c r="AA308" s="39"/>
      <c r="AB308" s="39"/>
      <c r="AC308" s="39"/>
      <c r="AD308" s="39"/>
      <c r="AE308" s="39"/>
      <c r="AT308" s="18" t="s">
        <v>197</v>
      </c>
      <c r="AU308" s="18" t="s">
        <v>80</v>
      </c>
    </row>
    <row r="309" s="2" customFormat="1">
      <c r="A309" s="39"/>
      <c r="B309" s="40"/>
      <c r="C309" s="41"/>
      <c r="D309" s="242" t="s">
        <v>1907</v>
      </c>
      <c r="E309" s="41"/>
      <c r="F309" s="303" t="s">
        <v>6286</v>
      </c>
      <c r="G309" s="41"/>
      <c r="H309" s="41"/>
      <c r="I309" s="244"/>
      <c r="J309" s="41"/>
      <c r="K309" s="41"/>
      <c r="L309" s="45"/>
      <c r="M309" s="245"/>
      <c r="N309" s="246"/>
      <c r="O309" s="92"/>
      <c r="P309" s="92"/>
      <c r="Q309" s="92"/>
      <c r="R309" s="92"/>
      <c r="S309" s="92"/>
      <c r="T309" s="93"/>
      <c r="U309" s="39"/>
      <c r="V309" s="39"/>
      <c r="W309" s="39"/>
      <c r="X309" s="39"/>
      <c r="Y309" s="39"/>
      <c r="Z309" s="39"/>
      <c r="AA309" s="39"/>
      <c r="AB309" s="39"/>
      <c r="AC309" s="39"/>
      <c r="AD309" s="39"/>
      <c r="AE309" s="39"/>
      <c r="AT309" s="18" t="s">
        <v>1907</v>
      </c>
      <c r="AU309" s="18" t="s">
        <v>80</v>
      </c>
    </row>
    <row r="310" s="2" customFormat="1" ht="24.15" customHeight="1">
      <c r="A310" s="39"/>
      <c r="B310" s="40"/>
      <c r="C310" s="228" t="s">
        <v>774</v>
      </c>
      <c r="D310" s="228" t="s">
        <v>191</v>
      </c>
      <c r="E310" s="229" t="s">
        <v>6466</v>
      </c>
      <c r="F310" s="230" t="s">
        <v>6467</v>
      </c>
      <c r="G310" s="231" t="s">
        <v>6284</v>
      </c>
      <c r="H310" s="232">
        <v>1</v>
      </c>
      <c r="I310" s="233"/>
      <c r="J310" s="234">
        <f>ROUND(I310*H310,2)</f>
        <v>0</v>
      </c>
      <c r="K310" s="235"/>
      <c r="L310" s="45"/>
      <c r="M310" s="236" t="s">
        <v>1</v>
      </c>
      <c r="N310" s="237" t="s">
        <v>38</v>
      </c>
      <c r="O310" s="92"/>
      <c r="P310" s="238">
        <f>O310*H310</f>
        <v>0</v>
      </c>
      <c r="Q310" s="238">
        <v>0</v>
      </c>
      <c r="R310" s="238">
        <f>Q310*H310</f>
        <v>0</v>
      </c>
      <c r="S310" s="238">
        <v>0</v>
      </c>
      <c r="T310" s="239">
        <f>S310*H310</f>
        <v>0</v>
      </c>
      <c r="U310" s="39"/>
      <c r="V310" s="39"/>
      <c r="W310" s="39"/>
      <c r="X310" s="39"/>
      <c r="Y310" s="39"/>
      <c r="Z310" s="39"/>
      <c r="AA310" s="39"/>
      <c r="AB310" s="39"/>
      <c r="AC310" s="39"/>
      <c r="AD310" s="39"/>
      <c r="AE310" s="39"/>
      <c r="AR310" s="240" t="s">
        <v>195</v>
      </c>
      <c r="AT310" s="240" t="s">
        <v>191</v>
      </c>
      <c r="AU310" s="240" t="s">
        <v>80</v>
      </c>
      <c r="AY310" s="18" t="s">
        <v>189</v>
      </c>
      <c r="BE310" s="241">
        <f>IF(N310="základní",J310,0)</f>
        <v>0</v>
      </c>
      <c r="BF310" s="241">
        <f>IF(N310="snížená",J310,0)</f>
        <v>0</v>
      </c>
      <c r="BG310" s="241">
        <f>IF(N310="zákl. přenesená",J310,0)</f>
        <v>0</v>
      </c>
      <c r="BH310" s="241">
        <f>IF(N310="sníž. přenesená",J310,0)</f>
        <v>0</v>
      </c>
      <c r="BI310" s="241">
        <f>IF(N310="nulová",J310,0)</f>
        <v>0</v>
      </c>
      <c r="BJ310" s="18" t="s">
        <v>80</v>
      </c>
      <c r="BK310" s="241">
        <f>ROUND(I310*H310,2)</f>
        <v>0</v>
      </c>
      <c r="BL310" s="18" t="s">
        <v>195</v>
      </c>
      <c r="BM310" s="240" t="s">
        <v>6468</v>
      </c>
    </row>
    <row r="311" s="2" customFormat="1">
      <c r="A311" s="39"/>
      <c r="B311" s="40"/>
      <c r="C311" s="41"/>
      <c r="D311" s="242" t="s">
        <v>197</v>
      </c>
      <c r="E311" s="41"/>
      <c r="F311" s="243" t="s">
        <v>6467</v>
      </c>
      <c r="G311" s="41"/>
      <c r="H311" s="41"/>
      <c r="I311" s="244"/>
      <c r="J311" s="41"/>
      <c r="K311" s="41"/>
      <c r="L311" s="45"/>
      <c r="M311" s="245"/>
      <c r="N311" s="246"/>
      <c r="O311" s="92"/>
      <c r="P311" s="92"/>
      <c r="Q311" s="92"/>
      <c r="R311" s="92"/>
      <c r="S311" s="92"/>
      <c r="T311" s="93"/>
      <c r="U311" s="39"/>
      <c r="V311" s="39"/>
      <c r="W311" s="39"/>
      <c r="X311" s="39"/>
      <c r="Y311" s="39"/>
      <c r="Z311" s="39"/>
      <c r="AA311" s="39"/>
      <c r="AB311" s="39"/>
      <c r="AC311" s="39"/>
      <c r="AD311" s="39"/>
      <c r="AE311" s="39"/>
      <c r="AT311" s="18" t="s">
        <v>197</v>
      </c>
      <c r="AU311" s="18" t="s">
        <v>80</v>
      </c>
    </row>
    <row r="312" s="2" customFormat="1">
      <c r="A312" s="39"/>
      <c r="B312" s="40"/>
      <c r="C312" s="41"/>
      <c r="D312" s="242" t="s">
        <v>1907</v>
      </c>
      <c r="E312" s="41"/>
      <c r="F312" s="303" t="s">
        <v>6286</v>
      </c>
      <c r="G312" s="41"/>
      <c r="H312" s="41"/>
      <c r="I312" s="244"/>
      <c r="J312" s="41"/>
      <c r="K312" s="41"/>
      <c r="L312" s="45"/>
      <c r="M312" s="245"/>
      <c r="N312" s="246"/>
      <c r="O312" s="92"/>
      <c r="P312" s="92"/>
      <c r="Q312" s="92"/>
      <c r="R312" s="92"/>
      <c r="S312" s="92"/>
      <c r="T312" s="93"/>
      <c r="U312" s="39"/>
      <c r="V312" s="39"/>
      <c r="W312" s="39"/>
      <c r="X312" s="39"/>
      <c r="Y312" s="39"/>
      <c r="Z312" s="39"/>
      <c r="AA312" s="39"/>
      <c r="AB312" s="39"/>
      <c r="AC312" s="39"/>
      <c r="AD312" s="39"/>
      <c r="AE312" s="39"/>
      <c r="AT312" s="18" t="s">
        <v>1907</v>
      </c>
      <c r="AU312" s="18" t="s">
        <v>80</v>
      </c>
    </row>
    <row r="313" s="2" customFormat="1" ht="16.5" customHeight="1">
      <c r="A313" s="39"/>
      <c r="B313" s="40"/>
      <c r="C313" s="228" t="s">
        <v>797</v>
      </c>
      <c r="D313" s="228" t="s">
        <v>191</v>
      </c>
      <c r="E313" s="229" t="s">
        <v>6469</v>
      </c>
      <c r="F313" s="230" t="s">
        <v>6470</v>
      </c>
      <c r="G313" s="231" t="s">
        <v>6284</v>
      </c>
      <c r="H313" s="232">
        <v>1</v>
      </c>
      <c r="I313" s="233"/>
      <c r="J313" s="234">
        <f>ROUND(I313*H313,2)</f>
        <v>0</v>
      </c>
      <c r="K313" s="235"/>
      <c r="L313" s="45"/>
      <c r="M313" s="236" t="s">
        <v>1</v>
      </c>
      <c r="N313" s="237" t="s">
        <v>38</v>
      </c>
      <c r="O313" s="92"/>
      <c r="P313" s="238">
        <f>O313*H313</f>
        <v>0</v>
      </c>
      <c r="Q313" s="238">
        <v>0</v>
      </c>
      <c r="R313" s="238">
        <f>Q313*H313</f>
        <v>0</v>
      </c>
      <c r="S313" s="238">
        <v>0</v>
      </c>
      <c r="T313" s="239">
        <f>S313*H313</f>
        <v>0</v>
      </c>
      <c r="U313" s="39"/>
      <c r="V313" s="39"/>
      <c r="W313" s="39"/>
      <c r="X313" s="39"/>
      <c r="Y313" s="39"/>
      <c r="Z313" s="39"/>
      <c r="AA313" s="39"/>
      <c r="AB313" s="39"/>
      <c r="AC313" s="39"/>
      <c r="AD313" s="39"/>
      <c r="AE313" s="39"/>
      <c r="AR313" s="240" t="s">
        <v>195</v>
      </c>
      <c r="AT313" s="240" t="s">
        <v>191</v>
      </c>
      <c r="AU313" s="240" t="s">
        <v>80</v>
      </c>
      <c r="AY313" s="18" t="s">
        <v>189</v>
      </c>
      <c r="BE313" s="241">
        <f>IF(N313="základní",J313,0)</f>
        <v>0</v>
      </c>
      <c r="BF313" s="241">
        <f>IF(N313="snížená",J313,0)</f>
        <v>0</v>
      </c>
      <c r="BG313" s="241">
        <f>IF(N313="zákl. přenesená",J313,0)</f>
        <v>0</v>
      </c>
      <c r="BH313" s="241">
        <f>IF(N313="sníž. přenesená",J313,0)</f>
        <v>0</v>
      </c>
      <c r="BI313" s="241">
        <f>IF(N313="nulová",J313,0)</f>
        <v>0</v>
      </c>
      <c r="BJ313" s="18" t="s">
        <v>80</v>
      </c>
      <c r="BK313" s="241">
        <f>ROUND(I313*H313,2)</f>
        <v>0</v>
      </c>
      <c r="BL313" s="18" t="s">
        <v>195</v>
      </c>
      <c r="BM313" s="240" t="s">
        <v>6471</v>
      </c>
    </row>
    <row r="314" s="2" customFormat="1">
      <c r="A314" s="39"/>
      <c r="B314" s="40"/>
      <c r="C314" s="41"/>
      <c r="D314" s="242" t="s">
        <v>197</v>
      </c>
      <c r="E314" s="41"/>
      <c r="F314" s="243" t="s">
        <v>6470</v>
      </c>
      <c r="G314" s="41"/>
      <c r="H314" s="41"/>
      <c r="I314" s="244"/>
      <c r="J314" s="41"/>
      <c r="K314" s="41"/>
      <c r="L314" s="45"/>
      <c r="M314" s="245"/>
      <c r="N314" s="246"/>
      <c r="O314" s="92"/>
      <c r="P314" s="92"/>
      <c r="Q314" s="92"/>
      <c r="R314" s="92"/>
      <c r="S314" s="92"/>
      <c r="T314" s="93"/>
      <c r="U314" s="39"/>
      <c r="V314" s="39"/>
      <c r="W314" s="39"/>
      <c r="X314" s="39"/>
      <c r="Y314" s="39"/>
      <c r="Z314" s="39"/>
      <c r="AA314" s="39"/>
      <c r="AB314" s="39"/>
      <c r="AC314" s="39"/>
      <c r="AD314" s="39"/>
      <c r="AE314" s="39"/>
      <c r="AT314" s="18" t="s">
        <v>197</v>
      </c>
      <c r="AU314" s="18" t="s">
        <v>80</v>
      </c>
    </row>
    <row r="315" s="2" customFormat="1">
      <c r="A315" s="39"/>
      <c r="B315" s="40"/>
      <c r="C315" s="41"/>
      <c r="D315" s="242" t="s">
        <v>1907</v>
      </c>
      <c r="E315" s="41"/>
      <c r="F315" s="303" t="s">
        <v>6286</v>
      </c>
      <c r="G315" s="41"/>
      <c r="H315" s="41"/>
      <c r="I315" s="244"/>
      <c r="J315" s="41"/>
      <c r="K315" s="41"/>
      <c r="L315" s="45"/>
      <c r="M315" s="245"/>
      <c r="N315" s="246"/>
      <c r="O315" s="92"/>
      <c r="P315" s="92"/>
      <c r="Q315" s="92"/>
      <c r="R315" s="92"/>
      <c r="S315" s="92"/>
      <c r="T315" s="93"/>
      <c r="U315" s="39"/>
      <c r="V315" s="39"/>
      <c r="W315" s="39"/>
      <c r="X315" s="39"/>
      <c r="Y315" s="39"/>
      <c r="Z315" s="39"/>
      <c r="AA315" s="39"/>
      <c r="AB315" s="39"/>
      <c r="AC315" s="39"/>
      <c r="AD315" s="39"/>
      <c r="AE315" s="39"/>
      <c r="AT315" s="18" t="s">
        <v>1907</v>
      </c>
      <c r="AU315" s="18" t="s">
        <v>80</v>
      </c>
    </row>
    <row r="316" s="2" customFormat="1" ht="16.5" customHeight="1">
      <c r="A316" s="39"/>
      <c r="B316" s="40"/>
      <c r="C316" s="228" t="s">
        <v>812</v>
      </c>
      <c r="D316" s="228" t="s">
        <v>191</v>
      </c>
      <c r="E316" s="229" t="s">
        <v>6472</v>
      </c>
      <c r="F316" s="230" t="s">
        <v>6473</v>
      </c>
      <c r="G316" s="231" t="s">
        <v>6284</v>
      </c>
      <c r="H316" s="232">
        <v>1</v>
      </c>
      <c r="I316" s="233"/>
      <c r="J316" s="234">
        <f>ROUND(I316*H316,2)</f>
        <v>0</v>
      </c>
      <c r="K316" s="235"/>
      <c r="L316" s="45"/>
      <c r="M316" s="236" t="s">
        <v>1</v>
      </c>
      <c r="N316" s="237" t="s">
        <v>38</v>
      </c>
      <c r="O316" s="92"/>
      <c r="P316" s="238">
        <f>O316*H316</f>
        <v>0</v>
      </c>
      <c r="Q316" s="238">
        <v>0</v>
      </c>
      <c r="R316" s="238">
        <f>Q316*H316</f>
        <v>0</v>
      </c>
      <c r="S316" s="238">
        <v>0</v>
      </c>
      <c r="T316" s="239">
        <f>S316*H316</f>
        <v>0</v>
      </c>
      <c r="U316" s="39"/>
      <c r="V316" s="39"/>
      <c r="W316" s="39"/>
      <c r="X316" s="39"/>
      <c r="Y316" s="39"/>
      <c r="Z316" s="39"/>
      <c r="AA316" s="39"/>
      <c r="AB316" s="39"/>
      <c r="AC316" s="39"/>
      <c r="AD316" s="39"/>
      <c r="AE316" s="39"/>
      <c r="AR316" s="240" t="s">
        <v>195</v>
      </c>
      <c r="AT316" s="240" t="s">
        <v>191</v>
      </c>
      <c r="AU316" s="240" t="s">
        <v>80</v>
      </c>
      <c r="AY316" s="18" t="s">
        <v>189</v>
      </c>
      <c r="BE316" s="241">
        <f>IF(N316="základní",J316,0)</f>
        <v>0</v>
      </c>
      <c r="BF316" s="241">
        <f>IF(N316="snížená",J316,0)</f>
        <v>0</v>
      </c>
      <c r="BG316" s="241">
        <f>IF(N316="zákl. přenesená",J316,0)</f>
        <v>0</v>
      </c>
      <c r="BH316" s="241">
        <f>IF(N316="sníž. přenesená",J316,0)</f>
        <v>0</v>
      </c>
      <c r="BI316" s="241">
        <f>IF(N316="nulová",J316,0)</f>
        <v>0</v>
      </c>
      <c r="BJ316" s="18" t="s">
        <v>80</v>
      </c>
      <c r="BK316" s="241">
        <f>ROUND(I316*H316,2)</f>
        <v>0</v>
      </c>
      <c r="BL316" s="18" t="s">
        <v>195</v>
      </c>
      <c r="BM316" s="240" t="s">
        <v>6474</v>
      </c>
    </row>
    <row r="317" s="2" customFormat="1">
      <c r="A317" s="39"/>
      <c r="B317" s="40"/>
      <c r="C317" s="41"/>
      <c r="D317" s="242" t="s">
        <v>197</v>
      </c>
      <c r="E317" s="41"/>
      <c r="F317" s="243" t="s">
        <v>6473</v>
      </c>
      <c r="G317" s="41"/>
      <c r="H317" s="41"/>
      <c r="I317" s="244"/>
      <c r="J317" s="41"/>
      <c r="K317" s="41"/>
      <c r="L317" s="45"/>
      <c r="M317" s="245"/>
      <c r="N317" s="246"/>
      <c r="O317" s="92"/>
      <c r="P317" s="92"/>
      <c r="Q317" s="92"/>
      <c r="R317" s="92"/>
      <c r="S317" s="92"/>
      <c r="T317" s="93"/>
      <c r="U317" s="39"/>
      <c r="V317" s="39"/>
      <c r="W317" s="39"/>
      <c r="X317" s="39"/>
      <c r="Y317" s="39"/>
      <c r="Z317" s="39"/>
      <c r="AA317" s="39"/>
      <c r="AB317" s="39"/>
      <c r="AC317" s="39"/>
      <c r="AD317" s="39"/>
      <c r="AE317" s="39"/>
      <c r="AT317" s="18" t="s">
        <v>197</v>
      </c>
      <c r="AU317" s="18" t="s">
        <v>80</v>
      </c>
    </row>
    <row r="318" s="2" customFormat="1">
      <c r="A318" s="39"/>
      <c r="B318" s="40"/>
      <c r="C318" s="41"/>
      <c r="D318" s="242" t="s">
        <v>1907</v>
      </c>
      <c r="E318" s="41"/>
      <c r="F318" s="303" t="s">
        <v>6286</v>
      </c>
      <c r="G318" s="41"/>
      <c r="H318" s="41"/>
      <c r="I318" s="244"/>
      <c r="J318" s="41"/>
      <c r="K318" s="41"/>
      <c r="L318" s="45"/>
      <c r="M318" s="245"/>
      <c r="N318" s="246"/>
      <c r="O318" s="92"/>
      <c r="P318" s="92"/>
      <c r="Q318" s="92"/>
      <c r="R318" s="92"/>
      <c r="S318" s="92"/>
      <c r="T318" s="93"/>
      <c r="U318" s="39"/>
      <c r="V318" s="39"/>
      <c r="W318" s="39"/>
      <c r="X318" s="39"/>
      <c r="Y318" s="39"/>
      <c r="Z318" s="39"/>
      <c r="AA318" s="39"/>
      <c r="AB318" s="39"/>
      <c r="AC318" s="39"/>
      <c r="AD318" s="39"/>
      <c r="AE318" s="39"/>
      <c r="AT318" s="18" t="s">
        <v>1907</v>
      </c>
      <c r="AU318" s="18" t="s">
        <v>80</v>
      </c>
    </row>
    <row r="319" s="2" customFormat="1" ht="16.5" customHeight="1">
      <c r="A319" s="39"/>
      <c r="B319" s="40"/>
      <c r="C319" s="228" t="s">
        <v>816</v>
      </c>
      <c r="D319" s="228" t="s">
        <v>191</v>
      </c>
      <c r="E319" s="229" t="s">
        <v>6475</v>
      </c>
      <c r="F319" s="230" t="s">
        <v>6476</v>
      </c>
      <c r="G319" s="231" t="s">
        <v>6284</v>
      </c>
      <c r="H319" s="232">
        <v>1</v>
      </c>
      <c r="I319" s="233"/>
      <c r="J319" s="234">
        <f>ROUND(I319*H319,2)</f>
        <v>0</v>
      </c>
      <c r="K319" s="235"/>
      <c r="L319" s="45"/>
      <c r="M319" s="236" t="s">
        <v>1</v>
      </c>
      <c r="N319" s="237" t="s">
        <v>38</v>
      </c>
      <c r="O319" s="92"/>
      <c r="P319" s="238">
        <f>O319*H319</f>
        <v>0</v>
      </c>
      <c r="Q319" s="238">
        <v>0</v>
      </c>
      <c r="R319" s="238">
        <f>Q319*H319</f>
        <v>0</v>
      </c>
      <c r="S319" s="238">
        <v>0</v>
      </c>
      <c r="T319" s="239">
        <f>S319*H319</f>
        <v>0</v>
      </c>
      <c r="U319" s="39"/>
      <c r="V319" s="39"/>
      <c r="W319" s="39"/>
      <c r="X319" s="39"/>
      <c r="Y319" s="39"/>
      <c r="Z319" s="39"/>
      <c r="AA319" s="39"/>
      <c r="AB319" s="39"/>
      <c r="AC319" s="39"/>
      <c r="AD319" s="39"/>
      <c r="AE319" s="39"/>
      <c r="AR319" s="240" t="s">
        <v>195</v>
      </c>
      <c r="AT319" s="240" t="s">
        <v>191</v>
      </c>
      <c r="AU319" s="240" t="s">
        <v>80</v>
      </c>
      <c r="AY319" s="18" t="s">
        <v>189</v>
      </c>
      <c r="BE319" s="241">
        <f>IF(N319="základní",J319,0)</f>
        <v>0</v>
      </c>
      <c r="BF319" s="241">
        <f>IF(N319="snížená",J319,0)</f>
        <v>0</v>
      </c>
      <c r="BG319" s="241">
        <f>IF(N319="zákl. přenesená",J319,0)</f>
        <v>0</v>
      </c>
      <c r="BH319" s="241">
        <f>IF(N319="sníž. přenesená",J319,0)</f>
        <v>0</v>
      </c>
      <c r="BI319" s="241">
        <f>IF(N319="nulová",J319,0)</f>
        <v>0</v>
      </c>
      <c r="BJ319" s="18" t="s">
        <v>80</v>
      </c>
      <c r="BK319" s="241">
        <f>ROUND(I319*H319,2)</f>
        <v>0</v>
      </c>
      <c r="BL319" s="18" t="s">
        <v>195</v>
      </c>
      <c r="BM319" s="240" t="s">
        <v>6477</v>
      </c>
    </row>
    <row r="320" s="2" customFormat="1">
      <c r="A320" s="39"/>
      <c r="B320" s="40"/>
      <c r="C320" s="41"/>
      <c r="D320" s="242" t="s">
        <v>197</v>
      </c>
      <c r="E320" s="41"/>
      <c r="F320" s="243" t="s">
        <v>6476</v>
      </c>
      <c r="G320" s="41"/>
      <c r="H320" s="41"/>
      <c r="I320" s="244"/>
      <c r="J320" s="41"/>
      <c r="K320" s="41"/>
      <c r="L320" s="45"/>
      <c r="M320" s="245"/>
      <c r="N320" s="246"/>
      <c r="O320" s="92"/>
      <c r="P320" s="92"/>
      <c r="Q320" s="92"/>
      <c r="R320" s="92"/>
      <c r="S320" s="92"/>
      <c r="T320" s="93"/>
      <c r="U320" s="39"/>
      <c r="V320" s="39"/>
      <c r="W320" s="39"/>
      <c r="X320" s="39"/>
      <c r="Y320" s="39"/>
      <c r="Z320" s="39"/>
      <c r="AA320" s="39"/>
      <c r="AB320" s="39"/>
      <c r="AC320" s="39"/>
      <c r="AD320" s="39"/>
      <c r="AE320" s="39"/>
      <c r="AT320" s="18" t="s">
        <v>197</v>
      </c>
      <c r="AU320" s="18" t="s">
        <v>80</v>
      </c>
    </row>
    <row r="321" s="2" customFormat="1">
      <c r="A321" s="39"/>
      <c r="B321" s="40"/>
      <c r="C321" s="41"/>
      <c r="D321" s="242" t="s">
        <v>1907</v>
      </c>
      <c r="E321" s="41"/>
      <c r="F321" s="303" t="s">
        <v>6286</v>
      </c>
      <c r="G321" s="41"/>
      <c r="H321" s="41"/>
      <c r="I321" s="244"/>
      <c r="J321" s="41"/>
      <c r="K321" s="41"/>
      <c r="L321" s="45"/>
      <c r="M321" s="245"/>
      <c r="N321" s="246"/>
      <c r="O321" s="92"/>
      <c r="P321" s="92"/>
      <c r="Q321" s="92"/>
      <c r="R321" s="92"/>
      <c r="S321" s="92"/>
      <c r="T321" s="93"/>
      <c r="U321" s="39"/>
      <c r="V321" s="39"/>
      <c r="W321" s="39"/>
      <c r="X321" s="39"/>
      <c r="Y321" s="39"/>
      <c r="Z321" s="39"/>
      <c r="AA321" s="39"/>
      <c r="AB321" s="39"/>
      <c r="AC321" s="39"/>
      <c r="AD321" s="39"/>
      <c r="AE321" s="39"/>
      <c r="AT321" s="18" t="s">
        <v>1907</v>
      </c>
      <c r="AU321" s="18" t="s">
        <v>80</v>
      </c>
    </row>
    <row r="322" s="2" customFormat="1" ht="37.8" customHeight="1">
      <c r="A322" s="39"/>
      <c r="B322" s="40"/>
      <c r="C322" s="228" t="s">
        <v>857</v>
      </c>
      <c r="D322" s="228" t="s">
        <v>191</v>
      </c>
      <c r="E322" s="229" t="s">
        <v>6389</v>
      </c>
      <c r="F322" s="230" t="s">
        <v>6390</v>
      </c>
      <c r="G322" s="231" t="s">
        <v>273</v>
      </c>
      <c r="H322" s="232">
        <v>26.399999999999999</v>
      </c>
      <c r="I322" s="233"/>
      <c r="J322" s="234">
        <f>ROUND(I322*H322,2)</f>
        <v>0</v>
      </c>
      <c r="K322" s="235"/>
      <c r="L322" s="45"/>
      <c r="M322" s="236" t="s">
        <v>1</v>
      </c>
      <c r="N322" s="237" t="s">
        <v>38</v>
      </c>
      <c r="O322" s="92"/>
      <c r="P322" s="238">
        <f>O322*H322</f>
        <v>0</v>
      </c>
      <c r="Q322" s="238">
        <v>0</v>
      </c>
      <c r="R322" s="238">
        <f>Q322*H322</f>
        <v>0</v>
      </c>
      <c r="S322" s="238">
        <v>0</v>
      </c>
      <c r="T322" s="239">
        <f>S322*H322</f>
        <v>0</v>
      </c>
      <c r="U322" s="39"/>
      <c r="V322" s="39"/>
      <c r="W322" s="39"/>
      <c r="X322" s="39"/>
      <c r="Y322" s="39"/>
      <c r="Z322" s="39"/>
      <c r="AA322" s="39"/>
      <c r="AB322" s="39"/>
      <c r="AC322" s="39"/>
      <c r="AD322" s="39"/>
      <c r="AE322" s="39"/>
      <c r="AR322" s="240" t="s">
        <v>195</v>
      </c>
      <c r="AT322" s="240" t="s">
        <v>191</v>
      </c>
      <c r="AU322" s="240" t="s">
        <v>80</v>
      </c>
      <c r="AY322" s="18" t="s">
        <v>189</v>
      </c>
      <c r="BE322" s="241">
        <f>IF(N322="základní",J322,0)</f>
        <v>0</v>
      </c>
      <c r="BF322" s="241">
        <f>IF(N322="snížená",J322,0)</f>
        <v>0</v>
      </c>
      <c r="BG322" s="241">
        <f>IF(N322="zákl. přenesená",J322,0)</f>
        <v>0</v>
      </c>
      <c r="BH322" s="241">
        <f>IF(N322="sníž. přenesená",J322,0)</f>
        <v>0</v>
      </c>
      <c r="BI322" s="241">
        <f>IF(N322="nulová",J322,0)</f>
        <v>0</v>
      </c>
      <c r="BJ322" s="18" t="s">
        <v>80</v>
      </c>
      <c r="BK322" s="241">
        <f>ROUND(I322*H322,2)</f>
        <v>0</v>
      </c>
      <c r="BL322" s="18" t="s">
        <v>195</v>
      </c>
      <c r="BM322" s="240" t="s">
        <v>6478</v>
      </c>
    </row>
    <row r="323" s="2" customFormat="1">
      <c r="A323" s="39"/>
      <c r="B323" s="40"/>
      <c r="C323" s="41"/>
      <c r="D323" s="242" t="s">
        <v>197</v>
      </c>
      <c r="E323" s="41"/>
      <c r="F323" s="243" t="s">
        <v>6390</v>
      </c>
      <c r="G323" s="41"/>
      <c r="H323" s="41"/>
      <c r="I323" s="244"/>
      <c r="J323" s="41"/>
      <c r="K323" s="41"/>
      <c r="L323" s="45"/>
      <c r="M323" s="245"/>
      <c r="N323" s="246"/>
      <c r="O323" s="92"/>
      <c r="P323" s="92"/>
      <c r="Q323" s="92"/>
      <c r="R323" s="92"/>
      <c r="S323" s="92"/>
      <c r="T323" s="93"/>
      <c r="U323" s="39"/>
      <c r="V323" s="39"/>
      <c r="W323" s="39"/>
      <c r="X323" s="39"/>
      <c r="Y323" s="39"/>
      <c r="Z323" s="39"/>
      <c r="AA323" s="39"/>
      <c r="AB323" s="39"/>
      <c r="AC323" s="39"/>
      <c r="AD323" s="39"/>
      <c r="AE323" s="39"/>
      <c r="AT323" s="18" t="s">
        <v>197</v>
      </c>
      <c r="AU323" s="18" t="s">
        <v>80</v>
      </c>
    </row>
    <row r="324" s="2" customFormat="1">
      <c r="A324" s="39"/>
      <c r="B324" s="40"/>
      <c r="C324" s="41"/>
      <c r="D324" s="242" t="s">
        <v>1907</v>
      </c>
      <c r="E324" s="41"/>
      <c r="F324" s="303" t="s">
        <v>6286</v>
      </c>
      <c r="G324" s="41"/>
      <c r="H324" s="41"/>
      <c r="I324" s="244"/>
      <c r="J324" s="41"/>
      <c r="K324" s="41"/>
      <c r="L324" s="45"/>
      <c r="M324" s="245"/>
      <c r="N324" s="246"/>
      <c r="O324" s="92"/>
      <c r="P324" s="92"/>
      <c r="Q324" s="92"/>
      <c r="R324" s="92"/>
      <c r="S324" s="92"/>
      <c r="T324" s="93"/>
      <c r="U324" s="39"/>
      <c r="V324" s="39"/>
      <c r="W324" s="39"/>
      <c r="X324" s="39"/>
      <c r="Y324" s="39"/>
      <c r="Z324" s="39"/>
      <c r="AA324" s="39"/>
      <c r="AB324" s="39"/>
      <c r="AC324" s="39"/>
      <c r="AD324" s="39"/>
      <c r="AE324" s="39"/>
      <c r="AT324" s="18" t="s">
        <v>1907</v>
      </c>
      <c r="AU324" s="18" t="s">
        <v>80</v>
      </c>
    </row>
    <row r="325" s="2" customFormat="1" ht="24.15" customHeight="1">
      <c r="A325" s="39"/>
      <c r="B325" s="40"/>
      <c r="C325" s="228" t="s">
        <v>885</v>
      </c>
      <c r="D325" s="228" t="s">
        <v>191</v>
      </c>
      <c r="E325" s="229" t="s">
        <v>6479</v>
      </c>
      <c r="F325" s="230" t="s">
        <v>6480</v>
      </c>
      <c r="G325" s="231" t="s">
        <v>6284</v>
      </c>
      <c r="H325" s="232">
        <v>4</v>
      </c>
      <c r="I325" s="233"/>
      <c r="J325" s="234">
        <f>ROUND(I325*H325,2)</f>
        <v>0</v>
      </c>
      <c r="K325" s="235"/>
      <c r="L325" s="45"/>
      <c r="M325" s="236" t="s">
        <v>1</v>
      </c>
      <c r="N325" s="237" t="s">
        <v>38</v>
      </c>
      <c r="O325" s="92"/>
      <c r="P325" s="238">
        <f>O325*H325</f>
        <v>0</v>
      </c>
      <c r="Q325" s="238">
        <v>0</v>
      </c>
      <c r="R325" s="238">
        <f>Q325*H325</f>
        <v>0</v>
      </c>
      <c r="S325" s="238">
        <v>0</v>
      </c>
      <c r="T325" s="239">
        <f>S325*H325</f>
        <v>0</v>
      </c>
      <c r="U325" s="39"/>
      <c r="V325" s="39"/>
      <c r="W325" s="39"/>
      <c r="X325" s="39"/>
      <c r="Y325" s="39"/>
      <c r="Z325" s="39"/>
      <c r="AA325" s="39"/>
      <c r="AB325" s="39"/>
      <c r="AC325" s="39"/>
      <c r="AD325" s="39"/>
      <c r="AE325" s="39"/>
      <c r="AR325" s="240" t="s">
        <v>195</v>
      </c>
      <c r="AT325" s="240" t="s">
        <v>191</v>
      </c>
      <c r="AU325" s="240" t="s">
        <v>80</v>
      </c>
      <c r="AY325" s="18" t="s">
        <v>189</v>
      </c>
      <c r="BE325" s="241">
        <f>IF(N325="základní",J325,0)</f>
        <v>0</v>
      </c>
      <c r="BF325" s="241">
        <f>IF(N325="snížená",J325,0)</f>
        <v>0</v>
      </c>
      <c r="BG325" s="241">
        <f>IF(N325="zákl. přenesená",J325,0)</f>
        <v>0</v>
      </c>
      <c r="BH325" s="241">
        <f>IF(N325="sníž. přenesená",J325,0)</f>
        <v>0</v>
      </c>
      <c r="BI325" s="241">
        <f>IF(N325="nulová",J325,0)</f>
        <v>0</v>
      </c>
      <c r="BJ325" s="18" t="s">
        <v>80</v>
      </c>
      <c r="BK325" s="241">
        <f>ROUND(I325*H325,2)</f>
        <v>0</v>
      </c>
      <c r="BL325" s="18" t="s">
        <v>195</v>
      </c>
      <c r="BM325" s="240" t="s">
        <v>6481</v>
      </c>
    </row>
    <row r="326" s="2" customFormat="1">
      <c r="A326" s="39"/>
      <c r="B326" s="40"/>
      <c r="C326" s="41"/>
      <c r="D326" s="242" t="s">
        <v>197</v>
      </c>
      <c r="E326" s="41"/>
      <c r="F326" s="243" t="s">
        <v>6480</v>
      </c>
      <c r="G326" s="41"/>
      <c r="H326" s="41"/>
      <c r="I326" s="244"/>
      <c r="J326" s="41"/>
      <c r="K326" s="41"/>
      <c r="L326" s="45"/>
      <c r="M326" s="245"/>
      <c r="N326" s="246"/>
      <c r="O326" s="92"/>
      <c r="P326" s="92"/>
      <c r="Q326" s="92"/>
      <c r="R326" s="92"/>
      <c r="S326" s="92"/>
      <c r="T326" s="93"/>
      <c r="U326" s="39"/>
      <c r="V326" s="39"/>
      <c r="W326" s="39"/>
      <c r="X326" s="39"/>
      <c r="Y326" s="39"/>
      <c r="Z326" s="39"/>
      <c r="AA326" s="39"/>
      <c r="AB326" s="39"/>
      <c r="AC326" s="39"/>
      <c r="AD326" s="39"/>
      <c r="AE326" s="39"/>
      <c r="AT326" s="18" t="s">
        <v>197</v>
      </c>
      <c r="AU326" s="18" t="s">
        <v>80</v>
      </c>
    </row>
    <row r="327" s="2" customFormat="1">
      <c r="A327" s="39"/>
      <c r="B327" s="40"/>
      <c r="C327" s="41"/>
      <c r="D327" s="242" t="s">
        <v>1907</v>
      </c>
      <c r="E327" s="41"/>
      <c r="F327" s="303" t="s">
        <v>6286</v>
      </c>
      <c r="G327" s="41"/>
      <c r="H327" s="41"/>
      <c r="I327" s="244"/>
      <c r="J327" s="41"/>
      <c r="K327" s="41"/>
      <c r="L327" s="45"/>
      <c r="M327" s="245"/>
      <c r="N327" s="246"/>
      <c r="O327" s="92"/>
      <c r="P327" s="92"/>
      <c r="Q327" s="92"/>
      <c r="R327" s="92"/>
      <c r="S327" s="92"/>
      <c r="T327" s="93"/>
      <c r="U327" s="39"/>
      <c r="V327" s="39"/>
      <c r="W327" s="39"/>
      <c r="X327" s="39"/>
      <c r="Y327" s="39"/>
      <c r="Z327" s="39"/>
      <c r="AA327" s="39"/>
      <c r="AB327" s="39"/>
      <c r="AC327" s="39"/>
      <c r="AD327" s="39"/>
      <c r="AE327" s="39"/>
      <c r="AT327" s="18" t="s">
        <v>1907</v>
      </c>
      <c r="AU327" s="18" t="s">
        <v>80</v>
      </c>
    </row>
    <row r="328" s="2" customFormat="1" ht="24.15" customHeight="1">
      <c r="A328" s="39"/>
      <c r="B328" s="40"/>
      <c r="C328" s="228" t="s">
        <v>890</v>
      </c>
      <c r="D328" s="228" t="s">
        <v>191</v>
      </c>
      <c r="E328" s="229" t="s">
        <v>6395</v>
      </c>
      <c r="F328" s="230" t="s">
        <v>6396</v>
      </c>
      <c r="G328" s="231" t="s">
        <v>6397</v>
      </c>
      <c r="H328" s="232">
        <v>0.10000000000000001</v>
      </c>
      <c r="I328" s="233"/>
      <c r="J328" s="234">
        <f>ROUND(I328*H328,2)</f>
        <v>0</v>
      </c>
      <c r="K328" s="235"/>
      <c r="L328" s="45"/>
      <c r="M328" s="236" t="s">
        <v>1</v>
      </c>
      <c r="N328" s="237" t="s">
        <v>38</v>
      </c>
      <c r="O328" s="92"/>
      <c r="P328" s="238">
        <f>O328*H328</f>
        <v>0</v>
      </c>
      <c r="Q328" s="238">
        <v>0</v>
      </c>
      <c r="R328" s="238">
        <f>Q328*H328</f>
        <v>0</v>
      </c>
      <c r="S328" s="238">
        <v>0</v>
      </c>
      <c r="T328" s="239">
        <f>S328*H328</f>
        <v>0</v>
      </c>
      <c r="U328" s="39"/>
      <c r="V328" s="39"/>
      <c r="W328" s="39"/>
      <c r="X328" s="39"/>
      <c r="Y328" s="39"/>
      <c r="Z328" s="39"/>
      <c r="AA328" s="39"/>
      <c r="AB328" s="39"/>
      <c r="AC328" s="39"/>
      <c r="AD328" s="39"/>
      <c r="AE328" s="39"/>
      <c r="AR328" s="240" t="s">
        <v>195</v>
      </c>
      <c r="AT328" s="240" t="s">
        <v>191</v>
      </c>
      <c r="AU328" s="240" t="s">
        <v>80</v>
      </c>
      <c r="AY328" s="18" t="s">
        <v>189</v>
      </c>
      <c r="BE328" s="241">
        <f>IF(N328="základní",J328,0)</f>
        <v>0</v>
      </c>
      <c r="BF328" s="241">
        <f>IF(N328="snížená",J328,0)</f>
        <v>0</v>
      </c>
      <c r="BG328" s="241">
        <f>IF(N328="zákl. přenesená",J328,0)</f>
        <v>0</v>
      </c>
      <c r="BH328" s="241">
        <f>IF(N328="sníž. přenesená",J328,0)</f>
        <v>0</v>
      </c>
      <c r="BI328" s="241">
        <f>IF(N328="nulová",J328,0)</f>
        <v>0</v>
      </c>
      <c r="BJ328" s="18" t="s">
        <v>80</v>
      </c>
      <c r="BK328" s="241">
        <f>ROUND(I328*H328,2)</f>
        <v>0</v>
      </c>
      <c r="BL328" s="18" t="s">
        <v>195</v>
      </c>
      <c r="BM328" s="240" t="s">
        <v>6482</v>
      </c>
    </row>
    <row r="329" s="2" customFormat="1">
      <c r="A329" s="39"/>
      <c r="B329" s="40"/>
      <c r="C329" s="41"/>
      <c r="D329" s="242" t="s">
        <v>197</v>
      </c>
      <c r="E329" s="41"/>
      <c r="F329" s="243" t="s">
        <v>6396</v>
      </c>
      <c r="G329" s="41"/>
      <c r="H329" s="41"/>
      <c r="I329" s="244"/>
      <c r="J329" s="41"/>
      <c r="K329" s="41"/>
      <c r="L329" s="45"/>
      <c r="M329" s="245"/>
      <c r="N329" s="246"/>
      <c r="O329" s="92"/>
      <c r="P329" s="92"/>
      <c r="Q329" s="92"/>
      <c r="R329" s="92"/>
      <c r="S329" s="92"/>
      <c r="T329" s="93"/>
      <c r="U329" s="39"/>
      <c r="V329" s="39"/>
      <c r="W329" s="39"/>
      <c r="X329" s="39"/>
      <c r="Y329" s="39"/>
      <c r="Z329" s="39"/>
      <c r="AA329" s="39"/>
      <c r="AB329" s="39"/>
      <c r="AC329" s="39"/>
      <c r="AD329" s="39"/>
      <c r="AE329" s="39"/>
      <c r="AT329" s="18" t="s">
        <v>197</v>
      </c>
      <c r="AU329" s="18" t="s">
        <v>80</v>
      </c>
    </row>
    <row r="330" s="2" customFormat="1">
      <c r="A330" s="39"/>
      <c r="B330" s="40"/>
      <c r="C330" s="41"/>
      <c r="D330" s="242" t="s">
        <v>1907</v>
      </c>
      <c r="E330" s="41"/>
      <c r="F330" s="303" t="s">
        <v>6286</v>
      </c>
      <c r="G330" s="41"/>
      <c r="H330" s="41"/>
      <c r="I330" s="244"/>
      <c r="J330" s="41"/>
      <c r="K330" s="41"/>
      <c r="L330" s="45"/>
      <c r="M330" s="245"/>
      <c r="N330" s="246"/>
      <c r="O330" s="92"/>
      <c r="P330" s="92"/>
      <c r="Q330" s="92"/>
      <c r="R330" s="92"/>
      <c r="S330" s="92"/>
      <c r="T330" s="93"/>
      <c r="U330" s="39"/>
      <c r="V330" s="39"/>
      <c r="W330" s="39"/>
      <c r="X330" s="39"/>
      <c r="Y330" s="39"/>
      <c r="Z330" s="39"/>
      <c r="AA330" s="39"/>
      <c r="AB330" s="39"/>
      <c r="AC330" s="39"/>
      <c r="AD330" s="39"/>
      <c r="AE330" s="39"/>
      <c r="AT330" s="18" t="s">
        <v>1907</v>
      </c>
      <c r="AU330" s="18" t="s">
        <v>80</v>
      </c>
    </row>
    <row r="331" s="2" customFormat="1" ht="24.15" customHeight="1">
      <c r="A331" s="39"/>
      <c r="B331" s="40"/>
      <c r="C331" s="228" t="s">
        <v>898</v>
      </c>
      <c r="D331" s="228" t="s">
        <v>191</v>
      </c>
      <c r="E331" s="229" t="s">
        <v>6399</v>
      </c>
      <c r="F331" s="230" t="s">
        <v>6400</v>
      </c>
      <c r="G331" s="231" t="s">
        <v>6284</v>
      </c>
      <c r="H331" s="232">
        <v>2</v>
      </c>
      <c r="I331" s="233"/>
      <c r="J331" s="234">
        <f>ROUND(I331*H331,2)</f>
        <v>0</v>
      </c>
      <c r="K331" s="235"/>
      <c r="L331" s="45"/>
      <c r="M331" s="236" t="s">
        <v>1</v>
      </c>
      <c r="N331" s="237" t="s">
        <v>38</v>
      </c>
      <c r="O331" s="92"/>
      <c r="P331" s="238">
        <f>O331*H331</f>
        <v>0</v>
      </c>
      <c r="Q331" s="238">
        <v>0</v>
      </c>
      <c r="R331" s="238">
        <f>Q331*H331</f>
        <v>0</v>
      </c>
      <c r="S331" s="238">
        <v>0</v>
      </c>
      <c r="T331" s="239">
        <f>S331*H331</f>
        <v>0</v>
      </c>
      <c r="U331" s="39"/>
      <c r="V331" s="39"/>
      <c r="W331" s="39"/>
      <c r="X331" s="39"/>
      <c r="Y331" s="39"/>
      <c r="Z331" s="39"/>
      <c r="AA331" s="39"/>
      <c r="AB331" s="39"/>
      <c r="AC331" s="39"/>
      <c r="AD331" s="39"/>
      <c r="AE331" s="39"/>
      <c r="AR331" s="240" t="s">
        <v>195</v>
      </c>
      <c r="AT331" s="240" t="s">
        <v>191</v>
      </c>
      <c r="AU331" s="240" t="s">
        <v>80</v>
      </c>
      <c r="AY331" s="18" t="s">
        <v>189</v>
      </c>
      <c r="BE331" s="241">
        <f>IF(N331="základní",J331,0)</f>
        <v>0</v>
      </c>
      <c r="BF331" s="241">
        <f>IF(N331="snížená",J331,0)</f>
        <v>0</v>
      </c>
      <c r="BG331" s="241">
        <f>IF(N331="zákl. přenesená",J331,0)</f>
        <v>0</v>
      </c>
      <c r="BH331" s="241">
        <f>IF(N331="sníž. přenesená",J331,0)</f>
        <v>0</v>
      </c>
      <c r="BI331" s="241">
        <f>IF(N331="nulová",J331,0)</f>
        <v>0</v>
      </c>
      <c r="BJ331" s="18" t="s">
        <v>80</v>
      </c>
      <c r="BK331" s="241">
        <f>ROUND(I331*H331,2)</f>
        <v>0</v>
      </c>
      <c r="BL331" s="18" t="s">
        <v>195</v>
      </c>
      <c r="BM331" s="240" t="s">
        <v>6483</v>
      </c>
    </row>
    <row r="332" s="2" customFormat="1">
      <c r="A332" s="39"/>
      <c r="B332" s="40"/>
      <c r="C332" s="41"/>
      <c r="D332" s="242" t="s">
        <v>197</v>
      </c>
      <c r="E332" s="41"/>
      <c r="F332" s="243" t="s">
        <v>6400</v>
      </c>
      <c r="G332" s="41"/>
      <c r="H332" s="41"/>
      <c r="I332" s="244"/>
      <c r="J332" s="41"/>
      <c r="K332" s="41"/>
      <c r="L332" s="45"/>
      <c r="M332" s="245"/>
      <c r="N332" s="246"/>
      <c r="O332" s="92"/>
      <c r="P332" s="92"/>
      <c r="Q332" s="92"/>
      <c r="R332" s="92"/>
      <c r="S332" s="92"/>
      <c r="T332" s="93"/>
      <c r="U332" s="39"/>
      <c r="V332" s="39"/>
      <c r="W332" s="39"/>
      <c r="X332" s="39"/>
      <c r="Y332" s="39"/>
      <c r="Z332" s="39"/>
      <c r="AA332" s="39"/>
      <c r="AB332" s="39"/>
      <c r="AC332" s="39"/>
      <c r="AD332" s="39"/>
      <c r="AE332" s="39"/>
      <c r="AT332" s="18" t="s">
        <v>197</v>
      </c>
      <c r="AU332" s="18" t="s">
        <v>80</v>
      </c>
    </row>
    <row r="333" s="2" customFormat="1">
      <c r="A333" s="39"/>
      <c r="B333" s="40"/>
      <c r="C333" s="41"/>
      <c r="D333" s="242" t="s">
        <v>1907</v>
      </c>
      <c r="E333" s="41"/>
      <c r="F333" s="303" t="s">
        <v>6286</v>
      </c>
      <c r="G333" s="41"/>
      <c r="H333" s="41"/>
      <c r="I333" s="244"/>
      <c r="J333" s="41"/>
      <c r="K333" s="41"/>
      <c r="L333" s="45"/>
      <c r="M333" s="245"/>
      <c r="N333" s="246"/>
      <c r="O333" s="92"/>
      <c r="P333" s="92"/>
      <c r="Q333" s="92"/>
      <c r="R333" s="92"/>
      <c r="S333" s="92"/>
      <c r="T333" s="93"/>
      <c r="U333" s="39"/>
      <c r="V333" s="39"/>
      <c r="W333" s="39"/>
      <c r="X333" s="39"/>
      <c r="Y333" s="39"/>
      <c r="Z333" s="39"/>
      <c r="AA333" s="39"/>
      <c r="AB333" s="39"/>
      <c r="AC333" s="39"/>
      <c r="AD333" s="39"/>
      <c r="AE333" s="39"/>
      <c r="AT333" s="18" t="s">
        <v>1907</v>
      </c>
      <c r="AU333" s="18" t="s">
        <v>80</v>
      </c>
    </row>
    <row r="334" s="2" customFormat="1" ht="24.15" customHeight="1">
      <c r="A334" s="39"/>
      <c r="B334" s="40"/>
      <c r="C334" s="228" t="s">
        <v>903</v>
      </c>
      <c r="D334" s="228" t="s">
        <v>191</v>
      </c>
      <c r="E334" s="229" t="s">
        <v>6402</v>
      </c>
      <c r="F334" s="230" t="s">
        <v>6403</v>
      </c>
      <c r="G334" s="231" t="s">
        <v>6284</v>
      </c>
      <c r="H334" s="232">
        <v>3</v>
      </c>
      <c r="I334" s="233"/>
      <c r="J334" s="234">
        <f>ROUND(I334*H334,2)</f>
        <v>0</v>
      </c>
      <c r="K334" s="235"/>
      <c r="L334" s="45"/>
      <c r="M334" s="236" t="s">
        <v>1</v>
      </c>
      <c r="N334" s="237" t="s">
        <v>38</v>
      </c>
      <c r="O334" s="92"/>
      <c r="P334" s="238">
        <f>O334*H334</f>
        <v>0</v>
      </c>
      <c r="Q334" s="238">
        <v>0</v>
      </c>
      <c r="R334" s="238">
        <f>Q334*H334</f>
        <v>0</v>
      </c>
      <c r="S334" s="238">
        <v>0</v>
      </c>
      <c r="T334" s="239">
        <f>S334*H334</f>
        <v>0</v>
      </c>
      <c r="U334" s="39"/>
      <c r="V334" s="39"/>
      <c r="W334" s="39"/>
      <c r="X334" s="39"/>
      <c r="Y334" s="39"/>
      <c r="Z334" s="39"/>
      <c r="AA334" s="39"/>
      <c r="AB334" s="39"/>
      <c r="AC334" s="39"/>
      <c r="AD334" s="39"/>
      <c r="AE334" s="39"/>
      <c r="AR334" s="240" t="s">
        <v>195</v>
      </c>
      <c r="AT334" s="240" t="s">
        <v>191</v>
      </c>
      <c r="AU334" s="240" t="s">
        <v>80</v>
      </c>
      <c r="AY334" s="18" t="s">
        <v>189</v>
      </c>
      <c r="BE334" s="241">
        <f>IF(N334="základní",J334,0)</f>
        <v>0</v>
      </c>
      <c r="BF334" s="241">
        <f>IF(N334="snížená",J334,0)</f>
        <v>0</v>
      </c>
      <c r="BG334" s="241">
        <f>IF(N334="zákl. přenesená",J334,0)</f>
        <v>0</v>
      </c>
      <c r="BH334" s="241">
        <f>IF(N334="sníž. přenesená",J334,0)</f>
        <v>0</v>
      </c>
      <c r="BI334" s="241">
        <f>IF(N334="nulová",J334,0)</f>
        <v>0</v>
      </c>
      <c r="BJ334" s="18" t="s">
        <v>80</v>
      </c>
      <c r="BK334" s="241">
        <f>ROUND(I334*H334,2)</f>
        <v>0</v>
      </c>
      <c r="BL334" s="18" t="s">
        <v>195</v>
      </c>
      <c r="BM334" s="240" t="s">
        <v>6484</v>
      </c>
    </row>
    <row r="335" s="2" customFormat="1">
      <c r="A335" s="39"/>
      <c r="B335" s="40"/>
      <c r="C335" s="41"/>
      <c r="D335" s="242" t="s">
        <v>197</v>
      </c>
      <c r="E335" s="41"/>
      <c r="F335" s="243" t="s">
        <v>6403</v>
      </c>
      <c r="G335" s="41"/>
      <c r="H335" s="41"/>
      <c r="I335" s="244"/>
      <c r="J335" s="41"/>
      <c r="K335" s="41"/>
      <c r="L335" s="45"/>
      <c r="M335" s="245"/>
      <c r="N335" s="246"/>
      <c r="O335" s="92"/>
      <c r="P335" s="92"/>
      <c r="Q335" s="92"/>
      <c r="R335" s="92"/>
      <c r="S335" s="92"/>
      <c r="T335" s="93"/>
      <c r="U335" s="39"/>
      <c r="V335" s="39"/>
      <c r="W335" s="39"/>
      <c r="X335" s="39"/>
      <c r="Y335" s="39"/>
      <c r="Z335" s="39"/>
      <c r="AA335" s="39"/>
      <c r="AB335" s="39"/>
      <c r="AC335" s="39"/>
      <c r="AD335" s="39"/>
      <c r="AE335" s="39"/>
      <c r="AT335" s="18" t="s">
        <v>197</v>
      </c>
      <c r="AU335" s="18" t="s">
        <v>80</v>
      </c>
    </row>
    <row r="336" s="2" customFormat="1">
      <c r="A336" s="39"/>
      <c r="B336" s="40"/>
      <c r="C336" s="41"/>
      <c r="D336" s="242" t="s">
        <v>1907</v>
      </c>
      <c r="E336" s="41"/>
      <c r="F336" s="303" t="s">
        <v>6286</v>
      </c>
      <c r="G336" s="41"/>
      <c r="H336" s="41"/>
      <c r="I336" s="244"/>
      <c r="J336" s="41"/>
      <c r="K336" s="41"/>
      <c r="L336" s="45"/>
      <c r="M336" s="245"/>
      <c r="N336" s="246"/>
      <c r="O336" s="92"/>
      <c r="P336" s="92"/>
      <c r="Q336" s="92"/>
      <c r="R336" s="92"/>
      <c r="S336" s="92"/>
      <c r="T336" s="93"/>
      <c r="U336" s="39"/>
      <c r="V336" s="39"/>
      <c r="W336" s="39"/>
      <c r="X336" s="39"/>
      <c r="Y336" s="39"/>
      <c r="Z336" s="39"/>
      <c r="AA336" s="39"/>
      <c r="AB336" s="39"/>
      <c r="AC336" s="39"/>
      <c r="AD336" s="39"/>
      <c r="AE336" s="39"/>
      <c r="AT336" s="18" t="s">
        <v>1907</v>
      </c>
      <c r="AU336" s="18" t="s">
        <v>80</v>
      </c>
    </row>
    <row r="337" s="2" customFormat="1" ht="24.15" customHeight="1">
      <c r="A337" s="39"/>
      <c r="B337" s="40"/>
      <c r="C337" s="228" t="s">
        <v>911</v>
      </c>
      <c r="D337" s="228" t="s">
        <v>191</v>
      </c>
      <c r="E337" s="229" t="s">
        <v>6485</v>
      </c>
      <c r="F337" s="230" t="s">
        <v>6486</v>
      </c>
      <c r="G337" s="231" t="s">
        <v>273</v>
      </c>
      <c r="H337" s="232">
        <v>61.600000000000001</v>
      </c>
      <c r="I337" s="233"/>
      <c r="J337" s="234">
        <f>ROUND(I337*H337,2)</f>
        <v>0</v>
      </c>
      <c r="K337" s="235"/>
      <c r="L337" s="45"/>
      <c r="M337" s="236" t="s">
        <v>1</v>
      </c>
      <c r="N337" s="237" t="s">
        <v>38</v>
      </c>
      <c r="O337" s="92"/>
      <c r="P337" s="238">
        <f>O337*H337</f>
        <v>0</v>
      </c>
      <c r="Q337" s="238">
        <v>0</v>
      </c>
      <c r="R337" s="238">
        <f>Q337*H337</f>
        <v>0</v>
      </c>
      <c r="S337" s="238">
        <v>0</v>
      </c>
      <c r="T337" s="239">
        <f>S337*H337</f>
        <v>0</v>
      </c>
      <c r="U337" s="39"/>
      <c r="V337" s="39"/>
      <c r="W337" s="39"/>
      <c r="X337" s="39"/>
      <c r="Y337" s="39"/>
      <c r="Z337" s="39"/>
      <c r="AA337" s="39"/>
      <c r="AB337" s="39"/>
      <c r="AC337" s="39"/>
      <c r="AD337" s="39"/>
      <c r="AE337" s="39"/>
      <c r="AR337" s="240" t="s">
        <v>195</v>
      </c>
      <c r="AT337" s="240" t="s">
        <v>191</v>
      </c>
      <c r="AU337" s="240" t="s">
        <v>80</v>
      </c>
      <c r="AY337" s="18" t="s">
        <v>189</v>
      </c>
      <c r="BE337" s="241">
        <f>IF(N337="základní",J337,0)</f>
        <v>0</v>
      </c>
      <c r="BF337" s="241">
        <f>IF(N337="snížená",J337,0)</f>
        <v>0</v>
      </c>
      <c r="BG337" s="241">
        <f>IF(N337="zákl. přenesená",J337,0)</f>
        <v>0</v>
      </c>
      <c r="BH337" s="241">
        <f>IF(N337="sníž. přenesená",J337,0)</f>
        <v>0</v>
      </c>
      <c r="BI337" s="241">
        <f>IF(N337="nulová",J337,0)</f>
        <v>0</v>
      </c>
      <c r="BJ337" s="18" t="s">
        <v>80</v>
      </c>
      <c r="BK337" s="241">
        <f>ROUND(I337*H337,2)</f>
        <v>0</v>
      </c>
      <c r="BL337" s="18" t="s">
        <v>195</v>
      </c>
      <c r="BM337" s="240" t="s">
        <v>6487</v>
      </c>
    </row>
    <row r="338" s="2" customFormat="1">
      <c r="A338" s="39"/>
      <c r="B338" s="40"/>
      <c r="C338" s="41"/>
      <c r="D338" s="242" t="s">
        <v>197</v>
      </c>
      <c r="E338" s="41"/>
      <c r="F338" s="243" t="s">
        <v>6486</v>
      </c>
      <c r="G338" s="41"/>
      <c r="H338" s="41"/>
      <c r="I338" s="244"/>
      <c r="J338" s="41"/>
      <c r="K338" s="41"/>
      <c r="L338" s="45"/>
      <c r="M338" s="245"/>
      <c r="N338" s="246"/>
      <c r="O338" s="92"/>
      <c r="P338" s="92"/>
      <c r="Q338" s="92"/>
      <c r="R338" s="92"/>
      <c r="S338" s="92"/>
      <c r="T338" s="93"/>
      <c r="U338" s="39"/>
      <c r="V338" s="39"/>
      <c r="W338" s="39"/>
      <c r="X338" s="39"/>
      <c r="Y338" s="39"/>
      <c r="Z338" s="39"/>
      <c r="AA338" s="39"/>
      <c r="AB338" s="39"/>
      <c r="AC338" s="39"/>
      <c r="AD338" s="39"/>
      <c r="AE338" s="39"/>
      <c r="AT338" s="18" t="s">
        <v>197</v>
      </c>
      <c r="AU338" s="18" t="s">
        <v>80</v>
      </c>
    </row>
    <row r="339" s="2" customFormat="1">
      <c r="A339" s="39"/>
      <c r="B339" s="40"/>
      <c r="C339" s="41"/>
      <c r="D339" s="242" t="s">
        <v>1907</v>
      </c>
      <c r="E339" s="41"/>
      <c r="F339" s="303" t="s">
        <v>6286</v>
      </c>
      <c r="G339" s="41"/>
      <c r="H339" s="41"/>
      <c r="I339" s="244"/>
      <c r="J339" s="41"/>
      <c r="K339" s="41"/>
      <c r="L339" s="45"/>
      <c r="M339" s="245"/>
      <c r="N339" s="246"/>
      <c r="O339" s="92"/>
      <c r="P339" s="92"/>
      <c r="Q339" s="92"/>
      <c r="R339" s="92"/>
      <c r="S339" s="92"/>
      <c r="T339" s="93"/>
      <c r="U339" s="39"/>
      <c r="V339" s="39"/>
      <c r="W339" s="39"/>
      <c r="X339" s="39"/>
      <c r="Y339" s="39"/>
      <c r="Z339" s="39"/>
      <c r="AA339" s="39"/>
      <c r="AB339" s="39"/>
      <c r="AC339" s="39"/>
      <c r="AD339" s="39"/>
      <c r="AE339" s="39"/>
      <c r="AT339" s="18" t="s">
        <v>1907</v>
      </c>
      <c r="AU339" s="18" t="s">
        <v>80</v>
      </c>
    </row>
    <row r="340" s="2" customFormat="1" ht="33" customHeight="1">
      <c r="A340" s="39"/>
      <c r="B340" s="40"/>
      <c r="C340" s="228" t="s">
        <v>921</v>
      </c>
      <c r="D340" s="228" t="s">
        <v>191</v>
      </c>
      <c r="E340" s="229" t="s">
        <v>6488</v>
      </c>
      <c r="F340" s="230" t="s">
        <v>6489</v>
      </c>
      <c r="G340" s="231" t="s">
        <v>6284</v>
      </c>
      <c r="H340" s="232">
        <v>18</v>
      </c>
      <c r="I340" s="233"/>
      <c r="J340" s="234">
        <f>ROUND(I340*H340,2)</f>
        <v>0</v>
      </c>
      <c r="K340" s="235"/>
      <c r="L340" s="45"/>
      <c r="M340" s="236" t="s">
        <v>1</v>
      </c>
      <c r="N340" s="237" t="s">
        <v>38</v>
      </c>
      <c r="O340" s="92"/>
      <c r="P340" s="238">
        <f>O340*H340</f>
        <v>0</v>
      </c>
      <c r="Q340" s="238">
        <v>0</v>
      </c>
      <c r="R340" s="238">
        <f>Q340*H340</f>
        <v>0</v>
      </c>
      <c r="S340" s="238">
        <v>0</v>
      </c>
      <c r="T340" s="239">
        <f>S340*H340</f>
        <v>0</v>
      </c>
      <c r="U340" s="39"/>
      <c r="V340" s="39"/>
      <c r="W340" s="39"/>
      <c r="X340" s="39"/>
      <c r="Y340" s="39"/>
      <c r="Z340" s="39"/>
      <c r="AA340" s="39"/>
      <c r="AB340" s="39"/>
      <c r="AC340" s="39"/>
      <c r="AD340" s="39"/>
      <c r="AE340" s="39"/>
      <c r="AR340" s="240" t="s">
        <v>195</v>
      </c>
      <c r="AT340" s="240" t="s">
        <v>191</v>
      </c>
      <c r="AU340" s="240" t="s">
        <v>80</v>
      </c>
      <c r="AY340" s="18" t="s">
        <v>189</v>
      </c>
      <c r="BE340" s="241">
        <f>IF(N340="základní",J340,0)</f>
        <v>0</v>
      </c>
      <c r="BF340" s="241">
        <f>IF(N340="snížená",J340,0)</f>
        <v>0</v>
      </c>
      <c r="BG340" s="241">
        <f>IF(N340="zákl. přenesená",J340,0)</f>
        <v>0</v>
      </c>
      <c r="BH340" s="241">
        <f>IF(N340="sníž. přenesená",J340,0)</f>
        <v>0</v>
      </c>
      <c r="BI340" s="241">
        <f>IF(N340="nulová",J340,0)</f>
        <v>0</v>
      </c>
      <c r="BJ340" s="18" t="s">
        <v>80</v>
      </c>
      <c r="BK340" s="241">
        <f>ROUND(I340*H340,2)</f>
        <v>0</v>
      </c>
      <c r="BL340" s="18" t="s">
        <v>195</v>
      </c>
      <c r="BM340" s="240" t="s">
        <v>6490</v>
      </c>
    </row>
    <row r="341" s="2" customFormat="1">
      <c r="A341" s="39"/>
      <c r="B341" s="40"/>
      <c r="C341" s="41"/>
      <c r="D341" s="242" t="s">
        <v>197</v>
      </c>
      <c r="E341" s="41"/>
      <c r="F341" s="243" t="s">
        <v>6489</v>
      </c>
      <c r="G341" s="41"/>
      <c r="H341" s="41"/>
      <c r="I341" s="244"/>
      <c r="J341" s="41"/>
      <c r="K341" s="41"/>
      <c r="L341" s="45"/>
      <c r="M341" s="245"/>
      <c r="N341" s="246"/>
      <c r="O341" s="92"/>
      <c r="P341" s="92"/>
      <c r="Q341" s="92"/>
      <c r="R341" s="92"/>
      <c r="S341" s="92"/>
      <c r="T341" s="93"/>
      <c r="U341" s="39"/>
      <c r="V341" s="39"/>
      <c r="W341" s="39"/>
      <c r="X341" s="39"/>
      <c r="Y341" s="39"/>
      <c r="Z341" s="39"/>
      <c r="AA341" s="39"/>
      <c r="AB341" s="39"/>
      <c r="AC341" s="39"/>
      <c r="AD341" s="39"/>
      <c r="AE341" s="39"/>
      <c r="AT341" s="18" t="s">
        <v>197</v>
      </c>
      <c r="AU341" s="18" t="s">
        <v>80</v>
      </c>
    </row>
    <row r="342" s="2" customFormat="1">
      <c r="A342" s="39"/>
      <c r="B342" s="40"/>
      <c r="C342" s="41"/>
      <c r="D342" s="242" t="s">
        <v>1907</v>
      </c>
      <c r="E342" s="41"/>
      <c r="F342" s="303" t="s">
        <v>6286</v>
      </c>
      <c r="G342" s="41"/>
      <c r="H342" s="41"/>
      <c r="I342" s="244"/>
      <c r="J342" s="41"/>
      <c r="K342" s="41"/>
      <c r="L342" s="45"/>
      <c r="M342" s="245"/>
      <c r="N342" s="246"/>
      <c r="O342" s="92"/>
      <c r="P342" s="92"/>
      <c r="Q342" s="92"/>
      <c r="R342" s="92"/>
      <c r="S342" s="92"/>
      <c r="T342" s="93"/>
      <c r="U342" s="39"/>
      <c r="V342" s="39"/>
      <c r="W342" s="39"/>
      <c r="X342" s="39"/>
      <c r="Y342" s="39"/>
      <c r="Z342" s="39"/>
      <c r="AA342" s="39"/>
      <c r="AB342" s="39"/>
      <c r="AC342" s="39"/>
      <c r="AD342" s="39"/>
      <c r="AE342" s="39"/>
      <c r="AT342" s="18" t="s">
        <v>1907</v>
      </c>
      <c r="AU342" s="18" t="s">
        <v>80</v>
      </c>
    </row>
    <row r="343" s="2" customFormat="1" ht="24.15" customHeight="1">
      <c r="A343" s="39"/>
      <c r="B343" s="40"/>
      <c r="C343" s="228" t="s">
        <v>951</v>
      </c>
      <c r="D343" s="228" t="s">
        <v>191</v>
      </c>
      <c r="E343" s="229" t="s">
        <v>6491</v>
      </c>
      <c r="F343" s="230" t="s">
        <v>6492</v>
      </c>
      <c r="G343" s="231" t="s">
        <v>6440</v>
      </c>
      <c r="H343" s="232">
        <v>1</v>
      </c>
      <c r="I343" s="233"/>
      <c r="J343" s="234">
        <f>ROUND(I343*H343,2)</f>
        <v>0</v>
      </c>
      <c r="K343" s="235"/>
      <c r="L343" s="45"/>
      <c r="M343" s="236" t="s">
        <v>1</v>
      </c>
      <c r="N343" s="237" t="s">
        <v>38</v>
      </c>
      <c r="O343" s="92"/>
      <c r="P343" s="238">
        <f>O343*H343</f>
        <v>0</v>
      </c>
      <c r="Q343" s="238">
        <v>0</v>
      </c>
      <c r="R343" s="238">
        <f>Q343*H343</f>
        <v>0</v>
      </c>
      <c r="S343" s="238">
        <v>0</v>
      </c>
      <c r="T343" s="239">
        <f>S343*H343</f>
        <v>0</v>
      </c>
      <c r="U343" s="39"/>
      <c r="V343" s="39"/>
      <c r="W343" s="39"/>
      <c r="X343" s="39"/>
      <c r="Y343" s="39"/>
      <c r="Z343" s="39"/>
      <c r="AA343" s="39"/>
      <c r="AB343" s="39"/>
      <c r="AC343" s="39"/>
      <c r="AD343" s="39"/>
      <c r="AE343" s="39"/>
      <c r="AR343" s="240" t="s">
        <v>195</v>
      </c>
      <c r="AT343" s="240" t="s">
        <v>191</v>
      </c>
      <c r="AU343" s="240" t="s">
        <v>80</v>
      </c>
      <c r="AY343" s="18" t="s">
        <v>189</v>
      </c>
      <c r="BE343" s="241">
        <f>IF(N343="základní",J343,0)</f>
        <v>0</v>
      </c>
      <c r="BF343" s="241">
        <f>IF(N343="snížená",J343,0)</f>
        <v>0</v>
      </c>
      <c r="BG343" s="241">
        <f>IF(N343="zákl. přenesená",J343,0)</f>
        <v>0</v>
      </c>
      <c r="BH343" s="241">
        <f>IF(N343="sníž. přenesená",J343,0)</f>
        <v>0</v>
      </c>
      <c r="BI343" s="241">
        <f>IF(N343="nulová",J343,0)</f>
        <v>0</v>
      </c>
      <c r="BJ343" s="18" t="s">
        <v>80</v>
      </c>
      <c r="BK343" s="241">
        <f>ROUND(I343*H343,2)</f>
        <v>0</v>
      </c>
      <c r="BL343" s="18" t="s">
        <v>195</v>
      </c>
      <c r="BM343" s="240" t="s">
        <v>6493</v>
      </c>
    </row>
    <row r="344" s="2" customFormat="1">
      <c r="A344" s="39"/>
      <c r="B344" s="40"/>
      <c r="C344" s="41"/>
      <c r="D344" s="242" t="s">
        <v>197</v>
      </c>
      <c r="E344" s="41"/>
      <c r="F344" s="243" t="s">
        <v>6492</v>
      </c>
      <c r="G344" s="41"/>
      <c r="H344" s="41"/>
      <c r="I344" s="244"/>
      <c r="J344" s="41"/>
      <c r="K344" s="41"/>
      <c r="L344" s="45"/>
      <c r="M344" s="245"/>
      <c r="N344" s="246"/>
      <c r="O344" s="92"/>
      <c r="P344" s="92"/>
      <c r="Q344" s="92"/>
      <c r="R344" s="92"/>
      <c r="S344" s="92"/>
      <c r="T344" s="93"/>
      <c r="U344" s="39"/>
      <c r="V344" s="39"/>
      <c r="W344" s="39"/>
      <c r="X344" s="39"/>
      <c r="Y344" s="39"/>
      <c r="Z344" s="39"/>
      <c r="AA344" s="39"/>
      <c r="AB344" s="39"/>
      <c r="AC344" s="39"/>
      <c r="AD344" s="39"/>
      <c r="AE344" s="39"/>
      <c r="AT344" s="18" t="s">
        <v>197</v>
      </c>
      <c r="AU344" s="18" t="s">
        <v>80</v>
      </c>
    </row>
    <row r="345" s="2" customFormat="1">
      <c r="A345" s="39"/>
      <c r="B345" s="40"/>
      <c r="C345" s="41"/>
      <c r="D345" s="242" t="s">
        <v>1907</v>
      </c>
      <c r="E345" s="41"/>
      <c r="F345" s="303" t="s">
        <v>6286</v>
      </c>
      <c r="G345" s="41"/>
      <c r="H345" s="41"/>
      <c r="I345" s="244"/>
      <c r="J345" s="41"/>
      <c r="K345" s="41"/>
      <c r="L345" s="45"/>
      <c r="M345" s="245"/>
      <c r="N345" s="246"/>
      <c r="O345" s="92"/>
      <c r="P345" s="92"/>
      <c r="Q345" s="92"/>
      <c r="R345" s="92"/>
      <c r="S345" s="92"/>
      <c r="T345" s="93"/>
      <c r="U345" s="39"/>
      <c r="V345" s="39"/>
      <c r="W345" s="39"/>
      <c r="X345" s="39"/>
      <c r="Y345" s="39"/>
      <c r="Z345" s="39"/>
      <c r="AA345" s="39"/>
      <c r="AB345" s="39"/>
      <c r="AC345" s="39"/>
      <c r="AD345" s="39"/>
      <c r="AE345" s="39"/>
      <c r="AT345" s="18" t="s">
        <v>1907</v>
      </c>
      <c r="AU345" s="18" t="s">
        <v>80</v>
      </c>
    </row>
    <row r="346" s="2" customFormat="1" ht="24.15" customHeight="1">
      <c r="A346" s="39"/>
      <c r="B346" s="40"/>
      <c r="C346" s="228" t="s">
        <v>957</v>
      </c>
      <c r="D346" s="228" t="s">
        <v>191</v>
      </c>
      <c r="E346" s="229" t="s">
        <v>6494</v>
      </c>
      <c r="F346" s="230" t="s">
        <v>6495</v>
      </c>
      <c r="G346" s="231" t="s">
        <v>6440</v>
      </c>
      <c r="H346" s="232">
        <v>1</v>
      </c>
      <c r="I346" s="233"/>
      <c r="J346" s="234">
        <f>ROUND(I346*H346,2)</f>
        <v>0</v>
      </c>
      <c r="K346" s="235"/>
      <c r="L346" s="45"/>
      <c r="M346" s="236" t="s">
        <v>1</v>
      </c>
      <c r="N346" s="237" t="s">
        <v>38</v>
      </c>
      <c r="O346" s="92"/>
      <c r="P346" s="238">
        <f>O346*H346</f>
        <v>0</v>
      </c>
      <c r="Q346" s="238">
        <v>0</v>
      </c>
      <c r="R346" s="238">
        <f>Q346*H346</f>
        <v>0</v>
      </c>
      <c r="S346" s="238">
        <v>0</v>
      </c>
      <c r="T346" s="239">
        <f>S346*H346</f>
        <v>0</v>
      </c>
      <c r="U346" s="39"/>
      <c r="V346" s="39"/>
      <c r="W346" s="39"/>
      <c r="X346" s="39"/>
      <c r="Y346" s="39"/>
      <c r="Z346" s="39"/>
      <c r="AA346" s="39"/>
      <c r="AB346" s="39"/>
      <c r="AC346" s="39"/>
      <c r="AD346" s="39"/>
      <c r="AE346" s="39"/>
      <c r="AR346" s="240" t="s">
        <v>195</v>
      </c>
      <c r="AT346" s="240" t="s">
        <v>191</v>
      </c>
      <c r="AU346" s="240" t="s">
        <v>80</v>
      </c>
      <c r="AY346" s="18" t="s">
        <v>189</v>
      </c>
      <c r="BE346" s="241">
        <f>IF(N346="základní",J346,0)</f>
        <v>0</v>
      </c>
      <c r="BF346" s="241">
        <f>IF(N346="snížená",J346,0)</f>
        <v>0</v>
      </c>
      <c r="BG346" s="241">
        <f>IF(N346="zákl. přenesená",J346,0)</f>
        <v>0</v>
      </c>
      <c r="BH346" s="241">
        <f>IF(N346="sníž. přenesená",J346,0)</f>
        <v>0</v>
      </c>
      <c r="BI346" s="241">
        <f>IF(N346="nulová",J346,0)</f>
        <v>0</v>
      </c>
      <c r="BJ346" s="18" t="s">
        <v>80</v>
      </c>
      <c r="BK346" s="241">
        <f>ROUND(I346*H346,2)</f>
        <v>0</v>
      </c>
      <c r="BL346" s="18" t="s">
        <v>195</v>
      </c>
      <c r="BM346" s="240" t="s">
        <v>6496</v>
      </c>
    </row>
    <row r="347" s="2" customFormat="1">
      <c r="A347" s="39"/>
      <c r="B347" s="40"/>
      <c r="C347" s="41"/>
      <c r="D347" s="242" t="s">
        <v>197</v>
      </c>
      <c r="E347" s="41"/>
      <c r="F347" s="243" t="s">
        <v>6495</v>
      </c>
      <c r="G347" s="41"/>
      <c r="H347" s="41"/>
      <c r="I347" s="244"/>
      <c r="J347" s="41"/>
      <c r="K347" s="41"/>
      <c r="L347" s="45"/>
      <c r="M347" s="245"/>
      <c r="N347" s="246"/>
      <c r="O347" s="92"/>
      <c r="P347" s="92"/>
      <c r="Q347" s="92"/>
      <c r="R347" s="92"/>
      <c r="S347" s="92"/>
      <c r="T347" s="93"/>
      <c r="U347" s="39"/>
      <c r="V347" s="39"/>
      <c r="W347" s="39"/>
      <c r="X347" s="39"/>
      <c r="Y347" s="39"/>
      <c r="Z347" s="39"/>
      <c r="AA347" s="39"/>
      <c r="AB347" s="39"/>
      <c r="AC347" s="39"/>
      <c r="AD347" s="39"/>
      <c r="AE347" s="39"/>
      <c r="AT347" s="18" t="s">
        <v>197</v>
      </c>
      <c r="AU347" s="18" t="s">
        <v>80</v>
      </c>
    </row>
    <row r="348" s="2" customFormat="1">
      <c r="A348" s="39"/>
      <c r="B348" s="40"/>
      <c r="C348" s="41"/>
      <c r="D348" s="242" t="s">
        <v>1907</v>
      </c>
      <c r="E348" s="41"/>
      <c r="F348" s="303" t="s">
        <v>6286</v>
      </c>
      <c r="G348" s="41"/>
      <c r="H348" s="41"/>
      <c r="I348" s="244"/>
      <c r="J348" s="41"/>
      <c r="K348" s="41"/>
      <c r="L348" s="45"/>
      <c r="M348" s="245"/>
      <c r="N348" s="246"/>
      <c r="O348" s="92"/>
      <c r="P348" s="92"/>
      <c r="Q348" s="92"/>
      <c r="R348" s="92"/>
      <c r="S348" s="92"/>
      <c r="T348" s="93"/>
      <c r="U348" s="39"/>
      <c r="V348" s="39"/>
      <c r="W348" s="39"/>
      <c r="X348" s="39"/>
      <c r="Y348" s="39"/>
      <c r="Z348" s="39"/>
      <c r="AA348" s="39"/>
      <c r="AB348" s="39"/>
      <c r="AC348" s="39"/>
      <c r="AD348" s="39"/>
      <c r="AE348" s="39"/>
      <c r="AT348" s="18" t="s">
        <v>1907</v>
      </c>
      <c r="AU348" s="18" t="s">
        <v>80</v>
      </c>
    </row>
    <row r="349" s="12" customFormat="1" ht="25.92" customHeight="1">
      <c r="A349" s="12"/>
      <c r="B349" s="212"/>
      <c r="C349" s="213"/>
      <c r="D349" s="214" t="s">
        <v>72</v>
      </c>
      <c r="E349" s="215" t="s">
        <v>6497</v>
      </c>
      <c r="F349" s="215" t="s">
        <v>6498</v>
      </c>
      <c r="G349" s="213"/>
      <c r="H349" s="213"/>
      <c r="I349" s="216"/>
      <c r="J349" s="217">
        <f>BK349</f>
        <v>0</v>
      </c>
      <c r="K349" s="213"/>
      <c r="L349" s="218"/>
      <c r="M349" s="219"/>
      <c r="N349" s="220"/>
      <c r="O349" s="220"/>
      <c r="P349" s="221">
        <f>SUM(P350:P487)</f>
        <v>0</v>
      </c>
      <c r="Q349" s="220"/>
      <c r="R349" s="221">
        <f>SUM(R350:R487)</f>
        <v>0</v>
      </c>
      <c r="S349" s="220"/>
      <c r="T349" s="222">
        <f>SUM(T350:T487)</f>
        <v>0</v>
      </c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R349" s="223" t="s">
        <v>80</v>
      </c>
      <c r="AT349" s="224" t="s">
        <v>72</v>
      </c>
      <c r="AU349" s="224" t="s">
        <v>73</v>
      </c>
      <c r="AY349" s="223" t="s">
        <v>189</v>
      </c>
      <c r="BK349" s="225">
        <f>SUM(BK350:BK487)</f>
        <v>0</v>
      </c>
    </row>
    <row r="350" s="2" customFormat="1" ht="24.15" customHeight="1">
      <c r="A350" s="39"/>
      <c r="B350" s="40"/>
      <c r="C350" s="228" t="s">
        <v>962</v>
      </c>
      <c r="D350" s="228" t="s">
        <v>191</v>
      </c>
      <c r="E350" s="229" t="s">
        <v>6499</v>
      </c>
      <c r="F350" s="230" t="s">
        <v>6500</v>
      </c>
      <c r="G350" s="231" t="s">
        <v>6284</v>
      </c>
      <c r="H350" s="232">
        <v>1</v>
      </c>
      <c r="I350" s="233"/>
      <c r="J350" s="234">
        <f>ROUND(I350*H350,2)</f>
        <v>0</v>
      </c>
      <c r="K350" s="235"/>
      <c r="L350" s="45"/>
      <c r="M350" s="236" t="s">
        <v>1</v>
      </c>
      <c r="N350" s="237" t="s">
        <v>38</v>
      </c>
      <c r="O350" s="92"/>
      <c r="P350" s="238">
        <f>O350*H350</f>
        <v>0</v>
      </c>
      <c r="Q350" s="238">
        <v>0</v>
      </c>
      <c r="R350" s="238">
        <f>Q350*H350</f>
        <v>0</v>
      </c>
      <c r="S350" s="238">
        <v>0</v>
      </c>
      <c r="T350" s="239">
        <f>S350*H350</f>
        <v>0</v>
      </c>
      <c r="U350" s="39"/>
      <c r="V350" s="39"/>
      <c r="W350" s="39"/>
      <c r="X350" s="39"/>
      <c r="Y350" s="39"/>
      <c r="Z350" s="39"/>
      <c r="AA350" s="39"/>
      <c r="AB350" s="39"/>
      <c r="AC350" s="39"/>
      <c r="AD350" s="39"/>
      <c r="AE350" s="39"/>
      <c r="AR350" s="240" t="s">
        <v>195</v>
      </c>
      <c r="AT350" s="240" t="s">
        <v>191</v>
      </c>
      <c r="AU350" s="240" t="s">
        <v>80</v>
      </c>
      <c r="AY350" s="18" t="s">
        <v>189</v>
      </c>
      <c r="BE350" s="241">
        <f>IF(N350="základní",J350,0)</f>
        <v>0</v>
      </c>
      <c r="BF350" s="241">
        <f>IF(N350="snížená",J350,0)</f>
        <v>0</v>
      </c>
      <c r="BG350" s="241">
        <f>IF(N350="zákl. přenesená",J350,0)</f>
        <v>0</v>
      </c>
      <c r="BH350" s="241">
        <f>IF(N350="sníž. přenesená",J350,0)</f>
        <v>0</v>
      </c>
      <c r="BI350" s="241">
        <f>IF(N350="nulová",J350,0)</f>
        <v>0</v>
      </c>
      <c r="BJ350" s="18" t="s">
        <v>80</v>
      </c>
      <c r="BK350" s="241">
        <f>ROUND(I350*H350,2)</f>
        <v>0</v>
      </c>
      <c r="BL350" s="18" t="s">
        <v>195</v>
      </c>
      <c r="BM350" s="240" t="s">
        <v>6501</v>
      </c>
    </row>
    <row r="351" s="2" customFormat="1">
      <c r="A351" s="39"/>
      <c r="B351" s="40"/>
      <c r="C351" s="41"/>
      <c r="D351" s="242" t="s">
        <v>197</v>
      </c>
      <c r="E351" s="41"/>
      <c r="F351" s="243" t="s">
        <v>6500</v>
      </c>
      <c r="G351" s="41"/>
      <c r="H351" s="41"/>
      <c r="I351" s="244"/>
      <c r="J351" s="41"/>
      <c r="K351" s="41"/>
      <c r="L351" s="45"/>
      <c r="M351" s="245"/>
      <c r="N351" s="246"/>
      <c r="O351" s="92"/>
      <c r="P351" s="92"/>
      <c r="Q351" s="92"/>
      <c r="R351" s="92"/>
      <c r="S351" s="92"/>
      <c r="T351" s="93"/>
      <c r="U351" s="39"/>
      <c r="V351" s="39"/>
      <c r="W351" s="39"/>
      <c r="X351" s="39"/>
      <c r="Y351" s="39"/>
      <c r="Z351" s="39"/>
      <c r="AA351" s="39"/>
      <c r="AB351" s="39"/>
      <c r="AC351" s="39"/>
      <c r="AD351" s="39"/>
      <c r="AE351" s="39"/>
      <c r="AT351" s="18" t="s">
        <v>197</v>
      </c>
      <c r="AU351" s="18" t="s">
        <v>80</v>
      </c>
    </row>
    <row r="352" s="2" customFormat="1">
      <c r="A352" s="39"/>
      <c r="B352" s="40"/>
      <c r="C352" s="41"/>
      <c r="D352" s="242" t="s">
        <v>1907</v>
      </c>
      <c r="E352" s="41"/>
      <c r="F352" s="303" t="s">
        <v>6286</v>
      </c>
      <c r="G352" s="41"/>
      <c r="H352" s="41"/>
      <c r="I352" s="244"/>
      <c r="J352" s="41"/>
      <c r="K352" s="41"/>
      <c r="L352" s="45"/>
      <c r="M352" s="245"/>
      <c r="N352" s="246"/>
      <c r="O352" s="92"/>
      <c r="P352" s="92"/>
      <c r="Q352" s="92"/>
      <c r="R352" s="92"/>
      <c r="S352" s="92"/>
      <c r="T352" s="93"/>
      <c r="U352" s="39"/>
      <c r="V352" s="39"/>
      <c r="W352" s="39"/>
      <c r="X352" s="39"/>
      <c r="Y352" s="39"/>
      <c r="Z352" s="39"/>
      <c r="AA352" s="39"/>
      <c r="AB352" s="39"/>
      <c r="AC352" s="39"/>
      <c r="AD352" s="39"/>
      <c r="AE352" s="39"/>
      <c r="AT352" s="18" t="s">
        <v>1907</v>
      </c>
      <c r="AU352" s="18" t="s">
        <v>80</v>
      </c>
    </row>
    <row r="353" s="2" customFormat="1" ht="33" customHeight="1">
      <c r="A353" s="39"/>
      <c r="B353" s="40"/>
      <c r="C353" s="228" t="s">
        <v>967</v>
      </c>
      <c r="D353" s="228" t="s">
        <v>191</v>
      </c>
      <c r="E353" s="229" t="s">
        <v>6502</v>
      </c>
      <c r="F353" s="230" t="s">
        <v>6503</v>
      </c>
      <c r="G353" s="231" t="s">
        <v>6284</v>
      </c>
      <c r="H353" s="232">
        <v>1</v>
      </c>
      <c r="I353" s="233"/>
      <c r="J353" s="234">
        <f>ROUND(I353*H353,2)</f>
        <v>0</v>
      </c>
      <c r="K353" s="235"/>
      <c r="L353" s="45"/>
      <c r="M353" s="236" t="s">
        <v>1</v>
      </c>
      <c r="N353" s="237" t="s">
        <v>38</v>
      </c>
      <c r="O353" s="92"/>
      <c r="P353" s="238">
        <f>O353*H353</f>
        <v>0</v>
      </c>
      <c r="Q353" s="238">
        <v>0</v>
      </c>
      <c r="R353" s="238">
        <f>Q353*H353</f>
        <v>0</v>
      </c>
      <c r="S353" s="238">
        <v>0</v>
      </c>
      <c r="T353" s="239">
        <f>S353*H353</f>
        <v>0</v>
      </c>
      <c r="U353" s="39"/>
      <c r="V353" s="39"/>
      <c r="W353" s="39"/>
      <c r="X353" s="39"/>
      <c r="Y353" s="39"/>
      <c r="Z353" s="39"/>
      <c r="AA353" s="39"/>
      <c r="AB353" s="39"/>
      <c r="AC353" s="39"/>
      <c r="AD353" s="39"/>
      <c r="AE353" s="39"/>
      <c r="AR353" s="240" t="s">
        <v>195</v>
      </c>
      <c r="AT353" s="240" t="s">
        <v>191</v>
      </c>
      <c r="AU353" s="240" t="s">
        <v>80</v>
      </c>
      <c r="AY353" s="18" t="s">
        <v>189</v>
      </c>
      <c r="BE353" s="241">
        <f>IF(N353="základní",J353,0)</f>
        <v>0</v>
      </c>
      <c r="BF353" s="241">
        <f>IF(N353="snížená",J353,0)</f>
        <v>0</v>
      </c>
      <c r="BG353" s="241">
        <f>IF(N353="zákl. přenesená",J353,0)</f>
        <v>0</v>
      </c>
      <c r="BH353" s="241">
        <f>IF(N353="sníž. přenesená",J353,0)</f>
        <v>0</v>
      </c>
      <c r="BI353" s="241">
        <f>IF(N353="nulová",J353,0)</f>
        <v>0</v>
      </c>
      <c r="BJ353" s="18" t="s">
        <v>80</v>
      </c>
      <c r="BK353" s="241">
        <f>ROUND(I353*H353,2)</f>
        <v>0</v>
      </c>
      <c r="BL353" s="18" t="s">
        <v>195</v>
      </c>
      <c r="BM353" s="240" t="s">
        <v>6504</v>
      </c>
    </row>
    <row r="354" s="2" customFormat="1">
      <c r="A354" s="39"/>
      <c r="B354" s="40"/>
      <c r="C354" s="41"/>
      <c r="D354" s="242" t="s">
        <v>197</v>
      </c>
      <c r="E354" s="41"/>
      <c r="F354" s="243" t="s">
        <v>6503</v>
      </c>
      <c r="G354" s="41"/>
      <c r="H354" s="41"/>
      <c r="I354" s="244"/>
      <c r="J354" s="41"/>
      <c r="K354" s="41"/>
      <c r="L354" s="45"/>
      <c r="M354" s="245"/>
      <c r="N354" s="246"/>
      <c r="O354" s="92"/>
      <c r="P354" s="92"/>
      <c r="Q354" s="92"/>
      <c r="R354" s="92"/>
      <c r="S354" s="92"/>
      <c r="T354" s="93"/>
      <c r="U354" s="39"/>
      <c r="V354" s="39"/>
      <c r="W354" s="39"/>
      <c r="X354" s="39"/>
      <c r="Y354" s="39"/>
      <c r="Z354" s="39"/>
      <c r="AA354" s="39"/>
      <c r="AB354" s="39"/>
      <c r="AC354" s="39"/>
      <c r="AD354" s="39"/>
      <c r="AE354" s="39"/>
      <c r="AT354" s="18" t="s">
        <v>197</v>
      </c>
      <c r="AU354" s="18" t="s">
        <v>80</v>
      </c>
    </row>
    <row r="355" s="2" customFormat="1">
      <c r="A355" s="39"/>
      <c r="B355" s="40"/>
      <c r="C355" s="41"/>
      <c r="D355" s="242" t="s">
        <v>1907</v>
      </c>
      <c r="E355" s="41"/>
      <c r="F355" s="303" t="s">
        <v>6286</v>
      </c>
      <c r="G355" s="41"/>
      <c r="H355" s="41"/>
      <c r="I355" s="244"/>
      <c r="J355" s="41"/>
      <c r="K355" s="41"/>
      <c r="L355" s="45"/>
      <c r="M355" s="245"/>
      <c r="N355" s="246"/>
      <c r="O355" s="92"/>
      <c r="P355" s="92"/>
      <c r="Q355" s="92"/>
      <c r="R355" s="92"/>
      <c r="S355" s="92"/>
      <c r="T355" s="93"/>
      <c r="U355" s="39"/>
      <c r="V355" s="39"/>
      <c r="W355" s="39"/>
      <c r="X355" s="39"/>
      <c r="Y355" s="39"/>
      <c r="Z355" s="39"/>
      <c r="AA355" s="39"/>
      <c r="AB355" s="39"/>
      <c r="AC355" s="39"/>
      <c r="AD355" s="39"/>
      <c r="AE355" s="39"/>
      <c r="AT355" s="18" t="s">
        <v>1907</v>
      </c>
      <c r="AU355" s="18" t="s">
        <v>80</v>
      </c>
    </row>
    <row r="356" s="2" customFormat="1" ht="16.5" customHeight="1">
      <c r="A356" s="39"/>
      <c r="B356" s="40"/>
      <c r="C356" s="228" t="s">
        <v>976</v>
      </c>
      <c r="D356" s="228" t="s">
        <v>191</v>
      </c>
      <c r="E356" s="229" t="s">
        <v>6505</v>
      </c>
      <c r="F356" s="230" t="s">
        <v>6506</v>
      </c>
      <c r="G356" s="231" t="s">
        <v>6284</v>
      </c>
      <c r="H356" s="232">
        <v>2</v>
      </c>
      <c r="I356" s="233"/>
      <c r="J356" s="234">
        <f>ROUND(I356*H356,2)</f>
        <v>0</v>
      </c>
      <c r="K356" s="235"/>
      <c r="L356" s="45"/>
      <c r="M356" s="236" t="s">
        <v>1</v>
      </c>
      <c r="N356" s="237" t="s">
        <v>38</v>
      </c>
      <c r="O356" s="92"/>
      <c r="P356" s="238">
        <f>O356*H356</f>
        <v>0</v>
      </c>
      <c r="Q356" s="238">
        <v>0</v>
      </c>
      <c r="R356" s="238">
        <f>Q356*H356</f>
        <v>0</v>
      </c>
      <c r="S356" s="238">
        <v>0</v>
      </c>
      <c r="T356" s="239">
        <f>S356*H356</f>
        <v>0</v>
      </c>
      <c r="U356" s="39"/>
      <c r="V356" s="39"/>
      <c r="W356" s="39"/>
      <c r="X356" s="39"/>
      <c r="Y356" s="39"/>
      <c r="Z356" s="39"/>
      <c r="AA356" s="39"/>
      <c r="AB356" s="39"/>
      <c r="AC356" s="39"/>
      <c r="AD356" s="39"/>
      <c r="AE356" s="39"/>
      <c r="AR356" s="240" t="s">
        <v>195</v>
      </c>
      <c r="AT356" s="240" t="s">
        <v>191</v>
      </c>
      <c r="AU356" s="240" t="s">
        <v>80</v>
      </c>
      <c r="AY356" s="18" t="s">
        <v>189</v>
      </c>
      <c r="BE356" s="241">
        <f>IF(N356="základní",J356,0)</f>
        <v>0</v>
      </c>
      <c r="BF356" s="241">
        <f>IF(N356="snížená",J356,0)</f>
        <v>0</v>
      </c>
      <c r="BG356" s="241">
        <f>IF(N356="zákl. přenesená",J356,0)</f>
        <v>0</v>
      </c>
      <c r="BH356" s="241">
        <f>IF(N356="sníž. přenesená",J356,0)</f>
        <v>0</v>
      </c>
      <c r="BI356" s="241">
        <f>IF(N356="nulová",J356,0)</f>
        <v>0</v>
      </c>
      <c r="BJ356" s="18" t="s">
        <v>80</v>
      </c>
      <c r="BK356" s="241">
        <f>ROUND(I356*H356,2)</f>
        <v>0</v>
      </c>
      <c r="BL356" s="18" t="s">
        <v>195</v>
      </c>
      <c r="BM356" s="240" t="s">
        <v>6507</v>
      </c>
    </row>
    <row r="357" s="2" customFormat="1">
      <c r="A357" s="39"/>
      <c r="B357" s="40"/>
      <c r="C357" s="41"/>
      <c r="D357" s="242" t="s">
        <v>197</v>
      </c>
      <c r="E357" s="41"/>
      <c r="F357" s="243" t="s">
        <v>6506</v>
      </c>
      <c r="G357" s="41"/>
      <c r="H357" s="41"/>
      <c r="I357" s="244"/>
      <c r="J357" s="41"/>
      <c r="K357" s="41"/>
      <c r="L357" s="45"/>
      <c r="M357" s="245"/>
      <c r="N357" s="246"/>
      <c r="O357" s="92"/>
      <c r="P357" s="92"/>
      <c r="Q357" s="92"/>
      <c r="R357" s="92"/>
      <c r="S357" s="92"/>
      <c r="T357" s="93"/>
      <c r="U357" s="39"/>
      <c r="V357" s="39"/>
      <c r="W357" s="39"/>
      <c r="X357" s="39"/>
      <c r="Y357" s="39"/>
      <c r="Z357" s="39"/>
      <c r="AA357" s="39"/>
      <c r="AB357" s="39"/>
      <c r="AC357" s="39"/>
      <c r="AD357" s="39"/>
      <c r="AE357" s="39"/>
      <c r="AT357" s="18" t="s">
        <v>197</v>
      </c>
      <c r="AU357" s="18" t="s">
        <v>80</v>
      </c>
    </row>
    <row r="358" s="2" customFormat="1">
      <c r="A358" s="39"/>
      <c r="B358" s="40"/>
      <c r="C358" s="41"/>
      <c r="D358" s="242" t="s">
        <v>1907</v>
      </c>
      <c r="E358" s="41"/>
      <c r="F358" s="303" t="s">
        <v>6286</v>
      </c>
      <c r="G358" s="41"/>
      <c r="H358" s="41"/>
      <c r="I358" s="244"/>
      <c r="J358" s="41"/>
      <c r="K358" s="41"/>
      <c r="L358" s="45"/>
      <c r="M358" s="245"/>
      <c r="N358" s="246"/>
      <c r="O358" s="92"/>
      <c r="P358" s="92"/>
      <c r="Q358" s="92"/>
      <c r="R358" s="92"/>
      <c r="S358" s="92"/>
      <c r="T358" s="93"/>
      <c r="U358" s="39"/>
      <c r="V358" s="39"/>
      <c r="W358" s="39"/>
      <c r="X358" s="39"/>
      <c r="Y358" s="39"/>
      <c r="Z358" s="39"/>
      <c r="AA358" s="39"/>
      <c r="AB358" s="39"/>
      <c r="AC358" s="39"/>
      <c r="AD358" s="39"/>
      <c r="AE358" s="39"/>
      <c r="AT358" s="18" t="s">
        <v>1907</v>
      </c>
      <c r="AU358" s="18" t="s">
        <v>80</v>
      </c>
    </row>
    <row r="359" s="2" customFormat="1" ht="33" customHeight="1">
      <c r="A359" s="39"/>
      <c r="B359" s="40"/>
      <c r="C359" s="228" t="s">
        <v>981</v>
      </c>
      <c r="D359" s="228" t="s">
        <v>191</v>
      </c>
      <c r="E359" s="229" t="s">
        <v>6508</v>
      </c>
      <c r="F359" s="230" t="s">
        <v>6509</v>
      </c>
      <c r="G359" s="231" t="s">
        <v>6284</v>
      </c>
      <c r="H359" s="232">
        <v>1</v>
      </c>
      <c r="I359" s="233"/>
      <c r="J359" s="234">
        <f>ROUND(I359*H359,2)</f>
        <v>0</v>
      </c>
      <c r="K359" s="235"/>
      <c r="L359" s="45"/>
      <c r="M359" s="236" t="s">
        <v>1</v>
      </c>
      <c r="N359" s="237" t="s">
        <v>38</v>
      </c>
      <c r="O359" s="92"/>
      <c r="P359" s="238">
        <f>O359*H359</f>
        <v>0</v>
      </c>
      <c r="Q359" s="238">
        <v>0</v>
      </c>
      <c r="R359" s="238">
        <f>Q359*H359</f>
        <v>0</v>
      </c>
      <c r="S359" s="238">
        <v>0</v>
      </c>
      <c r="T359" s="239">
        <f>S359*H359</f>
        <v>0</v>
      </c>
      <c r="U359" s="39"/>
      <c r="V359" s="39"/>
      <c r="W359" s="39"/>
      <c r="X359" s="39"/>
      <c r="Y359" s="39"/>
      <c r="Z359" s="39"/>
      <c r="AA359" s="39"/>
      <c r="AB359" s="39"/>
      <c r="AC359" s="39"/>
      <c r="AD359" s="39"/>
      <c r="AE359" s="39"/>
      <c r="AR359" s="240" t="s">
        <v>195</v>
      </c>
      <c r="AT359" s="240" t="s">
        <v>191</v>
      </c>
      <c r="AU359" s="240" t="s">
        <v>80</v>
      </c>
      <c r="AY359" s="18" t="s">
        <v>189</v>
      </c>
      <c r="BE359" s="241">
        <f>IF(N359="základní",J359,0)</f>
        <v>0</v>
      </c>
      <c r="BF359" s="241">
        <f>IF(N359="snížená",J359,0)</f>
        <v>0</v>
      </c>
      <c r="BG359" s="241">
        <f>IF(N359="zákl. přenesená",J359,0)</f>
        <v>0</v>
      </c>
      <c r="BH359" s="241">
        <f>IF(N359="sníž. přenesená",J359,0)</f>
        <v>0</v>
      </c>
      <c r="BI359" s="241">
        <f>IF(N359="nulová",J359,0)</f>
        <v>0</v>
      </c>
      <c r="BJ359" s="18" t="s">
        <v>80</v>
      </c>
      <c r="BK359" s="241">
        <f>ROUND(I359*H359,2)</f>
        <v>0</v>
      </c>
      <c r="BL359" s="18" t="s">
        <v>195</v>
      </c>
      <c r="BM359" s="240" t="s">
        <v>6510</v>
      </c>
    </row>
    <row r="360" s="2" customFormat="1">
      <c r="A360" s="39"/>
      <c r="B360" s="40"/>
      <c r="C360" s="41"/>
      <c r="D360" s="242" t="s">
        <v>197</v>
      </c>
      <c r="E360" s="41"/>
      <c r="F360" s="243" t="s">
        <v>6509</v>
      </c>
      <c r="G360" s="41"/>
      <c r="H360" s="41"/>
      <c r="I360" s="244"/>
      <c r="J360" s="41"/>
      <c r="K360" s="41"/>
      <c r="L360" s="45"/>
      <c r="M360" s="245"/>
      <c r="N360" s="246"/>
      <c r="O360" s="92"/>
      <c r="P360" s="92"/>
      <c r="Q360" s="92"/>
      <c r="R360" s="92"/>
      <c r="S360" s="92"/>
      <c r="T360" s="93"/>
      <c r="U360" s="39"/>
      <c r="V360" s="39"/>
      <c r="W360" s="39"/>
      <c r="X360" s="39"/>
      <c r="Y360" s="39"/>
      <c r="Z360" s="39"/>
      <c r="AA360" s="39"/>
      <c r="AB360" s="39"/>
      <c r="AC360" s="39"/>
      <c r="AD360" s="39"/>
      <c r="AE360" s="39"/>
      <c r="AT360" s="18" t="s">
        <v>197</v>
      </c>
      <c r="AU360" s="18" t="s">
        <v>80</v>
      </c>
    </row>
    <row r="361" s="2" customFormat="1">
      <c r="A361" s="39"/>
      <c r="B361" s="40"/>
      <c r="C361" s="41"/>
      <c r="D361" s="242" t="s">
        <v>1907</v>
      </c>
      <c r="E361" s="41"/>
      <c r="F361" s="303" t="s">
        <v>6286</v>
      </c>
      <c r="G361" s="41"/>
      <c r="H361" s="41"/>
      <c r="I361" s="244"/>
      <c r="J361" s="41"/>
      <c r="K361" s="41"/>
      <c r="L361" s="45"/>
      <c r="M361" s="245"/>
      <c r="N361" s="246"/>
      <c r="O361" s="92"/>
      <c r="P361" s="92"/>
      <c r="Q361" s="92"/>
      <c r="R361" s="92"/>
      <c r="S361" s="92"/>
      <c r="T361" s="93"/>
      <c r="U361" s="39"/>
      <c r="V361" s="39"/>
      <c r="W361" s="39"/>
      <c r="X361" s="39"/>
      <c r="Y361" s="39"/>
      <c r="Z361" s="39"/>
      <c r="AA361" s="39"/>
      <c r="AB361" s="39"/>
      <c r="AC361" s="39"/>
      <c r="AD361" s="39"/>
      <c r="AE361" s="39"/>
      <c r="AT361" s="18" t="s">
        <v>1907</v>
      </c>
      <c r="AU361" s="18" t="s">
        <v>80</v>
      </c>
    </row>
    <row r="362" s="2" customFormat="1" ht="24.15" customHeight="1">
      <c r="A362" s="39"/>
      <c r="B362" s="40"/>
      <c r="C362" s="228" t="s">
        <v>994</v>
      </c>
      <c r="D362" s="228" t="s">
        <v>191</v>
      </c>
      <c r="E362" s="229" t="s">
        <v>6511</v>
      </c>
      <c r="F362" s="230" t="s">
        <v>6512</v>
      </c>
      <c r="G362" s="231" t="s">
        <v>6284</v>
      </c>
      <c r="H362" s="232">
        <v>1</v>
      </c>
      <c r="I362" s="233"/>
      <c r="J362" s="234">
        <f>ROUND(I362*H362,2)</f>
        <v>0</v>
      </c>
      <c r="K362" s="235"/>
      <c r="L362" s="45"/>
      <c r="M362" s="236" t="s">
        <v>1</v>
      </c>
      <c r="N362" s="237" t="s">
        <v>38</v>
      </c>
      <c r="O362" s="92"/>
      <c r="P362" s="238">
        <f>O362*H362</f>
        <v>0</v>
      </c>
      <c r="Q362" s="238">
        <v>0</v>
      </c>
      <c r="R362" s="238">
        <f>Q362*H362</f>
        <v>0</v>
      </c>
      <c r="S362" s="238">
        <v>0</v>
      </c>
      <c r="T362" s="239">
        <f>S362*H362</f>
        <v>0</v>
      </c>
      <c r="U362" s="39"/>
      <c r="V362" s="39"/>
      <c r="W362" s="39"/>
      <c r="X362" s="39"/>
      <c r="Y362" s="39"/>
      <c r="Z362" s="39"/>
      <c r="AA362" s="39"/>
      <c r="AB362" s="39"/>
      <c r="AC362" s="39"/>
      <c r="AD362" s="39"/>
      <c r="AE362" s="39"/>
      <c r="AR362" s="240" t="s">
        <v>195</v>
      </c>
      <c r="AT362" s="240" t="s">
        <v>191</v>
      </c>
      <c r="AU362" s="240" t="s">
        <v>80</v>
      </c>
      <c r="AY362" s="18" t="s">
        <v>189</v>
      </c>
      <c r="BE362" s="241">
        <f>IF(N362="základní",J362,0)</f>
        <v>0</v>
      </c>
      <c r="BF362" s="241">
        <f>IF(N362="snížená",J362,0)</f>
        <v>0</v>
      </c>
      <c r="BG362" s="241">
        <f>IF(N362="zákl. přenesená",J362,0)</f>
        <v>0</v>
      </c>
      <c r="BH362" s="241">
        <f>IF(N362="sníž. přenesená",J362,0)</f>
        <v>0</v>
      </c>
      <c r="BI362" s="241">
        <f>IF(N362="nulová",J362,0)</f>
        <v>0</v>
      </c>
      <c r="BJ362" s="18" t="s">
        <v>80</v>
      </c>
      <c r="BK362" s="241">
        <f>ROUND(I362*H362,2)</f>
        <v>0</v>
      </c>
      <c r="BL362" s="18" t="s">
        <v>195</v>
      </c>
      <c r="BM362" s="240" t="s">
        <v>6513</v>
      </c>
    </row>
    <row r="363" s="2" customFormat="1">
      <c r="A363" s="39"/>
      <c r="B363" s="40"/>
      <c r="C363" s="41"/>
      <c r="D363" s="242" t="s">
        <v>197</v>
      </c>
      <c r="E363" s="41"/>
      <c r="F363" s="243" t="s">
        <v>6512</v>
      </c>
      <c r="G363" s="41"/>
      <c r="H363" s="41"/>
      <c r="I363" s="244"/>
      <c r="J363" s="41"/>
      <c r="K363" s="41"/>
      <c r="L363" s="45"/>
      <c r="M363" s="245"/>
      <c r="N363" s="246"/>
      <c r="O363" s="92"/>
      <c r="P363" s="92"/>
      <c r="Q363" s="92"/>
      <c r="R363" s="92"/>
      <c r="S363" s="92"/>
      <c r="T363" s="93"/>
      <c r="U363" s="39"/>
      <c r="V363" s="39"/>
      <c r="W363" s="39"/>
      <c r="X363" s="39"/>
      <c r="Y363" s="39"/>
      <c r="Z363" s="39"/>
      <c r="AA363" s="39"/>
      <c r="AB363" s="39"/>
      <c r="AC363" s="39"/>
      <c r="AD363" s="39"/>
      <c r="AE363" s="39"/>
      <c r="AT363" s="18" t="s">
        <v>197</v>
      </c>
      <c r="AU363" s="18" t="s">
        <v>80</v>
      </c>
    </row>
    <row r="364" s="2" customFormat="1">
      <c r="A364" s="39"/>
      <c r="B364" s="40"/>
      <c r="C364" s="41"/>
      <c r="D364" s="242" t="s">
        <v>1907</v>
      </c>
      <c r="E364" s="41"/>
      <c r="F364" s="303" t="s">
        <v>6286</v>
      </c>
      <c r="G364" s="41"/>
      <c r="H364" s="41"/>
      <c r="I364" s="244"/>
      <c r="J364" s="41"/>
      <c r="K364" s="41"/>
      <c r="L364" s="45"/>
      <c r="M364" s="245"/>
      <c r="N364" s="246"/>
      <c r="O364" s="92"/>
      <c r="P364" s="92"/>
      <c r="Q364" s="92"/>
      <c r="R364" s="92"/>
      <c r="S364" s="92"/>
      <c r="T364" s="93"/>
      <c r="U364" s="39"/>
      <c r="V364" s="39"/>
      <c r="W364" s="39"/>
      <c r="X364" s="39"/>
      <c r="Y364" s="39"/>
      <c r="Z364" s="39"/>
      <c r="AA364" s="39"/>
      <c r="AB364" s="39"/>
      <c r="AC364" s="39"/>
      <c r="AD364" s="39"/>
      <c r="AE364" s="39"/>
      <c r="AT364" s="18" t="s">
        <v>1907</v>
      </c>
      <c r="AU364" s="18" t="s">
        <v>80</v>
      </c>
    </row>
    <row r="365" s="2" customFormat="1" ht="24.15" customHeight="1">
      <c r="A365" s="39"/>
      <c r="B365" s="40"/>
      <c r="C365" s="228" t="s">
        <v>999</v>
      </c>
      <c r="D365" s="228" t="s">
        <v>191</v>
      </c>
      <c r="E365" s="229" t="s">
        <v>6514</v>
      </c>
      <c r="F365" s="230" t="s">
        <v>6515</v>
      </c>
      <c r="G365" s="231" t="s">
        <v>6284</v>
      </c>
      <c r="H365" s="232">
        <v>1</v>
      </c>
      <c r="I365" s="233"/>
      <c r="J365" s="234">
        <f>ROUND(I365*H365,2)</f>
        <v>0</v>
      </c>
      <c r="K365" s="235"/>
      <c r="L365" s="45"/>
      <c r="M365" s="236" t="s">
        <v>1</v>
      </c>
      <c r="N365" s="237" t="s">
        <v>38</v>
      </c>
      <c r="O365" s="92"/>
      <c r="P365" s="238">
        <f>O365*H365</f>
        <v>0</v>
      </c>
      <c r="Q365" s="238">
        <v>0</v>
      </c>
      <c r="R365" s="238">
        <f>Q365*H365</f>
        <v>0</v>
      </c>
      <c r="S365" s="238">
        <v>0</v>
      </c>
      <c r="T365" s="239">
        <f>S365*H365</f>
        <v>0</v>
      </c>
      <c r="U365" s="39"/>
      <c r="V365" s="39"/>
      <c r="W365" s="39"/>
      <c r="X365" s="39"/>
      <c r="Y365" s="39"/>
      <c r="Z365" s="39"/>
      <c r="AA365" s="39"/>
      <c r="AB365" s="39"/>
      <c r="AC365" s="39"/>
      <c r="AD365" s="39"/>
      <c r="AE365" s="39"/>
      <c r="AR365" s="240" t="s">
        <v>195</v>
      </c>
      <c r="AT365" s="240" t="s">
        <v>191</v>
      </c>
      <c r="AU365" s="240" t="s">
        <v>80</v>
      </c>
      <c r="AY365" s="18" t="s">
        <v>189</v>
      </c>
      <c r="BE365" s="241">
        <f>IF(N365="základní",J365,0)</f>
        <v>0</v>
      </c>
      <c r="BF365" s="241">
        <f>IF(N365="snížená",J365,0)</f>
        <v>0</v>
      </c>
      <c r="BG365" s="241">
        <f>IF(N365="zákl. přenesená",J365,0)</f>
        <v>0</v>
      </c>
      <c r="BH365" s="241">
        <f>IF(N365="sníž. přenesená",J365,0)</f>
        <v>0</v>
      </c>
      <c r="BI365" s="241">
        <f>IF(N365="nulová",J365,0)</f>
        <v>0</v>
      </c>
      <c r="BJ365" s="18" t="s">
        <v>80</v>
      </c>
      <c r="BK365" s="241">
        <f>ROUND(I365*H365,2)</f>
        <v>0</v>
      </c>
      <c r="BL365" s="18" t="s">
        <v>195</v>
      </c>
      <c r="BM365" s="240" t="s">
        <v>6516</v>
      </c>
    </row>
    <row r="366" s="2" customFormat="1">
      <c r="A366" s="39"/>
      <c r="B366" s="40"/>
      <c r="C366" s="41"/>
      <c r="D366" s="242" t="s">
        <v>197</v>
      </c>
      <c r="E366" s="41"/>
      <c r="F366" s="243" t="s">
        <v>6515</v>
      </c>
      <c r="G366" s="41"/>
      <c r="H366" s="41"/>
      <c r="I366" s="244"/>
      <c r="J366" s="41"/>
      <c r="K366" s="41"/>
      <c r="L366" s="45"/>
      <c r="M366" s="245"/>
      <c r="N366" s="246"/>
      <c r="O366" s="92"/>
      <c r="P366" s="92"/>
      <c r="Q366" s="92"/>
      <c r="R366" s="92"/>
      <c r="S366" s="92"/>
      <c r="T366" s="93"/>
      <c r="U366" s="39"/>
      <c r="V366" s="39"/>
      <c r="W366" s="39"/>
      <c r="X366" s="39"/>
      <c r="Y366" s="39"/>
      <c r="Z366" s="39"/>
      <c r="AA366" s="39"/>
      <c r="AB366" s="39"/>
      <c r="AC366" s="39"/>
      <c r="AD366" s="39"/>
      <c r="AE366" s="39"/>
      <c r="AT366" s="18" t="s">
        <v>197</v>
      </c>
      <c r="AU366" s="18" t="s">
        <v>80</v>
      </c>
    </row>
    <row r="367" s="2" customFormat="1">
      <c r="A367" s="39"/>
      <c r="B367" s="40"/>
      <c r="C367" s="41"/>
      <c r="D367" s="242" t="s">
        <v>1907</v>
      </c>
      <c r="E367" s="41"/>
      <c r="F367" s="303" t="s">
        <v>6286</v>
      </c>
      <c r="G367" s="41"/>
      <c r="H367" s="41"/>
      <c r="I367" s="244"/>
      <c r="J367" s="41"/>
      <c r="K367" s="41"/>
      <c r="L367" s="45"/>
      <c r="M367" s="245"/>
      <c r="N367" s="246"/>
      <c r="O367" s="92"/>
      <c r="P367" s="92"/>
      <c r="Q367" s="92"/>
      <c r="R367" s="92"/>
      <c r="S367" s="92"/>
      <c r="T367" s="93"/>
      <c r="U367" s="39"/>
      <c r="V367" s="39"/>
      <c r="W367" s="39"/>
      <c r="X367" s="39"/>
      <c r="Y367" s="39"/>
      <c r="Z367" s="39"/>
      <c r="AA367" s="39"/>
      <c r="AB367" s="39"/>
      <c r="AC367" s="39"/>
      <c r="AD367" s="39"/>
      <c r="AE367" s="39"/>
      <c r="AT367" s="18" t="s">
        <v>1907</v>
      </c>
      <c r="AU367" s="18" t="s">
        <v>80</v>
      </c>
    </row>
    <row r="368" s="2" customFormat="1" ht="37.8" customHeight="1">
      <c r="A368" s="39"/>
      <c r="B368" s="40"/>
      <c r="C368" s="228" t="s">
        <v>1008</v>
      </c>
      <c r="D368" s="228" t="s">
        <v>191</v>
      </c>
      <c r="E368" s="229" t="s">
        <v>6517</v>
      </c>
      <c r="F368" s="230" t="s">
        <v>6518</v>
      </c>
      <c r="G368" s="231" t="s">
        <v>6284</v>
      </c>
      <c r="H368" s="232">
        <v>1</v>
      </c>
      <c r="I368" s="233"/>
      <c r="J368" s="234">
        <f>ROUND(I368*H368,2)</f>
        <v>0</v>
      </c>
      <c r="K368" s="235"/>
      <c r="L368" s="45"/>
      <c r="M368" s="236" t="s">
        <v>1</v>
      </c>
      <c r="N368" s="237" t="s">
        <v>38</v>
      </c>
      <c r="O368" s="92"/>
      <c r="P368" s="238">
        <f>O368*H368</f>
        <v>0</v>
      </c>
      <c r="Q368" s="238">
        <v>0</v>
      </c>
      <c r="R368" s="238">
        <f>Q368*H368</f>
        <v>0</v>
      </c>
      <c r="S368" s="238">
        <v>0</v>
      </c>
      <c r="T368" s="239">
        <f>S368*H368</f>
        <v>0</v>
      </c>
      <c r="U368" s="39"/>
      <c r="V368" s="39"/>
      <c r="W368" s="39"/>
      <c r="X368" s="39"/>
      <c r="Y368" s="39"/>
      <c r="Z368" s="39"/>
      <c r="AA368" s="39"/>
      <c r="AB368" s="39"/>
      <c r="AC368" s="39"/>
      <c r="AD368" s="39"/>
      <c r="AE368" s="39"/>
      <c r="AR368" s="240" t="s">
        <v>195</v>
      </c>
      <c r="AT368" s="240" t="s">
        <v>191</v>
      </c>
      <c r="AU368" s="240" t="s">
        <v>80</v>
      </c>
      <c r="AY368" s="18" t="s">
        <v>189</v>
      </c>
      <c r="BE368" s="241">
        <f>IF(N368="základní",J368,0)</f>
        <v>0</v>
      </c>
      <c r="BF368" s="241">
        <f>IF(N368="snížená",J368,0)</f>
        <v>0</v>
      </c>
      <c r="BG368" s="241">
        <f>IF(N368="zákl. přenesená",J368,0)</f>
        <v>0</v>
      </c>
      <c r="BH368" s="241">
        <f>IF(N368="sníž. přenesená",J368,0)</f>
        <v>0</v>
      </c>
      <c r="BI368" s="241">
        <f>IF(N368="nulová",J368,0)</f>
        <v>0</v>
      </c>
      <c r="BJ368" s="18" t="s">
        <v>80</v>
      </c>
      <c r="BK368" s="241">
        <f>ROUND(I368*H368,2)</f>
        <v>0</v>
      </c>
      <c r="BL368" s="18" t="s">
        <v>195</v>
      </c>
      <c r="BM368" s="240" t="s">
        <v>6519</v>
      </c>
    </row>
    <row r="369" s="2" customFormat="1">
      <c r="A369" s="39"/>
      <c r="B369" s="40"/>
      <c r="C369" s="41"/>
      <c r="D369" s="242" t="s">
        <v>197</v>
      </c>
      <c r="E369" s="41"/>
      <c r="F369" s="243" t="s">
        <v>6518</v>
      </c>
      <c r="G369" s="41"/>
      <c r="H369" s="41"/>
      <c r="I369" s="244"/>
      <c r="J369" s="41"/>
      <c r="K369" s="41"/>
      <c r="L369" s="45"/>
      <c r="M369" s="245"/>
      <c r="N369" s="246"/>
      <c r="O369" s="92"/>
      <c r="P369" s="92"/>
      <c r="Q369" s="92"/>
      <c r="R369" s="92"/>
      <c r="S369" s="92"/>
      <c r="T369" s="93"/>
      <c r="U369" s="39"/>
      <c r="V369" s="39"/>
      <c r="W369" s="39"/>
      <c r="X369" s="39"/>
      <c r="Y369" s="39"/>
      <c r="Z369" s="39"/>
      <c r="AA369" s="39"/>
      <c r="AB369" s="39"/>
      <c r="AC369" s="39"/>
      <c r="AD369" s="39"/>
      <c r="AE369" s="39"/>
      <c r="AT369" s="18" t="s">
        <v>197</v>
      </c>
      <c r="AU369" s="18" t="s">
        <v>80</v>
      </c>
    </row>
    <row r="370" s="2" customFormat="1">
      <c r="A370" s="39"/>
      <c r="B370" s="40"/>
      <c r="C370" s="41"/>
      <c r="D370" s="242" t="s">
        <v>1907</v>
      </c>
      <c r="E370" s="41"/>
      <c r="F370" s="303" t="s">
        <v>6286</v>
      </c>
      <c r="G370" s="41"/>
      <c r="H370" s="41"/>
      <c r="I370" s="244"/>
      <c r="J370" s="41"/>
      <c r="K370" s="41"/>
      <c r="L370" s="45"/>
      <c r="M370" s="245"/>
      <c r="N370" s="246"/>
      <c r="O370" s="92"/>
      <c r="P370" s="92"/>
      <c r="Q370" s="92"/>
      <c r="R370" s="92"/>
      <c r="S370" s="92"/>
      <c r="T370" s="93"/>
      <c r="U370" s="39"/>
      <c r="V370" s="39"/>
      <c r="W370" s="39"/>
      <c r="X370" s="39"/>
      <c r="Y370" s="39"/>
      <c r="Z370" s="39"/>
      <c r="AA370" s="39"/>
      <c r="AB370" s="39"/>
      <c r="AC370" s="39"/>
      <c r="AD370" s="39"/>
      <c r="AE370" s="39"/>
      <c r="AT370" s="18" t="s">
        <v>1907</v>
      </c>
      <c r="AU370" s="18" t="s">
        <v>80</v>
      </c>
    </row>
    <row r="371" s="2" customFormat="1" ht="37.8" customHeight="1">
      <c r="A371" s="39"/>
      <c r="B371" s="40"/>
      <c r="C371" s="228" t="s">
        <v>1013</v>
      </c>
      <c r="D371" s="228" t="s">
        <v>191</v>
      </c>
      <c r="E371" s="229" t="s">
        <v>6520</v>
      </c>
      <c r="F371" s="230" t="s">
        <v>6521</v>
      </c>
      <c r="G371" s="231" t="s">
        <v>6284</v>
      </c>
      <c r="H371" s="232">
        <v>1</v>
      </c>
      <c r="I371" s="233"/>
      <c r="J371" s="234">
        <f>ROUND(I371*H371,2)</f>
        <v>0</v>
      </c>
      <c r="K371" s="235"/>
      <c r="L371" s="45"/>
      <c r="M371" s="236" t="s">
        <v>1</v>
      </c>
      <c r="N371" s="237" t="s">
        <v>38</v>
      </c>
      <c r="O371" s="92"/>
      <c r="P371" s="238">
        <f>O371*H371</f>
        <v>0</v>
      </c>
      <c r="Q371" s="238">
        <v>0</v>
      </c>
      <c r="R371" s="238">
        <f>Q371*H371</f>
        <v>0</v>
      </c>
      <c r="S371" s="238">
        <v>0</v>
      </c>
      <c r="T371" s="239">
        <f>S371*H371</f>
        <v>0</v>
      </c>
      <c r="U371" s="39"/>
      <c r="V371" s="39"/>
      <c r="W371" s="39"/>
      <c r="X371" s="39"/>
      <c r="Y371" s="39"/>
      <c r="Z371" s="39"/>
      <c r="AA371" s="39"/>
      <c r="AB371" s="39"/>
      <c r="AC371" s="39"/>
      <c r="AD371" s="39"/>
      <c r="AE371" s="39"/>
      <c r="AR371" s="240" t="s">
        <v>195</v>
      </c>
      <c r="AT371" s="240" t="s">
        <v>191</v>
      </c>
      <c r="AU371" s="240" t="s">
        <v>80</v>
      </c>
      <c r="AY371" s="18" t="s">
        <v>189</v>
      </c>
      <c r="BE371" s="241">
        <f>IF(N371="základní",J371,0)</f>
        <v>0</v>
      </c>
      <c r="BF371" s="241">
        <f>IF(N371="snížená",J371,0)</f>
        <v>0</v>
      </c>
      <c r="BG371" s="241">
        <f>IF(N371="zákl. přenesená",J371,0)</f>
        <v>0</v>
      </c>
      <c r="BH371" s="241">
        <f>IF(N371="sníž. přenesená",J371,0)</f>
        <v>0</v>
      </c>
      <c r="BI371" s="241">
        <f>IF(N371="nulová",J371,0)</f>
        <v>0</v>
      </c>
      <c r="BJ371" s="18" t="s">
        <v>80</v>
      </c>
      <c r="BK371" s="241">
        <f>ROUND(I371*H371,2)</f>
        <v>0</v>
      </c>
      <c r="BL371" s="18" t="s">
        <v>195</v>
      </c>
      <c r="BM371" s="240" t="s">
        <v>6522</v>
      </c>
    </row>
    <row r="372" s="2" customFormat="1">
      <c r="A372" s="39"/>
      <c r="B372" s="40"/>
      <c r="C372" s="41"/>
      <c r="D372" s="242" t="s">
        <v>197</v>
      </c>
      <c r="E372" s="41"/>
      <c r="F372" s="243" t="s">
        <v>6521</v>
      </c>
      <c r="G372" s="41"/>
      <c r="H372" s="41"/>
      <c r="I372" s="244"/>
      <c r="J372" s="41"/>
      <c r="K372" s="41"/>
      <c r="L372" s="45"/>
      <c r="M372" s="245"/>
      <c r="N372" s="246"/>
      <c r="O372" s="92"/>
      <c r="P372" s="92"/>
      <c r="Q372" s="92"/>
      <c r="R372" s="92"/>
      <c r="S372" s="92"/>
      <c r="T372" s="93"/>
      <c r="U372" s="39"/>
      <c r="V372" s="39"/>
      <c r="W372" s="39"/>
      <c r="X372" s="39"/>
      <c r="Y372" s="39"/>
      <c r="Z372" s="39"/>
      <c r="AA372" s="39"/>
      <c r="AB372" s="39"/>
      <c r="AC372" s="39"/>
      <c r="AD372" s="39"/>
      <c r="AE372" s="39"/>
      <c r="AT372" s="18" t="s">
        <v>197</v>
      </c>
      <c r="AU372" s="18" t="s">
        <v>80</v>
      </c>
    </row>
    <row r="373" s="2" customFormat="1">
      <c r="A373" s="39"/>
      <c r="B373" s="40"/>
      <c r="C373" s="41"/>
      <c r="D373" s="242" t="s">
        <v>1907</v>
      </c>
      <c r="E373" s="41"/>
      <c r="F373" s="303" t="s">
        <v>6286</v>
      </c>
      <c r="G373" s="41"/>
      <c r="H373" s="41"/>
      <c r="I373" s="244"/>
      <c r="J373" s="41"/>
      <c r="K373" s="41"/>
      <c r="L373" s="45"/>
      <c r="M373" s="245"/>
      <c r="N373" s="246"/>
      <c r="O373" s="92"/>
      <c r="P373" s="92"/>
      <c r="Q373" s="92"/>
      <c r="R373" s="92"/>
      <c r="S373" s="92"/>
      <c r="T373" s="93"/>
      <c r="U373" s="39"/>
      <c r="V373" s="39"/>
      <c r="W373" s="39"/>
      <c r="X373" s="39"/>
      <c r="Y373" s="39"/>
      <c r="Z373" s="39"/>
      <c r="AA373" s="39"/>
      <c r="AB373" s="39"/>
      <c r="AC373" s="39"/>
      <c r="AD373" s="39"/>
      <c r="AE373" s="39"/>
      <c r="AT373" s="18" t="s">
        <v>1907</v>
      </c>
      <c r="AU373" s="18" t="s">
        <v>80</v>
      </c>
    </row>
    <row r="374" s="2" customFormat="1" ht="16.5" customHeight="1">
      <c r="A374" s="39"/>
      <c r="B374" s="40"/>
      <c r="C374" s="228" t="s">
        <v>1022</v>
      </c>
      <c r="D374" s="228" t="s">
        <v>191</v>
      </c>
      <c r="E374" s="229" t="s">
        <v>6523</v>
      </c>
      <c r="F374" s="230" t="s">
        <v>6524</v>
      </c>
      <c r="G374" s="231" t="s">
        <v>6284</v>
      </c>
      <c r="H374" s="232">
        <v>1</v>
      </c>
      <c r="I374" s="233"/>
      <c r="J374" s="234">
        <f>ROUND(I374*H374,2)</f>
        <v>0</v>
      </c>
      <c r="K374" s="235"/>
      <c r="L374" s="45"/>
      <c r="M374" s="236" t="s">
        <v>1</v>
      </c>
      <c r="N374" s="237" t="s">
        <v>38</v>
      </c>
      <c r="O374" s="92"/>
      <c r="P374" s="238">
        <f>O374*H374</f>
        <v>0</v>
      </c>
      <c r="Q374" s="238">
        <v>0</v>
      </c>
      <c r="R374" s="238">
        <f>Q374*H374</f>
        <v>0</v>
      </c>
      <c r="S374" s="238">
        <v>0</v>
      </c>
      <c r="T374" s="239">
        <f>S374*H374</f>
        <v>0</v>
      </c>
      <c r="U374" s="39"/>
      <c r="V374" s="39"/>
      <c r="W374" s="39"/>
      <c r="X374" s="39"/>
      <c r="Y374" s="39"/>
      <c r="Z374" s="39"/>
      <c r="AA374" s="39"/>
      <c r="AB374" s="39"/>
      <c r="AC374" s="39"/>
      <c r="AD374" s="39"/>
      <c r="AE374" s="39"/>
      <c r="AR374" s="240" t="s">
        <v>195</v>
      </c>
      <c r="AT374" s="240" t="s">
        <v>191</v>
      </c>
      <c r="AU374" s="240" t="s">
        <v>80</v>
      </c>
      <c r="AY374" s="18" t="s">
        <v>189</v>
      </c>
      <c r="BE374" s="241">
        <f>IF(N374="základní",J374,0)</f>
        <v>0</v>
      </c>
      <c r="BF374" s="241">
        <f>IF(N374="snížená",J374,0)</f>
        <v>0</v>
      </c>
      <c r="BG374" s="241">
        <f>IF(N374="zákl. přenesená",J374,0)</f>
        <v>0</v>
      </c>
      <c r="BH374" s="241">
        <f>IF(N374="sníž. přenesená",J374,0)</f>
        <v>0</v>
      </c>
      <c r="BI374" s="241">
        <f>IF(N374="nulová",J374,0)</f>
        <v>0</v>
      </c>
      <c r="BJ374" s="18" t="s">
        <v>80</v>
      </c>
      <c r="BK374" s="241">
        <f>ROUND(I374*H374,2)</f>
        <v>0</v>
      </c>
      <c r="BL374" s="18" t="s">
        <v>195</v>
      </c>
      <c r="BM374" s="240" t="s">
        <v>6525</v>
      </c>
    </row>
    <row r="375" s="2" customFormat="1">
      <c r="A375" s="39"/>
      <c r="B375" s="40"/>
      <c r="C375" s="41"/>
      <c r="D375" s="242" t="s">
        <v>197</v>
      </c>
      <c r="E375" s="41"/>
      <c r="F375" s="243" t="s">
        <v>6524</v>
      </c>
      <c r="G375" s="41"/>
      <c r="H375" s="41"/>
      <c r="I375" s="244"/>
      <c r="J375" s="41"/>
      <c r="K375" s="41"/>
      <c r="L375" s="45"/>
      <c r="M375" s="245"/>
      <c r="N375" s="246"/>
      <c r="O375" s="92"/>
      <c r="P375" s="92"/>
      <c r="Q375" s="92"/>
      <c r="R375" s="92"/>
      <c r="S375" s="92"/>
      <c r="T375" s="93"/>
      <c r="U375" s="39"/>
      <c r="V375" s="39"/>
      <c r="W375" s="39"/>
      <c r="X375" s="39"/>
      <c r="Y375" s="39"/>
      <c r="Z375" s="39"/>
      <c r="AA375" s="39"/>
      <c r="AB375" s="39"/>
      <c r="AC375" s="39"/>
      <c r="AD375" s="39"/>
      <c r="AE375" s="39"/>
      <c r="AT375" s="18" t="s">
        <v>197</v>
      </c>
      <c r="AU375" s="18" t="s">
        <v>80</v>
      </c>
    </row>
    <row r="376" s="2" customFormat="1">
      <c r="A376" s="39"/>
      <c r="B376" s="40"/>
      <c r="C376" s="41"/>
      <c r="D376" s="242" t="s">
        <v>1907</v>
      </c>
      <c r="E376" s="41"/>
      <c r="F376" s="303" t="s">
        <v>6286</v>
      </c>
      <c r="G376" s="41"/>
      <c r="H376" s="41"/>
      <c r="I376" s="244"/>
      <c r="J376" s="41"/>
      <c r="K376" s="41"/>
      <c r="L376" s="45"/>
      <c r="M376" s="245"/>
      <c r="N376" s="246"/>
      <c r="O376" s="92"/>
      <c r="P376" s="92"/>
      <c r="Q376" s="92"/>
      <c r="R376" s="92"/>
      <c r="S376" s="92"/>
      <c r="T376" s="93"/>
      <c r="U376" s="39"/>
      <c r="V376" s="39"/>
      <c r="W376" s="39"/>
      <c r="X376" s="39"/>
      <c r="Y376" s="39"/>
      <c r="Z376" s="39"/>
      <c r="AA376" s="39"/>
      <c r="AB376" s="39"/>
      <c r="AC376" s="39"/>
      <c r="AD376" s="39"/>
      <c r="AE376" s="39"/>
      <c r="AT376" s="18" t="s">
        <v>1907</v>
      </c>
      <c r="AU376" s="18" t="s">
        <v>80</v>
      </c>
    </row>
    <row r="377" s="2" customFormat="1" ht="16.5" customHeight="1">
      <c r="A377" s="39"/>
      <c r="B377" s="40"/>
      <c r="C377" s="228" t="s">
        <v>1026</v>
      </c>
      <c r="D377" s="228" t="s">
        <v>191</v>
      </c>
      <c r="E377" s="229" t="s">
        <v>6526</v>
      </c>
      <c r="F377" s="230" t="s">
        <v>6527</v>
      </c>
      <c r="G377" s="231" t="s">
        <v>6284</v>
      </c>
      <c r="H377" s="232">
        <v>1</v>
      </c>
      <c r="I377" s="233"/>
      <c r="J377" s="234">
        <f>ROUND(I377*H377,2)</f>
        <v>0</v>
      </c>
      <c r="K377" s="235"/>
      <c r="L377" s="45"/>
      <c r="M377" s="236" t="s">
        <v>1</v>
      </c>
      <c r="N377" s="237" t="s">
        <v>38</v>
      </c>
      <c r="O377" s="92"/>
      <c r="P377" s="238">
        <f>O377*H377</f>
        <v>0</v>
      </c>
      <c r="Q377" s="238">
        <v>0</v>
      </c>
      <c r="R377" s="238">
        <f>Q377*H377</f>
        <v>0</v>
      </c>
      <c r="S377" s="238">
        <v>0</v>
      </c>
      <c r="T377" s="239">
        <f>S377*H377</f>
        <v>0</v>
      </c>
      <c r="U377" s="39"/>
      <c r="V377" s="39"/>
      <c r="W377" s="39"/>
      <c r="X377" s="39"/>
      <c r="Y377" s="39"/>
      <c r="Z377" s="39"/>
      <c r="AA377" s="39"/>
      <c r="AB377" s="39"/>
      <c r="AC377" s="39"/>
      <c r="AD377" s="39"/>
      <c r="AE377" s="39"/>
      <c r="AR377" s="240" t="s">
        <v>195</v>
      </c>
      <c r="AT377" s="240" t="s">
        <v>191</v>
      </c>
      <c r="AU377" s="240" t="s">
        <v>80</v>
      </c>
      <c r="AY377" s="18" t="s">
        <v>189</v>
      </c>
      <c r="BE377" s="241">
        <f>IF(N377="základní",J377,0)</f>
        <v>0</v>
      </c>
      <c r="BF377" s="241">
        <f>IF(N377="snížená",J377,0)</f>
        <v>0</v>
      </c>
      <c r="BG377" s="241">
        <f>IF(N377="zákl. přenesená",J377,0)</f>
        <v>0</v>
      </c>
      <c r="BH377" s="241">
        <f>IF(N377="sníž. přenesená",J377,0)</f>
        <v>0</v>
      </c>
      <c r="BI377" s="241">
        <f>IF(N377="nulová",J377,0)</f>
        <v>0</v>
      </c>
      <c r="BJ377" s="18" t="s">
        <v>80</v>
      </c>
      <c r="BK377" s="241">
        <f>ROUND(I377*H377,2)</f>
        <v>0</v>
      </c>
      <c r="BL377" s="18" t="s">
        <v>195</v>
      </c>
      <c r="BM377" s="240" t="s">
        <v>6528</v>
      </c>
    </row>
    <row r="378" s="2" customFormat="1">
      <c r="A378" s="39"/>
      <c r="B378" s="40"/>
      <c r="C378" s="41"/>
      <c r="D378" s="242" t="s">
        <v>197</v>
      </c>
      <c r="E378" s="41"/>
      <c r="F378" s="243" t="s">
        <v>6527</v>
      </c>
      <c r="G378" s="41"/>
      <c r="H378" s="41"/>
      <c r="I378" s="244"/>
      <c r="J378" s="41"/>
      <c r="K378" s="41"/>
      <c r="L378" s="45"/>
      <c r="M378" s="245"/>
      <c r="N378" s="246"/>
      <c r="O378" s="92"/>
      <c r="P378" s="92"/>
      <c r="Q378" s="92"/>
      <c r="R378" s="92"/>
      <c r="S378" s="92"/>
      <c r="T378" s="93"/>
      <c r="U378" s="39"/>
      <c r="V378" s="39"/>
      <c r="W378" s="39"/>
      <c r="X378" s="39"/>
      <c r="Y378" s="39"/>
      <c r="Z378" s="39"/>
      <c r="AA378" s="39"/>
      <c r="AB378" s="39"/>
      <c r="AC378" s="39"/>
      <c r="AD378" s="39"/>
      <c r="AE378" s="39"/>
      <c r="AT378" s="18" t="s">
        <v>197</v>
      </c>
      <c r="AU378" s="18" t="s">
        <v>80</v>
      </c>
    </row>
    <row r="379" s="2" customFormat="1">
      <c r="A379" s="39"/>
      <c r="B379" s="40"/>
      <c r="C379" s="41"/>
      <c r="D379" s="242" t="s">
        <v>1907</v>
      </c>
      <c r="E379" s="41"/>
      <c r="F379" s="303" t="s">
        <v>6286</v>
      </c>
      <c r="G379" s="41"/>
      <c r="H379" s="41"/>
      <c r="I379" s="244"/>
      <c r="J379" s="41"/>
      <c r="K379" s="41"/>
      <c r="L379" s="45"/>
      <c r="M379" s="245"/>
      <c r="N379" s="246"/>
      <c r="O379" s="92"/>
      <c r="P379" s="92"/>
      <c r="Q379" s="92"/>
      <c r="R379" s="92"/>
      <c r="S379" s="92"/>
      <c r="T379" s="93"/>
      <c r="U379" s="39"/>
      <c r="V379" s="39"/>
      <c r="W379" s="39"/>
      <c r="X379" s="39"/>
      <c r="Y379" s="39"/>
      <c r="Z379" s="39"/>
      <c r="AA379" s="39"/>
      <c r="AB379" s="39"/>
      <c r="AC379" s="39"/>
      <c r="AD379" s="39"/>
      <c r="AE379" s="39"/>
      <c r="AT379" s="18" t="s">
        <v>1907</v>
      </c>
      <c r="AU379" s="18" t="s">
        <v>80</v>
      </c>
    </row>
    <row r="380" s="2" customFormat="1" ht="24.15" customHeight="1">
      <c r="A380" s="39"/>
      <c r="B380" s="40"/>
      <c r="C380" s="228" t="s">
        <v>1031</v>
      </c>
      <c r="D380" s="228" t="s">
        <v>191</v>
      </c>
      <c r="E380" s="229" t="s">
        <v>6529</v>
      </c>
      <c r="F380" s="230" t="s">
        <v>6530</v>
      </c>
      <c r="G380" s="231" t="s">
        <v>6284</v>
      </c>
      <c r="H380" s="232">
        <v>1</v>
      </c>
      <c r="I380" s="233"/>
      <c r="J380" s="234">
        <f>ROUND(I380*H380,2)</f>
        <v>0</v>
      </c>
      <c r="K380" s="235"/>
      <c r="L380" s="45"/>
      <c r="M380" s="236" t="s">
        <v>1</v>
      </c>
      <c r="N380" s="237" t="s">
        <v>38</v>
      </c>
      <c r="O380" s="92"/>
      <c r="P380" s="238">
        <f>O380*H380</f>
        <v>0</v>
      </c>
      <c r="Q380" s="238">
        <v>0</v>
      </c>
      <c r="R380" s="238">
        <f>Q380*H380</f>
        <v>0</v>
      </c>
      <c r="S380" s="238">
        <v>0</v>
      </c>
      <c r="T380" s="239">
        <f>S380*H380</f>
        <v>0</v>
      </c>
      <c r="U380" s="39"/>
      <c r="V380" s="39"/>
      <c r="W380" s="39"/>
      <c r="X380" s="39"/>
      <c r="Y380" s="39"/>
      <c r="Z380" s="39"/>
      <c r="AA380" s="39"/>
      <c r="AB380" s="39"/>
      <c r="AC380" s="39"/>
      <c r="AD380" s="39"/>
      <c r="AE380" s="39"/>
      <c r="AR380" s="240" t="s">
        <v>195</v>
      </c>
      <c r="AT380" s="240" t="s">
        <v>191</v>
      </c>
      <c r="AU380" s="240" t="s">
        <v>80</v>
      </c>
      <c r="AY380" s="18" t="s">
        <v>189</v>
      </c>
      <c r="BE380" s="241">
        <f>IF(N380="základní",J380,0)</f>
        <v>0</v>
      </c>
      <c r="BF380" s="241">
        <f>IF(N380="snížená",J380,0)</f>
        <v>0</v>
      </c>
      <c r="BG380" s="241">
        <f>IF(N380="zákl. přenesená",J380,0)</f>
        <v>0</v>
      </c>
      <c r="BH380" s="241">
        <f>IF(N380="sníž. přenesená",J380,0)</f>
        <v>0</v>
      </c>
      <c r="BI380" s="241">
        <f>IF(N380="nulová",J380,0)</f>
        <v>0</v>
      </c>
      <c r="BJ380" s="18" t="s">
        <v>80</v>
      </c>
      <c r="BK380" s="241">
        <f>ROUND(I380*H380,2)</f>
        <v>0</v>
      </c>
      <c r="BL380" s="18" t="s">
        <v>195</v>
      </c>
      <c r="BM380" s="240" t="s">
        <v>6531</v>
      </c>
    </row>
    <row r="381" s="2" customFormat="1">
      <c r="A381" s="39"/>
      <c r="B381" s="40"/>
      <c r="C381" s="41"/>
      <c r="D381" s="242" t="s">
        <v>197</v>
      </c>
      <c r="E381" s="41"/>
      <c r="F381" s="243" t="s">
        <v>6530</v>
      </c>
      <c r="G381" s="41"/>
      <c r="H381" s="41"/>
      <c r="I381" s="244"/>
      <c r="J381" s="41"/>
      <c r="K381" s="41"/>
      <c r="L381" s="45"/>
      <c r="M381" s="245"/>
      <c r="N381" s="246"/>
      <c r="O381" s="92"/>
      <c r="P381" s="92"/>
      <c r="Q381" s="92"/>
      <c r="R381" s="92"/>
      <c r="S381" s="92"/>
      <c r="T381" s="93"/>
      <c r="U381" s="39"/>
      <c r="V381" s="39"/>
      <c r="W381" s="39"/>
      <c r="X381" s="39"/>
      <c r="Y381" s="39"/>
      <c r="Z381" s="39"/>
      <c r="AA381" s="39"/>
      <c r="AB381" s="39"/>
      <c r="AC381" s="39"/>
      <c r="AD381" s="39"/>
      <c r="AE381" s="39"/>
      <c r="AT381" s="18" t="s">
        <v>197</v>
      </c>
      <c r="AU381" s="18" t="s">
        <v>80</v>
      </c>
    </row>
    <row r="382" s="2" customFormat="1">
      <c r="A382" s="39"/>
      <c r="B382" s="40"/>
      <c r="C382" s="41"/>
      <c r="D382" s="242" t="s">
        <v>1907</v>
      </c>
      <c r="E382" s="41"/>
      <c r="F382" s="303" t="s">
        <v>6286</v>
      </c>
      <c r="G382" s="41"/>
      <c r="H382" s="41"/>
      <c r="I382" s="244"/>
      <c r="J382" s="41"/>
      <c r="K382" s="41"/>
      <c r="L382" s="45"/>
      <c r="M382" s="245"/>
      <c r="N382" s="246"/>
      <c r="O382" s="92"/>
      <c r="P382" s="92"/>
      <c r="Q382" s="92"/>
      <c r="R382" s="92"/>
      <c r="S382" s="92"/>
      <c r="T382" s="93"/>
      <c r="U382" s="39"/>
      <c r="V382" s="39"/>
      <c r="W382" s="39"/>
      <c r="X382" s="39"/>
      <c r="Y382" s="39"/>
      <c r="Z382" s="39"/>
      <c r="AA382" s="39"/>
      <c r="AB382" s="39"/>
      <c r="AC382" s="39"/>
      <c r="AD382" s="39"/>
      <c r="AE382" s="39"/>
      <c r="AT382" s="18" t="s">
        <v>1907</v>
      </c>
      <c r="AU382" s="18" t="s">
        <v>80</v>
      </c>
    </row>
    <row r="383" s="2" customFormat="1" ht="16.5" customHeight="1">
      <c r="A383" s="39"/>
      <c r="B383" s="40"/>
      <c r="C383" s="228" t="s">
        <v>1044</v>
      </c>
      <c r="D383" s="228" t="s">
        <v>191</v>
      </c>
      <c r="E383" s="229" t="s">
        <v>6532</v>
      </c>
      <c r="F383" s="230" t="s">
        <v>6533</v>
      </c>
      <c r="G383" s="231" t="s">
        <v>6284</v>
      </c>
      <c r="H383" s="232">
        <v>1</v>
      </c>
      <c r="I383" s="233"/>
      <c r="J383" s="234">
        <f>ROUND(I383*H383,2)</f>
        <v>0</v>
      </c>
      <c r="K383" s="235"/>
      <c r="L383" s="45"/>
      <c r="M383" s="236" t="s">
        <v>1</v>
      </c>
      <c r="N383" s="237" t="s">
        <v>38</v>
      </c>
      <c r="O383" s="92"/>
      <c r="P383" s="238">
        <f>O383*H383</f>
        <v>0</v>
      </c>
      <c r="Q383" s="238">
        <v>0</v>
      </c>
      <c r="R383" s="238">
        <f>Q383*H383</f>
        <v>0</v>
      </c>
      <c r="S383" s="238">
        <v>0</v>
      </c>
      <c r="T383" s="239">
        <f>S383*H383</f>
        <v>0</v>
      </c>
      <c r="U383" s="39"/>
      <c r="V383" s="39"/>
      <c r="W383" s="39"/>
      <c r="X383" s="39"/>
      <c r="Y383" s="39"/>
      <c r="Z383" s="39"/>
      <c r="AA383" s="39"/>
      <c r="AB383" s="39"/>
      <c r="AC383" s="39"/>
      <c r="AD383" s="39"/>
      <c r="AE383" s="39"/>
      <c r="AR383" s="240" t="s">
        <v>195</v>
      </c>
      <c r="AT383" s="240" t="s">
        <v>191</v>
      </c>
      <c r="AU383" s="240" t="s">
        <v>80</v>
      </c>
      <c r="AY383" s="18" t="s">
        <v>189</v>
      </c>
      <c r="BE383" s="241">
        <f>IF(N383="základní",J383,0)</f>
        <v>0</v>
      </c>
      <c r="BF383" s="241">
        <f>IF(N383="snížená",J383,0)</f>
        <v>0</v>
      </c>
      <c r="BG383" s="241">
        <f>IF(N383="zákl. přenesená",J383,0)</f>
        <v>0</v>
      </c>
      <c r="BH383" s="241">
        <f>IF(N383="sníž. přenesená",J383,0)</f>
        <v>0</v>
      </c>
      <c r="BI383" s="241">
        <f>IF(N383="nulová",J383,0)</f>
        <v>0</v>
      </c>
      <c r="BJ383" s="18" t="s">
        <v>80</v>
      </c>
      <c r="BK383" s="241">
        <f>ROUND(I383*H383,2)</f>
        <v>0</v>
      </c>
      <c r="BL383" s="18" t="s">
        <v>195</v>
      </c>
      <c r="BM383" s="240" t="s">
        <v>6534</v>
      </c>
    </row>
    <row r="384" s="2" customFormat="1">
      <c r="A384" s="39"/>
      <c r="B384" s="40"/>
      <c r="C384" s="41"/>
      <c r="D384" s="242" t="s">
        <v>197</v>
      </c>
      <c r="E384" s="41"/>
      <c r="F384" s="243" t="s">
        <v>6533</v>
      </c>
      <c r="G384" s="41"/>
      <c r="H384" s="41"/>
      <c r="I384" s="244"/>
      <c r="J384" s="41"/>
      <c r="K384" s="41"/>
      <c r="L384" s="45"/>
      <c r="M384" s="245"/>
      <c r="N384" s="246"/>
      <c r="O384" s="92"/>
      <c r="P384" s="92"/>
      <c r="Q384" s="92"/>
      <c r="R384" s="92"/>
      <c r="S384" s="92"/>
      <c r="T384" s="93"/>
      <c r="U384" s="39"/>
      <c r="V384" s="39"/>
      <c r="W384" s="39"/>
      <c r="X384" s="39"/>
      <c r="Y384" s="39"/>
      <c r="Z384" s="39"/>
      <c r="AA384" s="39"/>
      <c r="AB384" s="39"/>
      <c r="AC384" s="39"/>
      <c r="AD384" s="39"/>
      <c r="AE384" s="39"/>
      <c r="AT384" s="18" t="s">
        <v>197</v>
      </c>
      <c r="AU384" s="18" t="s">
        <v>80</v>
      </c>
    </row>
    <row r="385" s="2" customFormat="1">
      <c r="A385" s="39"/>
      <c r="B385" s="40"/>
      <c r="C385" s="41"/>
      <c r="D385" s="242" t="s">
        <v>1907</v>
      </c>
      <c r="E385" s="41"/>
      <c r="F385" s="303" t="s">
        <v>6286</v>
      </c>
      <c r="G385" s="41"/>
      <c r="H385" s="41"/>
      <c r="I385" s="244"/>
      <c r="J385" s="41"/>
      <c r="K385" s="41"/>
      <c r="L385" s="45"/>
      <c r="M385" s="245"/>
      <c r="N385" s="246"/>
      <c r="O385" s="92"/>
      <c r="P385" s="92"/>
      <c r="Q385" s="92"/>
      <c r="R385" s="92"/>
      <c r="S385" s="92"/>
      <c r="T385" s="93"/>
      <c r="U385" s="39"/>
      <c r="V385" s="39"/>
      <c r="W385" s="39"/>
      <c r="X385" s="39"/>
      <c r="Y385" s="39"/>
      <c r="Z385" s="39"/>
      <c r="AA385" s="39"/>
      <c r="AB385" s="39"/>
      <c r="AC385" s="39"/>
      <c r="AD385" s="39"/>
      <c r="AE385" s="39"/>
      <c r="AT385" s="18" t="s">
        <v>1907</v>
      </c>
      <c r="AU385" s="18" t="s">
        <v>80</v>
      </c>
    </row>
    <row r="386" s="2" customFormat="1" ht="21.75" customHeight="1">
      <c r="A386" s="39"/>
      <c r="B386" s="40"/>
      <c r="C386" s="228" t="s">
        <v>1049</v>
      </c>
      <c r="D386" s="228" t="s">
        <v>191</v>
      </c>
      <c r="E386" s="229" t="s">
        <v>6535</v>
      </c>
      <c r="F386" s="230" t="s">
        <v>6536</v>
      </c>
      <c r="G386" s="231" t="s">
        <v>6284</v>
      </c>
      <c r="H386" s="232">
        <v>1</v>
      </c>
      <c r="I386" s="233"/>
      <c r="J386" s="234">
        <f>ROUND(I386*H386,2)</f>
        <v>0</v>
      </c>
      <c r="K386" s="235"/>
      <c r="L386" s="45"/>
      <c r="M386" s="236" t="s">
        <v>1</v>
      </c>
      <c r="N386" s="237" t="s">
        <v>38</v>
      </c>
      <c r="O386" s="92"/>
      <c r="P386" s="238">
        <f>O386*H386</f>
        <v>0</v>
      </c>
      <c r="Q386" s="238">
        <v>0</v>
      </c>
      <c r="R386" s="238">
        <f>Q386*H386</f>
        <v>0</v>
      </c>
      <c r="S386" s="238">
        <v>0</v>
      </c>
      <c r="T386" s="239">
        <f>S386*H386</f>
        <v>0</v>
      </c>
      <c r="U386" s="39"/>
      <c r="V386" s="39"/>
      <c r="W386" s="39"/>
      <c r="X386" s="39"/>
      <c r="Y386" s="39"/>
      <c r="Z386" s="39"/>
      <c r="AA386" s="39"/>
      <c r="AB386" s="39"/>
      <c r="AC386" s="39"/>
      <c r="AD386" s="39"/>
      <c r="AE386" s="39"/>
      <c r="AR386" s="240" t="s">
        <v>195</v>
      </c>
      <c r="AT386" s="240" t="s">
        <v>191</v>
      </c>
      <c r="AU386" s="240" t="s">
        <v>80</v>
      </c>
      <c r="AY386" s="18" t="s">
        <v>189</v>
      </c>
      <c r="BE386" s="241">
        <f>IF(N386="základní",J386,0)</f>
        <v>0</v>
      </c>
      <c r="BF386" s="241">
        <f>IF(N386="snížená",J386,0)</f>
        <v>0</v>
      </c>
      <c r="BG386" s="241">
        <f>IF(N386="zákl. přenesená",J386,0)</f>
        <v>0</v>
      </c>
      <c r="BH386" s="241">
        <f>IF(N386="sníž. přenesená",J386,0)</f>
        <v>0</v>
      </c>
      <c r="BI386" s="241">
        <f>IF(N386="nulová",J386,0)</f>
        <v>0</v>
      </c>
      <c r="BJ386" s="18" t="s">
        <v>80</v>
      </c>
      <c r="BK386" s="241">
        <f>ROUND(I386*H386,2)</f>
        <v>0</v>
      </c>
      <c r="BL386" s="18" t="s">
        <v>195</v>
      </c>
      <c r="BM386" s="240" t="s">
        <v>6537</v>
      </c>
    </row>
    <row r="387" s="2" customFormat="1">
      <c r="A387" s="39"/>
      <c r="B387" s="40"/>
      <c r="C387" s="41"/>
      <c r="D387" s="242" t="s">
        <v>197</v>
      </c>
      <c r="E387" s="41"/>
      <c r="F387" s="243" t="s">
        <v>6536</v>
      </c>
      <c r="G387" s="41"/>
      <c r="H387" s="41"/>
      <c r="I387" s="244"/>
      <c r="J387" s="41"/>
      <c r="K387" s="41"/>
      <c r="L387" s="45"/>
      <c r="M387" s="245"/>
      <c r="N387" s="246"/>
      <c r="O387" s="92"/>
      <c r="P387" s="92"/>
      <c r="Q387" s="92"/>
      <c r="R387" s="92"/>
      <c r="S387" s="92"/>
      <c r="T387" s="93"/>
      <c r="U387" s="39"/>
      <c r="V387" s="39"/>
      <c r="W387" s="39"/>
      <c r="X387" s="39"/>
      <c r="Y387" s="39"/>
      <c r="Z387" s="39"/>
      <c r="AA387" s="39"/>
      <c r="AB387" s="39"/>
      <c r="AC387" s="39"/>
      <c r="AD387" s="39"/>
      <c r="AE387" s="39"/>
      <c r="AT387" s="18" t="s">
        <v>197</v>
      </c>
      <c r="AU387" s="18" t="s">
        <v>80</v>
      </c>
    </row>
    <row r="388" s="2" customFormat="1">
      <c r="A388" s="39"/>
      <c r="B388" s="40"/>
      <c r="C388" s="41"/>
      <c r="D388" s="242" t="s">
        <v>1907</v>
      </c>
      <c r="E388" s="41"/>
      <c r="F388" s="303" t="s">
        <v>6286</v>
      </c>
      <c r="G388" s="41"/>
      <c r="H388" s="41"/>
      <c r="I388" s="244"/>
      <c r="J388" s="41"/>
      <c r="K388" s="41"/>
      <c r="L388" s="45"/>
      <c r="M388" s="245"/>
      <c r="N388" s="246"/>
      <c r="O388" s="92"/>
      <c r="P388" s="92"/>
      <c r="Q388" s="92"/>
      <c r="R388" s="92"/>
      <c r="S388" s="92"/>
      <c r="T388" s="93"/>
      <c r="U388" s="39"/>
      <c r="V388" s="39"/>
      <c r="W388" s="39"/>
      <c r="X388" s="39"/>
      <c r="Y388" s="39"/>
      <c r="Z388" s="39"/>
      <c r="AA388" s="39"/>
      <c r="AB388" s="39"/>
      <c r="AC388" s="39"/>
      <c r="AD388" s="39"/>
      <c r="AE388" s="39"/>
      <c r="AT388" s="18" t="s">
        <v>1907</v>
      </c>
      <c r="AU388" s="18" t="s">
        <v>80</v>
      </c>
    </row>
    <row r="389" s="2" customFormat="1" ht="21.75" customHeight="1">
      <c r="A389" s="39"/>
      <c r="B389" s="40"/>
      <c r="C389" s="228" t="s">
        <v>1060</v>
      </c>
      <c r="D389" s="228" t="s">
        <v>191</v>
      </c>
      <c r="E389" s="229" t="s">
        <v>6538</v>
      </c>
      <c r="F389" s="230" t="s">
        <v>6539</v>
      </c>
      <c r="G389" s="231" t="s">
        <v>6284</v>
      </c>
      <c r="H389" s="232">
        <v>1</v>
      </c>
      <c r="I389" s="233"/>
      <c r="J389" s="234">
        <f>ROUND(I389*H389,2)</f>
        <v>0</v>
      </c>
      <c r="K389" s="235"/>
      <c r="L389" s="45"/>
      <c r="M389" s="236" t="s">
        <v>1</v>
      </c>
      <c r="N389" s="237" t="s">
        <v>38</v>
      </c>
      <c r="O389" s="92"/>
      <c r="P389" s="238">
        <f>O389*H389</f>
        <v>0</v>
      </c>
      <c r="Q389" s="238">
        <v>0</v>
      </c>
      <c r="R389" s="238">
        <f>Q389*H389</f>
        <v>0</v>
      </c>
      <c r="S389" s="238">
        <v>0</v>
      </c>
      <c r="T389" s="239">
        <f>S389*H389</f>
        <v>0</v>
      </c>
      <c r="U389" s="39"/>
      <c r="V389" s="39"/>
      <c r="W389" s="39"/>
      <c r="X389" s="39"/>
      <c r="Y389" s="39"/>
      <c r="Z389" s="39"/>
      <c r="AA389" s="39"/>
      <c r="AB389" s="39"/>
      <c r="AC389" s="39"/>
      <c r="AD389" s="39"/>
      <c r="AE389" s="39"/>
      <c r="AR389" s="240" t="s">
        <v>195</v>
      </c>
      <c r="AT389" s="240" t="s">
        <v>191</v>
      </c>
      <c r="AU389" s="240" t="s">
        <v>80</v>
      </c>
      <c r="AY389" s="18" t="s">
        <v>189</v>
      </c>
      <c r="BE389" s="241">
        <f>IF(N389="základní",J389,0)</f>
        <v>0</v>
      </c>
      <c r="BF389" s="241">
        <f>IF(N389="snížená",J389,0)</f>
        <v>0</v>
      </c>
      <c r="BG389" s="241">
        <f>IF(N389="zákl. přenesená",J389,0)</f>
        <v>0</v>
      </c>
      <c r="BH389" s="241">
        <f>IF(N389="sníž. přenesená",J389,0)</f>
        <v>0</v>
      </c>
      <c r="BI389" s="241">
        <f>IF(N389="nulová",J389,0)</f>
        <v>0</v>
      </c>
      <c r="BJ389" s="18" t="s">
        <v>80</v>
      </c>
      <c r="BK389" s="241">
        <f>ROUND(I389*H389,2)</f>
        <v>0</v>
      </c>
      <c r="BL389" s="18" t="s">
        <v>195</v>
      </c>
      <c r="BM389" s="240" t="s">
        <v>6540</v>
      </c>
    </row>
    <row r="390" s="2" customFormat="1">
      <c r="A390" s="39"/>
      <c r="B390" s="40"/>
      <c r="C390" s="41"/>
      <c r="D390" s="242" t="s">
        <v>197</v>
      </c>
      <c r="E390" s="41"/>
      <c r="F390" s="243" t="s">
        <v>6539</v>
      </c>
      <c r="G390" s="41"/>
      <c r="H390" s="41"/>
      <c r="I390" s="244"/>
      <c r="J390" s="41"/>
      <c r="K390" s="41"/>
      <c r="L390" s="45"/>
      <c r="M390" s="245"/>
      <c r="N390" s="246"/>
      <c r="O390" s="92"/>
      <c r="P390" s="92"/>
      <c r="Q390" s="92"/>
      <c r="R390" s="92"/>
      <c r="S390" s="92"/>
      <c r="T390" s="93"/>
      <c r="U390" s="39"/>
      <c r="V390" s="39"/>
      <c r="W390" s="39"/>
      <c r="X390" s="39"/>
      <c r="Y390" s="39"/>
      <c r="Z390" s="39"/>
      <c r="AA390" s="39"/>
      <c r="AB390" s="39"/>
      <c r="AC390" s="39"/>
      <c r="AD390" s="39"/>
      <c r="AE390" s="39"/>
      <c r="AT390" s="18" t="s">
        <v>197</v>
      </c>
      <c r="AU390" s="18" t="s">
        <v>80</v>
      </c>
    </row>
    <row r="391" s="2" customFormat="1">
      <c r="A391" s="39"/>
      <c r="B391" s="40"/>
      <c r="C391" s="41"/>
      <c r="D391" s="242" t="s">
        <v>1907</v>
      </c>
      <c r="E391" s="41"/>
      <c r="F391" s="303" t="s">
        <v>6286</v>
      </c>
      <c r="G391" s="41"/>
      <c r="H391" s="41"/>
      <c r="I391" s="244"/>
      <c r="J391" s="41"/>
      <c r="K391" s="41"/>
      <c r="L391" s="45"/>
      <c r="M391" s="245"/>
      <c r="N391" s="246"/>
      <c r="O391" s="92"/>
      <c r="P391" s="92"/>
      <c r="Q391" s="92"/>
      <c r="R391" s="92"/>
      <c r="S391" s="92"/>
      <c r="T391" s="93"/>
      <c r="U391" s="39"/>
      <c r="V391" s="39"/>
      <c r="W391" s="39"/>
      <c r="X391" s="39"/>
      <c r="Y391" s="39"/>
      <c r="Z391" s="39"/>
      <c r="AA391" s="39"/>
      <c r="AB391" s="39"/>
      <c r="AC391" s="39"/>
      <c r="AD391" s="39"/>
      <c r="AE391" s="39"/>
      <c r="AT391" s="18" t="s">
        <v>1907</v>
      </c>
      <c r="AU391" s="18" t="s">
        <v>80</v>
      </c>
    </row>
    <row r="392" s="2" customFormat="1" ht="21.75" customHeight="1">
      <c r="A392" s="39"/>
      <c r="B392" s="40"/>
      <c r="C392" s="228" t="s">
        <v>1066</v>
      </c>
      <c r="D392" s="228" t="s">
        <v>191</v>
      </c>
      <c r="E392" s="229" t="s">
        <v>6541</v>
      </c>
      <c r="F392" s="230" t="s">
        <v>6542</v>
      </c>
      <c r="G392" s="231" t="s">
        <v>6284</v>
      </c>
      <c r="H392" s="232">
        <v>1</v>
      </c>
      <c r="I392" s="233"/>
      <c r="J392" s="234">
        <f>ROUND(I392*H392,2)</f>
        <v>0</v>
      </c>
      <c r="K392" s="235"/>
      <c r="L392" s="45"/>
      <c r="M392" s="236" t="s">
        <v>1</v>
      </c>
      <c r="N392" s="237" t="s">
        <v>38</v>
      </c>
      <c r="O392" s="92"/>
      <c r="P392" s="238">
        <f>O392*H392</f>
        <v>0</v>
      </c>
      <c r="Q392" s="238">
        <v>0</v>
      </c>
      <c r="R392" s="238">
        <f>Q392*H392</f>
        <v>0</v>
      </c>
      <c r="S392" s="238">
        <v>0</v>
      </c>
      <c r="T392" s="239">
        <f>S392*H392</f>
        <v>0</v>
      </c>
      <c r="U392" s="39"/>
      <c r="V392" s="39"/>
      <c r="W392" s="39"/>
      <c r="X392" s="39"/>
      <c r="Y392" s="39"/>
      <c r="Z392" s="39"/>
      <c r="AA392" s="39"/>
      <c r="AB392" s="39"/>
      <c r="AC392" s="39"/>
      <c r="AD392" s="39"/>
      <c r="AE392" s="39"/>
      <c r="AR392" s="240" t="s">
        <v>195</v>
      </c>
      <c r="AT392" s="240" t="s">
        <v>191</v>
      </c>
      <c r="AU392" s="240" t="s">
        <v>80</v>
      </c>
      <c r="AY392" s="18" t="s">
        <v>189</v>
      </c>
      <c r="BE392" s="241">
        <f>IF(N392="základní",J392,0)</f>
        <v>0</v>
      </c>
      <c r="BF392" s="241">
        <f>IF(N392="snížená",J392,0)</f>
        <v>0</v>
      </c>
      <c r="BG392" s="241">
        <f>IF(N392="zákl. přenesená",J392,0)</f>
        <v>0</v>
      </c>
      <c r="BH392" s="241">
        <f>IF(N392="sníž. přenesená",J392,0)</f>
        <v>0</v>
      </c>
      <c r="BI392" s="241">
        <f>IF(N392="nulová",J392,0)</f>
        <v>0</v>
      </c>
      <c r="BJ392" s="18" t="s">
        <v>80</v>
      </c>
      <c r="BK392" s="241">
        <f>ROUND(I392*H392,2)</f>
        <v>0</v>
      </c>
      <c r="BL392" s="18" t="s">
        <v>195</v>
      </c>
      <c r="BM392" s="240" t="s">
        <v>6543</v>
      </c>
    </row>
    <row r="393" s="2" customFormat="1">
      <c r="A393" s="39"/>
      <c r="B393" s="40"/>
      <c r="C393" s="41"/>
      <c r="D393" s="242" t="s">
        <v>197</v>
      </c>
      <c r="E393" s="41"/>
      <c r="F393" s="243" t="s">
        <v>6542</v>
      </c>
      <c r="G393" s="41"/>
      <c r="H393" s="41"/>
      <c r="I393" s="244"/>
      <c r="J393" s="41"/>
      <c r="K393" s="41"/>
      <c r="L393" s="45"/>
      <c r="M393" s="245"/>
      <c r="N393" s="246"/>
      <c r="O393" s="92"/>
      <c r="P393" s="92"/>
      <c r="Q393" s="92"/>
      <c r="R393" s="92"/>
      <c r="S393" s="92"/>
      <c r="T393" s="93"/>
      <c r="U393" s="39"/>
      <c r="V393" s="39"/>
      <c r="W393" s="39"/>
      <c r="X393" s="39"/>
      <c r="Y393" s="39"/>
      <c r="Z393" s="39"/>
      <c r="AA393" s="39"/>
      <c r="AB393" s="39"/>
      <c r="AC393" s="39"/>
      <c r="AD393" s="39"/>
      <c r="AE393" s="39"/>
      <c r="AT393" s="18" t="s">
        <v>197</v>
      </c>
      <c r="AU393" s="18" t="s">
        <v>80</v>
      </c>
    </row>
    <row r="394" s="2" customFormat="1">
      <c r="A394" s="39"/>
      <c r="B394" s="40"/>
      <c r="C394" s="41"/>
      <c r="D394" s="242" t="s">
        <v>1907</v>
      </c>
      <c r="E394" s="41"/>
      <c r="F394" s="303" t="s">
        <v>6286</v>
      </c>
      <c r="G394" s="41"/>
      <c r="H394" s="41"/>
      <c r="I394" s="244"/>
      <c r="J394" s="41"/>
      <c r="K394" s="41"/>
      <c r="L394" s="45"/>
      <c r="M394" s="245"/>
      <c r="N394" s="246"/>
      <c r="O394" s="92"/>
      <c r="P394" s="92"/>
      <c r="Q394" s="92"/>
      <c r="R394" s="92"/>
      <c r="S394" s="92"/>
      <c r="T394" s="93"/>
      <c r="U394" s="39"/>
      <c r="V394" s="39"/>
      <c r="W394" s="39"/>
      <c r="X394" s="39"/>
      <c r="Y394" s="39"/>
      <c r="Z394" s="39"/>
      <c r="AA394" s="39"/>
      <c r="AB394" s="39"/>
      <c r="AC394" s="39"/>
      <c r="AD394" s="39"/>
      <c r="AE394" s="39"/>
      <c r="AT394" s="18" t="s">
        <v>1907</v>
      </c>
      <c r="AU394" s="18" t="s">
        <v>80</v>
      </c>
    </row>
    <row r="395" s="2" customFormat="1" ht="21.75" customHeight="1">
      <c r="A395" s="39"/>
      <c r="B395" s="40"/>
      <c r="C395" s="228" t="s">
        <v>1076</v>
      </c>
      <c r="D395" s="228" t="s">
        <v>191</v>
      </c>
      <c r="E395" s="229" t="s">
        <v>6544</v>
      </c>
      <c r="F395" s="230" t="s">
        <v>6545</v>
      </c>
      <c r="G395" s="231" t="s">
        <v>6284</v>
      </c>
      <c r="H395" s="232">
        <v>1</v>
      </c>
      <c r="I395" s="233"/>
      <c r="J395" s="234">
        <f>ROUND(I395*H395,2)</f>
        <v>0</v>
      </c>
      <c r="K395" s="235"/>
      <c r="L395" s="45"/>
      <c r="M395" s="236" t="s">
        <v>1</v>
      </c>
      <c r="N395" s="237" t="s">
        <v>38</v>
      </c>
      <c r="O395" s="92"/>
      <c r="P395" s="238">
        <f>O395*H395</f>
        <v>0</v>
      </c>
      <c r="Q395" s="238">
        <v>0</v>
      </c>
      <c r="R395" s="238">
        <f>Q395*H395</f>
        <v>0</v>
      </c>
      <c r="S395" s="238">
        <v>0</v>
      </c>
      <c r="T395" s="239">
        <f>S395*H395</f>
        <v>0</v>
      </c>
      <c r="U395" s="39"/>
      <c r="V395" s="39"/>
      <c r="W395" s="39"/>
      <c r="X395" s="39"/>
      <c r="Y395" s="39"/>
      <c r="Z395" s="39"/>
      <c r="AA395" s="39"/>
      <c r="AB395" s="39"/>
      <c r="AC395" s="39"/>
      <c r="AD395" s="39"/>
      <c r="AE395" s="39"/>
      <c r="AR395" s="240" t="s">
        <v>195</v>
      </c>
      <c r="AT395" s="240" t="s">
        <v>191</v>
      </c>
      <c r="AU395" s="240" t="s">
        <v>80</v>
      </c>
      <c r="AY395" s="18" t="s">
        <v>189</v>
      </c>
      <c r="BE395" s="241">
        <f>IF(N395="základní",J395,0)</f>
        <v>0</v>
      </c>
      <c r="BF395" s="241">
        <f>IF(N395="snížená",J395,0)</f>
        <v>0</v>
      </c>
      <c r="BG395" s="241">
        <f>IF(N395="zákl. přenesená",J395,0)</f>
        <v>0</v>
      </c>
      <c r="BH395" s="241">
        <f>IF(N395="sníž. přenesená",J395,0)</f>
        <v>0</v>
      </c>
      <c r="BI395" s="241">
        <f>IF(N395="nulová",J395,0)</f>
        <v>0</v>
      </c>
      <c r="BJ395" s="18" t="s">
        <v>80</v>
      </c>
      <c r="BK395" s="241">
        <f>ROUND(I395*H395,2)</f>
        <v>0</v>
      </c>
      <c r="BL395" s="18" t="s">
        <v>195</v>
      </c>
      <c r="BM395" s="240" t="s">
        <v>6546</v>
      </c>
    </row>
    <row r="396" s="2" customFormat="1">
      <c r="A396" s="39"/>
      <c r="B396" s="40"/>
      <c r="C396" s="41"/>
      <c r="D396" s="242" t="s">
        <v>197</v>
      </c>
      <c r="E396" s="41"/>
      <c r="F396" s="243" t="s">
        <v>6545</v>
      </c>
      <c r="G396" s="41"/>
      <c r="H396" s="41"/>
      <c r="I396" s="244"/>
      <c r="J396" s="41"/>
      <c r="K396" s="41"/>
      <c r="L396" s="45"/>
      <c r="M396" s="245"/>
      <c r="N396" s="246"/>
      <c r="O396" s="92"/>
      <c r="P396" s="92"/>
      <c r="Q396" s="92"/>
      <c r="R396" s="92"/>
      <c r="S396" s="92"/>
      <c r="T396" s="93"/>
      <c r="U396" s="39"/>
      <c r="V396" s="39"/>
      <c r="W396" s="39"/>
      <c r="X396" s="39"/>
      <c r="Y396" s="39"/>
      <c r="Z396" s="39"/>
      <c r="AA396" s="39"/>
      <c r="AB396" s="39"/>
      <c r="AC396" s="39"/>
      <c r="AD396" s="39"/>
      <c r="AE396" s="39"/>
      <c r="AT396" s="18" t="s">
        <v>197</v>
      </c>
      <c r="AU396" s="18" t="s">
        <v>80</v>
      </c>
    </row>
    <row r="397" s="2" customFormat="1">
      <c r="A397" s="39"/>
      <c r="B397" s="40"/>
      <c r="C397" s="41"/>
      <c r="D397" s="242" t="s">
        <v>1907</v>
      </c>
      <c r="E397" s="41"/>
      <c r="F397" s="303" t="s">
        <v>6286</v>
      </c>
      <c r="G397" s="41"/>
      <c r="H397" s="41"/>
      <c r="I397" s="244"/>
      <c r="J397" s="41"/>
      <c r="K397" s="41"/>
      <c r="L397" s="45"/>
      <c r="M397" s="245"/>
      <c r="N397" s="246"/>
      <c r="O397" s="92"/>
      <c r="P397" s="92"/>
      <c r="Q397" s="92"/>
      <c r="R397" s="92"/>
      <c r="S397" s="92"/>
      <c r="T397" s="93"/>
      <c r="U397" s="39"/>
      <c r="V397" s="39"/>
      <c r="W397" s="39"/>
      <c r="X397" s="39"/>
      <c r="Y397" s="39"/>
      <c r="Z397" s="39"/>
      <c r="AA397" s="39"/>
      <c r="AB397" s="39"/>
      <c r="AC397" s="39"/>
      <c r="AD397" s="39"/>
      <c r="AE397" s="39"/>
      <c r="AT397" s="18" t="s">
        <v>1907</v>
      </c>
      <c r="AU397" s="18" t="s">
        <v>80</v>
      </c>
    </row>
    <row r="398" s="2" customFormat="1" ht="24.15" customHeight="1">
      <c r="A398" s="39"/>
      <c r="B398" s="40"/>
      <c r="C398" s="228" t="s">
        <v>1081</v>
      </c>
      <c r="D398" s="228" t="s">
        <v>191</v>
      </c>
      <c r="E398" s="229" t="s">
        <v>6547</v>
      </c>
      <c r="F398" s="230" t="s">
        <v>6548</v>
      </c>
      <c r="G398" s="231" t="s">
        <v>6284</v>
      </c>
      <c r="H398" s="232">
        <v>1</v>
      </c>
      <c r="I398" s="233"/>
      <c r="J398" s="234">
        <f>ROUND(I398*H398,2)</f>
        <v>0</v>
      </c>
      <c r="K398" s="235"/>
      <c r="L398" s="45"/>
      <c r="M398" s="236" t="s">
        <v>1</v>
      </c>
      <c r="N398" s="237" t="s">
        <v>38</v>
      </c>
      <c r="O398" s="92"/>
      <c r="P398" s="238">
        <f>O398*H398</f>
        <v>0</v>
      </c>
      <c r="Q398" s="238">
        <v>0</v>
      </c>
      <c r="R398" s="238">
        <f>Q398*H398</f>
        <v>0</v>
      </c>
      <c r="S398" s="238">
        <v>0</v>
      </c>
      <c r="T398" s="239">
        <f>S398*H398</f>
        <v>0</v>
      </c>
      <c r="U398" s="39"/>
      <c r="V398" s="39"/>
      <c r="W398" s="39"/>
      <c r="X398" s="39"/>
      <c r="Y398" s="39"/>
      <c r="Z398" s="39"/>
      <c r="AA398" s="39"/>
      <c r="AB398" s="39"/>
      <c r="AC398" s="39"/>
      <c r="AD398" s="39"/>
      <c r="AE398" s="39"/>
      <c r="AR398" s="240" t="s">
        <v>195</v>
      </c>
      <c r="AT398" s="240" t="s">
        <v>191</v>
      </c>
      <c r="AU398" s="240" t="s">
        <v>80</v>
      </c>
      <c r="AY398" s="18" t="s">
        <v>189</v>
      </c>
      <c r="BE398" s="241">
        <f>IF(N398="základní",J398,0)</f>
        <v>0</v>
      </c>
      <c r="BF398" s="241">
        <f>IF(N398="snížená",J398,0)</f>
        <v>0</v>
      </c>
      <c r="BG398" s="241">
        <f>IF(N398="zákl. přenesená",J398,0)</f>
        <v>0</v>
      </c>
      <c r="BH398" s="241">
        <f>IF(N398="sníž. přenesená",J398,0)</f>
        <v>0</v>
      </c>
      <c r="BI398" s="241">
        <f>IF(N398="nulová",J398,0)</f>
        <v>0</v>
      </c>
      <c r="BJ398" s="18" t="s">
        <v>80</v>
      </c>
      <c r="BK398" s="241">
        <f>ROUND(I398*H398,2)</f>
        <v>0</v>
      </c>
      <c r="BL398" s="18" t="s">
        <v>195</v>
      </c>
      <c r="BM398" s="240" t="s">
        <v>6549</v>
      </c>
    </row>
    <row r="399" s="2" customFormat="1">
      <c r="A399" s="39"/>
      <c r="B399" s="40"/>
      <c r="C399" s="41"/>
      <c r="D399" s="242" t="s">
        <v>197</v>
      </c>
      <c r="E399" s="41"/>
      <c r="F399" s="243" t="s">
        <v>6548</v>
      </c>
      <c r="G399" s="41"/>
      <c r="H399" s="41"/>
      <c r="I399" s="244"/>
      <c r="J399" s="41"/>
      <c r="K399" s="41"/>
      <c r="L399" s="45"/>
      <c r="M399" s="245"/>
      <c r="N399" s="246"/>
      <c r="O399" s="92"/>
      <c r="P399" s="92"/>
      <c r="Q399" s="92"/>
      <c r="R399" s="92"/>
      <c r="S399" s="92"/>
      <c r="T399" s="93"/>
      <c r="U399" s="39"/>
      <c r="V399" s="39"/>
      <c r="W399" s="39"/>
      <c r="X399" s="39"/>
      <c r="Y399" s="39"/>
      <c r="Z399" s="39"/>
      <c r="AA399" s="39"/>
      <c r="AB399" s="39"/>
      <c r="AC399" s="39"/>
      <c r="AD399" s="39"/>
      <c r="AE399" s="39"/>
      <c r="AT399" s="18" t="s">
        <v>197</v>
      </c>
      <c r="AU399" s="18" t="s">
        <v>80</v>
      </c>
    </row>
    <row r="400" s="2" customFormat="1">
      <c r="A400" s="39"/>
      <c r="B400" s="40"/>
      <c r="C400" s="41"/>
      <c r="D400" s="242" t="s">
        <v>1907</v>
      </c>
      <c r="E400" s="41"/>
      <c r="F400" s="303" t="s">
        <v>6286</v>
      </c>
      <c r="G400" s="41"/>
      <c r="H400" s="41"/>
      <c r="I400" s="244"/>
      <c r="J400" s="41"/>
      <c r="K400" s="41"/>
      <c r="L400" s="45"/>
      <c r="M400" s="245"/>
      <c r="N400" s="246"/>
      <c r="O400" s="92"/>
      <c r="P400" s="92"/>
      <c r="Q400" s="92"/>
      <c r="R400" s="92"/>
      <c r="S400" s="92"/>
      <c r="T400" s="93"/>
      <c r="U400" s="39"/>
      <c r="V400" s="39"/>
      <c r="W400" s="39"/>
      <c r="X400" s="39"/>
      <c r="Y400" s="39"/>
      <c r="Z400" s="39"/>
      <c r="AA400" s="39"/>
      <c r="AB400" s="39"/>
      <c r="AC400" s="39"/>
      <c r="AD400" s="39"/>
      <c r="AE400" s="39"/>
      <c r="AT400" s="18" t="s">
        <v>1907</v>
      </c>
      <c r="AU400" s="18" t="s">
        <v>80</v>
      </c>
    </row>
    <row r="401" s="2" customFormat="1" ht="16.5" customHeight="1">
      <c r="A401" s="39"/>
      <c r="B401" s="40"/>
      <c r="C401" s="228" t="s">
        <v>1086</v>
      </c>
      <c r="D401" s="228" t="s">
        <v>191</v>
      </c>
      <c r="E401" s="229" t="s">
        <v>6550</v>
      </c>
      <c r="F401" s="230" t="s">
        <v>6551</v>
      </c>
      <c r="G401" s="231" t="s">
        <v>6284</v>
      </c>
      <c r="H401" s="232">
        <v>1</v>
      </c>
      <c r="I401" s="233"/>
      <c r="J401" s="234">
        <f>ROUND(I401*H401,2)</f>
        <v>0</v>
      </c>
      <c r="K401" s="235"/>
      <c r="L401" s="45"/>
      <c r="M401" s="236" t="s">
        <v>1</v>
      </c>
      <c r="N401" s="237" t="s">
        <v>38</v>
      </c>
      <c r="O401" s="92"/>
      <c r="P401" s="238">
        <f>O401*H401</f>
        <v>0</v>
      </c>
      <c r="Q401" s="238">
        <v>0</v>
      </c>
      <c r="R401" s="238">
        <f>Q401*H401</f>
        <v>0</v>
      </c>
      <c r="S401" s="238">
        <v>0</v>
      </c>
      <c r="T401" s="239">
        <f>S401*H401</f>
        <v>0</v>
      </c>
      <c r="U401" s="39"/>
      <c r="V401" s="39"/>
      <c r="W401" s="39"/>
      <c r="X401" s="39"/>
      <c r="Y401" s="39"/>
      <c r="Z401" s="39"/>
      <c r="AA401" s="39"/>
      <c r="AB401" s="39"/>
      <c r="AC401" s="39"/>
      <c r="AD401" s="39"/>
      <c r="AE401" s="39"/>
      <c r="AR401" s="240" t="s">
        <v>195</v>
      </c>
      <c r="AT401" s="240" t="s">
        <v>191</v>
      </c>
      <c r="AU401" s="240" t="s">
        <v>80</v>
      </c>
      <c r="AY401" s="18" t="s">
        <v>189</v>
      </c>
      <c r="BE401" s="241">
        <f>IF(N401="základní",J401,0)</f>
        <v>0</v>
      </c>
      <c r="BF401" s="241">
        <f>IF(N401="snížená",J401,0)</f>
        <v>0</v>
      </c>
      <c r="BG401" s="241">
        <f>IF(N401="zákl. přenesená",J401,0)</f>
        <v>0</v>
      </c>
      <c r="BH401" s="241">
        <f>IF(N401="sníž. přenesená",J401,0)</f>
        <v>0</v>
      </c>
      <c r="BI401" s="241">
        <f>IF(N401="nulová",J401,0)</f>
        <v>0</v>
      </c>
      <c r="BJ401" s="18" t="s">
        <v>80</v>
      </c>
      <c r="BK401" s="241">
        <f>ROUND(I401*H401,2)</f>
        <v>0</v>
      </c>
      <c r="BL401" s="18" t="s">
        <v>195</v>
      </c>
      <c r="BM401" s="240" t="s">
        <v>6552</v>
      </c>
    </row>
    <row r="402" s="2" customFormat="1">
      <c r="A402" s="39"/>
      <c r="B402" s="40"/>
      <c r="C402" s="41"/>
      <c r="D402" s="242" t="s">
        <v>197</v>
      </c>
      <c r="E402" s="41"/>
      <c r="F402" s="243" t="s">
        <v>6551</v>
      </c>
      <c r="G402" s="41"/>
      <c r="H402" s="41"/>
      <c r="I402" s="244"/>
      <c r="J402" s="41"/>
      <c r="K402" s="41"/>
      <c r="L402" s="45"/>
      <c r="M402" s="245"/>
      <c r="N402" s="246"/>
      <c r="O402" s="92"/>
      <c r="P402" s="92"/>
      <c r="Q402" s="92"/>
      <c r="R402" s="92"/>
      <c r="S402" s="92"/>
      <c r="T402" s="93"/>
      <c r="U402" s="39"/>
      <c r="V402" s="39"/>
      <c r="W402" s="39"/>
      <c r="X402" s="39"/>
      <c r="Y402" s="39"/>
      <c r="Z402" s="39"/>
      <c r="AA402" s="39"/>
      <c r="AB402" s="39"/>
      <c r="AC402" s="39"/>
      <c r="AD402" s="39"/>
      <c r="AE402" s="39"/>
      <c r="AT402" s="18" t="s">
        <v>197</v>
      </c>
      <c r="AU402" s="18" t="s">
        <v>80</v>
      </c>
    </row>
    <row r="403" s="2" customFormat="1">
      <c r="A403" s="39"/>
      <c r="B403" s="40"/>
      <c r="C403" s="41"/>
      <c r="D403" s="242" t="s">
        <v>1907</v>
      </c>
      <c r="E403" s="41"/>
      <c r="F403" s="303" t="s">
        <v>6286</v>
      </c>
      <c r="G403" s="41"/>
      <c r="H403" s="41"/>
      <c r="I403" s="244"/>
      <c r="J403" s="41"/>
      <c r="K403" s="41"/>
      <c r="L403" s="45"/>
      <c r="M403" s="245"/>
      <c r="N403" s="246"/>
      <c r="O403" s="92"/>
      <c r="P403" s="92"/>
      <c r="Q403" s="92"/>
      <c r="R403" s="92"/>
      <c r="S403" s="92"/>
      <c r="T403" s="93"/>
      <c r="U403" s="39"/>
      <c r="V403" s="39"/>
      <c r="W403" s="39"/>
      <c r="X403" s="39"/>
      <c r="Y403" s="39"/>
      <c r="Z403" s="39"/>
      <c r="AA403" s="39"/>
      <c r="AB403" s="39"/>
      <c r="AC403" s="39"/>
      <c r="AD403" s="39"/>
      <c r="AE403" s="39"/>
      <c r="AT403" s="18" t="s">
        <v>1907</v>
      </c>
      <c r="AU403" s="18" t="s">
        <v>80</v>
      </c>
    </row>
    <row r="404" s="2" customFormat="1" ht="24.15" customHeight="1">
      <c r="A404" s="39"/>
      <c r="B404" s="40"/>
      <c r="C404" s="228" t="s">
        <v>1091</v>
      </c>
      <c r="D404" s="228" t="s">
        <v>191</v>
      </c>
      <c r="E404" s="229" t="s">
        <v>6553</v>
      </c>
      <c r="F404" s="230" t="s">
        <v>6554</v>
      </c>
      <c r="G404" s="231" t="s">
        <v>6284</v>
      </c>
      <c r="H404" s="232">
        <v>1</v>
      </c>
      <c r="I404" s="233"/>
      <c r="J404" s="234">
        <f>ROUND(I404*H404,2)</f>
        <v>0</v>
      </c>
      <c r="K404" s="235"/>
      <c r="L404" s="45"/>
      <c r="M404" s="236" t="s">
        <v>1</v>
      </c>
      <c r="N404" s="237" t="s">
        <v>38</v>
      </c>
      <c r="O404" s="92"/>
      <c r="P404" s="238">
        <f>O404*H404</f>
        <v>0</v>
      </c>
      <c r="Q404" s="238">
        <v>0</v>
      </c>
      <c r="R404" s="238">
        <f>Q404*H404</f>
        <v>0</v>
      </c>
      <c r="S404" s="238">
        <v>0</v>
      </c>
      <c r="T404" s="239">
        <f>S404*H404</f>
        <v>0</v>
      </c>
      <c r="U404" s="39"/>
      <c r="V404" s="39"/>
      <c r="W404" s="39"/>
      <c r="X404" s="39"/>
      <c r="Y404" s="39"/>
      <c r="Z404" s="39"/>
      <c r="AA404" s="39"/>
      <c r="AB404" s="39"/>
      <c r="AC404" s="39"/>
      <c r="AD404" s="39"/>
      <c r="AE404" s="39"/>
      <c r="AR404" s="240" t="s">
        <v>195</v>
      </c>
      <c r="AT404" s="240" t="s">
        <v>191</v>
      </c>
      <c r="AU404" s="240" t="s">
        <v>80</v>
      </c>
      <c r="AY404" s="18" t="s">
        <v>189</v>
      </c>
      <c r="BE404" s="241">
        <f>IF(N404="základní",J404,0)</f>
        <v>0</v>
      </c>
      <c r="BF404" s="241">
        <f>IF(N404="snížená",J404,0)</f>
        <v>0</v>
      </c>
      <c r="BG404" s="241">
        <f>IF(N404="zákl. přenesená",J404,0)</f>
        <v>0</v>
      </c>
      <c r="BH404" s="241">
        <f>IF(N404="sníž. přenesená",J404,0)</f>
        <v>0</v>
      </c>
      <c r="BI404" s="241">
        <f>IF(N404="nulová",J404,0)</f>
        <v>0</v>
      </c>
      <c r="BJ404" s="18" t="s">
        <v>80</v>
      </c>
      <c r="BK404" s="241">
        <f>ROUND(I404*H404,2)</f>
        <v>0</v>
      </c>
      <c r="BL404" s="18" t="s">
        <v>195</v>
      </c>
      <c r="BM404" s="240" t="s">
        <v>6555</v>
      </c>
    </row>
    <row r="405" s="2" customFormat="1">
      <c r="A405" s="39"/>
      <c r="B405" s="40"/>
      <c r="C405" s="41"/>
      <c r="D405" s="242" t="s">
        <v>197</v>
      </c>
      <c r="E405" s="41"/>
      <c r="F405" s="243" t="s">
        <v>6554</v>
      </c>
      <c r="G405" s="41"/>
      <c r="H405" s="41"/>
      <c r="I405" s="244"/>
      <c r="J405" s="41"/>
      <c r="K405" s="41"/>
      <c r="L405" s="45"/>
      <c r="M405" s="245"/>
      <c r="N405" s="246"/>
      <c r="O405" s="92"/>
      <c r="P405" s="92"/>
      <c r="Q405" s="92"/>
      <c r="R405" s="92"/>
      <c r="S405" s="92"/>
      <c r="T405" s="93"/>
      <c r="U405" s="39"/>
      <c r="V405" s="39"/>
      <c r="W405" s="39"/>
      <c r="X405" s="39"/>
      <c r="Y405" s="39"/>
      <c r="Z405" s="39"/>
      <c r="AA405" s="39"/>
      <c r="AB405" s="39"/>
      <c r="AC405" s="39"/>
      <c r="AD405" s="39"/>
      <c r="AE405" s="39"/>
      <c r="AT405" s="18" t="s">
        <v>197</v>
      </c>
      <c r="AU405" s="18" t="s">
        <v>80</v>
      </c>
    </row>
    <row r="406" s="2" customFormat="1">
      <c r="A406" s="39"/>
      <c r="B406" s="40"/>
      <c r="C406" s="41"/>
      <c r="D406" s="242" t="s">
        <v>1907</v>
      </c>
      <c r="E406" s="41"/>
      <c r="F406" s="303" t="s">
        <v>6556</v>
      </c>
      <c r="G406" s="41"/>
      <c r="H406" s="41"/>
      <c r="I406" s="244"/>
      <c r="J406" s="41"/>
      <c r="K406" s="41"/>
      <c r="L406" s="45"/>
      <c r="M406" s="245"/>
      <c r="N406" s="246"/>
      <c r="O406" s="92"/>
      <c r="P406" s="92"/>
      <c r="Q406" s="92"/>
      <c r="R406" s="92"/>
      <c r="S406" s="92"/>
      <c r="T406" s="93"/>
      <c r="U406" s="39"/>
      <c r="V406" s="39"/>
      <c r="W406" s="39"/>
      <c r="X406" s="39"/>
      <c r="Y406" s="39"/>
      <c r="Z406" s="39"/>
      <c r="AA406" s="39"/>
      <c r="AB406" s="39"/>
      <c r="AC406" s="39"/>
      <c r="AD406" s="39"/>
      <c r="AE406" s="39"/>
      <c r="AT406" s="18" t="s">
        <v>1907</v>
      </c>
      <c r="AU406" s="18" t="s">
        <v>80</v>
      </c>
    </row>
    <row r="407" s="2" customFormat="1" ht="16.5" customHeight="1">
      <c r="A407" s="39"/>
      <c r="B407" s="40"/>
      <c r="C407" s="228" t="s">
        <v>1098</v>
      </c>
      <c r="D407" s="228" t="s">
        <v>191</v>
      </c>
      <c r="E407" s="229" t="s">
        <v>6557</v>
      </c>
      <c r="F407" s="230" t="s">
        <v>6558</v>
      </c>
      <c r="G407" s="231" t="s">
        <v>6284</v>
      </c>
      <c r="H407" s="232">
        <v>1</v>
      </c>
      <c r="I407" s="233"/>
      <c r="J407" s="234">
        <f>ROUND(I407*H407,2)</f>
        <v>0</v>
      </c>
      <c r="K407" s="235"/>
      <c r="L407" s="45"/>
      <c r="M407" s="236" t="s">
        <v>1</v>
      </c>
      <c r="N407" s="237" t="s">
        <v>38</v>
      </c>
      <c r="O407" s="92"/>
      <c r="P407" s="238">
        <f>O407*H407</f>
        <v>0</v>
      </c>
      <c r="Q407" s="238">
        <v>0</v>
      </c>
      <c r="R407" s="238">
        <f>Q407*H407</f>
        <v>0</v>
      </c>
      <c r="S407" s="238">
        <v>0</v>
      </c>
      <c r="T407" s="239">
        <f>S407*H407</f>
        <v>0</v>
      </c>
      <c r="U407" s="39"/>
      <c r="V407" s="39"/>
      <c r="W407" s="39"/>
      <c r="X407" s="39"/>
      <c r="Y407" s="39"/>
      <c r="Z407" s="39"/>
      <c r="AA407" s="39"/>
      <c r="AB407" s="39"/>
      <c r="AC407" s="39"/>
      <c r="AD407" s="39"/>
      <c r="AE407" s="39"/>
      <c r="AR407" s="240" t="s">
        <v>195</v>
      </c>
      <c r="AT407" s="240" t="s">
        <v>191</v>
      </c>
      <c r="AU407" s="240" t="s">
        <v>80</v>
      </c>
      <c r="AY407" s="18" t="s">
        <v>189</v>
      </c>
      <c r="BE407" s="241">
        <f>IF(N407="základní",J407,0)</f>
        <v>0</v>
      </c>
      <c r="BF407" s="241">
        <f>IF(N407="snížená",J407,0)</f>
        <v>0</v>
      </c>
      <c r="BG407" s="241">
        <f>IF(N407="zákl. přenesená",J407,0)</f>
        <v>0</v>
      </c>
      <c r="BH407" s="241">
        <f>IF(N407="sníž. přenesená",J407,0)</f>
        <v>0</v>
      </c>
      <c r="BI407" s="241">
        <f>IF(N407="nulová",J407,0)</f>
        <v>0</v>
      </c>
      <c r="BJ407" s="18" t="s">
        <v>80</v>
      </c>
      <c r="BK407" s="241">
        <f>ROUND(I407*H407,2)</f>
        <v>0</v>
      </c>
      <c r="BL407" s="18" t="s">
        <v>195</v>
      </c>
      <c r="BM407" s="240" t="s">
        <v>6559</v>
      </c>
    </row>
    <row r="408" s="2" customFormat="1">
      <c r="A408" s="39"/>
      <c r="B408" s="40"/>
      <c r="C408" s="41"/>
      <c r="D408" s="242" t="s">
        <v>197</v>
      </c>
      <c r="E408" s="41"/>
      <c r="F408" s="243" t="s">
        <v>6558</v>
      </c>
      <c r="G408" s="41"/>
      <c r="H408" s="41"/>
      <c r="I408" s="244"/>
      <c r="J408" s="41"/>
      <c r="K408" s="41"/>
      <c r="L408" s="45"/>
      <c r="M408" s="245"/>
      <c r="N408" s="246"/>
      <c r="O408" s="92"/>
      <c r="P408" s="92"/>
      <c r="Q408" s="92"/>
      <c r="R408" s="92"/>
      <c r="S408" s="92"/>
      <c r="T408" s="93"/>
      <c r="U408" s="39"/>
      <c r="V408" s="39"/>
      <c r="W408" s="39"/>
      <c r="X408" s="39"/>
      <c r="Y408" s="39"/>
      <c r="Z408" s="39"/>
      <c r="AA408" s="39"/>
      <c r="AB408" s="39"/>
      <c r="AC408" s="39"/>
      <c r="AD408" s="39"/>
      <c r="AE408" s="39"/>
      <c r="AT408" s="18" t="s">
        <v>197</v>
      </c>
      <c r="AU408" s="18" t="s">
        <v>80</v>
      </c>
    </row>
    <row r="409" s="2" customFormat="1">
      <c r="A409" s="39"/>
      <c r="B409" s="40"/>
      <c r="C409" s="41"/>
      <c r="D409" s="242" t="s">
        <v>1907</v>
      </c>
      <c r="E409" s="41"/>
      <c r="F409" s="303" t="s">
        <v>6556</v>
      </c>
      <c r="G409" s="41"/>
      <c r="H409" s="41"/>
      <c r="I409" s="244"/>
      <c r="J409" s="41"/>
      <c r="K409" s="41"/>
      <c r="L409" s="45"/>
      <c r="M409" s="245"/>
      <c r="N409" s="246"/>
      <c r="O409" s="92"/>
      <c r="P409" s="92"/>
      <c r="Q409" s="92"/>
      <c r="R409" s="92"/>
      <c r="S409" s="92"/>
      <c r="T409" s="93"/>
      <c r="U409" s="39"/>
      <c r="V409" s="39"/>
      <c r="W409" s="39"/>
      <c r="X409" s="39"/>
      <c r="Y409" s="39"/>
      <c r="Z409" s="39"/>
      <c r="AA409" s="39"/>
      <c r="AB409" s="39"/>
      <c r="AC409" s="39"/>
      <c r="AD409" s="39"/>
      <c r="AE409" s="39"/>
      <c r="AT409" s="18" t="s">
        <v>1907</v>
      </c>
      <c r="AU409" s="18" t="s">
        <v>80</v>
      </c>
    </row>
    <row r="410" s="2" customFormat="1" ht="24.15" customHeight="1">
      <c r="A410" s="39"/>
      <c r="B410" s="40"/>
      <c r="C410" s="228" t="s">
        <v>1112</v>
      </c>
      <c r="D410" s="228" t="s">
        <v>191</v>
      </c>
      <c r="E410" s="229" t="s">
        <v>6560</v>
      </c>
      <c r="F410" s="230" t="s">
        <v>6561</v>
      </c>
      <c r="G410" s="231" t="s">
        <v>6284</v>
      </c>
      <c r="H410" s="232">
        <v>1</v>
      </c>
      <c r="I410" s="233"/>
      <c r="J410" s="234">
        <f>ROUND(I410*H410,2)</f>
        <v>0</v>
      </c>
      <c r="K410" s="235"/>
      <c r="L410" s="45"/>
      <c r="M410" s="236" t="s">
        <v>1</v>
      </c>
      <c r="N410" s="237" t="s">
        <v>38</v>
      </c>
      <c r="O410" s="92"/>
      <c r="P410" s="238">
        <f>O410*H410</f>
        <v>0</v>
      </c>
      <c r="Q410" s="238">
        <v>0</v>
      </c>
      <c r="R410" s="238">
        <f>Q410*H410</f>
        <v>0</v>
      </c>
      <c r="S410" s="238">
        <v>0</v>
      </c>
      <c r="T410" s="239">
        <f>S410*H410</f>
        <v>0</v>
      </c>
      <c r="U410" s="39"/>
      <c r="V410" s="39"/>
      <c r="W410" s="39"/>
      <c r="X410" s="39"/>
      <c r="Y410" s="39"/>
      <c r="Z410" s="39"/>
      <c r="AA410" s="39"/>
      <c r="AB410" s="39"/>
      <c r="AC410" s="39"/>
      <c r="AD410" s="39"/>
      <c r="AE410" s="39"/>
      <c r="AR410" s="240" t="s">
        <v>195</v>
      </c>
      <c r="AT410" s="240" t="s">
        <v>191</v>
      </c>
      <c r="AU410" s="240" t="s">
        <v>80</v>
      </c>
      <c r="AY410" s="18" t="s">
        <v>189</v>
      </c>
      <c r="BE410" s="241">
        <f>IF(N410="základní",J410,0)</f>
        <v>0</v>
      </c>
      <c r="BF410" s="241">
        <f>IF(N410="snížená",J410,0)</f>
        <v>0</v>
      </c>
      <c r="BG410" s="241">
        <f>IF(N410="zákl. přenesená",J410,0)</f>
        <v>0</v>
      </c>
      <c r="BH410" s="241">
        <f>IF(N410="sníž. přenesená",J410,0)</f>
        <v>0</v>
      </c>
      <c r="BI410" s="241">
        <f>IF(N410="nulová",J410,0)</f>
        <v>0</v>
      </c>
      <c r="BJ410" s="18" t="s">
        <v>80</v>
      </c>
      <c r="BK410" s="241">
        <f>ROUND(I410*H410,2)</f>
        <v>0</v>
      </c>
      <c r="BL410" s="18" t="s">
        <v>195</v>
      </c>
      <c r="BM410" s="240" t="s">
        <v>6562</v>
      </c>
    </row>
    <row r="411" s="2" customFormat="1">
      <c r="A411" s="39"/>
      <c r="B411" s="40"/>
      <c r="C411" s="41"/>
      <c r="D411" s="242" t="s">
        <v>197</v>
      </c>
      <c r="E411" s="41"/>
      <c r="F411" s="243" t="s">
        <v>6561</v>
      </c>
      <c r="G411" s="41"/>
      <c r="H411" s="41"/>
      <c r="I411" s="244"/>
      <c r="J411" s="41"/>
      <c r="K411" s="41"/>
      <c r="L411" s="45"/>
      <c r="M411" s="245"/>
      <c r="N411" s="246"/>
      <c r="O411" s="92"/>
      <c r="P411" s="92"/>
      <c r="Q411" s="92"/>
      <c r="R411" s="92"/>
      <c r="S411" s="92"/>
      <c r="T411" s="93"/>
      <c r="U411" s="39"/>
      <c r="V411" s="39"/>
      <c r="W411" s="39"/>
      <c r="X411" s="39"/>
      <c r="Y411" s="39"/>
      <c r="Z411" s="39"/>
      <c r="AA411" s="39"/>
      <c r="AB411" s="39"/>
      <c r="AC411" s="39"/>
      <c r="AD411" s="39"/>
      <c r="AE411" s="39"/>
      <c r="AT411" s="18" t="s">
        <v>197</v>
      </c>
      <c r="AU411" s="18" t="s">
        <v>80</v>
      </c>
    </row>
    <row r="412" s="2" customFormat="1">
      <c r="A412" s="39"/>
      <c r="B412" s="40"/>
      <c r="C412" s="41"/>
      <c r="D412" s="242" t="s">
        <v>1907</v>
      </c>
      <c r="E412" s="41"/>
      <c r="F412" s="303" t="s">
        <v>6286</v>
      </c>
      <c r="G412" s="41"/>
      <c r="H412" s="41"/>
      <c r="I412" s="244"/>
      <c r="J412" s="41"/>
      <c r="K412" s="41"/>
      <c r="L412" s="45"/>
      <c r="M412" s="245"/>
      <c r="N412" s="246"/>
      <c r="O412" s="92"/>
      <c r="P412" s="92"/>
      <c r="Q412" s="92"/>
      <c r="R412" s="92"/>
      <c r="S412" s="92"/>
      <c r="T412" s="93"/>
      <c r="U412" s="39"/>
      <c r="V412" s="39"/>
      <c r="W412" s="39"/>
      <c r="X412" s="39"/>
      <c r="Y412" s="39"/>
      <c r="Z412" s="39"/>
      <c r="AA412" s="39"/>
      <c r="AB412" s="39"/>
      <c r="AC412" s="39"/>
      <c r="AD412" s="39"/>
      <c r="AE412" s="39"/>
      <c r="AT412" s="18" t="s">
        <v>1907</v>
      </c>
      <c r="AU412" s="18" t="s">
        <v>80</v>
      </c>
    </row>
    <row r="413" s="2" customFormat="1" ht="16.5" customHeight="1">
      <c r="A413" s="39"/>
      <c r="B413" s="40"/>
      <c r="C413" s="228" t="s">
        <v>1121</v>
      </c>
      <c r="D413" s="228" t="s">
        <v>191</v>
      </c>
      <c r="E413" s="229" t="s">
        <v>6563</v>
      </c>
      <c r="F413" s="230" t="s">
        <v>6564</v>
      </c>
      <c r="G413" s="231" t="s">
        <v>6284</v>
      </c>
      <c r="H413" s="232">
        <v>1</v>
      </c>
      <c r="I413" s="233"/>
      <c r="J413" s="234">
        <f>ROUND(I413*H413,2)</f>
        <v>0</v>
      </c>
      <c r="K413" s="235"/>
      <c r="L413" s="45"/>
      <c r="M413" s="236" t="s">
        <v>1</v>
      </c>
      <c r="N413" s="237" t="s">
        <v>38</v>
      </c>
      <c r="O413" s="92"/>
      <c r="P413" s="238">
        <f>O413*H413</f>
        <v>0</v>
      </c>
      <c r="Q413" s="238">
        <v>0</v>
      </c>
      <c r="R413" s="238">
        <f>Q413*H413</f>
        <v>0</v>
      </c>
      <c r="S413" s="238">
        <v>0</v>
      </c>
      <c r="T413" s="239">
        <f>S413*H413</f>
        <v>0</v>
      </c>
      <c r="U413" s="39"/>
      <c r="V413" s="39"/>
      <c r="W413" s="39"/>
      <c r="X413" s="39"/>
      <c r="Y413" s="39"/>
      <c r="Z413" s="39"/>
      <c r="AA413" s="39"/>
      <c r="AB413" s="39"/>
      <c r="AC413" s="39"/>
      <c r="AD413" s="39"/>
      <c r="AE413" s="39"/>
      <c r="AR413" s="240" t="s">
        <v>195</v>
      </c>
      <c r="AT413" s="240" t="s">
        <v>191</v>
      </c>
      <c r="AU413" s="240" t="s">
        <v>80</v>
      </c>
      <c r="AY413" s="18" t="s">
        <v>189</v>
      </c>
      <c r="BE413" s="241">
        <f>IF(N413="základní",J413,0)</f>
        <v>0</v>
      </c>
      <c r="BF413" s="241">
        <f>IF(N413="snížená",J413,0)</f>
        <v>0</v>
      </c>
      <c r="BG413" s="241">
        <f>IF(N413="zákl. přenesená",J413,0)</f>
        <v>0</v>
      </c>
      <c r="BH413" s="241">
        <f>IF(N413="sníž. přenesená",J413,0)</f>
        <v>0</v>
      </c>
      <c r="BI413" s="241">
        <f>IF(N413="nulová",J413,0)</f>
        <v>0</v>
      </c>
      <c r="BJ413" s="18" t="s">
        <v>80</v>
      </c>
      <c r="BK413" s="241">
        <f>ROUND(I413*H413,2)</f>
        <v>0</v>
      </c>
      <c r="BL413" s="18" t="s">
        <v>195</v>
      </c>
      <c r="BM413" s="240" t="s">
        <v>6565</v>
      </c>
    </row>
    <row r="414" s="2" customFormat="1">
      <c r="A414" s="39"/>
      <c r="B414" s="40"/>
      <c r="C414" s="41"/>
      <c r="D414" s="242" t="s">
        <v>197</v>
      </c>
      <c r="E414" s="41"/>
      <c r="F414" s="243" t="s">
        <v>6564</v>
      </c>
      <c r="G414" s="41"/>
      <c r="H414" s="41"/>
      <c r="I414" s="244"/>
      <c r="J414" s="41"/>
      <c r="K414" s="41"/>
      <c r="L414" s="45"/>
      <c r="M414" s="245"/>
      <c r="N414" s="246"/>
      <c r="O414" s="92"/>
      <c r="P414" s="92"/>
      <c r="Q414" s="92"/>
      <c r="R414" s="92"/>
      <c r="S414" s="92"/>
      <c r="T414" s="93"/>
      <c r="U414" s="39"/>
      <c r="V414" s="39"/>
      <c r="W414" s="39"/>
      <c r="X414" s="39"/>
      <c r="Y414" s="39"/>
      <c r="Z414" s="39"/>
      <c r="AA414" s="39"/>
      <c r="AB414" s="39"/>
      <c r="AC414" s="39"/>
      <c r="AD414" s="39"/>
      <c r="AE414" s="39"/>
      <c r="AT414" s="18" t="s">
        <v>197</v>
      </c>
      <c r="AU414" s="18" t="s">
        <v>80</v>
      </c>
    </row>
    <row r="415" s="2" customFormat="1">
      <c r="A415" s="39"/>
      <c r="B415" s="40"/>
      <c r="C415" s="41"/>
      <c r="D415" s="242" t="s">
        <v>1907</v>
      </c>
      <c r="E415" s="41"/>
      <c r="F415" s="303" t="s">
        <v>6286</v>
      </c>
      <c r="G415" s="41"/>
      <c r="H415" s="41"/>
      <c r="I415" s="244"/>
      <c r="J415" s="41"/>
      <c r="K415" s="41"/>
      <c r="L415" s="45"/>
      <c r="M415" s="245"/>
      <c r="N415" s="246"/>
      <c r="O415" s="92"/>
      <c r="P415" s="92"/>
      <c r="Q415" s="92"/>
      <c r="R415" s="92"/>
      <c r="S415" s="92"/>
      <c r="T415" s="93"/>
      <c r="U415" s="39"/>
      <c r="V415" s="39"/>
      <c r="W415" s="39"/>
      <c r="X415" s="39"/>
      <c r="Y415" s="39"/>
      <c r="Z415" s="39"/>
      <c r="AA415" s="39"/>
      <c r="AB415" s="39"/>
      <c r="AC415" s="39"/>
      <c r="AD415" s="39"/>
      <c r="AE415" s="39"/>
      <c r="AT415" s="18" t="s">
        <v>1907</v>
      </c>
      <c r="AU415" s="18" t="s">
        <v>80</v>
      </c>
    </row>
    <row r="416" s="2" customFormat="1" ht="24.15" customHeight="1">
      <c r="A416" s="39"/>
      <c r="B416" s="40"/>
      <c r="C416" s="228" t="s">
        <v>1127</v>
      </c>
      <c r="D416" s="228" t="s">
        <v>191</v>
      </c>
      <c r="E416" s="229" t="s">
        <v>6566</v>
      </c>
      <c r="F416" s="230" t="s">
        <v>6567</v>
      </c>
      <c r="G416" s="231" t="s">
        <v>6284</v>
      </c>
      <c r="H416" s="232">
        <v>1</v>
      </c>
      <c r="I416" s="233"/>
      <c r="J416" s="234">
        <f>ROUND(I416*H416,2)</f>
        <v>0</v>
      </c>
      <c r="K416" s="235"/>
      <c r="L416" s="45"/>
      <c r="M416" s="236" t="s">
        <v>1</v>
      </c>
      <c r="N416" s="237" t="s">
        <v>38</v>
      </c>
      <c r="O416" s="92"/>
      <c r="P416" s="238">
        <f>O416*H416</f>
        <v>0</v>
      </c>
      <c r="Q416" s="238">
        <v>0</v>
      </c>
      <c r="R416" s="238">
        <f>Q416*H416</f>
        <v>0</v>
      </c>
      <c r="S416" s="238">
        <v>0</v>
      </c>
      <c r="T416" s="239">
        <f>S416*H416</f>
        <v>0</v>
      </c>
      <c r="U416" s="39"/>
      <c r="V416" s="39"/>
      <c r="W416" s="39"/>
      <c r="X416" s="39"/>
      <c r="Y416" s="39"/>
      <c r="Z416" s="39"/>
      <c r="AA416" s="39"/>
      <c r="AB416" s="39"/>
      <c r="AC416" s="39"/>
      <c r="AD416" s="39"/>
      <c r="AE416" s="39"/>
      <c r="AR416" s="240" t="s">
        <v>195</v>
      </c>
      <c r="AT416" s="240" t="s">
        <v>191</v>
      </c>
      <c r="AU416" s="240" t="s">
        <v>80</v>
      </c>
      <c r="AY416" s="18" t="s">
        <v>189</v>
      </c>
      <c r="BE416" s="241">
        <f>IF(N416="základní",J416,0)</f>
        <v>0</v>
      </c>
      <c r="BF416" s="241">
        <f>IF(N416="snížená",J416,0)</f>
        <v>0</v>
      </c>
      <c r="BG416" s="241">
        <f>IF(N416="zákl. přenesená",J416,0)</f>
        <v>0</v>
      </c>
      <c r="BH416" s="241">
        <f>IF(N416="sníž. přenesená",J416,0)</f>
        <v>0</v>
      </c>
      <c r="BI416" s="241">
        <f>IF(N416="nulová",J416,0)</f>
        <v>0</v>
      </c>
      <c r="BJ416" s="18" t="s">
        <v>80</v>
      </c>
      <c r="BK416" s="241">
        <f>ROUND(I416*H416,2)</f>
        <v>0</v>
      </c>
      <c r="BL416" s="18" t="s">
        <v>195</v>
      </c>
      <c r="BM416" s="240" t="s">
        <v>6568</v>
      </c>
    </row>
    <row r="417" s="2" customFormat="1">
      <c r="A417" s="39"/>
      <c r="B417" s="40"/>
      <c r="C417" s="41"/>
      <c r="D417" s="242" t="s">
        <v>197</v>
      </c>
      <c r="E417" s="41"/>
      <c r="F417" s="243" t="s">
        <v>6567</v>
      </c>
      <c r="G417" s="41"/>
      <c r="H417" s="41"/>
      <c r="I417" s="244"/>
      <c r="J417" s="41"/>
      <c r="K417" s="41"/>
      <c r="L417" s="45"/>
      <c r="M417" s="245"/>
      <c r="N417" s="246"/>
      <c r="O417" s="92"/>
      <c r="P417" s="92"/>
      <c r="Q417" s="92"/>
      <c r="R417" s="92"/>
      <c r="S417" s="92"/>
      <c r="T417" s="93"/>
      <c r="U417" s="39"/>
      <c r="V417" s="39"/>
      <c r="W417" s="39"/>
      <c r="X417" s="39"/>
      <c r="Y417" s="39"/>
      <c r="Z417" s="39"/>
      <c r="AA417" s="39"/>
      <c r="AB417" s="39"/>
      <c r="AC417" s="39"/>
      <c r="AD417" s="39"/>
      <c r="AE417" s="39"/>
      <c r="AT417" s="18" t="s">
        <v>197</v>
      </c>
      <c r="AU417" s="18" t="s">
        <v>80</v>
      </c>
    </row>
    <row r="418" s="2" customFormat="1">
      <c r="A418" s="39"/>
      <c r="B418" s="40"/>
      <c r="C418" s="41"/>
      <c r="D418" s="242" t="s">
        <v>1907</v>
      </c>
      <c r="E418" s="41"/>
      <c r="F418" s="303" t="s">
        <v>6286</v>
      </c>
      <c r="G418" s="41"/>
      <c r="H418" s="41"/>
      <c r="I418" s="244"/>
      <c r="J418" s="41"/>
      <c r="K418" s="41"/>
      <c r="L418" s="45"/>
      <c r="M418" s="245"/>
      <c r="N418" s="246"/>
      <c r="O418" s="92"/>
      <c r="P418" s="92"/>
      <c r="Q418" s="92"/>
      <c r="R418" s="92"/>
      <c r="S418" s="92"/>
      <c r="T418" s="93"/>
      <c r="U418" s="39"/>
      <c r="V418" s="39"/>
      <c r="W418" s="39"/>
      <c r="X418" s="39"/>
      <c r="Y418" s="39"/>
      <c r="Z418" s="39"/>
      <c r="AA418" s="39"/>
      <c r="AB418" s="39"/>
      <c r="AC418" s="39"/>
      <c r="AD418" s="39"/>
      <c r="AE418" s="39"/>
      <c r="AT418" s="18" t="s">
        <v>1907</v>
      </c>
      <c r="AU418" s="18" t="s">
        <v>80</v>
      </c>
    </row>
    <row r="419" s="2" customFormat="1" ht="16.5" customHeight="1">
      <c r="A419" s="39"/>
      <c r="B419" s="40"/>
      <c r="C419" s="228" t="s">
        <v>1133</v>
      </c>
      <c r="D419" s="228" t="s">
        <v>191</v>
      </c>
      <c r="E419" s="229" t="s">
        <v>6569</v>
      </c>
      <c r="F419" s="230" t="s">
        <v>6570</v>
      </c>
      <c r="G419" s="231" t="s">
        <v>6284</v>
      </c>
      <c r="H419" s="232">
        <v>1</v>
      </c>
      <c r="I419" s="233"/>
      <c r="J419" s="234">
        <f>ROUND(I419*H419,2)</f>
        <v>0</v>
      </c>
      <c r="K419" s="235"/>
      <c r="L419" s="45"/>
      <c r="M419" s="236" t="s">
        <v>1</v>
      </c>
      <c r="N419" s="237" t="s">
        <v>38</v>
      </c>
      <c r="O419" s="92"/>
      <c r="P419" s="238">
        <f>O419*H419</f>
        <v>0</v>
      </c>
      <c r="Q419" s="238">
        <v>0</v>
      </c>
      <c r="R419" s="238">
        <f>Q419*H419</f>
        <v>0</v>
      </c>
      <c r="S419" s="238">
        <v>0</v>
      </c>
      <c r="T419" s="239">
        <f>S419*H419</f>
        <v>0</v>
      </c>
      <c r="U419" s="39"/>
      <c r="V419" s="39"/>
      <c r="W419" s="39"/>
      <c r="X419" s="39"/>
      <c r="Y419" s="39"/>
      <c r="Z419" s="39"/>
      <c r="AA419" s="39"/>
      <c r="AB419" s="39"/>
      <c r="AC419" s="39"/>
      <c r="AD419" s="39"/>
      <c r="AE419" s="39"/>
      <c r="AR419" s="240" t="s">
        <v>195</v>
      </c>
      <c r="AT419" s="240" t="s">
        <v>191</v>
      </c>
      <c r="AU419" s="240" t="s">
        <v>80</v>
      </c>
      <c r="AY419" s="18" t="s">
        <v>189</v>
      </c>
      <c r="BE419" s="241">
        <f>IF(N419="základní",J419,0)</f>
        <v>0</v>
      </c>
      <c r="BF419" s="241">
        <f>IF(N419="snížená",J419,0)</f>
        <v>0</v>
      </c>
      <c r="BG419" s="241">
        <f>IF(N419="zákl. přenesená",J419,0)</f>
        <v>0</v>
      </c>
      <c r="BH419" s="241">
        <f>IF(N419="sníž. přenesená",J419,0)</f>
        <v>0</v>
      </c>
      <c r="BI419" s="241">
        <f>IF(N419="nulová",J419,0)</f>
        <v>0</v>
      </c>
      <c r="BJ419" s="18" t="s">
        <v>80</v>
      </c>
      <c r="BK419" s="241">
        <f>ROUND(I419*H419,2)</f>
        <v>0</v>
      </c>
      <c r="BL419" s="18" t="s">
        <v>195</v>
      </c>
      <c r="BM419" s="240" t="s">
        <v>6571</v>
      </c>
    </row>
    <row r="420" s="2" customFormat="1">
      <c r="A420" s="39"/>
      <c r="B420" s="40"/>
      <c r="C420" s="41"/>
      <c r="D420" s="242" t="s">
        <v>197</v>
      </c>
      <c r="E420" s="41"/>
      <c r="F420" s="243" t="s">
        <v>6570</v>
      </c>
      <c r="G420" s="41"/>
      <c r="H420" s="41"/>
      <c r="I420" s="244"/>
      <c r="J420" s="41"/>
      <c r="K420" s="41"/>
      <c r="L420" s="45"/>
      <c r="M420" s="245"/>
      <c r="N420" s="246"/>
      <c r="O420" s="92"/>
      <c r="P420" s="92"/>
      <c r="Q420" s="92"/>
      <c r="R420" s="92"/>
      <c r="S420" s="92"/>
      <c r="T420" s="93"/>
      <c r="U420" s="39"/>
      <c r="V420" s="39"/>
      <c r="W420" s="39"/>
      <c r="X420" s="39"/>
      <c r="Y420" s="39"/>
      <c r="Z420" s="39"/>
      <c r="AA420" s="39"/>
      <c r="AB420" s="39"/>
      <c r="AC420" s="39"/>
      <c r="AD420" s="39"/>
      <c r="AE420" s="39"/>
      <c r="AT420" s="18" t="s">
        <v>197</v>
      </c>
      <c r="AU420" s="18" t="s">
        <v>80</v>
      </c>
    </row>
    <row r="421" s="2" customFormat="1">
      <c r="A421" s="39"/>
      <c r="B421" s="40"/>
      <c r="C421" s="41"/>
      <c r="D421" s="242" t="s">
        <v>1907</v>
      </c>
      <c r="E421" s="41"/>
      <c r="F421" s="303" t="s">
        <v>6286</v>
      </c>
      <c r="G421" s="41"/>
      <c r="H421" s="41"/>
      <c r="I421" s="244"/>
      <c r="J421" s="41"/>
      <c r="K421" s="41"/>
      <c r="L421" s="45"/>
      <c r="M421" s="245"/>
      <c r="N421" s="246"/>
      <c r="O421" s="92"/>
      <c r="P421" s="92"/>
      <c r="Q421" s="92"/>
      <c r="R421" s="92"/>
      <c r="S421" s="92"/>
      <c r="T421" s="93"/>
      <c r="U421" s="39"/>
      <c r="V421" s="39"/>
      <c r="W421" s="39"/>
      <c r="X421" s="39"/>
      <c r="Y421" s="39"/>
      <c r="Z421" s="39"/>
      <c r="AA421" s="39"/>
      <c r="AB421" s="39"/>
      <c r="AC421" s="39"/>
      <c r="AD421" s="39"/>
      <c r="AE421" s="39"/>
      <c r="AT421" s="18" t="s">
        <v>1907</v>
      </c>
      <c r="AU421" s="18" t="s">
        <v>80</v>
      </c>
    </row>
    <row r="422" s="2" customFormat="1" ht="24.15" customHeight="1">
      <c r="A422" s="39"/>
      <c r="B422" s="40"/>
      <c r="C422" s="228" t="s">
        <v>1154</v>
      </c>
      <c r="D422" s="228" t="s">
        <v>191</v>
      </c>
      <c r="E422" s="229" t="s">
        <v>6572</v>
      </c>
      <c r="F422" s="230" t="s">
        <v>6573</v>
      </c>
      <c r="G422" s="231" t="s">
        <v>6284</v>
      </c>
      <c r="H422" s="232">
        <v>2</v>
      </c>
      <c r="I422" s="233"/>
      <c r="J422" s="234">
        <f>ROUND(I422*H422,2)</f>
        <v>0</v>
      </c>
      <c r="K422" s="235"/>
      <c r="L422" s="45"/>
      <c r="M422" s="236" t="s">
        <v>1</v>
      </c>
      <c r="N422" s="237" t="s">
        <v>38</v>
      </c>
      <c r="O422" s="92"/>
      <c r="P422" s="238">
        <f>O422*H422</f>
        <v>0</v>
      </c>
      <c r="Q422" s="238">
        <v>0</v>
      </c>
      <c r="R422" s="238">
        <f>Q422*H422</f>
        <v>0</v>
      </c>
      <c r="S422" s="238">
        <v>0</v>
      </c>
      <c r="T422" s="239">
        <f>S422*H422</f>
        <v>0</v>
      </c>
      <c r="U422" s="39"/>
      <c r="V422" s="39"/>
      <c r="W422" s="39"/>
      <c r="X422" s="39"/>
      <c r="Y422" s="39"/>
      <c r="Z422" s="39"/>
      <c r="AA422" s="39"/>
      <c r="AB422" s="39"/>
      <c r="AC422" s="39"/>
      <c r="AD422" s="39"/>
      <c r="AE422" s="39"/>
      <c r="AR422" s="240" t="s">
        <v>195</v>
      </c>
      <c r="AT422" s="240" t="s">
        <v>191</v>
      </c>
      <c r="AU422" s="240" t="s">
        <v>80</v>
      </c>
      <c r="AY422" s="18" t="s">
        <v>189</v>
      </c>
      <c r="BE422" s="241">
        <f>IF(N422="základní",J422,0)</f>
        <v>0</v>
      </c>
      <c r="BF422" s="241">
        <f>IF(N422="snížená",J422,0)</f>
        <v>0</v>
      </c>
      <c r="BG422" s="241">
        <f>IF(N422="zákl. přenesená",J422,0)</f>
        <v>0</v>
      </c>
      <c r="BH422" s="241">
        <f>IF(N422="sníž. přenesená",J422,0)</f>
        <v>0</v>
      </c>
      <c r="BI422" s="241">
        <f>IF(N422="nulová",J422,0)</f>
        <v>0</v>
      </c>
      <c r="BJ422" s="18" t="s">
        <v>80</v>
      </c>
      <c r="BK422" s="241">
        <f>ROUND(I422*H422,2)</f>
        <v>0</v>
      </c>
      <c r="BL422" s="18" t="s">
        <v>195</v>
      </c>
      <c r="BM422" s="240" t="s">
        <v>6574</v>
      </c>
    </row>
    <row r="423" s="2" customFormat="1">
      <c r="A423" s="39"/>
      <c r="B423" s="40"/>
      <c r="C423" s="41"/>
      <c r="D423" s="242" t="s">
        <v>197</v>
      </c>
      <c r="E423" s="41"/>
      <c r="F423" s="243" t="s">
        <v>6573</v>
      </c>
      <c r="G423" s="41"/>
      <c r="H423" s="41"/>
      <c r="I423" s="244"/>
      <c r="J423" s="41"/>
      <c r="K423" s="41"/>
      <c r="L423" s="45"/>
      <c r="M423" s="245"/>
      <c r="N423" s="246"/>
      <c r="O423" s="92"/>
      <c r="P423" s="92"/>
      <c r="Q423" s="92"/>
      <c r="R423" s="92"/>
      <c r="S423" s="92"/>
      <c r="T423" s="93"/>
      <c r="U423" s="39"/>
      <c r="V423" s="39"/>
      <c r="W423" s="39"/>
      <c r="X423" s="39"/>
      <c r="Y423" s="39"/>
      <c r="Z423" s="39"/>
      <c r="AA423" s="39"/>
      <c r="AB423" s="39"/>
      <c r="AC423" s="39"/>
      <c r="AD423" s="39"/>
      <c r="AE423" s="39"/>
      <c r="AT423" s="18" t="s">
        <v>197</v>
      </c>
      <c r="AU423" s="18" t="s">
        <v>80</v>
      </c>
    </row>
    <row r="424" s="2" customFormat="1">
      <c r="A424" s="39"/>
      <c r="B424" s="40"/>
      <c r="C424" s="41"/>
      <c r="D424" s="242" t="s">
        <v>1907</v>
      </c>
      <c r="E424" s="41"/>
      <c r="F424" s="303" t="s">
        <v>6286</v>
      </c>
      <c r="G424" s="41"/>
      <c r="H424" s="41"/>
      <c r="I424" s="244"/>
      <c r="J424" s="41"/>
      <c r="K424" s="41"/>
      <c r="L424" s="45"/>
      <c r="M424" s="245"/>
      <c r="N424" s="246"/>
      <c r="O424" s="92"/>
      <c r="P424" s="92"/>
      <c r="Q424" s="92"/>
      <c r="R424" s="92"/>
      <c r="S424" s="92"/>
      <c r="T424" s="93"/>
      <c r="U424" s="39"/>
      <c r="V424" s="39"/>
      <c r="W424" s="39"/>
      <c r="X424" s="39"/>
      <c r="Y424" s="39"/>
      <c r="Z424" s="39"/>
      <c r="AA424" s="39"/>
      <c r="AB424" s="39"/>
      <c r="AC424" s="39"/>
      <c r="AD424" s="39"/>
      <c r="AE424" s="39"/>
      <c r="AT424" s="18" t="s">
        <v>1907</v>
      </c>
      <c r="AU424" s="18" t="s">
        <v>80</v>
      </c>
    </row>
    <row r="425" s="2" customFormat="1" ht="16.5" customHeight="1">
      <c r="A425" s="39"/>
      <c r="B425" s="40"/>
      <c r="C425" s="228" t="s">
        <v>1160</v>
      </c>
      <c r="D425" s="228" t="s">
        <v>191</v>
      </c>
      <c r="E425" s="229" t="s">
        <v>6575</v>
      </c>
      <c r="F425" s="230" t="s">
        <v>6576</v>
      </c>
      <c r="G425" s="231" t="s">
        <v>6284</v>
      </c>
      <c r="H425" s="232">
        <v>2</v>
      </c>
      <c r="I425" s="233"/>
      <c r="J425" s="234">
        <f>ROUND(I425*H425,2)</f>
        <v>0</v>
      </c>
      <c r="K425" s="235"/>
      <c r="L425" s="45"/>
      <c r="M425" s="236" t="s">
        <v>1</v>
      </c>
      <c r="N425" s="237" t="s">
        <v>38</v>
      </c>
      <c r="O425" s="92"/>
      <c r="P425" s="238">
        <f>O425*H425</f>
        <v>0</v>
      </c>
      <c r="Q425" s="238">
        <v>0</v>
      </c>
      <c r="R425" s="238">
        <f>Q425*H425</f>
        <v>0</v>
      </c>
      <c r="S425" s="238">
        <v>0</v>
      </c>
      <c r="T425" s="239">
        <f>S425*H425</f>
        <v>0</v>
      </c>
      <c r="U425" s="39"/>
      <c r="V425" s="39"/>
      <c r="W425" s="39"/>
      <c r="X425" s="39"/>
      <c r="Y425" s="39"/>
      <c r="Z425" s="39"/>
      <c r="AA425" s="39"/>
      <c r="AB425" s="39"/>
      <c r="AC425" s="39"/>
      <c r="AD425" s="39"/>
      <c r="AE425" s="39"/>
      <c r="AR425" s="240" t="s">
        <v>195</v>
      </c>
      <c r="AT425" s="240" t="s">
        <v>191</v>
      </c>
      <c r="AU425" s="240" t="s">
        <v>80</v>
      </c>
      <c r="AY425" s="18" t="s">
        <v>189</v>
      </c>
      <c r="BE425" s="241">
        <f>IF(N425="základní",J425,0)</f>
        <v>0</v>
      </c>
      <c r="BF425" s="241">
        <f>IF(N425="snížená",J425,0)</f>
        <v>0</v>
      </c>
      <c r="BG425" s="241">
        <f>IF(N425="zákl. přenesená",J425,0)</f>
        <v>0</v>
      </c>
      <c r="BH425" s="241">
        <f>IF(N425="sníž. přenesená",J425,0)</f>
        <v>0</v>
      </c>
      <c r="BI425" s="241">
        <f>IF(N425="nulová",J425,0)</f>
        <v>0</v>
      </c>
      <c r="BJ425" s="18" t="s">
        <v>80</v>
      </c>
      <c r="BK425" s="241">
        <f>ROUND(I425*H425,2)</f>
        <v>0</v>
      </c>
      <c r="BL425" s="18" t="s">
        <v>195</v>
      </c>
      <c r="BM425" s="240" t="s">
        <v>6577</v>
      </c>
    </row>
    <row r="426" s="2" customFormat="1">
      <c r="A426" s="39"/>
      <c r="B426" s="40"/>
      <c r="C426" s="41"/>
      <c r="D426" s="242" t="s">
        <v>197</v>
      </c>
      <c r="E426" s="41"/>
      <c r="F426" s="243" t="s">
        <v>6576</v>
      </c>
      <c r="G426" s="41"/>
      <c r="H426" s="41"/>
      <c r="I426" s="244"/>
      <c r="J426" s="41"/>
      <c r="K426" s="41"/>
      <c r="L426" s="45"/>
      <c r="M426" s="245"/>
      <c r="N426" s="246"/>
      <c r="O426" s="92"/>
      <c r="P426" s="92"/>
      <c r="Q426" s="92"/>
      <c r="R426" s="92"/>
      <c r="S426" s="92"/>
      <c r="T426" s="93"/>
      <c r="U426" s="39"/>
      <c r="V426" s="39"/>
      <c r="W426" s="39"/>
      <c r="X426" s="39"/>
      <c r="Y426" s="39"/>
      <c r="Z426" s="39"/>
      <c r="AA426" s="39"/>
      <c r="AB426" s="39"/>
      <c r="AC426" s="39"/>
      <c r="AD426" s="39"/>
      <c r="AE426" s="39"/>
      <c r="AT426" s="18" t="s">
        <v>197</v>
      </c>
      <c r="AU426" s="18" t="s">
        <v>80</v>
      </c>
    </row>
    <row r="427" s="2" customFormat="1">
      <c r="A427" s="39"/>
      <c r="B427" s="40"/>
      <c r="C427" s="41"/>
      <c r="D427" s="242" t="s">
        <v>1907</v>
      </c>
      <c r="E427" s="41"/>
      <c r="F427" s="303" t="s">
        <v>6286</v>
      </c>
      <c r="G427" s="41"/>
      <c r="H427" s="41"/>
      <c r="I427" s="244"/>
      <c r="J427" s="41"/>
      <c r="K427" s="41"/>
      <c r="L427" s="45"/>
      <c r="M427" s="245"/>
      <c r="N427" s="246"/>
      <c r="O427" s="92"/>
      <c r="P427" s="92"/>
      <c r="Q427" s="92"/>
      <c r="R427" s="92"/>
      <c r="S427" s="92"/>
      <c r="T427" s="93"/>
      <c r="U427" s="39"/>
      <c r="V427" s="39"/>
      <c r="W427" s="39"/>
      <c r="X427" s="39"/>
      <c r="Y427" s="39"/>
      <c r="Z427" s="39"/>
      <c r="AA427" s="39"/>
      <c r="AB427" s="39"/>
      <c r="AC427" s="39"/>
      <c r="AD427" s="39"/>
      <c r="AE427" s="39"/>
      <c r="AT427" s="18" t="s">
        <v>1907</v>
      </c>
      <c r="AU427" s="18" t="s">
        <v>80</v>
      </c>
    </row>
    <row r="428" s="2" customFormat="1" ht="24.15" customHeight="1">
      <c r="A428" s="39"/>
      <c r="B428" s="40"/>
      <c r="C428" s="228" t="s">
        <v>1168</v>
      </c>
      <c r="D428" s="228" t="s">
        <v>191</v>
      </c>
      <c r="E428" s="229" t="s">
        <v>6578</v>
      </c>
      <c r="F428" s="230" t="s">
        <v>6579</v>
      </c>
      <c r="G428" s="231" t="s">
        <v>6284</v>
      </c>
      <c r="H428" s="232">
        <v>2</v>
      </c>
      <c r="I428" s="233"/>
      <c r="J428" s="234">
        <f>ROUND(I428*H428,2)</f>
        <v>0</v>
      </c>
      <c r="K428" s="235"/>
      <c r="L428" s="45"/>
      <c r="M428" s="236" t="s">
        <v>1</v>
      </c>
      <c r="N428" s="237" t="s">
        <v>38</v>
      </c>
      <c r="O428" s="92"/>
      <c r="P428" s="238">
        <f>O428*H428</f>
        <v>0</v>
      </c>
      <c r="Q428" s="238">
        <v>0</v>
      </c>
      <c r="R428" s="238">
        <f>Q428*H428</f>
        <v>0</v>
      </c>
      <c r="S428" s="238">
        <v>0</v>
      </c>
      <c r="T428" s="239">
        <f>S428*H428</f>
        <v>0</v>
      </c>
      <c r="U428" s="39"/>
      <c r="V428" s="39"/>
      <c r="W428" s="39"/>
      <c r="X428" s="39"/>
      <c r="Y428" s="39"/>
      <c r="Z428" s="39"/>
      <c r="AA428" s="39"/>
      <c r="AB428" s="39"/>
      <c r="AC428" s="39"/>
      <c r="AD428" s="39"/>
      <c r="AE428" s="39"/>
      <c r="AR428" s="240" t="s">
        <v>195</v>
      </c>
      <c r="AT428" s="240" t="s">
        <v>191</v>
      </c>
      <c r="AU428" s="240" t="s">
        <v>80</v>
      </c>
      <c r="AY428" s="18" t="s">
        <v>189</v>
      </c>
      <c r="BE428" s="241">
        <f>IF(N428="základní",J428,0)</f>
        <v>0</v>
      </c>
      <c r="BF428" s="241">
        <f>IF(N428="snížená",J428,0)</f>
        <v>0</v>
      </c>
      <c r="BG428" s="241">
        <f>IF(N428="zákl. přenesená",J428,0)</f>
        <v>0</v>
      </c>
      <c r="BH428" s="241">
        <f>IF(N428="sníž. přenesená",J428,0)</f>
        <v>0</v>
      </c>
      <c r="BI428" s="241">
        <f>IF(N428="nulová",J428,0)</f>
        <v>0</v>
      </c>
      <c r="BJ428" s="18" t="s">
        <v>80</v>
      </c>
      <c r="BK428" s="241">
        <f>ROUND(I428*H428,2)</f>
        <v>0</v>
      </c>
      <c r="BL428" s="18" t="s">
        <v>195</v>
      </c>
      <c r="BM428" s="240" t="s">
        <v>6580</v>
      </c>
    </row>
    <row r="429" s="2" customFormat="1">
      <c r="A429" s="39"/>
      <c r="B429" s="40"/>
      <c r="C429" s="41"/>
      <c r="D429" s="242" t="s">
        <v>197</v>
      </c>
      <c r="E429" s="41"/>
      <c r="F429" s="243" t="s">
        <v>6579</v>
      </c>
      <c r="G429" s="41"/>
      <c r="H429" s="41"/>
      <c r="I429" s="244"/>
      <c r="J429" s="41"/>
      <c r="K429" s="41"/>
      <c r="L429" s="45"/>
      <c r="M429" s="245"/>
      <c r="N429" s="246"/>
      <c r="O429" s="92"/>
      <c r="P429" s="92"/>
      <c r="Q429" s="92"/>
      <c r="R429" s="92"/>
      <c r="S429" s="92"/>
      <c r="T429" s="93"/>
      <c r="U429" s="39"/>
      <c r="V429" s="39"/>
      <c r="W429" s="39"/>
      <c r="X429" s="39"/>
      <c r="Y429" s="39"/>
      <c r="Z429" s="39"/>
      <c r="AA429" s="39"/>
      <c r="AB429" s="39"/>
      <c r="AC429" s="39"/>
      <c r="AD429" s="39"/>
      <c r="AE429" s="39"/>
      <c r="AT429" s="18" t="s">
        <v>197</v>
      </c>
      <c r="AU429" s="18" t="s">
        <v>80</v>
      </c>
    </row>
    <row r="430" s="2" customFormat="1">
      <c r="A430" s="39"/>
      <c r="B430" s="40"/>
      <c r="C430" s="41"/>
      <c r="D430" s="242" t="s">
        <v>1907</v>
      </c>
      <c r="E430" s="41"/>
      <c r="F430" s="303" t="s">
        <v>6286</v>
      </c>
      <c r="G430" s="41"/>
      <c r="H430" s="41"/>
      <c r="I430" s="244"/>
      <c r="J430" s="41"/>
      <c r="K430" s="41"/>
      <c r="L430" s="45"/>
      <c r="M430" s="245"/>
      <c r="N430" s="246"/>
      <c r="O430" s="92"/>
      <c r="P430" s="92"/>
      <c r="Q430" s="92"/>
      <c r="R430" s="92"/>
      <c r="S430" s="92"/>
      <c r="T430" s="93"/>
      <c r="U430" s="39"/>
      <c r="V430" s="39"/>
      <c r="W430" s="39"/>
      <c r="X430" s="39"/>
      <c r="Y430" s="39"/>
      <c r="Z430" s="39"/>
      <c r="AA430" s="39"/>
      <c r="AB430" s="39"/>
      <c r="AC430" s="39"/>
      <c r="AD430" s="39"/>
      <c r="AE430" s="39"/>
      <c r="AT430" s="18" t="s">
        <v>1907</v>
      </c>
      <c r="AU430" s="18" t="s">
        <v>80</v>
      </c>
    </row>
    <row r="431" s="2" customFormat="1" ht="24.15" customHeight="1">
      <c r="A431" s="39"/>
      <c r="B431" s="40"/>
      <c r="C431" s="228" t="s">
        <v>1175</v>
      </c>
      <c r="D431" s="228" t="s">
        <v>191</v>
      </c>
      <c r="E431" s="229" t="s">
        <v>6581</v>
      </c>
      <c r="F431" s="230" t="s">
        <v>6582</v>
      </c>
      <c r="G431" s="231" t="s">
        <v>6284</v>
      </c>
      <c r="H431" s="232">
        <v>4</v>
      </c>
      <c r="I431" s="233"/>
      <c r="J431" s="234">
        <f>ROUND(I431*H431,2)</f>
        <v>0</v>
      </c>
      <c r="K431" s="235"/>
      <c r="L431" s="45"/>
      <c r="M431" s="236" t="s">
        <v>1</v>
      </c>
      <c r="N431" s="237" t="s">
        <v>38</v>
      </c>
      <c r="O431" s="92"/>
      <c r="P431" s="238">
        <f>O431*H431</f>
        <v>0</v>
      </c>
      <c r="Q431" s="238">
        <v>0</v>
      </c>
      <c r="R431" s="238">
        <f>Q431*H431</f>
        <v>0</v>
      </c>
      <c r="S431" s="238">
        <v>0</v>
      </c>
      <c r="T431" s="239">
        <f>S431*H431</f>
        <v>0</v>
      </c>
      <c r="U431" s="39"/>
      <c r="V431" s="39"/>
      <c r="W431" s="39"/>
      <c r="X431" s="39"/>
      <c r="Y431" s="39"/>
      <c r="Z431" s="39"/>
      <c r="AA431" s="39"/>
      <c r="AB431" s="39"/>
      <c r="AC431" s="39"/>
      <c r="AD431" s="39"/>
      <c r="AE431" s="39"/>
      <c r="AR431" s="240" t="s">
        <v>195</v>
      </c>
      <c r="AT431" s="240" t="s">
        <v>191</v>
      </c>
      <c r="AU431" s="240" t="s">
        <v>80</v>
      </c>
      <c r="AY431" s="18" t="s">
        <v>189</v>
      </c>
      <c r="BE431" s="241">
        <f>IF(N431="základní",J431,0)</f>
        <v>0</v>
      </c>
      <c r="BF431" s="241">
        <f>IF(N431="snížená",J431,0)</f>
        <v>0</v>
      </c>
      <c r="BG431" s="241">
        <f>IF(N431="zákl. přenesená",J431,0)</f>
        <v>0</v>
      </c>
      <c r="BH431" s="241">
        <f>IF(N431="sníž. přenesená",J431,0)</f>
        <v>0</v>
      </c>
      <c r="BI431" s="241">
        <f>IF(N431="nulová",J431,0)</f>
        <v>0</v>
      </c>
      <c r="BJ431" s="18" t="s">
        <v>80</v>
      </c>
      <c r="BK431" s="241">
        <f>ROUND(I431*H431,2)</f>
        <v>0</v>
      </c>
      <c r="BL431" s="18" t="s">
        <v>195</v>
      </c>
      <c r="BM431" s="240" t="s">
        <v>6583</v>
      </c>
    </row>
    <row r="432" s="2" customFormat="1">
      <c r="A432" s="39"/>
      <c r="B432" s="40"/>
      <c r="C432" s="41"/>
      <c r="D432" s="242" t="s">
        <v>197</v>
      </c>
      <c r="E432" s="41"/>
      <c r="F432" s="243" t="s">
        <v>6582</v>
      </c>
      <c r="G432" s="41"/>
      <c r="H432" s="41"/>
      <c r="I432" s="244"/>
      <c r="J432" s="41"/>
      <c r="K432" s="41"/>
      <c r="L432" s="45"/>
      <c r="M432" s="245"/>
      <c r="N432" s="246"/>
      <c r="O432" s="92"/>
      <c r="P432" s="92"/>
      <c r="Q432" s="92"/>
      <c r="R432" s="92"/>
      <c r="S432" s="92"/>
      <c r="T432" s="93"/>
      <c r="U432" s="39"/>
      <c r="V432" s="39"/>
      <c r="W432" s="39"/>
      <c r="X432" s="39"/>
      <c r="Y432" s="39"/>
      <c r="Z432" s="39"/>
      <c r="AA432" s="39"/>
      <c r="AB432" s="39"/>
      <c r="AC432" s="39"/>
      <c r="AD432" s="39"/>
      <c r="AE432" s="39"/>
      <c r="AT432" s="18" t="s">
        <v>197</v>
      </c>
      <c r="AU432" s="18" t="s">
        <v>80</v>
      </c>
    </row>
    <row r="433" s="2" customFormat="1">
      <c r="A433" s="39"/>
      <c r="B433" s="40"/>
      <c r="C433" s="41"/>
      <c r="D433" s="242" t="s">
        <v>1907</v>
      </c>
      <c r="E433" s="41"/>
      <c r="F433" s="303" t="s">
        <v>6286</v>
      </c>
      <c r="G433" s="41"/>
      <c r="H433" s="41"/>
      <c r="I433" s="244"/>
      <c r="J433" s="41"/>
      <c r="K433" s="41"/>
      <c r="L433" s="45"/>
      <c r="M433" s="245"/>
      <c r="N433" s="246"/>
      <c r="O433" s="92"/>
      <c r="P433" s="92"/>
      <c r="Q433" s="92"/>
      <c r="R433" s="92"/>
      <c r="S433" s="92"/>
      <c r="T433" s="93"/>
      <c r="U433" s="39"/>
      <c r="V433" s="39"/>
      <c r="W433" s="39"/>
      <c r="X433" s="39"/>
      <c r="Y433" s="39"/>
      <c r="Z433" s="39"/>
      <c r="AA433" s="39"/>
      <c r="AB433" s="39"/>
      <c r="AC433" s="39"/>
      <c r="AD433" s="39"/>
      <c r="AE433" s="39"/>
      <c r="AT433" s="18" t="s">
        <v>1907</v>
      </c>
      <c r="AU433" s="18" t="s">
        <v>80</v>
      </c>
    </row>
    <row r="434" s="2" customFormat="1" ht="16.5" customHeight="1">
      <c r="A434" s="39"/>
      <c r="B434" s="40"/>
      <c r="C434" s="228" t="s">
        <v>1183</v>
      </c>
      <c r="D434" s="228" t="s">
        <v>191</v>
      </c>
      <c r="E434" s="229" t="s">
        <v>6584</v>
      </c>
      <c r="F434" s="230" t="s">
        <v>6585</v>
      </c>
      <c r="G434" s="231" t="s">
        <v>6284</v>
      </c>
      <c r="H434" s="232">
        <v>6</v>
      </c>
      <c r="I434" s="233"/>
      <c r="J434" s="234">
        <f>ROUND(I434*H434,2)</f>
        <v>0</v>
      </c>
      <c r="K434" s="235"/>
      <c r="L434" s="45"/>
      <c r="M434" s="236" t="s">
        <v>1</v>
      </c>
      <c r="N434" s="237" t="s">
        <v>38</v>
      </c>
      <c r="O434" s="92"/>
      <c r="P434" s="238">
        <f>O434*H434</f>
        <v>0</v>
      </c>
      <c r="Q434" s="238">
        <v>0</v>
      </c>
      <c r="R434" s="238">
        <f>Q434*H434</f>
        <v>0</v>
      </c>
      <c r="S434" s="238">
        <v>0</v>
      </c>
      <c r="T434" s="239">
        <f>S434*H434</f>
        <v>0</v>
      </c>
      <c r="U434" s="39"/>
      <c r="V434" s="39"/>
      <c r="W434" s="39"/>
      <c r="X434" s="39"/>
      <c r="Y434" s="39"/>
      <c r="Z434" s="39"/>
      <c r="AA434" s="39"/>
      <c r="AB434" s="39"/>
      <c r="AC434" s="39"/>
      <c r="AD434" s="39"/>
      <c r="AE434" s="39"/>
      <c r="AR434" s="240" t="s">
        <v>195</v>
      </c>
      <c r="AT434" s="240" t="s">
        <v>191</v>
      </c>
      <c r="AU434" s="240" t="s">
        <v>80</v>
      </c>
      <c r="AY434" s="18" t="s">
        <v>189</v>
      </c>
      <c r="BE434" s="241">
        <f>IF(N434="základní",J434,0)</f>
        <v>0</v>
      </c>
      <c r="BF434" s="241">
        <f>IF(N434="snížená",J434,0)</f>
        <v>0</v>
      </c>
      <c r="BG434" s="241">
        <f>IF(N434="zákl. přenesená",J434,0)</f>
        <v>0</v>
      </c>
      <c r="BH434" s="241">
        <f>IF(N434="sníž. přenesená",J434,0)</f>
        <v>0</v>
      </c>
      <c r="BI434" s="241">
        <f>IF(N434="nulová",J434,0)</f>
        <v>0</v>
      </c>
      <c r="BJ434" s="18" t="s">
        <v>80</v>
      </c>
      <c r="BK434" s="241">
        <f>ROUND(I434*H434,2)</f>
        <v>0</v>
      </c>
      <c r="BL434" s="18" t="s">
        <v>195</v>
      </c>
      <c r="BM434" s="240" t="s">
        <v>6586</v>
      </c>
    </row>
    <row r="435" s="2" customFormat="1">
      <c r="A435" s="39"/>
      <c r="B435" s="40"/>
      <c r="C435" s="41"/>
      <c r="D435" s="242" t="s">
        <v>197</v>
      </c>
      <c r="E435" s="41"/>
      <c r="F435" s="243" t="s">
        <v>6585</v>
      </c>
      <c r="G435" s="41"/>
      <c r="H435" s="41"/>
      <c r="I435" s="244"/>
      <c r="J435" s="41"/>
      <c r="K435" s="41"/>
      <c r="L435" s="45"/>
      <c r="M435" s="245"/>
      <c r="N435" s="246"/>
      <c r="O435" s="92"/>
      <c r="P435" s="92"/>
      <c r="Q435" s="92"/>
      <c r="R435" s="92"/>
      <c r="S435" s="92"/>
      <c r="T435" s="93"/>
      <c r="U435" s="39"/>
      <c r="V435" s="39"/>
      <c r="W435" s="39"/>
      <c r="X435" s="39"/>
      <c r="Y435" s="39"/>
      <c r="Z435" s="39"/>
      <c r="AA435" s="39"/>
      <c r="AB435" s="39"/>
      <c r="AC435" s="39"/>
      <c r="AD435" s="39"/>
      <c r="AE435" s="39"/>
      <c r="AT435" s="18" t="s">
        <v>197</v>
      </c>
      <c r="AU435" s="18" t="s">
        <v>80</v>
      </c>
    </row>
    <row r="436" s="2" customFormat="1">
      <c r="A436" s="39"/>
      <c r="B436" s="40"/>
      <c r="C436" s="41"/>
      <c r="D436" s="242" t="s">
        <v>1907</v>
      </c>
      <c r="E436" s="41"/>
      <c r="F436" s="303" t="s">
        <v>6286</v>
      </c>
      <c r="G436" s="41"/>
      <c r="H436" s="41"/>
      <c r="I436" s="244"/>
      <c r="J436" s="41"/>
      <c r="K436" s="41"/>
      <c r="L436" s="45"/>
      <c r="M436" s="245"/>
      <c r="N436" s="246"/>
      <c r="O436" s="92"/>
      <c r="P436" s="92"/>
      <c r="Q436" s="92"/>
      <c r="R436" s="92"/>
      <c r="S436" s="92"/>
      <c r="T436" s="93"/>
      <c r="U436" s="39"/>
      <c r="V436" s="39"/>
      <c r="W436" s="39"/>
      <c r="X436" s="39"/>
      <c r="Y436" s="39"/>
      <c r="Z436" s="39"/>
      <c r="AA436" s="39"/>
      <c r="AB436" s="39"/>
      <c r="AC436" s="39"/>
      <c r="AD436" s="39"/>
      <c r="AE436" s="39"/>
      <c r="AT436" s="18" t="s">
        <v>1907</v>
      </c>
      <c r="AU436" s="18" t="s">
        <v>80</v>
      </c>
    </row>
    <row r="437" s="2" customFormat="1" ht="24.15" customHeight="1">
      <c r="A437" s="39"/>
      <c r="B437" s="40"/>
      <c r="C437" s="228" t="s">
        <v>1194</v>
      </c>
      <c r="D437" s="228" t="s">
        <v>191</v>
      </c>
      <c r="E437" s="229" t="s">
        <v>6479</v>
      </c>
      <c r="F437" s="230" t="s">
        <v>6480</v>
      </c>
      <c r="G437" s="231" t="s">
        <v>6284</v>
      </c>
      <c r="H437" s="232">
        <v>1</v>
      </c>
      <c r="I437" s="233"/>
      <c r="J437" s="234">
        <f>ROUND(I437*H437,2)</f>
        <v>0</v>
      </c>
      <c r="K437" s="235"/>
      <c r="L437" s="45"/>
      <c r="M437" s="236" t="s">
        <v>1</v>
      </c>
      <c r="N437" s="237" t="s">
        <v>38</v>
      </c>
      <c r="O437" s="92"/>
      <c r="P437" s="238">
        <f>O437*H437</f>
        <v>0</v>
      </c>
      <c r="Q437" s="238">
        <v>0</v>
      </c>
      <c r="R437" s="238">
        <f>Q437*H437</f>
        <v>0</v>
      </c>
      <c r="S437" s="238">
        <v>0</v>
      </c>
      <c r="T437" s="239">
        <f>S437*H437</f>
        <v>0</v>
      </c>
      <c r="U437" s="39"/>
      <c r="V437" s="39"/>
      <c r="W437" s="39"/>
      <c r="X437" s="39"/>
      <c r="Y437" s="39"/>
      <c r="Z437" s="39"/>
      <c r="AA437" s="39"/>
      <c r="AB437" s="39"/>
      <c r="AC437" s="39"/>
      <c r="AD437" s="39"/>
      <c r="AE437" s="39"/>
      <c r="AR437" s="240" t="s">
        <v>195</v>
      </c>
      <c r="AT437" s="240" t="s">
        <v>191</v>
      </c>
      <c r="AU437" s="240" t="s">
        <v>80</v>
      </c>
      <c r="AY437" s="18" t="s">
        <v>189</v>
      </c>
      <c r="BE437" s="241">
        <f>IF(N437="základní",J437,0)</f>
        <v>0</v>
      </c>
      <c r="BF437" s="241">
        <f>IF(N437="snížená",J437,0)</f>
        <v>0</v>
      </c>
      <c r="BG437" s="241">
        <f>IF(N437="zákl. přenesená",J437,0)</f>
        <v>0</v>
      </c>
      <c r="BH437" s="241">
        <f>IF(N437="sníž. přenesená",J437,0)</f>
        <v>0</v>
      </c>
      <c r="BI437" s="241">
        <f>IF(N437="nulová",J437,0)</f>
        <v>0</v>
      </c>
      <c r="BJ437" s="18" t="s">
        <v>80</v>
      </c>
      <c r="BK437" s="241">
        <f>ROUND(I437*H437,2)</f>
        <v>0</v>
      </c>
      <c r="BL437" s="18" t="s">
        <v>195</v>
      </c>
      <c r="BM437" s="240" t="s">
        <v>6587</v>
      </c>
    </row>
    <row r="438" s="2" customFormat="1">
      <c r="A438" s="39"/>
      <c r="B438" s="40"/>
      <c r="C438" s="41"/>
      <c r="D438" s="242" t="s">
        <v>197</v>
      </c>
      <c r="E438" s="41"/>
      <c r="F438" s="243" t="s">
        <v>6480</v>
      </c>
      <c r="G438" s="41"/>
      <c r="H438" s="41"/>
      <c r="I438" s="244"/>
      <c r="J438" s="41"/>
      <c r="K438" s="41"/>
      <c r="L438" s="45"/>
      <c r="M438" s="245"/>
      <c r="N438" s="246"/>
      <c r="O438" s="92"/>
      <c r="P438" s="92"/>
      <c r="Q438" s="92"/>
      <c r="R438" s="92"/>
      <c r="S438" s="92"/>
      <c r="T438" s="93"/>
      <c r="U438" s="39"/>
      <c r="V438" s="39"/>
      <c r="W438" s="39"/>
      <c r="X438" s="39"/>
      <c r="Y438" s="39"/>
      <c r="Z438" s="39"/>
      <c r="AA438" s="39"/>
      <c r="AB438" s="39"/>
      <c r="AC438" s="39"/>
      <c r="AD438" s="39"/>
      <c r="AE438" s="39"/>
      <c r="AT438" s="18" t="s">
        <v>197</v>
      </c>
      <c r="AU438" s="18" t="s">
        <v>80</v>
      </c>
    </row>
    <row r="439" s="2" customFormat="1">
      <c r="A439" s="39"/>
      <c r="B439" s="40"/>
      <c r="C439" s="41"/>
      <c r="D439" s="242" t="s">
        <v>1907</v>
      </c>
      <c r="E439" s="41"/>
      <c r="F439" s="303" t="s">
        <v>6286</v>
      </c>
      <c r="G439" s="41"/>
      <c r="H439" s="41"/>
      <c r="I439" s="244"/>
      <c r="J439" s="41"/>
      <c r="K439" s="41"/>
      <c r="L439" s="45"/>
      <c r="M439" s="245"/>
      <c r="N439" s="246"/>
      <c r="O439" s="92"/>
      <c r="P439" s="92"/>
      <c r="Q439" s="92"/>
      <c r="R439" s="92"/>
      <c r="S439" s="92"/>
      <c r="T439" s="93"/>
      <c r="U439" s="39"/>
      <c r="V439" s="39"/>
      <c r="W439" s="39"/>
      <c r="X439" s="39"/>
      <c r="Y439" s="39"/>
      <c r="Z439" s="39"/>
      <c r="AA439" s="39"/>
      <c r="AB439" s="39"/>
      <c r="AC439" s="39"/>
      <c r="AD439" s="39"/>
      <c r="AE439" s="39"/>
      <c r="AT439" s="18" t="s">
        <v>1907</v>
      </c>
      <c r="AU439" s="18" t="s">
        <v>80</v>
      </c>
    </row>
    <row r="440" s="2" customFormat="1" ht="24.15" customHeight="1">
      <c r="A440" s="39"/>
      <c r="B440" s="40"/>
      <c r="C440" s="228" t="s">
        <v>1198</v>
      </c>
      <c r="D440" s="228" t="s">
        <v>191</v>
      </c>
      <c r="E440" s="229" t="s">
        <v>6588</v>
      </c>
      <c r="F440" s="230" t="s">
        <v>6589</v>
      </c>
      <c r="G440" s="231" t="s">
        <v>6284</v>
      </c>
      <c r="H440" s="232">
        <v>1</v>
      </c>
      <c r="I440" s="233"/>
      <c r="J440" s="234">
        <f>ROUND(I440*H440,2)</f>
        <v>0</v>
      </c>
      <c r="K440" s="235"/>
      <c r="L440" s="45"/>
      <c r="M440" s="236" t="s">
        <v>1</v>
      </c>
      <c r="N440" s="237" t="s">
        <v>38</v>
      </c>
      <c r="O440" s="92"/>
      <c r="P440" s="238">
        <f>O440*H440</f>
        <v>0</v>
      </c>
      <c r="Q440" s="238">
        <v>0</v>
      </c>
      <c r="R440" s="238">
        <f>Q440*H440</f>
        <v>0</v>
      </c>
      <c r="S440" s="238">
        <v>0</v>
      </c>
      <c r="T440" s="239">
        <f>S440*H440</f>
        <v>0</v>
      </c>
      <c r="U440" s="39"/>
      <c r="V440" s="39"/>
      <c r="W440" s="39"/>
      <c r="X440" s="39"/>
      <c r="Y440" s="39"/>
      <c r="Z440" s="39"/>
      <c r="AA440" s="39"/>
      <c r="AB440" s="39"/>
      <c r="AC440" s="39"/>
      <c r="AD440" s="39"/>
      <c r="AE440" s="39"/>
      <c r="AR440" s="240" t="s">
        <v>195</v>
      </c>
      <c r="AT440" s="240" t="s">
        <v>191</v>
      </c>
      <c r="AU440" s="240" t="s">
        <v>80</v>
      </c>
      <c r="AY440" s="18" t="s">
        <v>189</v>
      </c>
      <c r="BE440" s="241">
        <f>IF(N440="základní",J440,0)</f>
        <v>0</v>
      </c>
      <c r="BF440" s="241">
        <f>IF(N440="snížená",J440,0)</f>
        <v>0</v>
      </c>
      <c r="BG440" s="241">
        <f>IF(N440="zákl. přenesená",J440,0)</f>
        <v>0</v>
      </c>
      <c r="BH440" s="241">
        <f>IF(N440="sníž. přenesená",J440,0)</f>
        <v>0</v>
      </c>
      <c r="BI440" s="241">
        <f>IF(N440="nulová",J440,0)</f>
        <v>0</v>
      </c>
      <c r="BJ440" s="18" t="s">
        <v>80</v>
      </c>
      <c r="BK440" s="241">
        <f>ROUND(I440*H440,2)</f>
        <v>0</v>
      </c>
      <c r="BL440" s="18" t="s">
        <v>195</v>
      </c>
      <c r="BM440" s="240" t="s">
        <v>6590</v>
      </c>
    </row>
    <row r="441" s="2" customFormat="1">
      <c r="A441" s="39"/>
      <c r="B441" s="40"/>
      <c r="C441" s="41"/>
      <c r="D441" s="242" t="s">
        <v>197</v>
      </c>
      <c r="E441" s="41"/>
      <c r="F441" s="243" t="s">
        <v>6589</v>
      </c>
      <c r="G441" s="41"/>
      <c r="H441" s="41"/>
      <c r="I441" s="244"/>
      <c r="J441" s="41"/>
      <c r="K441" s="41"/>
      <c r="L441" s="45"/>
      <c r="M441" s="245"/>
      <c r="N441" s="246"/>
      <c r="O441" s="92"/>
      <c r="P441" s="92"/>
      <c r="Q441" s="92"/>
      <c r="R441" s="92"/>
      <c r="S441" s="92"/>
      <c r="T441" s="93"/>
      <c r="U441" s="39"/>
      <c r="V441" s="39"/>
      <c r="W441" s="39"/>
      <c r="X441" s="39"/>
      <c r="Y441" s="39"/>
      <c r="Z441" s="39"/>
      <c r="AA441" s="39"/>
      <c r="AB441" s="39"/>
      <c r="AC441" s="39"/>
      <c r="AD441" s="39"/>
      <c r="AE441" s="39"/>
      <c r="AT441" s="18" t="s">
        <v>197</v>
      </c>
      <c r="AU441" s="18" t="s">
        <v>80</v>
      </c>
    </row>
    <row r="442" s="2" customFormat="1">
      <c r="A442" s="39"/>
      <c r="B442" s="40"/>
      <c r="C442" s="41"/>
      <c r="D442" s="242" t="s">
        <v>1907</v>
      </c>
      <c r="E442" s="41"/>
      <c r="F442" s="303" t="s">
        <v>6286</v>
      </c>
      <c r="G442" s="41"/>
      <c r="H442" s="41"/>
      <c r="I442" s="244"/>
      <c r="J442" s="41"/>
      <c r="K442" s="41"/>
      <c r="L442" s="45"/>
      <c r="M442" s="245"/>
      <c r="N442" s="246"/>
      <c r="O442" s="92"/>
      <c r="P442" s="92"/>
      <c r="Q442" s="92"/>
      <c r="R442" s="92"/>
      <c r="S442" s="92"/>
      <c r="T442" s="93"/>
      <c r="U442" s="39"/>
      <c r="V442" s="39"/>
      <c r="W442" s="39"/>
      <c r="X442" s="39"/>
      <c r="Y442" s="39"/>
      <c r="Z442" s="39"/>
      <c r="AA442" s="39"/>
      <c r="AB442" s="39"/>
      <c r="AC442" s="39"/>
      <c r="AD442" s="39"/>
      <c r="AE442" s="39"/>
      <c r="AT442" s="18" t="s">
        <v>1907</v>
      </c>
      <c r="AU442" s="18" t="s">
        <v>80</v>
      </c>
    </row>
    <row r="443" s="2" customFormat="1" ht="24.15" customHeight="1">
      <c r="A443" s="39"/>
      <c r="B443" s="40"/>
      <c r="C443" s="228" t="s">
        <v>1202</v>
      </c>
      <c r="D443" s="228" t="s">
        <v>191</v>
      </c>
      <c r="E443" s="229" t="s">
        <v>6591</v>
      </c>
      <c r="F443" s="230" t="s">
        <v>6592</v>
      </c>
      <c r="G443" s="231" t="s">
        <v>6284</v>
      </c>
      <c r="H443" s="232">
        <v>1</v>
      </c>
      <c r="I443" s="233"/>
      <c r="J443" s="234">
        <f>ROUND(I443*H443,2)</f>
        <v>0</v>
      </c>
      <c r="K443" s="235"/>
      <c r="L443" s="45"/>
      <c r="M443" s="236" t="s">
        <v>1</v>
      </c>
      <c r="N443" s="237" t="s">
        <v>38</v>
      </c>
      <c r="O443" s="92"/>
      <c r="P443" s="238">
        <f>O443*H443</f>
        <v>0</v>
      </c>
      <c r="Q443" s="238">
        <v>0</v>
      </c>
      <c r="R443" s="238">
        <f>Q443*H443</f>
        <v>0</v>
      </c>
      <c r="S443" s="238">
        <v>0</v>
      </c>
      <c r="T443" s="239">
        <f>S443*H443</f>
        <v>0</v>
      </c>
      <c r="U443" s="39"/>
      <c r="V443" s="39"/>
      <c r="W443" s="39"/>
      <c r="X443" s="39"/>
      <c r="Y443" s="39"/>
      <c r="Z443" s="39"/>
      <c r="AA443" s="39"/>
      <c r="AB443" s="39"/>
      <c r="AC443" s="39"/>
      <c r="AD443" s="39"/>
      <c r="AE443" s="39"/>
      <c r="AR443" s="240" t="s">
        <v>195</v>
      </c>
      <c r="AT443" s="240" t="s">
        <v>191</v>
      </c>
      <c r="AU443" s="240" t="s">
        <v>80</v>
      </c>
      <c r="AY443" s="18" t="s">
        <v>189</v>
      </c>
      <c r="BE443" s="241">
        <f>IF(N443="základní",J443,0)</f>
        <v>0</v>
      </c>
      <c r="BF443" s="241">
        <f>IF(N443="snížená",J443,0)</f>
        <v>0</v>
      </c>
      <c r="BG443" s="241">
        <f>IF(N443="zákl. přenesená",J443,0)</f>
        <v>0</v>
      </c>
      <c r="BH443" s="241">
        <f>IF(N443="sníž. přenesená",J443,0)</f>
        <v>0</v>
      </c>
      <c r="BI443" s="241">
        <f>IF(N443="nulová",J443,0)</f>
        <v>0</v>
      </c>
      <c r="BJ443" s="18" t="s">
        <v>80</v>
      </c>
      <c r="BK443" s="241">
        <f>ROUND(I443*H443,2)</f>
        <v>0</v>
      </c>
      <c r="BL443" s="18" t="s">
        <v>195</v>
      </c>
      <c r="BM443" s="240" t="s">
        <v>6593</v>
      </c>
    </row>
    <row r="444" s="2" customFormat="1">
      <c r="A444" s="39"/>
      <c r="B444" s="40"/>
      <c r="C444" s="41"/>
      <c r="D444" s="242" t="s">
        <v>197</v>
      </c>
      <c r="E444" s="41"/>
      <c r="F444" s="243" t="s">
        <v>6592</v>
      </c>
      <c r="G444" s="41"/>
      <c r="H444" s="41"/>
      <c r="I444" s="244"/>
      <c r="J444" s="41"/>
      <c r="K444" s="41"/>
      <c r="L444" s="45"/>
      <c r="M444" s="245"/>
      <c r="N444" s="246"/>
      <c r="O444" s="92"/>
      <c r="P444" s="92"/>
      <c r="Q444" s="92"/>
      <c r="R444" s="92"/>
      <c r="S444" s="92"/>
      <c r="T444" s="93"/>
      <c r="U444" s="39"/>
      <c r="V444" s="39"/>
      <c r="W444" s="39"/>
      <c r="X444" s="39"/>
      <c r="Y444" s="39"/>
      <c r="Z444" s="39"/>
      <c r="AA444" s="39"/>
      <c r="AB444" s="39"/>
      <c r="AC444" s="39"/>
      <c r="AD444" s="39"/>
      <c r="AE444" s="39"/>
      <c r="AT444" s="18" t="s">
        <v>197</v>
      </c>
      <c r="AU444" s="18" t="s">
        <v>80</v>
      </c>
    </row>
    <row r="445" s="2" customFormat="1">
      <c r="A445" s="39"/>
      <c r="B445" s="40"/>
      <c r="C445" s="41"/>
      <c r="D445" s="242" t="s">
        <v>1907</v>
      </c>
      <c r="E445" s="41"/>
      <c r="F445" s="303" t="s">
        <v>6286</v>
      </c>
      <c r="G445" s="41"/>
      <c r="H445" s="41"/>
      <c r="I445" s="244"/>
      <c r="J445" s="41"/>
      <c r="K445" s="41"/>
      <c r="L445" s="45"/>
      <c r="M445" s="245"/>
      <c r="N445" s="246"/>
      <c r="O445" s="92"/>
      <c r="P445" s="92"/>
      <c r="Q445" s="92"/>
      <c r="R445" s="92"/>
      <c r="S445" s="92"/>
      <c r="T445" s="93"/>
      <c r="U445" s="39"/>
      <c r="V445" s="39"/>
      <c r="W445" s="39"/>
      <c r="X445" s="39"/>
      <c r="Y445" s="39"/>
      <c r="Z445" s="39"/>
      <c r="AA445" s="39"/>
      <c r="AB445" s="39"/>
      <c r="AC445" s="39"/>
      <c r="AD445" s="39"/>
      <c r="AE445" s="39"/>
      <c r="AT445" s="18" t="s">
        <v>1907</v>
      </c>
      <c r="AU445" s="18" t="s">
        <v>80</v>
      </c>
    </row>
    <row r="446" s="2" customFormat="1" ht="37.8" customHeight="1">
      <c r="A446" s="39"/>
      <c r="B446" s="40"/>
      <c r="C446" s="228" t="s">
        <v>1206</v>
      </c>
      <c r="D446" s="228" t="s">
        <v>191</v>
      </c>
      <c r="E446" s="229" t="s">
        <v>6389</v>
      </c>
      <c r="F446" s="230" t="s">
        <v>6390</v>
      </c>
      <c r="G446" s="231" t="s">
        <v>273</v>
      </c>
      <c r="H446" s="232">
        <v>49.5</v>
      </c>
      <c r="I446" s="233"/>
      <c r="J446" s="234">
        <f>ROUND(I446*H446,2)</f>
        <v>0</v>
      </c>
      <c r="K446" s="235"/>
      <c r="L446" s="45"/>
      <c r="M446" s="236" t="s">
        <v>1</v>
      </c>
      <c r="N446" s="237" t="s">
        <v>38</v>
      </c>
      <c r="O446" s="92"/>
      <c r="P446" s="238">
        <f>O446*H446</f>
        <v>0</v>
      </c>
      <c r="Q446" s="238">
        <v>0</v>
      </c>
      <c r="R446" s="238">
        <f>Q446*H446</f>
        <v>0</v>
      </c>
      <c r="S446" s="238">
        <v>0</v>
      </c>
      <c r="T446" s="239">
        <f>S446*H446</f>
        <v>0</v>
      </c>
      <c r="U446" s="39"/>
      <c r="V446" s="39"/>
      <c r="W446" s="39"/>
      <c r="X446" s="39"/>
      <c r="Y446" s="39"/>
      <c r="Z446" s="39"/>
      <c r="AA446" s="39"/>
      <c r="AB446" s="39"/>
      <c r="AC446" s="39"/>
      <c r="AD446" s="39"/>
      <c r="AE446" s="39"/>
      <c r="AR446" s="240" t="s">
        <v>195</v>
      </c>
      <c r="AT446" s="240" t="s">
        <v>191</v>
      </c>
      <c r="AU446" s="240" t="s">
        <v>80</v>
      </c>
      <c r="AY446" s="18" t="s">
        <v>189</v>
      </c>
      <c r="BE446" s="241">
        <f>IF(N446="základní",J446,0)</f>
        <v>0</v>
      </c>
      <c r="BF446" s="241">
        <f>IF(N446="snížená",J446,0)</f>
        <v>0</v>
      </c>
      <c r="BG446" s="241">
        <f>IF(N446="zákl. přenesená",J446,0)</f>
        <v>0</v>
      </c>
      <c r="BH446" s="241">
        <f>IF(N446="sníž. přenesená",J446,0)</f>
        <v>0</v>
      </c>
      <c r="BI446" s="241">
        <f>IF(N446="nulová",J446,0)</f>
        <v>0</v>
      </c>
      <c r="BJ446" s="18" t="s">
        <v>80</v>
      </c>
      <c r="BK446" s="241">
        <f>ROUND(I446*H446,2)</f>
        <v>0</v>
      </c>
      <c r="BL446" s="18" t="s">
        <v>195</v>
      </c>
      <c r="BM446" s="240" t="s">
        <v>6594</v>
      </c>
    </row>
    <row r="447" s="2" customFormat="1">
      <c r="A447" s="39"/>
      <c r="B447" s="40"/>
      <c r="C447" s="41"/>
      <c r="D447" s="242" t="s">
        <v>197</v>
      </c>
      <c r="E447" s="41"/>
      <c r="F447" s="243" t="s">
        <v>6390</v>
      </c>
      <c r="G447" s="41"/>
      <c r="H447" s="41"/>
      <c r="I447" s="244"/>
      <c r="J447" s="41"/>
      <c r="K447" s="41"/>
      <c r="L447" s="45"/>
      <c r="M447" s="245"/>
      <c r="N447" s="246"/>
      <c r="O447" s="92"/>
      <c r="P447" s="92"/>
      <c r="Q447" s="92"/>
      <c r="R447" s="92"/>
      <c r="S447" s="92"/>
      <c r="T447" s="93"/>
      <c r="U447" s="39"/>
      <c r="V447" s="39"/>
      <c r="W447" s="39"/>
      <c r="X447" s="39"/>
      <c r="Y447" s="39"/>
      <c r="Z447" s="39"/>
      <c r="AA447" s="39"/>
      <c r="AB447" s="39"/>
      <c r="AC447" s="39"/>
      <c r="AD447" s="39"/>
      <c r="AE447" s="39"/>
      <c r="AT447" s="18" t="s">
        <v>197</v>
      </c>
      <c r="AU447" s="18" t="s">
        <v>80</v>
      </c>
    </row>
    <row r="448" s="2" customFormat="1">
      <c r="A448" s="39"/>
      <c r="B448" s="40"/>
      <c r="C448" s="41"/>
      <c r="D448" s="242" t="s">
        <v>1907</v>
      </c>
      <c r="E448" s="41"/>
      <c r="F448" s="303" t="s">
        <v>6286</v>
      </c>
      <c r="G448" s="41"/>
      <c r="H448" s="41"/>
      <c r="I448" s="244"/>
      <c r="J448" s="41"/>
      <c r="K448" s="41"/>
      <c r="L448" s="45"/>
      <c r="M448" s="245"/>
      <c r="N448" s="246"/>
      <c r="O448" s="92"/>
      <c r="P448" s="92"/>
      <c r="Q448" s="92"/>
      <c r="R448" s="92"/>
      <c r="S448" s="92"/>
      <c r="T448" s="93"/>
      <c r="U448" s="39"/>
      <c r="V448" s="39"/>
      <c r="W448" s="39"/>
      <c r="X448" s="39"/>
      <c r="Y448" s="39"/>
      <c r="Z448" s="39"/>
      <c r="AA448" s="39"/>
      <c r="AB448" s="39"/>
      <c r="AC448" s="39"/>
      <c r="AD448" s="39"/>
      <c r="AE448" s="39"/>
      <c r="AT448" s="18" t="s">
        <v>1907</v>
      </c>
      <c r="AU448" s="18" t="s">
        <v>80</v>
      </c>
    </row>
    <row r="449" s="2" customFormat="1" ht="24.15" customHeight="1">
      <c r="A449" s="39"/>
      <c r="B449" s="40"/>
      <c r="C449" s="228" t="s">
        <v>1210</v>
      </c>
      <c r="D449" s="228" t="s">
        <v>191</v>
      </c>
      <c r="E449" s="229" t="s">
        <v>6395</v>
      </c>
      <c r="F449" s="230" t="s">
        <v>6396</v>
      </c>
      <c r="G449" s="231" t="s">
        <v>6397</v>
      </c>
      <c r="H449" s="232">
        <v>0.14999999999999999</v>
      </c>
      <c r="I449" s="233"/>
      <c r="J449" s="234">
        <f>ROUND(I449*H449,2)</f>
        <v>0</v>
      </c>
      <c r="K449" s="235"/>
      <c r="L449" s="45"/>
      <c r="M449" s="236" t="s">
        <v>1</v>
      </c>
      <c r="N449" s="237" t="s">
        <v>38</v>
      </c>
      <c r="O449" s="92"/>
      <c r="P449" s="238">
        <f>O449*H449</f>
        <v>0</v>
      </c>
      <c r="Q449" s="238">
        <v>0</v>
      </c>
      <c r="R449" s="238">
        <f>Q449*H449</f>
        <v>0</v>
      </c>
      <c r="S449" s="238">
        <v>0</v>
      </c>
      <c r="T449" s="239">
        <f>S449*H449</f>
        <v>0</v>
      </c>
      <c r="U449" s="39"/>
      <c r="V449" s="39"/>
      <c r="W449" s="39"/>
      <c r="X449" s="39"/>
      <c r="Y449" s="39"/>
      <c r="Z449" s="39"/>
      <c r="AA449" s="39"/>
      <c r="AB449" s="39"/>
      <c r="AC449" s="39"/>
      <c r="AD449" s="39"/>
      <c r="AE449" s="39"/>
      <c r="AR449" s="240" t="s">
        <v>195</v>
      </c>
      <c r="AT449" s="240" t="s">
        <v>191</v>
      </c>
      <c r="AU449" s="240" t="s">
        <v>80</v>
      </c>
      <c r="AY449" s="18" t="s">
        <v>189</v>
      </c>
      <c r="BE449" s="241">
        <f>IF(N449="základní",J449,0)</f>
        <v>0</v>
      </c>
      <c r="BF449" s="241">
        <f>IF(N449="snížená",J449,0)</f>
        <v>0</v>
      </c>
      <c r="BG449" s="241">
        <f>IF(N449="zákl. přenesená",J449,0)</f>
        <v>0</v>
      </c>
      <c r="BH449" s="241">
        <f>IF(N449="sníž. přenesená",J449,0)</f>
        <v>0</v>
      </c>
      <c r="BI449" s="241">
        <f>IF(N449="nulová",J449,0)</f>
        <v>0</v>
      </c>
      <c r="BJ449" s="18" t="s">
        <v>80</v>
      </c>
      <c r="BK449" s="241">
        <f>ROUND(I449*H449,2)</f>
        <v>0</v>
      </c>
      <c r="BL449" s="18" t="s">
        <v>195</v>
      </c>
      <c r="BM449" s="240" t="s">
        <v>6595</v>
      </c>
    </row>
    <row r="450" s="2" customFormat="1">
      <c r="A450" s="39"/>
      <c r="B450" s="40"/>
      <c r="C450" s="41"/>
      <c r="D450" s="242" t="s">
        <v>197</v>
      </c>
      <c r="E450" s="41"/>
      <c r="F450" s="243" t="s">
        <v>6396</v>
      </c>
      <c r="G450" s="41"/>
      <c r="H450" s="41"/>
      <c r="I450" s="244"/>
      <c r="J450" s="41"/>
      <c r="K450" s="41"/>
      <c r="L450" s="45"/>
      <c r="M450" s="245"/>
      <c r="N450" s="246"/>
      <c r="O450" s="92"/>
      <c r="P450" s="92"/>
      <c r="Q450" s="92"/>
      <c r="R450" s="92"/>
      <c r="S450" s="92"/>
      <c r="T450" s="93"/>
      <c r="U450" s="39"/>
      <c r="V450" s="39"/>
      <c r="W450" s="39"/>
      <c r="X450" s="39"/>
      <c r="Y450" s="39"/>
      <c r="Z450" s="39"/>
      <c r="AA450" s="39"/>
      <c r="AB450" s="39"/>
      <c r="AC450" s="39"/>
      <c r="AD450" s="39"/>
      <c r="AE450" s="39"/>
      <c r="AT450" s="18" t="s">
        <v>197</v>
      </c>
      <c r="AU450" s="18" t="s">
        <v>80</v>
      </c>
    </row>
    <row r="451" s="2" customFormat="1">
      <c r="A451" s="39"/>
      <c r="B451" s="40"/>
      <c r="C451" s="41"/>
      <c r="D451" s="242" t="s">
        <v>1907</v>
      </c>
      <c r="E451" s="41"/>
      <c r="F451" s="303" t="s">
        <v>6286</v>
      </c>
      <c r="G451" s="41"/>
      <c r="H451" s="41"/>
      <c r="I451" s="244"/>
      <c r="J451" s="41"/>
      <c r="K451" s="41"/>
      <c r="L451" s="45"/>
      <c r="M451" s="245"/>
      <c r="N451" s="246"/>
      <c r="O451" s="92"/>
      <c r="P451" s="92"/>
      <c r="Q451" s="92"/>
      <c r="R451" s="92"/>
      <c r="S451" s="92"/>
      <c r="T451" s="93"/>
      <c r="U451" s="39"/>
      <c r="V451" s="39"/>
      <c r="W451" s="39"/>
      <c r="X451" s="39"/>
      <c r="Y451" s="39"/>
      <c r="Z451" s="39"/>
      <c r="AA451" s="39"/>
      <c r="AB451" s="39"/>
      <c r="AC451" s="39"/>
      <c r="AD451" s="39"/>
      <c r="AE451" s="39"/>
      <c r="AT451" s="18" t="s">
        <v>1907</v>
      </c>
      <c r="AU451" s="18" t="s">
        <v>80</v>
      </c>
    </row>
    <row r="452" s="2" customFormat="1" ht="24.15" customHeight="1">
      <c r="A452" s="39"/>
      <c r="B452" s="40"/>
      <c r="C452" s="228" t="s">
        <v>1218</v>
      </c>
      <c r="D452" s="228" t="s">
        <v>191</v>
      </c>
      <c r="E452" s="229" t="s">
        <v>6402</v>
      </c>
      <c r="F452" s="230" t="s">
        <v>6403</v>
      </c>
      <c r="G452" s="231" t="s">
        <v>6284</v>
      </c>
      <c r="H452" s="232">
        <v>3</v>
      </c>
      <c r="I452" s="233"/>
      <c r="J452" s="234">
        <f>ROUND(I452*H452,2)</f>
        <v>0</v>
      </c>
      <c r="K452" s="235"/>
      <c r="L452" s="45"/>
      <c r="M452" s="236" t="s">
        <v>1</v>
      </c>
      <c r="N452" s="237" t="s">
        <v>38</v>
      </c>
      <c r="O452" s="92"/>
      <c r="P452" s="238">
        <f>O452*H452</f>
        <v>0</v>
      </c>
      <c r="Q452" s="238">
        <v>0</v>
      </c>
      <c r="R452" s="238">
        <f>Q452*H452</f>
        <v>0</v>
      </c>
      <c r="S452" s="238">
        <v>0</v>
      </c>
      <c r="T452" s="239">
        <f>S452*H452</f>
        <v>0</v>
      </c>
      <c r="U452" s="39"/>
      <c r="V452" s="39"/>
      <c r="W452" s="39"/>
      <c r="X452" s="39"/>
      <c r="Y452" s="39"/>
      <c r="Z452" s="39"/>
      <c r="AA452" s="39"/>
      <c r="AB452" s="39"/>
      <c r="AC452" s="39"/>
      <c r="AD452" s="39"/>
      <c r="AE452" s="39"/>
      <c r="AR452" s="240" t="s">
        <v>195</v>
      </c>
      <c r="AT452" s="240" t="s">
        <v>191</v>
      </c>
      <c r="AU452" s="240" t="s">
        <v>80</v>
      </c>
      <c r="AY452" s="18" t="s">
        <v>189</v>
      </c>
      <c r="BE452" s="241">
        <f>IF(N452="základní",J452,0)</f>
        <v>0</v>
      </c>
      <c r="BF452" s="241">
        <f>IF(N452="snížená",J452,0)</f>
        <v>0</v>
      </c>
      <c r="BG452" s="241">
        <f>IF(N452="zákl. přenesená",J452,0)</f>
        <v>0</v>
      </c>
      <c r="BH452" s="241">
        <f>IF(N452="sníž. přenesená",J452,0)</f>
        <v>0</v>
      </c>
      <c r="BI452" s="241">
        <f>IF(N452="nulová",J452,0)</f>
        <v>0</v>
      </c>
      <c r="BJ452" s="18" t="s">
        <v>80</v>
      </c>
      <c r="BK452" s="241">
        <f>ROUND(I452*H452,2)</f>
        <v>0</v>
      </c>
      <c r="BL452" s="18" t="s">
        <v>195</v>
      </c>
      <c r="BM452" s="240" t="s">
        <v>6596</v>
      </c>
    </row>
    <row r="453" s="2" customFormat="1">
      <c r="A453" s="39"/>
      <c r="B453" s="40"/>
      <c r="C453" s="41"/>
      <c r="D453" s="242" t="s">
        <v>197</v>
      </c>
      <c r="E453" s="41"/>
      <c r="F453" s="243" t="s">
        <v>6403</v>
      </c>
      <c r="G453" s="41"/>
      <c r="H453" s="41"/>
      <c r="I453" s="244"/>
      <c r="J453" s="41"/>
      <c r="K453" s="41"/>
      <c r="L453" s="45"/>
      <c r="M453" s="245"/>
      <c r="N453" s="246"/>
      <c r="O453" s="92"/>
      <c r="P453" s="92"/>
      <c r="Q453" s="92"/>
      <c r="R453" s="92"/>
      <c r="S453" s="92"/>
      <c r="T453" s="93"/>
      <c r="U453" s="39"/>
      <c r="V453" s="39"/>
      <c r="W453" s="39"/>
      <c r="X453" s="39"/>
      <c r="Y453" s="39"/>
      <c r="Z453" s="39"/>
      <c r="AA453" s="39"/>
      <c r="AB453" s="39"/>
      <c r="AC453" s="39"/>
      <c r="AD453" s="39"/>
      <c r="AE453" s="39"/>
      <c r="AT453" s="18" t="s">
        <v>197</v>
      </c>
      <c r="AU453" s="18" t="s">
        <v>80</v>
      </c>
    </row>
    <row r="454" s="2" customFormat="1">
      <c r="A454" s="39"/>
      <c r="B454" s="40"/>
      <c r="C454" s="41"/>
      <c r="D454" s="242" t="s">
        <v>1907</v>
      </c>
      <c r="E454" s="41"/>
      <c r="F454" s="303" t="s">
        <v>6286</v>
      </c>
      <c r="G454" s="41"/>
      <c r="H454" s="41"/>
      <c r="I454" s="244"/>
      <c r="J454" s="41"/>
      <c r="K454" s="41"/>
      <c r="L454" s="45"/>
      <c r="M454" s="245"/>
      <c r="N454" s="246"/>
      <c r="O454" s="92"/>
      <c r="P454" s="92"/>
      <c r="Q454" s="92"/>
      <c r="R454" s="92"/>
      <c r="S454" s="92"/>
      <c r="T454" s="93"/>
      <c r="U454" s="39"/>
      <c r="V454" s="39"/>
      <c r="W454" s="39"/>
      <c r="X454" s="39"/>
      <c r="Y454" s="39"/>
      <c r="Z454" s="39"/>
      <c r="AA454" s="39"/>
      <c r="AB454" s="39"/>
      <c r="AC454" s="39"/>
      <c r="AD454" s="39"/>
      <c r="AE454" s="39"/>
      <c r="AT454" s="18" t="s">
        <v>1907</v>
      </c>
      <c r="AU454" s="18" t="s">
        <v>80</v>
      </c>
    </row>
    <row r="455" s="2" customFormat="1" ht="24.15" customHeight="1">
      <c r="A455" s="39"/>
      <c r="B455" s="40"/>
      <c r="C455" s="228" t="s">
        <v>1222</v>
      </c>
      <c r="D455" s="228" t="s">
        <v>191</v>
      </c>
      <c r="E455" s="229" t="s">
        <v>6485</v>
      </c>
      <c r="F455" s="230" t="s">
        <v>6486</v>
      </c>
      <c r="G455" s="231" t="s">
        <v>273</v>
      </c>
      <c r="H455" s="232">
        <v>70.400000000000006</v>
      </c>
      <c r="I455" s="233"/>
      <c r="J455" s="234">
        <f>ROUND(I455*H455,2)</f>
        <v>0</v>
      </c>
      <c r="K455" s="235"/>
      <c r="L455" s="45"/>
      <c r="M455" s="236" t="s">
        <v>1</v>
      </c>
      <c r="N455" s="237" t="s">
        <v>38</v>
      </c>
      <c r="O455" s="92"/>
      <c r="P455" s="238">
        <f>O455*H455</f>
        <v>0</v>
      </c>
      <c r="Q455" s="238">
        <v>0</v>
      </c>
      <c r="R455" s="238">
        <f>Q455*H455</f>
        <v>0</v>
      </c>
      <c r="S455" s="238">
        <v>0</v>
      </c>
      <c r="T455" s="239">
        <f>S455*H455</f>
        <v>0</v>
      </c>
      <c r="U455" s="39"/>
      <c r="V455" s="39"/>
      <c r="W455" s="39"/>
      <c r="X455" s="39"/>
      <c r="Y455" s="39"/>
      <c r="Z455" s="39"/>
      <c r="AA455" s="39"/>
      <c r="AB455" s="39"/>
      <c r="AC455" s="39"/>
      <c r="AD455" s="39"/>
      <c r="AE455" s="39"/>
      <c r="AR455" s="240" t="s">
        <v>195</v>
      </c>
      <c r="AT455" s="240" t="s">
        <v>191</v>
      </c>
      <c r="AU455" s="240" t="s">
        <v>80</v>
      </c>
      <c r="AY455" s="18" t="s">
        <v>189</v>
      </c>
      <c r="BE455" s="241">
        <f>IF(N455="základní",J455,0)</f>
        <v>0</v>
      </c>
      <c r="BF455" s="241">
        <f>IF(N455="snížená",J455,0)</f>
        <v>0</v>
      </c>
      <c r="BG455" s="241">
        <f>IF(N455="zákl. přenesená",J455,0)</f>
        <v>0</v>
      </c>
      <c r="BH455" s="241">
        <f>IF(N455="sníž. přenesená",J455,0)</f>
        <v>0</v>
      </c>
      <c r="BI455" s="241">
        <f>IF(N455="nulová",J455,0)</f>
        <v>0</v>
      </c>
      <c r="BJ455" s="18" t="s">
        <v>80</v>
      </c>
      <c r="BK455" s="241">
        <f>ROUND(I455*H455,2)</f>
        <v>0</v>
      </c>
      <c r="BL455" s="18" t="s">
        <v>195</v>
      </c>
      <c r="BM455" s="240" t="s">
        <v>6597</v>
      </c>
    </row>
    <row r="456" s="2" customFormat="1">
      <c r="A456" s="39"/>
      <c r="B456" s="40"/>
      <c r="C456" s="41"/>
      <c r="D456" s="242" t="s">
        <v>197</v>
      </c>
      <c r="E456" s="41"/>
      <c r="F456" s="243" t="s">
        <v>6486</v>
      </c>
      <c r="G456" s="41"/>
      <c r="H456" s="41"/>
      <c r="I456" s="244"/>
      <c r="J456" s="41"/>
      <c r="K456" s="41"/>
      <c r="L456" s="45"/>
      <c r="M456" s="245"/>
      <c r="N456" s="246"/>
      <c r="O456" s="92"/>
      <c r="P456" s="92"/>
      <c r="Q456" s="92"/>
      <c r="R456" s="92"/>
      <c r="S456" s="92"/>
      <c r="T456" s="93"/>
      <c r="U456" s="39"/>
      <c r="V456" s="39"/>
      <c r="W456" s="39"/>
      <c r="X456" s="39"/>
      <c r="Y456" s="39"/>
      <c r="Z456" s="39"/>
      <c r="AA456" s="39"/>
      <c r="AB456" s="39"/>
      <c r="AC456" s="39"/>
      <c r="AD456" s="39"/>
      <c r="AE456" s="39"/>
      <c r="AT456" s="18" t="s">
        <v>197</v>
      </c>
      <c r="AU456" s="18" t="s">
        <v>80</v>
      </c>
    </row>
    <row r="457" s="2" customFormat="1">
      <c r="A457" s="39"/>
      <c r="B457" s="40"/>
      <c r="C457" s="41"/>
      <c r="D457" s="242" t="s">
        <v>1907</v>
      </c>
      <c r="E457" s="41"/>
      <c r="F457" s="303" t="s">
        <v>6286</v>
      </c>
      <c r="G457" s="41"/>
      <c r="H457" s="41"/>
      <c r="I457" s="244"/>
      <c r="J457" s="41"/>
      <c r="K457" s="41"/>
      <c r="L457" s="45"/>
      <c r="M457" s="245"/>
      <c r="N457" s="246"/>
      <c r="O457" s="92"/>
      <c r="P457" s="92"/>
      <c r="Q457" s="92"/>
      <c r="R457" s="92"/>
      <c r="S457" s="92"/>
      <c r="T457" s="93"/>
      <c r="U457" s="39"/>
      <c r="V457" s="39"/>
      <c r="W457" s="39"/>
      <c r="X457" s="39"/>
      <c r="Y457" s="39"/>
      <c r="Z457" s="39"/>
      <c r="AA457" s="39"/>
      <c r="AB457" s="39"/>
      <c r="AC457" s="39"/>
      <c r="AD457" s="39"/>
      <c r="AE457" s="39"/>
      <c r="AT457" s="18" t="s">
        <v>1907</v>
      </c>
      <c r="AU457" s="18" t="s">
        <v>80</v>
      </c>
    </row>
    <row r="458" s="2" customFormat="1" ht="33" customHeight="1">
      <c r="A458" s="39"/>
      <c r="B458" s="40"/>
      <c r="C458" s="228" t="s">
        <v>1227</v>
      </c>
      <c r="D458" s="228" t="s">
        <v>191</v>
      </c>
      <c r="E458" s="229" t="s">
        <v>6488</v>
      </c>
      <c r="F458" s="230" t="s">
        <v>6489</v>
      </c>
      <c r="G458" s="231" t="s">
        <v>6284</v>
      </c>
      <c r="H458" s="232">
        <v>16</v>
      </c>
      <c r="I458" s="233"/>
      <c r="J458" s="234">
        <f>ROUND(I458*H458,2)</f>
        <v>0</v>
      </c>
      <c r="K458" s="235"/>
      <c r="L458" s="45"/>
      <c r="M458" s="236" t="s">
        <v>1</v>
      </c>
      <c r="N458" s="237" t="s">
        <v>38</v>
      </c>
      <c r="O458" s="92"/>
      <c r="P458" s="238">
        <f>O458*H458</f>
        <v>0</v>
      </c>
      <c r="Q458" s="238">
        <v>0</v>
      </c>
      <c r="R458" s="238">
        <f>Q458*H458</f>
        <v>0</v>
      </c>
      <c r="S458" s="238">
        <v>0</v>
      </c>
      <c r="T458" s="239">
        <f>S458*H458</f>
        <v>0</v>
      </c>
      <c r="U458" s="39"/>
      <c r="V458" s="39"/>
      <c r="W458" s="39"/>
      <c r="X458" s="39"/>
      <c r="Y458" s="39"/>
      <c r="Z458" s="39"/>
      <c r="AA458" s="39"/>
      <c r="AB458" s="39"/>
      <c r="AC458" s="39"/>
      <c r="AD458" s="39"/>
      <c r="AE458" s="39"/>
      <c r="AR458" s="240" t="s">
        <v>195</v>
      </c>
      <c r="AT458" s="240" t="s">
        <v>191</v>
      </c>
      <c r="AU458" s="240" t="s">
        <v>80</v>
      </c>
      <c r="AY458" s="18" t="s">
        <v>189</v>
      </c>
      <c r="BE458" s="241">
        <f>IF(N458="základní",J458,0)</f>
        <v>0</v>
      </c>
      <c r="BF458" s="241">
        <f>IF(N458="snížená",J458,0)</f>
        <v>0</v>
      </c>
      <c r="BG458" s="241">
        <f>IF(N458="zákl. přenesená",J458,0)</f>
        <v>0</v>
      </c>
      <c r="BH458" s="241">
        <f>IF(N458="sníž. přenesená",J458,0)</f>
        <v>0</v>
      </c>
      <c r="BI458" s="241">
        <f>IF(N458="nulová",J458,0)</f>
        <v>0</v>
      </c>
      <c r="BJ458" s="18" t="s">
        <v>80</v>
      </c>
      <c r="BK458" s="241">
        <f>ROUND(I458*H458,2)</f>
        <v>0</v>
      </c>
      <c r="BL458" s="18" t="s">
        <v>195</v>
      </c>
      <c r="BM458" s="240" t="s">
        <v>6598</v>
      </c>
    </row>
    <row r="459" s="2" customFormat="1">
      <c r="A459" s="39"/>
      <c r="B459" s="40"/>
      <c r="C459" s="41"/>
      <c r="D459" s="242" t="s">
        <v>197</v>
      </c>
      <c r="E459" s="41"/>
      <c r="F459" s="243" t="s">
        <v>6489</v>
      </c>
      <c r="G459" s="41"/>
      <c r="H459" s="41"/>
      <c r="I459" s="244"/>
      <c r="J459" s="41"/>
      <c r="K459" s="41"/>
      <c r="L459" s="45"/>
      <c r="M459" s="245"/>
      <c r="N459" s="246"/>
      <c r="O459" s="92"/>
      <c r="P459" s="92"/>
      <c r="Q459" s="92"/>
      <c r="R459" s="92"/>
      <c r="S459" s="92"/>
      <c r="T459" s="93"/>
      <c r="U459" s="39"/>
      <c r="V459" s="39"/>
      <c r="W459" s="39"/>
      <c r="X459" s="39"/>
      <c r="Y459" s="39"/>
      <c r="Z459" s="39"/>
      <c r="AA459" s="39"/>
      <c r="AB459" s="39"/>
      <c r="AC459" s="39"/>
      <c r="AD459" s="39"/>
      <c r="AE459" s="39"/>
      <c r="AT459" s="18" t="s">
        <v>197</v>
      </c>
      <c r="AU459" s="18" t="s">
        <v>80</v>
      </c>
    </row>
    <row r="460" s="2" customFormat="1">
      <c r="A460" s="39"/>
      <c r="B460" s="40"/>
      <c r="C460" s="41"/>
      <c r="D460" s="242" t="s">
        <v>1907</v>
      </c>
      <c r="E460" s="41"/>
      <c r="F460" s="303" t="s">
        <v>6286</v>
      </c>
      <c r="G460" s="41"/>
      <c r="H460" s="41"/>
      <c r="I460" s="244"/>
      <c r="J460" s="41"/>
      <c r="K460" s="41"/>
      <c r="L460" s="45"/>
      <c r="M460" s="245"/>
      <c r="N460" s="246"/>
      <c r="O460" s="92"/>
      <c r="P460" s="92"/>
      <c r="Q460" s="92"/>
      <c r="R460" s="92"/>
      <c r="S460" s="92"/>
      <c r="T460" s="93"/>
      <c r="U460" s="39"/>
      <c r="V460" s="39"/>
      <c r="W460" s="39"/>
      <c r="X460" s="39"/>
      <c r="Y460" s="39"/>
      <c r="Z460" s="39"/>
      <c r="AA460" s="39"/>
      <c r="AB460" s="39"/>
      <c r="AC460" s="39"/>
      <c r="AD460" s="39"/>
      <c r="AE460" s="39"/>
      <c r="AT460" s="18" t="s">
        <v>1907</v>
      </c>
      <c r="AU460" s="18" t="s">
        <v>80</v>
      </c>
    </row>
    <row r="461" s="2" customFormat="1" ht="24.15" customHeight="1">
      <c r="A461" s="39"/>
      <c r="B461" s="40"/>
      <c r="C461" s="228" t="s">
        <v>1232</v>
      </c>
      <c r="D461" s="228" t="s">
        <v>191</v>
      </c>
      <c r="E461" s="229" t="s">
        <v>6599</v>
      </c>
      <c r="F461" s="230" t="s">
        <v>6600</v>
      </c>
      <c r="G461" s="231" t="s">
        <v>273</v>
      </c>
      <c r="H461" s="232">
        <v>35.200000000000003</v>
      </c>
      <c r="I461" s="233"/>
      <c r="J461" s="234">
        <f>ROUND(I461*H461,2)</f>
        <v>0</v>
      </c>
      <c r="K461" s="235"/>
      <c r="L461" s="45"/>
      <c r="M461" s="236" t="s">
        <v>1</v>
      </c>
      <c r="N461" s="237" t="s">
        <v>38</v>
      </c>
      <c r="O461" s="92"/>
      <c r="P461" s="238">
        <f>O461*H461</f>
        <v>0</v>
      </c>
      <c r="Q461" s="238">
        <v>0</v>
      </c>
      <c r="R461" s="238">
        <f>Q461*H461</f>
        <v>0</v>
      </c>
      <c r="S461" s="238">
        <v>0</v>
      </c>
      <c r="T461" s="239">
        <f>S461*H461</f>
        <v>0</v>
      </c>
      <c r="U461" s="39"/>
      <c r="V461" s="39"/>
      <c r="W461" s="39"/>
      <c r="X461" s="39"/>
      <c r="Y461" s="39"/>
      <c r="Z461" s="39"/>
      <c r="AA461" s="39"/>
      <c r="AB461" s="39"/>
      <c r="AC461" s="39"/>
      <c r="AD461" s="39"/>
      <c r="AE461" s="39"/>
      <c r="AR461" s="240" t="s">
        <v>195</v>
      </c>
      <c r="AT461" s="240" t="s">
        <v>191</v>
      </c>
      <c r="AU461" s="240" t="s">
        <v>80</v>
      </c>
      <c r="AY461" s="18" t="s">
        <v>189</v>
      </c>
      <c r="BE461" s="241">
        <f>IF(N461="základní",J461,0)</f>
        <v>0</v>
      </c>
      <c r="BF461" s="241">
        <f>IF(N461="snížená",J461,0)</f>
        <v>0</v>
      </c>
      <c r="BG461" s="241">
        <f>IF(N461="zákl. přenesená",J461,0)</f>
        <v>0</v>
      </c>
      <c r="BH461" s="241">
        <f>IF(N461="sníž. přenesená",J461,0)</f>
        <v>0</v>
      </c>
      <c r="BI461" s="241">
        <f>IF(N461="nulová",J461,0)</f>
        <v>0</v>
      </c>
      <c r="BJ461" s="18" t="s">
        <v>80</v>
      </c>
      <c r="BK461" s="241">
        <f>ROUND(I461*H461,2)</f>
        <v>0</v>
      </c>
      <c r="BL461" s="18" t="s">
        <v>195</v>
      </c>
      <c r="BM461" s="240" t="s">
        <v>6601</v>
      </c>
    </row>
    <row r="462" s="2" customFormat="1">
      <c r="A462" s="39"/>
      <c r="B462" s="40"/>
      <c r="C462" s="41"/>
      <c r="D462" s="242" t="s">
        <v>197</v>
      </c>
      <c r="E462" s="41"/>
      <c r="F462" s="243" t="s">
        <v>6600</v>
      </c>
      <c r="G462" s="41"/>
      <c r="H462" s="41"/>
      <c r="I462" s="244"/>
      <c r="J462" s="41"/>
      <c r="K462" s="41"/>
      <c r="L462" s="45"/>
      <c r="M462" s="245"/>
      <c r="N462" s="246"/>
      <c r="O462" s="92"/>
      <c r="P462" s="92"/>
      <c r="Q462" s="92"/>
      <c r="R462" s="92"/>
      <c r="S462" s="92"/>
      <c r="T462" s="93"/>
      <c r="U462" s="39"/>
      <c r="V462" s="39"/>
      <c r="W462" s="39"/>
      <c r="X462" s="39"/>
      <c r="Y462" s="39"/>
      <c r="Z462" s="39"/>
      <c r="AA462" s="39"/>
      <c r="AB462" s="39"/>
      <c r="AC462" s="39"/>
      <c r="AD462" s="39"/>
      <c r="AE462" s="39"/>
      <c r="AT462" s="18" t="s">
        <v>197</v>
      </c>
      <c r="AU462" s="18" t="s">
        <v>80</v>
      </c>
    </row>
    <row r="463" s="2" customFormat="1">
      <c r="A463" s="39"/>
      <c r="B463" s="40"/>
      <c r="C463" s="41"/>
      <c r="D463" s="242" t="s">
        <v>1907</v>
      </c>
      <c r="E463" s="41"/>
      <c r="F463" s="303" t="s">
        <v>6286</v>
      </c>
      <c r="G463" s="41"/>
      <c r="H463" s="41"/>
      <c r="I463" s="244"/>
      <c r="J463" s="41"/>
      <c r="K463" s="41"/>
      <c r="L463" s="45"/>
      <c r="M463" s="245"/>
      <c r="N463" s="246"/>
      <c r="O463" s="92"/>
      <c r="P463" s="92"/>
      <c r="Q463" s="92"/>
      <c r="R463" s="92"/>
      <c r="S463" s="92"/>
      <c r="T463" s="93"/>
      <c r="U463" s="39"/>
      <c r="V463" s="39"/>
      <c r="W463" s="39"/>
      <c r="X463" s="39"/>
      <c r="Y463" s="39"/>
      <c r="Z463" s="39"/>
      <c r="AA463" s="39"/>
      <c r="AB463" s="39"/>
      <c r="AC463" s="39"/>
      <c r="AD463" s="39"/>
      <c r="AE463" s="39"/>
      <c r="AT463" s="18" t="s">
        <v>1907</v>
      </c>
      <c r="AU463" s="18" t="s">
        <v>80</v>
      </c>
    </row>
    <row r="464" s="2" customFormat="1" ht="24.15" customHeight="1">
      <c r="A464" s="39"/>
      <c r="B464" s="40"/>
      <c r="C464" s="228" t="s">
        <v>1239</v>
      </c>
      <c r="D464" s="228" t="s">
        <v>191</v>
      </c>
      <c r="E464" s="229" t="s">
        <v>6411</v>
      </c>
      <c r="F464" s="230" t="s">
        <v>6412</v>
      </c>
      <c r="G464" s="231" t="s">
        <v>273</v>
      </c>
      <c r="H464" s="232">
        <v>37.399999999999999</v>
      </c>
      <c r="I464" s="233"/>
      <c r="J464" s="234">
        <f>ROUND(I464*H464,2)</f>
        <v>0</v>
      </c>
      <c r="K464" s="235"/>
      <c r="L464" s="45"/>
      <c r="M464" s="236" t="s">
        <v>1</v>
      </c>
      <c r="N464" s="237" t="s">
        <v>38</v>
      </c>
      <c r="O464" s="92"/>
      <c r="P464" s="238">
        <f>O464*H464</f>
        <v>0</v>
      </c>
      <c r="Q464" s="238">
        <v>0</v>
      </c>
      <c r="R464" s="238">
        <f>Q464*H464</f>
        <v>0</v>
      </c>
      <c r="S464" s="238">
        <v>0</v>
      </c>
      <c r="T464" s="239">
        <f>S464*H464</f>
        <v>0</v>
      </c>
      <c r="U464" s="39"/>
      <c r="V464" s="39"/>
      <c r="W464" s="39"/>
      <c r="X464" s="39"/>
      <c r="Y464" s="39"/>
      <c r="Z464" s="39"/>
      <c r="AA464" s="39"/>
      <c r="AB464" s="39"/>
      <c r="AC464" s="39"/>
      <c r="AD464" s="39"/>
      <c r="AE464" s="39"/>
      <c r="AR464" s="240" t="s">
        <v>195</v>
      </c>
      <c r="AT464" s="240" t="s">
        <v>191</v>
      </c>
      <c r="AU464" s="240" t="s">
        <v>80</v>
      </c>
      <c r="AY464" s="18" t="s">
        <v>189</v>
      </c>
      <c r="BE464" s="241">
        <f>IF(N464="základní",J464,0)</f>
        <v>0</v>
      </c>
      <c r="BF464" s="241">
        <f>IF(N464="snížená",J464,0)</f>
        <v>0</v>
      </c>
      <c r="BG464" s="241">
        <f>IF(N464="zákl. přenesená",J464,0)</f>
        <v>0</v>
      </c>
      <c r="BH464" s="241">
        <f>IF(N464="sníž. přenesená",J464,0)</f>
        <v>0</v>
      </c>
      <c r="BI464" s="241">
        <f>IF(N464="nulová",J464,0)</f>
        <v>0</v>
      </c>
      <c r="BJ464" s="18" t="s">
        <v>80</v>
      </c>
      <c r="BK464" s="241">
        <f>ROUND(I464*H464,2)</f>
        <v>0</v>
      </c>
      <c r="BL464" s="18" t="s">
        <v>195</v>
      </c>
      <c r="BM464" s="240" t="s">
        <v>6602</v>
      </c>
    </row>
    <row r="465" s="2" customFormat="1">
      <c r="A465" s="39"/>
      <c r="B465" s="40"/>
      <c r="C465" s="41"/>
      <c r="D465" s="242" t="s">
        <v>197</v>
      </c>
      <c r="E465" s="41"/>
      <c r="F465" s="243" t="s">
        <v>6412</v>
      </c>
      <c r="G465" s="41"/>
      <c r="H465" s="41"/>
      <c r="I465" s="244"/>
      <c r="J465" s="41"/>
      <c r="K465" s="41"/>
      <c r="L465" s="45"/>
      <c r="M465" s="245"/>
      <c r="N465" s="246"/>
      <c r="O465" s="92"/>
      <c r="P465" s="92"/>
      <c r="Q465" s="92"/>
      <c r="R465" s="92"/>
      <c r="S465" s="92"/>
      <c r="T465" s="93"/>
      <c r="U465" s="39"/>
      <c r="V465" s="39"/>
      <c r="W465" s="39"/>
      <c r="X465" s="39"/>
      <c r="Y465" s="39"/>
      <c r="Z465" s="39"/>
      <c r="AA465" s="39"/>
      <c r="AB465" s="39"/>
      <c r="AC465" s="39"/>
      <c r="AD465" s="39"/>
      <c r="AE465" s="39"/>
      <c r="AT465" s="18" t="s">
        <v>197</v>
      </c>
      <c r="AU465" s="18" t="s">
        <v>80</v>
      </c>
    </row>
    <row r="466" s="2" customFormat="1">
      <c r="A466" s="39"/>
      <c r="B466" s="40"/>
      <c r="C466" s="41"/>
      <c r="D466" s="242" t="s">
        <v>1907</v>
      </c>
      <c r="E466" s="41"/>
      <c r="F466" s="303" t="s">
        <v>6286</v>
      </c>
      <c r="G466" s="41"/>
      <c r="H466" s="41"/>
      <c r="I466" s="244"/>
      <c r="J466" s="41"/>
      <c r="K466" s="41"/>
      <c r="L466" s="45"/>
      <c r="M466" s="245"/>
      <c r="N466" s="246"/>
      <c r="O466" s="92"/>
      <c r="P466" s="92"/>
      <c r="Q466" s="92"/>
      <c r="R466" s="92"/>
      <c r="S466" s="92"/>
      <c r="T466" s="93"/>
      <c r="U466" s="39"/>
      <c r="V466" s="39"/>
      <c r="W466" s="39"/>
      <c r="X466" s="39"/>
      <c r="Y466" s="39"/>
      <c r="Z466" s="39"/>
      <c r="AA466" s="39"/>
      <c r="AB466" s="39"/>
      <c r="AC466" s="39"/>
      <c r="AD466" s="39"/>
      <c r="AE466" s="39"/>
      <c r="AT466" s="18" t="s">
        <v>1907</v>
      </c>
      <c r="AU466" s="18" t="s">
        <v>80</v>
      </c>
    </row>
    <row r="467" s="2" customFormat="1" ht="24.15" customHeight="1">
      <c r="A467" s="39"/>
      <c r="B467" s="40"/>
      <c r="C467" s="228" t="s">
        <v>1245</v>
      </c>
      <c r="D467" s="228" t="s">
        <v>191</v>
      </c>
      <c r="E467" s="229" t="s">
        <v>6603</v>
      </c>
      <c r="F467" s="230" t="s">
        <v>6604</v>
      </c>
      <c r="G467" s="231" t="s">
        <v>6284</v>
      </c>
      <c r="H467" s="232">
        <v>1</v>
      </c>
      <c r="I467" s="233"/>
      <c r="J467" s="234">
        <f>ROUND(I467*H467,2)</f>
        <v>0</v>
      </c>
      <c r="K467" s="235"/>
      <c r="L467" s="45"/>
      <c r="M467" s="236" t="s">
        <v>1</v>
      </c>
      <c r="N467" s="237" t="s">
        <v>38</v>
      </c>
      <c r="O467" s="92"/>
      <c r="P467" s="238">
        <f>O467*H467</f>
        <v>0</v>
      </c>
      <c r="Q467" s="238">
        <v>0</v>
      </c>
      <c r="R467" s="238">
        <f>Q467*H467</f>
        <v>0</v>
      </c>
      <c r="S467" s="238">
        <v>0</v>
      </c>
      <c r="T467" s="239">
        <f>S467*H467</f>
        <v>0</v>
      </c>
      <c r="U467" s="39"/>
      <c r="V467" s="39"/>
      <c r="W467" s="39"/>
      <c r="X467" s="39"/>
      <c r="Y467" s="39"/>
      <c r="Z467" s="39"/>
      <c r="AA467" s="39"/>
      <c r="AB467" s="39"/>
      <c r="AC467" s="39"/>
      <c r="AD467" s="39"/>
      <c r="AE467" s="39"/>
      <c r="AR467" s="240" t="s">
        <v>195</v>
      </c>
      <c r="AT467" s="240" t="s">
        <v>191</v>
      </c>
      <c r="AU467" s="240" t="s">
        <v>80</v>
      </c>
      <c r="AY467" s="18" t="s">
        <v>189</v>
      </c>
      <c r="BE467" s="241">
        <f>IF(N467="základní",J467,0)</f>
        <v>0</v>
      </c>
      <c r="BF467" s="241">
        <f>IF(N467="snížená",J467,0)</f>
        <v>0</v>
      </c>
      <c r="BG467" s="241">
        <f>IF(N467="zákl. přenesená",J467,0)</f>
        <v>0</v>
      </c>
      <c r="BH467" s="241">
        <f>IF(N467="sníž. přenesená",J467,0)</f>
        <v>0</v>
      </c>
      <c r="BI467" s="241">
        <f>IF(N467="nulová",J467,0)</f>
        <v>0</v>
      </c>
      <c r="BJ467" s="18" t="s">
        <v>80</v>
      </c>
      <c r="BK467" s="241">
        <f>ROUND(I467*H467,2)</f>
        <v>0</v>
      </c>
      <c r="BL467" s="18" t="s">
        <v>195</v>
      </c>
      <c r="BM467" s="240" t="s">
        <v>6605</v>
      </c>
    </row>
    <row r="468" s="2" customFormat="1">
      <c r="A468" s="39"/>
      <c r="B468" s="40"/>
      <c r="C468" s="41"/>
      <c r="D468" s="242" t="s">
        <v>197</v>
      </c>
      <c r="E468" s="41"/>
      <c r="F468" s="243" t="s">
        <v>6604</v>
      </c>
      <c r="G468" s="41"/>
      <c r="H468" s="41"/>
      <c r="I468" s="244"/>
      <c r="J468" s="41"/>
      <c r="K468" s="41"/>
      <c r="L468" s="45"/>
      <c r="M468" s="245"/>
      <c r="N468" s="246"/>
      <c r="O468" s="92"/>
      <c r="P468" s="92"/>
      <c r="Q468" s="92"/>
      <c r="R468" s="92"/>
      <c r="S468" s="92"/>
      <c r="T468" s="93"/>
      <c r="U468" s="39"/>
      <c r="V468" s="39"/>
      <c r="W468" s="39"/>
      <c r="X468" s="39"/>
      <c r="Y468" s="39"/>
      <c r="Z468" s="39"/>
      <c r="AA468" s="39"/>
      <c r="AB468" s="39"/>
      <c r="AC468" s="39"/>
      <c r="AD468" s="39"/>
      <c r="AE468" s="39"/>
      <c r="AT468" s="18" t="s">
        <v>197</v>
      </c>
      <c r="AU468" s="18" t="s">
        <v>80</v>
      </c>
    </row>
    <row r="469" s="2" customFormat="1">
      <c r="A469" s="39"/>
      <c r="B469" s="40"/>
      <c r="C469" s="41"/>
      <c r="D469" s="242" t="s">
        <v>1907</v>
      </c>
      <c r="E469" s="41"/>
      <c r="F469" s="303" t="s">
        <v>6286</v>
      </c>
      <c r="G469" s="41"/>
      <c r="H469" s="41"/>
      <c r="I469" s="244"/>
      <c r="J469" s="41"/>
      <c r="K469" s="41"/>
      <c r="L469" s="45"/>
      <c r="M469" s="245"/>
      <c r="N469" s="246"/>
      <c r="O469" s="92"/>
      <c r="P469" s="92"/>
      <c r="Q469" s="92"/>
      <c r="R469" s="92"/>
      <c r="S469" s="92"/>
      <c r="T469" s="93"/>
      <c r="U469" s="39"/>
      <c r="V469" s="39"/>
      <c r="W469" s="39"/>
      <c r="X469" s="39"/>
      <c r="Y469" s="39"/>
      <c r="Z469" s="39"/>
      <c r="AA469" s="39"/>
      <c r="AB469" s="39"/>
      <c r="AC469" s="39"/>
      <c r="AD469" s="39"/>
      <c r="AE469" s="39"/>
      <c r="AT469" s="18" t="s">
        <v>1907</v>
      </c>
      <c r="AU469" s="18" t="s">
        <v>80</v>
      </c>
    </row>
    <row r="470" s="2" customFormat="1" ht="24.15" customHeight="1">
      <c r="A470" s="39"/>
      <c r="B470" s="40"/>
      <c r="C470" s="228" t="s">
        <v>1256</v>
      </c>
      <c r="D470" s="228" t="s">
        <v>191</v>
      </c>
      <c r="E470" s="229" t="s">
        <v>6606</v>
      </c>
      <c r="F470" s="230" t="s">
        <v>6607</v>
      </c>
      <c r="G470" s="231" t="s">
        <v>6440</v>
      </c>
      <c r="H470" s="232">
        <v>1</v>
      </c>
      <c r="I470" s="233"/>
      <c r="J470" s="234">
        <f>ROUND(I470*H470,2)</f>
        <v>0</v>
      </c>
      <c r="K470" s="235"/>
      <c r="L470" s="45"/>
      <c r="M470" s="236" t="s">
        <v>1</v>
      </c>
      <c r="N470" s="237" t="s">
        <v>38</v>
      </c>
      <c r="O470" s="92"/>
      <c r="P470" s="238">
        <f>O470*H470</f>
        <v>0</v>
      </c>
      <c r="Q470" s="238">
        <v>0</v>
      </c>
      <c r="R470" s="238">
        <f>Q470*H470</f>
        <v>0</v>
      </c>
      <c r="S470" s="238">
        <v>0</v>
      </c>
      <c r="T470" s="239">
        <f>S470*H470</f>
        <v>0</v>
      </c>
      <c r="U470" s="39"/>
      <c r="V470" s="39"/>
      <c r="W470" s="39"/>
      <c r="X470" s="39"/>
      <c r="Y470" s="39"/>
      <c r="Z470" s="39"/>
      <c r="AA470" s="39"/>
      <c r="AB470" s="39"/>
      <c r="AC470" s="39"/>
      <c r="AD470" s="39"/>
      <c r="AE470" s="39"/>
      <c r="AR470" s="240" t="s">
        <v>195</v>
      </c>
      <c r="AT470" s="240" t="s">
        <v>191</v>
      </c>
      <c r="AU470" s="240" t="s">
        <v>80</v>
      </c>
      <c r="AY470" s="18" t="s">
        <v>189</v>
      </c>
      <c r="BE470" s="241">
        <f>IF(N470="základní",J470,0)</f>
        <v>0</v>
      </c>
      <c r="BF470" s="241">
        <f>IF(N470="snížená",J470,0)</f>
        <v>0</v>
      </c>
      <c r="BG470" s="241">
        <f>IF(N470="zákl. přenesená",J470,0)</f>
        <v>0</v>
      </c>
      <c r="BH470" s="241">
        <f>IF(N470="sníž. přenesená",J470,0)</f>
        <v>0</v>
      </c>
      <c r="BI470" s="241">
        <f>IF(N470="nulová",J470,0)</f>
        <v>0</v>
      </c>
      <c r="BJ470" s="18" t="s">
        <v>80</v>
      </c>
      <c r="BK470" s="241">
        <f>ROUND(I470*H470,2)</f>
        <v>0</v>
      </c>
      <c r="BL470" s="18" t="s">
        <v>195</v>
      </c>
      <c r="BM470" s="240" t="s">
        <v>6608</v>
      </c>
    </row>
    <row r="471" s="2" customFormat="1">
      <c r="A471" s="39"/>
      <c r="B471" s="40"/>
      <c r="C471" s="41"/>
      <c r="D471" s="242" t="s">
        <v>197</v>
      </c>
      <c r="E471" s="41"/>
      <c r="F471" s="243" t="s">
        <v>6607</v>
      </c>
      <c r="G471" s="41"/>
      <c r="H471" s="41"/>
      <c r="I471" s="244"/>
      <c r="J471" s="41"/>
      <c r="K471" s="41"/>
      <c r="L471" s="45"/>
      <c r="M471" s="245"/>
      <c r="N471" s="246"/>
      <c r="O471" s="92"/>
      <c r="P471" s="92"/>
      <c r="Q471" s="92"/>
      <c r="R471" s="92"/>
      <c r="S471" s="92"/>
      <c r="T471" s="93"/>
      <c r="U471" s="39"/>
      <c r="V471" s="39"/>
      <c r="W471" s="39"/>
      <c r="X471" s="39"/>
      <c r="Y471" s="39"/>
      <c r="Z471" s="39"/>
      <c r="AA471" s="39"/>
      <c r="AB471" s="39"/>
      <c r="AC471" s="39"/>
      <c r="AD471" s="39"/>
      <c r="AE471" s="39"/>
      <c r="AT471" s="18" t="s">
        <v>197</v>
      </c>
      <c r="AU471" s="18" t="s">
        <v>80</v>
      </c>
    </row>
    <row r="472" s="2" customFormat="1">
      <c r="A472" s="39"/>
      <c r="B472" s="40"/>
      <c r="C472" s="41"/>
      <c r="D472" s="242" t="s">
        <v>1907</v>
      </c>
      <c r="E472" s="41"/>
      <c r="F472" s="303" t="s">
        <v>6286</v>
      </c>
      <c r="G472" s="41"/>
      <c r="H472" s="41"/>
      <c r="I472" s="244"/>
      <c r="J472" s="41"/>
      <c r="K472" s="41"/>
      <c r="L472" s="45"/>
      <c r="M472" s="245"/>
      <c r="N472" s="246"/>
      <c r="O472" s="92"/>
      <c r="P472" s="92"/>
      <c r="Q472" s="92"/>
      <c r="R472" s="92"/>
      <c r="S472" s="92"/>
      <c r="T472" s="93"/>
      <c r="U472" s="39"/>
      <c r="V472" s="39"/>
      <c r="W472" s="39"/>
      <c r="X472" s="39"/>
      <c r="Y472" s="39"/>
      <c r="Z472" s="39"/>
      <c r="AA472" s="39"/>
      <c r="AB472" s="39"/>
      <c r="AC472" s="39"/>
      <c r="AD472" s="39"/>
      <c r="AE472" s="39"/>
      <c r="AT472" s="18" t="s">
        <v>1907</v>
      </c>
      <c r="AU472" s="18" t="s">
        <v>80</v>
      </c>
    </row>
    <row r="473" s="2" customFormat="1" ht="24.15" customHeight="1">
      <c r="A473" s="39"/>
      <c r="B473" s="40"/>
      <c r="C473" s="228" t="s">
        <v>1262</v>
      </c>
      <c r="D473" s="228" t="s">
        <v>191</v>
      </c>
      <c r="E473" s="229" t="s">
        <v>6609</v>
      </c>
      <c r="F473" s="230" t="s">
        <v>6610</v>
      </c>
      <c r="G473" s="231" t="s">
        <v>6440</v>
      </c>
      <c r="H473" s="232">
        <v>1</v>
      </c>
      <c r="I473" s="233"/>
      <c r="J473" s="234">
        <f>ROUND(I473*H473,2)</f>
        <v>0</v>
      </c>
      <c r="K473" s="235"/>
      <c r="L473" s="45"/>
      <c r="M473" s="236" t="s">
        <v>1</v>
      </c>
      <c r="N473" s="237" t="s">
        <v>38</v>
      </c>
      <c r="O473" s="92"/>
      <c r="P473" s="238">
        <f>O473*H473</f>
        <v>0</v>
      </c>
      <c r="Q473" s="238">
        <v>0</v>
      </c>
      <c r="R473" s="238">
        <f>Q473*H473</f>
        <v>0</v>
      </c>
      <c r="S473" s="238">
        <v>0</v>
      </c>
      <c r="T473" s="239">
        <f>S473*H473</f>
        <v>0</v>
      </c>
      <c r="U473" s="39"/>
      <c r="V473" s="39"/>
      <c r="W473" s="39"/>
      <c r="X473" s="39"/>
      <c r="Y473" s="39"/>
      <c r="Z473" s="39"/>
      <c r="AA473" s="39"/>
      <c r="AB473" s="39"/>
      <c r="AC473" s="39"/>
      <c r="AD473" s="39"/>
      <c r="AE473" s="39"/>
      <c r="AR473" s="240" t="s">
        <v>195</v>
      </c>
      <c r="AT473" s="240" t="s">
        <v>191</v>
      </c>
      <c r="AU473" s="240" t="s">
        <v>80</v>
      </c>
      <c r="AY473" s="18" t="s">
        <v>189</v>
      </c>
      <c r="BE473" s="241">
        <f>IF(N473="základní",J473,0)</f>
        <v>0</v>
      </c>
      <c r="BF473" s="241">
        <f>IF(N473="snížená",J473,0)</f>
        <v>0</v>
      </c>
      <c r="BG473" s="241">
        <f>IF(N473="zákl. přenesená",J473,0)</f>
        <v>0</v>
      </c>
      <c r="BH473" s="241">
        <f>IF(N473="sníž. přenesená",J473,0)</f>
        <v>0</v>
      </c>
      <c r="BI473" s="241">
        <f>IF(N473="nulová",J473,0)</f>
        <v>0</v>
      </c>
      <c r="BJ473" s="18" t="s">
        <v>80</v>
      </c>
      <c r="BK473" s="241">
        <f>ROUND(I473*H473,2)</f>
        <v>0</v>
      </c>
      <c r="BL473" s="18" t="s">
        <v>195</v>
      </c>
      <c r="BM473" s="240" t="s">
        <v>6611</v>
      </c>
    </row>
    <row r="474" s="2" customFormat="1">
      <c r="A474" s="39"/>
      <c r="B474" s="40"/>
      <c r="C474" s="41"/>
      <c r="D474" s="242" t="s">
        <v>197</v>
      </c>
      <c r="E474" s="41"/>
      <c r="F474" s="243" t="s">
        <v>6610</v>
      </c>
      <c r="G474" s="41"/>
      <c r="H474" s="41"/>
      <c r="I474" s="244"/>
      <c r="J474" s="41"/>
      <c r="K474" s="41"/>
      <c r="L474" s="45"/>
      <c r="M474" s="245"/>
      <c r="N474" s="246"/>
      <c r="O474" s="92"/>
      <c r="P474" s="92"/>
      <c r="Q474" s="92"/>
      <c r="R474" s="92"/>
      <c r="S474" s="92"/>
      <c r="T474" s="93"/>
      <c r="U474" s="39"/>
      <c r="V474" s="39"/>
      <c r="W474" s="39"/>
      <c r="X474" s="39"/>
      <c r="Y474" s="39"/>
      <c r="Z474" s="39"/>
      <c r="AA474" s="39"/>
      <c r="AB474" s="39"/>
      <c r="AC474" s="39"/>
      <c r="AD474" s="39"/>
      <c r="AE474" s="39"/>
      <c r="AT474" s="18" t="s">
        <v>197</v>
      </c>
      <c r="AU474" s="18" t="s">
        <v>80</v>
      </c>
    </row>
    <row r="475" s="2" customFormat="1">
      <c r="A475" s="39"/>
      <c r="B475" s="40"/>
      <c r="C475" s="41"/>
      <c r="D475" s="242" t="s">
        <v>1907</v>
      </c>
      <c r="E475" s="41"/>
      <c r="F475" s="303" t="s">
        <v>6286</v>
      </c>
      <c r="G475" s="41"/>
      <c r="H475" s="41"/>
      <c r="I475" s="244"/>
      <c r="J475" s="41"/>
      <c r="K475" s="41"/>
      <c r="L475" s="45"/>
      <c r="M475" s="245"/>
      <c r="N475" s="246"/>
      <c r="O475" s="92"/>
      <c r="P475" s="92"/>
      <c r="Q475" s="92"/>
      <c r="R475" s="92"/>
      <c r="S475" s="92"/>
      <c r="T475" s="93"/>
      <c r="U475" s="39"/>
      <c r="V475" s="39"/>
      <c r="W475" s="39"/>
      <c r="X475" s="39"/>
      <c r="Y475" s="39"/>
      <c r="Z475" s="39"/>
      <c r="AA475" s="39"/>
      <c r="AB475" s="39"/>
      <c r="AC475" s="39"/>
      <c r="AD475" s="39"/>
      <c r="AE475" s="39"/>
      <c r="AT475" s="18" t="s">
        <v>1907</v>
      </c>
      <c r="AU475" s="18" t="s">
        <v>80</v>
      </c>
    </row>
    <row r="476" s="2" customFormat="1" ht="24.15" customHeight="1">
      <c r="A476" s="39"/>
      <c r="B476" s="40"/>
      <c r="C476" s="228" t="s">
        <v>1267</v>
      </c>
      <c r="D476" s="228" t="s">
        <v>191</v>
      </c>
      <c r="E476" s="229" t="s">
        <v>6612</v>
      </c>
      <c r="F476" s="230" t="s">
        <v>6613</v>
      </c>
      <c r="G476" s="231" t="s">
        <v>6284</v>
      </c>
      <c r="H476" s="232">
        <v>1</v>
      </c>
      <c r="I476" s="233"/>
      <c r="J476" s="234">
        <f>ROUND(I476*H476,2)</f>
        <v>0</v>
      </c>
      <c r="K476" s="235"/>
      <c r="L476" s="45"/>
      <c r="M476" s="236" t="s">
        <v>1</v>
      </c>
      <c r="N476" s="237" t="s">
        <v>38</v>
      </c>
      <c r="O476" s="92"/>
      <c r="P476" s="238">
        <f>O476*H476</f>
        <v>0</v>
      </c>
      <c r="Q476" s="238">
        <v>0</v>
      </c>
      <c r="R476" s="238">
        <f>Q476*H476</f>
        <v>0</v>
      </c>
      <c r="S476" s="238">
        <v>0</v>
      </c>
      <c r="T476" s="239">
        <f>S476*H476</f>
        <v>0</v>
      </c>
      <c r="U476" s="39"/>
      <c r="V476" s="39"/>
      <c r="W476" s="39"/>
      <c r="X476" s="39"/>
      <c r="Y476" s="39"/>
      <c r="Z476" s="39"/>
      <c r="AA476" s="39"/>
      <c r="AB476" s="39"/>
      <c r="AC476" s="39"/>
      <c r="AD476" s="39"/>
      <c r="AE476" s="39"/>
      <c r="AR476" s="240" t="s">
        <v>195</v>
      </c>
      <c r="AT476" s="240" t="s">
        <v>191</v>
      </c>
      <c r="AU476" s="240" t="s">
        <v>80</v>
      </c>
      <c r="AY476" s="18" t="s">
        <v>189</v>
      </c>
      <c r="BE476" s="241">
        <f>IF(N476="základní",J476,0)</f>
        <v>0</v>
      </c>
      <c r="BF476" s="241">
        <f>IF(N476="snížená",J476,0)</f>
        <v>0</v>
      </c>
      <c r="BG476" s="241">
        <f>IF(N476="zákl. přenesená",J476,0)</f>
        <v>0</v>
      </c>
      <c r="BH476" s="241">
        <f>IF(N476="sníž. přenesená",J476,0)</f>
        <v>0</v>
      </c>
      <c r="BI476" s="241">
        <f>IF(N476="nulová",J476,0)</f>
        <v>0</v>
      </c>
      <c r="BJ476" s="18" t="s">
        <v>80</v>
      </c>
      <c r="BK476" s="241">
        <f>ROUND(I476*H476,2)</f>
        <v>0</v>
      </c>
      <c r="BL476" s="18" t="s">
        <v>195</v>
      </c>
      <c r="BM476" s="240" t="s">
        <v>6614</v>
      </c>
    </row>
    <row r="477" s="2" customFormat="1">
      <c r="A477" s="39"/>
      <c r="B477" s="40"/>
      <c r="C477" s="41"/>
      <c r="D477" s="242" t="s">
        <v>197</v>
      </c>
      <c r="E477" s="41"/>
      <c r="F477" s="243" t="s">
        <v>6613</v>
      </c>
      <c r="G477" s="41"/>
      <c r="H477" s="41"/>
      <c r="I477" s="244"/>
      <c r="J477" s="41"/>
      <c r="K477" s="41"/>
      <c r="L477" s="45"/>
      <c r="M477" s="245"/>
      <c r="N477" s="246"/>
      <c r="O477" s="92"/>
      <c r="P477" s="92"/>
      <c r="Q477" s="92"/>
      <c r="R477" s="92"/>
      <c r="S477" s="92"/>
      <c r="T477" s="93"/>
      <c r="U477" s="39"/>
      <c r="V477" s="39"/>
      <c r="W477" s="39"/>
      <c r="X477" s="39"/>
      <c r="Y477" s="39"/>
      <c r="Z477" s="39"/>
      <c r="AA477" s="39"/>
      <c r="AB477" s="39"/>
      <c r="AC477" s="39"/>
      <c r="AD477" s="39"/>
      <c r="AE477" s="39"/>
      <c r="AT477" s="18" t="s">
        <v>197</v>
      </c>
      <c r="AU477" s="18" t="s">
        <v>80</v>
      </c>
    </row>
    <row r="478" s="2" customFormat="1">
      <c r="A478" s="39"/>
      <c r="B478" s="40"/>
      <c r="C478" s="41"/>
      <c r="D478" s="242" t="s">
        <v>1907</v>
      </c>
      <c r="E478" s="41"/>
      <c r="F478" s="303" t="s">
        <v>6286</v>
      </c>
      <c r="G478" s="41"/>
      <c r="H478" s="41"/>
      <c r="I478" s="244"/>
      <c r="J478" s="41"/>
      <c r="K478" s="41"/>
      <c r="L478" s="45"/>
      <c r="M478" s="245"/>
      <c r="N478" s="246"/>
      <c r="O478" s="92"/>
      <c r="P478" s="92"/>
      <c r="Q478" s="92"/>
      <c r="R478" s="92"/>
      <c r="S478" s="92"/>
      <c r="T478" s="93"/>
      <c r="U478" s="39"/>
      <c r="V478" s="39"/>
      <c r="W478" s="39"/>
      <c r="X478" s="39"/>
      <c r="Y478" s="39"/>
      <c r="Z478" s="39"/>
      <c r="AA478" s="39"/>
      <c r="AB478" s="39"/>
      <c r="AC478" s="39"/>
      <c r="AD478" s="39"/>
      <c r="AE478" s="39"/>
      <c r="AT478" s="18" t="s">
        <v>1907</v>
      </c>
      <c r="AU478" s="18" t="s">
        <v>80</v>
      </c>
    </row>
    <row r="479" s="2" customFormat="1" ht="37.8" customHeight="1">
      <c r="A479" s="39"/>
      <c r="B479" s="40"/>
      <c r="C479" s="228" t="s">
        <v>1272</v>
      </c>
      <c r="D479" s="228" t="s">
        <v>191</v>
      </c>
      <c r="E479" s="229" t="s">
        <v>6615</v>
      </c>
      <c r="F479" s="230" t="s">
        <v>6616</v>
      </c>
      <c r="G479" s="231" t="s">
        <v>6284</v>
      </c>
      <c r="H479" s="232">
        <v>1</v>
      </c>
      <c r="I479" s="233"/>
      <c r="J479" s="234">
        <f>ROUND(I479*H479,2)</f>
        <v>0</v>
      </c>
      <c r="K479" s="235"/>
      <c r="L479" s="45"/>
      <c r="M479" s="236" t="s">
        <v>1</v>
      </c>
      <c r="N479" s="237" t="s">
        <v>38</v>
      </c>
      <c r="O479" s="92"/>
      <c r="P479" s="238">
        <f>O479*H479</f>
        <v>0</v>
      </c>
      <c r="Q479" s="238">
        <v>0</v>
      </c>
      <c r="R479" s="238">
        <f>Q479*H479</f>
        <v>0</v>
      </c>
      <c r="S479" s="238">
        <v>0</v>
      </c>
      <c r="T479" s="239">
        <f>S479*H479</f>
        <v>0</v>
      </c>
      <c r="U479" s="39"/>
      <c r="V479" s="39"/>
      <c r="W479" s="39"/>
      <c r="X479" s="39"/>
      <c r="Y479" s="39"/>
      <c r="Z479" s="39"/>
      <c r="AA479" s="39"/>
      <c r="AB479" s="39"/>
      <c r="AC479" s="39"/>
      <c r="AD479" s="39"/>
      <c r="AE479" s="39"/>
      <c r="AR479" s="240" t="s">
        <v>195</v>
      </c>
      <c r="AT479" s="240" t="s">
        <v>191</v>
      </c>
      <c r="AU479" s="240" t="s">
        <v>80</v>
      </c>
      <c r="AY479" s="18" t="s">
        <v>189</v>
      </c>
      <c r="BE479" s="241">
        <f>IF(N479="základní",J479,0)</f>
        <v>0</v>
      </c>
      <c r="BF479" s="241">
        <f>IF(N479="snížená",J479,0)</f>
        <v>0</v>
      </c>
      <c r="BG479" s="241">
        <f>IF(N479="zákl. přenesená",J479,0)</f>
        <v>0</v>
      </c>
      <c r="BH479" s="241">
        <f>IF(N479="sníž. přenesená",J479,0)</f>
        <v>0</v>
      </c>
      <c r="BI479" s="241">
        <f>IF(N479="nulová",J479,0)</f>
        <v>0</v>
      </c>
      <c r="BJ479" s="18" t="s">
        <v>80</v>
      </c>
      <c r="BK479" s="241">
        <f>ROUND(I479*H479,2)</f>
        <v>0</v>
      </c>
      <c r="BL479" s="18" t="s">
        <v>195</v>
      </c>
      <c r="BM479" s="240" t="s">
        <v>6617</v>
      </c>
    </row>
    <row r="480" s="2" customFormat="1">
      <c r="A480" s="39"/>
      <c r="B480" s="40"/>
      <c r="C480" s="41"/>
      <c r="D480" s="242" t="s">
        <v>197</v>
      </c>
      <c r="E480" s="41"/>
      <c r="F480" s="243" t="s">
        <v>6616</v>
      </c>
      <c r="G480" s="41"/>
      <c r="H480" s="41"/>
      <c r="I480" s="244"/>
      <c r="J480" s="41"/>
      <c r="K480" s="41"/>
      <c r="L480" s="45"/>
      <c r="M480" s="245"/>
      <c r="N480" s="246"/>
      <c r="O480" s="92"/>
      <c r="P480" s="92"/>
      <c r="Q480" s="92"/>
      <c r="R480" s="92"/>
      <c r="S480" s="92"/>
      <c r="T480" s="93"/>
      <c r="U480" s="39"/>
      <c r="V480" s="39"/>
      <c r="W480" s="39"/>
      <c r="X480" s="39"/>
      <c r="Y480" s="39"/>
      <c r="Z480" s="39"/>
      <c r="AA480" s="39"/>
      <c r="AB480" s="39"/>
      <c r="AC480" s="39"/>
      <c r="AD480" s="39"/>
      <c r="AE480" s="39"/>
      <c r="AT480" s="18" t="s">
        <v>197</v>
      </c>
      <c r="AU480" s="18" t="s">
        <v>80</v>
      </c>
    </row>
    <row r="481" s="2" customFormat="1">
      <c r="A481" s="39"/>
      <c r="B481" s="40"/>
      <c r="C481" s="41"/>
      <c r="D481" s="242" t="s">
        <v>1907</v>
      </c>
      <c r="E481" s="41"/>
      <c r="F481" s="303" t="s">
        <v>6286</v>
      </c>
      <c r="G481" s="41"/>
      <c r="H481" s="41"/>
      <c r="I481" s="244"/>
      <c r="J481" s="41"/>
      <c r="K481" s="41"/>
      <c r="L481" s="45"/>
      <c r="M481" s="245"/>
      <c r="N481" s="246"/>
      <c r="O481" s="92"/>
      <c r="P481" s="92"/>
      <c r="Q481" s="92"/>
      <c r="R481" s="92"/>
      <c r="S481" s="92"/>
      <c r="T481" s="93"/>
      <c r="U481" s="39"/>
      <c r="V481" s="39"/>
      <c r="W481" s="39"/>
      <c r="X481" s="39"/>
      <c r="Y481" s="39"/>
      <c r="Z481" s="39"/>
      <c r="AA481" s="39"/>
      <c r="AB481" s="39"/>
      <c r="AC481" s="39"/>
      <c r="AD481" s="39"/>
      <c r="AE481" s="39"/>
      <c r="AT481" s="18" t="s">
        <v>1907</v>
      </c>
      <c r="AU481" s="18" t="s">
        <v>80</v>
      </c>
    </row>
    <row r="482" s="2" customFormat="1" ht="49.05" customHeight="1">
      <c r="A482" s="39"/>
      <c r="B482" s="40"/>
      <c r="C482" s="228" t="s">
        <v>1277</v>
      </c>
      <c r="D482" s="228" t="s">
        <v>191</v>
      </c>
      <c r="E482" s="229" t="s">
        <v>6618</v>
      </c>
      <c r="F482" s="230" t="s">
        <v>6619</v>
      </c>
      <c r="G482" s="231" t="s">
        <v>6284</v>
      </c>
      <c r="H482" s="232">
        <v>2</v>
      </c>
      <c r="I482" s="233"/>
      <c r="J482" s="234">
        <f>ROUND(I482*H482,2)</f>
        <v>0</v>
      </c>
      <c r="K482" s="235"/>
      <c r="L482" s="45"/>
      <c r="M482" s="236" t="s">
        <v>1</v>
      </c>
      <c r="N482" s="237" t="s">
        <v>38</v>
      </c>
      <c r="O482" s="92"/>
      <c r="P482" s="238">
        <f>O482*H482</f>
        <v>0</v>
      </c>
      <c r="Q482" s="238">
        <v>0</v>
      </c>
      <c r="R482" s="238">
        <f>Q482*H482</f>
        <v>0</v>
      </c>
      <c r="S482" s="238">
        <v>0</v>
      </c>
      <c r="T482" s="239">
        <f>S482*H482</f>
        <v>0</v>
      </c>
      <c r="U482" s="39"/>
      <c r="V482" s="39"/>
      <c r="W482" s="39"/>
      <c r="X482" s="39"/>
      <c r="Y482" s="39"/>
      <c r="Z482" s="39"/>
      <c r="AA482" s="39"/>
      <c r="AB482" s="39"/>
      <c r="AC482" s="39"/>
      <c r="AD482" s="39"/>
      <c r="AE482" s="39"/>
      <c r="AR482" s="240" t="s">
        <v>195</v>
      </c>
      <c r="AT482" s="240" t="s">
        <v>191</v>
      </c>
      <c r="AU482" s="240" t="s">
        <v>80</v>
      </c>
      <c r="AY482" s="18" t="s">
        <v>189</v>
      </c>
      <c r="BE482" s="241">
        <f>IF(N482="základní",J482,0)</f>
        <v>0</v>
      </c>
      <c r="BF482" s="241">
        <f>IF(N482="snížená",J482,0)</f>
        <v>0</v>
      </c>
      <c r="BG482" s="241">
        <f>IF(N482="zákl. přenesená",J482,0)</f>
        <v>0</v>
      </c>
      <c r="BH482" s="241">
        <f>IF(N482="sníž. přenesená",J482,0)</f>
        <v>0</v>
      </c>
      <c r="BI482" s="241">
        <f>IF(N482="nulová",J482,0)</f>
        <v>0</v>
      </c>
      <c r="BJ482" s="18" t="s">
        <v>80</v>
      </c>
      <c r="BK482" s="241">
        <f>ROUND(I482*H482,2)</f>
        <v>0</v>
      </c>
      <c r="BL482" s="18" t="s">
        <v>195</v>
      </c>
      <c r="BM482" s="240" t="s">
        <v>6620</v>
      </c>
    </row>
    <row r="483" s="2" customFormat="1">
      <c r="A483" s="39"/>
      <c r="B483" s="40"/>
      <c r="C483" s="41"/>
      <c r="D483" s="242" t="s">
        <v>197</v>
      </c>
      <c r="E483" s="41"/>
      <c r="F483" s="243" t="s">
        <v>6619</v>
      </c>
      <c r="G483" s="41"/>
      <c r="H483" s="41"/>
      <c r="I483" s="244"/>
      <c r="J483" s="41"/>
      <c r="K483" s="41"/>
      <c r="L483" s="45"/>
      <c r="M483" s="245"/>
      <c r="N483" s="246"/>
      <c r="O483" s="92"/>
      <c r="P483" s="92"/>
      <c r="Q483" s="92"/>
      <c r="R483" s="92"/>
      <c r="S483" s="92"/>
      <c r="T483" s="93"/>
      <c r="U483" s="39"/>
      <c r="V483" s="39"/>
      <c r="W483" s="39"/>
      <c r="X483" s="39"/>
      <c r="Y483" s="39"/>
      <c r="Z483" s="39"/>
      <c r="AA483" s="39"/>
      <c r="AB483" s="39"/>
      <c r="AC483" s="39"/>
      <c r="AD483" s="39"/>
      <c r="AE483" s="39"/>
      <c r="AT483" s="18" t="s">
        <v>197</v>
      </c>
      <c r="AU483" s="18" t="s">
        <v>80</v>
      </c>
    </row>
    <row r="484" s="2" customFormat="1">
      <c r="A484" s="39"/>
      <c r="B484" s="40"/>
      <c r="C484" s="41"/>
      <c r="D484" s="242" t="s">
        <v>1907</v>
      </c>
      <c r="E484" s="41"/>
      <c r="F484" s="303" t="s">
        <v>6286</v>
      </c>
      <c r="G484" s="41"/>
      <c r="H484" s="41"/>
      <c r="I484" s="244"/>
      <c r="J484" s="41"/>
      <c r="K484" s="41"/>
      <c r="L484" s="45"/>
      <c r="M484" s="245"/>
      <c r="N484" s="246"/>
      <c r="O484" s="92"/>
      <c r="P484" s="92"/>
      <c r="Q484" s="92"/>
      <c r="R484" s="92"/>
      <c r="S484" s="92"/>
      <c r="T484" s="93"/>
      <c r="U484" s="39"/>
      <c r="V484" s="39"/>
      <c r="W484" s="39"/>
      <c r="X484" s="39"/>
      <c r="Y484" s="39"/>
      <c r="Z484" s="39"/>
      <c r="AA484" s="39"/>
      <c r="AB484" s="39"/>
      <c r="AC484" s="39"/>
      <c r="AD484" s="39"/>
      <c r="AE484" s="39"/>
      <c r="AT484" s="18" t="s">
        <v>1907</v>
      </c>
      <c r="AU484" s="18" t="s">
        <v>80</v>
      </c>
    </row>
    <row r="485" s="2" customFormat="1" ht="16.5" customHeight="1">
      <c r="A485" s="39"/>
      <c r="B485" s="40"/>
      <c r="C485" s="228" t="s">
        <v>1282</v>
      </c>
      <c r="D485" s="228" t="s">
        <v>191</v>
      </c>
      <c r="E485" s="229" t="s">
        <v>6381</v>
      </c>
      <c r="F485" s="230" t="s">
        <v>6382</v>
      </c>
      <c r="G485" s="231" t="s">
        <v>6383</v>
      </c>
      <c r="H485" s="232">
        <v>4</v>
      </c>
      <c r="I485" s="233"/>
      <c r="J485" s="234">
        <f>ROUND(I485*H485,2)</f>
        <v>0</v>
      </c>
      <c r="K485" s="235"/>
      <c r="L485" s="45"/>
      <c r="M485" s="236" t="s">
        <v>1</v>
      </c>
      <c r="N485" s="237" t="s">
        <v>38</v>
      </c>
      <c r="O485" s="92"/>
      <c r="P485" s="238">
        <f>O485*H485</f>
        <v>0</v>
      </c>
      <c r="Q485" s="238">
        <v>0</v>
      </c>
      <c r="R485" s="238">
        <f>Q485*H485</f>
        <v>0</v>
      </c>
      <c r="S485" s="238">
        <v>0</v>
      </c>
      <c r="T485" s="239">
        <f>S485*H485</f>
        <v>0</v>
      </c>
      <c r="U485" s="39"/>
      <c r="V485" s="39"/>
      <c r="W485" s="39"/>
      <c r="X485" s="39"/>
      <c r="Y485" s="39"/>
      <c r="Z485" s="39"/>
      <c r="AA485" s="39"/>
      <c r="AB485" s="39"/>
      <c r="AC485" s="39"/>
      <c r="AD485" s="39"/>
      <c r="AE485" s="39"/>
      <c r="AR485" s="240" t="s">
        <v>195</v>
      </c>
      <c r="AT485" s="240" t="s">
        <v>191</v>
      </c>
      <c r="AU485" s="240" t="s">
        <v>80</v>
      </c>
      <c r="AY485" s="18" t="s">
        <v>189</v>
      </c>
      <c r="BE485" s="241">
        <f>IF(N485="základní",J485,0)</f>
        <v>0</v>
      </c>
      <c r="BF485" s="241">
        <f>IF(N485="snížená",J485,0)</f>
        <v>0</v>
      </c>
      <c r="BG485" s="241">
        <f>IF(N485="zákl. přenesená",J485,0)</f>
        <v>0</v>
      </c>
      <c r="BH485" s="241">
        <f>IF(N485="sníž. přenesená",J485,0)</f>
        <v>0</v>
      </c>
      <c r="BI485" s="241">
        <f>IF(N485="nulová",J485,0)</f>
        <v>0</v>
      </c>
      <c r="BJ485" s="18" t="s">
        <v>80</v>
      </c>
      <c r="BK485" s="241">
        <f>ROUND(I485*H485,2)</f>
        <v>0</v>
      </c>
      <c r="BL485" s="18" t="s">
        <v>195</v>
      </c>
      <c r="BM485" s="240" t="s">
        <v>6621</v>
      </c>
    </row>
    <row r="486" s="2" customFormat="1">
      <c r="A486" s="39"/>
      <c r="B486" s="40"/>
      <c r="C486" s="41"/>
      <c r="D486" s="242" t="s">
        <v>197</v>
      </c>
      <c r="E486" s="41"/>
      <c r="F486" s="243" t="s">
        <v>6382</v>
      </c>
      <c r="G486" s="41"/>
      <c r="H486" s="41"/>
      <c r="I486" s="244"/>
      <c r="J486" s="41"/>
      <c r="K486" s="41"/>
      <c r="L486" s="45"/>
      <c r="M486" s="245"/>
      <c r="N486" s="246"/>
      <c r="O486" s="92"/>
      <c r="P486" s="92"/>
      <c r="Q486" s="92"/>
      <c r="R486" s="92"/>
      <c r="S486" s="92"/>
      <c r="T486" s="93"/>
      <c r="U486" s="39"/>
      <c r="V486" s="39"/>
      <c r="W486" s="39"/>
      <c r="X486" s="39"/>
      <c r="Y486" s="39"/>
      <c r="Z486" s="39"/>
      <c r="AA486" s="39"/>
      <c r="AB486" s="39"/>
      <c r="AC486" s="39"/>
      <c r="AD486" s="39"/>
      <c r="AE486" s="39"/>
      <c r="AT486" s="18" t="s">
        <v>197</v>
      </c>
      <c r="AU486" s="18" t="s">
        <v>80</v>
      </c>
    </row>
    <row r="487" s="2" customFormat="1">
      <c r="A487" s="39"/>
      <c r="B487" s="40"/>
      <c r="C487" s="41"/>
      <c r="D487" s="242" t="s">
        <v>1907</v>
      </c>
      <c r="E487" s="41"/>
      <c r="F487" s="303" t="s">
        <v>6286</v>
      </c>
      <c r="G487" s="41"/>
      <c r="H487" s="41"/>
      <c r="I487" s="244"/>
      <c r="J487" s="41"/>
      <c r="K487" s="41"/>
      <c r="L487" s="45"/>
      <c r="M487" s="245"/>
      <c r="N487" s="246"/>
      <c r="O487" s="92"/>
      <c r="P487" s="92"/>
      <c r="Q487" s="92"/>
      <c r="R487" s="92"/>
      <c r="S487" s="92"/>
      <c r="T487" s="93"/>
      <c r="U487" s="39"/>
      <c r="V487" s="39"/>
      <c r="W487" s="39"/>
      <c r="X487" s="39"/>
      <c r="Y487" s="39"/>
      <c r="Z487" s="39"/>
      <c r="AA487" s="39"/>
      <c r="AB487" s="39"/>
      <c r="AC487" s="39"/>
      <c r="AD487" s="39"/>
      <c r="AE487" s="39"/>
      <c r="AT487" s="18" t="s">
        <v>1907</v>
      </c>
      <c r="AU487" s="18" t="s">
        <v>80</v>
      </c>
    </row>
    <row r="488" s="12" customFormat="1" ht="25.92" customHeight="1">
      <c r="A488" s="12"/>
      <c r="B488" s="212"/>
      <c r="C488" s="213"/>
      <c r="D488" s="214" t="s">
        <v>72</v>
      </c>
      <c r="E488" s="215" t="s">
        <v>6622</v>
      </c>
      <c r="F488" s="215" t="s">
        <v>6623</v>
      </c>
      <c r="G488" s="213"/>
      <c r="H488" s="213"/>
      <c r="I488" s="216"/>
      <c r="J488" s="217">
        <f>BK488</f>
        <v>0</v>
      </c>
      <c r="K488" s="213"/>
      <c r="L488" s="218"/>
      <c r="M488" s="219"/>
      <c r="N488" s="220"/>
      <c r="O488" s="220"/>
      <c r="P488" s="221">
        <f>SUM(P489:P503)</f>
        <v>0</v>
      </c>
      <c r="Q488" s="220"/>
      <c r="R488" s="221">
        <f>SUM(R489:R503)</f>
        <v>0</v>
      </c>
      <c r="S488" s="220"/>
      <c r="T488" s="222">
        <f>SUM(T489:T503)</f>
        <v>0</v>
      </c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  <c r="AE488" s="12"/>
      <c r="AR488" s="223" t="s">
        <v>80</v>
      </c>
      <c r="AT488" s="224" t="s">
        <v>72</v>
      </c>
      <c r="AU488" s="224" t="s">
        <v>73</v>
      </c>
      <c r="AY488" s="223" t="s">
        <v>189</v>
      </c>
      <c r="BK488" s="225">
        <f>SUM(BK489:BK503)</f>
        <v>0</v>
      </c>
    </row>
    <row r="489" s="2" customFormat="1" ht="37.8" customHeight="1">
      <c r="A489" s="39"/>
      <c r="B489" s="40"/>
      <c r="C489" s="228" t="s">
        <v>1289</v>
      </c>
      <c r="D489" s="228" t="s">
        <v>191</v>
      </c>
      <c r="E489" s="229" t="s">
        <v>6389</v>
      </c>
      <c r="F489" s="230" t="s">
        <v>6390</v>
      </c>
      <c r="G489" s="231" t="s">
        <v>273</v>
      </c>
      <c r="H489" s="232">
        <v>23.100000000000001</v>
      </c>
      <c r="I489" s="233"/>
      <c r="J489" s="234">
        <f>ROUND(I489*H489,2)</f>
        <v>0</v>
      </c>
      <c r="K489" s="235"/>
      <c r="L489" s="45"/>
      <c r="M489" s="236" t="s">
        <v>1</v>
      </c>
      <c r="N489" s="237" t="s">
        <v>38</v>
      </c>
      <c r="O489" s="92"/>
      <c r="P489" s="238">
        <f>O489*H489</f>
        <v>0</v>
      </c>
      <c r="Q489" s="238">
        <v>0</v>
      </c>
      <c r="R489" s="238">
        <f>Q489*H489</f>
        <v>0</v>
      </c>
      <c r="S489" s="238">
        <v>0</v>
      </c>
      <c r="T489" s="239">
        <f>S489*H489</f>
        <v>0</v>
      </c>
      <c r="U489" s="39"/>
      <c r="V489" s="39"/>
      <c r="W489" s="39"/>
      <c r="X489" s="39"/>
      <c r="Y489" s="39"/>
      <c r="Z489" s="39"/>
      <c r="AA489" s="39"/>
      <c r="AB489" s="39"/>
      <c r="AC489" s="39"/>
      <c r="AD489" s="39"/>
      <c r="AE489" s="39"/>
      <c r="AR489" s="240" t="s">
        <v>195</v>
      </c>
      <c r="AT489" s="240" t="s">
        <v>191</v>
      </c>
      <c r="AU489" s="240" t="s">
        <v>80</v>
      </c>
      <c r="AY489" s="18" t="s">
        <v>189</v>
      </c>
      <c r="BE489" s="241">
        <f>IF(N489="základní",J489,0)</f>
        <v>0</v>
      </c>
      <c r="BF489" s="241">
        <f>IF(N489="snížená",J489,0)</f>
        <v>0</v>
      </c>
      <c r="BG489" s="241">
        <f>IF(N489="zákl. přenesená",J489,0)</f>
        <v>0</v>
      </c>
      <c r="BH489" s="241">
        <f>IF(N489="sníž. přenesená",J489,0)</f>
        <v>0</v>
      </c>
      <c r="BI489" s="241">
        <f>IF(N489="nulová",J489,0)</f>
        <v>0</v>
      </c>
      <c r="BJ489" s="18" t="s">
        <v>80</v>
      </c>
      <c r="BK489" s="241">
        <f>ROUND(I489*H489,2)</f>
        <v>0</v>
      </c>
      <c r="BL489" s="18" t="s">
        <v>195</v>
      </c>
      <c r="BM489" s="240" t="s">
        <v>6624</v>
      </c>
    </row>
    <row r="490" s="2" customFormat="1">
      <c r="A490" s="39"/>
      <c r="B490" s="40"/>
      <c r="C490" s="41"/>
      <c r="D490" s="242" t="s">
        <v>197</v>
      </c>
      <c r="E490" s="41"/>
      <c r="F490" s="243" t="s">
        <v>6390</v>
      </c>
      <c r="G490" s="41"/>
      <c r="H490" s="41"/>
      <c r="I490" s="244"/>
      <c r="J490" s="41"/>
      <c r="K490" s="41"/>
      <c r="L490" s="45"/>
      <c r="M490" s="245"/>
      <c r="N490" s="246"/>
      <c r="O490" s="92"/>
      <c r="P490" s="92"/>
      <c r="Q490" s="92"/>
      <c r="R490" s="92"/>
      <c r="S490" s="92"/>
      <c r="T490" s="93"/>
      <c r="U490" s="39"/>
      <c r="V490" s="39"/>
      <c r="W490" s="39"/>
      <c r="X490" s="39"/>
      <c r="Y490" s="39"/>
      <c r="Z490" s="39"/>
      <c r="AA490" s="39"/>
      <c r="AB490" s="39"/>
      <c r="AC490" s="39"/>
      <c r="AD490" s="39"/>
      <c r="AE490" s="39"/>
      <c r="AT490" s="18" t="s">
        <v>197</v>
      </c>
      <c r="AU490" s="18" t="s">
        <v>80</v>
      </c>
    </row>
    <row r="491" s="2" customFormat="1">
      <c r="A491" s="39"/>
      <c r="B491" s="40"/>
      <c r="C491" s="41"/>
      <c r="D491" s="242" t="s">
        <v>1907</v>
      </c>
      <c r="E491" s="41"/>
      <c r="F491" s="303" t="s">
        <v>6286</v>
      </c>
      <c r="G491" s="41"/>
      <c r="H491" s="41"/>
      <c r="I491" s="244"/>
      <c r="J491" s="41"/>
      <c r="K491" s="41"/>
      <c r="L491" s="45"/>
      <c r="M491" s="245"/>
      <c r="N491" s="246"/>
      <c r="O491" s="92"/>
      <c r="P491" s="92"/>
      <c r="Q491" s="92"/>
      <c r="R491" s="92"/>
      <c r="S491" s="92"/>
      <c r="T491" s="93"/>
      <c r="U491" s="39"/>
      <c r="V491" s="39"/>
      <c r="W491" s="39"/>
      <c r="X491" s="39"/>
      <c r="Y491" s="39"/>
      <c r="Z491" s="39"/>
      <c r="AA491" s="39"/>
      <c r="AB491" s="39"/>
      <c r="AC491" s="39"/>
      <c r="AD491" s="39"/>
      <c r="AE491" s="39"/>
      <c r="AT491" s="18" t="s">
        <v>1907</v>
      </c>
      <c r="AU491" s="18" t="s">
        <v>80</v>
      </c>
    </row>
    <row r="492" s="2" customFormat="1" ht="24.15" customHeight="1">
      <c r="A492" s="39"/>
      <c r="B492" s="40"/>
      <c r="C492" s="228" t="s">
        <v>1295</v>
      </c>
      <c r="D492" s="228" t="s">
        <v>191</v>
      </c>
      <c r="E492" s="229" t="s">
        <v>6479</v>
      </c>
      <c r="F492" s="230" t="s">
        <v>6480</v>
      </c>
      <c r="G492" s="231" t="s">
        <v>6284</v>
      </c>
      <c r="H492" s="232">
        <v>3</v>
      </c>
      <c r="I492" s="233"/>
      <c r="J492" s="234">
        <f>ROUND(I492*H492,2)</f>
        <v>0</v>
      </c>
      <c r="K492" s="235"/>
      <c r="L492" s="45"/>
      <c r="M492" s="236" t="s">
        <v>1</v>
      </c>
      <c r="N492" s="237" t="s">
        <v>38</v>
      </c>
      <c r="O492" s="92"/>
      <c r="P492" s="238">
        <f>O492*H492</f>
        <v>0</v>
      </c>
      <c r="Q492" s="238">
        <v>0</v>
      </c>
      <c r="R492" s="238">
        <f>Q492*H492</f>
        <v>0</v>
      </c>
      <c r="S492" s="238">
        <v>0</v>
      </c>
      <c r="T492" s="239">
        <f>S492*H492</f>
        <v>0</v>
      </c>
      <c r="U492" s="39"/>
      <c r="V492" s="39"/>
      <c r="W492" s="39"/>
      <c r="X492" s="39"/>
      <c r="Y492" s="39"/>
      <c r="Z492" s="39"/>
      <c r="AA492" s="39"/>
      <c r="AB492" s="39"/>
      <c r="AC492" s="39"/>
      <c r="AD492" s="39"/>
      <c r="AE492" s="39"/>
      <c r="AR492" s="240" t="s">
        <v>195</v>
      </c>
      <c r="AT492" s="240" t="s">
        <v>191</v>
      </c>
      <c r="AU492" s="240" t="s">
        <v>80</v>
      </c>
      <c r="AY492" s="18" t="s">
        <v>189</v>
      </c>
      <c r="BE492" s="241">
        <f>IF(N492="základní",J492,0)</f>
        <v>0</v>
      </c>
      <c r="BF492" s="241">
        <f>IF(N492="snížená",J492,0)</f>
        <v>0</v>
      </c>
      <c r="BG492" s="241">
        <f>IF(N492="zákl. přenesená",J492,0)</f>
        <v>0</v>
      </c>
      <c r="BH492" s="241">
        <f>IF(N492="sníž. přenesená",J492,0)</f>
        <v>0</v>
      </c>
      <c r="BI492" s="241">
        <f>IF(N492="nulová",J492,0)</f>
        <v>0</v>
      </c>
      <c r="BJ492" s="18" t="s">
        <v>80</v>
      </c>
      <c r="BK492" s="241">
        <f>ROUND(I492*H492,2)</f>
        <v>0</v>
      </c>
      <c r="BL492" s="18" t="s">
        <v>195</v>
      </c>
      <c r="BM492" s="240" t="s">
        <v>6625</v>
      </c>
    </row>
    <row r="493" s="2" customFormat="1">
      <c r="A493" s="39"/>
      <c r="B493" s="40"/>
      <c r="C493" s="41"/>
      <c r="D493" s="242" t="s">
        <v>197</v>
      </c>
      <c r="E493" s="41"/>
      <c r="F493" s="243" t="s">
        <v>6480</v>
      </c>
      <c r="G493" s="41"/>
      <c r="H493" s="41"/>
      <c r="I493" s="244"/>
      <c r="J493" s="41"/>
      <c r="K493" s="41"/>
      <c r="L493" s="45"/>
      <c r="M493" s="245"/>
      <c r="N493" s="246"/>
      <c r="O493" s="92"/>
      <c r="P493" s="92"/>
      <c r="Q493" s="92"/>
      <c r="R493" s="92"/>
      <c r="S493" s="92"/>
      <c r="T493" s="93"/>
      <c r="U493" s="39"/>
      <c r="V493" s="39"/>
      <c r="W493" s="39"/>
      <c r="X493" s="39"/>
      <c r="Y493" s="39"/>
      <c r="Z493" s="39"/>
      <c r="AA493" s="39"/>
      <c r="AB493" s="39"/>
      <c r="AC493" s="39"/>
      <c r="AD493" s="39"/>
      <c r="AE493" s="39"/>
      <c r="AT493" s="18" t="s">
        <v>197</v>
      </c>
      <c r="AU493" s="18" t="s">
        <v>80</v>
      </c>
    </row>
    <row r="494" s="2" customFormat="1">
      <c r="A494" s="39"/>
      <c r="B494" s="40"/>
      <c r="C494" s="41"/>
      <c r="D494" s="242" t="s">
        <v>1907</v>
      </c>
      <c r="E494" s="41"/>
      <c r="F494" s="303" t="s">
        <v>6286</v>
      </c>
      <c r="G494" s="41"/>
      <c r="H494" s="41"/>
      <c r="I494" s="244"/>
      <c r="J494" s="41"/>
      <c r="K494" s="41"/>
      <c r="L494" s="45"/>
      <c r="M494" s="245"/>
      <c r="N494" s="246"/>
      <c r="O494" s="92"/>
      <c r="P494" s="92"/>
      <c r="Q494" s="92"/>
      <c r="R494" s="92"/>
      <c r="S494" s="92"/>
      <c r="T494" s="93"/>
      <c r="U494" s="39"/>
      <c r="V494" s="39"/>
      <c r="W494" s="39"/>
      <c r="X494" s="39"/>
      <c r="Y494" s="39"/>
      <c r="Z494" s="39"/>
      <c r="AA494" s="39"/>
      <c r="AB494" s="39"/>
      <c r="AC494" s="39"/>
      <c r="AD494" s="39"/>
      <c r="AE494" s="39"/>
      <c r="AT494" s="18" t="s">
        <v>1907</v>
      </c>
      <c r="AU494" s="18" t="s">
        <v>80</v>
      </c>
    </row>
    <row r="495" s="2" customFormat="1" ht="24.15" customHeight="1">
      <c r="A495" s="39"/>
      <c r="B495" s="40"/>
      <c r="C495" s="228" t="s">
        <v>1300</v>
      </c>
      <c r="D495" s="228" t="s">
        <v>191</v>
      </c>
      <c r="E495" s="229" t="s">
        <v>6395</v>
      </c>
      <c r="F495" s="230" t="s">
        <v>6396</v>
      </c>
      <c r="G495" s="231" t="s">
        <v>6397</v>
      </c>
      <c r="H495" s="232">
        <v>0.10000000000000001</v>
      </c>
      <c r="I495" s="233"/>
      <c r="J495" s="234">
        <f>ROUND(I495*H495,2)</f>
        <v>0</v>
      </c>
      <c r="K495" s="235"/>
      <c r="L495" s="45"/>
      <c r="M495" s="236" t="s">
        <v>1</v>
      </c>
      <c r="N495" s="237" t="s">
        <v>38</v>
      </c>
      <c r="O495" s="92"/>
      <c r="P495" s="238">
        <f>O495*H495</f>
        <v>0</v>
      </c>
      <c r="Q495" s="238">
        <v>0</v>
      </c>
      <c r="R495" s="238">
        <f>Q495*H495</f>
        <v>0</v>
      </c>
      <c r="S495" s="238">
        <v>0</v>
      </c>
      <c r="T495" s="239">
        <f>S495*H495</f>
        <v>0</v>
      </c>
      <c r="U495" s="39"/>
      <c r="V495" s="39"/>
      <c r="W495" s="39"/>
      <c r="X495" s="39"/>
      <c r="Y495" s="39"/>
      <c r="Z495" s="39"/>
      <c r="AA495" s="39"/>
      <c r="AB495" s="39"/>
      <c r="AC495" s="39"/>
      <c r="AD495" s="39"/>
      <c r="AE495" s="39"/>
      <c r="AR495" s="240" t="s">
        <v>195</v>
      </c>
      <c r="AT495" s="240" t="s">
        <v>191</v>
      </c>
      <c r="AU495" s="240" t="s">
        <v>80</v>
      </c>
      <c r="AY495" s="18" t="s">
        <v>189</v>
      </c>
      <c r="BE495" s="241">
        <f>IF(N495="základní",J495,0)</f>
        <v>0</v>
      </c>
      <c r="BF495" s="241">
        <f>IF(N495="snížená",J495,0)</f>
        <v>0</v>
      </c>
      <c r="BG495" s="241">
        <f>IF(N495="zákl. přenesená",J495,0)</f>
        <v>0</v>
      </c>
      <c r="BH495" s="241">
        <f>IF(N495="sníž. přenesená",J495,0)</f>
        <v>0</v>
      </c>
      <c r="BI495" s="241">
        <f>IF(N495="nulová",J495,0)</f>
        <v>0</v>
      </c>
      <c r="BJ495" s="18" t="s">
        <v>80</v>
      </c>
      <c r="BK495" s="241">
        <f>ROUND(I495*H495,2)</f>
        <v>0</v>
      </c>
      <c r="BL495" s="18" t="s">
        <v>195</v>
      </c>
      <c r="BM495" s="240" t="s">
        <v>6626</v>
      </c>
    </row>
    <row r="496" s="2" customFormat="1">
      <c r="A496" s="39"/>
      <c r="B496" s="40"/>
      <c r="C496" s="41"/>
      <c r="D496" s="242" t="s">
        <v>197</v>
      </c>
      <c r="E496" s="41"/>
      <c r="F496" s="243" t="s">
        <v>6396</v>
      </c>
      <c r="G496" s="41"/>
      <c r="H496" s="41"/>
      <c r="I496" s="244"/>
      <c r="J496" s="41"/>
      <c r="K496" s="41"/>
      <c r="L496" s="45"/>
      <c r="M496" s="245"/>
      <c r="N496" s="246"/>
      <c r="O496" s="92"/>
      <c r="P496" s="92"/>
      <c r="Q496" s="92"/>
      <c r="R496" s="92"/>
      <c r="S496" s="92"/>
      <c r="T496" s="93"/>
      <c r="U496" s="39"/>
      <c r="V496" s="39"/>
      <c r="W496" s="39"/>
      <c r="X496" s="39"/>
      <c r="Y496" s="39"/>
      <c r="Z496" s="39"/>
      <c r="AA496" s="39"/>
      <c r="AB496" s="39"/>
      <c r="AC496" s="39"/>
      <c r="AD496" s="39"/>
      <c r="AE496" s="39"/>
      <c r="AT496" s="18" t="s">
        <v>197</v>
      </c>
      <c r="AU496" s="18" t="s">
        <v>80</v>
      </c>
    </row>
    <row r="497" s="2" customFormat="1">
      <c r="A497" s="39"/>
      <c r="B497" s="40"/>
      <c r="C497" s="41"/>
      <c r="D497" s="242" t="s">
        <v>1907</v>
      </c>
      <c r="E497" s="41"/>
      <c r="F497" s="303" t="s">
        <v>6286</v>
      </c>
      <c r="G497" s="41"/>
      <c r="H497" s="41"/>
      <c r="I497" s="244"/>
      <c r="J497" s="41"/>
      <c r="K497" s="41"/>
      <c r="L497" s="45"/>
      <c r="M497" s="245"/>
      <c r="N497" s="246"/>
      <c r="O497" s="92"/>
      <c r="P497" s="92"/>
      <c r="Q497" s="92"/>
      <c r="R497" s="92"/>
      <c r="S497" s="92"/>
      <c r="T497" s="93"/>
      <c r="U497" s="39"/>
      <c r="V497" s="39"/>
      <c r="W497" s="39"/>
      <c r="X497" s="39"/>
      <c r="Y497" s="39"/>
      <c r="Z497" s="39"/>
      <c r="AA497" s="39"/>
      <c r="AB497" s="39"/>
      <c r="AC497" s="39"/>
      <c r="AD497" s="39"/>
      <c r="AE497" s="39"/>
      <c r="AT497" s="18" t="s">
        <v>1907</v>
      </c>
      <c r="AU497" s="18" t="s">
        <v>80</v>
      </c>
    </row>
    <row r="498" s="2" customFormat="1" ht="24.15" customHeight="1">
      <c r="A498" s="39"/>
      <c r="B498" s="40"/>
      <c r="C498" s="228" t="s">
        <v>1307</v>
      </c>
      <c r="D498" s="228" t="s">
        <v>191</v>
      </c>
      <c r="E498" s="229" t="s">
        <v>6402</v>
      </c>
      <c r="F498" s="230" t="s">
        <v>6403</v>
      </c>
      <c r="G498" s="231" t="s">
        <v>6284</v>
      </c>
      <c r="H498" s="232">
        <v>2</v>
      </c>
      <c r="I498" s="233"/>
      <c r="J498" s="234">
        <f>ROUND(I498*H498,2)</f>
        <v>0</v>
      </c>
      <c r="K498" s="235"/>
      <c r="L498" s="45"/>
      <c r="M498" s="236" t="s">
        <v>1</v>
      </c>
      <c r="N498" s="237" t="s">
        <v>38</v>
      </c>
      <c r="O498" s="92"/>
      <c r="P498" s="238">
        <f>O498*H498</f>
        <v>0</v>
      </c>
      <c r="Q498" s="238">
        <v>0</v>
      </c>
      <c r="R498" s="238">
        <f>Q498*H498</f>
        <v>0</v>
      </c>
      <c r="S498" s="238">
        <v>0</v>
      </c>
      <c r="T498" s="239">
        <f>S498*H498</f>
        <v>0</v>
      </c>
      <c r="U498" s="39"/>
      <c r="V498" s="39"/>
      <c r="W498" s="39"/>
      <c r="X498" s="39"/>
      <c r="Y498" s="39"/>
      <c r="Z498" s="39"/>
      <c r="AA498" s="39"/>
      <c r="AB498" s="39"/>
      <c r="AC498" s="39"/>
      <c r="AD498" s="39"/>
      <c r="AE498" s="39"/>
      <c r="AR498" s="240" t="s">
        <v>195</v>
      </c>
      <c r="AT498" s="240" t="s">
        <v>191</v>
      </c>
      <c r="AU498" s="240" t="s">
        <v>80</v>
      </c>
      <c r="AY498" s="18" t="s">
        <v>189</v>
      </c>
      <c r="BE498" s="241">
        <f>IF(N498="základní",J498,0)</f>
        <v>0</v>
      </c>
      <c r="BF498" s="241">
        <f>IF(N498="snížená",J498,0)</f>
        <v>0</v>
      </c>
      <c r="BG498" s="241">
        <f>IF(N498="zákl. přenesená",J498,0)</f>
        <v>0</v>
      </c>
      <c r="BH498" s="241">
        <f>IF(N498="sníž. přenesená",J498,0)</f>
        <v>0</v>
      </c>
      <c r="BI498" s="241">
        <f>IF(N498="nulová",J498,0)</f>
        <v>0</v>
      </c>
      <c r="BJ498" s="18" t="s">
        <v>80</v>
      </c>
      <c r="BK498" s="241">
        <f>ROUND(I498*H498,2)</f>
        <v>0</v>
      </c>
      <c r="BL498" s="18" t="s">
        <v>195</v>
      </c>
      <c r="BM498" s="240" t="s">
        <v>6627</v>
      </c>
    </row>
    <row r="499" s="2" customFormat="1">
      <c r="A499" s="39"/>
      <c r="B499" s="40"/>
      <c r="C499" s="41"/>
      <c r="D499" s="242" t="s">
        <v>197</v>
      </c>
      <c r="E499" s="41"/>
      <c r="F499" s="243" t="s">
        <v>6403</v>
      </c>
      <c r="G499" s="41"/>
      <c r="H499" s="41"/>
      <c r="I499" s="244"/>
      <c r="J499" s="41"/>
      <c r="K499" s="41"/>
      <c r="L499" s="45"/>
      <c r="M499" s="245"/>
      <c r="N499" s="246"/>
      <c r="O499" s="92"/>
      <c r="P499" s="92"/>
      <c r="Q499" s="92"/>
      <c r="R499" s="92"/>
      <c r="S499" s="92"/>
      <c r="T499" s="93"/>
      <c r="U499" s="39"/>
      <c r="V499" s="39"/>
      <c r="W499" s="39"/>
      <c r="X499" s="39"/>
      <c r="Y499" s="39"/>
      <c r="Z499" s="39"/>
      <c r="AA499" s="39"/>
      <c r="AB499" s="39"/>
      <c r="AC499" s="39"/>
      <c r="AD499" s="39"/>
      <c r="AE499" s="39"/>
      <c r="AT499" s="18" t="s">
        <v>197</v>
      </c>
      <c r="AU499" s="18" t="s">
        <v>80</v>
      </c>
    </row>
    <row r="500" s="2" customFormat="1">
      <c r="A500" s="39"/>
      <c r="B500" s="40"/>
      <c r="C500" s="41"/>
      <c r="D500" s="242" t="s">
        <v>1907</v>
      </c>
      <c r="E500" s="41"/>
      <c r="F500" s="303" t="s">
        <v>6286</v>
      </c>
      <c r="G500" s="41"/>
      <c r="H500" s="41"/>
      <c r="I500" s="244"/>
      <c r="J500" s="41"/>
      <c r="K500" s="41"/>
      <c r="L500" s="45"/>
      <c r="M500" s="245"/>
      <c r="N500" s="246"/>
      <c r="O500" s="92"/>
      <c r="P500" s="92"/>
      <c r="Q500" s="92"/>
      <c r="R500" s="92"/>
      <c r="S500" s="92"/>
      <c r="T500" s="93"/>
      <c r="U500" s="39"/>
      <c r="V500" s="39"/>
      <c r="W500" s="39"/>
      <c r="X500" s="39"/>
      <c r="Y500" s="39"/>
      <c r="Z500" s="39"/>
      <c r="AA500" s="39"/>
      <c r="AB500" s="39"/>
      <c r="AC500" s="39"/>
      <c r="AD500" s="39"/>
      <c r="AE500" s="39"/>
      <c r="AT500" s="18" t="s">
        <v>1907</v>
      </c>
      <c r="AU500" s="18" t="s">
        <v>80</v>
      </c>
    </row>
    <row r="501" s="2" customFormat="1" ht="24.15" customHeight="1">
      <c r="A501" s="39"/>
      <c r="B501" s="40"/>
      <c r="C501" s="228" t="s">
        <v>1313</v>
      </c>
      <c r="D501" s="228" t="s">
        <v>191</v>
      </c>
      <c r="E501" s="229" t="s">
        <v>6411</v>
      </c>
      <c r="F501" s="230" t="s">
        <v>6412</v>
      </c>
      <c r="G501" s="231" t="s">
        <v>273</v>
      </c>
      <c r="H501" s="232">
        <v>53.899999999999999</v>
      </c>
      <c r="I501" s="233"/>
      <c r="J501" s="234">
        <f>ROUND(I501*H501,2)</f>
        <v>0</v>
      </c>
      <c r="K501" s="235"/>
      <c r="L501" s="45"/>
      <c r="M501" s="236" t="s">
        <v>1</v>
      </c>
      <c r="N501" s="237" t="s">
        <v>38</v>
      </c>
      <c r="O501" s="92"/>
      <c r="P501" s="238">
        <f>O501*H501</f>
        <v>0</v>
      </c>
      <c r="Q501" s="238">
        <v>0</v>
      </c>
      <c r="R501" s="238">
        <f>Q501*H501</f>
        <v>0</v>
      </c>
      <c r="S501" s="238">
        <v>0</v>
      </c>
      <c r="T501" s="239">
        <f>S501*H501</f>
        <v>0</v>
      </c>
      <c r="U501" s="39"/>
      <c r="V501" s="39"/>
      <c r="W501" s="39"/>
      <c r="X501" s="39"/>
      <c r="Y501" s="39"/>
      <c r="Z501" s="39"/>
      <c r="AA501" s="39"/>
      <c r="AB501" s="39"/>
      <c r="AC501" s="39"/>
      <c r="AD501" s="39"/>
      <c r="AE501" s="39"/>
      <c r="AR501" s="240" t="s">
        <v>195</v>
      </c>
      <c r="AT501" s="240" t="s">
        <v>191</v>
      </c>
      <c r="AU501" s="240" t="s">
        <v>80</v>
      </c>
      <c r="AY501" s="18" t="s">
        <v>189</v>
      </c>
      <c r="BE501" s="241">
        <f>IF(N501="základní",J501,0)</f>
        <v>0</v>
      </c>
      <c r="BF501" s="241">
        <f>IF(N501="snížená",J501,0)</f>
        <v>0</v>
      </c>
      <c r="BG501" s="241">
        <f>IF(N501="zákl. přenesená",J501,0)</f>
        <v>0</v>
      </c>
      <c r="BH501" s="241">
        <f>IF(N501="sníž. přenesená",J501,0)</f>
        <v>0</v>
      </c>
      <c r="BI501" s="241">
        <f>IF(N501="nulová",J501,0)</f>
        <v>0</v>
      </c>
      <c r="BJ501" s="18" t="s">
        <v>80</v>
      </c>
      <c r="BK501" s="241">
        <f>ROUND(I501*H501,2)</f>
        <v>0</v>
      </c>
      <c r="BL501" s="18" t="s">
        <v>195</v>
      </c>
      <c r="BM501" s="240" t="s">
        <v>6628</v>
      </c>
    </row>
    <row r="502" s="2" customFormat="1">
      <c r="A502" s="39"/>
      <c r="B502" s="40"/>
      <c r="C502" s="41"/>
      <c r="D502" s="242" t="s">
        <v>197</v>
      </c>
      <c r="E502" s="41"/>
      <c r="F502" s="243" t="s">
        <v>6412</v>
      </c>
      <c r="G502" s="41"/>
      <c r="H502" s="41"/>
      <c r="I502" s="244"/>
      <c r="J502" s="41"/>
      <c r="K502" s="41"/>
      <c r="L502" s="45"/>
      <c r="M502" s="245"/>
      <c r="N502" s="246"/>
      <c r="O502" s="92"/>
      <c r="P502" s="92"/>
      <c r="Q502" s="92"/>
      <c r="R502" s="92"/>
      <c r="S502" s="92"/>
      <c r="T502" s="93"/>
      <c r="U502" s="39"/>
      <c r="V502" s="39"/>
      <c r="W502" s="39"/>
      <c r="X502" s="39"/>
      <c r="Y502" s="39"/>
      <c r="Z502" s="39"/>
      <c r="AA502" s="39"/>
      <c r="AB502" s="39"/>
      <c r="AC502" s="39"/>
      <c r="AD502" s="39"/>
      <c r="AE502" s="39"/>
      <c r="AT502" s="18" t="s">
        <v>197</v>
      </c>
      <c r="AU502" s="18" t="s">
        <v>80</v>
      </c>
    </row>
    <row r="503" s="2" customFormat="1">
      <c r="A503" s="39"/>
      <c r="B503" s="40"/>
      <c r="C503" s="41"/>
      <c r="D503" s="242" t="s">
        <v>1907</v>
      </c>
      <c r="E503" s="41"/>
      <c r="F503" s="303" t="s">
        <v>6286</v>
      </c>
      <c r="G503" s="41"/>
      <c r="H503" s="41"/>
      <c r="I503" s="244"/>
      <c r="J503" s="41"/>
      <c r="K503" s="41"/>
      <c r="L503" s="45"/>
      <c r="M503" s="311"/>
      <c r="N503" s="312"/>
      <c r="O503" s="313"/>
      <c r="P503" s="313"/>
      <c r="Q503" s="313"/>
      <c r="R503" s="313"/>
      <c r="S503" s="313"/>
      <c r="T503" s="314"/>
      <c r="U503" s="39"/>
      <c r="V503" s="39"/>
      <c r="W503" s="39"/>
      <c r="X503" s="39"/>
      <c r="Y503" s="39"/>
      <c r="Z503" s="39"/>
      <c r="AA503" s="39"/>
      <c r="AB503" s="39"/>
      <c r="AC503" s="39"/>
      <c r="AD503" s="39"/>
      <c r="AE503" s="39"/>
      <c r="AT503" s="18" t="s">
        <v>1907</v>
      </c>
      <c r="AU503" s="18" t="s">
        <v>80</v>
      </c>
    </row>
    <row r="504" s="2" customFormat="1" ht="6.96" customHeight="1">
      <c r="A504" s="39"/>
      <c r="B504" s="67"/>
      <c r="C504" s="68"/>
      <c r="D504" s="68"/>
      <c r="E504" s="68"/>
      <c r="F504" s="68"/>
      <c r="G504" s="68"/>
      <c r="H504" s="68"/>
      <c r="I504" s="68"/>
      <c r="J504" s="68"/>
      <c r="K504" s="68"/>
      <c r="L504" s="45"/>
      <c r="M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  <c r="AA504" s="39"/>
      <c r="AB504" s="39"/>
      <c r="AC504" s="39"/>
      <c r="AD504" s="39"/>
      <c r="AE504" s="39"/>
    </row>
  </sheetData>
  <sheetProtection sheet="1" autoFilter="0" formatColumns="0" formatRows="0" objects="1" scenarios="1" spinCount="100000" saltValue="DHjY7CJHVjEzxfeKvCCgqHGgKZyl0VYDnB4altq5OW/QmmHetWWm0CYLztXmhqj2QngXV9NCcu+xzM4MJUyXSQ==" hashValue="c305ekMS5CgxGnWz7l+B27/9nPGKHxalElus/Qx6UvDSq/z7vTrwwd8en88tof07EE9AvXRkHbjp6LsgSIKu/g==" algorithmName="SHA-512" password="CC35"/>
  <autoFilter ref="C121:K503"/>
  <mergeCells count="9">
    <mergeCell ref="E7:H7"/>
    <mergeCell ref="E9:H9"/>
    <mergeCell ref="E18:H18"/>
    <mergeCell ref="E27:H27"/>
    <mergeCell ref="E85:H85"/>
    <mergeCell ref="E87:H87"/>
    <mergeCell ref="E112:H112"/>
    <mergeCell ref="E114:H11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120</v>
      </c>
    </row>
    <row r="3" s="1" customFormat="1" ht="6.96" customHeight="1">
      <c r="B3" s="147"/>
      <c r="C3" s="148"/>
      <c r="D3" s="148"/>
      <c r="E3" s="148"/>
      <c r="F3" s="148"/>
      <c r="G3" s="148"/>
      <c r="H3" s="148"/>
      <c r="I3" s="148"/>
      <c r="J3" s="148"/>
      <c r="K3" s="148"/>
      <c r="L3" s="21"/>
      <c r="AT3" s="18" t="s">
        <v>82</v>
      </c>
    </row>
    <row r="4" s="1" customFormat="1" ht="24.96" customHeight="1">
      <c r="B4" s="21"/>
      <c r="D4" s="149" t="s">
        <v>122</v>
      </c>
      <c r="L4" s="21"/>
      <c r="M4" s="150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51" t="s">
        <v>16</v>
      </c>
      <c r="L6" s="21"/>
    </row>
    <row r="7" s="1" customFormat="1" ht="16.5" customHeight="1">
      <c r="B7" s="21"/>
      <c r="E7" s="152" t="str">
        <f>'Rekapitulace stavby'!K6</f>
        <v>Nové Město pod Smrkem</v>
      </c>
      <c r="F7" s="151"/>
      <c r="G7" s="151"/>
      <c r="H7" s="151"/>
      <c r="L7" s="21"/>
    </row>
    <row r="8" s="1" customFormat="1" ht="12" customHeight="1">
      <c r="B8" s="21"/>
      <c r="D8" s="151" t="s">
        <v>123</v>
      </c>
      <c r="L8" s="21"/>
    </row>
    <row r="9" s="2" customFormat="1" ht="16.5" customHeight="1">
      <c r="A9" s="39"/>
      <c r="B9" s="45"/>
      <c r="C9" s="39"/>
      <c r="D9" s="39"/>
      <c r="E9" s="152" t="s">
        <v>6629</v>
      </c>
      <c r="F9" s="39"/>
      <c r="G9" s="39"/>
      <c r="H9" s="39"/>
      <c r="I9" s="39"/>
      <c r="J9" s="39"/>
      <c r="K9" s="39"/>
      <c r="L9" s="64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 ht="12" customHeight="1">
      <c r="A10" s="39"/>
      <c r="B10" s="45"/>
      <c r="C10" s="39"/>
      <c r="D10" s="151" t="s">
        <v>125</v>
      </c>
      <c r="E10" s="39"/>
      <c r="F10" s="39"/>
      <c r="G10" s="39"/>
      <c r="H10" s="39"/>
      <c r="I10" s="39"/>
      <c r="J10" s="39"/>
      <c r="K10" s="39"/>
      <c r="L10" s="64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6.5" customHeight="1">
      <c r="A11" s="39"/>
      <c r="B11" s="45"/>
      <c r="C11" s="39"/>
      <c r="D11" s="39"/>
      <c r="E11" s="153" t="s">
        <v>6630</v>
      </c>
      <c r="F11" s="39"/>
      <c r="G11" s="39"/>
      <c r="H11" s="39"/>
      <c r="I11" s="39"/>
      <c r="J11" s="39"/>
      <c r="K11" s="39"/>
      <c r="L11" s="64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>
      <c r="A12" s="39"/>
      <c r="B12" s="45"/>
      <c r="C12" s="39"/>
      <c r="D12" s="39"/>
      <c r="E12" s="39"/>
      <c r="F12" s="39"/>
      <c r="G12" s="39"/>
      <c r="H12" s="39"/>
      <c r="I12" s="39"/>
      <c r="J12" s="39"/>
      <c r="K12" s="39"/>
      <c r="L12" s="64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2" customHeight="1">
      <c r="A13" s="39"/>
      <c r="B13" s="45"/>
      <c r="C13" s="39"/>
      <c r="D13" s="151" t="s">
        <v>18</v>
      </c>
      <c r="E13" s="39"/>
      <c r="F13" s="142" t="s">
        <v>1</v>
      </c>
      <c r="G13" s="39"/>
      <c r="H13" s="39"/>
      <c r="I13" s="151" t="s">
        <v>19</v>
      </c>
      <c r="J13" s="142" t="s">
        <v>1</v>
      </c>
      <c r="K13" s="39"/>
      <c r="L13" s="64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51" t="s">
        <v>20</v>
      </c>
      <c r="E14" s="39"/>
      <c r="F14" s="142" t="s">
        <v>127</v>
      </c>
      <c r="G14" s="39"/>
      <c r="H14" s="39"/>
      <c r="I14" s="151" t="s">
        <v>22</v>
      </c>
      <c r="J14" s="154" t="str">
        <f>'Rekapitulace stavby'!AN8</f>
        <v>8. 11. 2021</v>
      </c>
      <c r="K14" s="39"/>
      <c r="L14" s="64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0.8" customHeight="1">
      <c r="A15" s="39"/>
      <c r="B15" s="45"/>
      <c r="C15" s="39"/>
      <c r="D15" s="39"/>
      <c r="E15" s="39"/>
      <c r="F15" s="39"/>
      <c r="G15" s="39"/>
      <c r="H15" s="39"/>
      <c r="I15" s="39"/>
      <c r="J15" s="39"/>
      <c r="K15" s="39"/>
      <c r="L15" s="64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51" t="s">
        <v>24</v>
      </c>
      <c r="E16" s="39"/>
      <c r="F16" s="39"/>
      <c r="G16" s="39"/>
      <c r="H16" s="39"/>
      <c r="I16" s="151" t="s">
        <v>25</v>
      </c>
      <c r="J16" s="142" t="s">
        <v>128</v>
      </c>
      <c r="K16" s="39"/>
      <c r="L16" s="64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8" customHeight="1">
      <c r="A17" s="39"/>
      <c r="B17" s="45"/>
      <c r="C17" s="39"/>
      <c r="D17" s="39"/>
      <c r="E17" s="142" t="s">
        <v>129</v>
      </c>
      <c r="F17" s="39"/>
      <c r="G17" s="39"/>
      <c r="H17" s="39"/>
      <c r="I17" s="151" t="s">
        <v>26</v>
      </c>
      <c r="J17" s="142" t="s">
        <v>130</v>
      </c>
      <c r="K17" s="39"/>
      <c r="L17" s="64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6.96" customHeight="1">
      <c r="A18" s="39"/>
      <c r="B18" s="45"/>
      <c r="C18" s="39"/>
      <c r="D18" s="39"/>
      <c r="E18" s="39"/>
      <c r="F18" s="39"/>
      <c r="G18" s="39"/>
      <c r="H18" s="39"/>
      <c r="I18" s="39"/>
      <c r="J18" s="39"/>
      <c r="K18" s="39"/>
      <c r="L18" s="64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2" customHeight="1">
      <c r="A19" s="39"/>
      <c r="B19" s="45"/>
      <c r="C19" s="39"/>
      <c r="D19" s="151" t="s">
        <v>27</v>
      </c>
      <c r="E19" s="39"/>
      <c r="F19" s="39"/>
      <c r="G19" s="39"/>
      <c r="H19" s="39"/>
      <c r="I19" s="151" t="s">
        <v>25</v>
      </c>
      <c r="J19" s="34" t="str">
        <f>'Rekapitulace stavby'!AN13</f>
        <v>Vyplň údaj</v>
      </c>
      <c r="K19" s="39"/>
      <c r="L19" s="64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8" customHeight="1">
      <c r="A20" s="39"/>
      <c r="B20" s="45"/>
      <c r="C20" s="39"/>
      <c r="D20" s="39"/>
      <c r="E20" s="34" t="str">
        <f>'Rekapitulace stavby'!E14</f>
        <v>Vyplň údaj</v>
      </c>
      <c r="F20" s="142"/>
      <c r="G20" s="142"/>
      <c r="H20" s="142"/>
      <c r="I20" s="151" t="s">
        <v>26</v>
      </c>
      <c r="J20" s="34" t="str">
        <f>'Rekapitulace stavby'!AN14</f>
        <v>Vyplň údaj</v>
      </c>
      <c r="K20" s="39"/>
      <c r="L20" s="64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6.96" customHeight="1">
      <c r="A21" s="39"/>
      <c r="B21" s="45"/>
      <c r="C21" s="39"/>
      <c r="D21" s="39"/>
      <c r="E21" s="39"/>
      <c r="F21" s="39"/>
      <c r="G21" s="39"/>
      <c r="H21" s="39"/>
      <c r="I21" s="39"/>
      <c r="J21" s="39"/>
      <c r="K21" s="39"/>
      <c r="L21" s="64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2" customHeight="1">
      <c r="A22" s="39"/>
      <c r="B22" s="45"/>
      <c r="C22" s="39"/>
      <c r="D22" s="151" t="s">
        <v>29</v>
      </c>
      <c r="E22" s="39"/>
      <c r="F22" s="39"/>
      <c r="G22" s="39"/>
      <c r="H22" s="39"/>
      <c r="I22" s="151" t="s">
        <v>25</v>
      </c>
      <c r="J22" s="142" t="s">
        <v>131</v>
      </c>
      <c r="K22" s="39"/>
      <c r="L22" s="64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8" customHeight="1">
      <c r="A23" s="39"/>
      <c r="B23" s="45"/>
      <c r="C23" s="39"/>
      <c r="D23" s="39"/>
      <c r="E23" s="142" t="s">
        <v>132</v>
      </c>
      <c r="F23" s="39"/>
      <c r="G23" s="39"/>
      <c r="H23" s="39"/>
      <c r="I23" s="151" t="s">
        <v>26</v>
      </c>
      <c r="J23" s="142" t="s">
        <v>133</v>
      </c>
      <c r="K23" s="39"/>
      <c r="L23" s="64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6.96" customHeight="1">
      <c r="A24" s="39"/>
      <c r="B24" s="45"/>
      <c r="C24" s="39"/>
      <c r="D24" s="39"/>
      <c r="E24" s="39"/>
      <c r="F24" s="39"/>
      <c r="G24" s="39"/>
      <c r="H24" s="39"/>
      <c r="I24" s="39"/>
      <c r="J24" s="39"/>
      <c r="K24" s="39"/>
      <c r="L24" s="64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2" customHeight="1">
      <c r="A25" s="39"/>
      <c r="B25" s="45"/>
      <c r="C25" s="39"/>
      <c r="D25" s="151" t="s">
        <v>31</v>
      </c>
      <c r="E25" s="39"/>
      <c r="F25" s="39"/>
      <c r="G25" s="39"/>
      <c r="H25" s="39"/>
      <c r="I25" s="151" t="s">
        <v>25</v>
      </c>
      <c r="J25" s="142" t="s">
        <v>1</v>
      </c>
      <c r="K25" s="39"/>
      <c r="L25" s="64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8" customHeight="1">
      <c r="A26" s="39"/>
      <c r="B26" s="45"/>
      <c r="C26" s="39"/>
      <c r="D26" s="39"/>
      <c r="E26" s="142" t="s">
        <v>21</v>
      </c>
      <c r="F26" s="39"/>
      <c r="G26" s="39"/>
      <c r="H26" s="39"/>
      <c r="I26" s="151" t="s">
        <v>26</v>
      </c>
      <c r="J26" s="142" t="s">
        <v>1</v>
      </c>
      <c r="K26" s="39"/>
      <c r="L26" s="64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6.96" customHeight="1">
      <c r="A27" s="39"/>
      <c r="B27" s="45"/>
      <c r="C27" s="39"/>
      <c r="D27" s="39"/>
      <c r="E27" s="39"/>
      <c r="F27" s="39"/>
      <c r="G27" s="39"/>
      <c r="H27" s="39"/>
      <c r="I27" s="39"/>
      <c r="J27" s="39"/>
      <c r="K27" s="39"/>
      <c r="L27" s="64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2" customHeight="1">
      <c r="A28" s="39"/>
      <c r="B28" s="45"/>
      <c r="C28" s="39"/>
      <c r="D28" s="151" t="s">
        <v>32</v>
      </c>
      <c r="E28" s="39"/>
      <c r="F28" s="39"/>
      <c r="G28" s="39"/>
      <c r="H28" s="39"/>
      <c r="I28" s="39"/>
      <c r="J28" s="39"/>
      <c r="K28" s="39"/>
      <c r="L28" s="64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8" customFormat="1" ht="16.5" customHeight="1">
      <c r="A29" s="155"/>
      <c r="B29" s="156"/>
      <c r="C29" s="155"/>
      <c r="D29" s="155"/>
      <c r="E29" s="157" t="s">
        <v>1</v>
      </c>
      <c r="F29" s="157"/>
      <c r="G29" s="157"/>
      <c r="H29" s="157"/>
      <c r="I29" s="155"/>
      <c r="J29" s="155"/>
      <c r="K29" s="155"/>
      <c r="L29" s="158"/>
      <c r="S29" s="155"/>
      <c r="T29" s="155"/>
      <c r="U29" s="155"/>
      <c r="V29" s="155"/>
      <c r="W29" s="155"/>
      <c r="X29" s="155"/>
      <c r="Y29" s="155"/>
      <c r="Z29" s="155"/>
      <c r="AA29" s="155"/>
      <c r="AB29" s="155"/>
      <c r="AC29" s="155"/>
      <c r="AD29" s="155"/>
      <c r="AE29" s="155"/>
    </row>
    <row r="30" s="2" customFormat="1" ht="6.96" customHeight="1">
      <c r="A30" s="39"/>
      <c r="B30" s="45"/>
      <c r="C30" s="39"/>
      <c r="D30" s="39"/>
      <c r="E30" s="39"/>
      <c r="F30" s="39"/>
      <c r="G30" s="39"/>
      <c r="H30" s="39"/>
      <c r="I30" s="39"/>
      <c r="J30" s="39"/>
      <c r="K30" s="39"/>
      <c r="L30" s="64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9"/>
      <c r="E31" s="159"/>
      <c r="F31" s="159"/>
      <c r="G31" s="159"/>
      <c r="H31" s="159"/>
      <c r="I31" s="159"/>
      <c r="J31" s="159"/>
      <c r="K31" s="159"/>
      <c r="L31" s="64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25.44" customHeight="1">
      <c r="A32" s="39"/>
      <c r="B32" s="45"/>
      <c r="C32" s="39"/>
      <c r="D32" s="160" t="s">
        <v>33</v>
      </c>
      <c r="E32" s="39"/>
      <c r="F32" s="39"/>
      <c r="G32" s="39"/>
      <c r="H32" s="39"/>
      <c r="I32" s="39"/>
      <c r="J32" s="161">
        <f>ROUND(J121, 2)</f>
        <v>0</v>
      </c>
      <c r="K32" s="39"/>
      <c r="L32" s="64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6.96" customHeight="1">
      <c r="A33" s="39"/>
      <c r="B33" s="45"/>
      <c r="C33" s="39"/>
      <c r="D33" s="159"/>
      <c r="E33" s="159"/>
      <c r="F33" s="159"/>
      <c r="G33" s="159"/>
      <c r="H33" s="159"/>
      <c r="I33" s="159"/>
      <c r="J33" s="159"/>
      <c r="K33" s="159"/>
      <c r="L33" s="64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39"/>
      <c r="F34" s="162" t="s">
        <v>35</v>
      </c>
      <c r="G34" s="39"/>
      <c r="H34" s="39"/>
      <c r="I34" s="162" t="s">
        <v>34</v>
      </c>
      <c r="J34" s="162" t="s">
        <v>36</v>
      </c>
      <c r="K34" s="39"/>
      <c r="L34" s="64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14.4" customHeight="1">
      <c r="A35" s="39"/>
      <c r="B35" s="45"/>
      <c r="C35" s="39"/>
      <c r="D35" s="163" t="s">
        <v>37</v>
      </c>
      <c r="E35" s="151" t="s">
        <v>38</v>
      </c>
      <c r="F35" s="164">
        <f>ROUND((SUM(BE121:BE138)),  2)</f>
        <v>0</v>
      </c>
      <c r="G35" s="39"/>
      <c r="H35" s="39"/>
      <c r="I35" s="165">
        <v>0.20999999999999999</v>
      </c>
      <c r="J35" s="164">
        <f>ROUND(((SUM(BE121:BE138))*I35),  2)</f>
        <v>0</v>
      </c>
      <c r="K35" s="39"/>
      <c r="L35" s="64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151" t="s">
        <v>39</v>
      </c>
      <c r="F36" s="164">
        <f>ROUND((SUM(BF121:BF138)),  2)</f>
        <v>0</v>
      </c>
      <c r="G36" s="39"/>
      <c r="H36" s="39"/>
      <c r="I36" s="165">
        <v>0.14999999999999999</v>
      </c>
      <c r="J36" s="164">
        <f>ROUND(((SUM(BF121:BF138))*I36),  2)</f>
        <v>0</v>
      </c>
      <c r="K36" s="39"/>
      <c r="L36" s="64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51" t="s">
        <v>40</v>
      </c>
      <c r="F37" s="164">
        <f>ROUND((SUM(BG121:BG138)),  2)</f>
        <v>0</v>
      </c>
      <c r="G37" s="39"/>
      <c r="H37" s="39"/>
      <c r="I37" s="165">
        <v>0.20999999999999999</v>
      </c>
      <c r="J37" s="164">
        <f>0</f>
        <v>0</v>
      </c>
      <c r="K37" s="39"/>
      <c r="L37" s="64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hidden="1" s="2" customFormat="1" ht="14.4" customHeight="1">
      <c r="A38" s="39"/>
      <c r="B38" s="45"/>
      <c r="C38" s="39"/>
      <c r="D38" s="39"/>
      <c r="E38" s="151" t="s">
        <v>41</v>
      </c>
      <c r="F38" s="164">
        <f>ROUND((SUM(BH121:BH138)),  2)</f>
        <v>0</v>
      </c>
      <c r="G38" s="39"/>
      <c r="H38" s="39"/>
      <c r="I38" s="165">
        <v>0.14999999999999999</v>
      </c>
      <c r="J38" s="164">
        <f>0</f>
        <v>0</v>
      </c>
      <c r="K38" s="39"/>
      <c r="L38" s="64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51" t="s">
        <v>42</v>
      </c>
      <c r="F39" s="164">
        <f>ROUND((SUM(BI121:BI138)),  2)</f>
        <v>0</v>
      </c>
      <c r="G39" s="39"/>
      <c r="H39" s="39"/>
      <c r="I39" s="165">
        <v>0</v>
      </c>
      <c r="J39" s="164">
        <f>0</f>
        <v>0</v>
      </c>
      <c r="K39" s="39"/>
      <c r="L39" s="64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6.96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64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2" customFormat="1" ht="25.44" customHeight="1">
      <c r="A41" s="39"/>
      <c r="B41" s="45"/>
      <c r="C41" s="166"/>
      <c r="D41" s="167" t="s">
        <v>43</v>
      </c>
      <c r="E41" s="168"/>
      <c r="F41" s="168"/>
      <c r="G41" s="169" t="s">
        <v>44</v>
      </c>
      <c r="H41" s="170" t="s">
        <v>45</v>
      </c>
      <c r="I41" s="168"/>
      <c r="J41" s="171">
        <f>SUM(J32:J39)</f>
        <v>0</v>
      </c>
      <c r="K41" s="172"/>
      <c r="L41" s="64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14.4" customHeight="1">
      <c r="A42" s="39"/>
      <c r="B42" s="45"/>
      <c r="C42" s="39"/>
      <c r="D42" s="39"/>
      <c r="E42" s="39"/>
      <c r="F42" s="39"/>
      <c r="G42" s="39"/>
      <c r="H42" s="39"/>
      <c r="I42" s="39"/>
      <c r="J42" s="39"/>
      <c r="K42" s="39"/>
      <c r="L42" s="64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64"/>
      <c r="D50" s="173" t="s">
        <v>46</v>
      </c>
      <c r="E50" s="174"/>
      <c r="F50" s="174"/>
      <c r="G50" s="173" t="s">
        <v>47</v>
      </c>
      <c r="H50" s="174"/>
      <c r="I50" s="174"/>
      <c r="J50" s="174"/>
      <c r="K50" s="174"/>
      <c r="L50" s="64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75" t="s">
        <v>48</v>
      </c>
      <c r="E61" s="176"/>
      <c r="F61" s="177" t="s">
        <v>49</v>
      </c>
      <c r="G61" s="175" t="s">
        <v>48</v>
      </c>
      <c r="H61" s="176"/>
      <c r="I61" s="176"/>
      <c r="J61" s="178" t="s">
        <v>49</v>
      </c>
      <c r="K61" s="176"/>
      <c r="L61" s="64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73" t="s">
        <v>50</v>
      </c>
      <c r="E65" s="179"/>
      <c r="F65" s="179"/>
      <c r="G65" s="173" t="s">
        <v>51</v>
      </c>
      <c r="H65" s="179"/>
      <c r="I65" s="179"/>
      <c r="J65" s="179"/>
      <c r="K65" s="179"/>
      <c r="L65" s="64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75" t="s">
        <v>48</v>
      </c>
      <c r="E76" s="176"/>
      <c r="F76" s="177" t="s">
        <v>49</v>
      </c>
      <c r="G76" s="175" t="s">
        <v>48</v>
      </c>
      <c r="H76" s="176"/>
      <c r="I76" s="176"/>
      <c r="J76" s="178" t="s">
        <v>49</v>
      </c>
      <c r="K76" s="176"/>
      <c r="L76" s="64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80"/>
      <c r="C77" s="181"/>
      <c r="D77" s="181"/>
      <c r="E77" s="181"/>
      <c r="F77" s="181"/>
      <c r="G77" s="181"/>
      <c r="H77" s="181"/>
      <c r="I77" s="181"/>
      <c r="J77" s="181"/>
      <c r="K77" s="181"/>
      <c r="L77" s="64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s="2" customFormat="1" ht="6.96" customHeight="1">
      <c r="A81" s="39"/>
      <c r="B81" s="182"/>
      <c r="C81" s="183"/>
      <c r="D81" s="183"/>
      <c r="E81" s="183"/>
      <c r="F81" s="183"/>
      <c r="G81" s="183"/>
      <c r="H81" s="183"/>
      <c r="I81" s="183"/>
      <c r="J81" s="183"/>
      <c r="K81" s="183"/>
      <c r="L81" s="64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24.96" customHeight="1">
      <c r="A82" s="39"/>
      <c r="B82" s="40"/>
      <c r="C82" s="24" t="s">
        <v>134</v>
      </c>
      <c r="D82" s="41"/>
      <c r="E82" s="41"/>
      <c r="F82" s="41"/>
      <c r="G82" s="41"/>
      <c r="H82" s="41"/>
      <c r="I82" s="41"/>
      <c r="J82" s="41"/>
      <c r="K82" s="41"/>
      <c r="L82" s="64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64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2" customHeight="1">
      <c r="A84" s="39"/>
      <c r="B84" s="40"/>
      <c r="C84" s="33" t="s">
        <v>16</v>
      </c>
      <c r="D84" s="41"/>
      <c r="E84" s="41"/>
      <c r="F84" s="41"/>
      <c r="G84" s="41"/>
      <c r="H84" s="41"/>
      <c r="I84" s="41"/>
      <c r="J84" s="41"/>
      <c r="K84" s="41"/>
      <c r="L84" s="64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6.5" customHeight="1">
      <c r="A85" s="39"/>
      <c r="B85" s="40"/>
      <c r="C85" s="41"/>
      <c r="D85" s="41"/>
      <c r="E85" s="184" t="str">
        <f>E7</f>
        <v>Nové Město pod Smrkem</v>
      </c>
      <c r="F85" s="33"/>
      <c r="G85" s="33"/>
      <c r="H85" s="33"/>
      <c r="I85" s="41"/>
      <c r="J85" s="41"/>
      <c r="K85" s="41"/>
      <c r="L85" s="64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1" customFormat="1" ht="12" customHeight="1">
      <c r="B86" s="22"/>
      <c r="C86" s="33" t="s">
        <v>123</v>
      </c>
      <c r="D86" s="23"/>
      <c r="E86" s="23"/>
      <c r="F86" s="23"/>
      <c r="G86" s="23"/>
      <c r="H86" s="23"/>
      <c r="I86" s="23"/>
      <c r="J86" s="23"/>
      <c r="K86" s="23"/>
      <c r="L86" s="21"/>
    </row>
    <row r="87" s="2" customFormat="1" ht="16.5" customHeight="1">
      <c r="A87" s="39"/>
      <c r="B87" s="40"/>
      <c r="C87" s="41"/>
      <c r="D87" s="41"/>
      <c r="E87" s="184" t="s">
        <v>6629</v>
      </c>
      <c r="F87" s="41"/>
      <c r="G87" s="41"/>
      <c r="H87" s="41"/>
      <c r="I87" s="41"/>
      <c r="J87" s="41"/>
      <c r="K87" s="41"/>
      <c r="L87" s="64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12" customHeight="1">
      <c r="A88" s="39"/>
      <c r="B88" s="40"/>
      <c r="C88" s="33" t="s">
        <v>125</v>
      </c>
      <c r="D88" s="41"/>
      <c r="E88" s="41"/>
      <c r="F88" s="41"/>
      <c r="G88" s="41"/>
      <c r="H88" s="41"/>
      <c r="I88" s="41"/>
      <c r="J88" s="41"/>
      <c r="K88" s="41"/>
      <c r="L88" s="64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6.5" customHeight="1">
      <c r="A89" s="39"/>
      <c r="B89" s="40"/>
      <c r="C89" s="41"/>
      <c r="D89" s="41"/>
      <c r="E89" s="77" t="str">
        <f>E11</f>
        <v>SO 001 - Všeobecné položky</v>
      </c>
      <c r="F89" s="41"/>
      <c r="G89" s="41"/>
      <c r="H89" s="41"/>
      <c r="I89" s="41"/>
      <c r="J89" s="41"/>
      <c r="K89" s="41"/>
      <c r="L89" s="64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64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12" customHeight="1">
      <c r="A91" s="39"/>
      <c r="B91" s="40"/>
      <c r="C91" s="33" t="s">
        <v>20</v>
      </c>
      <c r="D91" s="41"/>
      <c r="E91" s="41"/>
      <c r="F91" s="28" t="str">
        <f>F14</f>
        <v>č.p. 1690, 1691/5, 1691/1, 1691/9</v>
      </c>
      <c r="G91" s="41"/>
      <c r="H91" s="41"/>
      <c r="I91" s="33" t="s">
        <v>22</v>
      </c>
      <c r="J91" s="80" t="str">
        <f>IF(J14="","",J14)</f>
        <v>8. 11. 2021</v>
      </c>
      <c r="K91" s="41"/>
      <c r="L91" s="64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6.96" customHeight="1">
      <c r="A92" s="39"/>
      <c r="B92" s="40"/>
      <c r="C92" s="41"/>
      <c r="D92" s="41"/>
      <c r="E92" s="41"/>
      <c r="F92" s="41"/>
      <c r="G92" s="41"/>
      <c r="H92" s="41"/>
      <c r="I92" s="41"/>
      <c r="J92" s="41"/>
      <c r="K92" s="41"/>
      <c r="L92" s="64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2" customFormat="1" ht="40.05" customHeight="1">
      <c r="A93" s="39"/>
      <c r="B93" s="40"/>
      <c r="C93" s="33" t="s">
        <v>24</v>
      </c>
      <c r="D93" s="41"/>
      <c r="E93" s="41"/>
      <c r="F93" s="28" t="str">
        <f>E17</f>
        <v>Správa železnic, so, Dlážděná 1003/7, Praha</v>
      </c>
      <c r="G93" s="41"/>
      <c r="H93" s="41"/>
      <c r="I93" s="33" t="s">
        <v>29</v>
      </c>
      <c r="J93" s="37" t="str">
        <f>E23</f>
        <v>PRODIN a.s., K Vápence 2745, Pardubice</v>
      </c>
      <c r="K93" s="41"/>
      <c r="L93" s="64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="2" customFormat="1" ht="15.15" customHeight="1">
      <c r="A94" s="39"/>
      <c r="B94" s="40"/>
      <c r="C94" s="33" t="s">
        <v>27</v>
      </c>
      <c r="D94" s="41"/>
      <c r="E94" s="41"/>
      <c r="F94" s="28" t="str">
        <f>IF(E20="","",E20)</f>
        <v>Vyplň údaj</v>
      </c>
      <c r="G94" s="41"/>
      <c r="H94" s="41"/>
      <c r="I94" s="33" t="s">
        <v>31</v>
      </c>
      <c r="J94" s="37" t="str">
        <f>E26</f>
        <v xml:space="preserve"> </v>
      </c>
      <c r="K94" s="41"/>
      <c r="L94" s="64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64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s="2" customFormat="1" ht="29.28" customHeight="1">
      <c r="A96" s="39"/>
      <c r="B96" s="40"/>
      <c r="C96" s="185" t="s">
        <v>135</v>
      </c>
      <c r="D96" s="186"/>
      <c r="E96" s="186"/>
      <c r="F96" s="186"/>
      <c r="G96" s="186"/>
      <c r="H96" s="186"/>
      <c r="I96" s="186"/>
      <c r="J96" s="187" t="s">
        <v>136</v>
      </c>
      <c r="K96" s="186"/>
      <c r="L96" s="64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</row>
    <row r="97" s="2" customFormat="1" ht="10.32" customHeight="1">
      <c r="A97" s="39"/>
      <c r="B97" s="40"/>
      <c r="C97" s="41"/>
      <c r="D97" s="41"/>
      <c r="E97" s="41"/>
      <c r="F97" s="41"/>
      <c r="G97" s="41"/>
      <c r="H97" s="41"/>
      <c r="I97" s="41"/>
      <c r="J97" s="41"/>
      <c r="K97" s="41"/>
      <c r="L97" s="64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</row>
    <row r="98" s="2" customFormat="1" ht="22.8" customHeight="1">
      <c r="A98" s="39"/>
      <c r="B98" s="40"/>
      <c r="C98" s="188" t="s">
        <v>137</v>
      </c>
      <c r="D98" s="41"/>
      <c r="E98" s="41"/>
      <c r="F98" s="41"/>
      <c r="G98" s="41"/>
      <c r="H98" s="41"/>
      <c r="I98" s="41"/>
      <c r="J98" s="111">
        <f>J121</f>
        <v>0</v>
      </c>
      <c r="K98" s="41"/>
      <c r="L98" s="64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U98" s="18" t="s">
        <v>138</v>
      </c>
    </row>
    <row r="99" s="9" customFormat="1" ht="24.96" customHeight="1">
      <c r="A99" s="9"/>
      <c r="B99" s="189"/>
      <c r="C99" s="190"/>
      <c r="D99" s="191" t="s">
        <v>6234</v>
      </c>
      <c r="E99" s="192"/>
      <c r="F99" s="192"/>
      <c r="G99" s="192"/>
      <c r="H99" s="192"/>
      <c r="I99" s="192"/>
      <c r="J99" s="193">
        <f>J122</f>
        <v>0</v>
      </c>
      <c r="K99" s="190"/>
      <c r="L99" s="194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2" customFormat="1" ht="21.84" customHeight="1">
      <c r="A100" s="39"/>
      <c r="B100" s="40"/>
      <c r="C100" s="41"/>
      <c r="D100" s="41"/>
      <c r="E100" s="41"/>
      <c r="F100" s="41"/>
      <c r="G100" s="41"/>
      <c r="H100" s="41"/>
      <c r="I100" s="41"/>
      <c r="J100" s="41"/>
      <c r="K100" s="41"/>
      <c r="L100" s="64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</row>
    <row r="101" s="2" customFormat="1" ht="6.96" customHeight="1">
      <c r="A101" s="39"/>
      <c r="B101" s="67"/>
      <c r="C101" s="68"/>
      <c r="D101" s="68"/>
      <c r="E101" s="68"/>
      <c r="F101" s="68"/>
      <c r="G101" s="68"/>
      <c r="H101" s="68"/>
      <c r="I101" s="68"/>
      <c r="J101" s="68"/>
      <c r="K101" s="68"/>
      <c r="L101" s="64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</row>
    <row r="105" s="2" customFormat="1" ht="6.96" customHeight="1">
      <c r="A105" s="39"/>
      <c r="B105" s="69"/>
      <c r="C105" s="70"/>
      <c r="D105" s="70"/>
      <c r="E105" s="70"/>
      <c r="F105" s="70"/>
      <c r="G105" s="70"/>
      <c r="H105" s="70"/>
      <c r="I105" s="70"/>
      <c r="J105" s="70"/>
      <c r="K105" s="70"/>
      <c r="L105" s="64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</row>
    <row r="106" s="2" customFormat="1" ht="24.96" customHeight="1">
      <c r="A106" s="39"/>
      <c r="B106" s="40"/>
      <c r="C106" s="24" t="s">
        <v>174</v>
      </c>
      <c r="D106" s="41"/>
      <c r="E106" s="41"/>
      <c r="F106" s="41"/>
      <c r="G106" s="41"/>
      <c r="H106" s="41"/>
      <c r="I106" s="41"/>
      <c r="J106" s="41"/>
      <c r="K106" s="41"/>
      <c r="L106" s="64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</row>
    <row r="107" s="2" customFormat="1" ht="6.96" customHeight="1">
      <c r="A107" s="39"/>
      <c r="B107" s="40"/>
      <c r="C107" s="41"/>
      <c r="D107" s="41"/>
      <c r="E107" s="41"/>
      <c r="F107" s="41"/>
      <c r="G107" s="41"/>
      <c r="H107" s="41"/>
      <c r="I107" s="41"/>
      <c r="J107" s="41"/>
      <c r="K107" s="41"/>
      <c r="L107" s="64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</row>
    <row r="108" s="2" customFormat="1" ht="12" customHeight="1">
      <c r="A108" s="39"/>
      <c r="B108" s="40"/>
      <c r="C108" s="33" t="s">
        <v>16</v>
      </c>
      <c r="D108" s="41"/>
      <c r="E108" s="41"/>
      <c r="F108" s="41"/>
      <c r="G108" s="41"/>
      <c r="H108" s="41"/>
      <c r="I108" s="41"/>
      <c r="J108" s="41"/>
      <c r="K108" s="41"/>
      <c r="L108" s="64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</row>
    <row r="109" s="2" customFormat="1" ht="16.5" customHeight="1">
      <c r="A109" s="39"/>
      <c r="B109" s="40"/>
      <c r="C109" s="41"/>
      <c r="D109" s="41"/>
      <c r="E109" s="184" t="str">
        <f>E7</f>
        <v>Nové Město pod Smrkem</v>
      </c>
      <c r="F109" s="33"/>
      <c r="G109" s="33"/>
      <c r="H109" s="33"/>
      <c r="I109" s="41"/>
      <c r="J109" s="41"/>
      <c r="K109" s="41"/>
      <c r="L109" s="64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</row>
    <row r="110" s="1" customFormat="1" ht="12" customHeight="1">
      <c r="B110" s="22"/>
      <c r="C110" s="33" t="s">
        <v>123</v>
      </c>
      <c r="D110" s="23"/>
      <c r="E110" s="23"/>
      <c r="F110" s="23"/>
      <c r="G110" s="23"/>
      <c r="H110" s="23"/>
      <c r="I110" s="23"/>
      <c r="J110" s="23"/>
      <c r="K110" s="23"/>
      <c r="L110" s="21"/>
    </row>
    <row r="111" s="2" customFormat="1" ht="16.5" customHeight="1">
      <c r="A111" s="39"/>
      <c r="B111" s="40"/>
      <c r="C111" s="41"/>
      <c r="D111" s="41"/>
      <c r="E111" s="184" t="s">
        <v>6629</v>
      </c>
      <c r="F111" s="41"/>
      <c r="G111" s="41"/>
      <c r="H111" s="41"/>
      <c r="I111" s="41"/>
      <c r="J111" s="41"/>
      <c r="K111" s="41"/>
      <c r="L111" s="64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</row>
    <row r="112" s="2" customFormat="1" ht="12" customHeight="1">
      <c r="A112" s="39"/>
      <c r="B112" s="40"/>
      <c r="C112" s="33" t="s">
        <v>125</v>
      </c>
      <c r="D112" s="41"/>
      <c r="E112" s="41"/>
      <c r="F112" s="41"/>
      <c r="G112" s="41"/>
      <c r="H112" s="41"/>
      <c r="I112" s="41"/>
      <c r="J112" s="41"/>
      <c r="K112" s="41"/>
      <c r="L112" s="64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</row>
    <row r="113" s="2" customFormat="1" ht="16.5" customHeight="1">
      <c r="A113" s="39"/>
      <c r="B113" s="40"/>
      <c r="C113" s="41"/>
      <c r="D113" s="41"/>
      <c r="E113" s="77" t="str">
        <f>E11</f>
        <v>SO 001 - Všeobecné položky</v>
      </c>
      <c r="F113" s="41"/>
      <c r="G113" s="41"/>
      <c r="H113" s="41"/>
      <c r="I113" s="41"/>
      <c r="J113" s="41"/>
      <c r="K113" s="41"/>
      <c r="L113" s="64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</row>
    <row r="114" s="2" customFormat="1" ht="6.96" customHeight="1">
      <c r="A114" s="39"/>
      <c r="B114" s="40"/>
      <c r="C114" s="41"/>
      <c r="D114" s="41"/>
      <c r="E114" s="41"/>
      <c r="F114" s="41"/>
      <c r="G114" s="41"/>
      <c r="H114" s="41"/>
      <c r="I114" s="41"/>
      <c r="J114" s="41"/>
      <c r="K114" s="41"/>
      <c r="L114" s="64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</row>
    <row r="115" s="2" customFormat="1" ht="12" customHeight="1">
      <c r="A115" s="39"/>
      <c r="B115" s="40"/>
      <c r="C115" s="33" t="s">
        <v>20</v>
      </c>
      <c r="D115" s="41"/>
      <c r="E115" s="41"/>
      <c r="F115" s="28" t="str">
        <f>F14</f>
        <v>č.p. 1690, 1691/5, 1691/1, 1691/9</v>
      </c>
      <c r="G115" s="41"/>
      <c r="H115" s="41"/>
      <c r="I115" s="33" t="s">
        <v>22</v>
      </c>
      <c r="J115" s="80" t="str">
        <f>IF(J14="","",J14)</f>
        <v>8. 11. 2021</v>
      </c>
      <c r="K115" s="41"/>
      <c r="L115" s="64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</row>
    <row r="116" s="2" customFormat="1" ht="6.96" customHeight="1">
      <c r="A116" s="39"/>
      <c r="B116" s="40"/>
      <c r="C116" s="41"/>
      <c r="D116" s="41"/>
      <c r="E116" s="41"/>
      <c r="F116" s="41"/>
      <c r="G116" s="41"/>
      <c r="H116" s="41"/>
      <c r="I116" s="41"/>
      <c r="J116" s="41"/>
      <c r="K116" s="41"/>
      <c r="L116" s="64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</row>
    <row r="117" s="2" customFormat="1" ht="40.05" customHeight="1">
      <c r="A117" s="39"/>
      <c r="B117" s="40"/>
      <c r="C117" s="33" t="s">
        <v>24</v>
      </c>
      <c r="D117" s="41"/>
      <c r="E117" s="41"/>
      <c r="F117" s="28" t="str">
        <f>E17</f>
        <v>Správa železnic, so, Dlážděná 1003/7, Praha</v>
      </c>
      <c r="G117" s="41"/>
      <c r="H117" s="41"/>
      <c r="I117" s="33" t="s">
        <v>29</v>
      </c>
      <c r="J117" s="37" t="str">
        <f>E23</f>
        <v>PRODIN a.s., K Vápence 2745, Pardubice</v>
      </c>
      <c r="K117" s="41"/>
      <c r="L117" s="64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</row>
    <row r="118" s="2" customFormat="1" ht="15.15" customHeight="1">
      <c r="A118" s="39"/>
      <c r="B118" s="40"/>
      <c r="C118" s="33" t="s">
        <v>27</v>
      </c>
      <c r="D118" s="41"/>
      <c r="E118" s="41"/>
      <c r="F118" s="28" t="str">
        <f>IF(E20="","",E20)</f>
        <v>Vyplň údaj</v>
      </c>
      <c r="G118" s="41"/>
      <c r="H118" s="41"/>
      <c r="I118" s="33" t="s">
        <v>31</v>
      </c>
      <c r="J118" s="37" t="str">
        <f>E26</f>
        <v xml:space="preserve"> </v>
      </c>
      <c r="K118" s="41"/>
      <c r="L118" s="64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</row>
    <row r="119" s="2" customFormat="1" ht="10.32" customHeight="1">
      <c r="A119" s="39"/>
      <c r="B119" s="40"/>
      <c r="C119" s="41"/>
      <c r="D119" s="41"/>
      <c r="E119" s="41"/>
      <c r="F119" s="41"/>
      <c r="G119" s="41"/>
      <c r="H119" s="41"/>
      <c r="I119" s="41"/>
      <c r="J119" s="41"/>
      <c r="K119" s="41"/>
      <c r="L119" s="64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</row>
    <row r="120" s="11" customFormat="1" ht="29.28" customHeight="1">
      <c r="A120" s="200"/>
      <c r="B120" s="201"/>
      <c r="C120" s="202" t="s">
        <v>175</v>
      </c>
      <c r="D120" s="203" t="s">
        <v>58</v>
      </c>
      <c r="E120" s="203" t="s">
        <v>54</v>
      </c>
      <c r="F120" s="203" t="s">
        <v>55</v>
      </c>
      <c r="G120" s="203" t="s">
        <v>176</v>
      </c>
      <c r="H120" s="203" t="s">
        <v>177</v>
      </c>
      <c r="I120" s="203" t="s">
        <v>178</v>
      </c>
      <c r="J120" s="204" t="s">
        <v>136</v>
      </c>
      <c r="K120" s="205" t="s">
        <v>179</v>
      </c>
      <c r="L120" s="206"/>
      <c r="M120" s="101" t="s">
        <v>1</v>
      </c>
      <c r="N120" s="102" t="s">
        <v>37</v>
      </c>
      <c r="O120" s="102" t="s">
        <v>180</v>
      </c>
      <c r="P120" s="102" t="s">
        <v>181</v>
      </c>
      <c r="Q120" s="102" t="s">
        <v>182</v>
      </c>
      <c r="R120" s="102" t="s">
        <v>183</v>
      </c>
      <c r="S120" s="102" t="s">
        <v>184</v>
      </c>
      <c r="T120" s="103" t="s">
        <v>185</v>
      </c>
      <c r="U120" s="200"/>
      <c r="V120" s="200"/>
      <c r="W120" s="200"/>
      <c r="X120" s="200"/>
      <c r="Y120" s="200"/>
      <c r="Z120" s="200"/>
      <c r="AA120" s="200"/>
      <c r="AB120" s="200"/>
      <c r="AC120" s="200"/>
      <c r="AD120" s="200"/>
      <c r="AE120" s="200"/>
    </row>
    <row r="121" s="2" customFormat="1" ht="22.8" customHeight="1">
      <c r="A121" s="39"/>
      <c r="B121" s="40"/>
      <c r="C121" s="108" t="s">
        <v>186</v>
      </c>
      <c r="D121" s="41"/>
      <c r="E121" s="41"/>
      <c r="F121" s="41"/>
      <c r="G121" s="41"/>
      <c r="H121" s="41"/>
      <c r="I121" s="41"/>
      <c r="J121" s="207">
        <f>BK121</f>
        <v>0</v>
      </c>
      <c r="K121" s="41"/>
      <c r="L121" s="45"/>
      <c r="M121" s="104"/>
      <c r="N121" s="208"/>
      <c r="O121" s="105"/>
      <c r="P121" s="209">
        <f>P122</f>
        <v>0</v>
      </c>
      <c r="Q121" s="105"/>
      <c r="R121" s="209">
        <f>R122</f>
        <v>0</v>
      </c>
      <c r="S121" s="105"/>
      <c r="T121" s="210">
        <f>T122</f>
        <v>0</v>
      </c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T121" s="18" t="s">
        <v>72</v>
      </c>
      <c r="AU121" s="18" t="s">
        <v>138</v>
      </c>
      <c r="BK121" s="211">
        <f>BK122</f>
        <v>0</v>
      </c>
    </row>
    <row r="122" s="12" customFormat="1" ht="25.92" customHeight="1">
      <c r="A122" s="12"/>
      <c r="B122" s="212"/>
      <c r="C122" s="213"/>
      <c r="D122" s="214" t="s">
        <v>72</v>
      </c>
      <c r="E122" s="215" t="s">
        <v>109</v>
      </c>
      <c r="F122" s="215" t="s">
        <v>110</v>
      </c>
      <c r="G122" s="213"/>
      <c r="H122" s="213"/>
      <c r="I122" s="216"/>
      <c r="J122" s="217">
        <f>BK122</f>
        <v>0</v>
      </c>
      <c r="K122" s="213"/>
      <c r="L122" s="218"/>
      <c r="M122" s="219"/>
      <c r="N122" s="220"/>
      <c r="O122" s="220"/>
      <c r="P122" s="221">
        <f>SUM(P123:P138)</f>
        <v>0</v>
      </c>
      <c r="Q122" s="220"/>
      <c r="R122" s="221">
        <f>SUM(R123:R138)</f>
        <v>0</v>
      </c>
      <c r="S122" s="220"/>
      <c r="T122" s="222">
        <f>SUM(T123:T138)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223" t="s">
        <v>226</v>
      </c>
      <c r="AT122" s="224" t="s">
        <v>72</v>
      </c>
      <c r="AU122" s="224" t="s">
        <v>73</v>
      </c>
      <c r="AY122" s="223" t="s">
        <v>189</v>
      </c>
      <c r="BK122" s="225">
        <f>SUM(BK123:BK138)</f>
        <v>0</v>
      </c>
    </row>
    <row r="123" s="2" customFormat="1" ht="21.75" customHeight="1">
      <c r="A123" s="39"/>
      <c r="B123" s="40"/>
      <c r="C123" s="228" t="s">
        <v>80</v>
      </c>
      <c r="D123" s="228" t="s">
        <v>191</v>
      </c>
      <c r="E123" s="229" t="s">
        <v>6631</v>
      </c>
      <c r="F123" s="230" t="s">
        <v>6632</v>
      </c>
      <c r="G123" s="231" t="s">
        <v>4844</v>
      </c>
      <c r="H123" s="232">
        <v>1</v>
      </c>
      <c r="I123" s="233"/>
      <c r="J123" s="234">
        <f>ROUND(I123*H123,2)</f>
        <v>0</v>
      </c>
      <c r="K123" s="235"/>
      <c r="L123" s="45"/>
      <c r="M123" s="236" t="s">
        <v>1</v>
      </c>
      <c r="N123" s="237" t="s">
        <v>38</v>
      </c>
      <c r="O123" s="92"/>
      <c r="P123" s="238">
        <f>O123*H123</f>
        <v>0</v>
      </c>
      <c r="Q123" s="238">
        <v>0</v>
      </c>
      <c r="R123" s="238">
        <f>Q123*H123</f>
        <v>0</v>
      </c>
      <c r="S123" s="238">
        <v>0</v>
      </c>
      <c r="T123" s="239">
        <f>S123*H123</f>
        <v>0</v>
      </c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R123" s="240" t="s">
        <v>6633</v>
      </c>
      <c r="AT123" s="240" t="s">
        <v>191</v>
      </c>
      <c r="AU123" s="240" t="s">
        <v>80</v>
      </c>
      <c r="AY123" s="18" t="s">
        <v>189</v>
      </c>
      <c r="BE123" s="241">
        <f>IF(N123="základní",J123,0)</f>
        <v>0</v>
      </c>
      <c r="BF123" s="241">
        <f>IF(N123="snížená",J123,0)</f>
        <v>0</v>
      </c>
      <c r="BG123" s="241">
        <f>IF(N123="zákl. přenesená",J123,0)</f>
        <v>0</v>
      </c>
      <c r="BH123" s="241">
        <f>IF(N123="sníž. přenesená",J123,0)</f>
        <v>0</v>
      </c>
      <c r="BI123" s="241">
        <f>IF(N123="nulová",J123,0)</f>
        <v>0</v>
      </c>
      <c r="BJ123" s="18" t="s">
        <v>80</v>
      </c>
      <c r="BK123" s="241">
        <f>ROUND(I123*H123,2)</f>
        <v>0</v>
      </c>
      <c r="BL123" s="18" t="s">
        <v>6633</v>
      </c>
      <c r="BM123" s="240" t="s">
        <v>6634</v>
      </c>
    </row>
    <row r="124" s="2" customFormat="1">
      <c r="A124" s="39"/>
      <c r="B124" s="40"/>
      <c r="C124" s="41"/>
      <c r="D124" s="242" t="s">
        <v>197</v>
      </c>
      <c r="E124" s="41"/>
      <c r="F124" s="243" t="s">
        <v>6632</v>
      </c>
      <c r="G124" s="41"/>
      <c r="H124" s="41"/>
      <c r="I124" s="244"/>
      <c r="J124" s="41"/>
      <c r="K124" s="41"/>
      <c r="L124" s="45"/>
      <c r="M124" s="245"/>
      <c r="N124" s="246"/>
      <c r="O124" s="92"/>
      <c r="P124" s="92"/>
      <c r="Q124" s="92"/>
      <c r="R124" s="92"/>
      <c r="S124" s="92"/>
      <c r="T124" s="93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T124" s="18" t="s">
        <v>197</v>
      </c>
      <c r="AU124" s="18" t="s">
        <v>80</v>
      </c>
    </row>
    <row r="125" s="2" customFormat="1" ht="16.5" customHeight="1">
      <c r="A125" s="39"/>
      <c r="B125" s="40"/>
      <c r="C125" s="228" t="s">
        <v>82</v>
      </c>
      <c r="D125" s="228" t="s">
        <v>191</v>
      </c>
      <c r="E125" s="229" t="s">
        <v>6635</v>
      </c>
      <c r="F125" s="230" t="s">
        <v>6636</v>
      </c>
      <c r="G125" s="231" t="s">
        <v>4844</v>
      </c>
      <c r="H125" s="232">
        <v>1</v>
      </c>
      <c r="I125" s="233"/>
      <c r="J125" s="234">
        <f>ROUND(I125*H125,2)</f>
        <v>0</v>
      </c>
      <c r="K125" s="235"/>
      <c r="L125" s="45"/>
      <c r="M125" s="236" t="s">
        <v>1</v>
      </c>
      <c r="N125" s="237" t="s">
        <v>38</v>
      </c>
      <c r="O125" s="92"/>
      <c r="P125" s="238">
        <f>O125*H125</f>
        <v>0</v>
      </c>
      <c r="Q125" s="238">
        <v>0</v>
      </c>
      <c r="R125" s="238">
        <f>Q125*H125</f>
        <v>0</v>
      </c>
      <c r="S125" s="238">
        <v>0</v>
      </c>
      <c r="T125" s="239">
        <f>S125*H125</f>
        <v>0</v>
      </c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R125" s="240" t="s">
        <v>6633</v>
      </c>
      <c r="AT125" s="240" t="s">
        <v>191</v>
      </c>
      <c r="AU125" s="240" t="s">
        <v>80</v>
      </c>
      <c r="AY125" s="18" t="s">
        <v>189</v>
      </c>
      <c r="BE125" s="241">
        <f>IF(N125="základní",J125,0)</f>
        <v>0</v>
      </c>
      <c r="BF125" s="241">
        <f>IF(N125="snížená",J125,0)</f>
        <v>0</v>
      </c>
      <c r="BG125" s="241">
        <f>IF(N125="zákl. přenesená",J125,0)</f>
        <v>0</v>
      </c>
      <c r="BH125" s="241">
        <f>IF(N125="sníž. přenesená",J125,0)</f>
        <v>0</v>
      </c>
      <c r="BI125" s="241">
        <f>IF(N125="nulová",J125,0)</f>
        <v>0</v>
      </c>
      <c r="BJ125" s="18" t="s">
        <v>80</v>
      </c>
      <c r="BK125" s="241">
        <f>ROUND(I125*H125,2)</f>
        <v>0</v>
      </c>
      <c r="BL125" s="18" t="s">
        <v>6633</v>
      </c>
      <c r="BM125" s="240" t="s">
        <v>6637</v>
      </c>
    </row>
    <row r="126" s="2" customFormat="1">
      <c r="A126" s="39"/>
      <c r="B126" s="40"/>
      <c r="C126" s="41"/>
      <c r="D126" s="242" t="s">
        <v>197</v>
      </c>
      <c r="E126" s="41"/>
      <c r="F126" s="243" t="s">
        <v>6636</v>
      </c>
      <c r="G126" s="41"/>
      <c r="H126" s="41"/>
      <c r="I126" s="244"/>
      <c r="J126" s="41"/>
      <c r="K126" s="41"/>
      <c r="L126" s="45"/>
      <c r="M126" s="245"/>
      <c r="N126" s="246"/>
      <c r="O126" s="92"/>
      <c r="P126" s="92"/>
      <c r="Q126" s="92"/>
      <c r="R126" s="92"/>
      <c r="S126" s="92"/>
      <c r="T126" s="93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T126" s="18" t="s">
        <v>197</v>
      </c>
      <c r="AU126" s="18" t="s">
        <v>80</v>
      </c>
    </row>
    <row r="127" s="2" customFormat="1" ht="24.15" customHeight="1">
      <c r="A127" s="39"/>
      <c r="B127" s="40"/>
      <c r="C127" s="228" t="s">
        <v>214</v>
      </c>
      <c r="D127" s="228" t="s">
        <v>191</v>
      </c>
      <c r="E127" s="229" t="s">
        <v>6638</v>
      </c>
      <c r="F127" s="230" t="s">
        <v>6639</v>
      </c>
      <c r="G127" s="231" t="s">
        <v>4844</v>
      </c>
      <c r="H127" s="232">
        <v>1</v>
      </c>
      <c r="I127" s="233"/>
      <c r="J127" s="234">
        <f>ROUND(I127*H127,2)</f>
        <v>0</v>
      </c>
      <c r="K127" s="235"/>
      <c r="L127" s="45"/>
      <c r="M127" s="236" t="s">
        <v>1</v>
      </c>
      <c r="N127" s="237" t="s">
        <v>38</v>
      </c>
      <c r="O127" s="92"/>
      <c r="P127" s="238">
        <f>O127*H127</f>
        <v>0</v>
      </c>
      <c r="Q127" s="238">
        <v>0</v>
      </c>
      <c r="R127" s="238">
        <f>Q127*H127</f>
        <v>0</v>
      </c>
      <c r="S127" s="238">
        <v>0</v>
      </c>
      <c r="T127" s="239">
        <f>S127*H127</f>
        <v>0</v>
      </c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R127" s="240" t="s">
        <v>6633</v>
      </c>
      <c r="AT127" s="240" t="s">
        <v>191</v>
      </c>
      <c r="AU127" s="240" t="s">
        <v>80</v>
      </c>
      <c r="AY127" s="18" t="s">
        <v>189</v>
      </c>
      <c r="BE127" s="241">
        <f>IF(N127="základní",J127,0)</f>
        <v>0</v>
      </c>
      <c r="BF127" s="241">
        <f>IF(N127="snížená",J127,0)</f>
        <v>0</v>
      </c>
      <c r="BG127" s="241">
        <f>IF(N127="zákl. přenesená",J127,0)</f>
        <v>0</v>
      </c>
      <c r="BH127" s="241">
        <f>IF(N127="sníž. přenesená",J127,0)</f>
        <v>0</v>
      </c>
      <c r="BI127" s="241">
        <f>IF(N127="nulová",J127,0)</f>
        <v>0</v>
      </c>
      <c r="BJ127" s="18" t="s">
        <v>80</v>
      </c>
      <c r="BK127" s="241">
        <f>ROUND(I127*H127,2)</f>
        <v>0</v>
      </c>
      <c r="BL127" s="18" t="s">
        <v>6633</v>
      </c>
      <c r="BM127" s="240" t="s">
        <v>6640</v>
      </c>
    </row>
    <row r="128" s="2" customFormat="1">
      <c r="A128" s="39"/>
      <c r="B128" s="40"/>
      <c r="C128" s="41"/>
      <c r="D128" s="242" t="s">
        <v>197</v>
      </c>
      <c r="E128" s="41"/>
      <c r="F128" s="243" t="s">
        <v>6639</v>
      </c>
      <c r="G128" s="41"/>
      <c r="H128" s="41"/>
      <c r="I128" s="244"/>
      <c r="J128" s="41"/>
      <c r="K128" s="41"/>
      <c r="L128" s="45"/>
      <c r="M128" s="245"/>
      <c r="N128" s="246"/>
      <c r="O128" s="92"/>
      <c r="P128" s="92"/>
      <c r="Q128" s="92"/>
      <c r="R128" s="92"/>
      <c r="S128" s="92"/>
      <c r="T128" s="93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T128" s="18" t="s">
        <v>197</v>
      </c>
      <c r="AU128" s="18" t="s">
        <v>80</v>
      </c>
    </row>
    <row r="129" s="2" customFormat="1" ht="16.5" customHeight="1">
      <c r="A129" s="39"/>
      <c r="B129" s="40"/>
      <c r="C129" s="228" t="s">
        <v>195</v>
      </c>
      <c r="D129" s="228" t="s">
        <v>191</v>
      </c>
      <c r="E129" s="229" t="s">
        <v>6641</v>
      </c>
      <c r="F129" s="230" t="s">
        <v>6242</v>
      </c>
      <c r="G129" s="231" t="s">
        <v>4844</v>
      </c>
      <c r="H129" s="232">
        <v>1</v>
      </c>
      <c r="I129" s="233"/>
      <c r="J129" s="234">
        <f>ROUND(I129*H129,2)</f>
        <v>0</v>
      </c>
      <c r="K129" s="235"/>
      <c r="L129" s="45"/>
      <c r="M129" s="236" t="s">
        <v>1</v>
      </c>
      <c r="N129" s="237" t="s">
        <v>38</v>
      </c>
      <c r="O129" s="92"/>
      <c r="P129" s="238">
        <f>O129*H129</f>
        <v>0</v>
      </c>
      <c r="Q129" s="238">
        <v>0</v>
      </c>
      <c r="R129" s="238">
        <f>Q129*H129</f>
        <v>0</v>
      </c>
      <c r="S129" s="238">
        <v>0</v>
      </c>
      <c r="T129" s="239">
        <f>S129*H129</f>
        <v>0</v>
      </c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R129" s="240" t="s">
        <v>6633</v>
      </c>
      <c r="AT129" s="240" t="s">
        <v>191</v>
      </c>
      <c r="AU129" s="240" t="s">
        <v>80</v>
      </c>
      <c r="AY129" s="18" t="s">
        <v>189</v>
      </c>
      <c r="BE129" s="241">
        <f>IF(N129="základní",J129,0)</f>
        <v>0</v>
      </c>
      <c r="BF129" s="241">
        <f>IF(N129="snížená",J129,0)</f>
        <v>0</v>
      </c>
      <c r="BG129" s="241">
        <f>IF(N129="zákl. přenesená",J129,0)</f>
        <v>0</v>
      </c>
      <c r="BH129" s="241">
        <f>IF(N129="sníž. přenesená",J129,0)</f>
        <v>0</v>
      </c>
      <c r="BI129" s="241">
        <f>IF(N129="nulová",J129,0)</f>
        <v>0</v>
      </c>
      <c r="BJ129" s="18" t="s">
        <v>80</v>
      </c>
      <c r="BK129" s="241">
        <f>ROUND(I129*H129,2)</f>
        <v>0</v>
      </c>
      <c r="BL129" s="18" t="s">
        <v>6633</v>
      </c>
      <c r="BM129" s="240" t="s">
        <v>6642</v>
      </c>
    </row>
    <row r="130" s="2" customFormat="1">
      <c r="A130" s="39"/>
      <c r="B130" s="40"/>
      <c r="C130" s="41"/>
      <c r="D130" s="242" t="s">
        <v>197</v>
      </c>
      <c r="E130" s="41"/>
      <c r="F130" s="243" t="s">
        <v>6242</v>
      </c>
      <c r="G130" s="41"/>
      <c r="H130" s="41"/>
      <c r="I130" s="244"/>
      <c r="J130" s="41"/>
      <c r="K130" s="41"/>
      <c r="L130" s="45"/>
      <c r="M130" s="245"/>
      <c r="N130" s="246"/>
      <c r="O130" s="92"/>
      <c r="P130" s="92"/>
      <c r="Q130" s="92"/>
      <c r="R130" s="92"/>
      <c r="S130" s="92"/>
      <c r="T130" s="93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T130" s="18" t="s">
        <v>197</v>
      </c>
      <c r="AU130" s="18" t="s">
        <v>80</v>
      </c>
    </row>
    <row r="131" s="14" customFormat="1">
      <c r="A131" s="14"/>
      <c r="B131" s="259"/>
      <c r="C131" s="260"/>
      <c r="D131" s="242" t="s">
        <v>200</v>
      </c>
      <c r="E131" s="261" t="s">
        <v>1</v>
      </c>
      <c r="F131" s="262" t="s">
        <v>6643</v>
      </c>
      <c r="G131" s="260"/>
      <c r="H131" s="263">
        <v>1</v>
      </c>
      <c r="I131" s="264"/>
      <c r="J131" s="260"/>
      <c r="K131" s="260"/>
      <c r="L131" s="265"/>
      <c r="M131" s="266"/>
      <c r="N131" s="267"/>
      <c r="O131" s="267"/>
      <c r="P131" s="267"/>
      <c r="Q131" s="267"/>
      <c r="R131" s="267"/>
      <c r="S131" s="267"/>
      <c r="T131" s="268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T131" s="269" t="s">
        <v>200</v>
      </c>
      <c r="AU131" s="269" t="s">
        <v>80</v>
      </c>
      <c r="AV131" s="14" t="s">
        <v>82</v>
      </c>
      <c r="AW131" s="14" t="s">
        <v>30</v>
      </c>
      <c r="AX131" s="14" t="s">
        <v>80</v>
      </c>
      <c r="AY131" s="269" t="s">
        <v>189</v>
      </c>
    </row>
    <row r="132" s="2" customFormat="1" ht="16.5" customHeight="1">
      <c r="A132" s="39"/>
      <c r="B132" s="40"/>
      <c r="C132" s="228" t="s">
        <v>226</v>
      </c>
      <c r="D132" s="228" t="s">
        <v>191</v>
      </c>
      <c r="E132" s="229" t="s">
        <v>6644</v>
      </c>
      <c r="F132" s="230" t="s">
        <v>6245</v>
      </c>
      <c r="G132" s="231" t="s">
        <v>1029</v>
      </c>
      <c r="H132" s="232">
        <v>1</v>
      </c>
      <c r="I132" s="233"/>
      <c r="J132" s="234">
        <f>ROUND(I132*H132,2)</f>
        <v>0</v>
      </c>
      <c r="K132" s="235"/>
      <c r="L132" s="45"/>
      <c r="M132" s="236" t="s">
        <v>1</v>
      </c>
      <c r="N132" s="237" t="s">
        <v>38</v>
      </c>
      <c r="O132" s="92"/>
      <c r="P132" s="238">
        <f>O132*H132</f>
        <v>0</v>
      </c>
      <c r="Q132" s="238">
        <v>0</v>
      </c>
      <c r="R132" s="238">
        <f>Q132*H132</f>
        <v>0</v>
      </c>
      <c r="S132" s="238">
        <v>0</v>
      </c>
      <c r="T132" s="239">
        <f>S132*H132</f>
        <v>0</v>
      </c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R132" s="240" t="s">
        <v>6633</v>
      </c>
      <c r="AT132" s="240" t="s">
        <v>191</v>
      </c>
      <c r="AU132" s="240" t="s">
        <v>80</v>
      </c>
      <c r="AY132" s="18" t="s">
        <v>189</v>
      </c>
      <c r="BE132" s="241">
        <f>IF(N132="základní",J132,0)</f>
        <v>0</v>
      </c>
      <c r="BF132" s="241">
        <f>IF(N132="snížená",J132,0)</f>
        <v>0</v>
      </c>
      <c r="BG132" s="241">
        <f>IF(N132="zákl. přenesená",J132,0)</f>
        <v>0</v>
      </c>
      <c r="BH132" s="241">
        <f>IF(N132="sníž. přenesená",J132,0)</f>
        <v>0</v>
      </c>
      <c r="BI132" s="241">
        <f>IF(N132="nulová",J132,0)</f>
        <v>0</v>
      </c>
      <c r="BJ132" s="18" t="s">
        <v>80</v>
      </c>
      <c r="BK132" s="241">
        <f>ROUND(I132*H132,2)</f>
        <v>0</v>
      </c>
      <c r="BL132" s="18" t="s">
        <v>6633</v>
      </c>
      <c r="BM132" s="240" t="s">
        <v>6645</v>
      </c>
    </row>
    <row r="133" s="2" customFormat="1">
      <c r="A133" s="39"/>
      <c r="B133" s="40"/>
      <c r="C133" s="41"/>
      <c r="D133" s="242" t="s">
        <v>197</v>
      </c>
      <c r="E133" s="41"/>
      <c r="F133" s="243" t="s">
        <v>6245</v>
      </c>
      <c r="G133" s="41"/>
      <c r="H133" s="41"/>
      <c r="I133" s="244"/>
      <c r="J133" s="41"/>
      <c r="K133" s="41"/>
      <c r="L133" s="45"/>
      <c r="M133" s="245"/>
      <c r="N133" s="246"/>
      <c r="O133" s="92"/>
      <c r="P133" s="92"/>
      <c r="Q133" s="92"/>
      <c r="R133" s="92"/>
      <c r="S133" s="92"/>
      <c r="T133" s="93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T133" s="18" t="s">
        <v>197</v>
      </c>
      <c r="AU133" s="18" t="s">
        <v>80</v>
      </c>
    </row>
    <row r="134" s="2" customFormat="1" ht="16.5" customHeight="1">
      <c r="A134" s="39"/>
      <c r="B134" s="40"/>
      <c r="C134" s="228" t="s">
        <v>231</v>
      </c>
      <c r="D134" s="228" t="s">
        <v>191</v>
      </c>
      <c r="E134" s="229" t="s">
        <v>6646</v>
      </c>
      <c r="F134" s="230" t="s">
        <v>6647</v>
      </c>
      <c r="G134" s="231" t="s">
        <v>4844</v>
      </c>
      <c r="H134" s="232">
        <v>1</v>
      </c>
      <c r="I134" s="233"/>
      <c r="J134" s="234">
        <f>ROUND(I134*H134,2)</f>
        <v>0</v>
      </c>
      <c r="K134" s="235"/>
      <c r="L134" s="45"/>
      <c r="M134" s="236" t="s">
        <v>1</v>
      </c>
      <c r="N134" s="237" t="s">
        <v>38</v>
      </c>
      <c r="O134" s="92"/>
      <c r="P134" s="238">
        <f>O134*H134</f>
        <v>0</v>
      </c>
      <c r="Q134" s="238">
        <v>0</v>
      </c>
      <c r="R134" s="238">
        <f>Q134*H134</f>
        <v>0</v>
      </c>
      <c r="S134" s="238">
        <v>0</v>
      </c>
      <c r="T134" s="239">
        <f>S134*H134</f>
        <v>0</v>
      </c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R134" s="240" t="s">
        <v>6633</v>
      </c>
      <c r="AT134" s="240" t="s">
        <v>191</v>
      </c>
      <c r="AU134" s="240" t="s">
        <v>80</v>
      </c>
      <c r="AY134" s="18" t="s">
        <v>189</v>
      </c>
      <c r="BE134" s="241">
        <f>IF(N134="základní",J134,0)</f>
        <v>0</v>
      </c>
      <c r="BF134" s="241">
        <f>IF(N134="snížená",J134,0)</f>
        <v>0</v>
      </c>
      <c r="BG134" s="241">
        <f>IF(N134="zákl. přenesená",J134,0)</f>
        <v>0</v>
      </c>
      <c r="BH134" s="241">
        <f>IF(N134="sníž. přenesená",J134,0)</f>
        <v>0</v>
      </c>
      <c r="BI134" s="241">
        <f>IF(N134="nulová",J134,0)</f>
        <v>0</v>
      </c>
      <c r="BJ134" s="18" t="s">
        <v>80</v>
      </c>
      <c r="BK134" s="241">
        <f>ROUND(I134*H134,2)</f>
        <v>0</v>
      </c>
      <c r="BL134" s="18" t="s">
        <v>6633</v>
      </c>
      <c r="BM134" s="240" t="s">
        <v>6648</v>
      </c>
    </row>
    <row r="135" s="2" customFormat="1">
      <c r="A135" s="39"/>
      <c r="B135" s="40"/>
      <c r="C135" s="41"/>
      <c r="D135" s="242" t="s">
        <v>197</v>
      </c>
      <c r="E135" s="41"/>
      <c r="F135" s="243" t="s">
        <v>6647</v>
      </c>
      <c r="G135" s="41"/>
      <c r="H135" s="41"/>
      <c r="I135" s="244"/>
      <c r="J135" s="41"/>
      <c r="K135" s="41"/>
      <c r="L135" s="45"/>
      <c r="M135" s="245"/>
      <c r="N135" s="246"/>
      <c r="O135" s="92"/>
      <c r="P135" s="92"/>
      <c r="Q135" s="92"/>
      <c r="R135" s="92"/>
      <c r="S135" s="92"/>
      <c r="T135" s="93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T135" s="18" t="s">
        <v>197</v>
      </c>
      <c r="AU135" s="18" t="s">
        <v>80</v>
      </c>
    </row>
    <row r="136" s="2" customFormat="1" ht="16.5" customHeight="1">
      <c r="A136" s="39"/>
      <c r="B136" s="40"/>
      <c r="C136" s="228" t="s">
        <v>241</v>
      </c>
      <c r="D136" s="228" t="s">
        <v>191</v>
      </c>
      <c r="E136" s="229" t="s">
        <v>6649</v>
      </c>
      <c r="F136" s="230" t="s">
        <v>6650</v>
      </c>
      <c r="G136" s="231" t="s">
        <v>6651</v>
      </c>
      <c r="H136" s="232">
        <v>1</v>
      </c>
      <c r="I136" s="233"/>
      <c r="J136" s="234">
        <f>ROUND(I136*H136,2)</f>
        <v>0</v>
      </c>
      <c r="K136" s="235"/>
      <c r="L136" s="45"/>
      <c r="M136" s="236" t="s">
        <v>1</v>
      </c>
      <c r="N136" s="237" t="s">
        <v>38</v>
      </c>
      <c r="O136" s="92"/>
      <c r="P136" s="238">
        <f>O136*H136</f>
        <v>0</v>
      </c>
      <c r="Q136" s="238">
        <v>0</v>
      </c>
      <c r="R136" s="238">
        <f>Q136*H136</f>
        <v>0</v>
      </c>
      <c r="S136" s="238">
        <v>0</v>
      </c>
      <c r="T136" s="239">
        <f>S136*H136</f>
        <v>0</v>
      </c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R136" s="240" t="s">
        <v>6633</v>
      </c>
      <c r="AT136" s="240" t="s">
        <v>191</v>
      </c>
      <c r="AU136" s="240" t="s">
        <v>80</v>
      </c>
      <c r="AY136" s="18" t="s">
        <v>189</v>
      </c>
      <c r="BE136" s="241">
        <f>IF(N136="základní",J136,0)</f>
        <v>0</v>
      </c>
      <c r="BF136" s="241">
        <f>IF(N136="snížená",J136,0)</f>
        <v>0</v>
      </c>
      <c r="BG136" s="241">
        <f>IF(N136="zákl. přenesená",J136,0)</f>
        <v>0</v>
      </c>
      <c r="BH136" s="241">
        <f>IF(N136="sníž. přenesená",J136,0)</f>
        <v>0</v>
      </c>
      <c r="BI136" s="241">
        <f>IF(N136="nulová",J136,0)</f>
        <v>0</v>
      </c>
      <c r="BJ136" s="18" t="s">
        <v>80</v>
      </c>
      <c r="BK136" s="241">
        <f>ROUND(I136*H136,2)</f>
        <v>0</v>
      </c>
      <c r="BL136" s="18" t="s">
        <v>6633</v>
      </c>
      <c r="BM136" s="240" t="s">
        <v>6652</v>
      </c>
    </row>
    <row r="137" s="2" customFormat="1">
      <c r="A137" s="39"/>
      <c r="B137" s="40"/>
      <c r="C137" s="41"/>
      <c r="D137" s="242" t="s">
        <v>197</v>
      </c>
      <c r="E137" s="41"/>
      <c r="F137" s="243" t="s">
        <v>6650</v>
      </c>
      <c r="G137" s="41"/>
      <c r="H137" s="41"/>
      <c r="I137" s="244"/>
      <c r="J137" s="41"/>
      <c r="K137" s="41"/>
      <c r="L137" s="45"/>
      <c r="M137" s="245"/>
      <c r="N137" s="246"/>
      <c r="O137" s="92"/>
      <c r="P137" s="92"/>
      <c r="Q137" s="92"/>
      <c r="R137" s="92"/>
      <c r="S137" s="92"/>
      <c r="T137" s="93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T137" s="18" t="s">
        <v>197</v>
      </c>
      <c r="AU137" s="18" t="s">
        <v>80</v>
      </c>
    </row>
    <row r="138" s="14" customFormat="1">
      <c r="A138" s="14"/>
      <c r="B138" s="259"/>
      <c r="C138" s="260"/>
      <c r="D138" s="242" t="s">
        <v>200</v>
      </c>
      <c r="E138" s="261" t="s">
        <v>1</v>
      </c>
      <c r="F138" s="262" t="s">
        <v>6653</v>
      </c>
      <c r="G138" s="260"/>
      <c r="H138" s="263">
        <v>1</v>
      </c>
      <c r="I138" s="264"/>
      <c r="J138" s="260"/>
      <c r="K138" s="260"/>
      <c r="L138" s="265"/>
      <c r="M138" s="305"/>
      <c r="N138" s="306"/>
      <c r="O138" s="306"/>
      <c r="P138" s="306"/>
      <c r="Q138" s="306"/>
      <c r="R138" s="306"/>
      <c r="S138" s="306"/>
      <c r="T138" s="307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T138" s="269" t="s">
        <v>200</v>
      </c>
      <c r="AU138" s="269" t="s">
        <v>80</v>
      </c>
      <c r="AV138" s="14" t="s">
        <v>82</v>
      </c>
      <c r="AW138" s="14" t="s">
        <v>30</v>
      </c>
      <c r="AX138" s="14" t="s">
        <v>80</v>
      </c>
      <c r="AY138" s="269" t="s">
        <v>189</v>
      </c>
    </row>
    <row r="139" s="2" customFormat="1" ht="6.96" customHeight="1">
      <c r="A139" s="39"/>
      <c r="B139" s="67"/>
      <c r="C139" s="68"/>
      <c r="D139" s="68"/>
      <c r="E139" s="68"/>
      <c r="F139" s="68"/>
      <c r="G139" s="68"/>
      <c r="H139" s="68"/>
      <c r="I139" s="68"/>
      <c r="J139" s="68"/>
      <c r="K139" s="68"/>
      <c r="L139" s="45"/>
      <c r="M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</row>
  </sheetData>
  <sheetProtection sheet="1" autoFilter="0" formatColumns="0" formatRows="0" objects="1" scenarios="1" spinCount="100000" saltValue="GaXnpETeoHeG48qLaEWnLxopAgn6t++aKzBFrtMeMYvNWq6uyU9JWBIrz7NuSJrs7d/kov+9lxDqu89+TmcBYg==" hashValue="2KOR6j7zR1gIsfCQNQ7Quvga6JXBIYKEUYQCHdc+/j5v3+c9pfVqvxbC+ikpKP3kEAtX42RTA+aZCvU/VWhlkw==" algorithmName="SHA-512" password="CC35"/>
  <autoFilter ref="C120:K138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09:H109"/>
    <mergeCell ref="E111:H111"/>
    <mergeCell ref="E113:H113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121</v>
      </c>
    </row>
    <row r="3" s="1" customFormat="1" ht="6.96" customHeight="1">
      <c r="B3" s="147"/>
      <c r="C3" s="148"/>
      <c r="D3" s="148"/>
      <c r="E3" s="148"/>
      <c r="F3" s="148"/>
      <c r="G3" s="148"/>
      <c r="H3" s="148"/>
      <c r="I3" s="148"/>
      <c r="J3" s="148"/>
      <c r="K3" s="148"/>
      <c r="L3" s="21"/>
      <c r="AT3" s="18" t="s">
        <v>82</v>
      </c>
    </row>
    <row r="4" s="1" customFormat="1" ht="24.96" customHeight="1">
      <c r="B4" s="21"/>
      <c r="D4" s="149" t="s">
        <v>122</v>
      </c>
      <c r="L4" s="21"/>
      <c r="M4" s="150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51" t="s">
        <v>16</v>
      </c>
      <c r="L6" s="21"/>
    </row>
    <row r="7" s="1" customFormat="1" ht="16.5" customHeight="1">
      <c r="B7" s="21"/>
      <c r="E7" s="152" t="str">
        <f>'Rekapitulace stavby'!K6</f>
        <v>Nové Město pod Smrkem</v>
      </c>
      <c r="F7" s="151"/>
      <c r="G7" s="151"/>
      <c r="H7" s="151"/>
      <c r="L7" s="21"/>
    </row>
    <row r="8" s="1" customFormat="1" ht="12" customHeight="1">
      <c r="B8" s="21"/>
      <c r="D8" s="151" t="s">
        <v>123</v>
      </c>
      <c r="L8" s="21"/>
    </row>
    <row r="9" s="2" customFormat="1" ht="16.5" customHeight="1">
      <c r="A9" s="39"/>
      <c r="B9" s="45"/>
      <c r="C9" s="39"/>
      <c r="D9" s="39"/>
      <c r="E9" s="152" t="s">
        <v>6629</v>
      </c>
      <c r="F9" s="39"/>
      <c r="G9" s="39"/>
      <c r="H9" s="39"/>
      <c r="I9" s="39"/>
      <c r="J9" s="39"/>
      <c r="K9" s="39"/>
      <c r="L9" s="64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 ht="12" customHeight="1">
      <c r="A10" s="39"/>
      <c r="B10" s="45"/>
      <c r="C10" s="39"/>
      <c r="D10" s="151" t="s">
        <v>125</v>
      </c>
      <c r="E10" s="39"/>
      <c r="F10" s="39"/>
      <c r="G10" s="39"/>
      <c r="H10" s="39"/>
      <c r="I10" s="39"/>
      <c r="J10" s="39"/>
      <c r="K10" s="39"/>
      <c r="L10" s="64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6.5" customHeight="1">
      <c r="A11" s="39"/>
      <c r="B11" s="45"/>
      <c r="C11" s="39"/>
      <c r="D11" s="39"/>
      <c r="E11" s="153" t="s">
        <v>6629</v>
      </c>
      <c r="F11" s="39"/>
      <c r="G11" s="39"/>
      <c r="H11" s="39"/>
      <c r="I11" s="39"/>
      <c r="J11" s="39"/>
      <c r="K11" s="39"/>
      <c r="L11" s="64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>
      <c r="A12" s="39"/>
      <c r="B12" s="45"/>
      <c r="C12" s="39"/>
      <c r="D12" s="39"/>
      <c r="E12" s="39"/>
      <c r="F12" s="39"/>
      <c r="G12" s="39"/>
      <c r="H12" s="39"/>
      <c r="I12" s="39"/>
      <c r="J12" s="39"/>
      <c r="K12" s="39"/>
      <c r="L12" s="64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2" customHeight="1">
      <c r="A13" s="39"/>
      <c r="B13" s="45"/>
      <c r="C13" s="39"/>
      <c r="D13" s="151" t="s">
        <v>18</v>
      </c>
      <c r="E13" s="39"/>
      <c r="F13" s="142" t="s">
        <v>1</v>
      </c>
      <c r="G13" s="39"/>
      <c r="H13" s="39"/>
      <c r="I13" s="151" t="s">
        <v>19</v>
      </c>
      <c r="J13" s="142" t="s">
        <v>1</v>
      </c>
      <c r="K13" s="39"/>
      <c r="L13" s="64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51" t="s">
        <v>20</v>
      </c>
      <c r="E14" s="39"/>
      <c r="F14" s="142" t="s">
        <v>127</v>
      </c>
      <c r="G14" s="39"/>
      <c r="H14" s="39"/>
      <c r="I14" s="151" t="s">
        <v>22</v>
      </c>
      <c r="J14" s="154" t="str">
        <f>'Rekapitulace stavby'!AN8</f>
        <v>8. 11. 2021</v>
      </c>
      <c r="K14" s="39"/>
      <c r="L14" s="64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0.8" customHeight="1">
      <c r="A15" s="39"/>
      <c r="B15" s="45"/>
      <c r="C15" s="39"/>
      <c r="D15" s="39"/>
      <c r="E15" s="39"/>
      <c r="F15" s="39"/>
      <c r="G15" s="39"/>
      <c r="H15" s="39"/>
      <c r="I15" s="39"/>
      <c r="J15" s="39"/>
      <c r="K15" s="39"/>
      <c r="L15" s="64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51" t="s">
        <v>24</v>
      </c>
      <c r="E16" s="39"/>
      <c r="F16" s="39"/>
      <c r="G16" s="39"/>
      <c r="H16" s="39"/>
      <c r="I16" s="151" t="s">
        <v>25</v>
      </c>
      <c r="J16" s="142" t="s">
        <v>128</v>
      </c>
      <c r="K16" s="39"/>
      <c r="L16" s="64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8" customHeight="1">
      <c r="A17" s="39"/>
      <c r="B17" s="45"/>
      <c r="C17" s="39"/>
      <c r="D17" s="39"/>
      <c r="E17" s="142" t="s">
        <v>129</v>
      </c>
      <c r="F17" s="39"/>
      <c r="G17" s="39"/>
      <c r="H17" s="39"/>
      <c r="I17" s="151" t="s">
        <v>26</v>
      </c>
      <c r="J17" s="142" t="s">
        <v>130</v>
      </c>
      <c r="K17" s="39"/>
      <c r="L17" s="64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6.96" customHeight="1">
      <c r="A18" s="39"/>
      <c r="B18" s="45"/>
      <c r="C18" s="39"/>
      <c r="D18" s="39"/>
      <c r="E18" s="39"/>
      <c r="F18" s="39"/>
      <c r="G18" s="39"/>
      <c r="H18" s="39"/>
      <c r="I18" s="39"/>
      <c r="J18" s="39"/>
      <c r="K18" s="39"/>
      <c r="L18" s="64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2" customHeight="1">
      <c r="A19" s="39"/>
      <c r="B19" s="45"/>
      <c r="C19" s="39"/>
      <c r="D19" s="151" t="s">
        <v>27</v>
      </c>
      <c r="E19" s="39"/>
      <c r="F19" s="39"/>
      <c r="G19" s="39"/>
      <c r="H19" s="39"/>
      <c r="I19" s="151" t="s">
        <v>25</v>
      </c>
      <c r="J19" s="34" t="str">
        <f>'Rekapitulace stavby'!AN13</f>
        <v>Vyplň údaj</v>
      </c>
      <c r="K19" s="39"/>
      <c r="L19" s="64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8" customHeight="1">
      <c r="A20" s="39"/>
      <c r="B20" s="45"/>
      <c r="C20" s="39"/>
      <c r="D20" s="39"/>
      <c r="E20" s="34" t="str">
        <f>'Rekapitulace stavby'!E14</f>
        <v>Vyplň údaj</v>
      </c>
      <c r="F20" s="142"/>
      <c r="G20" s="142"/>
      <c r="H20" s="142"/>
      <c r="I20" s="151" t="s">
        <v>26</v>
      </c>
      <c r="J20" s="34" t="str">
        <f>'Rekapitulace stavby'!AN14</f>
        <v>Vyplň údaj</v>
      </c>
      <c r="K20" s="39"/>
      <c r="L20" s="64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6.96" customHeight="1">
      <c r="A21" s="39"/>
      <c r="B21" s="45"/>
      <c r="C21" s="39"/>
      <c r="D21" s="39"/>
      <c r="E21" s="39"/>
      <c r="F21" s="39"/>
      <c r="G21" s="39"/>
      <c r="H21" s="39"/>
      <c r="I21" s="39"/>
      <c r="J21" s="39"/>
      <c r="K21" s="39"/>
      <c r="L21" s="64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2" customHeight="1">
      <c r="A22" s="39"/>
      <c r="B22" s="45"/>
      <c r="C22" s="39"/>
      <c r="D22" s="151" t="s">
        <v>29</v>
      </c>
      <c r="E22" s="39"/>
      <c r="F22" s="39"/>
      <c r="G22" s="39"/>
      <c r="H22" s="39"/>
      <c r="I22" s="151" t="s">
        <v>25</v>
      </c>
      <c r="J22" s="142" t="s">
        <v>131</v>
      </c>
      <c r="K22" s="39"/>
      <c r="L22" s="64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8" customHeight="1">
      <c r="A23" s="39"/>
      <c r="B23" s="45"/>
      <c r="C23" s="39"/>
      <c r="D23" s="39"/>
      <c r="E23" s="142" t="s">
        <v>132</v>
      </c>
      <c r="F23" s="39"/>
      <c r="G23" s="39"/>
      <c r="H23" s="39"/>
      <c r="I23" s="151" t="s">
        <v>26</v>
      </c>
      <c r="J23" s="142" t="s">
        <v>133</v>
      </c>
      <c r="K23" s="39"/>
      <c r="L23" s="64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6.96" customHeight="1">
      <c r="A24" s="39"/>
      <c r="B24" s="45"/>
      <c r="C24" s="39"/>
      <c r="D24" s="39"/>
      <c r="E24" s="39"/>
      <c r="F24" s="39"/>
      <c r="G24" s="39"/>
      <c r="H24" s="39"/>
      <c r="I24" s="39"/>
      <c r="J24" s="39"/>
      <c r="K24" s="39"/>
      <c r="L24" s="64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2" customHeight="1">
      <c r="A25" s="39"/>
      <c r="B25" s="45"/>
      <c r="C25" s="39"/>
      <c r="D25" s="151" t="s">
        <v>31</v>
      </c>
      <c r="E25" s="39"/>
      <c r="F25" s="39"/>
      <c r="G25" s="39"/>
      <c r="H25" s="39"/>
      <c r="I25" s="151" t="s">
        <v>25</v>
      </c>
      <c r="J25" s="142" t="s">
        <v>1</v>
      </c>
      <c r="K25" s="39"/>
      <c r="L25" s="64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8" customHeight="1">
      <c r="A26" s="39"/>
      <c r="B26" s="45"/>
      <c r="C26" s="39"/>
      <c r="D26" s="39"/>
      <c r="E26" s="142" t="s">
        <v>21</v>
      </c>
      <c r="F26" s="39"/>
      <c r="G26" s="39"/>
      <c r="H26" s="39"/>
      <c r="I26" s="151" t="s">
        <v>26</v>
      </c>
      <c r="J26" s="142" t="s">
        <v>1</v>
      </c>
      <c r="K26" s="39"/>
      <c r="L26" s="64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6.96" customHeight="1">
      <c r="A27" s="39"/>
      <c r="B27" s="45"/>
      <c r="C27" s="39"/>
      <c r="D27" s="39"/>
      <c r="E27" s="39"/>
      <c r="F27" s="39"/>
      <c r="G27" s="39"/>
      <c r="H27" s="39"/>
      <c r="I27" s="39"/>
      <c r="J27" s="39"/>
      <c r="K27" s="39"/>
      <c r="L27" s="64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2" customHeight="1">
      <c r="A28" s="39"/>
      <c r="B28" s="45"/>
      <c r="C28" s="39"/>
      <c r="D28" s="151" t="s">
        <v>32</v>
      </c>
      <c r="E28" s="39"/>
      <c r="F28" s="39"/>
      <c r="G28" s="39"/>
      <c r="H28" s="39"/>
      <c r="I28" s="39"/>
      <c r="J28" s="39"/>
      <c r="K28" s="39"/>
      <c r="L28" s="64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8" customFormat="1" ht="16.5" customHeight="1">
      <c r="A29" s="155"/>
      <c r="B29" s="156"/>
      <c r="C29" s="155"/>
      <c r="D29" s="155"/>
      <c r="E29" s="157" t="s">
        <v>1</v>
      </c>
      <c r="F29" s="157"/>
      <c r="G29" s="157"/>
      <c r="H29" s="157"/>
      <c r="I29" s="155"/>
      <c r="J29" s="155"/>
      <c r="K29" s="155"/>
      <c r="L29" s="158"/>
      <c r="S29" s="155"/>
      <c r="T29" s="155"/>
      <c r="U29" s="155"/>
      <c r="V29" s="155"/>
      <c r="W29" s="155"/>
      <c r="X29" s="155"/>
      <c r="Y29" s="155"/>
      <c r="Z29" s="155"/>
      <c r="AA29" s="155"/>
      <c r="AB29" s="155"/>
      <c r="AC29" s="155"/>
      <c r="AD29" s="155"/>
      <c r="AE29" s="155"/>
    </row>
    <row r="30" s="2" customFormat="1" ht="6.96" customHeight="1">
      <c r="A30" s="39"/>
      <c r="B30" s="45"/>
      <c r="C30" s="39"/>
      <c r="D30" s="39"/>
      <c r="E30" s="39"/>
      <c r="F30" s="39"/>
      <c r="G30" s="39"/>
      <c r="H30" s="39"/>
      <c r="I30" s="39"/>
      <c r="J30" s="39"/>
      <c r="K30" s="39"/>
      <c r="L30" s="64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9"/>
      <c r="E31" s="159"/>
      <c r="F31" s="159"/>
      <c r="G31" s="159"/>
      <c r="H31" s="159"/>
      <c r="I31" s="159"/>
      <c r="J31" s="159"/>
      <c r="K31" s="159"/>
      <c r="L31" s="64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25.44" customHeight="1">
      <c r="A32" s="39"/>
      <c r="B32" s="45"/>
      <c r="C32" s="39"/>
      <c r="D32" s="160" t="s">
        <v>33</v>
      </c>
      <c r="E32" s="39"/>
      <c r="F32" s="39"/>
      <c r="G32" s="39"/>
      <c r="H32" s="39"/>
      <c r="I32" s="39"/>
      <c r="J32" s="161">
        <f>ROUND(J131, 2)</f>
        <v>0</v>
      </c>
      <c r="K32" s="39"/>
      <c r="L32" s="64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6.96" customHeight="1">
      <c r="A33" s="39"/>
      <c r="B33" s="45"/>
      <c r="C33" s="39"/>
      <c r="D33" s="159"/>
      <c r="E33" s="159"/>
      <c r="F33" s="159"/>
      <c r="G33" s="159"/>
      <c r="H33" s="159"/>
      <c r="I33" s="159"/>
      <c r="J33" s="159"/>
      <c r="K33" s="159"/>
      <c r="L33" s="64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39"/>
      <c r="F34" s="162" t="s">
        <v>35</v>
      </c>
      <c r="G34" s="39"/>
      <c r="H34" s="39"/>
      <c r="I34" s="162" t="s">
        <v>34</v>
      </c>
      <c r="J34" s="162" t="s">
        <v>36</v>
      </c>
      <c r="K34" s="39"/>
      <c r="L34" s="64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14.4" customHeight="1">
      <c r="A35" s="39"/>
      <c r="B35" s="45"/>
      <c r="C35" s="39"/>
      <c r="D35" s="163" t="s">
        <v>37</v>
      </c>
      <c r="E35" s="151" t="s">
        <v>38</v>
      </c>
      <c r="F35" s="164">
        <f>ROUND((SUM(BE131:BE567)),  2)</f>
        <v>0</v>
      </c>
      <c r="G35" s="39"/>
      <c r="H35" s="39"/>
      <c r="I35" s="165">
        <v>0.20999999999999999</v>
      </c>
      <c r="J35" s="164">
        <f>ROUND(((SUM(BE131:BE567))*I35),  2)</f>
        <v>0</v>
      </c>
      <c r="K35" s="39"/>
      <c r="L35" s="64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151" t="s">
        <v>39</v>
      </c>
      <c r="F36" s="164">
        <f>ROUND((SUM(BF131:BF567)),  2)</f>
        <v>0</v>
      </c>
      <c r="G36" s="39"/>
      <c r="H36" s="39"/>
      <c r="I36" s="165">
        <v>0.14999999999999999</v>
      </c>
      <c r="J36" s="164">
        <f>ROUND(((SUM(BF131:BF567))*I36),  2)</f>
        <v>0</v>
      </c>
      <c r="K36" s="39"/>
      <c r="L36" s="64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51" t="s">
        <v>40</v>
      </c>
      <c r="F37" s="164">
        <f>ROUND((SUM(BG131:BG567)),  2)</f>
        <v>0</v>
      </c>
      <c r="G37" s="39"/>
      <c r="H37" s="39"/>
      <c r="I37" s="165">
        <v>0.20999999999999999</v>
      </c>
      <c r="J37" s="164">
        <f>0</f>
        <v>0</v>
      </c>
      <c r="K37" s="39"/>
      <c r="L37" s="64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hidden="1" s="2" customFormat="1" ht="14.4" customHeight="1">
      <c r="A38" s="39"/>
      <c r="B38" s="45"/>
      <c r="C38" s="39"/>
      <c r="D38" s="39"/>
      <c r="E38" s="151" t="s">
        <v>41</v>
      </c>
      <c r="F38" s="164">
        <f>ROUND((SUM(BH131:BH567)),  2)</f>
        <v>0</v>
      </c>
      <c r="G38" s="39"/>
      <c r="H38" s="39"/>
      <c r="I38" s="165">
        <v>0.14999999999999999</v>
      </c>
      <c r="J38" s="164">
        <f>0</f>
        <v>0</v>
      </c>
      <c r="K38" s="39"/>
      <c r="L38" s="64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51" t="s">
        <v>42</v>
      </c>
      <c r="F39" s="164">
        <f>ROUND((SUM(BI131:BI567)),  2)</f>
        <v>0</v>
      </c>
      <c r="G39" s="39"/>
      <c r="H39" s="39"/>
      <c r="I39" s="165">
        <v>0</v>
      </c>
      <c r="J39" s="164">
        <f>0</f>
        <v>0</v>
      </c>
      <c r="K39" s="39"/>
      <c r="L39" s="64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6.96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64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2" customFormat="1" ht="25.44" customHeight="1">
      <c r="A41" s="39"/>
      <c r="B41" s="45"/>
      <c r="C41" s="166"/>
      <c r="D41" s="167" t="s">
        <v>43</v>
      </c>
      <c r="E41" s="168"/>
      <c r="F41" s="168"/>
      <c r="G41" s="169" t="s">
        <v>44</v>
      </c>
      <c r="H41" s="170" t="s">
        <v>45</v>
      </c>
      <c r="I41" s="168"/>
      <c r="J41" s="171">
        <f>SUM(J32:J39)</f>
        <v>0</v>
      </c>
      <c r="K41" s="172"/>
      <c r="L41" s="64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14.4" customHeight="1">
      <c r="A42" s="39"/>
      <c r="B42" s="45"/>
      <c r="C42" s="39"/>
      <c r="D42" s="39"/>
      <c r="E42" s="39"/>
      <c r="F42" s="39"/>
      <c r="G42" s="39"/>
      <c r="H42" s="39"/>
      <c r="I42" s="39"/>
      <c r="J42" s="39"/>
      <c r="K42" s="39"/>
      <c r="L42" s="64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64"/>
      <c r="D50" s="173" t="s">
        <v>46</v>
      </c>
      <c r="E50" s="174"/>
      <c r="F50" s="174"/>
      <c r="G50" s="173" t="s">
        <v>47</v>
      </c>
      <c r="H50" s="174"/>
      <c r="I50" s="174"/>
      <c r="J50" s="174"/>
      <c r="K50" s="174"/>
      <c r="L50" s="64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75" t="s">
        <v>48</v>
      </c>
      <c r="E61" s="176"/>
      <c r="F61" s="177" t="s">
        <v>49</v>
      </c>
      <c r="G61" s="175" t="s">
        <v>48</v>
      </c>
      <c r="H61" s="176"/>
      <c r="I61" s="176"/>
      <c r="J61" s="178" t="s">
        <v>49</v>
      </c>
      <c r="K61" s="176"/>
      <c r="L61" s="64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73" t="s">
        <v>50</v>
      </c>
      <c r="E65" s="179"/>
      <c r="F65" s="179"/>
      <c r="G65" s="173" t="s">
        <v>51</v>
      </c>
      <c r="H65" s="179"/>
      <c r="I65" s="179"/>
      <c r="J65" s="179"/>
      <c r="K65" s="179"/>
      <c r="L65" s="64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75" t="s">
        <v>48</v>
      </c>
      <c r="E76" s="176"/>
      <c r="F76" s="177" t="s">
        <v>49</v>
      </c>
      <c r="G76" s="175" t="s">
        <v>48</v>
      </c>
      <c r="H76" s="176"/>
      <c r="I76" s="176"/>
      <c r="J76" s="178" t="s">
        <v>49</v>
      </c>
      <c r="K76" s="176"/>
      <c r="L76" s="64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80"/>
      <c r="C77" s="181"/>
      <c r="D77" s="181"/>
      <c r="E77" s="181"/>
      <c r="F77" s="181"/>
      <c r="G77" s="181"/>
      <c r="H77" s="181"/>
      <c r="I77" s="181"/>
      <c r="J77" s="181"/>
      <c r="K77" s="181"/>
      <c r="L77" s="64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s="2" customFormat="1" ht="6.96" customHeight="1">
      <c r="A81" s="39"/>
      <c r="B81" s="182"/>
      <c r="C81" s="183"/>
      <c r="D81" s="183"/>
      <c r="E81" s="183"/>
      <c r="F81" s="183"/>
      <c r="G81" s="183"/>
      <c r="H81" s="183"/>
      <c r="I81" s="183"/>
      <c r="J81" s="183"/>
      <c r="K81" s="183"/>
      <c r="L81" s="64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24.96" customHeight="1">
      <c r="A82" s="39"/>
      <c r="B82" s="40"/>
      <c r="C82" s="24" t="s">
        <v>134</v>
      </c>
      <c r="D82" s="41"/>
      <c r="E82" s="41"/>
      <c r="F82" s="41"/>
      <c r="G82" s="41"/>
      <c r="H82" s="41"/>
      <c r="I82" s="41"/>
      <c r="J82" s="41"/>
      <c r="K82" s="41"/>
      <c r="L82" s="64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64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2" customHeight="1">
      <c r="A84" s="39"/>
      <c r="B84" s="40"/>
      <c r="C84" s="33" t="s">
        <v>16</v>
      </c>
      <c r="D84" s="41"/>
      <c r="E84" s="41"/>
      <c r="F84" s="41"/>
      <c r="G84" s="41"/>
      <c r="H84" s="41"/>
      <c r="I84" s="41"/>
      <c r="J84" s="41"/>
      <c r="K84" s="41"/>
      <c r="L84" s="64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6.5" customHeight="1">
      <c r="A85" s="39"/>
      <c r="B85" s="40"/>
      <c r="C85" s="41"/>
      <c r="D85" s="41"/>
      <c r="E85" s="184" t="str">
        <f>E7</f>
        <v>Nové Město pod Smrkem</v>
      </c>
      <c r="F85" s="33"/>
      <c r="G85" s="33"/>
      <c r="H85" s="33"/>
      <c r="I85" s="41"/>
      <c r="J85" s="41"/>
      <c r="K85" s="41"/>
      <c r="L85" s="64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1" customFormat="1" ht="12" customHeight="1">
      <c r="B86" s="22"/>
      <c r="C86" s="33" t="s">
        <v>123</v>
      </c>
      <c r="D86" s="23"/>
      <c r="E86" s="23"/>
      <c r="F86" s="23"/>
      <c r="G86" s="23"/>
      <c r="H86" s="23"/>
      <c r="I86" s="23"/>
      <c r="J86" s="23"/>
      <c r="K86" s="23"/>
      <c r="L86" s="21"/>
    </row>
    <row r="87" s="2" customFormat="1" ht="16.5" customHeight="1">
      <c r="A87" s="39"/>
      <c r="B87" s="40"/>
      <c r="C87" s="41"/>
      <c r="D87" s="41"/>
      <c r="E87" s="184" t="s">
        <v>6629</v>
      </c>
      <c r="F87" s="41"/>
      <c r="G87" s="41"/>
      <c r="H87" s="41"/>
      <c r="I87" s="41"/>
      <c r="J87" s="41"/>
      <c r="K87" s="41"/>
      <c r="L87" s="64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12" customHeight="1">
      <c r="A88" s="39"/>
      <c r="B88" s="40"/>
      <c r="C88" s="33" t="s">
        <v>125</v>
      </c>
      <c r="D88" s="41"/>
      <c r="E88" s="41"/>
      <c r="F88" s="41"/>
      <c r="G88" s="41"/>
      <c r="H88" s="41"/>
      <c r="I88" s="41"/>
      <c r="J88" s="41"/>
      <c r="K88" s="41"/>
      <c r="L88" s="64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6.5" customHeight="1">
      <c r="A89" s="39"/>
      <c r="B89" s="40"/>
      <c r="C89" s="41"/>
      <c r="D89" s="41"/>
      <c r="E89" s="77" t="str">
        <f>E11</f>
        <v>SO 20 - Zpevněné plochy</v>
      </c>
      <c r="F89" s="41"/>
      <c r="G89" s="41"/>
      <c r="H89" s="41"/>
      <c r="I89" s="41"/>
      <c r="J89" s="41"/>
      <c r="K89" s="41"/>
      <c r="L89" s="64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64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12" customHeight="1">
      <c r="A91" s="39"/>
      <c r="B91" s="40"/>
      <c r="C91" s="33" t="s">
        <v>20</v>
      </c>
      <c r="D91" s="41"/>
      <c r="E91" s="41"/>
      <c r="F91" s="28" t="str">
        <f>F14</f>
        <v>č.p. 1690, 1691/5, 1691/1, 1691/9</v>
      </c>
      <c r="G91" s="41"/>
      <c r="H91" s="41"/>
      <c r="I91" s="33" t="s">
        <v>22</v>
      </c>
      <c r="J91" s="80" t="str">
        <f>IF(J14="","",J14)</f>
        <v>8. 11. 2021</v>
      </c>
      <c r="K91" s="41"/>
      <c r="L91" s="64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6.96" customHeight="1">
      <c r="A92" s="39"/>
      <c r="B92" s="40"/>
      <c r="C92" s="41"/>
      <c r="D92" s="41"/>
      <c r="E92" s="41"/>
      <c r="F92" s="41"/>
      <c r="G92" s="41"/>
      <c r="H92" s="41"/>
      <c r="I92" s="41"/>
      <c r="J92" s="41"/>
      <c r="K92" s="41"/>
      <c r="L92" s="64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2" customFormat="1" ht="40.05" customHeight="1">
      <c r="A93" s="39"/>
      <c r="B93" s="40"/>
      <c r="C93" s="33" t="s">
        <v>24</v>
      </c>
      <c r="D93" s="41"/>
      <c r="E93" s="41"/>
      <c r="F93" s="28" t="str">
        <f>E17</f>
        <v>Správa železnic, so, Dlážděná 1003/7, Praha</v>
      </c>
      <c r="G93" s="41"/>
      <c r="H93" s="41"/>
      <c r="I93" s="33" t="s">
        <v>29</v>
      </c>
      <c r="J93" s="37" t="str">
        <f>E23</f>
        <v>PRODIN a.s., K Vápence 2745, Pardubice</v>
      </c>
      <c r="K93" s="41"/>
      <c r="L93" s="64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="2" customFormat="1" ht="15.15" customHeight="1">
      <c r="A94" s="39"/>
      <c r="B94" s="40"/>
      <c r="C94" s="33" t="s">
        <v>27</v>
      </c>
      <c r="D94" s="41"/>
      <c r="E94" s="41"/>
      <c r="F94" s="28" t="str">
        <f>IF(E20="","",E20)</f>
        <v>Vyplň údaj</v>
      </c>
      <c r="G94" s="41"/>
      <c r="H94" s="41"/>
      <c r="I94" s="33" t="s">
        <v>31</v>
      </c>
      <c r="J94" s="37" t="str">
        <f>E26</f>
        <v xml:space="preserve"> </v>
      </c>
      <c r="K94" s="41"/>
      <c r="L94" s="64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64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s="2" customFormat="1" ht="29.28" customHeight="1">
      <c r="A96" s="39"/>
      <c r="B96" s="40"/>
      <c r="C96" s="185" t="s">
        <v>135</v>
      </c>
      <c r="D96" s="186"/>
      <c r="E96" s="186"/>
      <c r="F96" s="186"/>
      <c r="G96" s="186"/>
      <c r="H96" s="186"/>
      <c r="I96" s="186"/>
      <c r="J96" s="187" t="s">
        <v>136</v>
      </c>
      <c r="K96" s="186"/>
      <c r="L96" s="64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</row>
    <row r="97" s="2" customFormat="1" ht="10.32" customHeight="1">
      <c r="A97" s="39"/>
      <c r="B97" s="40"/>
      <c r="C97" s="41"/>
      <c r="D97" s="41"/>
      <c r="E97" s="41"/>
      <c r="F97" s="41"/>
      <c r="G97" s="41"/>
      <c r="H97" s="41"/>
      <c r="I97" s="41"/>
      <c r="J97" s="41"/>
      <c r="K97" s="41"/>
      <c r="L97" s="64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</row>
    <row r="98" s="2" customFormat="1" ht="22.8" customHeight="1">
      <c r="A98" s="39"/>
      <c r="B98" s="40"/>
      <c r="C98" s="188" t="s">
        <v>137</v>
      </c>
      <c r="D98" s="41"/>
      <c r="E98" s="41"/>
      <c r="F98" s="41"/>
      <c r="G98" s="41"/>
      <c r="H98" s="41"/>
      <c r="I98" s="41"/>
      <c r="J98" s="111">
        <f>J131</f>
        <v>0</v>
      </c>
      <c r="K98" s="41"/>
      <c r="L98" s="64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U98" s="18" t="s">
        <v>138</v>
      </c>
    </row>
    <row r="99" s="9" customFormat="1" ht="24.96" customHeight="1">
      <c r="A99" s="9"/>
      <c r="B99" s="189"/>
      <c r="C99" s="190"/>
      <c r="D99" s="191" t="s">
        <v>139</v>
      </c>
      <c r="E99" s="192"/>
      <c r="F99" s="192"/>
      <c r="G99" s="192"/>
      <c r="H99" s="192"/>
      <c r="I99" s="192"/>
      <c r="J99" s="193">
        <f>J132</f>
        <v>0</v>
      </c>
      <c r="K99" s="190"/>
      <c r="L99" s="194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95"/>
      <c r="C100" s="134"/>
      <c r="D100" s="196" t="s">
        <v>140</v>
      </c>
      <c r="E100" s="197"/>
      <c r="F100" s="197"/>
      <c r="G100" s="197"/>
      <c r="H100" s="197"/>
      <c r="I100" s="197"/>
      <c r="J100" s="198">
        <f>J133</f>
        <v>0</v>
      </c>
      <c r="K100" s="134"/>
      <c r="L100" s="199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5"/>
      <c r="C101" s="134"/>
      <c r="D101" s="196" t="s">
        <v>141</v>
      </c>
      <c r="E101" s="197"/>
      <c r="F101" s="197"/>
      <c r="G101" s="197"/>
      <c r="H101" s="197"/>
      <c r="I101" s="197"/>
      <c r="J101" s="198">
        <f>J260</f>
        <v>0</v>
      </c>
      <c r="K101" s="134"/>
      <c r="L101" s="199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95"/>
      <c r="C102" s="134"/>
      <c r="D102" s="196" t="s">
        <v>143</v>
      </c>
      <c r="E102" s="197"/>
      <c r="F102" s="197"/>
      <c r="G102" s="197"/>
      <c r="H102" s="197"/>
      <c r="I102" s="197"/>
      <c r="J102" s="198">
        <f>J277</f>
        <v>0</v>
      </c>
      <c r="K102" s="134"/>
      <c r="L102" s="199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95"/>
      <c r="C103" s="134"/>
      <c r="D103" s="196" t="s">
        <v>6654</v>
      </c>
      <c r="E103" s="197"/>
      <c r="F103" s="197"/>
      <c r="G103" s="197"/>
      <c r="H103" s="197"/>
      <c r="I103" s="197"/>
      <c r="J103" s="198">
        <f>J290</f>
        <v>0</v>
      </c>
      <c r="K103" s="134"/>
      <c r="L103" s="199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95"/>
      <c r="C104" s="134"/>
      <c r="D104" s="196" t="s">
        <v>145</v>
      </c>
      <c r="E104" s="197"/>
      <c r="F104" s="197"/>
      <c r="G104" s="197"/>
      <c r="H104" s="197"/>
      <c r="I104" s="197"/>
      <c r="J104" s="198">
        <f>J370</f>
        <v>0</v>
      </c>
      <c r="K104" s="134"/>
      <c r="L104" s="199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95"/>
      <c r="C105" s="134"/>
      <c r="D105" s="196" t="s">
        <v>146</v>
      </c>
      <c r="E105" s="197"/>
      <c r="F105" s="197"/>
      <c r="G105" s="197"/>
      <c r="H105" s="197"/>
      <c r="I105" s="197"/>
      <c r="J105" s="198">
        <f>J407</f>
        <v>0</v>
      </c>
      <c r="K105" s="134"/>
      <c r="L105" s="199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95"/>
      <c r="C106" s="134"/>
      <c r="D106" s="196" t="s">
        <v>147</v>
      </c>
      <c r="E106" s="197"/>
      <c r="F106" s="197"/>
      <c r="G106" s="197"/>
      <c r="H106" s="197"/>
      <c r="I106" s="197"/>
      <c r="J106" s="198">
        <f>J505</f>
        <v>0</v>
      </c>
      <c r="K106" s="134"/>
      <c r="L106" s="199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95"/>
      <c r="C107" s="134"/>
      <c r="D107" s="196" t="s">
        <v>148</v>
      </c>
      <c r="E107" s="197"/>
      <c r="F107" s="197"/>
      <c r="G107" s="197"/>
      <c r="H107" s="197"/>
      <c r="I107" s="197"/>
      <c r="J107" s="198">
        <f>J552</f>
        <v>0</v>
      </c>
      <c r="K107" s="134"/>
      <c r="L107" s="199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9" customFormat="1" ht="24.96" customHeight="1">
      <c r="A108" s="9"/>
      <c r="B108" s="189"/>
      <c r="C108" s="190"/>
      <c r="D108" s="191" t="s">
        <v>149</v>
      </c>
      <c r="E108" s="192"/>
      <c r="F108" s="192"/>
      <c r="G108" s="192"/>
      <c r="H108" s="192"/>
      <c r="I108" s="192"/>
      <c r="J108" s="193">
        <f>J556</f>
        <v>0</v>
      </c>
      <c r="K108" s="190"/>
      <c r="L108" s="194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</row>
    <row r="109" s="10" customFormat="1" ht="19.92" customHeight="1">
      <c r="A109" s="10"/>
      <c r="B109" s="195"/>
      <c r="C109" s="134"/>
      <c r="D109" s="196" t="s">
        <v>150</v>
      </c>
      <c r="E109" s="197"/>
      <c r="F109" s="197"/>
      <c r="G109" s="197"/>
      <c r="H109" s="197"/>
      <c r="I109" s="197"/>
      <c r="J109" s="198">
        <f>J557</f>
        <v>0</v>
      </c>
      <c r="K109" s="134"/>
      <c r="L109" s="199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2" customFormat="1" ht="21.84" customHeight="1">
      <c r="A110" s="39"/>
      <c r="B110" s="40"/>
      <c r="C110" s="41"/>
      <c r="D110" s="41"/>
      <c r="E110" s="41"/>
      <c r="F110" s="41"/>
      <c r="G110" s="41"/>
      <c r="H110" s="41"/>
      <c r="I110" s="41"/>
      <c r="J110" s="41"/>
      <c r="K110" s="41"/>
      <c r="L110" s="64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</row>
    <row r="111" s="2" customFormat="1" ht="6.96" customHeight="1">
      <c r="A111" s="39"/>
      <c r="B111" s="67"/>
      <c r="C111" s="68"/>
      <c r="D111" s="68"/>
      <c r="E111" s="68"/>
      <c r="F111" s="68"/>
      <c r="G111" s="68"/>
      <c r="H111" s="68"/>
      <c r="I111" s="68"/>
      <c r="J111" s="68"/>
      <c r="K111" s="68"/>
      <c r="L111" s="64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</row>
    <row r="115" s="2" customFormat="1" ht="6.96" customHeight="1">
      <c r="A115" s="39"/>
      <c r="B115" s="69"/>
      <c r="C115" s="70"/>
      <c r="D115" s="70"/>
      <c r="E115" s="70"/>
      <c r="F115" s="70"/>
      <c r="G115" s="70"/>
      <c r="H115" s="70"/>
      <c r="I115" s="70"/>
      <c r="J115" s="70"/>
      <c r="K115" s="70"/>
      <c r="L115" s="64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</row>
    <row r="116" s="2" customFormat="1" ht="24.96" customHeight="1">
      <c r="A116" s="39"/>
      <c r="B116" s="40"/>
      <c r="C116" s="24" t="s">
        <v>174</v>
      </c>
      <c r="D116" s="41"/>
      <c r="E116" s="41"/>
      <c r="F116" s="41"/>
      <c r="G116" s="41"/>
      <c r="H116" s="41"/>
      <c r="I116" s="41"/>
      <c r="J116" s="41"/>
      <c r="K116" s="41"/>
      <c r="L116" s="64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</row>
    <row r="117" s="2" customFormat="1" ht="6.96" customHeight="1">
      <c r="A117" s="39"/>
      <c r="B117" s="40"/>
      <c r="C117" s="41"/>
      <c r="D117" s="41"/>
      <c r="E117" s="41"/>
      <c r="F117" s="41"/>
      <c r="G117" s="41"/>
      <c r="H117" s="41"/>
      <c r="I117" s="41"/>
      <c r="J117" s="41"/>
      <c r="K117" s="41"/>
      <c r="L117" s="64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</row>
    <row r="118" s="2" customFormat="1" ht="12" customHeight="1">
      <c r="A118" s="39"/>
      <c r="B118" s="40"/>
      <c r="C118" s="33" t="s">
        <v>16</v>
      </c>
      <c r="D118" s="41"/>
      <c r="E118" s="41"/>
      <c r="F118" s="41"/>
      <c r="G118" s="41"/>
      <c r="H118" s="41"/>
      <c r="I118" s="41"/>
      <c r="J118" s="41"/>
      <c r="K118" s="41"/>
      <c r="L118" s="64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</row>
    <row r="119" s="2" customFormat="1" ht="16.5" customHeight="1">
      <c r="A119" s="39"/>
      <c r="B119" s="40"/>
      <c r="C119" s="41"/>
      <c r="D119" s="41"/>
      <c r="E119" s="184" t="str">
        <f>E7</f>
        <v>Nové Město pod Smrkem</v>
      </c>
      <c r="F119" s="33"/>
      <c r="G119" s="33"/>
      <c r="H119" s="33"/>
      <c r="I119" s="41"/>
      <c r="J119" s="41"/>
      <c r="K119" s="41"/>
      <c r="L119" s="64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</row>
    <row r="120" s="1" customFormat="1" ht="12" customHeight="1">
      <c r="B120" s="22"/>
      <c r="C120" s="33" t="s">
        <v>123</v>
      </c>
      <c r="D120" s="23"/>
      <c r="E120" s="23"/>
      <c r="F120" s="23"/>
      <c r="G120" s="23"/>
      <c r="H120" s="23"/>
      <c r="I120" s="23"/>
      <c r="J120" s="23"/>
      <c r="K120" s="23"/>
      <c r="L120" s="21"/>
    </row>
    <row r="121" s="2" customFormat="1" ht="16.5" customHeight="1">
      <c r="A121" s="39"/>
      <c r="B121" s="40"/>
      <c r="C121" s="41"/>
      <c r="D121" s="41"/>
      <c r="E121" s="184" t="s">
        <v>6629</v>
      </c>
      <c r="F121" s="41"/>
      <c r="G121" s="41"/>
      <c r="H121" s="41"/>
      <c r="I121" s="41"/>
      <c r="J121" s="41"/>
      <c r="K121" s="41"/>
      <c r="L121" s="64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</row>
    <row r="122" s="2" customFormat="1" ht="12" customHeight="1">
      <c r="A122" s="39"/>
      <c r="B122" s="40"/>
      <c r="C122" s="33" t="s">
        <v>125</v>
      </c>
      <c r="D122" s="41"/>
      <c r="E122" s="41"/>
      <c r="F122" s="41"/>
      <c r="G122" s="41"/>
      <c r="H122" s="41"/>
      <c r="I122" s="41"/>
      <c r="J122" s="41"/>
      <c r="K122" s="41"/>
      <c r="L122" s="64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</row>
    <row r="123" s="2" customFormat="1" ht="16.5" customHeight="1">
      <c r="A123" s="39"/>
      <c r="B123" s="40"/>
      <c r="C123" s="41"/>
      <c r="D123" s="41"/>
      <c r="E123" s="77" t="str">
        <f>E11</f>
        <v>SO 20 - Zpevněné plochy</v>
      </c>
      <c r="F123" s="41"/>
      <c r="G123" s="41"/>
      <c r="H123" s="41"/>
      <c r="I123" s="41"/>
      <c r="J123" s="41"/>
      <c r="K123" s="41"/>
      <c r="L123" s="64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</row>
    <row r="124" s="2" customFormat="1" ht="6.96" customHeight="1">
      <c r="A124" s="39"/>
      <c r="B124" s="40"/>
      <c r="C124" s="41"/>
      <c r="D124" s="41"/>
      <c r="E124" s="41"/>
      <c r="F124" s="41"/>
      <c r="G124" s="41"/>
      <c r="H124" s="41"/>
      <c r="I124" s="41"/>
      <c r="J124" s="41"/>
      <c r="K124" s="41"/>
      <c r="L124" s="64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</row>
    <row r="125" s="2" customFormat="1" ht="12" customHeight="1">
      <c r="A125" s="39"/>
      <c r="B125" s="40"/>
      <c r="C125" s="33" t="s">
        <v>20</v>
      </c>
      <c r="D125" s="41"/>
      <c r="E125" s="41"/>
      <c r="F125" s="28" t="str">
        <f>F14</f>
        <v>č.p. 1690, 1691/5, 1691/1, 1691/9</v>
      </c>
      <c r="G125" s="41"/>
      <c r="H125" s="41"/>
      <c r="I125" s="33" t="s">
        <v>22</v>
      </c>
      <c r="J125" s="80" t="str">
        <f>IF(J14="","",J14)</f>
        <v>8. 11. 2021</v>
      </c>
      <c r="K125" s="41"/>
      <c r="L125" s="64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</row>
    <row r="126" s="2" customFormat="1" ht="6.96" customHeight="1">
      <c r="A126" s="39"/>
      <c r="B126" s="40"/>
      <c r="C126" s="41"/>
      <c r="D126" s="41"/>
      <c r="E126" s="41"/>
      <c r="F126" s="41"/>
      <c r="G126" s="41"/>
      <c r="H126" s="41"/>
      <c r="I126" s="41"/>
      <c r="J126" s="41"/>
      <c r="K126" s="41"/>
      <c r="L126" s="64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</row>
    <row r="127" s="2" customFormat="1" ht="40.05" customHeight="1">
      <c r="A127" s="39"/>
      <c r="B127" s="40"/>
      <c r="C127" s="33" t="s">
        <v>24</v>
      </c>
      <c r="D127" s="41"/>
      <c r="E127" s="41"/>
      <c r="F127" s="28" t="str">
        <f>E17</f>
        <v>Správa železnic, so, Dlážděná 1003/7, Praha</v>
      </c>
      <c r="G127" s="41"/>
      <c r="H127" s="41"/>
      <c r="I127" s="33" t="s">
        <v>29</v>
      </c>
      <c r="J127" s="37" t="str">
        <f>E23</f>
        <v>PRODIN a.s., K Vápence 2745, Pardubice</v>
      </c>
      <c r="K127" s="41"/>
      <c r="L127" s="64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</row>
    <row r="128" s="2" customFormat="1" ht="15.15" customHeight="1">
      <c r="A128" s="39"/>
      <c r="B128" s="40"/>
      <c r="C128" s="33" t="s">
        <v>27</v>
      </c>
      <c r="D128" s="41"/>
      <c r="E128" s="41"/>
      <c r="F128" s="28" t="str">
        <f>IF(E20="","",E20)</f>
        <v>Vyplň údaj</v>
      </c>
      <c r="G128" s="41"/>
      <c r="H128" s="41"/>
      <c r="I128" s="33" t="s">
        <v>31</v>
      </c>
      <c r="J128" s="37" t="str">
        <f>E26</f>
        <v xml:space="preserve"> </v>
      </c>
      <c r="K128" s="41"/>
      <c r="L128" s="64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</row>
    <row r="129" s="2" customFormat="1" ht="10.32" customHeight="1">
      <c r="A129" s="39"/>
      <c r="B129" s="40"/>
      <c r="C129" s="41"/>
      <c r="D129" s="41"/>
      <c r="E129" s="41"/>
      <c r="F129" s="41"/>
      <c r="G129" s="41"/>
      <c r="H129" s="41"/>
      <c r="I129" s="41"/>
      <c r="J129" s="41"/>
      <c r="K129" s="41"/>
      <c r="L129" s="64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</row>
    <row r="130" s="11" customFormat="1" ht="29.28" customHeight="1">
      <c r="A130" s="200"/>
      <c r="B130" s="201"/>
      <c r="C130" s="202" t="s">
        <v>175</v>
      </c>
      <c r="D130" s="203" t="s">
        <v>58</v>
      </c>
      <c r="E130" s="203" t="s">
        <v>54</v>
      </c>
      <c r="F130" s="203" t="s">
        <v>55</v>
      </c>
      <c r="G130" s="203" t="s">
        <v>176</v>
      </c>
      <c r="H130" s="203" t="s">
        <v>177</v>
      </c>
      <c r="I130" s="203" t="s">
        <v>178</v>
      </c>
      <c r="J130" s="204" t="s">
        <v>136</v>
      </c>
      <c r="K130" s="205" t="s">
        <v>179</v>
      </c>
      <c r="L130" s="206"/>
      <c r="M130" s="101" t="s">
        <v>1</v>
      </c>
      <c r="N130" s="102" t="s">
        <v>37</v>
      </c>
      <c r="O130" s="102" t="s">
        <v>180</v>
      </c>
      <c r="P130" s="102" t="s">
        <v>181</v>
      </c>
      <c r="Q130" s="102" t="s">
        <v>182</v>
      </c>
      <c r="R130" s="102" t="s">
        <v>183</v>
      </c>
      <c r="S130" s="102" t="s">
        <v>184</v>
      </c>
      <c r="T130" s="103" t="s">
        <v>185</v>
      </c>
      <c r="U130" s="200"/>
      <c r="V130" s="200"/>
      <c r="W130" s="200"/>
      <c r="X130" s="200"/>
      <c r="Y130" s="200"/>
      <c r="Z130" s="200"/>
      <c r="AA130" s="200"/>
      <c r="AB130" s="200"/>
      <c r="AC130" s="200"/>
      <c r="AD130" s="200"/>
      <c r="AE130" s="200"/>
    </row>
    <row r="131" s="2" customFormat="1" ht="22.8" customHeight="1">
      <c r="A131" s="39"/>
      <c r="B131" s="40"/>
      <c r="C131" s="108" t="s">
        <v>186</v>
      </c>
      <c r="D131" s="41"/>
      <c r="E131" s="41"/>
      <c r="F131" s="41"/>
      <c r="G131" s="41"/>
      <c r="H131" s="41"/>
      <c r="I131" s="41"/>
      <c r="J131" s="207">
        <f>BK131</f>
        <v>0</v>
      </c>
      <c r="K131" s="41"/>
      <c r="L131" s="45"/>
      <c r="M131" s="104"/>
      <c r="N131" s="208"/>
      <c r="O131" s="105"/>
      <c r="P131" s="209">
        <f>P132+P556</f>
        <v>0</v>
      </c>
      <c r="Q131" s="105"/>
      <c r="R131" s="209">
        <f>R132+R556</f>
        <v>841.73655507999979</v>
      </c>
      <c r="S131" s="105"/>
      <c r="T131" s="210">
        <f>T132+T556</f>
        <v>302.584</v>
      </c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T131" s="18" t="s">
        <v>72</v>
      </c>
      <c r="AU131" s="18" t="s">
        <v>138</v>
      </c>
      <c r="BK131" s="211">
        <f>BK132+BK556</f>
        <v>0</v>
      </c>
    </row>
    <row r="132" s="12" customFormat="1" ht="25.92" customHeight="1">
      <c r="A132" s="12"/>
      <c r="B132" s="212"/>
      <c r="C132" s="213"/>
      <c r="D132" s="214" t="s">
        <v>72</v>
      </c>
      <c r="E132" s="215" t="s">
        <v>187</v>
      </c>
      <c r="F132" s="215" t="s">
        <v>188</v>
      </c>
      <c r="G132" s="213"/>
      <c r="H132" s="213"/>
      <c r="I132" s="216"/>
      <c r="J132" s="217">
        <f>BK132</f>
        <v>0</v>
      </c>
      <c r="K132" s="213"/>
      <c r="L132" s="218"/>
      <c r="M132" s="219"/>
      <c r="N132" s="220"/>
      <c r="O132" s="220"/>
      <c r="P132" s="221">
        <f>P133+P260+P277+P290+P370+P407+P505+P552</f>
        <v>0</v>
      </c>
      <c r="Q132" s="220"/>
      <c r="R132" s="221">
        <f>R133+R260+R277+R290+R370+R407+R505+R552</f>
        <v>841.72469507999983</v>
      </c>
      <c r="S132" s="220"/>
      <c r="T132" s="222">
        <f>T133+T260+T277+T290+T370+T407+T505+T552</f>
        <v>302.584</v>
      </c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R132" s="223" t="s">
        <v>80</v>
      </c>
      <c r="AT132" s="224" t="s">
        <v>72</v>
      </c>
      <c r="AU132" s="224" t="s">
        <v>73</v>
      </c>
      <c r="AY132" s="223" t="s">
        <v>189</v>
      </c>
      <c r="BK132" s="225">
        <f>BK133+BK260+BK277+BK290+BK370+BK407+BK505+BK552</f>
        <v>0</v>
      </c>
    </row>
    <row r="133" s="12" customFormat="1" ht="22.8" customHeight="1">
      <c r="A133" s="12"/>
      <c r="B133" s="212"/>
      <c r="C133" s="213"/>
      <c r="D133" s="214" t="s">
        <v>72</v>
      </c>
      <c r="E133" s="226" t="s">
        <v>80</v>
      </c>
      <c r="F133" s="226" t="s">
        <v>190</v>
      </c>
      <c r="G133" s="213"/>
      <c r="H133" s="213"/>
      <c r="I133" s="216"/>
      <c r="J133" s="227">
        <f>BK133</f>
        <v>0</v>
      </c>
      <c r="K133" s="213"/>
      <c r="L133" s="218"/>
      <c r="M133" s="219"/>
      <c r="N133" s="220"/>
      <c r="O133" s="220"/>
      <c r="P133" s="221">
        <f>SUM(P134:P259)</f>
        <v>0</v>
      </c>
      <c r="Q133" s="220"/>
      <c r="R133" s="221">
        <f>SUM(R134:R259)</f>
        <v>69.791849999999997</v>
      </c>
      <c r="S133" s="220"/>
      <c r="T133" s="222">
        <f>SUM(T134:T259)</f>
        <v>300.55500000000001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223" t="s">
        <v>80</v>
      </c>
      <c r="AT133" s="224" t="s">
        <v>72</v>
      </c>
      <c r="AU133" s="224" t="s">
        <v>80</v>
      </c>
      <c r="AY133" s="223" t="s">
        <v>189</v>
      </c>
      <c r="BK133" s="225">
        <f>SUM(BK134:BK259)</f>
        <v>0</v>
      </c>
    </row>
    <row r="134" s="2" customFormat="1" ht="33" customHeight="1">
      <c r="A134" s="39"/>
      <c r="B134" s="40"/>
      <c r="C134" s="228" t="s">
        <v>80</v>
      </c>
      <c r="D134" s="228" t="s">
        <v>191</v>
      </c>
      <c r="E134" s="229" t="s">
        <v>6655</v>
      </c>
      <c r="F134" s="230" t="s">
        <v>6656</v>
      </c>
      <c r="G134" s="231" t="s">
        <v>301</v>
      </c>
      <c r="H134" s="232">
        <v>339</v>
      </c>
      <c r="I134" s="233"/>
      <c r="J134" s="234">
        <f>ROUND(I134*H134,2)</f>
        <v>0</v>
      </c>
      <c r="K134" s="235"/>
      <c r="L134" s="45"/>
      <c r="M134" s="236" t="s">
        <v>1</v>
      </c>
      <c r="N134" s="237" t="s">
        <v>38</v>
      </c>
      <c r="O134" s="92"/>
      <c r="P134" s="238">
        <f>O134*H134</f>
        <v>0</v>
      </c>
      <c r="Q134" s="238">
        <v>0</v>
      </c>
      <c r="R134" s="238">
        <f>Q134*H134</f>
        <v>0</v>
      </c>
      <c r="S134" s="238">
        <v>0.255</v>
      </c>
      <c r="T134" s="239">
        <f>S134*H134</f>
        <v>86.445000000000007</v>
      </c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R134" s="240" t="s">
        <v>195</v>
      </c>
      <c r="AT134" s="240" t="s">
        <v>191</v>
      </c>
      <c r="AU134" s="240" t="s">
        <v>82</v>
      </c>
      <c r="AY134" s="18" t="s">
        <v>189</v>
      </c>
      <c r="BE134" s="241">
        <f>IF(N134="základní",J134,0)</f>
        <v>0</v>
      </c>
      <c r="BF134" s="241">
        <f>IF(N134="snížená",J134,0)</f>
        <v>0</v>
      </c>
      <c r="BG134" s="241">
        <f>IF(N134="zákl. přenesená",J134,0)</f>
        <v>0</v>
      </c>
      <c r="BH134" s="241">
        <f>IF(N134="sníž. přenesená",J134,0)</f>
        <v>0</v>
      </c>
      <c r="BI134" s="241">
        <f>IF(N134="nulová",J134,0)</f>
        <v>0</v>
      </c>
      <c r="BJ134" s="18" t="s">
        <v>80</v>
      </c>
      <c r="BK134" s="241">
        <f>ROUND(I134*H134,2)</f>
        <v>0</v>
      </c>
      <c r="BL134" s="18" t="s">
        <v>195</v>
      </c>
      <c r="BM134" s="240" t="s">
        <v>6657</v>
      </c>
    </row>
    <row r="135" s="2" customFormat="1">
      <c r="A135" s="39"/>
      <c r="B135" s="40"/>
      <c r="C135" s="41"/>
      <c r="D135" s="242" t="s">
        <v>197</v>
      </c>
      <c r="E135" s="41"/>
      <c r="F135" s="243" t="s">
        <v>6656</v>
      </c>
      <c r="G135" s="41"/>
      <c r="H135" s="41"/>
      <c r="I135" s="244"/>
      <c r="J135" s="41"/>
      <c r="K135" s="41"/>
      <c r="L135" s="45"/>
      <c r="M135" s="245"/>
      <c r="N135" s="246"/>
      <c r="O135" s="92"/>
      <c r="P135" s="92"/>
      <c r="Q135" s="92"/>
      <c r="R135" s="92"/>
      <c r="S135" s="92"/>
      <c r="T135" s="93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T135" s="18" t="s">
        <v>197</v>
      </c>
      <c r="AU135" s="18" t="s">
        <v>82</v>
      </c>
    </row>
    <row r="136" s="2" customFormat="1">
      <c r="A136" s="39"/>
      <c r="B136" s="40"/>
      <c r="C136" s="41"/>
      <c r="D136" s="247" t="s">
        <v>198</v>
      </c>
      <c r="E136" s="41"/>
      <c r="F136" s="248" t="s">
        <v>6658</v>
      </c>
      <c r="G136" s="41"/>
      <c r="H136" s="41"/>
      <c r="I136" s="244"/>
      <c r="J136" s="41"/>
      <c r="K136" s="41"/>
      <c r="L136" s="45"/>
      <c r="M136" s="245"/>
      <c r="N136" s="246"/>
      <c r="O136" s="92"/>
      <c r="P136" s="92"/>
      <c r="Q136" s="92"/>
      <c r="R136" s="92"/>
      <c r="S136" s="92"/>
      <c r="T136" s="93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T136" s="18" t="s">
        <v>198</v>
      </c>
      <c r="AU136" s="18" t="s">
        <v>82</v>
      </c>
    </row>
    <row r="137" s="2" customFormat="1">
      <c r="A137" s="39"/>
      <c r="B137" s="40"/>
      <c r="C137" s="41"/>
      <c r="D137" s="242" t="s">
        <v>1907</v>
      </c>
      <c r="E137" s="41"/>
      <c r="F137" s="303" t="s">
        <v>6659</v>
      </c>
      <c r="G137" s="41"/>
      <c r="H137" s="41"/>
      <c r="I137" s="244"/>
      <c r="J137" s="41"/>
      <c r="K137" s="41"/>
      <c r="L137" s="45"/>
      <c r="M137" s="245"/>
      <c r="N137" s="246"/>
      <c r="O137" s="92"/>
      <c r="P137" s="92"/>
      <c r="Q137" s="92"/>
      <c r="R137" s="92"/>
      <c r="S137" s="92"/>
      <c r="T137" s="93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T137" s="18" t="s">
        <v>1907</v>
      </c>
      <c r="AU137" s="18" t="s">
        <v>82</v>
      </c>
    </row>
    <row r="138" s="14" customFormat="1">
      <c r="A138" s="14"/>
      <c r="B138" s="259"/>
      <c r="C138" s="260"/>
      <c r="D138" s="242" t="s">
        <v>200</v>
      </c>
      <c r="E138" s="261" t="s">
        <v>1</v>
      </c>
      <c r="F138" s="262" t="s">
        <v>6660</v>
      </c>
      <c r="G138" s="260"/>
      <c r="H138" s="263">
        <v>120</v>
      </c>
      <c r="I138" s="264"/>
      <c r="J138" s="260"/>
      <c r="K138" s="260"/>
      <c r="L138" s="265"/>
      <c r="M138" s="266"/>
      <c r="N138" s="267"/>
      <c r="O138" s="267"/>
      <c r="P138" s="267"/>
      <c r="Q138" s="267"/>
      <c r="R138" s="267"/>
      <c r="S138" s="267"/>
      <c r="T138" s="268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T138" s="269" t="s">
        <v>200</v>
      </c>
      <c r="AU138" s="269" t="s">
        <v>82</v>
      </c>
      <c r="AV138" s="14" t="s">
        <v>82</v>
      </c>
      <c r="AW138" s="14" t="s">
        <v>30</v>
      </c>
      <c r="AX138" s="14" t="s">
        <v>73</v>
      </c>
      <c r="AY138" s="269" t="s">
        <v>189</v>
      </c>
    </row>
    <row r="139" s="14" customFormat="1">
      <c r="A139" s="14"/>
      <c r="B139" s="259"/>
      <c r="C139" s="260"/>
      <c r="D139" s="242" t="s">
        <v>200</v>
      </c>
      <c r="E139" s="261" t="s">
        <v>1</v>
      </c>
      <c r="F139" s="262" t="s">
        <v>6661</v>
      </c>
      <c r="G139" s="260"/>
      <c r="H139" s="263">
        <v>218</v>
      </c>
      <c r="I139" s="264"/>
      <c r="J139" s="260"/>
      <c r="K139" s="260"/>
      <c r="L139" s="265"/>
      <c r="M139" s="266"/>
      <c r="N139" s="267"/>
      <c r="O139" s="267"/>
      <c r="P139" s="267"/>
      <c r="Q139" s="267"/>
      <c r="R139" s="267"/>
      <c r="S139" s="267"/>
      <c r="T139" s="268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T139" s="269" t="s">
        <v>200</v>
      </c>
      <c r="AU139" s="269" t="s">
        <v>82</v>
      </c>
      <c r="AV139" s="14" t="s">
        <v>82</v>
      </c>
      <c r="AW139" s="14" t="s">
        <v>30</v>
      </c>
      <c r="AX139" s="14" t="s">
        <v>73</v>
      </c>
      <c r="AY139" s="269" t="s">
        <v>189</v>
      </c>
    </row>
    <row r="140" s="14" customFormat="1">
      <c r="A140" s="14"/>
      <c r="B140" s="259"/>
      <c r="C140" s="260"/>
      <c r="D140" s="242" t="s">
        <v>200</v>
      </c>
      <c r="E140" s="261" t="s">
        <v>1</v>
      </c>
      <c r="F140" s="262" t="s">
        <v>6662</v>
      </c>
      <c r="G140" s="260"/>
      <c r="H140" s="263">
        <v>1</v>
      </c>
      <c r="I140" s="264"/>
      <c r="J140" s="260"/>
      <c r="K140" s="260"/>
      <c r="L140" s="265"/>
      <c r="M140" s="266"/>
      <c r="N140" s="267"/>
      <c r="O140" s="267"/>
      <c r="P140" s="267"/>
      <c r="Q140" s="267"/>
      <c r="R140" s="267"/>
      <c r="S140" s="267"/>
      <c r="T140" s="268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T140" s="269" t="s">
        <v>200</v>
      </c>
      <c r="AU140" s="269" t="s">
        <v>82</v>
      </c>
      <c r="AV140" s="14" t="s">
        <v>82</v>
      </c>
      <c r="AW140" s="14" t="s">
        <v>30</v>
      </c>
      <c r="AX140" s="14" t="s">
        <v>73</v>
      </c>
      <c r="AY140" s="269" t="s">
        <v>189</v>
      </c>
    </row>
    <row r="141" s="15" customFormat="1">
      <c r="A141" s="15"/>
      <c r="B141" s="270"/>
      <c r="C141" s="271"/>
      <c r="D141" s="242" t="s">
        <v>200</v>
      </c>
      <c r="E141" s="272" t="s">
        <v>1</v>
      </c>
      <c r="F141" s="273" t="s">
        <v>207</v>
      </c>
      <c r="G141" s="271"/>
      <c r="H141" s="274">
        <v>339</v>
      </c>
      <c r="I141" s="275"/>
      <c r="J141" s="271"/>
      <c r="K141" s="271"/>
      <c r="L141" s="276"/>
      <c r="M141" s="277"/>
      <c r="N141" s="278"/>
      <c r="O141" s="278"/>
      <c r="P141" s="278"/>
      <c r="Q141" s="278"/>
      <c r="R141" s="278"/>
      <c r="S141" s="278"/>
      <c r="T141" s="279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T141" s="280" t="s">
        <v>200</v>
      </c>
      <c r="AU141" s="280" t="s">
        <v>82</v>
      </c>
      <c r="AV141" s="15" t="s">
        <v>195</v>
      </c>
      <c r="AW141" s="15" t="s">
        <v>30</v>
      </c>
      <c r="AX141" s="15" t="s">
        <v>80</v>
      </c>
      <c r="AY141" s="280" t="s">
        <v>189</v>
      </c>
    </row>
    <row r="142" s="2" customFormat="1" ht="24.15" customHeight="1">
      <c r="A142" s="39"/>
      <c r="B142" s="40"/>
      <c r="C142" s="228" t="s">
        <v>82</v>
      </c>
      <c r="D142" s="228" t="s">
        <v>191</v>
      </c>
      <c r="E142" s="229" t="s">
        <v>6663</v>
      </c>
      <c r="F142" s="230" t="s">
        <v>6664</v>
      </c>
      <c r="G142" s="231" t="s">
        <v>301</v>
      </c>
      <c r="H142" s="232">
        <v>78</v>
      </c>
      <c r="I142" s="233"/>
      <c r="J142" s="234">
        <f>ROUND(I142*H142,2)</f>
        <v>0</v>
      </c>
      <c r="K142" s="235"/>
      <c r="L142" s="45"/>
      <c r="M142" s="236" t="s">
        <v>1</v>
      </c>
      <c r="N142" s="237" t="s">
        <v>38</v>
      </c>
      <c r="O142" s="92"/>
      <c r="P142" s="238">
        <f>O142*H142</f>
        <v>0</v>
      </c>
      <c r="Q142" s="238">
        <v>0</v>
      </c>
      <c r="R142" s="238">
        <f>Q142*H142</f>
        <v>0</v>
      </c>
      <c r="S142" s="238">
        <v>0.32000000000000001</v>
      </c>
      <c r="T142" s="239">
        <f>S142*H142</f>
        <v>24.960000000000001</v>
      </c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R142" s="240" t="s">
        <v>195</v>
      </c>
      <c r="AT142" s="240" t="s">
        <v>191</v>
      </c>
      <c r="AU142" s="240" t="s">
        <v>82</v>
      </c>
      <c r="AY142" s="18" t="s">
        <v>189</v>
      </c>
      <c r="BE142" s="241">
        <f>IF(N142="základní",J142,0)</f>
        <v>0</v>
      </c>
      <c r="BF142" s="241">
        <f>IF(N142="snížená",J142,0)</f>
        <v>0</v>
      </c>
      <c r="BG142" s="241">
        <f>IF(N142="zákl. přenesená",J142,0)</f>
        <v>0</v>
      </c>
      <c r="BH142" s="241">
        <f>IF(N142="sníž. přenesená",J142,0)</f>
        <v>0</v>
      </c>
      <c r="BI142" s="241">
        <f>IF(N142="nulová",J142,0)</f>
        <v>0</v>
      </c>
      <c r="BJ142" s="18" t="s">
        <v>80</v>
      </c>
      <c r="BK142" s="241">
        <f>ROUND(I142*H142,2)</f>
        <v>0</v>
      </c>
      <c r="BL142" s="18" t="s">
        <v>195</v>
      </c>
      <c r="BM142" s="240" t="s">
        <v>6665</v>
      </c>
    </row>
    <row r="143" s="2" customFormat="1">
      <c r="A143" s="39"/>
      <c r="B143" s="40"/>
      <c r="C143" s="41"/>
      <c r="D143" s="242" t="s">
        <v>197</v>
      </c>
      <c r="E143" s="41"/>
      <c r="F143" s="243" t="s">
        <v>6664</v>
      </c>
      <c r="G143" s="41"/>
      <c r="H143" s="41"/>
      <c r="I143" s="244"/>
      <c r="J143" s="41"/>
      <c r="K143" s="41"/>
      <c r="L143" s="45"/>
      <c r="M143" s="245"/>
      <c r="N143" s="246"/>
      <c r="O143" s="92"/>
      <c r="P143" s="92"/>
      <c r="Q143" s="92"/>
      <c r="R143" s="92"/>
      <c r="S143" s="92"/>
      <c r="T143" s="93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T143" s="18" t="s">
        <v>197</v>
      </c>
      <c r="AU143" s="18" t="s">
        <v>82</v>
      </c>
    </row>
    <row r="144" s="2" customFormat="1">
      <c r="A144" s="39"/>
      <c r="B144" s="40"/>
      <c r="C144" s="41"/>
      <c r="D144" s="247" t="s">
        <v>198</v>
      </c>
      <c r="E144" s="41"/>
      <c r="F144" s="248" t="s">
        <v>6666</v>
      </c>
      <c r="G144" s="41"/>
      <c r="H144" s="41"/>
      <c r="I144" s="244"/>
      <c r="J144" s="41"/>
      <c r="K144" s="41"/>
      <c r="L144" s="45"/>
      <c r="M144" s="245"/>
      <c r="N144" s="246"/>
      <c r="O144" s="92"/>
      <c r="P144" s="92"/>
      <c r="Q144" s="92"/>
      <c r="R144" s="92"/>
      <c r="S144" s="92"/>
      <c r="T144" s="93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T144" s="18" t="s">
        <v>198</v>
      </c>
      <c r="AU144" s="18" t="s">
        <v>82</v>
      </c>
    </row>
    <row r="145" s="2" customFormat="1">
      <c r="A145" s="39"/>
      <c r="B145" s="40"/>
      <c r="C145" s="41"/>
      <c r="D145" s="242" t="s">
        <v>1907</v>
      </c>
      <c r="E145" s="41"/>
      <c r="F145" s="303" t="s">
        <v>6659</v>
      </c>
      <c r="G145" s="41"/>
      <c r="H145" s="41"/>
      <c r="I145" s="244"/>
      <c r="J145" s="41"/>
      <c r="K145" s="41"/>
      <c r="L145" s="45"/>
      <c r="M145" s="245"/>
      <c r="N145" s="246"/>
      <c r="O145" s="92"/>
      <c r="P145" s="92"/>
      <c r="Q145" s="92"/>
      <c r="R145" s="92"/>
      <c r="S145" s="92"/>
      <c r="T145" s="93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T145" s="18" t="s">
        <v>1907</v>
      </c>
      <c r="AU145" s="18" t="s">
        <v>82</v>
      </c>
    </row>
    <row r="146" s="14" customFormat="1">
      <c r="A146" s="14"/>
      <c r="B146" s="259"/>
      <c r="C146" s="260"/>
      <c r="D146" s="242" t="s">
        <v>200</v>
      </c>
      <c r="E146" s="261" t="s">
        <v>1</v>
      </c>
      <c r="F146" s="262" t="s">
        <v>272</v>
      </c>
      <c r="G146" s="260"/>
      <c r="H146" s="263">
        <v>12</v>
      </c>
      <c r="I146" s="264"/>
      <c r="J146" s="260"/>
      <c r="K146" s="260"/>
      <c r="L146" s="265"/>
      <c r="M146" s="266"/>
      <c r="N146" s="267"/>
      <c r="O146" s="267"/>
      <c r="P146" s="267"/>
      <c r="Q146" s="267"/>
      <c r="R146" s="267"/>
      <c r="S146" s="267"/>
      <c r="T146" s="268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T146" s="269" t="s">
        <v>200</v>
      </c>
      <c r="AU146" s="269" t="s">
        <v>82</v>
      </c>
      <c r="AV146" s="14" t="s">
        <v>82</v>
      </c>
      <c r="AW146" s="14" t="s">
        <v>30</v>
      </c>
      <c r="AX146" s="14" t="s">
        <v>73</v>
      </c>
      <c r="AY146" s="269" t="s">
        <v>189</v>
      </c>
    </row>
    <row r="147" s="14" customFormat="1">
      <c r="A147" s="14"/>
      <c r="B147" s="259"/>
      <c r="C147" s="260"/>
      <c r="D147" s="242" t="s">
        <v>200</v>
      </c>
      <c r="E147" s="261" t="s">
        <v>1</v>
      </c>
      <c r="F147" s="262" t="s">
        <v>6667</v>
      </c>
      <c r="G147" s="260"/>
      <c r="H147" s="263">
        <v>66</v>
      </c>
      <c r="I147" s="264"/>
      <c r="J147" s="260"/>
      <c r="K147" s="260"/>
      <c r="L147" s="265"/>
      <c r="M147" s="266"/>
      <c r="N147" s="267"/>
      <c r="O147" s="267"/>
      <c r="P147" s="267"/>
      <c r="Q147" s="267"/>
      <c r="R147" s="267"/>
      <c r="S147" s="267"/>
      <c r="T147" s="268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T147" s="269" t="s">
        <v>200</v>
      </c>
      <c r="AU147" s="269" t="s">
        <v>82</v>
      </c>
      <c r="AV147" s="14" t="s">
        <v>82</v>
      </c>
      <c r="AW147" s="14" t="s">
        <v>30</v>
      </c>
      <c r="AX147" s="14" t="s">
        <v>73</v>
      </c>
      <c r="AY147" s="269" t="s">
        <v>189</v>
      </c>
    </row>
    <row r="148" s="15" customFormat="1">
      <c r="A148" s="15"/>
      <c r="B148" s="270"/>
      <c r="C148" s="271"/>
      <c r="D148" s="242" t="s">
        <v>200</v>
      </c>
      <c r="E148" s="272" t="s">
        <v>1</v>
      </c>
      <c r="F148" s="273" t="s">
        <v>207</v>
      </c>
      <c r="G148" s="271"/>
      <c r="H148" s="274">
        <v>78</v>
      </c>
      <c r="I148" s="275"/>
      <c r="J148" s="271"/>
      <c r="K148" s="271"/>
      <c r="L148" s="276"/>
      <c r="M148" s="277"/>
      <c r="N148" s="278"/>
      <c r="O148" s="278"/>
      <c r="P148" s="278"/>
      <c r="Q148" s="278"/>
      <c r="R148" s="278"/>
      <c r="S148" s="278"/>
      <c r="T148" s="279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T148" s="280" t="s">
        <v>200</v>
      </c>
      <c r="AU148" s="280" t="s">
        <v>82</v>
      </c>
      <c r="AV148" s="15" t="s">
        <v>195</v>
      </c>
      <c r="AW148" s="15" t="s">
        <v>30</v>
      </c>
      <c r="AX148" s="15" t="s">
        <v>80</v>
      </c>
      <c r="AY148" s="280" t="s">
        <v>189</v>
      </c>
    </row>
    <row r="149" s="2" customFormat="1" ht="24.15" customHeight="1">
      <c r="A149" s="39"/>
      <c r="B149" s="40"/>
      <c r="C149" s="228" t="s">
        <v>214</v>
      </c>
      <c r="D149" s="228" t="s">
        <v>191</v>
      </c>
      <c r="E149" s="229" t="s">
        <v>6668</v>
      </c>
      <c r="F149" s="230" t="s">
        <v>6669</v>
      </c>
      <c r="G149" s="231" t="s">
        <v>301</v>
      </c>
      <c r="H149" s="232">
        <v>120</v>
      </c>
      <c r="I149" s="233"/>
      <c r="J149" s="234">
        <f>ROUND(I149*H149,2)</f>
        <v>0</v>
      </c>
      <c r="K149" s="235"/>
      <c r="L149" s="45"/>
      <c r="M149" s="236" t="s">
        <v>1</v>
      </c>
      <c r="N149" s="237" t="s">
        <v>38</v>
      </c>
      <c r="O149" s="92"/>
      <c r="P149" s="238">
        <f>O149*H149</f>
        <v>0</v>
      </c>
      <c r="Q149" s="238">
        <v>0</v>
      </c>
      <c r="R149" s="238">
        <f>Q149*H149</f>
        <v>0</v>
      </c>
      <c r="S149" s="238">
        <v>0.57999999999999996</v>
      </c>
      <c r="T149" s="239">
        <f>S149*H149</f>
        <v>69.599999999999994</v>
      </c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R149" s="240" t="s">
        <v>195</v>
      </c>
      <c r="AT149" s="240" t="s">
        <v>191</v>
      </c>
      <c r="AU149" s="240" t="s">
        <v>82</v>
      </c>
      <c r="AY149" s="18" t="s">
        <v>189</v>
      </c>
      <c r="BE149" s="241">
        <f>IF(N149="základní",J149,0)</f>
        <v>0</v>
      </c>
      <c r="BF149" s="241">
        <f>IF(N149="snížená",J149,0)</f>
        <v>0</v>
      </c>
      <c r="BG149" s="241">
        <f>IF(N149="zákl. přenesená",J149,0)</f>
        <v>0</v>
      </c>
      <c r="BH149" s="241">
        <f>IF(N149="sníž. přenesená",J149,0)</f>
        <v>0</v>
      </c>
      <c r="BI149" s="241">
        <f>IF(N149="nulová",J149,0)</f>
        <v>0</v>
      </c>
      <c r="BJ149" s="18" t="s">
        <v>80</v>
      </c>
      <c r="BK149" s="241">
        <f>ROUND(I149*H149,2)</f>
        <v>0</v>
      </c>
      <c r="BL149" s="18" t="s">
        <v>195</v>
      </c>
      <c r="BM149" s="240" t="s">
        <v>6670</v>
      </c>
    </row>
    <row r="150" s="2" customFormat="1">
      <c r="A150" s="39"/>
      <c r="B150" s="40"/>
      <c r="C150" s="41"/>
      <c r="D150" s="242" t="s">
        <v>197</v>
      </c>
      <c r="E150" s="41"/>
      <c r="F150" s="243" t="s">
        <v>6669</v>
      </c>
      <c r="G150" s="41"/>
      <c r="H150" s="41"/>
      <c r="I150" s="244"/>
      <c r="J150" s="41"/>
      <c r="K150" s="41"/>
      <c r="L150" s="45"/>
      <c r="M150" s="245"/>
      <c r="N150" s="246"/>
      <c r="O150" s="92"/>
      <c r="P150" s="92"/>
      <c r="Q150" s="92"/>
      <c r="R150" s="92"/>
      <c r="S150" s="92"/>
      <c r="T150" s="93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T150" s="18" t="s">
        <v>197</v>
      </c>
      <c r="AU150" s="18" t="s">
        <v>82</v>
      </c>
    </row>
    <row r="151" s="2" customFormat="1">
      <c r="A151" s="39"/>
      <c r="B151" s="40"/>
      <c r="C151" s="41"/>
      <c r="D151" s="247" t="s">
        <v>198</v>
      </c>
      <c r="E151" s="41"/>
      <c r="F151" s="248" t="s">
        <v>6671</v>
      </c>
      <c r="G151" s="41"/>
      <c r="H151" s="41"/>
      <c r="I151" s="244"/>
      <c r="J151" s="41"/>
      <c r="K151" s="41"/>
      <c r="L151" s="45"/>
      <c r="M151" s="245"/>
      <c r="N151" s="246"/>
      <c r="O151" s="92"/>
      <c r="P151" s="92"/>
      <c r="Q151" s="92"/>
      <c r="R151" s="92"/>
      <c r="S151" s="92"/>
      <c r="T151" s="93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T151" s="18" t="s">
        <v>198</v>
      </c>
      <c r="AU151" s="18" t="s">
        <v>82</v>
      </c>
    </row>
    <row r="152" s="2" customFormat="1">
      <c r="A152" s="39"/>
      <c r="B152" s="40"/>
      <c r="C152" s="41"/>
      <c r="D152" s="242" t="s">
        <v>1907</v>
      </c>
      <c r="E152" s="41"/>
      <c r="F152" s="303" t="s">
        <v>6659</v>
      </c>
      <c r="G152" s="41"/>
      <c r="H152" s="41"/>
      <c r="I152" s="244"/>
      <c r="J152" s="41"/>
      <c r="K152" s="41"/>
      <c r="L152" s="45"/>
      <c r="M152" s="245"/>
      <c r="N152" s="246"/>
      <c r="O152" s="92"/>
      <c r="P152" s="92"/>
      <c r="Q152" s="92"/>
      <c r="R152" s="92"/>
      <c r="S152" s="92"/>
      <c r="T152" s="93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T152" s="18" t="s">
        <v>1907</v>
      </c>
      <c r="AU152" s="18" t="s">
        <v>82</v>
      </c>
    </row>
    <row r="153" s="14" customFormat="1">
      <c r="A153" s="14"/>
      <c r="B153" s="259"/>
      <c r="C153" s="260"/>
      <c r="D153" s="242" t="s">
        <v>200</v>
      </c>
      <c r="E153" s="261" t="s">
        <v>1</v>
      </c>
      <c r="F153" s="262" t="s">
        <v>6672</v>
      </c>
      <c r="G153" s="260"/>
      <c r="H153" s="263">
        <v>120</v>
      </c>
      <c r="I153" s="264"/>
      <c r="J153" s="260"/>
      <c r="K153" s="260"/>
      <c r="L153" s="265"/>
      <c r="M153" s="266"/>
      <c r="N153" s="267"/>
      <c r="O153" s="267"/>
      <c r="P153" s="267"/>
      <c r="Q153" s="267"/>
      <c r="R153" s="267"/>
      <c r="S153" s="267"/>
      <c r="T153" s="268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T153" s="269" t="s">
        <v>200</v>
      </c>
      <c r="AU153" s="269" t="s">
        <v>82</v>
      </c>
      <c r="AV153" s="14" t="s">
        <v>82</v>
      </c>
      <c r="AW153" s="14" t="s">
        <v>30</v>
      </c>
      <c r="AX153" s="14" t="s">
        <v>80</v>
      </c>
      <c r="AY153" s="269" t="s">
        <v>189</v>
      </c>
    </row>
    <row r="154" s="2" customFormat="1" ht="24.15" customHeight="1">
      <c r="A154" s="39"/>
      <c r="B154" s="40"/>
      <c r="C154" s="228" t="s">
        <v>195</v>
      </c>
      <c r="D154" s="228" t="s">
        <v>191</v>
      </c>
      <c r="E154" s="229" t="s">
        <v>6673</v>
      </c>
      <c r="F154" s="230" t="s">
        <v>6674</v>
      </c>
      <c r="G154" s="231" t="s">
        <v>301</v>
      </c>
      <c r="H154" s="232">
        <v>218</v>
      </c>
      <c r="I154" s="233"/>
      <c r="J154" s="234">
        <f>ROUND(I154*H154,2)</f>
        <v>0</v>
      </c>
      <c r="K154" s="235"/>
      <c r="L154" s="45"/>
      <c r="M154" s="236" t="s">
        <v>1</v>
      </c>
      <c r="N154" s="237" t="s">
        <v>38</v>
      </c>
      <c r="O154" s="92"/>
      <c r="P154" s="238">
        <f>O154*H154</f>
        <v>0</v>
      </c>
      <c r="Q154" s="238">
        <v>0</v>
      </c>
      <c r="R154" s="238">
        <f>Q154*H154</f>
        <v>0</v>
      </c>
      <c r="S154" s="238">
        <v>0.44</v>
      </c>
      <c r="T154" s="239">
        <f>S154*H154</f>
        <v>95.920000000000002</v>
      </c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R154" s="240" t="s">
        <v>195</v>
      </c>
      <c r="AT154" s="240" t="s">
        <v>191</v>
      </c>
      <c r="AU154" s="240" t="s">
        <v>82</v>
      </c>
      <c r="AY154" s="18" t="s">
        <v>189</v>
      </c>
      <c r="BE154" s="241">
        <f>IF(N154="základní",J154,0)</f>
        <v>0</v>
      </c>
      <c r="BF154" s="241">
        <f>IF(N154="snížená",J154,0)</f>
        <v>0</v>
      </c>
      <c r="BG154" s="241">
        <f>IF(N154="zákl. přenesená",J154,0)</f>
        <v>0</v>
      </c>
      <c r="BH154" s="241">
        <f>IF(N154="sníž. přenesená",J154,0)</f>
        <v>0</v>
      </c>
      <c r="BI154" s="241">
        <f>IF(N154="nulová",J154,0)</f>
        <v>0</v>
      </c>
      <c r="BJ154" s="18" t="s">
        <v>80</v>
      </c>
      <c r="BK154" s="241">
        <f>ROUND(I154*H154,2)</f>
        <v>0</v>
      </c>
      <c r="BL154" s="18" t="s">
        <v>195</v>
      </c>
      <c r="BM154" s="240" t="s">
        <v>6675</v>
      </c>
    </row>
    <row r="155" s="2" customFormat="1">
      <c r="A155" s="39"/>
      <c r="B155" s="40"/>
      <c r="C155" s="41"/>
      <c r="D155" s="242" t="s">
        <v>197</v>
      </c>
      <c r="E155" s="41"/>
      <c r="F155" s="243" t="s">
        <v>6674</v>
      </c>
      <c r="G155" s="41"/>
      <c r="H155" s="41"/>
      <c r="I155" s="244"/>
      <c r="J155" s="41"/>
      <c r="K155" s="41"/>
      <c r="L155" s="45"/>
      <c r="M155" s="245"/>
      <c r="N155" s="246"/>
      <c r="O155" s="92"/>
      <c r="P155" s="92"/>
      <c r="Q155" s="92"/>
      <c r="R155" s="92"/>
      <c r="S155" s="92"/>
      <c r="T155" s="93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T155" s="18" t="s">
        <v>197</v>
      </c>
      <c r="AU155" s="18" t="s">
        <v>82</v>
      </c>
    </row>
    <row r="156" s="2" customFormat="1">
      <c r="A156" s="39"/>
      <c r="B156" s="40"/>
      <c r="C156" s="41"/>
      <c r="D156" s="247" t="s">
        <v>198</v>
      </c>
      <c r="E156" s="41"/>
      <c r="F156" s="248" t="s">
        <v>6676</v>
      </c>
      <c r="G156" s="41"/>
      <c r="H156" s="41"/>
      <c r="I156" s="244"/>
      <c r="J156" s="41"/>
      <c r="K156" s="41"/>
      <c r="L156" s="45"/>
      <c r="M156" s="245"/>
      <c r="N156" s="246"/>
      <c r="O156" s="92"/>
      <c r="P156" s="92"/>
      <c r="Q156" s="92"/>
      <c r="R156" s="92"/>
      <c r="S156" s="92"/>
      <c r="T156" s="93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T156" s="18" t="s">
        <v>198</v>
      </c>
      <c r="AU156" s="18" t="s">
        <v>82</v>
      </c>
    </row>
    <row r="157" s="2" customFormat="1">
      <c r="A157" s="39"/>
      <c r="B157" s="40"/>
      <c r="C157" s="41"/>
      <c r="D157" s="242" t="s">
        <v>1907</v>
      </c>
      <c r="E157" s="41"/>
      <c r="F157" s="303" t="s">
        <v>6659</v>
      </c>
      <c r="G157" s="41"/>
      <c r="H157" s="41"/>
      <c r="I157" s="244"/>
      <c r="J157" s="41"/>
      <c r="K157" s="41"/>
      <c r="L157" s="45"/>
      <c r="M157" s="245"/>
      <c r="N157" s="246"/>
      <c r="O157" s="92"/>
      <c r="P157" s="92"/>
      <c r="Q157" s="92"/>
      <c r="R157" s="92"/>
      <c r="S157" s="92"/>
      <c r="T157" s="93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T157" s="18" t="s">
        <v>1907</v>
      </c>
      <c r="AU157" s="18" t="s">
        <v>82</v>
      </c>
    </row>
    <row r="158" s="14" customFormat="1">
      <c r="A158" s="14"/>
      <c r="B158" s="259"/>
      <c r="C158" s="260"/>
      <c r="D158" s="242" t="s">
        <v>200</v>
      </c>
      <c r="E158" s="261" t="s">
        <v>1</v>
      </c>
      <c r="F158" s="262" t="s">
        <v>6677</v>
      </c>
      <c r="G158" s="260"/>
      <c r="H158" s="263">
        <v>218</v>
      </c>
      <c r="I158" s="264"/>
      <c r="J158" s="260"/>
      <c r="K158" s="260"/>
      <c r="L158" s="265"/>
      <c r="M158" s="266"/>
      <c r="N158" s="267"/>
      <c r="O158" s="267"/>
      <c r="P158" s="267"/>
      <c r="Q158" s="267"/>
      <c r="R158" s="267"/>
      <c r="S158" s="267"/>
      <c r="T158" s="268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T158" s="269" t="s">
        <v>200</v>
      </c>
      <c r="AU158" s="269" t="s">
        <v>82</v>
      </c>
      <c r="AV158" s="14" t="s">
        <v>82</v>
      </c>
      <c r="AW158" s="14" t="s">
        <v>30</v>
      </c>
      <c r="AX158" s="14" t="s">
        <v>80</v>
      </c>
      <c r="AY158" s="269" t="s">
        <v>189</v>
      </c>
    </row>
    <row r="159" s="2" customFormat="1" ht="24.15" customHeight="1">
      <c r="A159" s="39"/>
      <c r="B159" s="40"/>
      <c r="C159" s="228" t="s">
        <v>226</v>
      </c>
      <c r="D159" s="228" t="s">
        <v>191</v>
      </c>
      <c r="E159" s="229" t="s">
        <v>6678</v>
      </c>
      <c r="F159" s="230" t="s">
        <v>6679</v>
      </c>
      <c r="G159" s="231" t="s">
        <v>301</v>
      </c>
      <c r="H159" s="232">
        <v>20</v>
      </c>
      <c r="I159" s="233"/>
      <c r="J159" s="234">
        <f>ROUND(I159*H159,2)</f>
        <v>0</v>
      </c>
      <c r="K159" s="235"/>
      <c r="L159" s="45"/>
      <c r="M159" s="236" t="s">
        <v>1</v>
      </c>
      <c r="N159" s="237" t="s">
        <v>38</v>
      </c>
      <c r="O159" s="92"/>
      <c r="P159" s="238">
        <f>O159*H159</f>
        <v>0</v>
      </c>
      <c r="Q159" s="238">
        <v>0</v>
      </c>
      <c r="R159" s="238">
        <f>Q159*H159</f>
        <v>0</v>
      </c>
      <c r="S159" s="238">
        <v>0.17000000000000001</v>
      </c>
      <c r="T159" s="239">
        <f>S159*H159</f>
        <v>3.4000000000000004</v>
      </c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R159" s="240" t="s">
        <v>195</v>
      </c>
      <c r="AT159" s="240" t="s">
        <v>191</v>
      </c>
      <c r="AU159" s="240" t="s">
        <v>82</v>
      </c>
      <c r="AY159" s="18" t="s">
        <v>189</v>
      </c>
      <c r="BE159" s="241">
        <f>IF(N159="základní",J159,0)</f>
        <v>0</v>
      </c>
      <c r="BF159" s="241">
        <f>IF(N159="snížená",J159,0)</f>
        <v>0</v>
      </c>
      <c r="BG159" s="241">
        <f>IF(N159="zákl. přenesená",J159,0)</f>
        <v>0</v>
      </c>
      <c r="BH159" s="241">
        <f>IF(N159="sníž. přenesená",J159,0)</f>
        <v>0</v>
      </c>
      <c r="BI159" s="241">
        <f>IF(N159="nulová",J159,0)</f>
        <v>0</v>
      </c>
      <c r="BJ159" s="18" t="s">
        <v>80</v>
      </c>
      <c r="BK159" s="241">
        <f>ROUND(I159*H159,2)</f>
        <v>0</v>
      </c>
      <c r="BL159" s="18" t="s">
        <v>195</v>
      </c>
      <c r="BM159" s="240" t="s">
        <v>6680</v>
      </c>
    </row>
    <row r="160" s="2" customFormat="1">
      <c r="A160" s="39"/>
      <c r="B160" s="40"/>
      <c r="C160" s="41"/>
      <c r="D160" s="242" t="s">
        <v>197</v>
      </c>
      <c r="E160" s="41"/>
      <c r="F160" s="243" t="s">
        <v>6679</v>
      </c>
      <c r="G160" s="41"/>
      <c r="H160" s="41"/>
      <c r="I160" s="244"/>
      <c r="J160" s="41"/>
      <c r="K160" s="41"/>
      <c r="L160" s="45"/>
      <c r="M160" s="245"/>
      <c r="N160" s="246"/>
      <c r="O160" s="92"/>
      <c r="P160" s="92"/>
      <c r="Q160" s="92"/>
      <c r="R160" s="92"/>
      <c r="S160" s="92"/>
      <c r="T160" s="93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T160" s="18" t="s">
        <v>197</v>
      </c>
      <c r="AU160" s="18" t="s">
        <v>82</v>
      </c>
    </row>
    <row r="161" s="2" customFormat="1">
      <c r="A161" s="39"/>
      <c r="B161" s="40"/>
      <c r="C161" s="41"/>
      <c r="D161" s="247" t="s">
        <v>198</v>
      </c>
      <c r="E161" s="41"/>
      <c r="F161" s="248" t="s">
        <v>6681</v>
      </c>
      <c r="G161" s="41"/>
      <c r="H161" s="41"/>
      <c r="I161" s="244"/>
      <c r="J161" s="41"/>
      <c r="K161" s="41"/>
      <c r="L161" s="45"/>
      <c r="M161" s="245"/>
      <c r="N161" s="246"/>
      <c r="O161" s="92"/>
      <c r="P161" s="92"/>
      <c r="Q161" s="92"/>
      <c r="R161" s="92"/>
      <c r="S161" s="92"/>
      <c r="T161" s="93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T161" s="18" t="s">
        <v>198</v>
      </c>
      <c r="AU161" s="18" t="s">
        <v>82</v>
      </c>
    </row>
    <row r="162" s="2" customFormat="1">
      <c r="A162" s="39"/>
      <c r="B162" s="40"/>
      <c r="C162" s="41"/>
      <c r="D162" s="242" t="s">
        <v>1907</v>
      </c>
      <c r="E162" s="41"/>
      <c r="F162" s="303" t="s">
        <v>6659</v>
      </c>
      <c r="G162" s="41"/>
      <c r="H162" s="41"/>
      <c r="I162" s="244"/>
      <c r="J162" s="41"/>
      <c r="K162" s="41"/>
      <c r="L162" s="45"/>
      <c r="M162" s="245"/>
      <c r="N162" s="246"/>
      <c r="O162" s="92"/>
      <c r="P162" s="92"/>
      <c r="Q162" s="92"/>
      <c r="R162" s="92"/>
      <c r="S162" s="92"/>
      <c r="T162" s="93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T162" s="18" t="s">
        <v>1907</v>
      </c>
      <c r="AU162" s="18" t="s">
        <v>82</v>
      </c>
    </row>
    <row r="163" s="14" customFormat="1">
      <c r="A163" s="14"/>
      <c r="B163" s="259"/>
      <c r="C163" s="260"/>
      <c r="D163" s="242" t="s">
        <v>200</v>
      </c>
      <c r="E163" s="261" t="s">
        <v>1</v>
      </c>
      <c r="F163" s="262" t="s">
        <v>6682</v>
      </c>
      <c r="G163" s="260"/>
      <c r="H163" s="263">
        <v>20</v>
      </c>
      <c r="I163" s="264"/>
      <c r="J163" s="260"/>
      <c r="K163" s="260"/>
      <c r="L163" s="265"/>
      <c r="M163" s="266"/>
      <c r="N163" s="267"/>
      <c r="O163" s="267"/>
      <c r="P163" s="267"/>
      <c r="Q163" s="267"/>
      <c r="R163" s="267"/>
      <c r="S163" s="267"/>
      <c r="T163" s="268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T163" s="269" t="s">
        <v>200</v>
      </c>
      <c r="AU163" s="269" t="s">
        <v>82</v>
      </c>
      <c r="AV163" s="14" t="s">
        <v>82</v>
      </c>
      <c r="AW163" s="14" t="s">
        <v>30</v>
      </c>
      <c r="AX163" s="14" t="s">
        <v>80</v>
      </c>
      <c r="AY163" s="269" t="s">
        <v>189</v>
      </c>
    </row>
    <row r="164" s="2" customFormat="1" ht="24.15" customHeight="1">
      <c r="A164" s="39"/>
      <c r="B164" s="40"/>
      <c r="C164" s="228" t="s">
        <v>231</v>
      </c>
      <c r="D164" s="228" t="s">
        <v>191</v>
      </c>
      <c r="E164" s="229" t="s">
        <v>6683</v>
      </c>
      <c r="F164" s="230" t="s">
        <v>6684</v>
      </c>
      <c r="G164" s="231" t="s">
        <v>301</v>
      </c>
      <c r="H164" s="232">
        <v>12</v>
      </c>
      <c r="I164" s="233"/>
      <c r="J164" s="234">
        <f>ROUND(I164*H164,2)</f>
        <v>0</v>
      </c>
      <c r="K164" s="235"/>
      <c r="L164" s="45"/>
      <c r="M164" s="236" t="s">
        <v>1</v>
      </c>
      <c r="N164" s="237" t="s">
        <v>38</v>
      </c>
      <c r="O164" s="92"/>
      <c r="P164" s="238">
        <f>O164*H164</f>
        <v>0</v>
      </c>
      <c r="Q164" s="238">
        <v>0</v>
      </c>
      <c r="R164" s="238">
        <f>Q164*H164</f>
        <v>0</v>
      </c>
      <c r="S164" s="238">
        <v>0.28999999999999998</v>
      </c>
      <c r="T164" s="239">
        <f>S164*H164</f>
        <v>3.4799999999999995</v>
      </c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R164" s="240" t="s">
        <v>195</v>
      </c>
      <c r="AT164" s="240" t="s">
        <v>191</v>
      </c>
      <c r="AU164" s="240" t="s">
        <v>82</v>
      </c>
      <c r="AY164" s="18" t="s">
        <v>189</v>
      </c>
      <c r="BE164" s="241">
        <f>IF(N164="základní",J164,0)</f>
        <v>0</v>
      </c>
      <c r="BF164" s="241">
        <f>IF(N164="snížená",J164,0)</f>
        <v>0</v>
      </c>
      <c r="BG164" s="241">
        <f>IF(N164="zákl. přenesená",J164,0)</f>
        <v>0</v>
      </c>
      <c r="BH164" s="241">
        <f>IF(N164="sníž. přenesená",J164,0)</f>
        <v>0</v>
      </c>
      <c r="BI164" s="241">
        <f>IF(N164="nulová",J164,0)</f>
        <v>0</v>
      </c>
      <c r="BJ164" s="18" t="s">
        <v>80</v>
      </c>
      <c r="BK164" s="241">
        <f>ROUND(I164*H164,2)</f>
        <v>0</v>
      </c>
      <c r="BL164" s="18" t="s">
        <v>195</v>
      </c>
      <c r="BM164" s="240" t="s">
        <v>6685</v>
      </c>
    </row>
    <row r="165" s="2" customFormat="1">
      <c r="A165" s="39"/>
      <c r="B165" s="40"/>
      <c r="C165" s="41"/>
      <c r="D165" s="242" t="s">
        <v>197</v>
      </c>
      <c r="E165" s="41"/>
      <c r="F165" s="243" t="s">
        <v>6684</v>
      </c>
      <c r="G165" s="41"/>
      <c r="H165" s="41"/>
      <c r="I165" s="244"/>
      <c r="J165" s="41"/>
      <c r="K165" s="41"/>
      <c r="L165" s="45"/>
      <c r="M165" s="245"/>
      <c r="N165" s="246"/>
      <c r="O165" s="92"/>
      <c r="P165" s="92"/>
      <c r="Q165" s="92"/>
      <c r="R165" s="92"/>
      <c r="S165" s="92"/>
      <c r="T165" s="93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T165" s="18" t="s">
        <v>197</v>
      </c>
      <c r="AU165" s="18" t="s">
        <v>82</v>
      </c>
    </row>
    <row r="166" s="2" customFormat="1">
      <c r="A166" s="39"/>
      <c r="B166" s="40"/>
      <c r="C166" s="41"/>
      <c r="D166" s="247" t="s">
        <v>198</v>
      </c>
      <c r="E166" s="41"/>
      <c r="F166" s="248" t="s">
        <v>6686</v>
      </c>
      <c r="G166" s="41"/>
      <c r="H166" s="41"/>
      <c r="I166" s="244"/>
      <c r="J166" s="41"/>
      <c r="K166" s="41"/>
      <c r="L166" s="45"/>
      <c r="M166" s="245"/>
      <c r="N166" s="246"/>
      <c r="O166" s="92"/>
      <c r="P166" s="92"/>
      <c r="Q166" s="92"/>
      <c r="R166" s="92"/>
      <c r="S166" s="92"/>
      <c r="T166" s="93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T166" s="18" t="s">
        <v>198</v>
      </c>
      <c r="AU166" s="18" t="s">
        <v>82</v>
      </c>
    </row>
    <row r="167" s="2" customFormat="1">
      <c r="A167" s="39"/>
      <c r="B167" s="40"/>
      <c r="C167" s="41"/>
      <c r="D167" s="242" t="s">
        <v>1907</v>
      </c>
      <c r="E167" s="41"/>
      <c r="F167" s="303" t="s">
        <v>6659</v>
      </c>
      <c r="G167" s="41"/>
      <c r="H167" s="41"/>
      <c r="I167" s="244"/>
      <c r="J167" s="41"/>
      <c r="K167" s="41"/>
      <c r="L167" s="45"/>
      <c r="M167" s="245"/>
      <c r="N167" s="246"/>
      <c r="O167" s="92"/>
      <c r="P167" s="92"/>
      <c r="Q167" s="92"/>
      <c r="R167" s="92"/>
      <c r="S167" s="92"/>
      <c r="T167" s="93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T167" s="18" t="s">
        <v>1907</v>
      </c>
      <c r="AU167" s="18" t="s">
        <v>82</v>
      </c>
    </row>
    <row r="168" s="14" customFormat="1">
      <c r="A168" s="14"/>
      <c r="B168" s="259"/>
      <c r="C168" s="260"/>
      <c r="D168" s="242" t="s">
        <v>200</v>
      </c>
      <c r="E168" s="261" t="s">
        <v>1</v>
      </c>
      <c r="F168" s="262" t="s">
        <v>6687</v>
      </c>
      <c r="G168" s="260"/>
      <c r="H168" s="263">
        <v>12</v>
      </c>
      <c r="I168" s="264"/>
      <c r="J168" s="260"/>
      <c r="K168" s="260"/>
      <c r="L168" s="265"/>
      <c r="M168" s="266"/>
      <c r="N168" s="267"/>
      <c r="O168" s="267"/>
      <c r="P168" s="267"/>
      <c r="Q168" s="267"/>
      <c r="R168" s="267"/>
      <c r="S168" s="267"/>
      <c r="T168" s="268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T168" s="269" t="s">
        <v>200</v>
      </c>
      <c r="AU168" s="269" t="s">
        <v>82</v>
      </c>
      <c r="AV168" s="14" t="s">
        <v>82</v>
      </c>
      <c r="AW168" s="14" t="s">
        <v>30</v>
      </c>
      <c r="AX168" s="14" t="s">
        <v>80</v>
      </c>
      <c r="AY168" s="269" t="s">
        <v>189</v>
      </c>
    </row>
    <row r="169" s="2" customFormat="1" ht="24.15" customHeight="1">
      <c r="A169" s="39"/>
      <c r="B169" s="40"/>
      <c r="C169" s="228" t="s">
        <v>241</v>
      </c>
      <c r="D169" s="228" t="s">
        <v>191</v>
      </c>
      <c r="E169" s="229" t="s">
        <v>6688</v>
      </c>
      <c r="F169" s="230" t="s">
        <v>6689</v>
      </c>
      <c r="G169" s="231" t="s">
        <v>301</v>
      </c>
      <c r="H169" s="232">
        <v>20</v>
      </c>
      <c r="I169" s="233"/>
      <c r="J169" s="234">
        <f>ROUND(I169*H169,2)</f>
        <v>0</v>
      </c>
      <c r="K169" s="235"/>
      <c r="L169" s="45"/>
      <c r="M169" s="236" t="s">
        <v>1</v>
      </c>
      <c r="N169" s="237" t="s">
        <v>38</v>
      </c>
      <c r="O169" s="92"/>
      <c r="P169" s="238">
        <f>O169*H169</f>
        <v>0</v>
      </c>
      <c r="Q169" s="238">
        <v>0</v>
      </c>
      <c r="R169" s="238">
        <f>Q169*H169</f>
        <v>0</v>
      </c>
      <c r="S169" s="238">
        <v>0.32500000000000001</v>
      </c>
      <c r="T169" s="239">
        <f>S169*H169</f>
        <v>6.5</v>
      </c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R169" s="240" t="s">
        <v>195</v>
      </c>
      <c r="AT169" s="240" t="s">
        <v>191</v>
      </c>
      <c r="AU169" s="240" t="s">
        <v>82</v>
      </c>
      <c r="AY169" s="18" t="s">
        <v>189</v>
      </c>
      <c r="BE169" s="241">
        <f>IF(N169="základní",J169,0)</f>
        <v>0</v>
      </c>
      <c r="BF169" s="241">
        <f>IF(N169="snížená",J169,0)</f>
        <v>0</v>
      </c>
      <c r="BG169" s="241">
        <f>IF(N169="zákl. přenesená",J169,0)</f>
        <v>0</v>
      </c>
      <c r="BH169" s="241">
        <f>IF(N169="sníž. přenesená",J169,0)</f>
        <v>0</v>
      </c>
      <c r="BI169" s="241">
        <f>IF(N169="nulová",J169,0)</f>
        <v>0</v>
      </c>
      <c r="BJ169" s="18" t="s">
        <v>80</v>
      </c>
      <c r="BK169" s="241">
        <f>ROUND(I169*H169,2)</f>
        <v>0</v>
      </c>
      <c r="BL169" s="18" t="s">
        <v>195</v>
      </c>
      <c r="BM169" s="240" t="s">
        <v>6690</v>
      </c>
    </row>
    <row r="170" s="2" customFormat="1">
      <c r="A170" s="39"/>
      <c r="B170" s="40"/>
      <c r="C170" s="41"/>
      <c r="D170" s="242" t="s">
        <v>197</v>
      </c>
      <c r="E170" s="41"/>
      <c r="F170" s="243" t="s">
        <v>6689</v>
      </c>
      <c r="G170" s="41"/>
      <c r="H170" s="41"/>
      <c r="I170" s="244"/>
      <c r="J170" s="41"/>
      <c r="K170" s="41"/>
      <c r="L170" s="45"/>
      <c r="M170" s="245"/>
      <c r="N170" s="246"/>
      <c r="O170" s="92"/>
      <c r="P170" s="92"/>
      <c r="Q170" s="92"/>
      <c r="R170" s="92"/>
      <c r="S170" s="92"/>
      <c r="T170" s="93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T170" s="18" t="s">
        <v>197</v>
      </c>
      <c r="AU170" s="18" t="s">
        <v>82</v>
      </c>
    </row>
    <row r="171" s="2" customFormat="1">
      <c r="A171" s="39"/>
      <c r="B171" s="40"/>
      <c r="C171" s="41"/>
      <c r="D171" s="247" t="s">
        <v>198</v>
      </c>
      <c r="E171" s="41"/>
      <c r="F171" s="248" t="s">
        <v>6691</v>
      </c>
      <c r="G171" s="41"/>
      <c r="H171" s="41"/>
      <c r="I171" s="244"/>
      <c r="J171" s="41"/>
      <c r="K171" s="41"/>
      <c r="L171" s="45"/>
      <c r="M171" s="245"/>
      <c r="N171" s="246"/>
      <c r="O171" s="92"/>
      <c r="P171" s="92"/>
      <c r="Q171" s="92"/>
      <c r="R171" s="92"/>
      <c r="S171" s="92"/>
      <c r="T171" s="93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T171" s="18" t="s">
        <v>198</v>
      </c>
      <c r="AU171" s="18" t="s">
        <v>82</v>
      </c>
    </row>
    <row r="172" s="2" customFormat="1">
      <c r="A172" s="39"/>
      <c r="B172" s="40"/>
      <c r="C172" s="41"/>
      <c r="D172" s="242" t="s">
        <v>1907</v>
      </c>
      <c r="E172" s="41"/>
      <c r="F172" s="303" t="s">
        <v>6659</v>
      </c>
      <c r="G172" s="41"/>
      <c r="H172" s="41"/>
      <c r="I172" s="244"/>
      <c r="J172" s="41"/>
      <c r="K172" s="41"/>
      <c r="L172" s="45"/>
      <c r="M172" s="245"/>
      <c r="N172" s="246"/>
      <c r="O172" s="92"/>
      <c r="P172" s="92"/>
      <c r="Q172" s="92"/>
      <c r="R172" s="92"/>
      <c r="S172" s="92"/>
      <c r="T172" s="93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T172" s="18" t="s">
        <v>1907</v>
      </c>
      <c r="AU172" s="18" t="s">
        <v>82</v>
      </c>
    </row>
    <row r="173" s="14" customFormat="1">
      <c r="A173" s="14"/>
      <c r="B173" s="259"/>
      <c r="C173" s="260"/>
      <c r="D173" s="242" t="s">
        <v>200</v>
      </c>
      <c r="E173" s="261" t="s">
        <v>1</v>
      </c>
      <c r="F173" s="262" t="s">
        <v>6692</v>
      </c>
      <c r="G173" s="260"/>
      <c r="H173" s="263">
        <v>20</v>
      </c>
      <c r="I173" s="264"/>
      <c r="J173" s="260"/>
      <c r="K173" s="260"/>
      <c r="L173" s="265"/>
      <c r="M173" s="266"/>
      <c r="N173" s="267"/>
      <c r="O173" s="267"/>
      <c r="P173" s="267"/>
      <c r="Q173" s="267"/>
      <c r="R173" s="267"/>
      <c r="S173" s="267"/>
      <c r="T173" s="268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T173" s="269" t="s">
        <v>200</v>
      </c>
      <c r="AU173" s="269" t="s">
        <v>82</v>
      </c>
      <c r="AV173" s="14" t="s">
        <v>82</v>
      </c>
      <c r="AW173" s="14" t="s">
        <v>30</v>
      </c>
      <c r="AX173" s="14" t="s">
        <v>80</v>
      </c>
      <c r="AY173" s="269" t="s">
        <v>189</v>
      </c>
    </row>
    <row r="174" s="2" customFormat="1" ht="16.5" customHeight="1">
      <c r="A174" s="39"/>
      <c r="B174" s="40"/>
      <c r="C174" s="228" t="s">
        <v>247</v>
      </c>
      <c r="D174" s="228" t="s">
        <v>191</v>
      </c>
      <c r="E174" s="229" t="s">
        <v>6693</v>
      </c>
      <c r="F174" s="230" t="s">
        <v>6694</v>
      </c>
      <c r="G174" s="231" t="s">
        <v>466</v>
      </c>
      <c r="H174" s="232">
        <v>50</v>
      </c>
      <c r="I174" s="233"/>
      <c r="J174" s="234">
        <f>ROUND(I174*H174,2)</f>
        <v>0</v>
      </c>
      <c r="K174" s="235"/>
      <c r="L174" s="45"/>
      <c r="M174" s="236" t="s">
        <v>1</v>
      </c>
      <c r="N174" s="237" t="s">
        <v>38</v>
      </c>
      <c r="O174" s="92"/>
      <c r="P174" s="238">
        <f>O174*H174</f>
        <v>0</v>
      </c>
      <c r="Q174" s="238">
        <v>0</v>
      </c>
      <c r="R174" s="238">
        <f>Q174*H174</f>
        <v>0</v>
      </c>
      <c r="S174" s="238">
        <v>0.20499999999999999</v>
      </c>
      <c r="T174" s="239">
        <f>S174*H174</f>
        <v>10.25</v>
      </c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R174" s="240" t="s">
        <v>195</v>
      </c>
      <c r="AT174" s="240" t="s">
        <v>191</v>
      </c>
      <c r="AU174" s="240" t="s">
        <v>82</v>
      </c>
      <c r="AY174" s="18" t="s">
        <v>189</v>
      </c>
      <c r="BE174" s="241">
        <f>IF(N174="základní",J174,0)</f>
        <v>0</v>
      </c>
      <c r="BF174" s="241">
        <f>IF(N174="snížená",J174,0)</f>
        <v>0</v>
      </c>
      <c r="BG174" s="241">
        <f>IF(N174="zákl. přenesená",J174,0)</f>
        <v>0</v>
      </c>
      <c r="BH174" s="241">
        <f>IF(N174="sníž. přenesená",J174,0)</f>
        <v>0</v>
      </c>
      <c r="BI174" s="241">
        <f>IF(N174="nulová",J174,0)</f>
        <v>0</v>
      </c>
      <c r="BJ174" s="18" t="s">
        <v>80</v>
      </c>
      <c r="BK174" s="241">
        <f>ROUND(I174*H174,2)</f>
        <v>0</v>
      </c>
      <c r="BL174" s="18" t="s">
        <v>195</v>
      </c>
      <c r="BM174" s="240" t="s">
        <v>6695</v>
      </c>
    </row>
    <row r="175" s="2" customFormat="1">
      <c r="A175" s="39"/>
      <c r="B175" s="40"/>
      <c r="C175" s="41"/>
      <c r="D175" s="242" t="s">
        <v>197</v>
      </c>
      <c r="E175" s="41"/>
      <c r="F175" s="243" t="s">
        <v>6694</v>
      </c>
      <c r="G175" s="41"/>
      <c r="H175" s="41"/>
      <c r="I175" s="244"/>
      <c r="J175" s="41"/>
      <c r="K175" s="41"/>
      <c r="L175" s="45"/>
      <c r="M175" s="245"/>
      <c r="N175" s="246"/>
      <c r="O175" s="92"/>
      <c r="P175" s="92"/>
      <c r="Q175" s="92"/>
      <c r="R175" s="92"/>
      <c r="S175" s="92"/>
      <c r="T175" s="93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T175" s="18" t="s">
        <v>197</v>
      </c>
      <c r="AU175" s="18" t="s">
        <v>82</v>
      </c>
    </row>
    <row r="176" s="2" customFormat="1">
      <c r="A176" s="39"/>
      <c r="B176" s="40"/>
      <c r="C176" s="41"/>
      <c r="D176" s="247" t="s">
        <v>198</v>
      </c>
      <c r="E176" s="41"/>
      <c r="F176" s="248" t="s">
        <v>6696</v>
      </c>
      <c r="G176" s="41"/>
      <c r="H176" s="41"/>
      <c r="I176" s="244"/>
      <c r="J176" s="41"/>
      <c r="K176" s="41"/>
      <c r="L176" s="45"/>
      <c r="M176" s="245"/>
      <c r="N176" s="246"/>
      <c r="O176" s="92"/>
      <c r="P176" s="92"/>
      <c r="Q176" s="92"/>
      <c r="R176" s="92"/>
      <c r="S176" s="92"/>
      <c r="T176" s="93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T176" s="18" t="s">
        <v>198</v>
      </c>
      <c r="AU176" s="18" t="s">
        <v>82</v>
      </c>
    </row>
    <row r="177" s="2" customFormat="1">
      <c r="A177" s="39"/>
      <c r="B177" s="40"/>
      <c r="C177" s="41"/>
      <c r="D177" s="242" t="s">
        <v>1907</v>
      </c>
      <c r="E177" s="41"/>
      <c r="F177" s="303" t="s">
        <v>6659</v>
      </c>
      <c r="G177" s="41"/>
      <c r="H177" s="41"/>
      <c r="I177" s="244"/>
      <c r="J177" s="41"/>
      <c r="K177" s="41"/>
      <c r="L177" s="45"/>
      <c r="M177" s="245"/>
      <c r="N177" s="246"/>
      <c r="O177" s="92"/>
      <c r="P177" s="92"/>
      <c r="Q177" s="92"/>
      <c r="R177" s="92"/>
      <c r="S177" s="92"/>
      <c r="T177" s="93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T177" s="18" t="s">
        <v>1907</v>
      </c>
      <c r="AU177" s="18" t="s">
        <v>82</v>
      </c>
    </row>
    <row r="178" s="2" customFormat="1" ht="24.15" customHeight="1">
      <c r="A178" s="39"/>
      <c r="B178" s="40"/>
      <c r="C178" s="228" t="s">
        <v>253</v>
      </c>
      <c r="D178" s="228" t="s">
        <v>191</v>
      </c>
      <c r="E178" s="229" t="s">
        <v>6697</v>
      </c>
      <c r="F178" s="230" t="s">
        <v>6698</v>
      </c>
      <c r="G178" s="231" t="s">
        <v>301</v>
      </c>
      <c r="H178" s="232">
        <v>100</v>
      </c>
      <c r="I178" s="233"/>
      <c r="J178" s="234">
        <f>ROUND(I178*H178,2)</f>
        <v>0</v>
      </c>
      <c r="K178" s="235"/>
      <c r="L178" s="45"/>
      <c r="M178" s="236" t="s">
        <v>1</v>
      </c>
      <c r="N178" s="237" t="s">
        <v>38</v>
      </c>
      <c r="O178" s="92"/>
      <c r="P178" s="238">
        <f>O178*H178</f>
        <v>0</v>
      </c>
      <c r="Q178" s="238">
        <v>0</v>
      </c>
      <c r="R178" s="238">
        <f>Q178*H178</f>
        <v>0</v>
      </c>
      <c r="S178" s="238">
        <v>0</v>
      </c>
      <c r="T178" s="239">
        <f>S178*H178</f>
        <v>0</v>
      </c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R178" s="240" t="s">
        <v>195</v>
      </c>
      <c r="AT178" s="240" t="s">
        <v>191</v>
      </c>
      <c r="AU178" s="240" t="s">
        <v>82</v>
      </c>
      <c r="AY178" s="18" t="s">
        <v>189</v>
      </c>
      <c r="BE178" s="241">
        <f>IF(N178="základní",J178,0)</f>
        <v>0</v>
      </c>
      <c r="BF178" s="241">
        <f>IF(N178="snížená",J178,0)</f>
        <v>0</v>
      </c>
      <c r="BG178" s="241">
        <f>IF(N178="zákl. přenesená",J178,0)</f>
        <v>0</v>
      </c>
      <c r="BH178" s="241">
        <f>IF(N178="sníž. přenesená",J178,0)</f>
        <v>0</v>
      </c>
      <c r="BI178" s="241">
        <f>IF(N178="nulová",J178,0)</f>
        <v>0</v>
      </c>
      <c r="BJ178" s="18" t="s">
        <v>80</v>
      </c>
      <c r="BK178" s="241">
        <f>ROUND(I178*H178,2)</f>
        <v>0</v>
      </c>
      <c r="BL178" s="18" t="s">
        <v>195</v>
      </c>
      <c r="BM178" s="240" t="s">
        <v>6699</v>
      </c>
    </row>
    <row r="179" s="2" customFormat="1">
      <c r="A179" s="39"/>
      <c r="B179" s="40"/>
      <c r="C179" s="41"/>
      <c r="D179" s="242" t="s">
        <v>197</v>
      </c>
      <c r="E179" s="41"/>
      <c r="F179" s="243" t="s">
        <v>6698</v>
      </c>
      <c r="G179" s="41"/>
      <c r="H179" s="41"/>
      <c r="I179" s="244"/>
      <c r="J179" s="41"/>
      <c r="K179" s="41"/>
      <c r="L179" s="45"/>
      <c r="M179" s="245"/>
      <c r="N179" s="246"/>
      <c r="O179" s="92"/>
      <c r="P179" s="92"/>
      <c r="Q179" s="92"/>
      <c r="R179" s="92"/>
      <c r="S179" s="92"/>
      <c r="T179" s="93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T179" s="18" t="s">
        <v>197</v>
      </c>
      <c r="AU179" s="18" t="s">
        <v>82</v>
      </c>
    </row>
    <row r="180" s="2" customFormat="1">
      <c r="A180" s="39"/>
      <c r="B180" s="40"/>
      <c r="C180" s="41"/>
      <c r="D180" s="247" t="s">
        <v>198</v>
      </c>
      <c r="E180" s="41"/>
      <c r="F180" s="248" t="s">
        <v>6700</v>
      </c>
      <c r="G180" s="41"/>
      <c r="H180" s="41"/>
      <c r="I180" s="244"/>
      <c r="J180" s="41"/>
      <c r="K180" s="41"/>
      <c r="L180" s="45"/>
      <c r="M180" s="245"/>
      <c r="N180" s="246"/>
      <c r="O180" s="92"/>
      <c r="P180" s="92"/>
      <c r="Q180" s="92"/>
      <c r="R180" s="92"/>
      <c r="S180" s="92"/>
      <c r="T180" s="93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T180" s="18" t="s">
        <v>198</v>
      </c>
      <c r="AU180" s="18" t="s">
        <v>82</v>
      </c>
    </row>
    <row r="181" s="2" customFormat="1">
      <c r="A181" s="39"/>
      <c r="B181" s="40"/>
      <c r="C181" s="41"/>
      <c r="D181" s="242" t="s">
        <v>1907</v>
      </c>
      <c r="E181" s="41"/>
      <c r="F181" s="303" t="s">
        <v>6659</v>
      </c>
      <c r="G181" s="41"/>
      <c r="H181" s="41"/>
      <c r="I181" s="244"/>
      <c r="J181" s="41"/>
      <c r="K181" s="41"/>
      <c r="L181" s="45"/>
      <c r="M181" s="245"/>
      <c r="N181" s="246"/>
      <c r="O181" s="92"/>
      <c r="P181" s="92"/>
      <c r="Q181" s="92"/>
      <c r="R181" s="92"/>
      <c r="S181" s="92"/>
      <c r="T181" s="93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T181" s="18" t="s">
        <v>1907</v>
      </c>
      <c r="AU181" s="18" t="s">
        <v>82</v>
      </c>
    </row>
    <row r="182" s="14" customFormat="1">
      <c r="A182" s="14"/>
      <c r="B182" s="259"/>
      <c r="C182" s="260"/>
      <c r="D182" s="242" t="s">
        <v>200</v>
      </c>
      <c r="E182" s="261" t="s">
        <v>1</v>
      </c>
      <c r="F182" s="262" t="s">
        <v>6701</v>
      </c>
      <c r="G182" s="260"/>
      <c r="H182" s="263">
        <v>100</v>
      </c>
      <c r="I182" s="264"/>
      <c r="J182" s="260"/>
      <c r="K182" s="260"/>
      <c r="L182" s="265"/>
      <c r="M182" s="266"/>
      <c r="N182" s="267"/>
      <c r="O182" s="267"/>
      <c r="P182" s="267"/>
      <c r="Q182" s="267"/>
      <c r="R182" s="267"/>
      <c r="S182" s="267"/>
      <c r="T182" s="268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T182" s="269" t="s">
        <v>200</v>
      </c>
      <c r="AU182" s="269" t="s">
        <v>82</v>
      </c>
      <c r="AV182" s="14" t="s">
        <v>82</v>
      </c>
      <c r="AW182" s="14" t="s">
        <v>30</v>
      </c>
      <c r="AX182" s="14" t="s">
        <v>80</v>
      </c>
      <c r="AY182" s="269" t="s">
        <v>189</v>
      </c>
    </row>
    <row r="183" s="2" customFormat="1" ht="33" customHeight="1">
      <c r="A183" s="39"/>
      <c r="B183" s="40"/>
      <c r="C183" s="228" t="s">
        <v>261</v>
      </c>
      <c r="D183" s="228" t="s">
        <v>191</v>
      </c>
      <c r="E183" s="229" t="s">
        <v>6702</v>
      </c>
      <c r="F183" s="230" t="s">
        <v>6703</v>
      </c>
      <c r="G183" s="231" t="s">
        <v>194</v>
      </c>
      <c r="H183" s="232">
        <v>140.25</v>
      </c>
      <c r="I183" s="233"/>
      <c r="J183" s="234">
        <f>ROUND(I183*H183,2)</f>
        <v>0</v>
      </c>
      <c r="K183" s="235"/>
      <c r="L183" s="45"/>
      <c r="M183" s="236" t="s">
        <v>1</v>
      </c>
      <c r="N183" s="237" t="s">
        <v>38</v>
      </c>
      <c r="O183" s="92"/>
      <c r="P183" s="238">
        <f>O183*H183</f>
        <v>0</v>
      </c>
      <c r="Q183" s="238">
        <v>0</v>
      </c>
      <c r="R183" s="238">
        <f>Q183*H183</f>
        <v>0</v>
      </c>
      <c r="S183" s="238">
        <v>0</v>
      </c>
      <c r="T183" s="239">
        <f>S183*H183</f>
        <v>0</v>
      </c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R183" s="240" t="s">
        <v>195</v>
      </c>
      <c r="AT183" s="240" t="s">
        <v>191</v>
      </c>
      <c r="AU183" s="240" t="s">
        <v>82</v>
      </c>
      <c r="AY183" s="18" t="s">
        <v>189</v>
      </c>
      <c r="BE183" s="241">
        <f>IF(N183="základní",J183,0)</f>
        <v>0</v>
      </c>
      <c r="BF183" s="241">
        <f>IF(N183="snížená",J183,0)</f>
        <v>0</v>
      </c>
      <c r="BG183" s="241">
        <f>IF(N183="zákl. přenesená",J183,0)</f>
        <v>0</v>
      </c>
      <c r="BH183" s="241">
        <f>IF(N183="sníž. přenesená",J183,0)</f>
        <v>0</v>
      </c>
      <c r="BI183" s="241">
        <f>IF(N183="nulová",J183,0)</f>
        <v>0</v>
      </c>
      <c r="BJ183" s="18" t="s">
        <v>80</v>
      </c>
      <c r="BK183" s="241">
        <f>ROUND(I183*H183,2)</f>
        <v>0</v>
      </c>
      <c r="BL183" s="18" t="s">
        <v>195</v>
      </c>
      <c r="BM183" s="240" t="s">
        <v>6704</v>
      </c>
    </row>
    <row r="184" s="2" customFormat="1">
      <c r="A184" s="39"/>
      <c r="B184" s="40"/>
      <c r="C184" s="41"/>
      <c r="D184" s="242" t="s">
        <v>197</v>
      </c>
      <c r="E184" s="41"/>
      <c r="F184" s="243" t="s">
        <v>6703</v>
      </c>
      <c r="G184" s="41"/>
      <c r="H184" s="41"/>
      <c r="I184" s="244"/>
      <c r="J184" s="41"/>
      <c r="K184" s="41"/>
      <c r="L184" s="45"/>
      <c r="M184" s="245"/>
      <c r="N184" s="246"/>
      <c r="O184" s="92"/>
      <c r="P184" s="92"/>
      <c r="Q184" s="92"/>
      <c r="R184" s="92"/>
      <c r="S184" s="92"/>
      <c r="T184" s="93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T184" s="18" t="s">
        <v>197</v>
      </c>
      <c r="AU184" s="18" t="s">
        <v>82</v>
      </c>
    </row>
    <row r="185" s="2" customFormat="1">
      <c r="A185" s="39"/>
      <c r="B185" s="40"/>
      <c r="C185" s="41"/>
      <c r="D185" s="247" t="s">
        <v>198</v>
      </c>
      <c r="E185" s="41"/>
      <c r="F185" s="248" t="s">
        <v>6705</v>
      </c>
      <c r="G185" s="41"/>
      <c r="H185" s="41"/>
      <c r="I185" s="244"/>
      <c r="J185" s="41"/>
      <c r="K185" s="41"/>
      <c r="L185" s="45"/>
      <c r="M185" s="245"/>
      <c r="N185" s="246"/>
      <c r="O185" s="92"/>
      <c r="P185" s="92"/>
      <c r="Q185" s="92"/>
      <c r="R185" s="92"/>
      <c r="S185" s="92"/>
      <c r="T185" s="93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T185" s="18" t="s">
        <v>198</v>
      </c>
      <c r="AU185" s="18" t="s">
        <v>82</v>
      </c>
    </row>
    <row r="186" s="2" customFormat="1">
      <c r="A186" s="39"/>
      <c r="B186" s="40"/>
      <c r="C186" s="41"/>
      <c r="D186" s="242" t="s">
        <v>1907</v>
      </c>
      <c r="E186" s="41"/>
      <c r="F186" s="303" t="s">
        <v>6659</v>
      </c>
      <c r="G186" s="41"/>
      <c r="H186" s="41"/>
      <c r="I186" s="244"/>
      <c r="J186" s="41"/>
      <c r="K186" s="41"/>
      <c r="L186" s="45"/>
      <c r="M186" s="245"/>
      <c r="N186" s="246"/>
      <c r="O186" s="92"/>
      <c r="P186" s="92"/>
      <c r="Q186" s="92"/>
      <c r="R186" s="92"/>
      <c r="S186" s="92"/>
      <c r="T186" s="93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T186" s="18" t="s">
        <v>1907</v>
      </c>
      <c r="AU186" s="18" t="s">
        <v>82</v>
      </c>
    </row>
    <row r="187" s="14" customFormat="1">
      <c r="A187" s="14"/>
      <c r="B187" s="259"/>
      <c r="C187" s="260"/>
      <c r="D187" s="242" t="s">
        <v>200</v>
      </c>
      <c r="E187" s="261" t="s">
        <v>1</v>
      </c>
      <c r="F187" s="262" t="s">
        <v>6706</v>
      </c>
      <c r="G187" s="260"/>
      <c r="H187" s="263">
        <v>10.44</v>
      </c>
      <c r="I187" s="264"/>
      <c r="J187" s="260"/>
      <c r="K187" s="260"/>
      <c r="L187" s="265"/>
      <c r="M187" s="266"/>
      <c r="N187" s="267"/>
      <c r="O187" s="267"/>
      <c r="P187" s="267"/>
      <c r="Q187" s="267"/>
      <c r="R187" s="267"/>
      <c r="S187" s="267"/>
      <c r="T187" s="268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T187" s="269" t="s">
        <v>200</v>
      </c>
      <c r="AU187" s="269" t="s">
        <v>82</v>
      </c>
      <c r="AV187" s="14" t="s">
        <v>82</v>
      </c>
      <c r="AW187" s="14" t="s">
        <v>30</v>
      </c>
      <c r="AX187" s="14" t="s">
        <v>73</v>
      </c>
      <c r="AY187" s="269" t="s">
        <v>189</v>
      </c>
    </row>
    <row r="188" s="14" customFormat="1">
      <c r="A188" s="14"/>
      <c r="B188" s="259"/>
      <c r="C188" s="260"/>
      <c r="D188" s="242" t="s">
        <v>200</v>
      </c>
      <c r="E188" s="261" t="s">
        <v>1</v>
      </c>
      <c r="F188" s="262" t="s">
        <v>6707</v>
      </c>
      <c r="G188" s="260"/>
      <c r="H188" s="263">
        <v>129.81</v>
      </c>
      <c r="I188" s="264"/>
      <c r="J188" s="260"/>
      <c r="K188" s="260"/>
      <c r="L188" s="265"/>
      <c r="M188" s="266"/>
      <c r="N188" s="267"/>
      <c r="O188" s="267"/>
      <c r="P188" s="267"/>
      <c r="Q188" s="267"/>
      <c r="R188" s="267"/>
      <c r="S188" s="267"/>
      <c r="T188" s="268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T188" s="269" t="s">
        <v>200</v>
      </c>
      <c r="AU188" s="269" t="s">
        <v>82</v>
      </c>
      <c r="AV188" s="14" t="s">
        <v>82</v>
      </c>
      <c r="AW188" s="14" t="s">
        <v>30</v>
      </c>
      <c r="AX188" s="14" t="s">
        <v>73</v>
      </c>
      <c r="AY188" s="269" t="s">
        <v>189</v>
      </c>
    </row>
    <row r="189" s="15" customFormat="1">
      <c r="A189" s="15"/>
      <c r="B189" s="270"/>
      <c r="C189" s="271"/>
      <c r="D189" s="242" t="s">
        <v>200</v>
      </c>
      <c r="E189" s="272" t="s">
        <v>1</v>
      </c>
      <c r="F189" s="273" t="s">
        <v>207</v>
      </c>
      <c r="G189" s="271"/>
      <c r="H189" s="274">
        <v>140.25</v>
      </c>
      <c r="I189" s="275"/>
      <c r="J189" s="271"/>
      <c r="K189" s="271"/>
      <c r="L189" s="276"/>
      <c r="M189" s="277"/>
      <c r="N189" s="278"/>
      <c r="O189" s="278"/>
      <c r="P189" s="278"/>
      <c r="Q189" s="278"/>
      <c r="R189" s="278"/>
      <c r="S189" s="278"/>
      <c r="T189" s="279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T189" s="280" t="s">
        <v>200</v>
      </c>
      <c r="AU189" s="280" t="s">
        <v>82</v>
      </c>
      <c r="AV189" s="15" t="s">
        <v>195</v>
      </c>
      <c r="AW189" s="15" t="s">
        <v>30</v>
      </c>
      <c r="AX189" s="15" t="s">
        <v>80</v>
      </c>
      <c r="AY189" s="280" t="s">
        <v>189</v>
      </c>
    </row>
    <row r="190" s="2" customFormat="1" ht="24.15" customHeight="1">
      <c r="A190" s="39"/>
      <c r="B190" s="40"/>
      <c r="C190" s="228" t="s">
        <v>266</v>
      </c>
      <c r="D190" s="228" t="s">
        <v>191</v>
      </c>
      <c r="E190" s="229" t="s">
        <v>6708</v>
      </c>
      <c r="F190" s="230" t="s">
        <v>6709</v>
      </c>
      <c r="G190" s="231" t="s">
        <v>194</v>
      </c>
      <c r="H190" s="232">
        <v>2.7200000000000002</v>
      </c>
      <c r="I190" s="233"/>
      <c r="J190" s="234">
        <f>ROUND(I190*H190,2)</f>
        <v>0</v>
      </c>
      <c r="K190" s="235"/>
      <c r="L190" s="45"/>
      <c r="M190" s="236" t="s">
        <v>1</v>
      </c>
      <c r="N190" s="237" t="s">
        <v>38</v>
      </c>
      <c r="O190" s="92"/>
      <c r="P190" s="238">
        <f>O190*H190</f>
        <v>0</v>
      </c>
      <c r="Q190" s="238">
        <v>0</v>
      </c>
      <c r="R190" s="238">
        <f>Q190*H190</f>
        <v>0</v>
      </c>
      <c r="S190" s="238">
        <v>0</v>
      </c>
      <c r="T190" s="239">
        <f>S190*H190</f>
        <v>0</v>
      </c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R190" s="240" t="s">
        <v>195</v>
      </c>
      <c r="AT190" s="240" t="s">
        <v>191</v>
      </c>
      <c r="AU190" s="240" t="s">
        <v>82</v>
      </c>
      <c r="AY190" s="18" t="s">
        <v>189</v>
      </c>
      <c r="BE190" s="241">
        <f>IF(N190="základní",J190,0)</f>
        <v>0</v>
      </c>
      <c r="BF190" s="241">
        <f>IF(N190="snížená",J190,0)</f>
        <v>0</v>
      </c>
      <c r="BG190" s="241">
        <f>IF(N190="zákl. přenesená",J190,0)</f>
        <v>0</v>
      </c>
      <c r="BH190" s="241">
        <f>IF(N190="sníž. přenesená",J190,0)</f>
        <v>0</v>
      </c>
      <c r="BI190" s="241">
        <f>IF(N190="nulová",J190,0)</f>
        <v>0</v>
      </c>
      <c r="BJ190" s="18" t="s">
        <v>80</v>
      </c>
      <c r="BK190" s="241">
        <f>ROUND(I190*H190,2)</f>
        <v>0</v>
      </c>
      <c r="BL190" s="18" t="s">
        <v>195</v>
      </c>
      <c r="BM190" s="240" t="s">
        <v>6710</v>
      </c>
    </row>
    <row r="191" s="2" customFormat="1">
      <c r="A191" s="39"/>
      <c r="B191" s="40"/>
      <c r="C191" s="41"/>
      <c r="D191" s="242" t="s">
        <v>197</v>
      </c>
      <c r="E191" s="41"/>
      <c r="F191" s="243" t="s">
        <v>6709</v>
      </c>
      <c r="G191" s="41"/>
      <c r="H191" s="41"/>
      <c r="I191" s="244"/>
      <c r="J191" s="41"/>
      <c r="K191" s="41"/>
      <c r="L191" s="45"/>
      <c r="M191" s="245"/>
      <c r="N191" s="246"/>
      <c r="O191" s="92"/>
      <c r="P191" s="92"/>
      <c r="Q191" s="92"/>
      <c r="R191" s="92"/>
      <c r="S191" s="92"/>
      <c r="T191" s="93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T191" s="18" t="s">
        <v>197</v>
      </c>
      <c r="AU191" s="18" t="s">
        <v>82</v>
      </c>
    </row>
    <row r="192" s="2" customFormat="1">
      <c r="A192" s="39"/>
      <c r="B192" s="40"/>
      <c r="C192" s="41"/>
      <c r="D192" s="247" t="s">
        <v>198</v>
      </c>
      <c r="E192" s="41"/>
      <c r="F192" s="248" t="s">
        <v>6711</v>
      </c>
      <c r="G192" s="41"/>
      <c r="H192" s="41"/>
      <c r="I192" s="244"/>
      <c r="J192" s="41"/>
      <c r="K192" s="41"/>
      <c r="L192" s="45"/>
      <c r="M192" s="245"/>
      <c r="N192" s="246"/>
      <c r="O192" s="92"/>
      <c r="P192" s="92"/>
      <c r="Q192" s="92"/>
      <c r="R192" s="92"/>
      <c r="S192" s="92"/>
      <c r="T192" s="93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T192" s="18" t="s">
        <v>198</v>
      </c>
      <c r="AU192" s="18" t="s">
        <v>82</v>
      </c>
    </row>
    <row r="193" s="2" customFormat="1">
      <c r="A193" s="39"/>
      <c r="B193" s="40"/>
      <c r="C193" s="41"/>
      <c r="D193" s="242" t="s">
        <v>1907</v>
      </c>
      <c r="E193" s="41"/>
      <c r="F193" s="303" t="s">
        <v>6659</v>
      </c>
      <c r="G193" s="41"/>
      <c r="H193" s="41"/>
      <c r="I193" s="244"/>
      <c r="J193" s="41"/>
      <c r="K193" s="41"/>
      <c r="L193" s="45"/>
      <c r="M193" s="245"/>
      <c r="N193" s="246"/>
      <c r="O193" s="92"/>
      <c r="P193" s="92"/>
      <c r="Q193" s="92"/>
      <c r="R193" s="92"/>
      <c r="S193" s="92"/>
      <c r="T193" s="93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T193" s="18" t="s">
        <v>1907</v>
      </c>
      <c r="AU193" s="18" t="s">
        <v>82</v>
      </c>
    </row>
    <row r="194" s="14" customFormat="1">
      <c r="A194" s="14"/>
      <c r="B194" s="259"/>
      <c r="C194" s="260"/>
      <c r="D194" s="242" t="s">
        <v>200</v>
      </c>
      <c r="E194" s="261" t="s">
        <v>1</v>
      </c>
      <c r="F194" s="262" t="s">
        <v>6712</v>
      </c>
      <c r="G194" s="260"/>
      <c r="H194" s="263">
        <v>2.7200000000000002</v>
      </c>
      <c r="I194" s="264"/>
      <c r="J194" s="260"/>
      <c r="K194" s="260"/>
      <c r="L194" s="265"/>
      <c r="M194" s="266"/>
      <c r="N194" s="267"/>
      <c r="O194" s="267"/>
      <c r="P194" s="267"/>
      <c r="Q194" s="267"/>
      <c r="R194" s="267"/>
      <c r="S194" s="267"/>
      <c r="T194" s="268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T194" s="269" t="s">
        <v>200</v>
      </c>
      <c r="AU194" s="269" t="s">
        <v>82</v>
      </c>
      <c r="AV194" s="14" t="s">
        <v>82</v>
      </c>
      <c r="AW194" s="14" t="s">
        <v>30</v>
      </c>
      <c r="AX194" s="14" t="s">
        <v>80</v>
      </c>
      <c r="AY194" s="269" t="s">
        <v>189</v>
      </c>
    </row>
    <row r="195" s="2" customFormat="1" ht="24.15" customHeight="1">
      <c r="A195" s="39"/>
      <c r="B195" s="40"/>
      <c r="C195" s="228" t="s">
        <v>272</v>
      </c>
      <c r="D195" s="228" t="s">
        <v>191</v>
      </c>
      <c r="E195" s="229" t="s">
        <v>6713</v>
      </c>
      <c r="F195" s="230" t="s">
        <v>6714</v>
      </c>
      <c r="G195" s="231" t="s">
        <v>194</v>
      </c>
      <c r="H195" s="232">
        <v>15</v>
      </c>
      <c r="I195" s="233"/>
      <c r="J195" s="234">
        <f>ROUND(I195*H195,2)</f>
        <v>0</v>
      </c>
      <c r="K195" s="235"/>
      <c r="L195" s="45"/>
      <c r="M195" s="236" t="s">
        <v>1</v>
      </c>
      <c r="N195" s="237" t="s">
        <v>38</v>
      </c>
      <c r="O195" s="92"/>
      <c r="P195" s="238">
        <f>O195*H195</f>
        <v>0</v>
      </c>
      <c r="Q195" s="238">
        <v>0</v>
      </c>
      <c r="R195" s="238">
        <f>Q195*H195</f>
        <v>0</v>
      </c>
      <c r="S195" s="238">
        <v>0</v>
      </c>
      <c r="T195" s="239">
        <f>S195*H195</f>
        <v>0</v>
      </c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R195" s="240" t="s">
        <v>195</v>
      </c>
      <c r="AT195" s="240" t="s">
        <v>191</v>
      </c>
      <c r="AU195" s="240" t="s">
        <v>82</v>
      </c>
      <c r="AY195" s="18" t="s">
        <v>189</v>
      </c>
      <c r="BE195" s="241">
        <f>IF(N195="základní",J195,0)</f>
        <v>0</v>
      </c>
      <c r="BF195" s="241">
        <f>IF(N195="snížená",J195,0)</f>
        <v>0</v>
      </c>
      <c r="BG195" s="241">
        <f>IF(N195="zákl. přenesená",J195,0)</f>
        <v>0</v>
      </c>
      <c r="BH195" s="241">
        <f>IF(N195="sníž. přenesená",J195,0)</f>
        <v>0</v>
      </c>
      <c r="BI195" s="241">
        <f>IF(N195="nulová",J195,0)</f>
        <v>0</v>
      </c>
      <c r="BJ195" s="18" t="s">
        <v>80</v>
      </c>
      <c r="BK195" s="241">
        <f>ROUND(I195*H195,2)</f>
        <v>0</v>
      </c>
      <c r="BL195" s="18" t="s">
        <v>195</v>
      </c>
      <c r="BM195" s="240" t="s">
        <v>6715</v>
      </c>
    </row>
    <row r="196" s="2" customFormat="1">
      <c r="A196" s="39"/>
      <c r="B196" s="40"/>
      <c r="C196" s="41"/>
      <c r="D196" s="242" t="s">
        <v>197</v>
      </c>
      <c r="E196" s="41"/>
      <c r="F196" s="243" t="s">
        <v>6714</v>
      </c>
      <c r="G196" s="41"/>
      <c r="H196" s="41"/>
      <c r="I196" s="244"/>
      <c r="J196" s="41"/>
      <c r="K196" s="41"/>
      <c r="L196" s="45"/>
      <c r="M196" s="245"/>
      <c r="N196" s="246"/>
      <c r="O196" s="92"/>
      <c r="P196" s="92"/>
      <c r="Q196" s="92"/>
      <c r="R196" s="92"/>
      <c r="S196" s="92"/>
      <c r="T196" s="93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T196" s="18" t="s">
        <v>197</v>
      </c>
      <c r="AU196" s="18" t="s">
        <v>82</v>
      </c>
    </row>
    <row r="197" s="2" customFormat="1">
      <c r="A197" s="39"/>
      <c r="B197" s="40"/>
      <c r="C197" s="41"/>
      <c r="D197" s="247" t="s">
        <v>198</v>
      </c>
      <c r="E197" s="41"/>
      <c r="F197" s="248" t="s">
        <v>6716</v>
      </c>
      <c r="G197" s="41"/>
      <c r="H197" s="41"/>
      <c r="I197" s="244"/>
      <c r="J197" s="41"/>
      <c r="K197" s="41"/>
      <c r="L197" s="45"/>
      <c r="M197" s="245"/>
      <c r="N197" s="246"/>
      <c r="O197" s="92"/>
      <c r="P197" s="92"/>
      <c r="Q197" s="92"/>
      <c r="R197" s="92"/>
      <c r="S197" s="92"/>
      <c r="T197" s="93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T197" s="18" t="s">
        <v>198</v>
      </c>
      <c r="AU197" s="18" t="s">
        <v>82</v>
      </c>
    </row>
    <row r="198" s="2" customFormat="1">
      <c r="A198" s="39"/>
      <c r="B198" s="40"/>
      <c r="C198" s="41"/>
      <c r="D198" s="242" t="s">
        <v>1907</v>
      </c>
      <c r="E198" s="41"/>
      <c r="F198" s="303" t="s">
        <v>6717</v>
      </c>
      <c r="G198" s="41"/>
      <c r="H198" s="41"/>
      <c r="I198" s="244"/>
      <c r="J198" s="41"/>
      <c r="K198" s="41"/>
      <c r="L198" s="45"/>
      <c r="M198" s="245"/>
      <c r="N198" s="246"/>
      <c r="O198" s="92"/>
      <c r="P198" s="92"/>
      <c r="Q198" s="92"/>
      <c r="R198" s="92"/>
      <c r="S198" s="92"/>
      <c r="T198" s="93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T198" s="18" t="s">
        <v>1907</v>
      </c>
      <c r="AU198" s="18" t="s">
        <v>82</v>
      </c>
    </row>
    <row r="199" s="14" customFormat="1">
      <c r="A199" s="14"/>
      <c r="B199" s="259"/>
      <c r="C199" s="260"/>
      <c r="D199" s="242" t="s">
        <v>200</v>
      </c>
      <c r="E199" s="261" t="s">
        <v>1</v>
      </c>
      <c r="F199" s="262" t="s">
        <v>6718</v>
      </c>
      <c r="G199" s="260"/>
      <c r="H199" s="263">
        <v>15</v>
      </c>
      <c r="I199" s="264"/>
      <c r="J199" s="260"/>
      <c r="K199" s="260"/>
      <c r="L199" s="265"/>
      <c r="M199" s="266"/>
      <c r="N199" s="267"/>
      <c r="O199" s="267"/>
      <c r="P199" s="267"/>
      <c r="Q199" s="267"/>
      <c r="R199" s="267"/>
      <c r="S199" s="267"/>
      <c r="T199" s="268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T199" s="269" t="s">
        <v>200</v>
      </c>
      <c r="AU199" s="269" t="s">
        <v>82</v>
      </c>
      <c r="AV199" s="14" t="s">
        <v>82</v>
      </c>
      <c r="AW199" s="14" t="s">
        <v>30</v>
      </c>
      <c r="AX199" s="14" t="s">
        <v>80</v>
      </c>
      <c r="AY199" s="269" t="s">
        <v>189</v>
      </c>
    </row>
    <row r="200" s="2" customFormat="1" ht="37.8" customHeight="1">
      <c r="A200" s="39"/>
      <c r="B200" s="40"/>
      <c r="C200" s="228" t="s">
        <v>278</v>
      </c>
      <c r="D200" s="228" t="s">
        <v>191</v>
      </c>
      <c r="E200" s="229" t="s">
        <v>232</v>
      </c>
      <c r="F200" s="230" t="s">
        <v>233</v>
      </c>
      <c r="G200" s="231" t="s">
        <v>194</v>
      </c>
      <c r="H200" s="232">
        <v>140.25</v>
      </c>
      <c r="I200" s="233"/>
      <c r="J200" s="234">
        <f>ROUND(I200*H200,2)</f>
        <v>0</v>
      </c>
      <c r="K200" s="235"/>
      <c r="L200" s="45"/>
      <c r="M200" s="236" t="s">
        <v>1</v>
      </c>
      <c r="N200" s="237" t="s">
        <v>38</v>
      </c>
      <c r="O200" s="92"/>
      <c r="P200" s="238">
        <f>O200*H200</f>
        <v>0</v>
      </c>
      <c r="Q200" s="238">
        <v>0</v>
      </c>
      <c r="R200" s="238">
        <f>Q200*H200</f>
        <v>0</v>
      </c>
      <c r="S200" s="238">
        <v>0</v>
      </c>
      <c r="T200" s="239">
        <f>S200*H200</f>
        <v>0</v>
      </c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R200" s="240" t="s">
        <v>195</v>
      </c>
      <c r="AT200" s="240" t="s">
        <v>191</v>
      </c>
      <c r="AU200" s="240" t="s">
        <v>82</v>
      </c>
      <c r="AY200" s="18" t="s">
        <v>189</v>
      </c>
      <c r="BE200" s="241">
        <f>IF(N200="základní",J200,0)</f>
        <v>0</v>
      </c>
      <c r="BF200" s="241">
        <f>IF(N200="snížená",J200,0)</f>
        <v>0</v>
      </c>
      <c r="BG200" s="241">
        <f>IF(N200="zákl. přenesená",J200,0)</f>
        <v>0</v>
      </c>
      <c r="BH200" s="241">
        <f>IF(N200="sníž. přenesená",J200,0)</f>
        <v>0</v>
      </c>
      <c r="BI200" s="241">
        <f>IF(N200="nulová",J200,0)</f>
        <v>0</v>
      </c>
      <c r="BJ200" s="18" t="s">
        <v>80</v>
      </c>
      <c r="BK200" s="241">
        <f>ROUND(I200*H200,2)</f>
        <v>0</v>
      </c>
      <c r="BL200" s="18" t="s">
        <v>195</v>
      </c>
      <c r="BM200" s="240" t="s">
        <v>6719</v>
      </c>
    </row>
    <row r="201" s="2" customFormat="1">
      <c r="A201" s="39"/>
      <c r="B201" s="40"/>
      <c r="C201" s="41"/>
      <c r="D201" s="242" t="s">
        <v>197</v>
      </c>
      <c r="E201" s="41"/>
      <c r="F201" s="243" t="s">
        <v>235</v>
      </c>
      <c r="G201" s="41"/>
      <c r="H201" s="41"/>
      <c r="I201" s="244"/>
      <c r="J201" s="41"/>
      <c r="K201" s="41"/>
      <c r="L201" s="45"/>
      <c r="M201" s="245"/>
      <c r="N201" s="246"/>
      <c r="O201" s="92"/>
      <c r="P201" s="92"/>
      <c r="Q201" s="92"/>
      <c r="R201" s="92"/>
      <c r="S201" s="92"/>
      <c r="T201" s="93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T201" s="18" t="s">
        <v>197</v>
      </c>
      <c r="AU201" s="18" t="s">
        <v>82</v>
      </c>
    </row>
    <row r="202" s="2" customFormat="1">
      <c r="A202" s="39"/>
      <c r="B202" s="40"/>
      <c r="C202" s="41"/>
      <c r="D202" s="247" t="s">
        <v>198</v>
      </c>
      <c r="E202" s="41"/>
      <c r="F202" s="248" t="s">
        <v>236</v>
      </c>
      <c r="G202" s="41"/>
      <c r="H202" s="41"/>
      <c r="I202" s="244"/>
      <c r="J202" s="41"/>
      <c r="K202" s="41"/>
      <c r="L202" s="45"/>
      <c r="M202" s="245"/>
      <c r="N202" s="246"/>
      <c r="O202" s="92"/>
      <c r="P202" s="92"/>
      <c r="Q202" s="92"/>
      <c r="R202" s="92"/>
      <c r="S202" s="92"/>
      <c r="T202" s="93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T202" s="18" t="s">
        <v>198</v>
      </c>
      <c r="AU202" s="18" t="s">
        <v>82</v>
      </c>
    </row>
    <row r="203" s="14" customFormat="1">
      <c r="A203" s="14"/>
      <c r="B203" s="259"/>
      <c r="C203" s="260"/>
      <c r="D203" s="242" t="s">
        <v>200</v>
      </c>
      <c r="E203" s="261" t="s">
        <v>1</v>
      </c>
      <c r="F203" s="262" t="s">
        <v>6720</v>
      </c>
      <c r="G203" s="260"/>
      <c r="H203" s="263">
        <v>140.25</v>
      </c>
      <c r="I203" s="264"/>
      <c r="J203" s="260"/>
      <c r="K203" s="260"/>
      <c r="L203" s="265"/>
      <c r="M203" s="266"/>
      <c r="N203" s="267"/>
      <c r="O203" s="267"/>
      <c r="P203" s="267"/>
      <c r="Q203" s="267"/>
      <c r="R203" s="267"/>
      <c r="S203" s="267"/>
      <c r="T203" s="268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T203" s="269" t="s">
        <v>200</v>
      </c>
      <c r="AU203" s="269" t="s">
        <v>82</v>
      </c>
      <c r="AV203" s="14" t="s">
        <v>82</v>
      </c>
      <c r="AW203" s="14" t="s">
        <v>30</v>
      </c>
      <c r="AX203" s="14" t="s">
        <v>73</v>
      </c>
      <c r="AY203" s="269" t="s">
        <v>189</v>
      </c>
    </row>
    <row r="204" s="15" customFormat="1">
      <c r="A204" s="15"/>
      <c r="B204" s="270"/>
      <c r="C204" s="271"/>
      <c r="D204" s="242" t="s">
        <v>200</v>
      </c>
      <c r="E204" s="272" t="s">
        <v>1</v>
      </c>
      <c r="F204" s="273" t="s">
        <v>207</v>
      </c>
      <c r="G204" s="271"/>
      <c r="H204" s="274">
        <v>140.25</v>
      </c>
      <c r="I204" s="275"/>
      <c r="J204" s="271"/>
      <c r="K204" s="271"/>
      <c r="L204" s="276"/>
      <c r="M204" s="277"/>
      <c r="N204" s="278"/>
      <c r="O204" s="278"/>
      <c r="P204" s="278"/>
      <c r="Q204" s="278"/>
      <c r="R204" s="278"/>
      <c r="S204" s="278"/>
      <c r="T204" s="279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T204" s="280" t="s">
        <v>200</v>
      </c>
      <c r="AU204" s="280" t="s">
        <v>82</v>
      </c>
      <c r="AV204" s="15" t="s">
        <v>195</v>
      </c>
      <c r="AW204" s="15" t="s">
        <v>30</v>
      </c>
      <c r="AX204" s="15" t="s">
        <v>80</v>
      </c>
      <c r="AY204" s="280" t="s">
        <v>189</v>
      </c>
    </row>
    <row r="205" s="2" customFormat="1" ht="24.15" customHeight="1">
      <c r="A205" s="39"/>
      <c r="B205" s="40"/>
      <c r="C205" s="228" t="s">
        <v>291</v>
      </c>
      <c r="D205" s="228" t="s">
        <v>191</v>
      </c>
      <c r="E205" s="229" t="s">
        <v>5058</v>
      </c>
      <c r="F205" s="230" t="s">
        <v>5059</v>
      </c>
      <c r="G205" s="231" t="s">
        <v>194</v>
      </c>
      <c r="H205" s="232">
        <v>15</v>
      </c>
      <c r="I205" s="233"/>
      <c r="J205" s="234">
        <f>ROUND(I205*H205,2)</f>
        <v>0</v>
      </c>
      <c r="K205" s="235"/>
      <c r="L205" s="45"/>
      <c r="M205" s="236" t="s">
        <v>1</v>
      </c>
      <c r="N205" s="237" t="s">
        <v>38</v>
      </c>
      <c r="O205" s="92"/>
      <c r="P205" s="238">
        <f>O205*H205</f>
        <v>0</v>
      </c>
      <c r="Q205" s="238">
        <v>0</v>
      </c>
      <c r="R205" s="238">
        <f>Q205*H205</f>
        <v>0</v>
      </c>
      <c r="S205" s="238">
        <v>0</v>
      </c>
      <c r="T205" s="239">
        <f>S205*H205</f>
        <v>0</v>
      </c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39"/>
      <c r="AR205" s="240" t="s">
        <v>195</v>
      </c>
      <c r="AT205" s="240" t="s">
        <v>191</v>
      </c>
      <c r="AU205" s="240" t="s">
        <v>82</v>
      </c>
      <c r="AY205" s="18" t="s">
        <v>189</v>
      </c>
      <c r="BE205" s="241">
        <f>IF(N205="základní",J205,0)</f>
        <v>0</v>
      </c>
      <c r="BF205" s="241">
        <f>IF(N205="snížená",J205,0)</f>
        <v>0</v>
      </c>
      <c r="BG205" s="241">
        <f>IF(N205="zákl. přenesená",J205,0)</f>
        <v>0</v>
      </c>
      <c r="BH205" s="241">
        <f>IF(N205="sníž. přenesená",J205,0)</f>
        <v>0</v>
      </c>
      <c r="BI205" s="241">
        <f>IF(N205="nulová",J205,0)</f>
        <v>0</v>
      </c>
      <c r="BJ205" s="18" t="s">
        <v>80</v>
      </c>
      <c r="BK205" s="241">
        <f>ROUND(I205*H205,2)</f>
        <v>0</v>
      </c>
      <c r="BL205" s="18" t="s">
        <v>195</v>
      </c>
      <c r="BM205" s="240" t="s">
        <v>6721</v>
      </c>
    </row>
    <row r="206" s="2" customFormat="1">
      <c r="A206" s="39"/>
      <c r="B206" s="40"/>
      <c r="C206" s="41"/>
      <c r="D206" s="242" t="s">
        <v>197</v>
      </c>
      <c r="E206" s="41"/>
      <c r="F206" s="243" t="s">
        <v>5059</v>
      </c>
      <c r="G206" s="41"/>
      <c r="H206" s="41"/>
      <c r="I206" s="244"/>
      <c r="J206" s="41"/>
      <c r="K206" s="41"/>
      <c r="L206" s="45"/>
      <c r="M206" s="245"/>
      <c r="N206" s="246"/>
      <c r="O206" s="92"/>
      <c r="P206" s="92"/>
      <c r="Q206" s="92"/>
      <c r="R206" s="92"/>
      <c r="S206" s="92"/>
      <c r="T206" s="93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39"/>
      <c r="AT206" s="18" t="s">
        <v>197</v>
      </c>
      <c r="AU206" s="18" t="s">
        <v>82</v>
      </c>
    </row>
    <row r="207" s="2" customFormat="1">
      <c r="A207" s="39"/>
      <c r="B207" s="40"/>
      <c r="C207" s="41"/>
      <c r="D207" s="247" t="s">
        <v>198</v>
      </c>
      <c r="E207" s="41"/>
      <c r="F207" s="248" t="s">
        <v>5061</v>
      </c>
      <c r="G207" s="41"/>
      <c r="H207" s="41"/>
      <c r="I207" s="244"/>
      <c r="J207" s="41"/>
      <c r="K207" s="41"/>
      <c r="L207" s="45"/>
      <c r="M207" s="245"/>
      <c r="N207" s="246"/>
      <c r="O207" s="92"/>
      <c r="P207" s="92"/>
      <c r="Q207" s="92"/>
      <c r="R207" s="92"/>
      <c r="S207" s="92"/>
      <c r="T207" s="93"/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39"/>
      <c r="AT207" s="18" t="s">
        <v>198</v>
      </c>
      <c r="AU207" s="18" t="s">
        <v>82</v>
      </c>
    </row>
    <row r="208" s="2" customFormat="1" ht="16.5" customHeight="1">
      <c r="A208" s="39"/>
      <c r="B208" s="40"/>
      <c r="C208" s="228" t="s">
        <v>8</v>
      </c>
      <c r="D208" s="228" t="s">
        <v>191</v>
      </c>
      <c r="E208" s="229" t="s">
        <v>6722</v>
      </c>
      <c r="F208" s="230" t="s">
        <v>263</v>
      </c>
      <c r="G208" s="231" t="s">
        <v>194</v>
      </c>
      <c r="H208" s="232">
        <v>155.25</v>
      </c>
      <c r="I208" s="233"/>
      <c r="J208" s="234">
        <f>ROUND(I208*H208,2)</f>
        <v>0</v>
      </c>
      <c r="K208" s="235"/>
      <c r="L208" s="45"/>
      <c r="M208" s="236" t="s">
        <v>1</v>
      </c>
      <c r="N208" s="237" t="s">
        <v>38</v>
      </c>
      <c r="O208" s="92"/>
      <c r="P208" s="238">
        <f>O208*H208</f>
        <v>0</v>
      </c>
      <c r="Q208" s="238">
        <v>0</v>
      </c>
      <c r="R208" s="238">
        <f>Q208*H208</f>
        <v>0</v>
      </c>
      <c r="S208" s="238">
        <v>0</v>
      </c>
      <c r="T208" s="239">
        <f>S208*H208</f>
        <v>0</v>
      </c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39"/>
      <c r="AR208" s="240" t="s">
        <v>195</v>
      </c>
      <c r="AT208" s="240" t="s">
        <v>191</v>
      </c>
      <c r="AU208" s="240" t="s">
        <v>82</v>
      </c>
      <c r="AY208" s="18" t="s">
        <v>189</v>
      </c>
      <c r="BE208" s="241">
        <f>IF(N208="základní",J208,0)</f>
        <v>0</v>
      </c>
      <c r="BF208" s="241">
        <f>IF(N208="snížená",J208,0)</f>
        <v>0</v>
      </c>
      <c r="BG208" s="241">
        <f>IF(N208="zákl. přenesená",J208,0)</f>
        <v>0</v>
      </c>
      <c r="BH208" s="241">
        <f>IF(N208="sníž. přenesená",J208,0)</f>
        <v>0</v>
      </c>
      <c r="BI208" s="241">
        <f>IF(N208="nulová",J208,0)</f>
        <v>0</v>
      </c>
      <c r="BJ208" s="18" t="s">
        <v>80</v>
      </c>
      <c r="BK208" s="241">
        <f>ROUND(I208*H208,2)</f>
        <v>0</v>
      </c>
      <c r="BL208" s="18" t="s">
        <v>195</v>
      </c>
      <c r="BM208" s="240" t="s">
        <v>6723</v>
      </c>
    </row>
    <row r="209" s="2" customFormat="1">
      <c r="A209" s="39"/>
      <c r="B209" s="40"/>
      <c r="C209" s="41"/>
      <c r="D209" s="242" t="s">
        <v>197</v>
      </c>
      <c r="E209" s="41"/>
      <c r="F209" s="243" t="s">
        <v>263</v>
      </c>
      <c r="G209" s="41"/>
      <c r="H209" s="41"/>
      <c r="I209" s="244"/>
      <c r="J209" s="41"/>
      <c r="K209" s="41"/>
      <c r="L209" s="45"/>
      <c r="M209" s="245"/>
      <c r="N209" s="246"/>
      <c r="O209" s="92"/>
      <c r="P209" s="92"/>
      <c r="Q209" s="92"/>
      <c r="R209" s="92"/>
      <c r="S209" s="92"/>
      <c r="T209" s="93"/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39"/>
      <c r="AT209" s="18" t="s">
        <v>197</v>
      </c>
      <c r="AU209" s="18" t="s">
        <v>82</v>
      </c>
    </row>
    <row r="210" s="2" customFormat="1">
      <c r="A210" s="39"/>
      <c r="B210" s="40"/>
      <c r="C210" s="41"/>
      <c r="D210" s="247" t="s">
        <v>198</v>
      </c>
      <c r="E210" s="41"/>
      <c r="F210" s="248" t="s">
        <v>6724</v>
      </c>
      <c r="G210" s="41"/>
      <c r="H210" s="41"/>
      <c r="I210" s="244"/>
      <c r="J210" s="41"/>
      <c r="K210" s="41"/>
      <c r="L210" s="45"/>
      <c r="M210" s="245"/>
      <c r="N210" s="246"/>
      <c r="O210" s="92"/>
      <c r="P210" s="92"/>
      <c r="Q210" s="92"/>
      <c r="R210" s="92"/>
      <c r="S210" s="92"/>
      <c r="T210" s="93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  <c r="AT210" s="18" t="s">
        <v>198</v>
      </c>
      <c r="AU210" s="18" t="s">
        <v>82</v>
      </c>
    </row>
    <row r="211" s="14" customFormat="1">
      <c r="A211" s="14"/>
      <c r="B211" s="259"/>
      <c r="C211" s="260"/>
      <c r="D211" s="242" t="s">
        <v>200</v>
      </c>
      <c r="E211" s="261" t="s">
        <v>1</v>
      </c>
      <c r="F211" s="262" t="s">
        <v>6725</v>
      </c>
      <c r="G211" s="260"/>
      <c r="H211" s="263">
        <v>155.25</v>
      </c>
      <c r="I211" s="264"/>
      <c r="J211" s="260"/>
      <c r="K211" s="260"/>
      <c r="L211" s="265"/>
      <c r="M211" s="266"/>
      <c r="N211" s="267"/>
      <c r="O211" s="267"/>
      <c r="P211" s="267"/>
      <c r="Q211" s="267"/>
      <c r="R211" s="267"/>
      <c r="S211" s="267"/>
      <c r="T211" s="268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T211" s="269" t="s">
        <v>200</v>
      </c>
      <c r="AU211" s="269" t="s">
        <v>82</v>
      </c>
      <c r="AV211" s="14" t="s">
        <v>82</v>
      </c>
      <c r="AW211" s="14" t="s">
        <v>30</v>
      </c>
      <c r="AX211" s="14" t="s">
        <v>80</v>
      </c>
      <c r="AY211" s="269" t="s">
        <v>189</v>
      </c>
    </row>
    <row r="212" s="2" customFormat="1" ht="33" customHeight="1">
      <c r="A212" s="39"/>
      <c r="B212" s="40"/>
      <c r="C212" s="228" t="s">
        <v>306</v>
      </c>
      <c r="D212" s="228" t="s">
        <v>191</v>
      </c>
      <c r="E212" s="229" t="s">
        <v>254</v>
      </c>
      <c r="F212" s="230" t="s">
        <v>255</v>
      </c>
      <c r="G212" s="231" t="s">
        <v>256</v>
      </c>
      <c r="H212" s="232">
        <v>224.40000000000001</v>
      </c>
      <c r="I212" s="233"/>
      <c r="J212" s="234">
        <f>ROUND(I212*H212,2)</f>
        <v>0</v>
      </c>
      <c r="K212" s="235"/>
      <c r="L212" s="45"/>
      <c r="M212" s="236" t="s">
        <v>1</v>
      </c>
      <c r="N212" s="237" t="s">
        <v>38</v>
      </c>
      <c r="O212" s="92"/>
      <c r="P212" s="238">
        <f>O212*H212</f>
        <v>0</v>
      </c>
      <c r="Q212" s="238">
        <v>0</v>
      </c>
      <c r="R212" s="238">
        <f>Q212*H212</f>
        <v>0</v>
      </c>
      <c r="S212" s="238">
        <v>0</v>
      </c>
      <c r="T212" s="239">
        <f>S212*H212</f>
        <v>0</v>
      </c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39"/>
      <c r="AR212" s="240" t="s">
        <v>195</v>
      </c>
      <c r="AT212" s="240" t="s">
        <v>191</v>
      </c>
      <c r="AU212" s="240" t="s">
        <v>82</v>
      </c>
      <c r="AY212" s="18" t="s">
        <v>189</v>
      </c>
      <c r="BE212" s="241">
        <f>IF(N212="základní",J212,0)</f>
        <v>0</v>
      </c>
      <c r="BF212" s="241">
        <f>IF(N212="snížená",J212,0)</f>
        <v>0</v>
      </c>
      <c r="BG212" s="241">
        <f>IF(N212="zákl. přenesená",J212,0)</f>
        <v>0</v>
      </c>
      <c r="BH212" s="241">
        <f>IF(N212="sníž. přenesená",J212,0)</f>
        <v>0</v>
      </c>
      <c r="BI212" s="241">
        <f>IF(N212="nulová",J212,0)</f>
        <v>0</v>
      </c>
      <c r="BJ212" s="18" t="s">
        <v>80</v>
      </c>
      <c r="BK212" s="241">
        <f>ROUND(I212*H212,2)</f>
        <v>0</v>
      </c>
      <c r="BL212" s="18" t="s">
        <v>195</v>
      </c>
      <c r="BM212" s="240" t="s">
        <v>6726</v>
      </c>
    </row>
    <row r="213" s="2" customFormat="1">
      <c r="A213" s="39"/>
      <c r="B213" s="40"/>
      <c r="C213" s="41"/>
      <c r="D213" s="242" t="s">
        <v>197</v>
      </c>
      <c r="E213" s="41"/>
      <c r="F213" s="243" t="s">
        <v>255</v>
      </c>
      <c r="G213" s="41"/>
      <c r="H213" s="41"/>
      <c r="I213" s="244"/>
      <c r="J213" s="41"/>
      <c r="K213" s="41"/>
      <c r="L213" s="45"/>
      <c r="M213" s="245"/>
      <c r="N213" s="246"/>
      <c r="O213" s="92"/>
      <c r="P213" s="92"/>
      <c r="Q213" s="92"/>
      <c r="R213" s="92"/>
      <c r="S213" s="92"/>
      <c r="T213" s="93"/>
      <c r="U213" s="39"/>
      <c r="V213" s="39"/>
      <c r="W213" s="39"/>
      <c r="X213" s="39"/>
      <c r="Y213" s="39"/>
      <c r="Z213" s="39"/>
      <c r="AA213" s="39"/>
      <c r="AB213" s="39"/>
      <c r="AC213" s="39"/>
      <c r="AD213" s="39"/>
      <c r="AE213" s="39"/>
      <c r="AT213" s="18" t="s">
        <v>197</v>
      </c>
      <c r="AU213" s="18" t="s">
        <v>82</v>
      </c>
    </row>
    <row r="214" s="2" customFormat="1">
      <c r="A214" s="39"/>
      <c r="B214" s="40"/>
      <c r="C214" s="41"/>
      <c r="D214" s="247" t="s">
        <v>198</v>
      </c>
      <c r="E214" s="41"/>
      <c r="F214" s="248" t="s">
        <v>259</v>
      </c>
      <c r="G214" s="41"/>
      <c r="H214" s="41"/>
      <c r="I214" s="244"/>
      <c r="J214" s="41"/>
      <c r="K214" s="41"/>
      <c r="L214" s="45"/>
      <c r="M214" s="245"/>
      <c r="N214" s="246"/>
      <c r="O214" s="92"/>
      <c r="P214" s="92"/>
      <c r="Q214" s="92"/>
      <c r="R214" s="92"/>
      <c r="S214" s="92"/>
      <c r="T214" s="93"/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39"/>
      <c r="AT214" s="18" t="s">
        <v>198</v>
      </c>
      <c r="AU214" s="18" t="s">
        <v>82</v>
      </c>
    </row>
    <row r="215" s="14" customFormat="1">
      <c r="A215" s="14"/>
      <c r="B215" s="259"/>
      <c r="C215" s="260"/>
      <c r="D215" s="242" t="s">
        <v>200</v>
      </c>
      <c r="E215" s="261" t="s">
        <v>1</v>
      </c>
      <c r="F215" s="262" t="s">
        <v>6727</v>
      </c>
      <c r="G215" s="260"/>
      <c r="H215" s="263">
        <v>224.40000000000001</v>
      </c>
      <c r="I215" s="264"/>
      <c r="J215" s="260"/>
      <c r="K215" s="260"/>
      <c r="L215" s="265"/>
      <c r="M215" s="266"/>
      <c r="N215" s="267"/>
      <c r="O215" s="267"/>
      <c r="P215" s="267"/>
      <c r="Q215" s="267"/>
      <c r="R215" s="267"/>
      <c r="S215" s="267"/>
      <c r="T215" s="268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T215" s="269" t="s">
        <v>200</v>
      </c>
      <c r="AU215" s="269" t="s">
        <v>82</v>
      </c>
      <c r="AV215" s="14" t="s">
        <v>82</v>
      </c>
      <c r="AW215" s="14" t="s">
        <v>30</v>
      </c>
      <c r="AX215" s="14" t="s">
        <v>80</v>
      </c>
      <c r="AY215" s="269" t="s">
        <v>189</v>
      </c>
    </row>
    <row r="216" s="2" customFormat="1" ht="24.15" customHeight="1">
      <c r="A216" s="39"/>
      <c r="B216" s="40"/>
      <c r="C216" s="228" t="s">
        <v>311</v>
      </c>
      <c r="D216" s="228" t="s">
        <v>191</v>
      </c>
      <c r="E216" s="229" t="s">
        <v>6728</v>
      </c>
      <c r="F216" s="230" t="s">
        <v>268</v>
      </c>
      <c r="G216" s="231" t="s">
        <v>194</v>
      </c>
      <c r="H216" s="232">
        <v>15.801</v>
      </c>
      <c r="I216" s="233"/>
      <c r="J216" s="234">
        <f>ROUND(I216*H216,2)</f>
        <v>0</v>
      </c>
      <c r="K216" s="235"/>
      <c r="L216" s="45"/>
      <c r="M216" s="236" t="s">
        <v>1</v>
      </c>
      <c r="N216" s="237" t="s">
        <v>38</v>
      </c>
      <c r="O216" s="92"/>
      <c r="P216" s="238">
        <f>O216*H216</f>
        <v>0</v>
      </c>
      <c r="Q216" s="238">
        <v>0</v>
      </c>
      <c r="R216" s="238">
        <f>Q216*H216</f>
        <v>0</v>
      </c>
      <c r="S216" s="238">
        <v>0</v>
      </c>
      <c r="T216" s="239">
        <f>S216*H216</f>
        <v>0</v>
      </c>
      <c r="U216" s="39"/>
      <c r="V216" s="39"/>
      <c r="W216" s="39"/>
      <c r="X216" s="39"/>
      <c r="Y216" s="39"/>
      <c r="Z216" s="39"/>
      <c r="AA216" s="39"/>
      <c r="AB216" s="39"/>
      <c r="AC216" s="39"/>
      <c r="AD216" s="39"/>
      <c r="AE216" s="39"/>
      <c r="AR216" s="240" t="s">
        <v>195</v>
      </c>
      <c r="AT216" s="240" t="s">
        <v>191</v>
      </c>
      <c r="AU216" s="240" t="s">
        <v>82</v>
      </c>
      <c r="AY216" s="18" t="s">
        <v>189</v>
      </c>
      <c r="BE216" s="241">
        <f>IF(N216="základní",J216,0)</f>
        <v>0</v>
      </c>
      <c r="BF216" s="241">
        <f>IF(N216="snížená",J216,0)</f>
        <v>0</v>
      </c>
      <c r="BG216" s="241">
        <f>IF(N216="zákl. přenesená",J216,0)</f>
        <v>0</v>
      </c>
      <c r="BH216" s="241">
        <f>IF(N216="sníž. přenesená",J216,0)</f>
        <v>0</v>
      </c>
      <c r="BI216" s="241">
        <f>IF(N216="nulová",J216,0)</f>
        <v>0</v>
      </c>
      <c r="BJ216" s="18" t="s">
        <v>80</v>
      </c>
      <c r="BK216" s="241">
        <f>ROUND(I216*H216,2)</f>
        <v>0</v>
      </c>
      <c r="BL216" s="18" t="s">
        <v>195</v>
      </c>
      <c r="BM216" s="240" t="s">
        <v>6729</v>
      </c>
    </row>
    <row r="217" s="2" customFormat="1">
      <c r="A217" s="39"/>
      <c r="B217" s="40"/>
      <c r="C217" s="41"/>
      <c r="D217" s="242" t="s">
        <v>197</v>
      </c>
      <c r="E217" s="41"/>
      <c r="F217" s="243" t="s">
        <v>268</v>
      </c>
      <c r="G217" s="41"/>
      <c r="H217" s="41"/>
      <c r="I217" s="244"/>
      <c r="J217" s="41"/>
      <c r="K217" s="41"/>
      <c r="L217" s="45"/>
      <c r="M217" s="245"/>
      <c r="N217" s="246"/>
      <c r="O217" s="92"/>
      <c r="P217" s="92"/>
      <c r="Q217" s="92"/>
      <c r="R217" s="92"/>
      <c r="S217" s="92"/>
      <c r="T217" s="93"/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39"/>
      <c r="AT217" s="18" t="s">
        <v>197</v>
      </c>
      <c r="AU217" s="18" t="s">
        <v>82</v>
      </c>
    </row>
    <row r="218" s="2" customFormat="1">
      <c r="A218" s="39"/>
      <c r="B218" s="40"/>
      <c r="C218" s="41"/>
      <c r="D218" s="247" t="s">
        <v>198</v>
      </c>
      <c r="E218" s="41"/>
      <c r="F218" s="248" t="s">
        <v>6730</v>
      </c>
      <c r="G218" s="41"/>
      <c r="H218" s="41"/>
      <c r="I218" s="244"/>
      <c r="J218" s="41"/>
      <c r="K218" s="41"/>
      <c r="L218" s="45"/>
      <c r="M218" s="245"/>
      <c r="N218" s="246"/>
      <c r="O218" s="92"/>
      <c r="P218" s="92"/>
      <c r="Q218" s="92"/>
      <c r="R218" s="92"/>
      <c r="S218" s="92"/>
      <c r="T218" s="93"/>
      <c r="U218" s="39"/>
      <c r="V218" s="39"/>
      <c r="W218" s="39"/>
      <c r="X218" s="39"/>
      <c r="Y218" s="39"/>
      <c r="Z218" s="39"/>
      <c r="AA218" s="39"/>
      <c r="AB218" s="39"/>
      <c r="AC218" s="39"/>
      <c r="AD218" s="39"/>
      <c r="AE218" s="39"/>
      <c r="AT218" s="18" t="s">
        <v>198</v>
      </c>
      <c r="AU218" s="18" t="s">
        <v>82</v>
      </c>
    </row>
    <row r="219" s="2" customFormat="1">
      <c r="A219" s="39"/>
      <c r="B219" s="40"/>
      <c r="C219" s="41"/>
      <c r="D219" s="242" t="s">
        <v>1907</v>
      </c>
      <c r="E219" s="41"/>
      <c r="F219" s="303" t="s">
        <v>6731</v>
      </c>
      <c r="G219" s="41"/>
      <c r="H219" s="41"/>
      <c r="I219" s="244"/>
      <c r="J219" s="41"/>
      <c r="K219" s="41"/>
      <c r="L219" s="45"/>
      <c r="M219" s="245"/>
      <c r="N219" s="246"/>
      <c r="O219" s="92"/>
      <c r="P219" s="92"/>
      <c r="Q219" s="92"/>
      <c r="R219" s="92"/>
      <c r="S219" s="92"/>
      <c r="T219" s="93"/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39"/>
      <c r="AT219" s="18" t="s">
        <v>1907</v>
      </c>
      <c r="AU219" s="18" t="s">
        <v>82</v>
      </c>
    </row>
    <row r="220" s="14" customFormat="1">
      <c r="A220" s="14"/>
      <c r="B220" s="259"/>
      <c r="C220" s="260"/>
      <c r="D220" s="242" t="s">
        <v>200</v>
      </c>
      <c r="E220" s="261" t="s">
        <v>1</v>
      </c>
      <c r="F220" s="262" t="s">
        <v>6712</v>
      </c>
      <c r="G220" s="260"/>
      <c r="H220" s="263">
        <v>2.7200000000000002</v>
      </c>
      <c r="I220" s="264"/>
      <c r="J220" s="260"/>
      <c r="K220" s="260"/>
      <c r="L220" s="265"/>
      <c r="M220" s="266"/>
      <c r="N220" s="267"/>
      <c r="O220" s="267"/>
      <c r="P220" s="267"/>
      <c r="Q220" s="267"/>
      <c r="R220" s="267"/>
      <c r="S220" s="267"/>
      <c r="T220" s="268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T220" s="269" t="s">
        <v>200</v>
      </c>
      <c r="AU220" s="269" t="s">
        <v>82</v>
      </c>
      <c r="AV220" s="14" t="s">
        <v>82</v>
      </c>
      <c r="AW220" s="14" t="s">
        <v>30</v>
      </c>
      <c r="AX220" s="14" t="s">
        <v>73</v>
      </c>
      <c r="AY220" s="269" t="s">
        <v>189</v>
      </c>
    </row>
    <row r="221" s="14" customFormat="1">
      <c r="A221" s="14"/>
      <c r="B221" s="259"/>
      <c r="C221" s="260"/>
      <c r="D221" s="242" t="s">
        <v>200</v>
      </c>
      <c r="E221" s="261" t="s">
        <v>1</v>
      </c>
      <c r="F221" s="262" t="s">
        <v>6732</v>
      </c>
      <c r="G221" s="260"/>
      <c r="H221" s="263">
        <v>3.081</v>
      </c>
      <c r="I221" s="264"/>
      <c r="J221" s="260"/>
      <c r="K221" s="260"/>
      <c r="L221" s="265"/>
      <c r="M221" s="266"/>
      <c r="N221" s="267"/>
      <c r="O221" s="267"/>
      <c r="P221" s="267"/>
      <c r="Q221" s="267"/>
      <c r="R221" s="267"/>
      <c r="S221" s="267"/>
      <c r="T221" s="268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T221" s="269" t="s">
        <v>200</v>
      </c>
      <c r="AU221" s="269" t="s">
        <v>82</v>
      </c>
      <c r="AV221" s="14" t="s">
        <v>82</v>
      </c>
      <c r="AW221" s="14" t="s">
        <v>30</v>
      </c>
      <c r="AX221" s="14" t="s">
        <v>73</v>
      </c>
      <c r="AY221" s="269" t="s">
        <v>189</v>
      </c>
    </row>
    <row r="222" s="14" customFormat="1">
      <c r="A222" s="14"/>
      <c r="B222" s="259"/>
      <c r="C222" s="260"/>
      <c r="D222" s="242" t="s">
        <v>200</v>
      </c>
      <c r="E222" s="261" t="s">
        <v>1</v>
      </c>
      <c r="F222" s="262" t="s">
        <v>261</v>
      </c>
      <c r="G222" s="260"/>
      <c r="H222" s="263">
        <v>10</v>
      </c>
      <c r="I222" s="264"/>
      <c r="J222" s="260"/>
      <c r="K222" s="260"/>
      <c r="L222" s="265"/>
      <c r="M222" s="266"/>
      <c r="N222" s="267"/>
      <c r="O222" s="267"/>
      <c r="P222" s="267"/>
      <c r="Q222" s="267"/>
      <c r="R222" s="267"/>
      <c r="S222" s="267"/>
      <c r="T222" s="268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T222" s="269" t="s">
        <v>200</v>
      </c>
      <c r="AU222" s="269" t="s">
        <v>82</v>
      </c>
      <c r="AV222" s="14" t="s">
        <v>82</v>
      </c>
      <c r="AW222" s="14" t="s">
        <v>30</v>
      </c>
      <c r="AX222" s="14" t="s">
        <v>73</v>
      </c>
      <c r="AY222" s="269" t="s">
        <v>189</v>
      </c>
    </row>
    <row r="223" s="15" customFormat="1">
      <c r="A223" s="15"/>
      <c r="B223" s="270"/>
      <c r="C223" s="271"/>
      <c r="D223" s="242" t="s">
        <v>200</v>
      </c>
      <c r="E223" s="272" t="s">
        <v>1</v>
      </c>
      <c r="F223" s="273" t="s">
        <v>207</v>
      </c>
      <c r="G223" s="271"/>
      <c r="H223" s="274">
        <v>15.801</v>
      </c>
      <c r="I223" s="275"/>
      <c r="J223" s="271"/>
      <c r="K223" s="271"/>
      <c r="L223" s="276"/>
      <c r="M223" s="277"/>
      <c r="N223" s="278"/>
      <c r="O223" s="278"/>
      <c r="P223" s="278"/>
      <c r="Q223" s="278"/>
      <c r="R223" s="278"/>
      <c r="S223" s="278"/>
      <c r="T223" s="279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T223" s="280" t="s">
        <v>200</v>
      </c>
      <c r="AU223" s="280" t="s">
        <v>82</v>
      </c>
      <c r="AV223" s="15" t="s">
        <v>195</v>
      </c>
      <c r="AW223" s="15" t="s">
        <v>30</v>
      </c>
      <c r="AX223" s="15" t="s">
        <v>80</v>
      </c>
      <c r="AY223" s="280" t="s">
        <v>189</v>
      </c>
    </row>
    <row r="224" s="2" customFormat="1" ht="16.5" customHeight="1">
      <c r="A224" s="39"/>
      <c r="B224" s="40"/>
      <c r="C224" s="281" t="s">
        <v>318</v>
      </c>
      <c r="D224" s="281" t="s">
        <v>273</v>
      </c>
      <c r="E224" s="282" t="s">
        <v>292</v>
      </c>
      <c r="F224" s="283" t="s">
        <v>293</v>
      </c>
      <c r="G224" s="284" t="s">
        <v>256</v>
      </c>
      <c r="H224" s="285">
        <v>13.081</v>
      </c>
      <c r="I224" s="286"/>
      <c r="J224" s="287">
        <f>ROUND(I224*H224,2)</f>
        <v>0</v>
      </c>
      <c r="K224" s="288"/>
      <c r="L224" s="289"/>
      <c r="M224" s="290" t="s">
        <v>1</v>
      </c>
      <c r="N224" s="291" t="s">
        <v>38</v>
      </c>
      <c r="O224" s="92"/>
      <c r="P224" s="238">
        <f>O224*H224</f>
        <v>0</v>
      </c>
      <c r="Q224" s="238">
        <v>1</v>
      </c>
      <c r="R224" s="238">
        <f>Q224*H224</f>
        <v>13.081</v>
      </c>
      <c r="S224" s="238">
        <v>0</v>
      </c>
      <c r="T224" s="239">
        <f>S224*H224</f>
        <v>0</v>
      </c>
      <c r="U224" s="39"/>
      <c r="V224" s="39"/>
      <c r="W224" s="39"/>
      <c r="X224" s="39"/>
      <c r="Y224" s="39"/>
      <c r="Z224" s="39"/>
      <c r="AA224" s="39"/>
      <c r="AB224" s="39"/>
      <c r="AC224" s="39"/>
      <c r="AD224" s="39"/>
      <c r="AE224" s="39"/>
      <c r="AR224" s="240" t="s">
        <v>247</v>
      </c>
      <c r="AT224" s="240" t="s">
        <v>273</v>
      </c>
      <c r="AU224" s="240" t="s">
        <v>82</v>
      </c>
      <c r="AY224" s="18" t="s">
        <v>189</v>
      </c>
      <c r="BE224" s="241">
        <f>IF(N224="základní",J224,0)</f>
        <v>0</v>
      </c>
      <c r="BF224" s="241">
        <f>IF(N224="snížená",J224,0)</f>
        <v>0</v>
      </c>
      <c r="BG224" s="241">
        <f>IF(N224="zákl. přenesená",J224,0)</f>
        <v>0</v>
      </c>
      <c r="BH224" s="241">
        <f>IF(N224="sníž. přenesená",J224,0)</f>
        <v>0</v>
      </c>
      <c r="BI224" s="241">
        <f>IF(N224="nulová",J224,0)</f>
        <v>0</v>
      </c>
      <c r="BJ224" s="18" t="s">
        <v>80</v>
      </c>
      <c r="BK224" s="241">
        <f>ROUND(I224*H224,2)</f>
        <v>0</v>
      </c>
      <c r="BL224" s="18" t="s">
        <v>195</v>
      </c>
      <c r="BM224" s="240" t="s">
        <v>6733</v>
      </c>
    </row>
    <row r="225" s="2" customFormat="1">
      <c r="A225" s="39"/>
      <c r="B225" s="40"/>
      <c r="C225" s="41"/>
      <c r="D225" s="242" t="s">
        <v>197</v>
      </c>
      <c r="E225" s="41"/>
      <c r="F225" s="243" t="s">
        <v>293</v>
      </c>
      <c r="G225" s="41"/>
      <c r="H225" s="41"/>
      <c r="I225" s="244"/>
      <c r="J225" s="41"/>
      <c r="K225" s="41"/>
      <c r="L225" s="45"/>
      <c r="M225" s="245"/>
      <c r="N225" s="246"/>
      <c r="O225" s="92"/>
      <c r="P225" s="92"/>
      <c r="Q225" s="92"/>
      <c r="R225" s="92"/>
      <c r="S225" s="92"/>
      <c r="T225" s="93"/>
      <c r="U225" s="39"/>
      <c r="V225" s="39"/>
      <c r="W225" s="39"/>
      <c r="X225" s="39"/>
      <c r="Y225" s="39"/>
      <c r="Z225" s="39"/>
      <c r="AA225" s="39"/>
      <c r="AB225" s="39"/>
      <c r="AC225" s="39"/>
      <c r="AD225" s="39"/>
      <c r="AE225" s="39"/>
      <c r="AT225" s="18" t="s">
        <v>197</v>
      </c>
      <c r="AU225" s="18" t="s">
        <v>82</v>
      </c>
    </row>
    <row r="226" s="14" customFormat="1">
      <c r="A226" s="14"/>
      <c r="B226" s="259"/>
      <c r="C226" s="260"/>
      <c r="D226" s="242" t="s">
        <v>200</v>
      </c>
      <c r="E226" s="261" t="s">
        <v>1</v>
      </c>
      <c r="F226" s="262" t="s">
        <v>6732</v>
      </c>
      <c r="G226" s="260"/>
      <c r="H226" s="263">
        <v>3.081</v>
      </c>
      <c r="I226" s="264"/>
      <c r="J226" s="260"/>
      <c r="K226" s="260"/>
      <c r="L226" s="265"/>
      <c r="M226" s="266"/>
      <c r="N226" s="267"/>
      <c r="O226" s="267"/>
      <c r="P226" s="267"/>
      <c r="Q226" s="267"/>
      <c r="R226" s="267"/>
      <c r="S226" s="267"/>
      <c r="T226" s="268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T226" s="269" t="s">
        <v>200</v>
      </c>
      <c r="AU226" s="269" t="s">
        <v>82</v>
      </c>
      <c r="AV226" s="14" t="s">
        <v>82</v>
      </c>
      <c r="AW226" s="14" t="s">
        <v>30</v>
      </c>
      <c r="AX226" s="14" t="s">
        <v>73</v>
      </c>
      <c r="AY226" s="269" t="s">
        <v>189</v>
      </c>
    </row>
    <row r="227" s="14" customFormat="1">
      <c r="A227" s="14"/>
      <c r="B227" s="259"/>
      <c r="C227" s="260"/>
      <c r="D227" s="242" t="s">
        <v>200</v>
      </c>
      <c r="E227" s="261" t="s">
        <v>1</v>
      </c>
      <c r="F227" s="262" t="s">
        <v>261</v>
      </c>
      <c r="G227" s="260"/>
      <c r="H227" s="263">
        <v>10</v>
      </c>
      <c r="I227" s="264"/>
      <c r="J227" s="260"/>
      <c r="K227" s="260"/>
      <c r="L227" s="265"/>
      <c r="M227" s="266"/>
      <c r="N227" s="267"/>
      <c r="O227" s="267"/>
      <c r="P227" s="267"/>
      <c r="Q227" s="267"/>
      <c r="R227" s="267"/>
      <c r="S227" s="267"/>
      <c r="T227" s="268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T227" s="269" t="s">
        <v>200</v>
      </c>
      <c r="AU227" s="269" t="s">
        <v>82</v>
      </c>
      <c r="AV227" s="14" t="s">
        <v>82</v>
      </c>
      <c r="AW227" s="14" t="s">
        <v>30</v>
      </c>
      <c r="AX227" s="14" t="s">
        <v>73</v>
      </c>
      <c r="AY227" s="269" t="s">
        <v>189</v>
      </c>
    </row>
    <row r="228" s="15" customFormat="1">
      <c r="A228" s="15"/>
      <c r="B228" s="270"/>
      <c r="C228" s="271"/>
      <c r="D228" s="242" t="s">
        <v>200</v>
      </c>
      <c r="E228" s="272" t="s">
        <v>1</v>
      </c>
      <c r="F228" s="273" t="s">
        <v>207</v>
      </c>
      <c r="G228" s="271"/>
      <c r="H228" s="274">
        <v>13.081</v>
      </c>
      <c r="I228" s="275"/>
      <c r="J228" s="271"/>
      <c r="K228" s="271"/>
      <c r="L228" s="276"/>
      <c r="M228" s="277"/>
      <c r="N228" s="278"/>
      <c r="O228" s="278"/>
      <c r="P228" s="278"/>
      <c r="Q228" s="278"/>
      <c r="R228" s="278"/>
      <c r="S228" s="278"/>
      <c r="T228" s="279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T228" s="280" t="s">
        <v>200</v>
      </c>
      <c r="AU228" s="280" t="s">
        <v>82</v>
      </c>
      <c r="AV228" s="15" t="s">
        <v>195</v>
      </c>
      <c r="AW228" s="15" t="s">
        <v>30</v>
      </c>
      <c r="AX228" s="15" t="s">
        <v>80</v>
      </c>
      <c r="AY228" s="280" t="s">
        <v>189</v>
      </c>
    </row>
    <row r="229" s="2" customFormat="1" ht="24.15" customHeight="1">
      <c r="A229" s="39"/>
      <c r="B229" s="40"/>
      <c r="C229" s="228" t="s">
        <v>325</v>
      </c>
      <c r="D229" s="228" t="s">
        <v>191</v>
      </c>
      <c r="E229" s="229" t="s">
        <v>6734</v>
      </c>
      <c r="F229" s="230" t="s">
        <v>6735</v>
      </c>
      <c r="G229" s="231" t="s">
        <v>301</v>
      </c>
      <c r="H229" s="232">
        <v>310</v>
      </c>
      <c r="I229" s="233"/>
      <c r="J229" s="234">
        <f>ROUND(I229*H229,2)</f>
        <v>0</v>
      </c>
      <c r="K229" s="235"/>
      <c r="L229" s="45"/>
      <c r="M229" s="236" t="s">
        <v>1</v>
      </c>
      <c r="N229" s="237" t="s">
        <v>38</v>
      </c>
      <c r="O229" s="92"/>
      <c r="P229" s="238">
        <f>O229*H229</f>
        <v>0</v>
      </c>
      <c r="Q229" s="238">
        <v>0</v>
      </c>
      <c r="R229" s="238">
        <f>Q229*H229</f>
        <v>0</v>
      </c>
      <c r="S229" s="238">
        <v>0</v>
      </c>
      <c r="T229" s="239">
        <f>S229*H229</f>
        <v>0</v>
      </c>
      <c r="U229" s="39"/>
      <c r="V229" s="39"/>
      <c r="W229" s="39"/>
      <c r="X229" s="39"/>
      <c r="Y229" s="39"/>
      <c r="Z229" s="39"/>
      <c r="AA229" s="39"/>
      <c r="AB229" s="39"/>
      <c r="AC229" s="39"/>
      <c r="AD229" s="39"/>
      <c r="AE229" s="39"/>
      <c r="AR229" s="240" t="s">
        <v>195</v>
      </c>
      <c r="AT229" s="240" t="s">
        <v>191</v>
      </c>
      <c r="AU229" s="240" t="s">
        <v>82</v>
      </c>
      <c r="AY229" s="18" t="s">
        <v>189</v>
      </c>
      <c r="BE229" s="241">
        <f>IF(N229="základní",J229,0)</f>
        <v>0</v>
      </c>
      <c r="BF229" s="241">
        <f>IF(N229="snížená",J229,0)</f>
        <v>0</v>
      </c>
      <c r="BG229" s="241">
        <f>IF(N229="zákl. přenesená",J229,0)</f>
        <v>0</v>
      </c>
      <c r="BH229" s="241">
        <f>IF(N229="sníž. přenesená",J229,0)</f>
        <v>0</v>
      </c>
      <c r="BI229" s="241">
        <f>IF(N229="nulová",J229,0)</f>
        <v>0</v>
      </c>
      <c r="BJ229" s="18" t="s">
        <v>80</v>
      </c>
      <c r="BK229" s="241">
        <f>ROUND(I229*H229,2)</f>
        <v>0</v>
      </c>
      <c r="BL229" s="18" t="s">
        <v>195</v>
      </c>
      <c r="BM229" s="240" t="s">
        <v>6736</v>
      </c>
    </row>
    <row r="230" s="2" customFormat="1">
      <c r="A230" s="39"/>
      <c r="B230" s="40"/>
      <c r="C230" s="41"/>
      <c r="D230" s="242" t="s">
        <v>197</v>
      </c>
      <c r="E230" s="41"/>
      <c r="F230" s="243" t="s">
        <v>6735</v>
      </c>
      <c r="G230" s="41"/>
      <c r="H230" s="41"/>
      <c r="I230" s="244"/>
      <c r="J230" s="41"/>
      <c r="K230" s="41"/>
      <c r="L230" s="45"/>
      <c r="M230" s="245"/>
      <c r="N230" s="246"/>
      <c r="O230" s="92"/>
      <c r="P230" s="92"/>
      <c r="Q230" s="92"/>
      <c r="R230" s="92"/>
      <c r="S230" s="92"/>
      <c r="T230" s="93"/>
      <c r="U230" s="39"/>
      <c r="V230" s="39"/>
      <c r="W230" s="39"/>
      <c r="X230" s="39"/>
      <c r="Y230" s="39"/>
      <c r="Z230" s="39"/>
      <c r="AA230" s="39"/>
      <c r="AB230" s="39"/>
      <c r="AC230" s="39"/>
      <c r="AD230" s="39"/>
      <c r="AE230" s="39"/>
      <c r="AT230" s="18" t="s">
        <v>197</v>
      </c>
      <c r="AU230" s="18" t="s">
        <v>82</v>
      </c>
    </row>
    <row r="231" s="2" customFormat="1">
      <c r="A231" s="39"/>
      <c r="B231" s="40"/>
      <c r="C231" s="41"/>
      <c r="D231" s="247" t="s">
        <v>198</v>
      </c>
      <c r="E231" s="41"/>
      <c r="F231" s="248" t="s">
        <v>6737</v>
      </c>
      <c r="G231" s="41"/>
      <c r="H231" s="41"/>
      <c r="I231" s="244"/>
      <c r="J231" s="41"/>
      <c r="K231" s="41"/>
      <c r="L231" s="45"/>
      <c r="M231" s="245"/>
      <c r="N231" s="246"/>
      <c r="O231" s="92"/>
      <c r="P231" s="92"/>
      <c r="Q231" s="92"/>
      <c r="R231" s="92"/>
      <c r="S231" s="92"/>
      <c r="T231" s="93"/>
      <c r="U231" s="39"/>
      <c r="V231" s="39"/>
      <c r="W231" s="39"/>
      <c r="X231" s="39"/>
      <c r="Y231" s="39"/>
      <c r="Z231" s="39"/>
      <c r="AA231" s="39"/>
      <c r="AB231" s="39"/>
      <c r="AC231" s="39"/>
      <c r="AD231" s="39"/>
      <c r="AE231" s="39"/>
      <c r="AT231" s="18" t="s">
        <v>198</v>
      </c>
      <c r="AU231" s="18" t="s">
        <v>82</v>
      </c>
    </row>
    <row r="232" s="2" customFormat="1">
      <c r="A232" s="39"/>
      <c r="B232" s="40"/>
      <c r="C232" s="41"/>
      <c r="D232" s="242" t="s">
        <v>1907</v>
      </c>
      <c r="E232" s="41"/>
      <c r="F232" s="303" t="s">
        <v>6659</v>
      </c>
      <c r="G232" s="41"/>
      <c r="H232" s="41"/>
      <c r="I232" s="244"/>
      <c r="J232" s="41"/>
      <c r="K232" s="41"/>
      <c r="L232" s="45"/>
      <c r="M232" s="245"/>
      <c r="N232" s="246"/>
      <c r="O232" s="92"/>
      <c r="P232" s="92"/>
      <c r="Q232" s="92"/>
      <c r="R232" s="92"/>
      <c r="S232" s="92"/>
      <c r="T232" s="93"/>
      <c r="U232" s="39"/>
      <c r="V232" s="39"/>
      <c r="W232" s="39"/>
      <c r="X232" s="39"/>
      <c r="Y232" s="39"/>
      <c r="Z232" s="39"/>
      <c r="AA232" s="39"/>
      <c r="AB232" s="39"/>
      <c r="AC232" s="39"/>
      <c r="AD232" s="39"/>
      <c r="AE232" s="39"/>
      <c r="AT232" s="18" t="s">
        <v>1907</v>
      </c>
      <c r="AU232" s="18" t="s">
        <v>82</v>
      </c>
    </row>
    <row r="233" s="2" customFormat="1" ht="16.5" customHeight="1">
      <c r="A233" s="39"/>
      <c r="B233" s="40"/>
      <c r="C233" s="281" t="s">
        <v>333</v>
      </c>
      <c r="D233" s="281" t="s">
        <v>273</v>
      </c>
      <c r="E233" s="282" t="s">
        <v>6738</v>
      </c>
      <c r="F233" s="283" t="s">
        <v>6739</v>
      </c>
      <c r="G233" s="284" t="s">
        <v>256</v>
      </c>
      <c r="H233" s="285">
        <v>56.700000000000003</v>
      </c>
      <c r="I233" s="286"/>
      <c r="J233" s="287">
        <f>ROUND(I233*H233,2)</f>
        <v>0</v>
      </c>
      <c r="K233" s="288"/>
      <c r="L233" s="289"/>
      <c r="M233" s="290" t="s">
        <v>1</v>
      </c>
      <c r="N233" s="291" t="s">
        <v>38</v>
      </c>
      <c r="O233" s="92"/>
      <c r="P233" s="238">
        <f>O233*H233</f>
        <v>0</v>
      </c>
      <c r="Q233" s="238">
        <v>1</v>
      </c>
      <c r="R233" s="238">
        <f>Q233*H233</f>
        <v>56.700000000000003</v>
      </c>
      <c r="S233" s="238">
        <v>0</v>
      </c>
      <c r="T233" s="239">
        <f>S233*H233</f>
        <v>0</v>
      </c>
      <c r="U233" s="39"/>
      <c r="V233" s="39"/>
      <c r="W233" s="39"/>
      <c r="X233" s="39"/>
      <c r="Y233" s="39"/>
      <c r="Z233" s="39"/>
      <c r="AA233" s="39"/>
      <c r="AB233" s="39"/>
      <c r="AC233" s="39"/>
      <c r="AD233" s="39"/>
      <c r="AE233" s="39"/>
      <c r="AR233" s="240" t="s">
        <v>247</v>
      </c>
      <c r="AT233" s="240" t="s">
        <v>273</v>
      </c>
      <c r="AU233" s="240" t="s">
        <v>82</v>
      </c>
      <c r="AY233" s="18" t="s">
        <v>189</v>
      </c>
      <c r="BE233" s="241">
        <f>IF(N233="základní",J233,0)</f>
        <v>0</v>
      </c>
      <c r="BF233" s="241">
        <f>IF(N233="snížená",J233,0)</f>
        <v>0</v>
      </c>
      <c r="BG233" s="241">
        <f>IF(N233="zákl. přenesená",J233,0)</f>
        <v>0</v>
      </c>
      <c r="BH233" s="241">
        <f>IF(N233="sníž. přenesená",J233,0)</f>
        <v>0</v>
      </c>
      <c r="BI233" s="241">
        <f>IF(N233="nulová",J233,0)</f>
        <v>0</v>
      </c>
      <c r="BJ233" s="18" t="s">
        <v>80</v>
      </c>
      <c r="BK233" s="241">
        <f>ROUND(I233*H233,2)</f>
        <v>0</v>
      </c>
      <c r="BL233" s="18" t="s">
        <v>195</v>
      </c>
      <c r="BM233" s="240" t="s">
        <v>6740</v>
      </c>
    </row>
    <row r="234" s="2" customFormat="1">
      <c r="A234" s="39"/>
      <c r="B234" s="40"/>
      <c r="C234" s="41"/>
      <c r="D234" s="242" t="s">
        <v>197</v>
      </c>
      <c r="E234" s="41"/>
      <c r="F234" s="243" t="s">
        <v>6739</v>
      </c>
      <c r="G234" s="41"/>
      <c r="H234" s="41"/>
      <c r="I234" s="244"/>
      <c r="J234" s="41"/>
      <c r="K234" s="41"/>
      <c r="L234" s="45"/>
      <c r="M234" s="245"/>
      <c r="N234" s="246"/>
      <c r="O234" s="92"/>
      <c r="P234" s="92"/>
      <c r="Q234" s="92"/>
      <c r="R234" s="92"/>
      <c r="S234" s="92"/>
      <c r="T234" s="93"/>
      <c r="U234" s="39"/>
      <c r="V234" s="39"/>
      <c r="W234" s="39"/>
      <c r="X234" s="39"/>
      <c r="Y234" s="39"/>
      <c r="Z234" s="39"/>
      <c r="AA234" s="39"/>
      <c r="AB234" s="39"/>
      <c r="AC234" s="39"/>
      <c r="AD234" s="39"/>
      <c r="AE234" s="39"/>
      <c r="AT234" s="18" t="s">
        <v>197</v>
      </c>
      <c r="AU234" s="18" t="s">
        <v>82</v>
      </c>
    </row>
    <row r="235" s="14" customFormat="1">
      <c r="A235" s="14"/>
      <c r="B235" s="259"/>
      <c r="C235" s="260"/>
      <c r="D235" s="242" t="s">
        <v>200</v>
      </c>
      <c r="E235" s="261" t="s">
        <v>1</v>
      </c>
      <c r="F235" s="262" t="s">
        <v>6741</v>
      </c>
      <c r="G235" s="260"/>
      <c r="H235" s="263">
        <v>56.700000000000003</v>
      </c>
      <c r="I235" s="264"/>
      <c r="J235" s="260"/>
      <c r="K235" s="260"/>
      <c r="L235" s="265"/>
      <c r="M235" s="266"/>
      <c r="N235" s="267"/>
      <c r="O235" s="267"/>
      <c r="P235" s="267"/>
      <c r="Q235" s="267"/>
      <c r="R235" s="267"/>
      <c r="S235" s="267"/>
      <c r="T235" s="268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T235" s="269" t="s">
        <v>200</v>
      </c>
      <c r="AU235" s="269" t="s">
        <v>82</v>
      </c>
      <c r="AV235" s="14" t="s">
        <v>82</v>
      </c>
      <c r="AW235" s="14" t="s">
        <v>30</v>
      </c>
      <c r="AX235" s="14" t="s">
        <v>80</v>
      </c>
      <c r="AY235" s="269" t="s">
        <v>189</v>
      </c>
    </row>
    <row r="236" s="2" customFormat="1" ht="24.15" customHeight="1">
      <c r="A236" s="39"/>
      <c r="B236" s="40"/>
      <c r="C236" s="228" t="s">
        <v>7</v>
      </c>
      <c r="D236" s="228" t="s">
        <v>191</v>
      </c>
      <c r="E236" s="229" t="s">
        <v>6742</v>
      </c>
      <c r="F236" s="230" t="s">
        <v>6743</v>
      </c>
      <c r="G236" s="231" t="s">
        <v>301</v>
      </c>
      <c r="H236" s="232">
        <v>310</v>
      </c>
      <c r="I236" s="233"/>
      <c r="J236" s="234">
        <f>ROUND(I236*H236,2)</f>
        <v>0</v>
      </c>
      <c r="K236" s="235"/>
      <c r="L236" s="45"/>
      <c r="M236" s="236" t="s">
        <v>1</v>
      </c>
      <c r="N236" s="237" t="s">
        <v>38</v>
      </c>
      <c r="O236" s="92"/>
      <c r="P236" s="238">
        <f>O236*H236</f>
        <v>0</v>
      </c>
      <c r="Q236" s="238">
        <v>0</v>
      </c>
      <c r="R236" s="238">
        <f>Q236*H236</f>
        <v>0</v>
      </c>
      <c r="S236" s="238">
        <v>0</v>
      </c>
      <c r="T236" s="239">
        <f>S236*H236</f>
        <v>0</v>
      </c>
      <c r="U236" s="39"/>
      <c r="V236" s="39"/>
      <c r="W236" s="39"/>
      <c r="X236" s="39"/>
      <c r="Y236" s="39"/>
      <c r="Z236" s="39"/>
      <c r="AA236" s="39"/>
      <c r="AB236" s="39"/>
      <c r="AC236" s="39"/>
      <c r="AD236" s="39"/>
      <c r="AE236" s="39"/>
      <c r="AR236" s="240" t="s">
        <v>195</v>
      </c>
      <c r="AT236" s="240" t="s">
        <v>191</v>
      </c>
      <c r="AU236" s="240" t="s">
        <v>82</v>
      </c>
      <c r="AY236" s="18" t="s">
        <v>189</v>
      </c>
      <c r="BE236" s="241">
        <f>IF(N236="základní",J236,0)</f>
        <v>0</v>
      </c>
      <c r="BF236" s="241">
        <f>IF(N236="snížená",J236,0)</f>
        <v>0</v>
      </c>
      <c r="BG236" s="241">
        <f>IF(N236="zákl. přenesená",J236,0)</f>
        <v>0</v>
      </c>
      <c r="BH236" s="241">
        <f>IF(N236="sníž. přenesená",J236,0)</f>
        <v>0</v>
      </c>
      <c r="BI236" s="241">
        <f>IF(N236="nulová",J236,0)</f>
        <v>0</v>
      </c>
      <c r="BJ236" s="18" t="s">
        <v>80</v>
      </c>
      <c r="BK236" s="241">
        <f>ROUND(I236*H236,2)</f>
        <v>0</v>
      </c>
      <c r="BL236" s="18" t="s">
        <v>195</v>
      </c>
      <c r="BM236" s="240" t="s">
        <v>6744</v>
      </c>
    </row>
    <row r="237" s="2" customFormat="1">
      <c r="A237" s="39"/>
      <c r="B237" s="40"/>
      <c r="C237" s="41"/>
      <c r="D237" s="242" t="s">
        <v>197</v>
      </c>
      <c r="E237" s="41"/>
      <c r="F237" s="243" t="s">
        <v>6743</v>
      </c>
      <c r="G237" s="41"/>
      <c r="H237" s="41"/>
      <c r="I237" s="244"/>
      <c r="J237" s="41"/>
      <c r="K237" s="41"/>
      <c r="L237" s="45"/>
      <c r="M237" s="245"/>
      <c r="N237" s="246"/>
      <c r="O237" s="92"/>
      <c r="P237" s="92"/>
      <c r="Q237" s="92"/>
      <c r="R237" s="92"/>
      <c r="S237" s="92"/>
      <c r="T237" s="93"/>
      <c r="U237" s="39"/>
      <c r="V237" s="39"/>
      <c r="W237" s="39"/>
      <c r="X237" s="39"/>
      <c r="Y237" s="39"/>
      <c r="Z237" s="39"/>
      <c r="AA237" s="39"/>
      <c r="AB237" s="39"/>
      <c r="AC237" s="39"/>
      <c r="AD237" s="39"/>
      <c r="AE237" s="39"/>
      <c r="AT237" s="18" t="s">
        <v>197</v>
      </c>
      <c r="AU237" s="18" t="s">
        <v>82</v>
      </c>
    </row>
    <row r="238" s="2" customFormat="1">
      <c r="A238" s="39"/>
      <c r="B238" s="40"/>
      <c r="C238" s="41"/>
      <c r="D238" s="247" t="s">
        <v>198</v>
      </c>
      <c r="E238" s="41"/>
      <c r="F238" s="248" t="s">
        <v>6745</v>
      </c>
      <c r="G238" s="41"/>
      <c r="H238" s="41"/>
      <c r="I238" s="244"/>
      <c r="J238" s="41"/>
      <c r="K238" s="41"/>
      <c r="L238" s="45"/>
      <c r="M238" s="245"/>
      <c r="N238" s="246"/>
      <c r="O238" s="92"/>
      <c r="P238" s="92"/>
      <c r="Q238" s="92"/>
      <c r="R238" s="92"/>
      <c r="S238" s="92"/>
      <c r="T238" s="93"/>
      <c r="U238" s="39"/>
      <c r="V238" s="39"/>
      <c r="W238" s="39"/>
      <c r="X238" s="39"/>
      <c r="Y238" s="39"/>
      <c r="Z238" s="39"/>
      <c r="AA238" s="39"/>
      <c r="AB238" s="39"/>
      <c r="AC238" s="39"/>
      <c r="AD238" s="39"/>
      <c r="AE238" s="39"/>
      <c r="AT238" s="18" t="s">
        <v>198</v>
      </c>
      <c r="AU238" s="18" t="s">
        <v>82</v>
      </c>
    </row>
    <row r="239" s="2" customFormat="1">
      <c r="A239" s="39"/>
      <c r="B239" s="40"/>
      <c r="C239" s="41"/>
      <c r="D239" s="242" t="s">
        <v>1907</v>
      </c>
      <c r="E239" s="41"/>
      <c r="F239" s="303" t="s">
        <v>6659</v>
      </c>
      <c r="G239" s="41"/>
      <c r="H239" s="41"/>
      <c r="I239" s="244"/>
      <c r="J239" s="41"/>
      <c r="K239" s="41"/>
      <c r="L239" s="45"/>
      <c r="M239" s="245"/>
      <c r="N239" s="246"/>
      <c r="O239" s="92"/>
      <c r="P239" s="92"/>
      <c r="Q239" s="92"/>
      <c r="R239" s="92"/>
      <c r="S239" s="92"/>
      <c r="T239" s="93"/>
      <c r="U239" s="39"/>
      <c r="V239" s="39"/>
      <c r="W239" s="39"/>
      <c r="X239" s="39"/>
      <c r="Y239" s="39"/>
      <c r="Z239" s="39"/>
      <c r="AA239" s="39"/>
      <c r="AB239" s="39"/>
      <c r="AC239" s="39"/>
      <c r="AD239" s="39"/>
      <c r="AE239" s="39"/>
      <c r="AT239" s="18" t="s">
        <v>1907</v>
      </c>
      <c r="AU239" s="18" t="s">
        <v>82</v>
      </c>
    </row>
    <row r="240" s="2" customFormat="1" ht="16.5" customHeight="1">
      <c r="A240" s="39"/>
      <c r="B240" s="40"/>
      <c r="C240" s="281" t="s">
        <v>356</v>
      </c>
      <c r="D240" s="281" t="s">
        <v>273</v>
      </c>
      <c r="E240" s="282" t="s">
        <v>6746</v>
      </c>
      <c r="F240" s="283" t="s">
        <v>6747</v>
      </c>
      <c r="G240" s="284" t="s">
        <v>2060</v>
      </c>
      <c r="H240" s="285">
        <v>10.85</v>
      </c>
      <c r="I240" s="286"/>
      <c r="J240" s="287">
        <f>ROUND(I240*H240,2)</f>
        <v>0</v>
      </c>
      <c r="K240" s="288"/>
      <c r="L240" s="289"/>
      <c r="M240" s="290" t="s">
        <v>1</v>
      </c>
      <c r="N240" s="291" t="s">
        <v>38</v>
      </c>
      <c r="O240" s="92"/>
      <c r="P240" s="238">
        <f>O240*H240</f>
        <v>0</v>
      </c>
      <c r="Q240" s="238">
        <v>0.001</v>
      </c>
      <c r="R240" s="238">
        <f>Q240*H240</f>
        <v>0.01085</v>
      </c>
      <c r="S240" s="238">
        <v>0</v>
      </c>
      <c r="T240" s="239">
        <f>S240*H240</f>
        <v>0</v>
      </c>
      <c r="U240" s="39"/>
      <c r="V240" s="39"/>
      <c r="W240" s="39"/>
      <c r="X240" s="39"/>
      <c r="Y240" s="39"/>
      <c r="Z240" s="39"/>
      <c r="AA240" s="39"/>
      <c r="AB240" s="39"/>
      <c r="AC240" s="39"/>
      <c r="AD240" s="39"/>
      <c r="AE240" s="39"/>
      <c r="AR240" s="240" t="s">
        <v>247</v>
      </c>
      <c r="AT240" s="240" t="s">
        <v>273</v>
      </c>
      <c r="AU240" s="240" t="s">
        <v>82</v>
      </c>
      <c r="AY240" s="18" t="s">
        <v>189</v>
      </c>
      <c r="BE240" s="241">
        <f>IF(N240="základní",J240,0)</f>
        <v>0</v>
      </c>
      <c r="BF240" s="241">
        <f>IF(N240="snížená",J240,0)</f>
        <v>0</v>
      </c>
      <c r="BG240" s="241">
        <f>IF(N240="zákl. přenesená",J240,0)</f>
        <v>0</v>
      </c>
      <c r="BH240" s="241">
        <f>IF(N240="sníž. přenesená",J240,0)</f>
        <v>0</v>
      </c>
      <c r="BI240" s="241">
        <f>IF(N240="nulová",J240,0)</f>
        <v>0</v>
      </c>
      <c r="BJ240" s="18" t="s">
        <v>80</v>
      </c>
      <c r="BK240" s="241">
        <f>ROUND(I240*H240,2)</f>
        <v>0</v>
      </c>
      <c r="BL240" s="18" t="s">
        <v>195</v>
      </c>
      <c r="BM240" s="240" t="s">
        <v>6748</v>
      </c>
    </row>
    <row r="241" s="2" customFormat="1">
      <c r="A241" s="39"/>
      <c r="B241" s="40"/>
      <c r="C241" s="41"/>
      <c r="D241" s="242" t="s">
        <v>197</v>
      </c>
      <c r="E241" s="41"/>
      <c r="F241" s="243" t="s">
        <v>6747</v>
      </c>
      <c r="G241" s="41"/>
      <c r="H241" s="41"/>
      <c r="I241" s="244"/>
      <c r="J241" s="41"/>
      <c r="K241" s="41"/>
      <c r="L241" s="45"/>
      <c r="M241" s="245"/>
      <c r="N241" s="246"/>
      <c r="O241" s="92"/>
      <c r="P241" s="92"/>
      <c r="Q241" s="92"/>
      <c r="R241" s="92"/>
      <c r="S241" s="92"/>
      <c r="T241" s="93"/>
      <c r="U241" s="39"/>
      <c r="V241" s="39"/>
      <c r="W241" s="39"/>
      <c r="X241" s="39"/>
      <c r="Y241" s="39"/>
      <c r="Z241" s="39"/>
      <c r="AA241" s="39"/>
      <c r="AB241" s="39"/>
      <c r="AC241" s="39"/>
      <c r="AD241" s="39"/>
      <c r="AE241" s="39"/>
      <c r="AT241" s="18" t="s">
        <v>197</v>
      </c>
      <c r="AU241" s="18" t="s">
        <v>82</v>
      </c>
    </row>
    <row r="242" s="14" customFormat="1">
      <c r="A242" s="14"/>
      <c r="B242" s="259"/>
      <c r="C242" s="260"/>
      <c r="D242" s="242" t="s">
        <v>200</v>
      </c>
      <c r="E242" s="261" t="s">
        <v>1</v>
      </c>
      <c r="F242" s="262" t="s">
        <v>6749</v>
      </c>
      <c r="G242" s="260"/>
      <c r="H242" s="263">
        <v>10.85</v>
      </c>
      <c r="I242" s="264"/>
      <c r="J242" s="260"/>
      <c r="K242" s="260"/>
      <c r="L242" s="265"/>
      <c r="M242" s="266"/>
      <c r="N242" s="267"/>
      <c r="O242" s="267"/>
      <c r="P242" s="267"/>
      <c r="Q242" s="267"/>
      <c r="R242" s="267"/>
      <c r="S242" s="267"/>
      <c r="T242" s="268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T242" s="269" t="s">
        <v>200</v>
      </c>
      <c r="AU242" s="269" t="s">
        <v>82</v>
      </c>
      <c r="AV242" s="14" t="s">
        <v>82</v>
      </c>
      <c r="AW242" s="14" t="s">
        <v>30</v>
      </c>
      <c r="AX242" s="14" t="s">
        <v>80</v>
      </c>
      <c r="AY242" s="269" t="s">
        <v>189</v>
      </c>
    </row>
    <row r="243" s="2" customFormat="1" ht="24.15" customHeight="1">
      <c r="A243" s="39"/>
      <c r="B243" s="40"/>
      <c r="C243" s="228" t="s">
        <v>361</v>
      </c>
      <c r="D243" s="228" t="s">
        <v>191</v>
      </c>
      <c r="E243" s="229" t="s">
        <v>6750</v>
      </c>
      <c r="F243" s="230" t="s">
        <v>6751</v>
      </c>
      <c r="G243" s="231" t="s">
        <v>301</v>
      </c>
      <c r="H243" s="232">
        <v>310</v>
      </c>
      <c r="I243" s="233"/>
      <c r="J243" s="234">
        <f>ROUND(I243*H243,2)</f>
        <v>0</v>
      </c>
      <c r="K243" s="235"/>
      <c r="L243" s="45"/>
      <c r="M243" s="236" t="s">
        <v>1</v>
      </c>
      <c r="N243" s="237" t="s">
        <v>38</v>
      </c>
      <c r="O243" s="92"/>
      <c r="P243" s="238">
        <f>O243*H243</f>
        <v>0</v>
      </c>
      <c r="Q243" s="238">
        <v>0</v>
      </c>
      <c r="R243" s="238">
        <f>Q243*H243</f>
        <v>0</v>
      </c>
      <c r="S243" s="238">
        <v>0</v>
      </c>
      <c r="T243" s="239">
        <f>S243*H243</f>
        <v>0</v>
      </c>
      <c r="U243" s="39"/>
      <c r="V243" s="39"/>
      <c r="W243" s="39"/>
      <c r="X243" s="39"/>
      <c r="Y243" s="39"/>
      <c r="Z243" s="39"/>
      <c r="AA243" s="39"/>
      <c r="AB243" s="39"/>
      <c r="AC243" s="39"/>
      <c r="AD243" s="39"/>
      <c r="AE243" s="39"/>
      <c r="AR243" s="240" t="s">
        <v>195</v>
      </c>
      <c r="AT243" s="240" t="s">
        <v>191</v>
      </c>
      <c r="AU243" s="240" t="s">
        <v>82</v>
      </c>
      <c r="AY243" s="18" t="s">
        <v>189</v>
      </c>
      <c r="BE243" s="241">
        <f>IF(N243="základní",J243,0)</f>
        <v>0</v>
      </c>
      <c r="BF243" s="241">
        <f>IF(N243="snížená",J243,0)</f>
        <v>0</v>
      </c>
      <c r="BG243" s="241">
        <f>IF(N243="zákl. přenesená",J243,0)</f>
        <v>0</v>
      </c>
      <c r="BH243" s="241">
        <f>IF(N243="sníž. přenesená",J243,0)</f>
        <v>0</v>
      </c>
      <c r="BI243" s="241">
        <f>IF(N243="nulová",J243,0)</f>
        <v>0</v>
      </c>
      <c r="BJ243" s="18" t="s">
        <v>80</v>
      </c>
      <c r="BK243" s="241">
        <f>ROUND(I243*H243,2)</f>
        <v>0</v>
      </c>
      <c r="BL243" s="18" t="s">
        <v>195</v>
      </c>
      <c r="BM243" s="240" t="s">
        <v>6752</v>
      </c>
    </row>
    <row r="244" s="2" customFormat="1">
      <c r="A244" s="39"/>
      <c r="B244" s="40"/>
      <c r="C244" s="41"/>
      <c r="D244" s="242" t="s">
        <v>197</v>
      </c>
      <c r="E244" s="41"/>
      <c r="F244" s="243" t="s">
        <v>6751</v>
      </c>
      <c r="G244" s="41"/>
      <c r="H244" s="41"/>
      <c r="I244" s="244"/>
      <c r="J244" s="41"/>
      <c r="K244" s="41"/>
      <c r="L244" s="45"/>
      <c r="M244" s="245"/>
      <c r="N244" s="246"/>
      <c r="O244" s="92"/>
      <c r="P244" s="92"/>
      <c r="Q244" s="92"/>
      <c r="R244" s="92"/>
      <c r="S244" s="92"/>
      <c r="T244" s="93"/>
      <c r="U244" s="39"/>
      <c r="V244" s="39"/>
      <c r="W244" s="39"/>
      <c r="X244" s="39"/>
      <c r="Y244" s="39"/>
      <c r="Z244" s="39"/>
      <c r="AA244" s="39"/>
      <c r="AB244" s="39"/>
      <c r="AC244" s="39"/>
      <c r="AD244" s="39"/>
      <c r="AE244" s="39"/>
      <c r="AT244" s="18" t="s">
        <v>197</v>
      </c>
      <c r="AU244" s="18" t="s">
        <v>82</v>
      </c>
    </row>
    <row r="245" s="2" customFormat="1">
      <c r="A245" s="39"/>
      <c r="B245" s="40"/>
      <c r="C245" s="41"/>
      <c r="D245" s="247" t="s">
        <v>198</v>
      </c>
      <c r="E245" s="41"/>
      <c r="F245" s="248" t="s">
        <v>6753</v>
      </c>
      <c r="G245" s="41"/>
      <c r="H245" s="41"/>
      <c r="I245" s="244"/>
      <c r="J245" s="41"/>
      <c r="K245" s="41"/>
      <c r="L245" s="45"/>
      <c r="M245" s="245"/>
      <c r="N245" s="246"/>
      <c r="O245" s="92"/>
      <c r="P245" s="92"/>
      <c r="Q245" s="92"/>
      <c r="R245" s="92"/>
      <c r="S245" s="92"/>
      <c r="T245" s="93"/>
      <c r="U245" s="39"/>
      <c r="V245" s="39"/>
      <c r="W245" s="39"/>
      <c r="X245" s="39"/>
      <c r="Y245" s="39"/>
      <c r="Z245" s="39"/>
      <c r="AA245" s="39"/>
      <c r="AB245" s="39"/>
      <c r="AC245" s="39"/>
      <c r="AD245" s="39"/>
      <c r="AE245" s="39"/>
      <c r="AT245" s="18" t="s">
        <v>198</v>
      </c>
      <c r="AU245" s="18" t="s">
        <v>82</v>
      </c>
    </row>
    <row r="246" s="2" customFormat="1">
      <c r="A246" s="39"/>
      <c r="B246" s="40"/>
      <c r="C246" s="41"/>
      <c r="D246" s="242" t="s">
        <v>1907</v>
      </c>
      <c r="E246" s="41"/>
      <c r="F246" s="303" t="s">
        <v>6659</v>
      </c>
      <c r="G246" s="41"/>
      <c r="H246" s="41"/>
      <c r="I246" s="244"/>
      <c r="J246" s="41"/>
      <c r="K246" s="41"/>
      <c r="L246" s="45"/>
      <c r="M246" s="245"/>
      <c r="N246" s="246"/>
      <c r="O246" s="92"/>
      <c r="P246" s="92"/>
      <c r="Q246" s="92"/>
      <c r="R246" s="92"/>
      <c r="S246" s="92"/>
      <c r="T246" s="93"/>
      <c r="U246" s="39"/>
      <c r="V246" s="39"/>
      <c r="W246" s="39"/>
      <c r="X246" s="39"/>
      <c r="Y246" s="39"/>
      <c r="Z246" s="39"/>
      <c r="AA246" s="39"/>
      <c r="AB246" s="39"/>
      <c r="AC246" s="39"/>
      <c r="AD246" s="39"/>
      <c r="AE246" s="39"/>
      <c r="AT246" s="18" t="s">
        <v>1907</v>
      </c>
      <c r="AU246" s="18" t="s">
        <v>82</v>
      </c>
    </row>
    <row r="247" s="2" customFormat="1" ht="24.15" customHeight="1">
      <c r="A247" s="39"/>
      <c r="B247" s="40"/>
      <c r="C247" s="228" t="s">
        <v>372</v>
      </c>
      <c r="D247" s="228" t="s">
        <v>191</v>
      </c>
      <c r="E247" s="229" t="s">
        <v>6754</v>
      </c>
      <c r="F247" s="230" t="s">
        <v>6755</v>
      </c>
      <c r="G247" s="231" t="s">
        <v>301</v>
      </c>
      <c r="H247" s="232">
        <v>432.69999999999999</v>
      </c>
      <c r="I247" s="233"/>
      <c r="J247" s="234">
        <f>ROUND(I247*H247,2)</f>
        <v>0</v>
      </c>
      <c r="K247" s="235"/>
      <c r="L247" s="45"/>
      <c r="M247" s="236" t="s">
        <v>1</v>
      </c>
      <c r="N247" s="237" t="s">
        <v>38</v>
      </c>
      <c r="O247" s="92"/>
      <c r="P247" s="238">
        <f>O247*H247</f>
        <v>0</v>
      </c>
      <c r="Q247" s="238">
        <v>0</v>
      </c>
      <c r="R247" s="238">
        <f>Q247*H247</f>
        <v>0</v>
      </c>
      <c r="S247" s="238">
        <v>0</v>
      </c>
      <c r="T247" s="239">
        <f>S247*H247</f>
        <v>0</v>
      </c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R247" s="240" t="s">
        <v>195</v>
      </c>
      <c r="AT247" s="240" t="s">
        <v>191</v>
      </c>
      <c r="AU247" s="240" t="s">
        <v>82</v>
      </c>
      <c r="AY247" s="18" t="s">
        <v>189</v>
      </c>
      <c r="BE247" s="241">
        <f>IF(N247="základní",J247,0)</f>
        <v>0</v>
      </c>
      <c r="BF247" s="241">
        <f>IF(N247="snížená",J247,0)</f>
        <v>0</v>
      </c>
      <c r="BG247" s="241">
        <f>IF(N247="zákl. přenesená",J247,0)</f>
        <v>0</v>
      </c>
      <c r="BH247" s="241">
        <f>IF(N247="sníž. přenesená",J247,0)</f>
        <v>0</v>
      </c>
      <c r="BI247" s="241">
        <f>IF(N247="nulová",J247,0)</f>
        <v>0</v>
      </c>
      <c r="BJ247" s="18" t="s">
        <v>80</v>
      </c>
      <c r="BK247" s="241">
        <f>ROUND(I247*H247,2)</f>
        <v>0</v>
      </c>
      <c r="BL247" s="18" t="s">
        <v>195</v>
      </c>
      <c r="BM247" s="240" t="s">
        <v>6756</v>
      </c>
    </row>
    <row r="248" s="2" customFormat="1">
      <c r="A248" s="39"/>
      <c r="B248" s="40"/>
      <c r="C248" s="41"/>
      <c r="D248" s="242" t="s">
        <v>197</v>
      </c>
      <c r="E248" s="41"/>
      <c r="F248" s="243" t="s">
        <v>6755</v>
      </c>
      <c r="G248" s="41"/>
      <c r="H248" s="41"/>
      <c r="I248" s="244"/>
      <c r="J248" s="41"/>
      <c r="K248" s="41"/>
      <c r="L248" s="45"/>
      <c r="M248" s="245"/>
      <c r="N248" s="246"/>
      <c r="O248" s="92"/>
      <c r="P248" s="92"/>
      <c r="Q248" s="92"/>
      <c r="R248" s="92"/>
      <c r="S248" s="92"/>
      <c r="T248" s="93"/>
      <c r="U248" s="39"/>
      <c r="V248" s="39"/>
      <c r="W248" s="39"/>
      <c r="X248" s="39"/>
      <c r="Y248" s="39"/>
      <c r="Z248" s="39"/>
      <c r="AA248" s="39"/>
      <c r="AB248" s="39"/>
      <c r="AC248" s="39"/>
      <c r="AD248" s="39"/>
      <c r="AE248" s="39"/>
      <c r="AT248" s="18" t="s">
        <v>197</v>
      </c>
      <c r="AU248" s="18" t="s">
        <v>82</v>
      </c>
    </row>
    <row r="249" s="2" customFormat="1">
      <c r="A249" s="39"/>
      <c r="B249" s="40"/>
      <c r="C249" s="41"/>
      <c r="D249" s="247" t="s">
        <v>198</v>
      </c>
      <c r="E249" s="41"/>
      <c r="F249" s="248" t="s">
        <v>6757</v>
      </c>
      <c r="G249" s="41"/>
      <c r="H249" s="41"/>
      <c r="I249" s="244"/>
      <c r="J249" s="41"/>
      <c r="K249" s="41"/>
      <c r="L249" s="45"/>
      <c r="M249" s="245"/>
      <c r="N249" s="246"/>
      <c r="O249" s="92"/>
      <c r="P249" s="92"/>
      <c r="Q249" s="92"/>
      <c r="R249" s="92"/>
      <c r="S249" s="92"/>
      <c r="T249" s="93"/>
      <c r="U249" s="39"/>
      <c r="V249" s="39"/>
      <c r="W249" s="39"/>
      <c r="X249" s="39"/>
      <c r="Y249" s="39"/>
      <c r="Z249" s="39"/>
      <c r="AA249" s="39"/>
      <c r="AB249" s="39"/>
      <c r="AC249" s="39"/>
      <c r="AD249" s="39"/>
      <c r="AE249" s="39"/>
      <c r="AT249" s="18" t="s">
        <v>198</v>
      </c>
      <c r="AU249" s="18" t="s">
        <v>82</v>
      </c>
    </row>
    <row r="250" s="2" customFormat="1">
      <c r="A250" s="39"/>
      <c r="B250" s="40"/>
      <c r="C250" s="41"/>
      <c r="D250" s="242" t="s">
        <v>1907</v>
      </c>
      <c r="E250" s="41"/>
      <c r="F250" s="303" t="s">
        <v>6659</v>
      </c>
      <c r="G250" s="41"/>
      <c r="H250" s="41"/>
      <c r="I250" s="244"/>
      <c r="J250" s="41"/>
      <c r="K250" s="41"/>
      <c r="L250" s="45"/>
      <c r="M250" s="245"/>
      <c r="N250" s="246"/>
      <c r="O250" s="92"/>
      <c r="P250" s="92"/>
      <c r="Q250" s="92"/>
      <c r="R250" s="92"/>
      <c r="S250" s="92"/>
      <c r="T250" s="93"/>
      <c r="U250" s="39"/>
      <c r="V250" s="39"/>
      <c r="W250" s="39"/>
      <c r="X250" s="39"/>
      <c r="Y250" s="39"/>
      <c r="Z250" s="39"/>
      <c r="AA250" s="39"/>
      <c r="AB250" s="39"/>
      <c r="AC250" s="39"/>
      <c r="AD250" s="39"/>
      <c r="AE250" s="39"/>
      <c r="AT250" s="18" t="s">
        <v>1907</v>
      </c>
      <c r="AU250" s="18" t="s">
        <v>82</v>
      </c>
    </row>
    <row r="251" s="14" customFormat="1">
      <c r="A251" s="14"/>
      <c r="B251" s="259"/>
      <c r="C251" s="260"/>
      <c r="D251" s="242" t="s">
        <v>200</v>
      </c>
      <c r="E251" s="261" t="s">
        <v>1</v>
      </c>
      <c r="F251" s="262" t="s">
        <v>6758</v>
      </c>
      <c r="G251" s="260"/>
      <c r="H251" s="263">
        <v>190</v>
      </c>
      <c r="I251" s="264"/>
      <c r="J251" s="260"/>
      <c r="K251" s="260"/>
      <c r="L251" s="265"/>
      <c r="M251" s="266"/>
      <c r="N251" s="267"/>
      <c r="O251" s="267"/>
      <c r="P251" s="267"/>
      <c r="Q251" s="267"/>
      <c r="R251" s="267"/>
      <c r="S251" s="267"/>
      <c r="T251" s="268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T251" s="269" t="s">
        <v>200</v>
      </c>
      <c r="AU251" s="269" t="s">
        <v>82</v>
      </c>
      <c r="AV251" s="14" t="s">
        <v>82</v>
      </c>
      <c r="AW251" s="14" t="s">
        <v>30</v>
      </c>
      <c r="AX251" s="14" t="s">
        <v>73</v>
      </c>
      <c r="AY251" s="269" t="s">
        <v>189</v>
      </c>
    </row>
    <row r="252" s="14" customFormat="1">
      <c r="A252" s="14"/>
      <c r="B252" s="259"/>
      <c r="C252" s="260"/>
      <c r="D252" s="242" t="s">
        <v>200</v>
      </c>
      <c r="E252" s="261" t="s">
        <v>1</v>
      </c>
      <c r="F252" s="262" t="s">
        <v>6759</v>
      </c>
      <c r="G252" s="260"/>
      <c r="H252" s="263">
        <v>3</v>
      </c>
      <c r="I252" s="264"/>
      <c r="J252" s="260"/>
      <c r="K252" s="260"/>
      <c r="L252" s="265"/>
      <c r="M252" s="266"/>
      <c r="N252" s="267"/>
      <c r="O252" s="267"/>
      <c r="P252" s="267"/>
      <c r="Q252" s="267"/>
      <c r="R252" s="267"/>
      <c r="S252" s="267"/>
      <c r="T252" s="268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T252" s="269" t="s">
        <v>200</v>
      </c>
      <c r="AU252" s="269" t="s">
        <v>82</v>
      </c>
      <c r="AV252" s="14" t="s">
        <v>82</v>
      </c>
      <c r="AW252" s="14" t="s">
        <v>30</v>
      </c>
      <c r="AX252" s="14" t="s">
        <v>73</v>
      </c>
      <c r="AY252" s="269" t="s">
        <v>189</v>
      </c>
    </row>
    <row r="253" s="14" customFormat="1">
      <c r="A253" s="14"/>
      <c r="B253" s="259"/>
      <c r="C253" s="260"/>
      <c r="D253" s="242" t="s">
        <v>200</v>
      </c>
      <c r="E253" s="261" t="s">
        <v>1</v>
      </c>
      <c r="F253" s="262" t="s">
        <v>6760</v>
      </c>
      <c r="G253" s="260"/>
      <c r="H253" s="263">
        <v>5</v>
      </c>
      <c r="I253" s="264"/>
      <c r="J253" s="260"/>
      <c r="K253" s="260"/>
      <c r="L253" s="265"/>
      <c r="M253" s="266"/>
      <c r="N253" s="267"/>
      <c r="O253" s="267"/>
      <c r="P253" s="267"/>
      <c r="Q253" s="267"/>
      <c r="R253" s="267"/>
      <c r="S253" s="267"/>
      <c r="T253" s="268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T253" s="269" t="s">
        <v>200</v>
      </c>
      <c r="AU253" s="269" t="s">
        <v>82</v>
      </c>
      <c r="AV253" s="14" t="s">
        <v>82</v>
      </c>
      <c r="AW253" s="14" t="s">
        <v>30</v>
      </c>
      <c r="AX253" s="14" t="s">
        <v>73</v>
      </c>
      <c r="AY253" s="269" t="s">
        <v>189</v>
      </c>
    </row>
    <row r="254" s="14" customFormat="1">
      <c r="A254" s="14"/>
      <c r="B254" s="259"/>
      <c r="C254" s="260"/>
      <c r="D254" s="242" t="s">
        <v>200</v>
      </c>
      <c r="E254" s="261" t="s">
        <v>1</v>
      </c>
      <c r="F254" s="262" t="s">
        <v>6761</v>
      </c>
      <c r="G254" s="260"/>
      <c r="H254" s="263">
        <v>14</v>
      </c>
      <c r="I254" s="264"/>
      <c r="J254" s="260"/>
      <c r="K254" s="260"/>
      <c r="L254" s="265"/>
      <c r="M254" s="266"/>
      <c r="N254" s="267"/>
      <c r="O254" s="267"/>
      <c r="P254" s="267"/>
      <c r="Q254" s="267"/>
      <c r="R254" s="267"/>
      <c r="S254" s="267"/>
      <c r="T254" s="268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T254" s="269" t="s">
        <v>200</v>
      </c>
      <c r="AU254" s="269" t="s">
        <v>82</v>
      </c>
      <c r="AV254" s="14" t="s">
        <v>82</v>
      </c>
      <c r="AW254" s="14" t="s">
        <v>30</v>
      </c>
      <c r="AX254" s="14" t="s">
        <v>73</v>
      </c>
      <c r="AY254" s="269" t="s">
        <v>189</v>
      </c>
    </row>
    <row r="255" s="14" customFormat="1">
      <c r="A255" s="14"/>
      <c r="B255" s="259"/>
      <c r="C255" s="260"/>
      <c r="D255" s="242" t="s">
        <v>200</v>
      </c>
      <c r="E255" s="261" t="s">
        <v>1</v>
      </c>
      <c r="F255" s="262" t="s">
        <v>6762</v>
      </c>
      <c r="G255" s="260"/>
      <c r="H255" s="263">
        <v>165</v>
      </c>
      <c r="I255" s="264"/>
      <c r="J255" s="260"/>
      <c r="K255" s="260"/>
      <c r="L255" s="265"/>
      <c r="M255" s="266"/>
      <c r="N255" s="267"/>
      <c r="O255" s="267"/>
      <c r="P255" s="267"/>
      <c r="Q255" s="267"/>
      <c r="R255" s="267"/>
      <c r="S255" s="267"/>
      <c r="T255" s="268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T255" s="269" t="s">
        <v>200</v>
      </c>
      <c r="AU255" s="269" t="s">
        <v>82</v>
      </c>
      <c r="AV255" s="14" t="s">
        <v>82</v>
      </c>
      <c r="AW255" s="14" t="s">
        <v>30</v>
      </c>
      <c r="AX255" s="14" t="s">
        <v>73</v>
      </c>
      <c r="AY255" s="269" t="s">
        <v>189</v>
      </c>
    </row>
    <row r="256" s="14" customFormat="1">
      <c r="A256" s="14"/>
      <c r="B256" s="259"/>
      <c r="C256" s="260"/>
      <c r="D256" s="242" t="s">
        <v>200</v>
      </c>
      <c r="E256" s="261" t="s">
        <v>1</v>
      </c>
      <c r="F256" s="262" t="s">
        <v>6763</v>
      </c>
      <c r="G256" s="260"/>
      <c r="H256" s="263">
        <v>15.300000000000001</v>
      </c>
      <c r="I256" s="264"/>
      <c r="J256" s="260"/>
      <c r="K256" s="260"/>
      <c r="L256" s="265"/>
      <c r="M256" s="266"/>
      <c r="N256" s="267"/>
      <c r="O256" s="267"/>
      <c r="P256" s="267"/>
      <c r="Q256" s="267"/>
      <c r="R256" s="267"/>
      <c r="S256" s="267"/>
      <c r="T256" s="268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T256" s="269" t="s">
        <v>200</v>
      </c>
      <c r="AU256" s="269" t="s">
        <v>82</v>
      </c>
      <c r="AV256" s="14" t="s">
        <v>82</v>
      </c>
      <c r="AW256" s="14" t="s">
        <v>30</v>
      </c>
      <c r="AX256" s="14" t="s">
        <v>73</v>
      </c>
      <c r="AY256" s="269" t="s">
        <v>189</v>
      </c>
    </row>
    <row r="257" s="14" customFormat="1">
      <c r="A257" s="14"/>
      <c r="B257" s="259"/>
      <c r="C257" s="260"/>
      <c r="D257" s="242" t="s">
        <v>200</v>
      </c>
      <c r="E257" s="261" t="s">
        <v>1</v>
      </c>
      <c r="F257" s="262" t="s">
        <v>6764</v>
      </c>
      <c r="G257" s="260"/>
      <c r="H257" s="263">
        <v>23.399999999999999</v>
      </c>
      <c r="I257" s="264"/>
      <c r="J257" s="260"/>
      <c r="K257" s="260"/>
      <c r="L257" s="265"/>
      <c r="M257" s="266"/>
      <c r="N257" s="267"/>
      <c r="O257" s="267"/>
      <c r="P257" s="267"/>
      <c r="Q257" s="267"/>
      <c r="R257" s="267"/>
      <c r="S257" s="267"/>
      <c r="T257" s="268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T257" s="269" t="s">
        <v>200</v>
      </c>
      <c r="AU257" s="269" t="s">
        <v>82</v>
      </c>
      <c r="AV257" s="14" t="s">
        <v>82</v>
      </c>
      <c r="AW257" s="14" t="s">
        <v>30</v>
      </c>
      <c r="AX257" s="14" t="s">
        <v>73</v>
      </c>
      <c r="AY257" s="269" t="s">
        <v>189</v>
      </c>
    </row>
    <row r="258" s="14" customFormat="1">
      <c r="A258" s="14"/>
      <c r="B258" s="259"/>
      <c r="C258" s="260"/>
      <c r="D258" s="242" t="s">
        <v>200</v>
      </c>
      <c r="E258" s="261" t="s">
        <v>1</v>
      </c>
      <c r="F258" s="262" t="s">
        <v>6765</v>
      </c>
      <c r="G258" s="260"/>
      <c r="H258" s="263">
        <v>17</v>
      </c>
      <c r="I258" s="264"/>
      <c r="J258" s="260"/>
      <c r="K258" s="260"/>
      <c r="L258" s="265"/>
      <c r="M258" s="266"/>
      <c r="N258" s="267"/>
      <c r="O258" s="267"/>
      <c r="P258" s="267"/>
      <c r="Q258" s="267"/>
      <c r="R258" s="267"/>
      <c r="S258" s="267"/>
      <c r="T258" s="268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T258" s="269" t="s">
        <v>200</v>
      </c>
      <c r="AU258" s="269" t="s">
        <v>82</v>
      </c>
      <c r="AV258" s="14" t="s">
        <v>82</v>
      </c>
      <c r="AW258" s="14" t="s">
        <v>30</v>
      </c>
      <c r="AX258" s="14" t="s">
        <v>73</v>
      </c>
      <c r="AY258" s="269" t="s">
        <v>189</v>
      </c>
    </row>
    <row r="259" s="15" customFormat="1">
      <c r="A259" s="15"/>
      <c r="B259" s="270"/>
      <c r="C259" s="271"/>
      <c r="D259" s="242" t="s">
        <v>200</v>
      </c>
      <c r="E259" s="272" t="s">
        <v>1</v>
      </c>
      <c r="F259" s="273" t="s">
        <v>207</v>
      </c>
      <c r="G259" s="271"/>
      <c r="H259" s="274">
        <v>432.69999999999999</v>
      </c>
      <c r="I259" s="275"/>
      <c r="J259" s="271"/>
      <c r="K259" s="271"/>
      <c r="L259" s="276"/>
      <c r="M259" s="277"/>
      <c r="N259" s="278"/>
      <c r="O259" s="278"/>
      <c r="P259" s="278"/>
      <c r="Q259" s="278"/>
      <c r="R259" s="278"/>
      <c r="S259" s="278"/>
      <c r="T259" s="279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T259" s="280" t="s">
        <v>200</v>
      </c>
      <c r="AU259" s="280" t="s">
        <v>82</v>
      </c>
      <c r="AV259" s="15" t="s">
        <v>195</v>
      </c>
      <c r="AW259" s="15" t="s">
        <v>30</v>
      </c>
      <c r="AX259" s="15" t="s">
        <v>80</v>
      </c>
      <c r="AY259" s="280" t="s">
        <v>189</v>
      </c>
    </row>
    <row r="260" s="12" customFormat="1" ht="22.8" customHeight="1">
      <c r="A260" s="12"/>
      <c r="B260" s="212"/>
      <c r="C260" s="213"/>
      <c r="D260" s="214" t="s">
        <v>72</v>
      </c>
      <c r="E260" s="226" t="s">
        <v>82</v>
      </c>
      <c r="F260" s="226" t="s">
        <v>298</v>
      </c>
      <c r="G260" s="213"/>
      <c r="H260" s="213"/>
      <c r="I260" s="216"/>
      <c r="J260" s="227">
        <f>BK260</f>
        <v>0</v>
      </c>
      <c r="K260" s="213"/>
      <c r="L260" s="218"/>
      <c r="M260" s="219"/>
      <c r="N260" s="220"/>
      <c r="O260" s="220"/>
      <c r="P260" s="221">
        <f>SUM(P261:P276)</f>
        <v>0</v>
      </c>
      <c r="Q260" s="220"/>
      <c r="R260" s="221">
        <f>SUM(R261:R276)</f>
        <v>0.19579674999999999</v>
      </c>
      <c r="S260" s="220"/>
      <c r="T260" s="222">
        <f>SUM(T261:T276)</f>
        <v>0</v>
      </c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R260" s="223" t="s">
        <v>80</v>
      </c>
      <c r="AT260" s="224" t="s">
        <v>72</v>
      </c>
      <c r="AU260" s="224" t="s">
        <v>80</v>
      </c>
      <c r="AY260" s="223" t="s">
        <v>189</v>
      </c>
      <c r="BK260" s="225">
        <f>SUM(BK261:BK276)</f>
        <v>0</v>
      </c>
    </row>
    <row r="261" s="2" customFormat="1" ht="24.15" customHeight="1">
      <c r="A261" s="39"/>
      <c r="B261" s="40"/>
      <c r="C261" s="228" t="s">
        <v>377</v>
      </c>
      <c r="D261" s="228" t="s">
        <v>191</v>
      </c>
      <c r="E261" s="229" t="s">
        <v>6766</v>
      </c>
      <c r="F261" s="230" t="s">
        <v>6767</v>
      </c>
      <c r="G261" s="231" t="s">
        <v>301</v>
      </c>
      <c r="H261" s="232">
        <v>432.69999999999999</v>
      </c>
      <c r="I261" s="233"/>
      <c r="J261" s="234">
        <f>ROUND(I261*H261,2)</f>
        <v>0</v>
      </c>
      <c r="K261" s="235"/>
      <c r="L261" s="45"/>
      <c r="M261" s="236" t="s">
        <v>1</v>
      </c>
      <c r="N261" s="237" t="s">
        <v>38</v>
      </c>
      <c r="O261" s="92"/>
      <c r="P261" s="238">
        <f>O261*H261</f>
        <v>0</v>
      </c>
      <c r="Q261" s="238">
        <v>0.00013750000000000001</v>
      </c>
      <c r="R261" s="238">
        <f>Q261*H261</f>
        <v>0.059496250000000001</v>
      </c>
      <c r="S261" s="238">
        <v>0</v>
      </c>
      <c r="T261" s="239">
        <f>S261*H261</f>
        <v>0</v>
      </c>
      <c r="U261" s="39"/>
      <c r="V261" s="39"/>
      <c r="W261" s="39"/>
      <c r="X261" s="39"/>
      <c r="Y261" s="39"/>
      <c r="Z261" s="39"/>
      <c r="AA261" s="39"/>
      <c r="AB261" s="39"/>
      <c r="AC261" s="39"/>
      <c r="AD261" s="39"/>
      <c r="AE261" s="39"/>
      <c r="AR261" s="240" t="s">
        <v>195</v>
      </c>
      <c r="AT261" s="240" t="s">
        <v>191</v>
      </c>
      <c r="AU261" s="240" t="s">
        <v>82</v>
      </c>
      <c r="AY261" s="18" t="s">
        <v>189</v>
      </c>
      <c r="BE261" s="241">
        <f>IF(N261="základní",J261,0)</f>
        <v>0</v>
      </c>
      <c r="BF261" s="241">
        <f>IF(N261="snížená",J261,0)</f>
        <v>0</v>
      </c>
      <c r="BG261" s="241">
        <f>IF(N261="zákl. přenesená",J261,0)</f>
        <v>0</v>
      </c>
      <c r="BH261" s="241">
        <f>IF(N261="sníž. přenesená",J261,0)</f>
        <v>0</v>
      </c>
      <c r="BI261" s="241">
        <f>IF(N261="nulová",J261,0)</f>
        <v>0</v>
      </c>
      <c r="BJ261" s="18" t="s">
        <v>80</v>
      </c>
      <c r="BK261" s="241">
        <f>ROUND(I261*H261,2)</f>
        <v>0</v>
      </c>
      <c r="BL261" s="18" t="s">
        <v>195</v>
      </c>
      <c r="BM261" s="240" t="s">
        <v>6768</v>
      </c>
    </row>
    <row r="262" s="2" customFormat="1">
      <c r="A262" s="39"/>
      <c r="B262" s="40"/>
      <c r="C262" s="41"/>
      <c r="D262" s="242" t="s">
        <v>197</v>
      </c>
      <c r="E262" s="41"/>
      <c r="F262" s="243" t="s">
        <v>6767</v>
      </c>
      <c r="G262" s="41"/>
      <c r="H262" s="41"/>
      <c r="I262" s="244"/>
      <c r="J262" s="41"/>
      <c r="K262" s="41"/>
      <c r="L262" s="45"/>
      <c r="M262" s="245"/>
      <c r="N262" s="246"/>
      <c r="O262" s="92"/>
      <c r="P262" s="92"/>
      <c r="Q262" s="92"/>
      <c r="R262" s="92"/>
      <c r="S262" s="92"/>
      <c r="T262" s="93"/>
      <c r="U262" s="39"/>
      <c r="V262" s="39"/>
      <c r="W262" s="39"/>
      <c r="X262" s="39"/>
      <c r="Y262" s="39"/>
      <c r="Z262" s="39"/>
      <c r="AA262" s="39"/>
      <c r="AB262" s="39"/>
      <c r="AC262" s="39"/>
      <c r="AD262" s="39"/>
      <c r="AE262" s="39"/>
      <c r="AT262" s="18" t="s">
        <v>197</v>
      </c>
      <c r="AU262" s="18" t="s">
        <v>82</v>
      </c>
    </row>
    <row r="263" s="2" customFormat="1">
      <c r="A263" s="39"/>
      <c r="B263" s="40"/>
      <c r="C263" s="41"/>
      <c r="D263" s="247" t="s">
        <v>198</v>
      </c>
      <c r="E263" s="41"/>
      <c r="F263" s="248" t="s">
        <v>6769</v>
      </c>
      <c r="G263" s="41"/>
      <c r="H263" s="41"/>
      <c r="I263" s="244"/>
      <c r="J263" s="41"/>
      <c r="K263" s="41"/>
      <c r="L263" s="45"/>
      <c r="M263" s="245"/>
      <c r="N263" s="246"/>
      <c r="O263" s="92"/>
      <c r="P263" s="92"/>
      <c r="Q263" s="92"/>
      <c r="R263" s="92"/>
      <c r="S263" s="92"/>
      <c r="T263" s="93"/>
      <c r="U263" s="39"/>
      <c r="V263" s="39"/>
      <c r="W263" s="39"/>
      <c r="X263" s="39"/>
      <c r="Y263" s="39"/>
      <c r="Z263" s="39"/>
      <c r="AA263" s="39"/>
      <c r="AB263" s="39"/>
      <c r="AC263" s="39"/>
      <c r="AD263" s="39"/>
      <c r="AE263" s="39"/>
      <c r="AT263" s="18" t="s">
        <v>198</v>
      </c>
      <c r="AU263" s="18" t="s">
        <v>82</v>
      </c>
    </row>
    <row r="264" s="2" customFormat="1">
      <c r="A264" s="39"/>
      <c r="B264" s="40"/>
      <c r="C264" s="41"/>
      <c r="D264" s="242" t="s">
        <v>1907</v>
      </c>
      <c r="E264" s="41"/>
      <c r="F264" s="303" t="s">
        <v>6659</v>
      </c>
      <c r="G264" s="41"/>
      <c r="H264" s="41"/>
      <c r="I264" s="244"/>
      <c r="J264" s="41"/>
      <c r="K264" s="41"/>
      <c r="L264" s="45"/>
      <c r="M264" s="245"/>
      <c r="N264" s="246"/>
      <c r="O264" s="92"/>
      <c r="P264" s="92"/>
      <c r="Q264" s="92"/>
      <c r="R264" s="92"/>
      <c r="S264" s="92"/>
      <c r="T264" s="93"/>
      <c r="U264" s="39"/>
      <c r="V264" s="39"/>
      <c r="W264" s="39"/>
      <c r="X264" s="39"/>
      <c r="Y264" s="39"/>
      <c r="Z264" s="39"/>
      <c r="AA264" s="39"/>
      <c r="AB264" s="39"/>
      <c r="AC264" s="39"/>
      <c r="AD264" s="39"/>
      <c r="AE264" s="39"/>
      <c r="AT264" s="18" t="s">
        <v>1907</v>
      </c>
      <c r="AU264" s="18" t="s">
        <v>82</v>
      </c>
    </row>
    <row r="265" s="14" customFormat="1">
      <c r="A265" s="14"/>
      <c r="B265" s="259"/>
      <c r="C265" s="260"/>
      <c r="D265" s="242" t="s">
        <v>200</v>
      </c>
      <c r="E265" s="261" t="s">
        <v>1</v>
      </c>
      <c r="F265" s="262" t="s">
        <v>6758</v>
      </c>
      <c r="G265" s="260"/>
      <c r="H265" s="263">
        <v>190</v>
      </c>
      <c r="I265" s="264"/>
      <c r="J265" s="260"/>
      <c r="K265" s="260"/>
      <c r="L265" s="265"/>
      <c r="M265" s="266"/>
      <c r="N265" s="267"/>
      <c r="O265" s="267"/>
      <c r="P265" s="267"/>
      <c r="Q265" s="267"/>
      <c r="R265" s="267"/>
      <c r="S265" s="267"/>
      <c r="T265" s="268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T265" s="269" t="s">
        <v>200</v>
      </c>
      <c r="AU265" s="269" t="s">
        <v>82</v>
      </c>
      <c r="AV265" s="14" t="s">
        <v>82</v>
      </c>
      <c r="AW265" s="14" t="s">
        <v>30</v>
      </c>
      <c r="AX265" s="14" t="s">
        <v>73</v>
      </c>
      <c r="AY265" s="269" t="s">
        <v>189</v>
      </c>
    </row>
    <row r="266" s="14" customFormat="1">
      <c r="A266" s="14"/>
      <c r="B266" s="259"/>
      <c r="C266" s="260"/>
      <c r="D266" s="242" t="s">
        <v>200</v>
      </c>
      <c r="E266" s="261" t="s">
        <v>1</v>
      </c>
      <c r="F266" s="262" t="s">
        <v>6759</v>
      </c>
      <c r="G266" s="260"/>
      <c r="H266" s="263">
        <v>3</v>
      </c>
      <c r="I266" s="264"/>
      <c r="J266" s="260"/>
      <c r="K266" s="260"/>
      <c r="L266" s="265"/>
      <c r="M266" s="266"/>
      <c r="N266" s="267"/>
      <c r="O266" s="267"/>
      <c r="P266" s="267"/>
      <c r="Q266" s="267"/>
      <c r="R266" s="267"/>
      <c r="S266" s="267"/>
      <c r="T266" s="268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T266" s="269" t="s">
        <v>200</v>
      </c>
      <c r="AU266" s="269" t="s">
        <v>82</v>
      </c>
      <c r="AV266" s="14" t="s">
        <v>82</v>
      </c>
      <c r="AW266" s="14" t="s">
        <v>30</v>
      </c>
      <c r="AX266" s="14" t="s">
        <v>73</v>
      </c>
      <c r="AY266" s="269" t="s">
        <v>189</v>
      </c>
    </row>
    <row r="267" s="14" customFormat="1">
      <c r="A267" s="14"/>
      <c r="B267" s="259"/>
      <c r="C267" s="260"/>
      <c r="D267" s="242" t="s">
        <v>200</v>
      </c>
      <c r="E267" s="261" t="s">
        <v>1</v>
      </c>
      <c r="F267" s="262" t="s">
        <v>6760</v>
      </c>
      <c r="G267" s="260"/>
      <c r="H267" s="263">
        <v>5</v>
      </c>
      <c r="I267" s="264"/>
      <c r="J267" s="260"/>
      <c r="K267" s="260"/>
      <c r="L267" s="265"/>
      <c r="M267" s="266"/>
      <c r="N267" s="267"/>
      <c r="O267" s="267"/>
      <c r="P267" s="267"/>
      <c r="Q267" s="267"/>
      <c r="R267" s="267"/>
      <c r="S267" s="267"/>
      <c r="T267" s="268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T267" s="269" t="s">
        <v>200</v>
      </c>
      <c r="AU267" s="269" t="s">
        <v>82</v>
      </c>
      <c r="AV267" s="14" t="s">
        <v>82</v>
      </c>
      <c r="AW267" s="14" t="s">
        <v>30</v>
      </c>
      <c r="AX267" s="14" t="s">
        <v>73</v>
      </c>
      <c r="AY267" s="269" t="s">
        <v>189</v>
      </c>
    </row>
    <row r="268" s="14" customFormat="1">
      <c r="A268" s="14"/>
      <c r="B268" s="259"/>
      <c r="C268" s="260"/>
      <c r="D268" s="242" t="s">
        <v>200</v>
      </c>
      <c r="E268" s="261" t="s">
        <v>1</v>
      </c>
      <c r="F268" s="262" t="s">
        <v>6761</v>
      </c>
      <c r="G268" s="260"/>
      <c r="H268" s="263">
        <v>14</v>
      </c>
      <c r="I268" s="264"/>
      <c r="J268" s="260"/>
      <c r="K268" s="260"/>
      <c r="L268" s="265"/>
      <c r="M268" s="266"/>
      <c r="N268" s="267"/>
      <c r="O268" s="267"/>
      <c r="P268" s="267"/>
      <c r="Q268" s="267"/>
      <c r="R268" s="267"/>
      <c r="S268" s="267"/>
      <c r="T268" s="268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T268" s="269" t="s">
        <v>200</v>
      </c>
      <c r="AU268" s="269" t="s">
        <v>82</v>
      </c>
      <c r="AV268" s="14" t="s">
        <v>82</v>
      </c>
      <c r="AW268" s="14" t="s">
        <v>30</v>
      </c>
      <c r="AX268" s="14" t="s">
        <v>73</v>
      </c>
      <c r="AY268" s="269" t="s">
        <v>189</v>
      </c>
    </row>
    <row r="269" s="14" customFormat="1">
      <c r="A269" s="14"/>
      <c r="B269" s="259"/>
      <c r="C269" s="260"/>
      <c r="D269" s="242" t="s">
        <v>200</v>
      </c>
      <c r="E269" s="261" t="s">
        <v>1</v>
      </c>
      <c r="F269" s="262" t="s">
        <v>6762</v>
      </c>
      <c r="G269" s="260"/>
      <c r="H269" s="263">
        <v>165</v>
      </c>
      <c r="I269" s="264"/>
      <c r="J269" s="260"/>
      <c r="K269" s="260"/>
      <c r="L269" s="265"/>
      <c r="M269" s="266"/>
      <c r="N269" s="267"/>
      <c r="O269" s="267"/>
      <c r="P269" s="267"/>
      <c r="Q269" s="267"/>
      <c r="R269" s="267"/>
      <c r="S269" s="267"/>
      <c r="T269" s="268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T269" s="269" t="s">
        <v>200</v>
      </c>
      <c r="AU269" s="269" t="s">
        <v>82</v>
      </c>
      <c r="AV269" s="14" t="s">
        <v>82</v>
      </c>
      <c r="AW269" s="14" t="s">
        <v>30</v>
      </c>
      <c r="AX269" s="14" t="s">
        <v>73</v>
      </c>
      <c r="AY269" s="269" t="s">
        <v>189</v>
      </c>
    </row>
    <row r="270" s="14" customFormat="1">
      <c r="A270" s="14"/>
      <c r="B270" s="259"/>
      <c r="C270" s="260"/>
      <c r="D270" s="242" t="s">
        <v>200</v>
      </c>
      <c r="E270" s="261" t="s">
        <v>1</v>
      </c>
      <c r="F270" s="262" t="s">
        <v>6763</v>
      </c>
      <c r="G270" s="260"/>
      <c r="H270" s="263">
        <v>15.300000000000001</v>
      </c>
      <c r="I270" s="264"/>
      <c r="J270" s="260"/>
      <c r="K270" s="260"/>
      <c r="L270" s="265"/>
      <c r="M270" s="266"/>
      <c r="N270" s="267"/>
      <c r="O270" s="267"/>
      <c r="P270" s="267"/>
      <c r="Q270" s="267"/>
      <c r="R270" s="267"/>
      <c r="S270" s="267"/>
      <c r="T270" s="268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T270" s="269" t="s">
        <v>200</v>
      </c>
      <c r="AU270" s="269" t="s">
        <v>82</v>
      </c>
      <c r="AV270" s="14" t="s">
        <v>82</v>
      </c>
      <c r="AW270" s="14" t="s">
        <v>30</v>
      </c>
      <c r="AX270" s="14" t="s">
        <v>73</v>
      </c>
      <c r="AY270" s="269" t="s">
        <v>189</v>
      </c>
    </row>
    <row r="271" s="14" customFormat="1">
      <c r="A271" s="14"/>
      <c r="B271" s="259"/>
      <c r="C271" s="260"/>
      <c r="D271" s="242" t="s">
        <v>200</v>
      </c>
      <c r="E271" s="261" t="s">
        <v>1</v>
      </c>
      <c r="F271" s="262" t="s">
        <v>6764</v>
      </c>
      <c r="G271" s="260"/>
      <c r="H271" s="263">
        <v>23.399999999999999</v>
      </c>
      <c r="I271" s="264"/>
      <c r="J271" s="260"/>
      <c r="K271" s="260"/>
      <c r="L271" s="265"/>
      <c r="M271" s="266"/>
      <c r="N271" s="267"/>
      <c r="O271" s="267"/>
      <c r="P271" s="267"/>
      <c r="Q271" s="267"/>
      <c r="R271" s="267"/>
      <c r="S271" s="267"/>
      <c r="T271" s="268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T271" s="269" t="s">
        <v>200</v>
      </c>
      <c r="AU271" s="269" t="s">
        <v>82</v>
      </c>
      <c r="AV271" s="14" t="s">
        <v>82</v>
      </c>
      <c r="AW271" s="14" t="s">
        <v>30</v>
      </c>
      <c r="AX271" s="14" t="s">
        <v>73</v>
      </c>
      <c r="AY271" s="269" t="s">
        <v>189</v>
      </c>
    </row>
    <row r="272" s="14" customFormat="1">
      <c r="A272" s="14"/>
      <c r="B272" s="259"/>
      <c r="C272" s="260"/>
      <c r="D272" s="242" t="s">
        <v>200</v>
      </c>
      <c r="E272" s="261" t="s">
        <v>1</v>
      </c>
      <c r="F272" s="262" t="s">
        <v>6765</v>
      </c>
      <c r="G272" s="260"/>
      <c r="H272" s="263">
        <v>17</v>
      </c>
      <c r="I272" s="264"/>
      <c r="J272" s="260"/>
      <c r="K272" s="260"/>
      <c r="L272" s="265"/>
      <c r="M272" s="266"/>
      <c r="N272" s="267"/>
      <c r="O272" s="267"/>
      <c r="P272" s="267"/>
      <c r="Q272" s="267"/>
      <c r="R272" s="267"/>
      <c r="S272" s="267"/>
      <c r="T272" s="268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T272" s="269" t="s">
        <v>200</v>
      </c>
      <c r="AU272" s="269" t="s">
        <v>82</v>
      </c>
      <c r="AV272" s="14" t="s">
        <v>82</v>
      </c>
      <c r="AW272" s="14" t="s">
        <v>30</v>
      </c>
      <c r="AX272" s="14" t="s">
        <v>73</v>
      </c>
      <c r="AY272" s="269" t="s">
        <v>189</v>
      </c>
    </row>
    <row r="273" s="15" customFormat="1">
      <c r="A273" s="15"/>
      <c r="B273" s="270"/>
      <c r="C273" s="271"/>
      <c r="D273" s="242" t="s">
        <v>200</v>
      </c>
      <c r="E273" s="272" t="s">
        <v>1</v>
      </c>
      <c r="F273" s="273" t="s">
        <v>207</v>
      </c>
      <c r="G273" s="271"/>
      <c r="H273" s="274">
        <v>432.69999999999999</v>
      </c>
      <c r="I273" s="275"/>
      <c r="J273" s="271"/>
      <c r="K273" s="271"/>
      <c r="L273" s="276"/>
      <c r="M273" s="277"/>
      <c r="N273" s="278"/>
      <c r="O273" s="278"/>
      <c r="P273" s="278"/>
      <c r="Q273" s="278"/>
      <c r="R273" s="278"/>
      <c r="S273" s="278"/>
      <c r="T273" s="279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T273" s="280" t="s">
        <v>200</v>
      </c>
      <c r="AU273" s="280" t="s">
        <v>82</v>
      </c>
      <c r="AV273" s="15" t="s">
        <v>195</v>
      </c>
      <c r="AW273" s="15" t="s">
        <v>30</v>
      </c>
      <c r="AX273" s="15" t="s">
        <v>80</v>
      </c>
      <c r="AY273" s="280" t="s">
        <v>189</v>
      </c>
    </row>
    <row r="274" s="2" customFormat="1" ht="24.15" customHeight="1">
      <c r="A274" s="39"/>
      <c r="B274" s="40"/>
      <c r="C274" s="281" t="s">
        <v>383</v>
      </c>
      <c r="D274" s="281" t="s">
        <v>273</v>
      </c>
      <c r="E274" s="282" t="s">
        <v>6770</v>
      </c>
      <c r="F274" s="283" t="s">
        <v>6771</v>
      </c>
      <c r="G274" s="284" t="s">
        <v>301</v>
      </c>
      <c r="H274" s="285">
        <v>454.33499999999998</v>
      </c>
      <c r="I274" s="286"/>
      <c r="J274" s="287">
        <f>ROUND(I274*H274,2)</f>
        <v>0</v>
      </c>
      <c r="K274" s="288"/>
      <c r="L274" s="289"/>
      <c r="M274" s="290" t="s">
        <v>1</v>
      </c>
      <c r="N274" s="291" t="s">
        <v>38</v>
      </c>
      <c r="O274" s="92"/>
      <c r="P274" s="238">
        <f>O274*H274</f>
        <v>0</v>
      </c>
      <c r="Q274" s="238">
        <v>0.00029999999999999997</v>
      </c>
      <c r="R274" s="238">
        <f>Q274*H274</f>
        <v>0.13630049999999999</v>
      </c>
      <c r="S274" s="238">
        <v>0</v>
      </c>
      <c r="T274" s="239">
        <f>S274*H274</f>
        <v>0</v>
      </c>
      <c r="U274" s="39"/>
      <c r="V274" s="39"/>
      <c r="W274" s="39"/>
      <c r="X274" s="39"/>
      <c r="Y274" s="39"/>
      <c r="Z274" s="39"/>
      <c r="AA274" s="39"/>
      <c r="AB274" s="39"/>
      <c r="AC274" s="39"/>
      <c r="AD274" s="39"/>
      <c r="AE274" s="39"/>
      <c r="AR274" s="240" t="s">
        <v>247</v>
      </c>
      <c r="AT274" s="240" t="s">
        <v>273</v>
      </c>
      <c r="AU274" s="240" t="s">
        <v>82</v>
      </c>
      <c r="AY274" s="18" t="s">
        <v>189</v>
      </c>
      <c r="BE274" s="241">
        <f>IF(N274="základní",J274,0)</f>
        <v>0</v>
      </c>
      <c r="BF274" s="241">
        <f>IF(N274="snížená",J274,0)</f>
        <v>0</v>
      </c>
      <c r="BG274" s="241">
        <f>IF(N274="zákl. přenesená",J274,0)</f>
        <v>0</v>
      </c>
      <c r="BH274" s="241">
        <f>IF(N274="sníž. přenesená",J274,0)</f>
        <v>0</v>
      </c>
      <c r="BI274" s="241">
        <f>IF(N274="nulová",J274,0)</f>
        <v>0</v>
      </c>
      <c r="BJ274" s="18" t="s">
        <v>80</v>
      </c>
      <c r="BK274" s="241">
        <f>ROUND(I274*H274,2)</f>
        <v>0</v>
      </c>
      <c r="BL274" s="18" t="s">
        <v>195</v>
      </c>
      <c r="BM274" s="240" t="s">
        <v>6772</v>
      </c>
    </row>
    <row r="275" s="2" customFormat="1">
      <c r="A275" s="39"/>
      <c r="B275" s="40"/>
      <c r="C275" s="41"/>
      <c r="D275" s="242" t="s">
        <v>197</v>
      </c>
      <c r="E275" s="41"/>
      <c r="F275" s="243" t="s">
        <v>6771</v>
      </c>
      <c r="G275" s="41"/>
      <c r="H275" s="41"/>
      <c r="I275" s="244"/>
      <c r="J275" s="41"/>
      <c r="K275" s="41"/>
      <c r="L275" s="45"/>
      <c r="M275" s="245"/>
      <c r="N275" s="246"/>
      <c r="O275" s="92"/>
      <c r="P275" s="92"/>
      <c r="Q275" s="92"/>
      <c r="R275" s="92"/>
      <c r="S275" s="92"/>
      <c r="T275" s="93"/>
      <c r="U275" s="39"/>
      <c r="V275" s="39"/>
      <c r="W275" s="39"/>
      <c r="X275" s="39"/>
      <c r="Y275" s="39"/>
      <c r="Z275" s="39"/>
      <c r="AA275" s="39"/>
      <c r="AB275" s="39"/>
      <c r="AC275" s="39"/>
      <c r="AD275" s="39"/>
      <c r="AE275" s="39"/>
      <c r="AT275" s="18" t="s">
        <v>197</v>
      </c>
      <c r="AU275" s="18" t="s">
        <v>82</v>
      </c>
    </row>
    <row r="276" s="14" customFormat="1">
      <c r="A276" s="14"/>
      <c r="B276" s="259"/>
      <c r="C276" s="260"/>
      <c r="D276" s="242" t="s">
        <v>200</v>
      </c>
      <c r="E276" s="261" t="s">
        <v>1</v>
      </c>
      <c r="F276" s="262" t="s">
        <v>6773</v>
      </c>
      <c r="G276" s="260"/>
      <c r="H276" s="263">
        <v>454.33499999999998</v>
      </c>
      <c r="I276" s="264"/>
      <c r="J276" s="260"/>
      <c r="K276" s="260"/>
      <c r="L276" s="265"/>
      <c r="M276" s="266"/>
      <c r="N276" s="267"/>
      <c r="O276" s="267"/>
      <c r="P276" s="267"/>
      <c r="Q276" s="267"/>
      <c r="R276" s="267"/>
      <c r="S276" s="267"/>
      <c r="T276" s="268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T276" s="269" t="s">
        <v>200</v>
      </c>
      <c r="AU276" s="269" t="s">
        <v>82</v>
      </c>
      <c r="AV276" s="14" t="s">
        <v>82</v>
      </c>
      <c r="AW276" s="14" t="s">
        <v>30</v>
      </c>
      <c r="AX276" s="14" t="s">
        <v>80</v>
      </c>
      <c r="AY276" s="269" t="s">
        <v>189</v>
      </c>
    </row>
    <row r="277" s="12" customFormat="1" ht="22.8" customHeight="1">
      <c r="A277" s="12"/>
      <c r="B277" s="212"/>
      <c r="C277" s="213"/>
      <c r="D277" s="214" t="s">
        <v>72</v>
      </c>
      <c r="E277" s="226" t="s">
        <v>195</v>
      </c>
      <c r="F277" s="226" t="s">
        <v>634</v>
      </c>
      <c r="G277" s="213"/>
      <c r="H277" s="213"/>
      <c r="I277" s="216"/>
      <c r="J277" s="227">
        <f>BK277</f>
        <v>0</v>
      </c>
      <c r="K277" s="213"/>
      <c r="L277" s="218"/>
      <c r="M277" s="219"/>
      <c r="N277" s="220"/>
      <c r="O277" s="220"/>
      <c r="P277" s="221">
        <f>SUM(P278:P289)</f>
        <v>0</v>
      </c>
      <c r="Q277" s="220"/>
      <c r="R277" s="221">
        <f>SUM(R278:R289)</f>
        <v>89.981040000000007</v>
      </c>
      <c r="S277" s="220"/>
      <c r="T277" s="222">
        <f>SUM(T278:T289)</f>
        <v>0</v>
      </c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R277" s="223" t="s">
        <v>80</v>
      </c>
      <c r="AT277" s="224" t="s">
        <v>72</v>
      </c>
      <c r="AU277" s="224" t="s">
        <v>80</v>
      </c>
      <c r="AY277" s="223" t="s">
        <v>189</v>
      </c>
      <c r="BK277" s="225">
        <f>SUM(BK278:BK289)</f>
        <v>0</v>
      </c>
    </row>
    <row r="278" s="2" customFormat="1" ht="24.15" customHeight="1">
      <c r="A278" s="39"/>
      <c r="B278" s="40"/>
      <c r="C278" s="228" t="s">
        <v>389</v>
      </c>
      <c r="D278" s="228" t="s">
        <v>191</v>
      </c>
      <c r="E278" s="229" t="s">
        <v>6774</v>
      </c>
      <c r="F278" s="230" t="s">
        <v>6775</v>
      </c>
      <c r="G278" s="231" t="s">
        <v>301</v>
      </c>
      <c r="H278" s="232">
        <v>444</v>
      </c>
      <c r="I278" s="233"/>
      <c r="J278" s="234">
        <f>ROUND(I278*H278,2)</f>
        <v>0</v>
      </c>
      <c r="K278" s="235"/>
      <c r="L278" s="45"/>
      <c r="M278" s="236" t="s">
        <v>1</v>
      </c>
      <c r="N278" s="237" t="s">
        <v>38</v>
      </c>
      <c r="O278" s="92"/>
      <c r="P278" s="238">
        <f>O278*H278</f>
        <v>0</v>
      </c>
      <c r="Q278" s="238">
        <v>0.20266000000000001</v>
      </c>
      <c r="R278" s="238">
        <f>Q278*H278</f>
        <v>89.981040000000007</v>
      </c>
      <c r="S278" s="238">
        <v>0</v>
      </c>
      <c r="T278" s="239">
        <f>S278*H278</f>
        <v>0</v>
      </c>
      <c r="U278" s="39"/>
      <c r="V278" s="39"/>
      <c r="W278" s="39"/>
      <c r="X278" s="39"/>
      <c r="Y278" s="39"/>
      <c r="Z278" s="39"/>
      <c r="AA278" s="39"/>
      <c r="AB278" s="39"/>
      <c r="AC278" s="39"/>
      <c r="AD278" s="39"/>
      <c r="AE278" s="39"/>
      <c r="AR278" s="240" t="s">
        <v>195</v>
      </c>
      <c r="AT278" s="240" t="s">
        <v>191</v>
      </c>
      <c r="AU278" s="240" t="s">
        <v>82</v>
      </c>
      <c r="AY278" s="18" t="s">
        <v>189</v>
      </c>
      <c r="BE278" s="241">
        <f>IF(N278="základní",J278,0)</f>
        <v>0</v>
      </c>
      <c r="BF278" s="241">
        <f>IF(N278="snížená",J278,0)</f>
        <v>0</v>
      </c>
      <c r="BG278" s="241">
        <f>IF(N278="zákl. přenesená",J278,0)</f>
        <v>0</v>
      </c>
      <c r="BH278" s="241">
        <f>IF(N278="sníž. přenesená",J278,0)</f>
        <v>0</v>
      </c>
      <c r="BI278" s="241">
        <f>IF(N278="nulová",J278,0)</f>
        <v>0</v>
      </c>
      <c r="BJ278" s="18" t="s">
        <v>80</v>
      </c>
      <c r="BK278" s="241">
        <f>ROUND(I278*H278,2)</f>
        <v>0</v>
      </c>
      <c r="BL278" s="18" t="s">
        <v>195</v>
      </c>
      <c r="BM278" s="240" t="s">
        <v>6776</v>
      </c>
    </row>
    <row r="279" s="2" customFormat="1">
      <c r="A279" s="39"/>
      <c r="B279" s="40"/>
      <c r="C279" s="41"/>
      <c r="D279" s="242" t="s">
        <v>197</v>
      </c>
      <c r="E279" s="41"/>
      <c r="F279" s="243" t="s">
        <v>6775</v>
      </c>
      <c r="G279" s="41"/>
      <c r="H279" s="41"/>
      <c r="I279" s="244"/>
      <c r="J279" s="41"/>
      <c r="K279" s="41"/>
      <c r="L279" s="45"/>
      <c r="M279" s="245"/>
      <c r="N279" s="246"/>
      <c r="O279" s="92"/>
      <c r="P279" s="92"/>
      <c r="Q279" s="92"/>
      <c r="R279" s="92"/>
      <c r="S279" s="92"/>
      <c r="T279" s="93"/>
      <c r="U279" s="39"/>
      <c r="V279" s="39"/>
      <c r="W279" s="39"/>
      <c r="X279" s="39"/>
      <c r="Y279" s="39"/>
      <c r="Z279" s="39"/>
      <c r="AA279" s="39"/>
      <c r="AB279" s="39"/>
      <c r="AC279" s="39"/>
      <c r="AD279" s="39"/>
      <c r="AE279" s="39"/>
      <c r="AT279" s="18" t="s">
        <v>197</v>
      </c>
      <c r="AU279" s="18" t="s">
        <v>82</v>
      </c>
    </row>
    <row r="280" s="2" customFormat="1">
      <c r="A280" s="39"/>
      <c r="B280" s="40"/>
      <c r="C280" s="41"/>
      <c r="D280" s="247" t="s">
        <v>198</v>
      </c>
      <c r="E280" s="41"/>
      <c r="F280" s="248" t="s">
        <v>6777</v>
      </c>
      <c r="G280" s="41"/>
      <c r="H280" s="41"/>
      <c r="I280" s="244"/>
      <c r="J280" s="41"/>
      <c r="K280" s="41"/>
      <c r="L280" s="45"/>
      <c r="M280" s="245"/>
      <c r="N280" s="246"/>
      <c r="O280" s="92"/>
      <c r="P280" s="92"/>
      <c r="Q280" s="92"/>
      <c r="R280" s="92"/>
      <c r="S280" s="92"/>
      <c r="T280" s="93"/>
      <c r="U280" s="39"/>
      <c r="V280" s="39"/>
      <c r="W280" s="39"/>
      <c r="X280" s="39"/>
      <c r="Y280" s="39"/>
      <c r="Z280" s="39"/>
      <c r="AA280" s="39"/>
      <c r="AB280" s="39"/>
      <c r="AC280" s="39"/>
      <c r="AD280" s="39"/>
      <c r="AE280" s="39"/>
      <c r="AT280" s="18" t="s">
        <v>198</v>
      </c>
      <c r="AU280" s="18" t="s">
        <v>82</v>
      </c>
    </row>
    <row r="281" s="2" customFormat="1">
      <c r="A281" s="39"/>
      <c r="B281" s="40"/>
      <c r="C281" s="41"/>
      <c r="D281" s="242" t="s">
        <v>1907</v>
      </c>
      <c r="E281" s="41"/>
      <c r="F281" s="303" t="s">
        <v>6659</v>
      </c>
      <c r="G281" s="41"/>
      <c r="H281" s="41"/>
      <c r="I281" s="244"/>
      <c r="J281" s="41"/>
      <c r="K281" s="41"/>
      <c r="L281" s="45"/>
      <c r="M281" s="245"/>
      <c r="N281" s="246"/>
      <c r="O281" s="92"/>
      <c r="P281" s="92"/>
      <c r="Q281" s="92"/>
      <c r="R281" s="92"/>
      <c r="S281" s="92"/>
      <c r="T281" s="93"/>
      <c r="U281" s="39"/>
      <c r="V281" s="39"/>
      <c r="W281" s="39"/>
      <c r="X281" s="39"/>
      <c r="Y281" s="39"/>
      <c r="Z281" s="39"/>
      <c r="AA281" s="39"/>
      <c r="AB281" s="39"/>
      <c r="AC281" s="39"/>
      <c r="AD281" s="39"/>
      <c r="AE281" s="39"/>
      <c r="AT281" s="18" t="s">
        <v>1907</v>
      </c>
      <c r="AU281" s="18" t="s">
        <v>82</v>
      </c>
    </row>
    <row r="282" s="14" customFormat="1">
      <c r="A282" s="14"/>
      <c r="B282" s="259"/>
      <c r="C282" s="260"/>
      <c r="D282" s="242" t="s">
        <v>200</v>
      </c>
      <c r="E282" s="261" t="s">
        <v>1</v>
      </c>
      <c r="F282" s="262" t="s">
        <v>6758</v>
      </c>
      <c r="G282" s="260"/>
      <c r="H282" s="263">
        <v>190</v>
      </c>
      <c r="I282" s="264"/>
      <c r="J282" s="260"/>
      <c r="K282" s="260"/>
      <c r="L282" s="265"/>
      <c r="M282" s="266"/>
      <c r="N282" s="267"/>
      <c r="O282" s="267"/>
      <c r="P282" s="267"/>
      <c r="Q282" s="267"/>
      <c r="R282" s="267"/>
      <c r="S282" s="267"/>
      <c r="T282" s="268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T282" s="269" t="s">
        <v>200</v>
      </c>
      <c r="AU282" s="269" t="s">
        <v>82</v>
      </c>
      <c r="AV282" s="14" t="s">
        <v>82</v>
      </c>
      <c r="AW282" s="14" t="s">
        <v>30</v>
      </c>
      <c r="AX282" s="14" t="s">
        <v>73</v>
      </c>
      <c r="AY282" s="269" t="s">
        <v>189</v>
      </c>
    </row>
    <row r="283" s="14" customFormat="1">
      <c r="A283" s="14"/>
      <c r="B283" s="259"/>
      <c r="C283" s="260"/>
      <c r="D283" s="242" t="s">
        <v>200</v>
      </c>
      <c r="E283" s="261" t="s">
        <v>1</v>
      </c>
      <c r="F283" s="262" t="s">
        <v>6759</v>
      </c>
      <c r="G283" s="260"/>
      <c r="H283" s="263">
        <v>3</v>
      </c>
      <c r="I283" s="264"/>
      <c r="J283" s="260"/>
      <c r="K283" s="260"/>
      <c r="L283" s="265"/>
      <c r="M283" s="266"/>
      <c r="N283" s="267"/>
      <c r="O283" s="267"/>
      <c r="P283" s="267"/>
      <c r="Q283" s="267"/>
      <c r="R283" s="267"/>
      <c r="S283" s="267"/>
      <c r="T283" s="268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T283" s="269" t="s">
        <v>200</v>
      </c>
      <c r="AU283" s="269" t="s">
        <v>82</v>
      </c>
      <c r="AV283" s="14" t="s">
        <v>82</v>
      </c>
      <c r="AW283" s="14" t="s">
        <v>30</v>
      </c>
      <c r="AX283" s="14" t="s">
        <v>73</v>
      </c>
      <c r="AY283" s="269" t="s">
        <v>189</v>
      </c>
    </row>
    <row r="284" s="14" customFormat="1">
      <c r="A284" s="14"/>
      <c r="B284" s="259"/>
      <c r="C284" s="260"/>
      <c r="D284" s="242" t="s">
        <v>200</v>
      </c>
      <c r="E284" s="261" t="s">
        <v>1</v>
      </c>
      <c r="F284" s="262" t="s">
        <v>6760</v>
      </c>
      <c r="G284" s="260"/>
      <c r="H284" s="263">
        <v>5</v>
      </c>
      <c r="I284" s="264"/>
      <c r="J284" s="260"/>
      <c r="K284" s="260"/>
      <c r="L284" s="265"/>
      <c r="M284" s="266"/>
      <c r="N284" s="267"/>
      <c r="O284" s="267"/>
      <c r="P284" s="267"/>
      <c r="Q284" s="267"/>
      <c r="R284" s="267"/>
      <c r="S284" s="267"/>
      <c r="T284" s="268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T284" s="269" t="s">
        <v>200</v>
      </c>
      <c r="AU284" s="269" t="s">
        <v>82</v>
      </c>
      <c r="AV284" s="14" t="s">
        <v>82</v>
      </c>
      <c r="AW284" s="14" t="s">
        <v>30</v>
      </c>
      <c r="AX284" s="14" t="s">
        <v>73</v>
      </c>
      <c r="AY284" s="269" t="s">
        <v>189</v>
      </c>
    </row>
    <row r="285" s="14" customFormat="1">
      <c r="A285" s="14"/>
      <c r="B285" s="259"/>
      <c r="C285" s="260"/>
      <c r="D285" s="242" t="s">
        <v>200</v>
      </c>
      <c r="E285" s="261" t="s">
        <v>1</v>
      </c>
      <c r="F285" s="262" t="s">
        <v>6761</v>
      </c>
      <c r="G285" s="260"/>
      <c r="H285" s="263">
        <v>14</v>
      </c>
      <c r="I285" s="264"/>
      <c r="J285" s="260"/>
      <c r="K285" s="260"/>
      <c r="L285" s="265"/>
      <c r="M285" s="266"/>
      <c r="N285" s="267"/>
      <c r="O285" s="267"/>
      <c r="P285" s="267"/>
      <c r="Q285" s="267"/>
      <c r="R285" s="267"/>
      <c r="S285" s="267"/>
      <c r="T285" s="268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T285" s="269" t="s">
        <v>200</v>
      </c>
      <c r="AU285" s="269" t="s">
        <v>82</v>
      </c>
      <c r="AV285" s="14" t="s">
        <v>82</v>
      </c>
      <c r="AW285" s="14" t="s">
        <v>30</v>
      </c>
      <c r="AX285" s="14" t="s">
        <v>73</v>
      </c>
      <c r="AY285" s="269" t="s">
        <v>189</v>
      </c>
    </row>
    <row r="286" s="14" customFormat="1">
      <c r="A286" s="14"/>
      <c r="B286" s="259"/>
      <c r="C286" s="260"/>
      <c r="D286" s="242" t="s">
        <v>200</v>
      </c>
      <c r="E286" s="261" t="s">
        <v>1</v>
      </c>
      <c r="F286" s="262" t="s">
        <v>6762</v>
      </c>
      <c r="G286" s="260"/>
      <c r="H286" s="263">
        <v>165</v>
      </c>
      <c r="I286" s="264"/>
      <c r="J286" s="260"/>
      <c r="K286" s="260"/>
      <c r="L286" s="265"/>
      <c r="M286" s="266"/>
      <c r="N286" s="267"/>
      <c r="O286" s="267"/>
      <c r="P286" s="267"/>
      <c r="Q286" s="267"/>
      <c r="R286" s="267"/>
      <c r="S286" s="267"/>
      <c r="T286" s="268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T286" s="269" t="s">
        <v>200</v>
      </c>
      <c r="AU286" s="269" t="s">
        <v>82</v>
      </c>
      <c r="AV286" s="14" t="s">
        <v>82</v>
      </c>
      <c r="AW286" s="14" t="s">
        <v>30</v>
      </c>
      <c r="AX286" s="14" t="s">
        <v>73</v>
      </c>
      <c r="AY286" s="269" t="s">
        <v>189</v>
      </c>
    </row>
    <row r="287" s="14" customFormat="1">
      <c r="A287" s="14"/>
      <c r="B287" s="259"/>
      <c r="C287" s="260"/>
      <c r="D287" s="242" t="s">
        <v>200</v>
      </c>
      <c r="E287" s="261" t="s">
        <v>1</v>
      </c>
      <c r="F287" s="262" t="s">
        <v>6778</v>
      </c>
      <c r="G287" s="260"/>
      <c r="H287" s="263">
        <v>66</v>
      </c>
      <c r="I287" s="264"/>
      <c r="J287" s="260"/>
      <c r="K287" s="260"/>
      <c r="L287" s="265"/>
      <c r="M287" s="266"/>
      <c r="N287" s="267"/>
      <c r="O287" s="267"/>
      <c r="P287" s="267"/>
      <c r="Q287" s="267"/>
      <c r="R287" s="267"/>
      <c r="S287" s="267"/>
      <c r="T287" s="268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T287" s="269" t="s">
        <v>200</v>
      </c>
      <c r="AU287" s="269" t="s">
        <v>82</v>
      </c>
      <c r="AV287" s="14" t="s">
        <v>82</v>
      </c>
      <c r="AW287" s="14" t="s">
        <v>30</v>
      </c>
      <c r="AX287" s="14" t="s">
        <v>73</v>
      </c>
      <c r="AY287" s="269" t="s">
        <v>189</v>
      </c>
    </row>
    <row r="288" s="14" customFormat="1">
      <c r="A288" s="14"/>
      <c r="B288" s="259"/>
      <c r="C288" s="260"/>
      <c r="D288" s="242" t="s">
        <v>200</v>
      </c>
      <c r="E288" s="261" t="s">
        <v>1</v>
      </c>
      <c r="F288" s="262" t="s">
        <v>6779</v>
      </c>
      <c r="G288" s="260"/>
      <c r="H288" s="263">
        <v>1</v>
      </c>
      <c r="I288" s="264"/>
      <c r="J288" s="260"/>
      <c r="K288" s="260"/>
      <c r="L288" s="265"/>
      <c r="M288" s="266"/>
      <c r="N288" s="267"/>
      <c r="O288" s="267"/>
      <c r="P288" s="267"/>
      <c r="Q288" s="267"/>
      <c r="R288" s="267"/>
      <c r="S288" s="267"/>
      <c r="T288" s="268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T288" s="269" t="s">
        <v>200</v>
      </c>
      <c r="AU288" s="269" t="s">
        <v>82</v>
      </c>
      <c r="AV288" s="14" t="s">
        <v>82</v>
      </c>
      <c r="AW288" s="14" t="s">
        <v>30</v>
      </c>
      <c r="AX288" s="14" t="s">
        <v>73</v>
      </c>
      <c r="AY288" s="269" t="s">
        <v>189</v>
      </c>
    </row>
    <row r="289" s="15" customFormat="1">
      <c r="A289" s="15"/>
      <c r="B289" s="270"/>
      <c r="C289" s="271"/>
      <c r="D289" s="242" t="s">
        <v>200</v>
      </c>
      <c r="E289" s="272" t="s">
        <v>1</v>
      </c>
      <c r="F289" s="273" t="s">
        <v>207</v>
      </c>
      <c r="G289" s="271"/>
      <c r="H289" s="274">
        <v>444</v>
      </c>
      <c r="I289" s="275"/>
      <c r="J289" s="271"/>
      <c r="K289" s="271"/>
      <c r="L289" s="276"/>
      <c r="M289" s="277"/>
      <c r="N289" s="278"/>
      <c r="O289" s="278"/>
      <c r="P289" s="278"/>
      <c r="Q289" s="278"/>
      <c r="R289" s="278"/>
      <c r="S289" s="278"/>
      <c r="T289" s="279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T289" s="280" t="s">
        <v>200</v>
      </c>
      <c r="AU289" s="280" t="s">
        <v>82</v>
      </c>
      <c r="AV289" s="15" t="s">
        <v>195</v>
      </c>
      <c r="AW289" s="15" t="s">
        <v>30</v>
      </c>
      <c r="AX289" s="15" t="s">
        <v>80</v>
      </c>
      <c r="AY289" s="280" t="s">
        <v>189</v>
      </c>
    </row>
    <row r="290" s="12" customFormat="1" ht="22.8" customHeight="1">
      <c r="A290" s="12"/>
      <c r="B290" s="212"/>
      <c r="C290" s="213"/>
      <c r="D290" s="214" t="s">
        <v>72</v>
      </c>
      <c r="E290" s="226" t="s">
        <v>226</v>
      </c>
      <c r="F290" s="226" t="s">
        <v>6780</v>
      </c>
      <c r="G290" s="213"/>
      <c r="H290" s="213"/>
      <c r="I290" s="216"/>
      <c r="J290" s="227">
        <f>BK290</f>
        <v>0</v>
      </c>
      <c r="K290" s="213"/>
      <c r="L290" s="218"/>
      <c r="M290" s="219"/>
      <c r="N290" s="220"/>
      <c r="O290" s="220"/>
      <c r="P290" s="221">
        <f>SUM(P291:P369)</f>
        <v>0</v>
      </c>
      <c r="Q290" s="220"/>
      <c r="R290" s="221">
        <f>SUM(R291:R369)</f>
        <v>625.82265499999994</v>
      </c>
      <c r="S290" s="220"/>
      <c r="T290" s="222">
        <f>SUM(T291:T369)</f>
        <v>0</v>
      </c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R290" s="223" t="s">
        <v>80</v>
      </c>
      <c r="AT290" s="224" t="s">
        <v>72</v>
      </c>
      <c r="AU290" s="224" t="s">
        <v>80</v>
      </c>
      <c r="AY290" s="223" t="s">
        <v>189</v>
      </c>
      <c r="BK290" s="225">
        <f>SUM(BK291:BK369)</f>
        <v>0</v>
      </c>
    </row>
    <row r="291" s="2" customFormat="1" ht="21.75" customHeight="1">
      <c r="A291" s="39"/>
      <c r="B291" s="40"/>
      <c r="C291" s="228" t="s">
        <v>411</v>
      </c>
      <c r="D291" s="228" t="s">
        <v>191</v>
      </c>
      <c r="E291" s="229" t="s">
        <v>6781</v>
      </c>
      <c r="F291" s="230" t="s">
        <v>6782</v>
      </c>
      <c r="G291" s="231" t="s">
        <v>301</v>
      </c>
      <c r="H291" s="232">
        <v>55.700000000000003</v>
      </c>
      <c r="I291" s="233"/>
      <c r="J291" s="234">
        <f>ROUND(I291*H291,2)</f>
        <v>0</v>
      </c>
      <c r="K291" s="235"/>
      <c r="L291" s="45"/>
      <c r="M291" s="236" t="s">
        <v>1</v>
      </c>
      <c r="N291" s="237" t="s">
        <v>38</v>
      </c>
      <c r="O291" s="92"/>
      <c r="P291" s="238">
        <f>O291*H291</f>
        <v>0</v>
      </c>
      <c r="Q291" s="238">
        <v>0.23000000000000001</v>
      </c>
      <c r="R291" s="238">
        <f>Q291*H291</f>
        <v>12.811000000000002</v>
      </c>
      <c r="S291" s="238">
        <v>0</v>
      </c>
      <c r="T291" s="239">
        <f>S291*H291</f>
        <v>0</v>
      </c>
      <c r="U291" s="39"/>
      <c r="V291" s="39"/>
      <c r="W291" s="39"/>
      <c r="X291" s="39"/>
      <c r="Y291" s="39"/>
      <c r="Z291" s="39"/>
      <c r="AA291" s="39"/>
      <c r="AB291" s="39"/>
      <c r="AC291" s="39"/>
      <c r="AD291" s="39"/>
      <c r="AE291" s="39"/>
      <c r="AR291" s="240" t="s">
        <v>195</v>
      </c>
      <c r="AT291" s="240" t="s">
        <v>191</v>
      </c>
      <c r="AU291" s="240" t="s">
        <v>82</v>
      </c>
      <c r="AY291" s="18" t="s">
        <v>189</v>
      </c>
      <c r="BE291" s="241">
        <f>IF(N291="základní",J291,0)</f>
        <v>0</v>
      </c>
      <c r="BF291" s="241">
        <f>IF(N291="snížená",J291,0)</f>
        <v>0</v>
      </c>
      <c r="BG291" s="241">
        <f>IF(N291="zákl. přenesená",J291,0)</f>
        <v>0</v>
      </c>
      <c r="BH291" s="241">
        <f>IF(N291="sníž. přenesená",J291,0)</f>
        <v>0</v>
      </c>
      <c r="BI291" s="241">
        <f>IF(N291="nulová",J291,0)</f>
        <v>0</v>
      </c>
      <c r="BJ291" s="18" t="s">
        <v>80</v>
      </c>
      <c r="BK291" s="241">
        <f>ROUND(I291*H291,2)</f>
        <v>0</v>
      </c>
      <c r="BL291" s="18" t="s">
        <v>195</v>
      </c>
      <c r="BM291" s="240" t="s">
        <v>6783</v>
      </c>
    </row>
    <row r="292" s="2" customFormat="1">
      <c r="A292" s="39"/>
      <c r="B292" s="40"/>
      <c r="C292" s="41"/>
      <c r="D292" s="242" t="s">
        <v>197</v>
      </c>
      <c r="E292" s="41"/>
      <c r="F292" s="243" t="s">
        <v>6782</v>
      </c>
      <c r="G292" s="41"/>
      <c r="H292" s="41"/>
      <c r="I292" s="244"/>
      <c r="J292" s="41"/>
      <c r="K292" s="41"/>
      <c r="L292" s="45"/>
      <c r="M292" s="245"/>
      <c r="N292" s="246"/>
      <c r="O292" s="92"/>
      <c r="P292" s="92"/>
      <c r="Q292" s="92"/>
      <c r="R292" s="92"/>
      <c r="S292" s="92"/>
      <c r="T292" s="93"/>
      <c r="U292" s="39"/>
      <c r="V292" s="39"/>
      <c r="W292" s="39"/>
      <c r="X292" s="39"/>
      <c r="Y292" s="39"/>
      <c r="Z292" s="39"/>
      <c r="AA292" s="39"/>
      <c r="AB292" s="39"/>
      <c r="AC292" s="39"/>
      <c r="AD292" s="39"/>
      <c r="AE292" s="39"/>
      <c r="AT292" s="18" t="s">
        <v>197</v>
      </c>
      <c r="AU292" s="18" t="s">
        <v>82</v>
      </c>
    </row>
    <row r="293" s="2" customFormat="1">
      <c r="A293" s="39"/>
      <c r="B293" s="40"/>
      <c r="C293" s="41"/>
      <c r="D293" s="247" t="s">
        <v>198</v>
      </c>
      <c r="E293" s="41"/>
      <c r="F293" s="248" t="s">
        <v>6784</v>
      </c>
      <c r="G293" s="41"/>
      <c r="H293" s="41"/>
      <c r="I293" s="244"/>
      <c r="J293" s="41"/>
      <c r="K293" s="41"/>
      <c r="L293" s="45"/>
      <c r="M293" s="245"/>
      <c r="N293" s="246"/>
      <c r="O293" s="92"/>
      <c r="P293" s="92"/>
      <c r="Q293" s="92"/>
      <c r="R293" s="92"/>
      <c r="S293" s="92"/>
      <c r="T293" s="93"/>
      <c r="U293" s="39"/>
      <c r="V293" s="39"/>
      <c r="W293" s="39"/>
      <c r="X293" s="39"/>
      <c r="Y293" s="39"/>
      <c r="Z293" s="39"/>
      <c r="AA293" s="39"/>
      <c r="AB293" s="39"/>
      <c r="AC293" s="39"/>
      <c r="AD293" s="39"/>
      <c r="AE293" s="39"/>
      <c r="AT293" s="18" t="s">
        <v>198</v>
      </c>
      <c r="AU293" s="18" t="s">
        <v>82</v>
      </c>
    </row>
    <row r="294" s="2" customFormat="1">
      <c r="A294" s="39"/>
      <c r="B294" s="40"/>
      <c r="C294" s="41"/>
      <c r="D294" s="242" t="s">
        <v>1907</v>
      </c>
      <c r="E294" s="41"/>
      <c r="F294" s="303" t="s">
        <v>6659</v>
      </c>
      <c r="G294" s="41"/>
      <c r="H294" s="41"/>
      <c r="I294" s="244"/>
      <c r="J294" s="41"/>
      <c r="K294" s="41"/>
      <c r="L294" s="45"/>
      <c r="M294" s="245"/>
      <c r="N294" s="246"/>
      <c r="O294" s="92"/>
      <c r="P294" s="92"/>
      <c r="Q294" s="92"/>
      <c r="R294" s="92"/>
      <c r="S294" s="92"/>
      <c r="T294" s="93"/>
      <c r="U294" s="39"/>
      <c r="V294" s="39"/>
      <c r="W294" s="39"/>
      <c r="X294" s="39"/>
      <c r="Y294" s="39"/>
      <c r="Z294" s="39"/>
      <c r="AA294" s="39"/>
      <c r="AB294" s="39"/>
      <c r="AC294" s="39"/>
      <c r="AD294" s="39"/>
      <c r="AE294" s="39"/>
      <c r="AT294" s="18" t="s">
        <v>1907</v>
      </c>
      <c r="AU294" s="18" t="s">
        <v>82</v>
      </c>
    </row>
    <row r="295" s="14" customFormat="1">
      <c r="A295" s="14"/>
      <c r="B295" s="259"/>
      <c r="C295" s="260"/>
      <c r="D295" s="242" t="s">
        <v>200</v>
      </c>
      <c r="E295" s="261" t="s">
        <v>1</v>
      </c>
      <c r="F295" s="262" t="s">
        <v>6763</v>
      </c>
      <c r="G295" s="260"/>
      <c r="H295" s="263">
        <v>15.300000000000001</v>
      </c>
      <c r="I295" s="264"/>
      <c r="J295" s="260"/>
      <c r="K295" s="260"/>
      <c r="L295" s="265"/>
      <c r="M295" s="266"/>
      <c r="N295" s="267"/>
      <c r="O295" s="267"/>
      <c r="P295" s="267"/>
      <c r="Q295" s="267"/>
      <c r="R295" s="267"/>
      <c r="S295" s="267"/>
      <c r="T295" s="268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T295" s="269" t="s">
        <v>200</v>
      </c>
      <c r="AU295" s="269" t="s">
        <v>82</v>
      </c>
      <c r="AV295" s="14" t="s">
        <v>82</v>
      </c>
      <c r="AW295" s="14" t="s">
        <v>30</v>
      </c>
      <c r="AX295" s="14" t="s">
        <v>73</v>
      </c>
      <c r="AY295" s="269" t="s">
        <v>189</v>
      </c>
    </row>
    <row r="296" s="14" customFormat="1">
      <c r="A296" s="14"/>
      <c r="B296" s="259"/>
      <c r="C296" s="260"/>
      <c r="D296" s="242" t="s">
        <v>200</v>
      </c>
      <c r="E296" s="261" t="s">
        <v>1</v>
      </c>
      <c r="F296" s="262" t="s">
        <v>6764</v>
      </c>
      <c r="G296" s="260"/>
      <c r="H296" s="263">
        <v>23.399999999999999</v>
      </c>
      <c r="I296" s="264"/>
      <c r="J296" s="260"/>
      <c r="K296" s="260"/>
      <c r="L296" s="265"/>
      <c r="M296" s="266"/>
      <c r="N296" s="267"/>
      <c r="O296" s="267"/>
      <c r="P296" s="267"/>
      <c r="Q296" s="267"/>
      <c r="R296" s="267"/>
      <c r="S296" s="267"/>
      <c r="T296" s="268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T296" s="269" t="s">
        <v>200</v>
      </c>
      <c r="AU296" s="269" t="s">
        <v>82</v>
      </c>
      <c r="AV296" s="14" t="s">
        <v>82</v>
      </c>
      <c r="AW296" s="14" t="s">
        <v>30</v>
      </c>
      <c r="AX296" s="14" t="s">
        <v>73</v>
      </c>
      <c r="AY296" s="269" t="s">
        <v>189</v>
      </c>
    </row>
    <row r="297" s="14" customFormat="1">
      <c r="A297" s="14"/>
      <c r="B297" s="259"/>
      <c r="C297" s="260"/>
      <c r="D297" s="242" t="s">
        <v>200</v>
      </c>
      <c r="E297" s="261" t="s">
        <v>1</v>
      </c>
      <c r="F297" s="262" t="s">
        <v>6765</v>
      </c>
      <c r="G297" s="260"/>
      <c r="H297" s="263">
        <v>17</v>
      </c>
      <c r="I297" s="264"/>
      <c r="J297" s="260"/>
      <c r="K297" s="260"/>
      <c r="L297" s="265"/>
      <c r="M297" s="266"/>
      <c r="N297" s="267"/>
      <c r="O297" s="267"/>
      <c r="P297" s="267"/>
      <c r="Q297" s="267"/>
      <c r="R297" s="267"/>
      <c r="S297" s="267"/>
      <c r="T297" s="268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T297" s="269" t="s">
        <v>200</v>
      </c>
      <c r="AU297" s="269" t="s">
        <v>82</v>
      </c>
      <c r="AV297" s="14" t="s">
        <v>82</v>
      </c>
      <c r="AW297" s="14" t="s">
        <v>30</v>
      </c>
      <c r="AX297" s="14" t="s">
        <v>73</v>
      </c>
      <c r="AY297" s="269" t="s">
        <v>189</v>
      </c>
    </row>
    <row r="298" s="15" customFormat="1">
      <c r="A298" s="15"/>
      <c r="B298" s="270"/>
      <c r="C298" s="271"/>
      <c r="D298" s="242" t="s">
        <v>200</v>
      </c>
      <c r="E298" s="272" t="s">
        <v>1</v>
      </c>
      <c r="F298" s="273" t="s">
        <v>207</v>
      </c>
      <c r="G298" s="271"/>
      <c r="H298" s="274">
        <v>55.700000000000003</v>
      </c>
      <c r="I298" s="275"/>
      <c r="J298" s="271"/>
      <c r="K298" s="271"/>
      <c r="L298" s="276"/>
      <c r="M298" s="277"/>
      <c r="N298" s="278"/>
      <c r="O298" s="278"/>
      <c r="P298" s="278"/>
      <c r="Q298" s="278"/>
      <c r="R298" s="278"/>
      <c r="S298" s="278"/>
      <c r="T298" s="279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T298" s="280" t="s">
        <v>200</v>
      </c>
      <c r="AU298" s="280" t="s">
        <v>82</v>
      </c>
      <c r="AV298" s="15" t="s">
        <v>195</v>
      </c>
      <c r="AW298" s="15" t="s">
        <v>30</v>
      </c>
      <c r="AX298" s="15" t="s">
        <v>80</v>
      </c>
      <c r="AY298" s="280" t="s">
        <v>189</v>
      </c>
    </row>
    <row r="299" s="2" customFormat="1" ht="16.5" customHeight="1">
      <c r="A299" s="39"/>
      <c r="B299" s="40"/>
      <c r="C299" s="228" t="s">
        <v>427</v>
      </c>
      <c r="D299" s="228" t="s">
        <v>191</v>
      </c>
      <c r="E299" s="229" t="s">
        <v>6785</v>
      </c>
      <c r="F299" s="230" t="s">
        <v>6786</v>
      </c>
      <c r="G299" s="231" t="s">
        <v>301</v>
      </c>
      <c r="H299" s="232">
        <v>165</v>
      </c>
      <c r="I299" s="233"/>
      <c r="J299" s="234">
        <f>ROUND(I299*H299,2)</f>
        <v>0</v>
      </c>
      <c r="K299" s="235"/>
      <c r="L299" s="45"/>
      <c r="M299" s="236" t="s">
        <v>1</v>
      </c>
      <c r="N299" s="237" t="s">
        <v>38</v>
      </c>
      <c r="O299" s="92"/>
      <c r="P299" s="238">
        <f>O299*H299</f>
        <v>0</v>
      </c>
      <c r="Q299" s="238">
        <v>0.34499999999999997</v>
      </c>
      <c r="R299" s="238">
        <f>Q299*H299</f>
        <v>56.924999999999997</v>
      </c>
      <c r="S299" s="238">
        <v>0</v>
      </c>
      <c r="T299" s="239">
        <f>S299*H299</f>
        <v>0</v>
      </c>
      <c r="U299" s="39"/>
      <c r="V299" s="39"/>
      <c r="W299" s="39"/>
      <c r="X299" s="39"/>
      <c r="Y299" s="39"/>
      <c r="Z299" s="39"/>
      <c r="AA299" s="39"/>
      <c r="AB299" s="39"/>
      <c r="AC299" s="39"/>
      <c r="AD299" s="39"/>
      <c r="AE299" s="39"/>
      <c r="AR299" s="240" t="s">
        <v>195</v>
      </c>
      <c r="AT299" s="240" t="s">
        <v>191</v>
      </c>
      <c r="AU299" s="240" t="s">
        <v>82</v>
      </c>
      <c r="AY299" s="18" t="s">
        <v>189</v>
      </c>
      <c r="BE299" s="241">
        <f>IF(N299="základní",J299,0)</f>
        <v>0</v>
      </c>
      <c r="BF299" s="241">
        <f>IF(N299="snížená",J299,0)</f>
        <v>0</v>
      </c>
      <c r="BG299" s="241">
        <f>IF(N299="zákl. přenesená",J299,0)</f>
        <v>0</v>
      </c>
      <c r="BH299" s="241">
        <f>IF(N299="sníž. přenesená",J299,0)</f>
        <v>0</v>
      </c>
      <c r="BI299" s="241">
        <f>IF(N299="nulová",J299,0)</f>
        <v>0</v>
      </c>
      <c r="BJ299" s="18" t="s">
        <v>80</v>
      </c>
      <c r="BK299" s="241">
        <f>ROUND(I299*H299,2)</f>
        <v>0</v>
      </c>
      <c r="BL299" s="18" t="s">
        <v>195</v>
      </c>
      <c r="BM299" s="240" t="s">
        <v>6787</v>
      </c>
    </row>
    <row r="300" s="2" customFormat="1">
      <c r="A300" s="39"/>
      <c r="B300" s="40"/>
      <c r="C300" s="41"/>
      <c r="D300" s="242" t="s">
        <v>197</v>
      </c>
      <c r="E300" s="41"/>
      <c r="F300" s="243" t="s">
        <v>6786</v>
      </c>
      <c r="G300" s="41"/>
      <c r="H300" s="41"/>
      <c r="I300" s="244"/>
      <c r="J300" s="41"/>
      <c r="K300" s="41"/>
      <c r="L300" s="45"/>
      <c r="M300" s="245"/>
      <c r="N300" s="246"/>
      <c r="O300" s="92"/>
      <c r="P300" s="92"/>
      <c r="Q300" s="92"/>
      <c r="R300" s="92"/>
      <c r="S300" s="92"/>
      <c r="T300" s="93"/>
      <c r="U300" s="39"/>
      <c r="V300" s="39"/>
      <c r="W300" s="39"/>
      <c r="X300" s="39"/>
      <c r="Y300" s="39"/>
      <c r="Z300" s="39"/>
      <c r="AA300" s="39"/>
      <c r="AB300" s="39"/>
      <c r="AC300" s="39"/>
      <c r="AD300" s="39"/>
      <c r="AE300" s="39"/>
      <c r="AT300" s="18" t="s">
        <v>197</v>
      </c>
      <c r="AU300" s="18" t="s">
        <v>82</v>
      </c>
    </row>
    <row r="301" s="2" customFormat="1">
      <c r="A301" s="39"/>
      <c r="B301" s="40"/>
      <c r="C301" s="41"/>
      <c r="D301" s="247" t="s">
        <v>198</v>
      </c>
      <c r="E301" s="41"/>
      <c r="F301" s="248" t="s">
        <v>6788</v>
      </c>
      <c r="G301" s="41"/>
      <c r="H301" s="41"/>
      <c r="I301" s="244"/>
      <c r="J301" s="41"/>
      <c r="K301" s="41"/>
      <c r="L301" s="45"/>
      <c r="M301" s="245"/>
      <c r="N301" s="246"/>
      <c r="O301" s="92"/>
      <c r="P301" s="92"/>
      <c r="Q301" s="92"/>
      <c r="R301" s="92"/>
      <c r="S301" s="92"/>
      <c r="T301" s="93"/>
      <c r="U301" s="39"/>
      <c r="V301" s="39"/>
      <c r="W301" s="39"/>
      <c r="X301" s="39"/>
      <c r="Y301" s="39"/>
      <c r="Z301" s="39"/>
      <c r="AA301" s="39"/>
      <c r="AB301" s="39"/>
      <c r="AC301" s="39"/>
      <c r="AD301" s="39"/>
      <c r="AE301" s="39"/>
      <c r="AT301" s="18" t="s">
        <v>198</v>
      </c>
      <c r="AU301" s="18" t="s">
        <v>82</v>
      </c>
    </row>
    <row r="302" s="2" customFormat="1">
      <c r="A302" s="39"/>
      <c r="B302" s="40"/>
      <c r="C302" s="41"/>
      <c r="D302" s="242" t="s">
        <v>1907</v>
      </c>
      <c r="E302" s="41"/>
      <c r="F302" s="303" t="s">
        <v>6659</v>
      </c>
      <c r="G302" s="41"/>
      <c r="H302" s="41"/>
      <c r="I302" s="244"/>
      <c r="J302" s="41"/>
      <c r="K302" s="41"/>
      <c r="L302" s="45"/>
      <c r="M302" s="245"/>
      <c r="N302" s="246"/>
      <c r="O302" s="92"/>
      <c r="P302" s="92"/>
      <c r="Q302" s="92"/>
      <c r="R302" s="92"/>
      <c r="S302" s="92"/>
      <c r="T302" s="93"/>
      <c r="U302" s="39"/>
      <c r="V302" s="39"/>
      <c r="W302" s="39"/>
      <c r="X302" s="39"/>
      <c r="Y302" s="39"/>
      <c r="Z302" s="39"/>
      <c r="AA302" s="39"/>
      <c r="AB302" s="39"/>
      <c r="AC302" s="39"/>
      <c r="AD302" s="39"/>
      <c r="AE302" s="39"/>
      <c r="AT302" s="18" t="s">
        <v>1907</v>
      </c>
      <c r="AU302" s="18" t="s">
        <v>82</v>
      </c>
    </row>
    <row r="303" s="14" customFormat="1">
      <c r="A303" s="14"/>
      <c r="B303" s="259"/>
      <c r="C303" s="260"/>
      <c r="D303" s="242" t="s">
        <v>200</v>
      </c>
      <c r="E303" s="261" t="s">
        <v>1</v>
      </c>
      <c r="F303" s="262" t="s">
        <v>6762</v>
      </c>
      <c r="G303" s="260"/>
      <c r="H303" s="263">
        <v>165</v>
      </c>
      <c r="I303" s="264"/>
      <c r="J303" s="260"/>
      <c r="K303" s="260"/>
      <c r="L303" s="265"/>
      <c r="M303" s="266"/>
      <c r="N303" s="267"/>
      <c r="O303" s="267"/>
      <c r="P303" s="267"/>
      <c r="Q303" s="267"/>
      <c r="R303" s="267"/>
      <c r="S303" s="267"/>
      <c r="T303" s="268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T303" s="269" t="s">
        <v>200</v>
      </c>
      <c r="AU303" s="269" t="s">
        <v>82</v>
      </c>
      <c r="AV303" s="14" t="s">
        <v>82</v>
      </c>
      <c r="AW303" s="14" t="s">
        <v>30</v>
      </c>
      <c r="AX303" s="14" t="s">
        <v>80</v>
      </c>
      <c r="AY303" s="269" t="s">
        <v>189</v>
      </c>
    </row>
    <row r="304" s="2" customFormat="1" ht="16.5" customHeight="1">
      <c r="A304" s="39"/>
      <c r="B304" s="40"/>
      <c r="C304" s="228" t="s">
        <v>441</v>
      </c>
      <c r="D304" s="228" t="s">
        <v>191</v>
      </c>
      <c r="E304" s="229" t="s">
        <v>6789</v>
      </c>
      <c r="F304" s="230" t="s">
        <v>6790</v>
      </c>
      <c r="G304" s="231" t="s">
        <v>301</v>
      </c>
      <c r="H304" s="232">
        <v>212</v>
      </c>
      <c r="I304" s="233"/>
      <c r="J304" s="234">
        <f>ROUND(I304*H304,2)</f>
        <v>0</v>
      </c>
      <c r="K304" s="235"/>
      <c r="L304" s="45"/>
      <c r="M304" s="236" t="s">
        <v>1</v>
      </c>
      <c r="N304" s="237" t="s">
        <v>38</v>
      </c>
      <c r="O304" s="92"/>
      <c r="P304" s="238">
        <f>O304*H304</f>
        <v>0</v>
      </c>
      <c r="Q304" s="238">
        <v>0.46000000000000002</v>
      </c>
      <c r="R304" s="238">
        <f>Q304*H304</f>
        <v>97.52000000000001</v>
      </c>
      <c r="S304" s="238">
        <v>0</v>
      </c>
      <c r="T304" s="239">
        <f>S304*H304</f>
        <v>0</v>
      </c>
      <c r="U304" s="39"/>
      <c r="V304" s="39"/>
      <c r="W304" s="39"/>
      <c r="X304" s="39"/>
      <c r="Y304" s="39"/>
      <c r="Z304" s="39"/>
      <c r="AA304" s="39"/>
      <c r="AB304" s="39"/>
      <c r="AC304" s="39"/>
      <c r="AD304" s="39"/>
      <c r="AE304" s="39"/>
      <c r="AR304" s="240" t="s">
        <v>195</v>
      </c>
      <c r="AT304" s="240" t="s">
        <v>191</v>
      </c>
      <c r="AU304" s="240" t="s">
        <v>82</v>
      </c>
      <c r="AY304" s="18" t="s">
        <v>189</v>
      </c>
      <c r="BE304" s="241">
        <f>IF(N304="základní",J304,0)</f>
        <v>0</v>
      </c>
      <c r="BF304" s="241">
        <f>IF(N304="snížená",J304,0)</f>
        <v>0</v>
      </c>
      <c r="BG304" s="241">
        <f>IF(N304="zákl. přenesená",J304,0)</f>
        <v>0</v>
      </c>
      <c r="BH304" s="241">
        <f>IF(N304="sníž. přenesená",J304,0)</f>
        <v>0</v>
      </c>
      <c r="BI304" s="241">
        <f>IF(N304="nulová",J304,0)</f>
        <v>0</v>
      </c>
      <c r="BJ304" s="18" t="s">
        <v>80</v>
      </c>
      <c r="BK304" s="241">
        <f>ROUND(I304*H304,2)</f>
        <v>0</v>
      </c>
      <c r="BL304" s="18" t="s">
        <v>195</v>
      </c>
      <c r="BM304" s="240" t="s">
        <v>6791</v>
      </c>
    </row>
    <row r="305" s="2" customFormat="1">
      <c r="A305" s="39"/>
      <c r="B305" s="40"/>
      <c r="C305" s="41"/>
      <c r="D305" s="242" t="s">
        <v>197</v>
      </c>
      <c r="E305" s="41"/>
      <c r="F305" s="243" t="s">
        <v>6790</v>
      </c>
      <c r="G305" s="41"/>
      <c r="H305" s="41"/>
      <c r="I305" s="244"/>
      <c r="J305" s="41"/>
      <c r="K305" s="41"/>
      <c r="L305" s="45"/>
      <c r="M305" s="245"/>
      <c r="N305" s="246"/>
      <c r="O305" s="92"/>
      <c r="P305" s="92"/>
      <c r="Q305" s="92"/>
      <c r="R305" s="92"/>
      <c r="S305" s="92"/>
      <c r="T305" s="93"/>
      <c r="U305" s="39"/>
      <c r="V305" s="39"/>
      <c r="W305" s="39"/>
      <c r="X305" s="39"/>
      <c r="Y305" s="39"/>
      <c r="Z305" s="39"/>
      <c r="AA305" s="39"/>
      <c r="AB305" s="39"/>
      <c r="AC305" s="39"/>
      <c r="AD305" s="39"/>
      <c r="AE305" s="39"/>
      <c r="AT305" s="18" t="s">
        <v>197</v>
      </c>
      <c r="AU305" s="18" t="s">
        <v>82</v>
      </c>
    </row>
    <row r="306" s="2" customFormat="1">
      <c r="A306" s="39"/>
      <c r="B306" s="40"/>
      <c r="C306" s="41"/>
      <c r="D306" s="247" t="s">
        <v>198</v>
      </c>
      <c r="E306" s="41"/>
      <c r="F306" s="248" t="s">
        <v>6792</v>
      </c>
      <c r="G306" s="41"/>
      <c r="H306" s="41"/>
      <c r="I306" s="244"/>
      <c r="J306" s="41"/>
      <c r="K306" s="41"/>
      <c r="L306" s="45"/>
      <c r="M306" s="245"/>
      <c r="N306" s="246"/>
      <c r="O306" s="92"/>
      <c r="P306" s="92"/>
      <c r="Q306" s="92"/>
      <c r="R306" s="92"/>
      <c r="S306" s="92"/>
      <c r="T306" s="93"/>
      <c r="U306" s="39"/>
      <c r="V306" s="39"/>
      <c r="W306" s="39"/>
      <c r="X306" s="39"/>
      <c r="Y306" s="39"/>
      <c r="Z306" s="39"/>
      <c r="AA306" s="39"/>
      <c r="AB306" s="39"/>
      <c r="AC306" s="39"/>
      <c r="AD306" s="39"/>
      <c r="AE306" s="39"/>
      <c r="AT306" s="18" t="s">
        <v>198</v>
      </c>
      <c r="AU306" s="18" t="s">
        <v>82</v>
      </c>
    </row>
    <row r="307" s="2" customFormat="1">
      <c r="A307" s="39"/>
      <c r="B307" s="40"/>
      <c r="C307" s="41"/>
      <c r="D307" s="242" t="s">
        <v>1907</v>
      </c>
      <c r="E307" s="41"/>
      <c r="F307" s="303" t="s">
        <v>6659</v>
      </c>
      <c r="G307" s="41"/>
      <c r="H307" s="41"/>
      <c r="I307" s="244"/>
      <c r="J307" s="41"/>
      <c r="K307" s="41"/>
      <c r="L307" s="45"/>
      <c r="M307" s="245"/>
      <c r="N307" s="246"/>
      <c r="O307" s="92"/>
      <c r="P307" s="92"/>
      <c r="Q307" s="92"/>
      <c r="R307" s="92"/>
      <c r="S307" s="92"/>
      <c r="T307" s="93"/>
      <c r="U307" s="39"/>
      <c r="V307" s="39"/>
      <c r="W307" s="39"/>
      <c r="X307" s="39"/>
      <c r="Y307" s="39"/>
      <c r="Z307" s="39"/>
      <c r="AA307" s="39"/>
      <c r="AB307" s="39"/>
      <c r="AC307" s="39"/>
      <c r="AD307" s="39"/>
      <c r="AE307" s="39"/>
      <c r="AT307" s="18" t="s">
        <v>1907</v>
      </c>
      <c r="AU307" s="18" t="s">
        <v>82</v>
      </c>
    </row>
    <row r="308" s="14" customFormat="1">
      <c r="A308" s="14"/>
      <c r="B308" s="259"/>
      <c r="C308" s="260"/>
      <c r="D308" s="242" t="s">
        <v>200</v>
      </c>
      <c r="E308" s="261" t="s">
        <v>1</v>
      </c>
      <c r="F308" s="262" t="s">
        <v>6758</v>
      </c>
      <c r="G308" s="260"/>
      <c r="H308" s="263">
        <v>190</v>
      </c>
      <c r="I308" s="264"/>
      <c r="J308" s="260"/>
      <c r="K308" s="260"/>
      <c r="L308" s="265"/>
      <c r="M308" s="266"/>
      <c r="N308" s="267"/>
      <c r="O308" s="267"/>
      <c r="P308" s="267"/>
      <c r="Q308" s="267"/>
      <c r="R308" s="267"/>
      <c r="S308" s="267"/>
      <c r="T308" s="268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T308" s="269" t="s">
        <v>200</v>
      </c>
      <c r="AU308" s="269" t="s">
        <v>82</v>
      </c>
      <c r="AV308" s="14" t="s">
        <v>82</v>
      </c>
      <c r="AW308" s="14" t="s">
        <v>30</v>
      </c>
      <c r="AX308" s="14" t="s">
        <v>73</v>
      </c>
      <c r="AY308" s="269" t="s">
        <v>189</v>
      </c>
    </row>
    <row r="309" s="14" customFormat="1">
      <c r="A309" s="14"/>
      <c r="B309" s="259"/>
      <c r="C309" s="260"/>
      <c r="D309" s="242" t="s">
        <v>200</v>
      </c>
      <c r="E309" s="261" t="s">
        <v>1</v>
      </c>
      <c r="F309" s="262" t="s">
        <v>6759</v>
      </c>
      <c r="G309" s="260"/>
      <c r="H309" s="263">
        <v>3</v>
      </c>
      <c r="I309" s="264"/>
      <c r="J309" s="260"/>
      <c r="K309" s="260"/>
      <c r="L309" s="265"/>
      <c r="M309" s="266"/>
      <c r="N309" s="267"/>
      <c r="O309" s="267"/>
      <c r="P309" s="267"/>
      <c r="Q309" s="267"/>
      <c r="R309" s="267"/>
      <c r="S309" s="267"/>
      <c r="T309" s="268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T309" s="269" t="s">
        <v>200</v>
      </c>
      <c r="AU309" s="269" t="s">
        <v>82</v>
      </c>
      <c r="AV309" s="14" t="s">
        <v>82</v>
      </c>
      <c r="AW309" s="14" t="s">
        <v>30</v>
      </c>
      <c r="AX309" s="14" t="s">
        <v>73</v>
      </c>
      <c r="AY309" s="269" t="s">
        <v>189</v>
      </c>
    </row>
    <row r="310" s="14" customFormat="1">
      <c r="A310" s="14"/>
      <c r="B310" s="259"/>
      <c r="C310" s="260"/>
      <c r="D310" s="242" t="s">
        <v>200</v>
      </c>
      <c r="E310" s="261" t="s">
        <v>1</v>
      </c>
      <c r="F310" s="262" t="s">
        <v>6760</v>
      </c>
      <c r="G310" s="260"/>
      <c r="H310" s="263">
        <v>5</v>
      </c>
      <c r="I310" s="264"/>
      <c r="J310" s="260"/>
      <c r="K310" s="260"/>
      <c r="L310" s="265"/>
      <c r="M310" s="266"/>
      <c r="N310" s="267"/>
      <c r="O310" s="267"/>
      <c r="P310" s="267"/>
      <c r="Q310" s="267"/>
      <c r="R310" s="267"/>
      <c r="S310" s="267"/>
      <c r="T310" s="268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T310" s="269" t="s">
        <v>200</v>
      </c>
      <c r="AU310" s="269" t="s">
        <v>82</v>
      </c>
      <c r="AV310" s="14" t="s">
        <v>82</v>
      </c>
      <c r="AW310" s="14" t="s">
        <v>30</v>
      </c>
      <c r="AX310" s="14" t="s">
        <v>73</v>
      </c>
      <c r="AY310" s="269" t="s">
        <v>189</v>
      </c>
    </row>
    <row r="311" s="14" customFormat="1">
      <c r="A311" s="14"/>
      <c r="B311" s="259"/>
      <c r="C311" s="260"/>
      <c r="D311" s="242" t="s">
        <v>200</v>
      </c>
      <c r="E311" s="261" t="s">
        <v>1</v>
      </c>
      <c r="F311" s="262" t="s">
        <v>6761</v>
      </c>
      <c r="G311" s="260"/>
      <c r="H311" s="263">
        <v>14</v>
      </c>
      <c r="I311" s="264"/>
      <c r="J311" s="260"/>
      <c r="K311" s="260"/>
      <c r="L311" s="265"/>
      <c r="M311" s="266"/>
      <c r="N311" s="267"/>
      <c r="O311" s="267"/>
      <c r="P311" s="267"/>
      <c r="Q311" s="267"/>
      <c r="R311" s="267"/>
      <c r="S311" s="267"/>
      <c r="T311" s="268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T311" s="269" t="s">
        <v>200</v>
      </c>
      <c r="AU311" s="269" t="s">
        <v>82</v>
      </c>
      <c r="AV311" s="14" t="s">
        <v>82</v>
      </c>
      <c r="AW311" s="14" t="s">
        <v>30</v>
      </c>
      <c r="AX311" s="14" t="s">
        <v>73</v>
      </c>
      <c r="AY311" s="269" t="s">
        <v>189</v>
      </c>
    </row>
    <row r="312" s="15" customFormat="1">
      <c r="A312" s="15"/>
      <c r="B312" s="270"/>
      <c r="C312" s="271"/>
      <c r="D312" s="242" t="s">
        <v>200</v>
      </c>
      <c r="E312" s="272" t="s">
        <v>1</v>
      </c>
      <c r="F312" s="273" t="s">
        <v>207</v>
      </c>
      <c r="G312" s="271"/>
      <c r="H312" s="274">
        <v>212</v>
      </c>
      <c r="I312" s="275"/>
      <c r="J312" s="271"/>
      <c r="K312" s="271"/>
      <c r="L312" s="276"/>
      <c r="M312" s="277"/>
      <c r="N312" s="278"/>
      <c r="O312" s="278"/>
      <c r="P312" s="278"/>
      <c r="Q312" s="278"/>
      <c r="R312" s="278"/>
      <c r="S312" s="278"/>
      <c r="T312" s="279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T312" s="280" t="s">
        <v>200</v>
      </c>
      <c r="AU312" s="280" t="s">
        <v>82</v>
      </c>
      <c r="AV312" s="15" t="s">
        <v>195</v>
      </c>
      <c r="AW312" s="15" t="s">
        <v>30</v>
      </c>
      <c r="AX312" s="15" t="s">
        <v>80</v>
      </c>
      <c r="AY312" s="280" t="s">
        <v>189</v>
      </c>
    </row>
    <row r="313" s="2" customFormat="1" ht="16.5" customHeight="1">
      <c r="A313" s="39"/>
      <c r="B313" s="40"/>
      <c r="C313" s="228" t="s">
        <v>463</v>
      </c>
      <c r="D313" s="228" t="s">
        <v>191</v>
      </c>
      <c r="E313" s="229" t="s">
        <v>6793</v>
      </c>
      <c r="F313" s="230" t="s">
        <v>6794</v>
      </c>
      <c r="G313" s="231" t="s">
        <v>301</v>
      </c>
      <c r="H313" s="232">
        <v>432.69999999999999</v>
      </c>
      <c r="I313" s="233"/>
      <c r="J313" s="234">
        <f>ROUND(I313*H313,2)</f>
        <v>0</v>
      </c>
      <c r="K313" s="235"/>
      <c r="L313" s="45"/>
      <c r="M313" s="236" t="s">
        <v>1</v>
      </c>
      <c r="N313" s="237" t="s">
        <v>38</v>
      </c>
      <c r="O313" s="92"/>
      <c r="P313" s="238">
        <f>O313*H313</f>
        <v>0</v>
      </c>
      <c r="Q313" s="238">
        <v>0.68999999999999995</v>
      </c>
      <c r="R313" s="238">
        <f>Q313*H313</f>
        <v>298.56299999999999</v>
      </c>
      <c r="S313" s="238">
        <v>0</v>
      </c>
      <c r="T313" s="239">
        <f>S313*H313</f>
        <v>0</v>
      </c>
      <c r="U313" s="39"/>
      <c r="V313" s="39"/>
      <c r="W313" s="39"/>
      <c r="X313" s="39"/>
      <c r="Y313" s="39"/>
      <c r="Z313" s="39"/>
      <c r="AA313" s="39"/>
      <c r="AB313" s="39"/>
      <c r="AC313" s="39"/>
      <c r="AD313" s="39"/>
      <c r="AE313" s="39"/>
      <c r="AR313" s="240" t="s">
        <v>195</v>
      </c>
      <c r="AT313" s="240" t="s">
        <v>191</v>
      </c>
      <c r="AU313" s="240" t="s">
        <v>82</v>
      </c>
      <c r="AY313" s="18" t="s">
        <v>189</v>
      </c>
      <c r="BE313" s="241">
        <f>IF(N313="základní",J313,0)</f>
        <v>0</v>
      </c>
      <c r="BF313" s="241">
        <f>IF(N313="snížená",J313,0)</f>
        <v>0</v>
      </c>
      <c r="BG313" s="241">
        <f>IF(N313="zákl. přenesená",J313,0)</f>
        <v>0</v>
      </c>
      <c r="BH313" s="241">
        <f>IF(N313="sníž. přenesená",J313,0)</f>
        <v>0</v>
      </c>
      <c r="BI313" s="241">
        <f>IF(N313="nulová",J313,0)</f>
        <v>0</v>
      </c>
      <c r="BJ313" s="18" t="s">
        <v>80</v>
      </c>
      <c r="BK313" s="241">
        <f>ROUND(I313*H313,2)</f>
        <v>0</v>
      </c>
      <c r="BL313" s="18" t="s">
        <v>195</v>
      </c>
      <c r="BM313" s="240" t="s">
        <v>6795</v>
      </c>
    </row>
    <row r="314" s="2" customFormat="1">
      <c r="A314" s="39"/>
      <c r="B314" s="40"/>
      <c r="C314" s="41"/>
      <c r="D314" s="242" t="s">
        <v>197</v>
      </c>
      <c r="E314" s="41"/>
      <c r="F314" s="243" t="s">
        <v>6794</v>
      </c>
      <c r="G314" s="41"/>
      <c r="H314" s="41"/>
      <c r="I314" s="244"/>
      <c r="J314" s="41"/>
      <c r="K314" s="41"/>
      <c r="L314" s="45"/>
      <c r="M314" s="245"/>
      <c r="N314" s="246"/>
      <c r="O314" s="92"/>
      <c r="P314" s="92"/>
      <c r="Q314" s="92"/>
      <c r="R314" s="92"/>
      <c r="S314" s="92"/>
      <c r="T314" s="93"/>
      <c r="U314" s="39"/>
      <c r="V314" s="39"/>
      <c r="W314" s="39"/>
      <c r="X314" s="39"/>
      <c r="Y314" s="39"/>
      <c r="Z314" s="39"/>
      <c r="AA314" s="39"/>
      <c r="AB314" s="39"/>
      <c r="AC314" s="39"/>
      <c r="AD314" s="39"/>
      <c r="AE314" s="39"/>
      <c r="AT314" s="18" t="s">
        <v>197</v>
      </c>
      <c r="AU314" s="18" t="s">
        <v>82</v>
      </c>
    </row>
    <row r="315" s="2" customFormat="1">
      <c r="A315" s="39"/>
      <c r="B315" s="40"/>
      <c r="C315" s="41"/>
      <c r="D315" s="247" t="s">
        <v>198</v>
      </c>
      <c r="E315" s="41"/>
      <c r="F315" s="248" t="s">
        <v>6796</v>
      </c>
      <c r="G315" s="41"/>
      <c r="H315" s="41"/>
      <c r="I315" s="244"/>
      <c r="J315" s="41"/>
      <c r="K315" s="41"/>
      <c r="L315" s="45"/>
      <c r="M315" s="245"/>
      <c r="N315" s="246"/>
      <c r="O315" s="92"/>
      <c r="P315" s="92"/>
      <c r="Q315" s="92"/>
      <c r="R315" s="92"/>
      <c r="S315" s="92"/>
      <c r="T315" s="93"/>
      <c r="U315" s="39"/>
      <c r="V315" s="39"/>
      <c r="W315" s="39"/>
      <c r="X315" s="39"/>
      <c r="Y315" s="39"/>
      <c r="Z315" s="39"/>
      <c r="AA315" s="39"/>
      <c r="AB315" s="39"/>
      <c r="AC315" s="39"/>
      <c r="AD315" s="39"/>
      <c r="AE315" s="39"/>
      <c r="AT315" s="18" t="s">
        <v>198</v>
      </c>
      <c r="AU315" s="18" t="s">
        <v>82</v>
      </c>
    </row>
    <row r="316" s="2" customFormat="1">
      <c r="A316" s="39"/>
      <c r="B316" s="40"/>
      <c r="C316" s="41"/>
      <c r="D316" s="242" t="s">
        <v>1907</v>
      </c>
      <c r="E316" s="41"/>
      <c r="F316" s="303" t="s">
        <v>6659</v>
      </c>
      <c r="G316" s="41"/>
      <c r="H316" s="41"/>
      <c r="I316" s="244"/>
      <c r="J316" s="41"/>
      <c r="K316" s="41"/>
      <c r="L316" s="45"/>
      <c r="M316" s="245"/>
      <c r="N316" s="246"/>
      <c r="O316" s="92"/>
      <c r="P316" s="92"/>
      <c r="Q316" s="92"/>
      <c r="R316" s="92"/>
      <c r="S316" s="92"/>
      <c r="T316" s="93"/>
      <c r="U316" s="39"/>
      <c r="V316" s="39"/>
      <c r="W316" s="39"/>
      <c r="X316" s="39"/>
      <c r="Y316" s="39"/>
      <c r="Z316" s="39"/>
      <c r="AA316" s="39"/>
      <c r="AB316" s="39"/>
      <c r="AC316" s="39"/>
      <c r="AD316" s="39"/>
      <c r="AE316" s="39"/>
      <c r="AT316" s="18" t="s">
        <v>1907</v>
      </c>
      <c r="AU316" s="18" t="s">
        <v>82</v>
      </c>
    </row>
    <row r="317" s="13" customFormat="1">
      <c r="A317" s="13"/>
      <c r="B317" s="249"/>
      <c r="C317" s="250"/>
      <c r="D317" s="242" t="s">
        <v>200</v>
      </c>
      <c r="E317" s="251" t="s">
        <v>1</v>
      </c>
      <c r="F317" s="252" t="s">
        <v>6797</v>
      </c>
      <c r="G317" s="250"/>
      <c r="H317" s="251" t="s">
        <v>1</v>
      </c>
      <c r="I317" s="253"/>
      <c r="J317" s="250"/>
      <c r="K317" s="250"/>
      <c r="L317" s="254"/>
      <c r="M317" s="255"/>
      <c r="N317" s="256"/>
      <c r="O317" s="256"/>
      <c r="P317" s="256"/>
      <c r="Q317" s="256"/>
      <c r="R317" s="256"/>
      <c r="S317" s="256"/>
      <c r="T317" s="257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T317" s="258" t="s">
        <v>200</v>
      </c>
      <c r="AU317" s="258" t="s">
        <v>82</v>
      </c>
      <c r="AV317" s="13" t="s">
        <v>80</v>
      </c>
      <c r="AW317" s="13" t="s">
        <v>30</v>
      </c>
      <c r="AX317" s="13" t="s">
        <v>73</v>
      </c>
      <c r="AY317" s="258" t="s">
        <v>189</v>
      </c>
    </row>
    <row r="318" s="14" customFormat="1">
      <c r="A318" s="14"/>
      <c r="B318" s="259"/>
      <c r="C318" s="260"/>
      <c r="D318" s="242" t="s">
        <v>200</v>
      </c>
      <c r="E318" s="261" t="s">
        <v>1</v>
      </c>
      <c r="F318" s="262" t="s">
        <v>6758</v>
      </c>
      <c r="G318" s="260"/>
      <c r="H318" s="263">
        <v>190</v>
      </c>
      <c r="I318" s="264"/>
      <c r="J318" s="260"/>
      <c r="K318" s="260"/>
      <c r="L318" s="265"/>
      <c r="M318" s="266"/>
      <c r="N318" s="267"/>
      <c r="O318" s="267"/>
      <c r="P318" s="267"/>
      <c r="Q318" s="267"/>
      <c r="R318" s="267"/>
      <c r="S318" s="267"/>
      <c r="T318" s="268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T318" s="269" t="s">
        <v>200</v>
      </c>
      <c r="AU318" s="269" t="s">
        <v>82</v>
      </c>
      <c r="AV318" s="14" t="s">
        <v>82</v>
      </c>
      <c r="AW318" s="14" t="s">
        <v>30</v>
      </c>
      <c r="AX318" s="14" t="s">
        <v>73</v>
      </c>
      <c r="AY318" s="269" t="s">
        <v>189</v>
      </c>
    </row>
    <row r="319" s="14" customFormat="1">
      <c r="A319" s="14"/>
      <c r="B319" s="259"/>
      <c r="C319" s="260"/>
      <c r="D319" s="242" t="s">
        <v>200</v>
      </c>
      <c r="E319" s="261" t="s">
        <v>1</v>
      </c>
      <c r="F319" s="262" t="s">
        <v>6759</v>
      </c>
      <c r="G319" s="260"/>
      <c r="H319" s="263">
        <v>3</v>
      </c>
      <c r="I319" s="264"/>
      <c r="J319" s="260"/>
      <c r="K319" s="260"/>
      <c r="L319" s="265"/>
      <c r="M319" s="266"/>
      <c r="N319" s="267"/>
      <c r="O319" s="267"/>
      <c r="P319" s="267"/>
      <c r="Q319" s="267"/>
      <c r="R319" s="267"/>
      <c r="S319" s="267"/>
      <c r="T319" s="268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T319" s="269" t="s">
        <v>200</v>
      </c>
      <c r="AU319" s="269" t="s">
        <v>82</v>
      </c>
      <c r="AV319" s="14" t="s">
        <v>82</v>
      </c>
      <c r="AW319" s="14" t="s">
        <v>30</v>
      </c>
      <c r="AX319" s="14" t="s">
        <v>73</v>
      </c>
      <c r="AY319" s="269" t="s">
        <v>189</v>
      </c>
    </row>
    <row r="320" s="14" customFormat="1">
      <c r="A320" s="14"/>
      <c r="B320" s="259"/>
      <c r="C320" s="260"/>
      <c r="D320" s="242" t="s">
        <v>200</v>
      </c>
      <c r="E320" s="261" t="s">
        <v>1</v>
      </c>
      <c r="F320" s="262" t="s">
        <v>6760</v>
      </c>
      <c r="G320" s="260"/>
      <c r="H320" s="263">
        <v>5</v>
      </c>
      <c r="I320" s="264"/>
      <c r="J320" s="260"/>
      <c r="K320" s="260"/>
      <c r="L320" s="265"/>
      <c r="M320" s="266"/>
      <c r="N320" s="267"/>
      <c r="O320" s="267"/>
      <c r="P320" s="267"/>
      <c r="Q320" s="267"/>
      <c r="R320" s="267"/>
      <c r="S320" s="267"/>
      <c r="T320" s="268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T320" s="269" t="s">
        <v>200</v>
      </c>
      <c r="AU320" s="269" t="s">
        <v>82</v>
      </c>
      <c r="AV320" s="14" t="s">
        <v>82</v>
      </c>
      <c r="AW320" s="14" t="s">
        <v>30</v>
      </c>
      <c r="AX320" s="14" t="s">
        <v>73</v>
      </c>
      <c r="AY320" s="269" t="s">
        <v>189</v>
      </c>
    </row>
    <row r="321" s="14" customFormat="1">
      <c r="A321" s="14"/>
      <c r="B321" s="259"/>
      <c r="C321" s="260"/>
      <c r="D321" s="242" t="s">
        <v>200</v>
      </c>
      <c r="E321" s="261" t="s">
        <v>1</v>
      </c>
      <c r="F321" s="262" t="s">
        <v>6761</v>
      </c>
      <c r="G321" s="260"/>
      <c r="H321" s="263">
        <v>14</v>
      </c>
      <c r="I321" s="264"/>
      <c r="J321" s="260"/>
      <c r="K321" s="260"/>
      <c r="L321" s="265"/>
      <c r="M321" s="266"/>
      <c r="N321" s="267"/>
      <c r="O321" s="267"/>
      <c r="P321" s="267"/>
      <c r="Q321" s="267"/>
      <c r="R321" s="267"/>
      <c r="S321" s="267"/>
      <c r="T321" s="268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T321" s="269" t="s">
        <v>200</v>
      </c>
      <c r="AU321" s="269" t="s">
        <v>82</v>
      </c>
      <c r="AV321" s="14" t="s">
        <v>82</v>
      </c>
      <c r="AW321" s="14" t="s">
        <v>30</v>
      </c>
      <c r="AX321" s="14" t="s">
        <v>73</v>
      </c>
      <c r="AY321" s="269" t="s">
        <v>189</v>
      </c>
    </row>
    <row r="322" s="14" customFormat="1">
      <c r="A322" s="14"/>
      <c r="B322" s="259"/>
      <c r="C322" s="260"/>
      <c r="D322" s="242" t="s">
        <v>200</v>
      </c>
      <c r="E322" s="261" t="s">
        <v>1</v>
      </c>
      <c r="F322" s="262" t="s">
        <v>6762</v>
      </c>
      <c r="G322" s="260"/>
      <c r="H322" s="263">
        <v>165</v>
      </c>
      <c r="I322" s="264"/>
      <c r="J322" s="260"/>
      <c r="K322" s="260"/>
      <c r="L322" s="265"/>
      <c r="M322" s="266"/>
      <c r="N322" s="267"/>
      <c r="O322" s="267"/>
      <c r="P322" s="267"/>
      <c r="Q322" s="267"/>
      <c r="R322" s="267"/>
      <c r="S322" s="267"/>
      <c r="T322" s="268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T322" s="269" t="s">
        <v>200</v>
      </c>
      <c r="AU322" s="269" t="s">
        <v>82</v>
      </c>
      <c r="AV322" s="14" t="s">
        <v>82</v>
      </c>
      <c r="AW322" s="14" t="s">
        <v>30</v>
      </c>
      <c r="AX322" s="14" t="s">
        <v>73</v>
      </c>
      <c r="AY322" s="269" t="s">
        <v>189</v>
      </c>
    </row>
    <row r="323" s="14" customFormat="1">
      <c r="A323" s="14"/>
      <c r="B323" s="259"/>
      <c r="C323" s="260"/>
      <c r="D323" s="242" t="s">
        <v>200</v>
      </c>
      <c r="E323" s="261" t="s">
        <v>1</v>
      </c>
      <c r="F323" s="262" t="s">
        <v>6763</v>
      </c>
      <c r="G323" s="260"/>
      <c r="H323" s="263">
        <v>15.300000000000001</v>
      </c>
      <c r="I323" s="264"/>
      <c r="J323" s="260"/>
      <c r="K323" s="260"/>
      <c r="L323" s="265"/>
      <c r="M323" s="266"/>
      <c r="N323" s="267"/>
      <c r="O323" s="267"/>
      <c r="P323" s="267"/>
      <c r="Q323" s="267"/>
      <c r="R323" s="267"/>
      <c r="S323" s="267"/>
      <c r="T323" s="268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T323" s="269" t="s">
        <v>200</v>
      </c>
      <c r="AU323" s="269" t="s">
        <v>82</v>
      </c>
      <c r="AV323" s="14" t="s">
        <v>82</v>
      </c>
      <c r="AW323" s="14" t="s">
        <v>30</v>
      </c>
      <c r="AX323" s="14" t="s">
        <v>73</v>
      </c>
      <c r="AY323" s="269" t="s">
        <v>189</v>
      </c>
    </row>
    <row r="324" s="14" customFormat="1">
      <c r="A324" s="14"/>
      <c r="B324" s="259"/>
      <c r="C324" s="260"/>
      <c r="D324" s="242" t="s">
        <v>200</v>
      </c>
      <c r="E324" s="261" t="s">
        <v>1</v>
      </c>
      <c r="F324" s="262" t="s">
        <v>6764</v>
      </c>
      <c r="G324" s="260"/>
      <c r="H324" s="263">
        <v>23.399999999999999</v>
      </c>
      <c r="I324" s="264"/>
      <c r="J324" s="260"/>
      <c r="K324" s="260"/>
      <c r="L324" s="265"/>
      <c r="M324" s="266"/>
      <c r="N324" s="267"/>
      <c r="O324" s="267"/>
      <c r="P324" s="267"/>
      <c r="Q324" s="267"/>
      <c r="R324" s="267"/>
      <c r="S324" s="267"/>
      <c r="T324" s="268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T324" s="269" t="s">
        <v>200</v>
      </c>
      <c r="AU324" s="269" t="s">
        <v>82</v>
      </c>
      <c r="AV324" s="14" t="s">
        <v>82</v>
      </c>
      <c r="AW324" s="14" t="s">
        <v>30</v>
      </c>
      <c r="AX324" s="14" t="s">
        <v>73</v>
      </c>
      <c r="AY324" s="269" t="s">
        <v>189</v>
      </c>
    </row>
    <row r="325" s="14" customFormat="1">
      <c r="A325" s="14"/>
      <c r="B325" s="259"/>
      <c r="C325" s="260"/>
      <c r="D325" s="242" t="s">
        <v>200</v>
      </c>
      <c r="E325" s="261" t="s">
        <v>1</v>
      </c>
      <c r="F325" s="262" t="s">
        <v>6765</v>
      </c>
      <c r="G325" s="260"/>
      <c r="H325" s="263">
        <v>17</v>
      </c>
      <c r="I325" s="264"/>
      <c r="J325" s="260"/>
      <c r="K325" s="260"/>
      <c r="L325" s="265"/>
      <c r="M325" s="266"/>
      <c r="N325" s="267"/>
      <c r="O325" s="267"/>
      <c r="P325" s="267"/>
      <c r="Q325" s="267"/>
      <c r="R325" s="267"/>
      <c r="S325" s="267"/>
      <c r="T325" s="268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T325" s="269" t="s">
        <v>200</v>
      </c>
      <c r="AU325" s="269" t="s">
        <v>82</v>
      </c>
      <c r="AV325" s="14" t="s">
        <v>82</v>
      </c>
      <c r="AW325" s="14" t="s">
        <v>30</v>
      </c>
      <c r="AX325" s="14" t="s">
        <v>73</v>
      </c>
      <c r="AY325" s="269" t="s">
        <v>189</v>
      </c>
    </row>
    <row r="326" s="15" customFormat="1">
      <c r="A326" s="15"/>
      <c r="B326" s="270"/>
      <c r="C326" s="271"/>
      <c r="D326" s="242" t="s">
        <v>200</v>
      </c>
      <c r="E326" s="272" t="s">
        <v>1</v>
      </c>
      <c r="F326" s="273" t="s">
        <v>207</v>
      </c>
      <c r="G326" s="271"/>
      <c r="H326" s="274">
        <v>432.69999999999999</v>
      </c>
      <c r="I326" s="275"/>
      <c r="J326" s="271"/>
      <c r="K326" s="271"/>
      <c r="L326" s="276"/>
      <c r="M326" s="277"/>
      <c r="N326" s="278"/>
      <c r="O326" s="278"/>
      <c r="P326" s="278"/>
      <c r="Q326" s="278"/>
      <c r="R326" s="278"/>
      <c r="S326" s="278"/>
      <c r="T326" s="279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T326" s="280" t="s">
        <v>200</v>
      </c>
      <c r="AU326" s="280" t="s">
        <v>82</v>
      </c>
      <c r="AV326" s="15" t="s">
        <v>195</v>
      </c>
      <c r="AW326" s="15" t="s">
        <v>30</v>
      </c>
      <c r="AX326" s="15" t="s">
        <v>80</v>
      </c>
      <c r="AY326" s="280" t="s">
        <v>189</v>
      </c>
    </row>
    <row r="327" s="2" customFormat="1" ht="24.15" customHeight="1">
      <c r="A327" s="39"/>
      <c r="B327" s="40"/>
      <c r="C327" s="228" t="s">
        <v>471</v>
      </c>
      <c r="D327" s="228" t="s">
        <v>191</v>
      </c>
      <c r="E327" s="229" t="s">
        <v>6798</v>
      </c>
      <c r="F327" s="230" t="s">
        <v>6799</v>
      </c>
      <c r="G327" s="231" t="s">
        <v>301</v>
      </c>
      <c r="H327" s="232">
        <v>165</v>
      </c>
      <c r="I327" s="233"/>
      <c r="J327" s="234">
        <f>ROUND(I327*H327,2)</f>
        <v>0</v>
      </c>
      <c r="K327" s="235"/>
      <c r="L327" s="45"/>
      <c r="M327" s="236" t="s">
        <v>1</v>
      </c>
      <c r="N327" s="237" t="s">
        <v>38</v>
      </c>
      <c r="O327" s="92"/>
      <c r="P327" s="238">
        <f>O327*H327</f>
        <v>0</v>
      </c>
      <c r="Q327" s="238">
        <v>0.28269899999999998</v>
      </c>
      <c r="R327" s="238">
        <f>Q327*H327</f>
        <v>46.645334999999996</v>
      </c>
      <c r="S327" s="238">
        <v>0</v>
      </c>
      <c r="T327" s="239">
        <f>S327*H327</f>
        <v>0</v>
      </c>
      <c r="U327" s="39"/>
      <c r="V327" s="39"/>
      <c r="W327" s="39"/>
      <c r="X327" s="39"/>
      <c r="Y327" s="39"/>
      <c r="Z327" s="39"/>
      <c r="AA327" s="39"/>
      <c r="AB327" s="39"/>
      <c r="AC327" s="39"/>
      <c r="AD327" s="39"/>
      <c r="AE327" s="39"/>
      <c r="AR327" s="240" t="s">
        <v>195</v>
      </c>
      <c r="AT327" s="240" t="s">
        <v>191</v>
      </c>
      <c r="AU327" s="240" t="s">
        <v>82</v>
      </c>
      <c r="AY327" s="18" t="s">
        <v>189</v>
      </c>
      <c r="BE327" s="241">
        <f>IF(N327="základní",J327,0)</f>
        <v>0</v>
      </c>
      <c r="BF327" s="241">
        <f>IF(N327="snížená",J327,0)</f>
        <v>0</v>
      </c>
      <c r="BG327" s="241">
        <f>IF(N327="zákl. přenesená",J327,0)</f>
        <v>0</v>
      </c>
      <c r="BH327" s="241">
        <f>IF(N327="sníž. přenesená",J327,0)</f>
        <v>0</v>
      </c>
      <c r="BI327" s="241">
        <f>IF(N327="nulová",J327,0)</f>
        <v>0</v>
      </c>
      <c r="BJ327" s="18" t="s">
        <v>80</v>
      </c>
      <c r="BK327" s="241">
        <f>ROUND(I327*H327,2)</f>
        <v>0</v>
      </c>
      <c r="BL327" s="18" t="s">
        <v>195</v>
      </c>
      <c r="BM327" s="240" t="s">
        <v>6800</v>
      </c>
    </row>
    <row r="328" s="2" customFormat="1">
      <c r="A328" s="39"/>
      <c r="B328" s="40"/>
      <c r="C328" s="41"/>
      <c r="D328" s="242" t="s">
        <v>197</v>
      </c>
      <c r="E328" s="41"/>
      <c r="F328" s="243" t="s">
        <v>6799</v>
      </c>
      <c r="G328" s="41"/>
      <c r="H328" s="41"/>
      <c r="I328" s="244"/>
      <c r="J328" s="41"/>
      <c r="K328" s="41"/>
      <c r="L328" s="45"/>
      <c r="M328" s="245"/>
      <c r="N328" s="246"/>
      <c r="O328" s="92"/>
      <c r="P328" s="92"/>
      <c r="Q328" s="92"/>
      <c r="R328" s="92"/>
      <c r="S328" s="92"/>
      <c r="T328" s="93"/>
      <c r="U328" s="39"/>
      <c r="V328" s="39"/>
      <c r="W328" s="39"/>
      <c r="X328" s="39"/>
      <c r="Y328" s="39"/>
      <c r="Z328" s="39"/>
      <c r="AA328" s="39"/>
      <c r="AB328" s="39"/>
      <c r="AC328" s="39"/>
      <c r="AD328" s="39"/>
      <c r="AE328" s="39"/>
      <c r="AT328" s="18" t="s">
        <v>197</v>
      </c>
      <c r="AU328" s="18" t="s">
        <v>82</v>
      </c>
    </row>
    <row r="329" s="2" customFormat="1">
      <c r="A329" s="39"/>
      <c r="B329" s="40"/>
      <c r="C329" s="41"/>
      <c r="D329" s="247" t="s">
        <v>198</v>
      </c>
      <c r="E329" s="41"/>
      <c r="F329" s="248" t="s">
        <v>6801</v>
      </c>
      <c r="G329" s="41"/>
      <c r="H329" s="41"/>
      <c r="I329" s="244"/>
      <c r="J329" s="41"/>
      <c r="K329" s="41"/>
      <c r="L329" s="45"/>
      <c r="M329" s="245"/>
      <c r="N329" s="246"/>
      <c r="O329" s="92"/>
      <c r="P329" s="92"/>
      <c r="Q329" s="92"/>
      <c r="R329" s="92"/>
      <c r="S329" s="92"/>
      <c r="T329" s="93"/>
      <c r="U329" s="39"/>
      <c r="V329" s="39"/>
      <c r="W329" s="39"/>
      <c r="X329" s="39"/>
      <c r="Y329" s="39"/>
      <c r="Z329" s="39"/>
      <c r="AA329" s="39"/>
      <c r="AB329" s="39"/>
      <c r="AC329" s="39"/>
      <c r="AD329" s="39"/>
      <c r="AE329" s="39"/>
      <c r="AT329" s="18" t="s">
        <v>198</v>
      </c>
      <c r="AU329" s="18" t="s">
        <v>82</v>
      </c>
    </row>
    <row r="330" s="2" customFormat="1">
      <c r="A330" s="39"/>
      <c r="B330" s="40"/>
      <c r="C330" s="41"/>
      <c r="D330" s="242" t="s">
        <v>1907</v>
      </c>
      <c r="E330" s="41"/>
      <c r="F330" s="303" t="s">
        <v>6659</v>
      </c>
      <c r="G330" s="41"/>
      <c r="H330" s="41"/>
      <c r="I330" s="244"/>
      <c r="J330" s="41"/>
      <c r="K330" s="41"/>
      <c r="L330" s="45"/>
      <c r="M330" s="245"/>
      <c r="N330" s="246"/>
      <c r="O330" s="92"/>
      <c r="P330" s="92"/>
      <c r="Q330" s="92"/>
      <c r="R330" s="92"/>
      <c r="S330" s="92"/>
      <c r="T330" s="93"/>
      <c r="U330" s="39"/>
      <c r="V330" s="39"/>
      <c r="W330" s="39"/>
      <c r="X330" s="39"/>
      <c r="Y330" s="39"/>
      <c r="Z330" s="39"/>
      <c r="AA330" s="39"/>
      <c r="AB330" s="39"/>
      <c r="AC330" s="39"/>
      <c r="AD330" s="39"/>
      <c r="AE330" s="39"/>
      <c r="AT330" s="18" t="s">
        <v>1907</v>
      </c>
      <c r="AU330" s="18" t="s">
        <v>82</v>
      </c>
    </row>
    <row r="331" s="14" customFormat="1">
      <c r="A331" s="14"/>
      <c r="B331" s="259"/>
      <c r="C331" s="260"/>
      <c r="D331" s="242" t="s">
        <v>200</v>
      </c>
      <c r="E331" s="261" t="s">
        <v>1</v>
      </c>
      <c r="F331" s="262" t="s">
        <v>6762</v>
      </c>
      <c r="G331" s="260"/>
      <c r="H331" s="263">
        <v>165</v>
      </c>
      <c r="I331" s="264"/>
      <c r="J331" s="260"/>
      <c r="K331" s="260"/>
      <c r="L331" s="265"/>
      <c r="M331" s="266"/>
      <c r="N331" s="267"/>
      <c r="O331" s="267"/>
      <c r="P331" s="267"/>
      <c r="Q331" s="267"/>
      <c r="R331" s="267"/>
      <c r="S331" s="267"/>
      <c r="T331" s="268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T331" s="269" t="s">
        <v>200</v>
      </c>
      <c r="AU331" s="269" t="s">
        <v>82</v>
      </c>
      <c r="AV331" s="14" t="s">
        <v>82</v>
      </c>
      <c r="AW331" s="14" t="s">
        <v>30</v>
      </c>
      <c r="AX331" s="14" t="s">
        <v>80</v>
      </c>
      <c r="AY331" s="269" t="s">
        <v>189</v>
      </c>
    </row>
    <row r="332" s="2" customFormat="1" ht="24.15" customHeight="1">
      <c r="A332" s="39"/>
      <c r="B332" s="40"/>
      <c r="C332" s="228" t="s">
        <v>478</v>
      </c>
      <c r="D332" s="228" t="s">
        <v>191</v>
      </c>
      <c r="E332" s="229" t="s">
        <v>5138</v>
      </c>
      <c r="F332" s="230" t="s">
        <v>5139</v>
      </c>
      <c r="G332" s="231" t="s">
        <v>301</v>
      </c>
      <c r="H332" s="232">
        <v>165</v>
      </c>
      <c r="I332" s="233"/>
      <c r="J332" s="234">
        <f>ROUND(I332*H332,2)</f>
        <v>0</v>
      </c>
      <c r="K332" s="235"/>
      <c r="L332" s="45"/>
      <c r="M332" s="236" t="s">
        <v>1</v>
      </c>
      <c r="N332" s="237" t="s">
        <v>38</v>
      </c>
      <c r="O332" s="92"/>
      <c r="P332" s="238">
        <f>O332*H332</f>
        <v>0</v>
      </c>
      <c r="Q332" s="238">
        <v>0.1837</v>
      </c>
      <c r="R332" s="238">
        <f>Q332*H332</f>
        <v>30.310500000000001</v>
      </c>
      <c r="S332" s="238">
        <v>0</v>
      </c>
      <c r="T332" s="239">
        <f>S332*H332</f>
        <v>0</v>
      </c>
      <c r="U332" s="39"/>
      <c r="V332" s="39"/>
      <c r="W332" s="39"/>
      <c r="X332" s="39"/>
      <c r="Y332" s="39"/>
      <c r="Z332" s="39"/>
      <c r="AA332" s="39"/>
      <c r="AB332" s="39"/>
      <c r="AC332" s="39"/>
      <c r="AD332" s="39"/>
      <c r="AE332" s="39"/>
      <c r="AR332" s="240" t="s">
        <v>195</v>
      </c>
      <c r="AT332" s="240" t="s">
        <v>191</v>
      </c>
      <c r="AU332" s="240" t="s">
        <v>82</v>
      </c>
      <c r="AY332" s="18" t="s">
        <v>189</v>
      </c>
      <c r="BE332" s="241">
        <f>IF(N332="základní",J332,0)</f>
        <v>0</v>
      </c>
      <c r="BF332" s="241">
        <f>IF(N332="snížená",J332,0)</f>
        <v>0</v>
      </c>
      <c r="BG332" s="241">
        <f>IF(N332="zákl. přenesená",J332,0)</f>
        <v>0</v>
      </c>
      <c r="BH332" s="241">
        <f>IF(N332="sníž. přenesená",J332,0)</f>
        <v>0</v>
      </c>
      <c r="BI332" s="241">
        <f>IF(N332="nulová",J332,0)</f>
        <v>0</v>
      </c>
      <c r="BJ332" s="18" t="s">
        <v>80</v>
      </c>
      <c r="BK332" s="241">
        <f>ROUND(I332*H332,2)</f>
        <v>0</v>
      </c>
      <c r="BL332" s="18" t="s">
        <v>195</v>
      </c>
      <c r="BM332" s="240" t="s">
        <v>6802</v>
      </c>
    </row>
    <row r="333" s="2" customFormat="1">
      <c r="A333" s="39"/>
      <c r="B333" s="40"/>
      <c r="C333" s="41"/>
      <c r="D333" s="242" t="s">
        <v>197</v>
      </c>
      <c r="E333" s="41"/>
      <c r="F333" s="243" t="s">
        <v>5139</v>
      </c>
      <c r="G333" s="41"/>
      <c r="H333" s="41"/>
      <c r="I333" s="244"/>
      <c r="J333" s="41"/>
      <c r="K333" s="41"/>
      <c r="L333" s="45"/>
      <c r="M333" s="245"/>
      <c r="N333" s="246"/>
      <c r="O333" s="92"/>
      <c r="P333" s="92"/>
      <c r="Q333" s="92"/>
      <c r="R333" s="92"/>
      <c r="S333" s="92"/>
      <c r="T333" s="93"/>
      <c r="U333" s="39"/>
      <c r="V333" s="39"/>
      <c r="W333" s="39"/>
      <c r="X333" s="39"/>
      <c r="Y333" s="39"/>
      <c r="Z333" s="39"/>
      <c r="AA333" s="39"/>
      <c r="AB333" s="39"/>
      <c r="AC333" s="39"/>
      <c r="AD333" s="39"/>
      <c r="AE333" s="39"/>
      <c r="AT333" s="18" t="s">
        <v>197</v>
      </c>
      <c r="AU333" s="18" t="s">
        <v>82</v>
      </c>
    </row>
    <row r="334" s="2" customFormat="1">
      <c r="A334" s="39"/>
      <c r="B334" s="40"/>
      <c r="C334" s="41"/>
      <c r="D334" s="247" t="s">
        <v>198</v>
      </c>
      <c r="E334" s="41"/>
      <c r="F334" s="248" t="s">
        <v>5141</v>
      </c>
      <c r="G334" s="41"/>
      <c r="H334" s="41"/>
      <c r="I334" s="244"/>
      <c r="J334" s="41"/>
      <c r="K334" s="41"/>
      <c r="L334" s="45"/>
      <c r="M334" s="245"/>
      <c r="N334" s="246"/>
      <c r="O334" s="92"/>
      <c r="P334" s="92"/>
      <c r="Q334" s="92"/>
      <c r="R334" s="92"/>
      <c r="S334" s="92"/>
      <c r="T334" s="93"/>
      <c r="U334" s="39"/>
      <c r="V334" s="39"/>
      <c r="W334" s="39"/>
      <c r="X334" s="39"/>
      <c r="Y334" s="39"/>
      <c r="Z334" s="39"/>
      <c r="AA334" s="39"/>
      <c r="AB334" s="39"/>
      <c r="AC334" s="39"/>
      <c r="AD334" s="39"/>
      <c r="AE334" s="39"/>
      <c r="AT334" s="18" t="s">
        <v>198</v>
      </c>
      <c r="AU334" s="18" t="s">
        <v>82</v>
      </c>
    </row>
    <row r="335" s="2" customFormat="1">
      <c r="A335" s="39"/>
      <c r="B335" s="40"/>
      <c r="C335" s="41"/>
      <c r="D335" s="242" t="s">
        <v>1907</v>
      </c>
      <c r="E335" s="41"/>
      <c r="F335" s="303" t="s">
        <v>6659</v>
      </c>
      <c r="G335" s="41"/>
      <c r="H335" s="41"/>
      <c r="I335" s="244"/>
      <c r="J335" s="41"/>
      <c r="K335" s="41"/>
      <c r="L335" s="45"/>
      <c r="M335" s="245"/>
      <c r="N335" s="246"/>
      <c r="O335" s="92"/>
      <c r="P335" s="92"/>
      <c r="Q335" s="92"/>
      <c r="R335" s="92"/>
      <c r="S335" s="92"/>
      <c r="T335" s="93"/>
      <c r="U335" s="39"/>
      <c r="V335" s="39"/>
      <c r="W335" s="39"/>
      <c r="X335" s="39"/>
      <c r="Y335" s="39"/>
      <c r="Z335" s="39"/>
      <c r="AA335" s="39"/>
      <c r="AB335" s="39"/>
      <c r="AC335" s="39"/>
      <c r="AD335" s="39"/>
      <c r="AE335" s="39"/>
      <c r="AT335" s="18" t="s">
        <v>1907</v>
      </c>
      <c r="AU335" s="18" t="s">
        <v>82</v>
      </c>
    </row>
    <row r="336" s="2" customFormat="1" ht="16.5" customHeight="1">
      <c r="A336" s="39"/>
      <c r="B336" s="40"/>
      <c r="C336" s="281" t="s">
        <v>483</v>
      </c>
      <c r="D336" s="281" t="s">
        <v>273</v>
      </c>
      <c r="E336" s="282" t="s">
        <v>6803</v>
      </c>
      <c r="F336" s="283" t="s">
        <v>6804</v>
      </c>
      <c r="G336" s="284" t="s">
        <v>301</v>
      </c>
      <c r="H336" s="285">
        <v>165</v>
      </c>
      <c r="I336" s="286"/>
      <c r="J336" s="287">
        <f>ROUND(I336*H336,2)</f>
        <v>0</v>
      </c>
      <c r="K336" s="288"/>
      <c r="L336" s="289"/>
      <c r="M336" s="290" t="s">
        <v>1</v>
      </c>
      <c r="N336" s="291" t="s">
        <v>38</v>
      </c>
      <c r="O336" s="92"/>
      <c r="P336" s="238">
        <f>O336*H336</f>
        <v>0</v>
      </c>
      <c r="Q336" s="238">
        <v>0.222</v>
      </c>
      <c r="R336" s="238">
        <f>Q336*H336</f>
        <v>36.630000000000003</v>
      </c>
      <c r="S336" s="238">
        <v>0</v>
      </c>
      <c r="T336" s="239">
        <f>S336*H336</f>
        <v>0</v>
      </c>
      <c r="U336" s="39"/>
      <c r="V336" s="39"/>
      <c r="W336" s="39"/>
      <c r="X336" s="39"/>
      <c r="Y336" s="39"/>
      <c r="Z336" s="39"/>
      <c r="AA336" s="39"/>
      <c r="AB336" s="39"/>
      <c r="AC336" s="39"/>
      <c r="AD336" s="39"/>
      <c r="AE336" s="39"/>
      <c r="AR336" s="240" t="s">
        <v>247</v>
      </c>
      <c r="AT336" s="240" t="s">
        <v>273</v>
      </c>
      <c r="AU336" s="240" t="s">
        <v>82</v>
      </c>
      <c r="AY336" s="18" t="s">
        <v>189</v>
      </c>
      <c r="BE336" s="241">
        <f>IF(N336="základní",J336,0)</f>
        <v>0</v>
      </c>
      <c r="BF336" s="241">
        <f>IF(N336="snížená",J336,0)</f>
        <v>0</v>
      </c>
      <c r="BG336" s="241">
        <f>IF(N336="zákl. přenesená",J336,0)</f>
        <v>0</v>
      </c>
      <c r="BH336" s="241">
        <f>IF(N336="sníž. přenesená",J336,0)</f>
        <v>0</v>
      </c>
      <c r="BI336" s="241">
        <f>IF(N336="nulová",J336,0)</f>
        <v>0</v>
      </c>
      <c r="BJ336" s="18" t="s">
        <v>80</v>
      </c>
      <c r="BK336" s="241">
        <f>ROUND(I336*H336,2)</f>
        <v>0</v>
      </c>
      <c r="BL336" s="18" t="s">
        <v>195</v>
      </c>
      <c r="BM336" s="240" t="s">
        <v>6805</v>
      </c>
    </row>
    <row r="337" s="2" customFormat="1">
      <c r="A337" s="39"/>
      <c r="B337" s="40"/>
      <c r="C337" s="41"/>
      <c r="D337" s="242" t="s">
        <v>197</v>
      </c>
      <c r="E337" s="41"/>
      <c r="F337" s="243" t="s">
        <v>6804</v>
      </c>
      <c r="G337" s="41"/>
      <c r="H337" s="41"/>
      <c r="I337" s="244"/>
      <c r="J337" s="41"/>
      <c r="K337" s="41"/>
      <c r="L337" s="45"/>
      <c r="M337" s="245"/>
      <c r="N337" s="246"/>
      <c r="O337" s="92"/>
      <c r="P337" s="92"/>
      <c r="Q337" s="92"/>
      <c r="R337" s="92"/>
      <c r="S337" s="92"/>
      <c r="T337" s="93"/>
      <c r="U337" s="39"/>
      <c r="V337" s="39"/>
      <c r="W337" s="39"/>
      <c r="X337" s="39"/>
      <c r="Y337" s="39"/>
      <c r="Z337" s="39"/>
      <c r="AA337" s="39"/>
      <c r="AB337" s="39"/>
      <c r="AC337" s="39"/>
      <c r="AD337" s="39"/>
      <c r="AE337" s="39"/>
      <c r="AT337" s="18" t="s">
        <v>197</v>
      </c>
      <c r="AU337" s="18" t="s">
        <v>82</v>
      </c>
    </row>
    <row r="338" s="2" customFormat="1" ht="24.15" customHeight="1">
      <c r="A338" s="39"/>
      <c r="B338" s="40"/>
      <c r="C338" s="228" t="s">
        <v>495</v>
      </c>
      <c r="D338" s="228" t="s">
        <v>191</v>
      </c>
      <c r="E338" s="229" t="s">
        <v>6806</v>
      </c>
      <c r="F338" s="230" t="s">
        <v>6807</v>
      </c>
      <c r="G338" s="231" t="s">
        <v>301</v>
      </c>
      <c r="H338" s="232">
        <v>212</v>
      </c>
      <c r="I338" s="233"/>
      <c r="J338" s="234">
        <f>ROUND(I338*H338,2)</f>
        <v>0</v>
      </c>
      <c r="K338" s="235"/>
      <c r="L338" s="45"/>
      <c r="M338" s="236" t="s">
        <v>1</v>
      </c>
      <c r="N338" s="237" t="s">
        <v>38</v>
      </c>
      <c r="O338" s="92"/>
      <c r="P338" s="238">
        <f>O338*H338</f>
        <v>0</v>
      </c>
      <c r="Q338" s="238">
        <v>0.084250000000000005</v>
      </c>
      <c r="R338" s="238">
        <f>Q338*H338</f>
        <v>17.861000000000001</v>
      </c>
      <c r="S338" s="238">
        <v>0</v>
      </c>
      <c r="T338" s="239">
        <f>S338*H338</f>
        <v>0</v>
      </c>
      <c r="U338" s="39"/>
      <c r="V338" s="39"/>
      <c r="W338" s="39"/>
      <c r="X338" s="39"/>
      <c r="Y338" s="39"/>
      <c r="Z338" s="39"/>
      <c r="AA338" s="39"/>
      <c r="AB338" s="39"/>
      <c r="AC338" s="39"/>
      <c r="AD338" s="39"/>
      <c r="AE338" s="39"/>
      <c r="AR338" s="240" t="s">
        <v>195</v>
      </c>
      <c r="AT338" s="240" t="s">
        <v>191</v>
      </c>
      <c r="AU338" s="240" t="s">
        <v>82</v>
      </c>
      <c r="AY338" s="18" t="s">
        <v>189</v>
      </c>
      <c r="BE338" s="241">
        <f>IF(N338="základní",J338,0)</f>
        <v>0</v>
      </c>
      <c r="BF338" s="241">
        <f>IF(N338="snížená",J338,0)</f>
        <v>0</v>
      </c>
      <c r="BG338" s="241">
        <f>IF(N338="zákl. přenesená",J338,0)</f>
        <v>0</v>
      </c>
      <c r="BH338" s="241">
        <f>IF(N338="sníž. přenesená",J338,0)</f>
        <v>0</v>
      </c>
      <c r="BI338" s="241">
        <f>IF(N338="nulová",J338,0)</f>
        <v>0</v>
      </c>
      <c r="BJ338" s="18" t="s">
        <v>80</v>
      </c>
      <c r="BK338" s="241">
        <f>ROUND(I338*H338,2)</f>
        <v>0</v>
      </c>
      <c r="BL338" s="18" t="s">
        <v>195</v>
      </c>
      <c r="BM338" s="240" t="s">
        <v>6808</v>
      </c>
    </row>
    <row r="339" s="2" customFormat="1">
      <c r="A339" s="39"/>
      <c r="B339" s="40"/>
      <c r="C339" s="41"/>
      <c r="D339" s="242" t="s">
        <v>197</v>
      </c>
      <c r="E339" s="41"/>
      <c r="F339" s="243" t="s">
        <v>6807</v>
      </c>
      <c r="G339" s="41"/>
      <c r="H339" s="41"/>
      <c r="I339" s="244"/>
      <c r="J339" s="41"/>
      <c r="K339" s="41"/>
      <c r="L339" s="45"/>
      <c r="M339" s="245"/>
      <c r="N339" s="246"/>
      <c r="O339" s="92"/>
      <c r="P339" s="92"/>
      <c r="Q339" s="92"/>
      <c r="R339" s="92"/>
      <c r="S339" s="92"/>
      <c r="T339" s="93"/>
      <c r="U339" s="39"/>
      <c r="V339" s="39"/>
      <c r="W339" s="39"/>
      <c r="X339" s="39"/>
      <c r="Y339" s="39"/>
      <c r="Z339" s="39"/>
      <c r="AA339" s="39"/>
      <c r="AB339" s="39"/>
      <c r="AC339" s="39"/>
      <c r="AD339" s="39"/>
      <c r="AE339" s="39"/>
      <c r="AT339" s="18" t="s">
        <v>197</v>
      </c>
      <c r="AU339" s="18" t="s">
        <v>82</v>
      </c>
    </row>
    <row r="340" s="2" customFormat="1">
      <c r="A340" s="39"/>
      <c r="B340" s="40"/>
      <c r="C340" s="41"/>
      <c r="D340" s="247" t="s">
        <v>198</v>
      </c>
      <c r="E340" s="41"/>
      <c r="F340" s="248" t="s">
        <v>6809</v>
      </c>
      <c r="G340" s="41"/>
      <c r="H340" s="41"/>
      <c r="I340" s="244"/>
      <c r="J340" s="41"/>
      <c r="K340" s="41"/>
      <c r="L340" s="45"/>
      <c r="M340" s="245"/>
      <c r="N340" s="246"/>
      <c r="O340" s="92"/>
      <c r="P340" s="92"/>
      <c r="Q340" s="92"/>
      <c r="R340" s="92"/>
      <c r="S340" s="92"/>
      <c r="T340" s="93"/>
      <c r="U340" s="39"/>
      <c r="V340" s="39"/>
      <c r="W340" s="39"/>
      <c r="X340" s="39"/>
      <c r="Y340" s="39"/>
      <c r="Z340" s="39"/>
      <c r="AA340" s="39"/>
      <c r="AB340" s="39"/>
      <c r="AC340" s="39"/>
      <c r="AD340" s="39"/>
      <c r="AE340" s="39"/>
      <c r="AT340" s="18" t="s">
        <v>198</v>
      </c>
      <c r="AU340" s="18" t="s">
        <v>82</v>
      </c>
    </row>
    <row r="341" s="2" customFormat="1">
      <c r="A341" s="39"/>
      <c r="B341" s="40"/>
      <c r="C341" s="41"/>
      <c r="D341" s="242" t="s">
        <v>1907</v>
      </c>
      <c r="E341" s="41"/>
      <c r="F341" s="303" t="s">
        <v>6659</v>
      </c>
      <c r="G341" s="41"/>
      <c r="H341" s="41"/>
      <c r="I341" s="244"/>
      <c r="J341" s="41"/>
      <c r="K341" s="41"/>
      <c r="L341" s="45"/>
      <c r="M341" s="245"/>
      <c r="N341" s="246"/>
      <c r="O341" s="92"/>
      <c r="P341" s="92"/>
      <c r="Q341" s="92"/>
      <c r="R341" s="92"/>
      <c r="S341" s="92"/>
      <c r="T341" s="93"/>
      <c r="U341" s="39"/>
      <c r="V341" s="39"/>
      <c r="W341" s="39"/>
      <c r="X341" s="39"/>
      <c r="Y341" s="39"/>
      <c r="Z341" s="39"/>
      <c r="AA341" s="39"/>
      <c r="AB341" s="39"/>
      <c r="AC341" s="39"/>
      <c r="AD341" s="39"/>
      <c r="AE341" s="39"/>
      <c r="AT341" s="18" t="s">
        <v>1907</v>
      </c>
      <c r="AU341" s="18" t="s">
        <v>82</v>
      </c>
    </row>
    <row r="342" s="14" customFormat="1">
      <c r="A342" s="14"/>
      <c r="B342" s="259"/>
      <c r="C342" s="260"/>
      <c r="D342" s="242" t="s">
        <v>200</v>
      </c>
      <c r="E342" s="261" t="s">
        <v>1</v>
      </c>
      <c r="F342" s="262" t="s">
        <v>6758</v>
      </c>
      <c r="G342" s="260"/>
      <c r="H342" s="263">
        <v>190</v>
      </c>
      <c r="I342" s="264"/>
      <c r="J342" s="260"/>
      <c r="K342" s="260"/>
      <c r="L342" s="265"/>
      <c r="M342" s="266"/>
      <c r="N342" s="267"/>
      <c r="O342" s="267"/>
      <c r="P342" s="267"/>
      <c r="Q342" s="267"/>
      <c r="R342" s="267"/>
      <c r="S342" s="267"/>
      <c r="T342" s="268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T342" s="269" t="s">
        <v>200</v>
      </c>
      <c r="AU342" s="269" t="s">
        <v>82</v>
      </c>
      <c r="AV342" s="14" t="s">
        <v>82</v>
      </c>
      <c r="AW342" s="14" t="s">
        <v>30</v>
      </c>
      <c r="AX342" s="14" t="s">
        <v>73</v>
      </c>
      <c r="AY342" s="269" t="s">
        <v>189</v>
      </c>
    </row>
    <row r="343" s="14" customFormat="1">
      <c r="A343" s="14"/>
      <c r="B343" s="259"/>
      <c r="C343" s="260"/>
      <c r="D343" s="242" t="s">
        <v>200</v>
      </c>
      <c r="E343" s="261" t="s">
        <v>1</v>
      </c>
      <c r="F343" s="262" t="s">
        <v>6759</v>
      </c>
      <c r="G343" s="260"/>
      <c r="H343" s="263">
        <v>3</v>
      </c>
      <c r="I343" s="264"/>
      <c r="J343" s="260"/>
      <c r="K343" s="260"/>
      <c r="L343" s="265"/>
      <c r="M343" s="266"/>
      <c r="N343" s="267"/>
      <c r="O343" s="267"/>
      <c r="P343" s="267"/>
      <c r="Q343" s="267"/>
      <c r="R343" s="267"/>
      <c r="S343" s="267"/>
      <c r="T343" s="268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T343" s="269" t="s">
        <v>200</v>
      </c>
      <c r="AU343" s="269" t="s">
        <v>82</v>
      </c>
      <c r="AV343" s="14" t="s">
        <v>82</v>
      </c>
      <c r="AW343" s="14" t="s">
        <v>30</v>
      </c>
      <c r="AX343" s="14" t="s">
        <v>73</v>
      </c>
      <c r="AY343" s="269" t="s">
        <v>189</v>
      </c>
    </row>
    <row r="344" s="14" customFormat="1">
      <c r="A344" s="14"/>
      <c r="B344" s="259"/>
      <c r="C344" s="260"/>
      <c r="D344" s="242" t="s">
        <v>200</v>
      </c>
      <c r="E344" s="261" t="s">
        <v>1</v>
      </c>
      <c r="F344" s="262" t="s">
        <v>6760</v>
      </c>
      <c r="G344" s="260"/>
      <c r="H344" s="263">
        <v>5</v>
      </c>
      <c r="I344" s="264"/>
      <c r="J344" s="260"/>
      <c r="K344" s="260"/>
      <c r="L344" s="265"/>
      <c r="M344" s="266"/>
      <c r="N344" s="267"/>
      <c r="O344" s="267"/>
      <c r="P344" s="267"/>
      <c r="Q344" s="267"/>
      <c r="R344" s="267"/>
      <c r="S344" s="267"/>
      <c r="T344" s="268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T344" s="269" t="s">
        <v>200</v>
      </c>
      <c r="AU344" s="269" t="s">
        <v>82</v>
      </c>
      <c r="AV344" s="14" t="s">
        <v>82</v>
      </c>
      <c r="AW344" s="14" t="s">
        <v>30</v>
      </c>
      <c r="AX344" s="14" t="s">
        <v>73</v>
      </c>
      <c r="AY344" s="269" t="s">
        <v>189</v>
      </c>
    </row>
    <row r="345" s="14" customFormat="1">
      <c r="A345" s="14"/>
      <c r="B345" s="259"/>
      <c r="C345" s="260"/>
      <c r="D345" s="242" t="s">
        <v>200</v>
      </c>
      <c r="E345" s="261" t="s">
        <v>1</v>
      </c>
      <c r="F345" s="262" t="s">
        <v>6761</v>
      </c>
      <c r="G345" s="260"/>
      <c r="H345" s="263">
        <v>14</v>
      </c>
      <c r="I345" s="264"/>
      <c r="J345" s="260"/>
      <c r="K345" s="260"/>
      <c r="L345" s="265"/>
      <c r="M345" s="266"/>
      <c r="N345" s="267"/>
      <c r="O345" s="267"/>
      <c r="P345" s="267"/>
      <c r="Q345" s="267"/>
      <c r="R345" s="267"/>
      <c r="S345" s="267"/>
      <c r="T345" s="268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T345" s="269" t="s">
        <v>200</v>
      </c>
      <c r="AU345" s="269" t="s">
        <v>82</v>
      </c>
      <c r="AV345" s="14" t="s">
        <v>82</v>
      </c>
      <c r="AW345" s="14" t="s">
        <v>30</v>
      </c>
      <c r="AX345" s="14" t="s">
        <v>73</v>
      </c>
      <c r="AY345" s="269" t="s">
        <v>189</v>
      </c>
    </row>
    <row r="346" s="15" customFormat="1">
      <c r="A346" s="15"/>
      <c r="B346" s="270"/>
      <c r="C346" s="271"/>
      <c r="D346" s="242" t="s">
        <v>200</v>
      </c>
      <c r="E346" s="272" t="s">
        <v>1</v>
      </c>
      <c r="F346" s="273" t="s">
        <v>207</v>
      </c>
      <c r="G346" s="271"/>
      <c r="H346" s="274">
        <v>212</v>
      </c>
      <c r="I346" s="275"/>
      <c r="J346" s="271"/>
      <c r="K346" s="271"/>
      <c r="L346" s="276"/>
      <c r="M346" s="277"/>
      <c r="N346" s="278"/>
      <c r="O346" s="278"/>
      <c r="P346" s="278"/>
      <c r="Q346" s="278"/>
      <c r="R346" s="278"/>
      <c r="S346" s="278"/>
      <c r="T346" s="279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T346" s="280" t="s">
        <v>200</v>
      </c>
      <c r="AU346" s="280" t="s">
        <v>82</v>
      </c>
      <c r="AV346" s="15" t="s">
        <v>195</v>
      </c>
      <c r="AW346" s="15" t="s">
        <v>30</v>
      </c>
      <c r="AX346" s="15" t="s">
        <v>80</v>
      </c>
      <c r="AY346" s="280" t="s">
        <v>189</v>
      </c>
    </row>
    <row r="347" s="2" customFormat="1" ht="24.15" customHeight="1">
      <c r="A347" s="39"/>
      <c r="B347" s="40"/>
      <c r="C347" s="281" t="s">
        <v>509</v>
      </c>
      <c r="D347" s="281" t="s">
        <v>273</v>
      </c>
      <c r="E347" s="282" t="s">
        <v>6810</v>
      </c>
      <c r="F347" s="283" t="s">
        <v>6811</v>
      </c>
      <c r="G347" s="284" t="s">
        <v>301</v>
      </c>
      <c r="H347" s="285">
        <v>8.2400000000000002</v>
      </c>
      <c r="I347" s="286"/>
      <c r="J347" s="287">
        <f>ROUND(I347*H347,2)</f>
        <v>0</v>
      </c>
      <c r="K347" s="288"/>
      <c r="L347" s="289"/>
      <c r="M347" s="290" t="s">
        <v>1</v>
      </c>
      <c r="N347" s="291" t="s">
        <v>38</v>
      </c>
      <c r="O347" s="92"/>
      <c r="P347" s="238">
        <f>O347*H347</f>
        <v>0</v>
      </c>
      <c r="Q347" s="238">
        <v>0.13100000000000001</v>
      </c>
      <c r="R347" s="238">
        <f>Q347*H347</f>
        <v>1.0794400000000002</v>
      </c>
      <c r="S347" s="238">
        <v>0</v>
      </c>
      <c r="T347" s="239">
        <f>S347*H347</f>
        <v>0</v>
      </c>
      <c r="U347" s="39"/>
      <c r="V347" s="39"/>
      <c r="W347" s="39"/>
      <c r="X347" s="39"/>
      <c r="Y347" s="39"/>
      <c r="Z347" s="39"/>
      <c r="AA347" s="39"/>
      <c r="AB347" s="39"/>
      <c r="AC347" s="39"/>
      <c r="AD347" s="39"/>
      <c r="AE347" s="39"/>
      <c r="AR347" s="240" t="s">
        <v>247</v>
      </c>
      <c r="AT347" s="240" t="s">
        <v>273</v>
      </c>
      <c r="AU347" s="240" t="s">
        <v>82</v>
      </c>
      <c r="AY347" s="18" t="s">
        <v>189</v>
      </c>
      <c r="BE347" s="241">
        <f>IF(N347="základní",J347,0)</f>
        <v>0</v>
      </c>
      <c r="BF347" s="241">
        <f>IF(N347="snížená",J347,0)</f>
        <v>0</v>
      </c>
      <c r="BG347" s="241">
        <f>IF(N347="zákl. přenesená",J347,0)</f>
        <v>0</v>
      </c>
      <c r="BH347" s="241">
        <f>IF(N347="sníž. přenesená",J347,0)</f>
        <v>0</v>
      </c>
      <c r="BI347" s="241">
        <f>IF(N347="nulová",J347,0)</f>
        <v>0</v>
      </c>
      <c r="BJ347" s="18" t="s">
        <v>80</v>
      </c>
      <c r="BK347" s="241">
        <f>ROUND(I347*H347,2)</f>
        <v>0</v>
      </c>
      <c r="BL347" s="18" t="s">
        <v>195</v>
      </c>
      <c r="BM347" s="240" t="s">
        <v>6812</v>
      </c>
    </row>
    <row r="348" s="2" customFormat="1">
      <c r="A348" s="39"/>
      <c r="B348" s="40"/>
      <c r="C348" s="41"/>
      <c r="D348" s="242" t="s">
        <v>197</v>
      </c>
      <c r="E348" s="41"/>
      <c r="F348" s="243" t="s">
        <v>6811</v>
      </c>
      <c r="G348" s="41"/>
      <c r="H348" s="41"/>
      <c r="I348" s="244"/>
      <c r="J348" s="41"/>
      <c r="K348" s="41"/>
      <c r="L348" s="45"/>
      <c r="M348" s="245"/>
      <c r="N348" s="246"/>
      <c r="O348" s="92"/>
      <c r="P348" s="92"/>
      <c r="Q348" s="92"/>
      <c r="R348" s="92"/>
      <c r="S348" s="92"/>
      <c r="T348" s="93"/>
      <c r="U348" s="39"/>
      <c r="V348" s="39"/>
      <c r="W348" s="39"/>
      <c r="X348" s="39"/>
      <c r="Y348" s="39"/>
      <c r="Z348" s="39"/>
      <c r="AA348" s="39"/>
      <c r="AB348" s="39"/>
      <c r="AC348" s="39"/>
      <c r="AD348" s="39"/>
      <c r="AE348" s="39"/>
      <c r="AT348" s="18" t="s">
        <v>197</v>
      </c>
      <c r="AU348" s="18" t="s">
        <v>82</v>
      </c>
    </row>
    <row r="349" s="14" customFormat="1">
      <c r="A349" s="14"/>
      <c r="B349" s="259"/>
      <c r="C349" s="260"/>
      <c r="D349" s="242" t="s">
        <v>200</v>
      </c>
      <c r="E349" s="261" t="s">
        <v>1</v>
      </c>
      <c r="F349" s="262" t="s">
        <v>6759</v>
      </c>
      <c r="G349" s="260"/>
      <c r="H349" s="263">
        <v>3</v>
      </c>
      <c r="I349" s="264"/>
      <c r="J349" s="260"/>
      <c r="K349" s="260"/>
      <c r="L349" s="265"/>
      <c r="M349" s="266"/>
      <c r="N349" s="267"/>
      <c r="O349" s="267"/>
      <c r="P349" s="267"/>
      <c r="Q349" s="267"/>
      <c r="R349" s="267"/>
      <c r="S349" s="267"/>
      <c r="T349" s="268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T349" s="269" t="s">
        <v>200</v>
      </c>
      <c r="AU349" s="269" t="s">
        <v>82</v>
      </c>
      <c r="AV349" s="14" t="s">
        <v>82</v>
      </c>
      <c r="AW349" s="14" t="s">
        <v>30</v>
      </c>
      <c r="AX349" s="14" t="s">
        <v>73</v>
      </c>
      <c r="AY349" s="269" t="s">
        <v>189</v>
      </c>
    </row>
    <row r="350" s="14" customFormat="1">
      <c r="A350" s="14"/>
      <c r="B350" s="259"/>
      <c r="C350" s="260"/>
      <c r="D350" s="242" t="s">
        <v>200</v>
      </c>
      <c r="E350" s="261" t="s">
        <v>1</v>
      </c>
      <c r="F350" s="262" t="s">
        <v>6760</v>
      </c>
      <c r="G350" s="260"/>
      <c r="H350" s="263">
        <v>5</v>
      </c>
      <c r="I350" s="264"/>
      <c r="J350" s="260"/>
      <c r="K350" s="260"/>
      <c r="L350" s="265"/>
      <c r="M350" s="266"/>
      <c r="N350" s="267"/>
      <c r="O350" s="267"/>
      <c r="P350" s="267"/>
      <c r="Q350" s="267"/>
      <c r="R350" s="267"/>
      <c r="S350" s="267"/>
      <c r="T350" s="268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T350" s="269" t="s">
        <v>200</v>
      </c>
      <c r="AU350" s="269" t="s">
        <v>82</v>
      </c>
      <c r="AV350" s="14" t="s">
        <v>82</v>
      </c>
      <c r="AW350" s="14" t="s">
        <v>30</v>
      </c>
      <c r="AX350" s="14" t="s">
        <v>73</v>
      </c>
      <c r="AY350" s="269" t="s">
        <v>189</v>
      </c>
    </row>
    <row r="351" s="15" customFormat="1">
      <c r="A351" s="15"/>
      <c r="B351" s="270"/>
      <c r="C351" s="271"/>
      <c r="D351" s="242" t="s">
        <v>200</v>
      </c>
      <c r="E351" s="272" t="s">
        <v>1</v>
      </c>
      <c r="F351" s="273" t="s">
        <v>207</v>
      </c>
      <c r="G351" s="271"/>
      <c r="H351" s="274">
        <v>8</v>
      </c>
      <c r="I351" s="275"/>
      <c r="J351" s="271"/>
      <c r="K351" s="271"/>
      <c r="L351" s="276"/>
      <c r="M351" s="277"/>
      <c r="N351" s="278"/>
      <c r="O351" s="278"/>
      <c r="P351" s="278"/>
      <c r="Q351" s="278"/>
      <c r="R351" s="278"/>
      <c r="S351" s="278"/>
      <c r="T351" s="279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T351" s="280" t="s">
        <v>200</v>
      </c>
      <c r="AU351" s="280" t="s">
        <v>82</v>
      </c>
      <c r="AV351" s="15" t="s">
        <v>195</v>
      </c>
      <c r="AW351" s="15" t="s">
        <v>30</v>
      </c>
      <c r="AX351" s="15" t="s">
        <v>73</v>
      </c>
      <c r="AY351" s="280" t="s">
        <v>189</v>
      </c>
    </row>
    <row r="352" s="14" customFormat="1">
      <c r="A352" s="14"/>
      <c r="B352" s="259"/>
      <c r="C352" s="260"/>
      <c r="D352" s="242" t="s">
        <v>200</v>
      </c>
      <c r="E352" s="261" t="s">
        <v>1</v>
      </c>
      <c r="F352" s="262" t="s">
        <v>6813</v>
      </c>
      <c r="G352" s="260"/>
      <c r="H352" s="263">
        <v>8.2400000000000002</v>
      </c>
      <c r="I352" s="264"/>
      <c r="J352" s="260"/>
      <c r="K352" s="260"/>
      <c r="L352" s="265"/>
      <c r="M352" s="266"/>
      <c r="N352" s="267"/>
      <c r="O352" s="267"/>
      <c r="P352" s="267"/>
      <c r="Q352" s="267"/>
      <c r="R352" s="267"/>
      <c r="S352" s="267"/>
      <c r="T352" s="268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T352" s="269" t="s">
        <v>200</v>
      </c>
      <c r="AU352" s="269" t="s">
        <v>82</v>
      </c>
      <c r="AV352" s="14" t="s">
        <v>82</v>
      </c>
      <c r="AW352" s="14" t="s">
        <v>30</v>
      </c>
      <c r="AX352" s="14" t="s">
        <v>80</v>
      </c>
      <c r="AY352" s="269" t="s">
        <v>189</v>
      </c>
    </row>
    <row r="353" s="2" customFormat="1" ht="21.75" customHeight="1">
      <c r="A353" s="39"/>
      <c r="B353" s="40"/>
      <c r="C353" s="281" t="s">
        <v>517</v>
      </c>
      <c r="D353" s="281" t="s">
        <v>273</v>
      </c>
      <c r="E353" s="282" t="s">
        <v>6814</v>
      </c>
      <c r="F353" s="283" t="s">
        <v>6815</v>
      </c>
      <c r="G353" s="284" t="s">
        <v>301</v>
      </c>
      <c r="H353" s="285">
        <v>78.280000000000001</v>
      </c>
      <c r="I353" s="286"/>
      <c r="J353" s="287">
        <f>ROUND(I353*H353,2)</f>
        <v>0</v>
      </c>
      <c r="K353" s="288"/>
      <c r="L353" s="289"/>
      <c r="M353" s="290" t="s">
        <v>1</v>
      </c>
      <c r="N353" s="291" t="s">
        <v>38</v>
      </c>
      <c r="O353" s="92"/>
      <c r="P353" s="238">
        <f>O353*H353</f>
        <v>0</v>
      </c>
      <c r="Q353" s="238">
        <v>0.13100000000000001</v>
      </c>
      <c r="R353" s="238">
        <f>Q353*H353</f>
        <v>10.254680000000001</v>
      </c>
      <c r="S353" s="238">
        <v>0</v>
      </c>
      <c r="T353" s="239">
        <f>S353*H353</f>
        <v>0</v>
      </c>
      <c r="U353" s="39"/>
      <c r="V353" s="39"/>
      <c r="W353" s="39"/>
      <c r="X353" s="39"/>
      <c r="Y353" s="39"/>
      <c r="Z353" s="39"/>
      <c r="AA353" s="39"/>
      <c r="AB353" s="39"/>
      <c r="AC353" s="39"/>
      <c r="AD353" s="39"/>
      <c r="AE353" s="39"/>
      <c r="AR353" s="240" t="s">
        <v>247</v>
      </c>
      <c r="AT353" s="240" t="s">
        <v>273</v>
      </c>
      <c r="AU353" s="240" t="s">
        <v>82</v>
      </c>
      <c r="AY353" s="18" t="s">
        <v>189</v>
      </c>
      <c r="BE353" s="241">
        <f>IF(N353="základní",J353,0)</f>
        <v>0</v>
      </c>
      <c r="BF353" s="241">
        <f>IF(N353="snížená",J353,0)</f>
        <v>0</v>
      </c>
      <c r="BG353" s="241">
        <f>IF(N353="zákl. přenesená",J353,0)</f>
        <v>0</v>
      </c>
      <c r="BH353" s="241">
        <f>IF(N353="sníž. přenesená",J353,0)</f>
        <v>0</v>
      </c>
      <c r="BI353" s="241">
        <f>IF(N353="nulová",J353,0)</f>
        <v>0</v>
      </c>
      <c r="BJ353" s="18" t="s">
        <v>80</v>
      </c>
      <c r="BK353" s="241">
        <f>ROUND(I353*H353,2)</f>
        <v>0</v>
      </c>
      <c r="BL353" s="18" t="s">
        <v>195</v>
      </c>
      <c r="BM353" s="240" t="s">
        <v>6816</v>
      </c>
    </row>
    <row r="354" s="2" customFormat="1">
      <c r="A354" s="39"/>
      <c r="B354" s="40"/>
      <c r="C354" s="41"/>
      <c r="D354" s="242" t="s">
        <v>197</v>
      </c>
      <c r="E354" s="41"/>
      <c r="F354" s="243" t="s">
        <v>6815</v>
      </c>
      <c r="G354" s="41"/>
      <c r="H354" s="41"/>
      <c r="I354" s="244"/>
      <c r="J354" s="41"/>
      <c r="K354" s="41"/>
      <c r="L354" s="45"/>
      <c r="M354" s="245"/>
      <c r="N354" s="246"/>
      <c r="O354" s="92"/>
      <c r="P354" s="92"/>
      <c r="Q354" s="92"/>
      <c r="R354" s="92"/>
      <c r="S354" s="92"/>
      <c r="T354" s="93"/>
      <c r="U354" s="39"/>
      <c r="V354" s="39"/>
      <c r="W354" s="39"/>
      <c r="X354" s="39"/>
      <c r="Y354" s="39"/>
      <c r="Z354" s="39"/>
      <c r="AA354" s="39"/>
      <c r="AB354" s="39"/>
      <c r="AC354" s="39"/>
      <c r="AD354" s="39"/>
      <c r="AE354" s="39"/>
      <c r="AT354" s="18" t="s">
        <v>197</v>
      </c>
      <c r="AU354" s="18" t="s">
        <v>82</v>
      </c>
    </row>
    <row r="355" s="14" customFormat="1">
      <c r="A355" s="14"/>
      <c r="B355" s="259"/>
      <c r="C355" s="260"/>
      <c r="D355" s="242" t="s">
        <v>200</v>
      </c>
      <c r="E355" s="261" t="s">
        <v>1</v>
      </c>
      <c r="F355" s="262" t="s">
        <v>6817</v>
      </c>
      <c r="G355" s="260"/>
      <c r="H355" s="263">
        <v>76</v>
      </c>
      <c r="I355" s="264"/>
      <c r="J355" s="260"/>
      <c r="K355" s="260"/>
      <c r="L355" s="265"/>
      <c r="M355" s="266"/>
      <c r="N355" s="267"/>
      <c r="O355" s="267"/>
      <c r="P355" s="267"/>
      <c r="Q355" s="267"/>
      <c r="R355" s="267"/>
      <c r="S355" s="267"/>
      <c r="T355" s="268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T355" s="269" t="s">
        <v>200</v>
      </c>
      <c r="AU355" s="269" t="s">
        <v>82</v>
      </c>
      <c r="AV355" s="14" t="s">
        <v>82</v>
      </c>
      <c r="AW355" s="14" t="s">
        <v>30</v>
      </c>
      <c r="AX355" s="14" t="s">
        <v>73</v>
      </c>
      <c r="AY355" s="269" t="s">
        <v>189</v>
      </c>
    </row>
    <row r="356" s="14" customFormat="1">
      <c r="A356" s="14"/>
      <c r="B356" s="259"/>
      <c r="C356" s="260"/>
      <c r="D356" s="242" t="s">
        <v>200</v>
      </c>
      <c r="E356" s="261" t="s">
        <v>1</v>
      </c>
      <c r="F356" s="262" t="s">
        <v>6818</v>
      </c>
      <c r="G356" s="260"/>
      <c r="H356" s="263">
        <v>78.280000000000001</v>
      </c>
      <c r="I356" s="264"/>
      <c r="J356" s="260"/>
      <c r="K356" s="260"/>
      <c r="L356" s="265"/>
      <c r="M356" s="266"/>
      <c r="N356" s="267"/>
      <c r="O356" s="267"/>
      <c r="P356" s="267"/>
      <c r="Q356" s="267"/>
      <c r="R356" s="267"/>
      <c r="S356" s="267"/>
      <c r="T356" s="268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T356" s="269" t="s">
        <v>200</v>
      </c>
      <c r="AU356" s="269" t="s">
        <v>82</v>
      </c>
      <c r="AV356" s="14" t="s">
        <v>82</v>
      </c>
      <c r="AW356" s="14" t="s">
        <v>30</v>
      </c>
      <c r="AX356" s="14" t="s">
        <v>80</v>
      </c>
      <c r="AY356" s="269" t="s">
        <v>189</v>
      </c>
    </row>
    <row r="357" s="2" customFormat="1" ht="21.75" customHeight="1">
      <c r="A357" s="39"/>
      <c r="B357" s="40"/>
      <c r="C357" s="281" t="s">
        <v>533</v>
      </c>
      <c r="D357" s="281" t="s">
        <v>273</v>
      </c>
      <c r="E357" s="282" t="s">
        <v>6819</v>
      </c>
      <c r="F357" s="283" t="s">
        <v>6820</v>
      </c>
      <c r="G357" s="284" t="s">
        <v>301</v>
      </c>
      <c r="H357" s="285">
        <v>116.28</v>
      </c>
      <c r="I357" s="286"/>
      <c r="J357" s="287">
        <f>ROUND(I357*H357,2)</f>
        <v>0</v>
      </c>
      <c r="K357" s="288"/>
      <c r="L357" s="289"/>
      <c r="M357" s="290" t="s">
        <v>1</v>
      </c>
      <c r="N357" s="291" t="s">
        <v>38</v>
      </c>
      <c r="O357" s="92"/>
      <c r="P357" s="238">
        <f>O357*H357</f>
        <v>0</v>
      </c>
      <c r="Q357" s="238">
        <v>0.13100000000000001</v>
      </c>
      <c r="R357" s="238">
        <f>Q357*H357</f>
        <v>15.23268</v>
      </c>
      <c r="S357" s="238">
        <v>0</v>
      </c>
      <c r="T357" s="239">
        <f>S357*H357</f>
        <v>0</v>
      </c>
      <c r="U357" s="39"/>
      <c r="V357" s="39"/>
      <c r="W357" s="39"/>
      <c r="X357" s="39"/>
      <c r="Y357" s="39"/>
      <c r="Z357" s="39"/>
      <c r="AA357" s="39"/>
      <c r="AB357" s="39"/>
      <c r="AC357" s="39"/>
      <c r="AD357" s="39"/>
      <c r="AE357" s="39"/>
      <c r="AR357" s="240" t="s">
        <v>247</v>
      </c>
      <c r="AT357" s="240" t="s">
        <v>273</v>
      </c>
      <c r="AU357" s="240" t="s">
        <v>82</v>
      </c>
      <c r="AY357" s="18" t="s">
        <v>189</v>
      </c>
      <c r="BE357" s="241">
        <f>IF(N357="základní",J357,0)</f>
        <v>0</v>
      </c>
      <c r="BF357" s="241">
        <f>IF(N357="snížená",J357,0)</f>
        <v>0</v>
      </c>
      <c r="BG357" s="241">
        <f>IF(N357="zákl. přenesená",J357,0)</f>
        <v>0</v>
      </c>
      <c r="BH357" s="241">
        <f>IF(N357="sníž. přenesená",J357,0)</f>
        <v>0</v>
      </c>
      <c r="BI357" s="241">
        <f>IF(N357="nulová",J357,0)</f>
        <v>0</v>
      </c>
      <c r="BJ357" s="18" t="s">
        <v>80</v>
      </c>
      <c r="BK357" s="241">
        <f>ROUND(I357*H357,2)</f>
        <v>0</v>
      </c>
      <c r="BL357" s="18" t="s">
        <v>195</v>
      </c>
      <c r="BM357" s="240" t="s">
        <v>6821</v>
      </c>
    </row>
    <row r="358" s="2" customFormat="1">
      <c r="A358" s="39"/>
      <c r="B358" s="40"/>
      <c r="C358" s="41"/>
      <c r="D358" s="242" t="s">
        <v>197</v>
      </c>
      <c r="E358" s="41"/>
      <c r="F358" s="243" t="s">
        <v>6820</v>
      </c>
      <c r="G358" s="41"/>
      <c r="H358" s="41"/>
      <c r="I358" s="244"/>
      <c r="J358" s="41"/>
      <c r="K358" s="41"/>
      <c r="L358" s="45"/>
      <c r="M358" s="245"/>
      <c r="N358" s="246"/>
      <c r="O358" s="92"/>
      <c r="P358" s="92"/>
      <c r="Q358" s="92"/>
      <c r="R358" s="92"/>
      <c r="S358" s="92"/>
      <c r="T358" s="93"/>
      <c r="U358" s="39"/>
      <c r="V358" s="39"/>
      <c r="W358" s="39"/>
      <c r="X358" s="39"/>
      <c r="Y358" s="39"/>
      <c r="Z358" s="39"/>
      <c r="AA358" s="39"/>
      <c r="AB358" s="39"/>
      <c r="AC358" s="39"/>
      <c r="AD358" s="39"/>
      <c r="AE358" s="39"/>
      <c r="AT358" s="18" t="s">
        <v>197</v>
      </c>
      <c r="AU358" s="18" t="s">
        <v>82</v>
      </c>
    </row>
    <row r="359" s="14" customFormat="1">
      <c r="A359" s="14"/>
      <c r="B359" s="259"/>
      <c r="C359" s="260"/>
      <c r="D359" s="242" t="s">
        <v>200</v>
      </c>
      <c r="E359" s="261" t="s">
        <v>1</v>
      </c>
      <c r="F359" s="262" t="s">
        <v>6822</v>
      </c>
      <c r="G359" s="260"/>
      <c r="H359" s="263">
        <v>114</v>
      </c>
      <c r="I359" s="264"/>
      <c r="J359" s="260"/>
      <c r="K359" s="260"/>
      <c r="L359" s="265"/>
      <c r="M359" s="266"/>
      <c r="N359" s="267"/>
      <c r="O359" s="267"/>
      <c r="P359" s="267"/>
      <c r="Q359" s="267"/>
      <c r="R359" s="267"/>
      <c r="S359" s="267"/>
      <c r="T359" s="268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T359" s="269" t="s">
        <v>200</v>
      </c>
      <c r="AU359" s="269" t="s">
        <v>82</v>
      </c>
      <c r="AV359" s="14" t="s">
        <v>82</v>
      </c>
      <c r="AW359" s="14" t="s">
        <v>30</v>
      </c>
      <c r="AX359" s="14" t="s">
        <v>73</v>
      </c>
      <c r="AY359" s="269" t="s">
        <v>189</v>
      </c>
    </row>
    <row r="360" s="14" customFormat="1">
      <c r="A360" s="14"/>
      <c r="B360" s="259"/>
      <c r="C360" s="260"/>
      <c r="D360" s="242" t="s">
        <v>200</v>
      </c>
      <c r="E360" s="261" t="s">
        <v>1</v>
      </c>
      <c r="F360" s="262" t="s">
        <v>6823</v>
      </c>
      <c r="G360" s="260"/>
      <c r="H360" s="263">
        <v>116.28</v>
      </c>
      <c r="I360" s="264"/>
      <c r="J360" s="260"/>
      <c r="K360" s="260"/>
      <c r="L360" s="265"/>
      <c r="M360" s="266"/>
      <c r="N360" s="267"/>
      <c r="O360" s="267"/>
      <c r="P360" s="267"/>
      <c r="Q360" s="267"/>
      <c r="R360" s="267"/>
      <c r="S360" s="267"/>
      <c r="T360" s="268"/>
      <c r="U360" s="14"/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T360" s="269" t="s">
        <v>200</v>
      </c>
      <c r="AU360" s="269" t="s">
        <v>82</v>
      </c>
      <c r="AV360" s="14" t="s">
        <v>82</v>
      </c>
      <c r="AW360" s="14" t="s">
        <v>30</v>
      </c>
      <c r="AX360" s="14" t="s">
        <v>80</v>
      </c>
      <c r="AY360" s="269" t="s">
        <v>189</v>
      </c>
    </row>
    <row r="361" s="2" customFormat="1" ht="21.75" customHeight="1">
      <c r="A361" s="39"/>
      <c r="B361" s="40"/>
      <c r="C361" s="281" t="s">
        <v>545</v>
      </c>
      <c r="D361" s="281" t="s">
        <v>273</v>
      </c>
      <c r="E361" s="282" t="s">
        <v>6824</v>
      </c>
      <c r="F361" s="283" t="s">
        <v>6820</v>
      </c>
      <c r="G361" s="284" t="s">
        <v>301</v>
      </c>
      <c r="H361" s="285">
        <v>14.42</v>
      </c>
      <c r="I361" s="286"/>
      <c r="J361" s="287">
        <f>ROUND(I361*H361,2)</f>
        <v>0</v>
      </c>
      <c r="K361" s="288"/>
      <c r="L361" s="289"/>
      <c r="M361" s="290" t="s">
        <v>1</v>
      </c>
      <c r="N361" s="291" t="s">
        <v>38</v>
      </c>
      <c r="O361" s="92"/>
      <c r="P361" s="238">
        <f>O361*H361</f>
        <v>0</v>
      </c>
      <c r="Q361" s="238">
        <v>0.13100000000000001</v>
      </c>
      <c r="R361" s="238">
        <f>Q361*H361</f>
        <v>1.8890200000000001</v>
      </c>
      <c r="S361" s="238">
        <v>0</v>
      </c>
      <c r="T361" s="239">
        <f>S361*H361</f>
        <v>0</v>
      </c>
      <c r="U361" s="39"/>
      <c r="V361" s="39"/>
      <c r="W361" s="39"/>
      <c r="X361" s="39"/>
      <c r="Y361" s="39"/>
      <c r="Z361" s="39"/>
      <c r="AA361" s="39"/>
      <c r="AB361" s="39"/>
      <c r="AC361" s="39"/>
      <c r="AD361" s="39"/>
      <c r="AE361" s="39"/>
      <c r="AR361" s="240" t="s">
        <v>247</v>
      </c>
      <c r="AT361" s="240" t="s">
        <v>273</v>
      </c>
      <c r="AU361" s="240" t="s">
        <v>82</v>
      </c>
      <c r="AY361" s="18" t="s">
        <v>189</v>
      </c>
      <c r="BE361" s="241">
        <f>IF(N361="základní",J361,0)</f>
        <v>0</v>
      </c>
      <c r="BF361" s="241">
        <f>IF(N361="snížená",J361,0)</f>
        <v>0</v>
      </c>
      <c r="BG361" s="241">
        <f>IF(N361="zákl. přenesená",J361,0)</f>
        <v>0</v>
      </c>
      <c r="BH361" s="241">
        <f>IF(N361="sníž. přenesená",J361,0)</f>
        <v>0</v>
      </c>
      <c r="BI361" s="241">
        <f>IF(N361="nulová",J361,0)</f>
        <v>0</v>
      </c>
      <c r="BJ361" s="18" t="s">
        <v>80</v>
      </c>
      <c r="BK361" s="241">
        <f>ROUND(I361*H361,2)</f>
        <v>0</v>
      </c>
      <c r="BL361" s="18" t="s">
        <v>195</v>
      </c>
      <c r="BM361" s="240" t="s">
        <v>6825</v>
      </c>
    </row>
    <row r="362" s="2" customFormat="1">
      <c r="A362" s="39"/>
      <c r="B362" s="40"/>
      <c r="C362" s="41"/>
      <c r="D362" s="242" t="s">
        <v>197</v>
      </c>
      <c r="E362" s="41"/>
      <c r="F362" s="243" t="s">
        <v>6820</v>
      </c>
      <c r="G362" s="41"/>
      <c r="H362" s="41"/>
      <c r="I362" s="244"/>
      <c r="J362" s="41"/>
      <c r="K362" s="41"/>
      <c r="L362" s="45"/>
      <c r="M362" s="245"/>
      <c r="N362" s="246"/>
      <c r="O362" s="92"/>
      <c r="P362" s="92"/>
      <c r="Q362" s="92"/>
      <c r="R362" s="92"/>
      <c r="S362" s="92"/>
      <c r="T362" s="93"/>
      <c r="U362" s="39"/>
      <c r="V362" s="39"/>
      <c r="W362" s="39"/>
      <c r="X362" s="39"/>
      <c r="Y362" s="39"/>
      <c r="Z362" s="39"/>
      <c r="AA362" s="39"/>
      <c r="AB362" s="39"/>
      <c r="AC362" s="39"/>
      <c r="AD362" s="39"/>
      <c r="AE362" s="39"/>
      <c r="AT362" s="18" t="s">
        <v>197</v>
      </c>
      <c r="AU362" s="18" t="s">
        <v>82</v>
      </c>
    </row>
    <row r="363" s="14" customFormat="1">
      <c r="A363" s="14"/>
      <c r="B363" s="259"/>
      <c r="C363" s="260"/>
      <c r="D363" s="242" t="s">
        <v>200</v>
      </c>
      <c r="E363" s="261" t="s">
        <v>1</v>
      </c>
      <c r="F363" s="262" t="s">
        <v>6761</v>
      </c>
      <c r="G363" s="260"/>
      <c r="H363" s="263">
        <v>14</v>
      </c>
      <c r="I363" s="264"/>
      <c r="J363" s="260"/>
      <c r="K363" s="260"/>
      <c r="L363" s="265"/>
      <c r="M363" s="266"/>
      <c r="N363" s="267"/>
      <c r="O363" s="267"/>
      <c r="P363" s="267"/>
      <c r="Q363" s="267"/>
      <c r="R363" s="267"/>
      <c r="S363" s="267"/>
      <c r="T363" s="268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T363" s="269" t="s">
        <v>200</v>
      </c>
      <c r="AU363" s="269" t="s">
        <v>82</v>
      </c>
      <c r="AV363" s="14" t="s">
        <v>82</v>
      </c>
      <c r="AW363" s="14" t="s">
        <v>30</v>
      </c>
      <c r="AX363" s="14" t="s">
        <v>73</v>
      </c>
      <c r="AY363" s="269" t="s">
        <v>189</v>
      </c>
    </row>
    <row r="364" s="14" customFormat="1">
      <c r="A364" s="14"/>
      <c r="B364" s="259"/>
      <c r="C364" s="260"/>
      <c r="D364" s="242" t="s">
        <v>200</v>
      </c>
      <c r="E364" s="261" t="s">
        <v>1</v>
      </c>
      <c r="F364" s="262" t="s">
        <v>6826</v>
      </c>
      <c r="G364" s="260"/>
      <c r="H364" s="263">
        <v>14.42</v>
      </c>
      <c r="I364" s="264"/>
      <c r="J364" s="260"/>
      <c r="K364" s="260"/>
      <c r="L364" s="265"/>
      <c r="M364" s="266"/>
      <c r="N364" s="267"/>
      <c r="O364" s="267"/>
      <c r="P364" s="267"/>
      <c r="Q364" s="267"/>
      <c r="R364" s="267"/>
      <c r="S364" s="267"/>
      <c r="T364" s="268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T364" s="269" t="s">
        <v>200</v>
      </c>
      <c r="AU364" s="269" t="s">
        <v>82</v>
      </c>
      <c r="AV364" s="14" t="s">
        <v>82</v>
      </c>
      <c r="AW364" s="14" t="s">
        <v>30</v>
      </c>
      <c r="AX364" s="14" t="s">
        <v>80</v>
      </c>
      <c r="AY364" s="269" t="s">
        <v>189</v>
      </c>
    </row>
    <row r="365" s="2" customFormat="1" ht="33" customHeight="1">
      <c r="A365" s="39"/>
      <c r="B365" s="40"/>
      <c r="C365" s="228" t="s">
        <v>555</v>
      </c>
      <c r="D365" s="228" t="s">
        <v>191</v>
      </c>
      <c r="E365" s="229" t="s">
        <v>6827</v>
      </c>
      <c r="F365" s="230" t="s">
        <v>6828</v>
      </c>
      <c r="G365" s="231" t="s">
        <v>301</v>
      </c>
      <c r="H365" s="232">
        <v>1</v>
      </c>
      <c r="I365" s="233"/>
      <c r="J365" s="234">
        <f>ROUND(I365*H365,2)</f>
        <v>0</v>
      </c>
      <c r="K365" s="235"/>
      <c r="L365" s="45"/>
      <c r="M365" s="236" t="s">
        <v>1</v>
      </c>
      <c r="N365" s="237" t="s">
        <v>38</v>
      </c>
      <c r="O365" s="92"/>
      <c r="P365" s="238">
        <f>O365*H365</f>
        <v>0</v>
      </c>
      <c r="Q365" s="238">
        <v>0.10100000000000001</v>
      </c>
      <c r="R365" s="238">
        <f>Q365*H365</f>
        <v>0.10100000000000001</v>
      </c>
      <c r="S365" s="238">
        <v>0</v>
      </c>
      <c r="T365" s="239">
        <f>S365*H365</f>
        <v>0</v>
      </c>
      <c r="U365" s="39"/>
      <c r="V365" s="39"/>
      <c r="W365" s="39"/>
      <c r="X365" s="39"/>
      <c r="Y365" s="39"/>
      <c r="Z365" s="39"/>
      <c r="AA365" s="39"/>
      <c r="AB365" s="39"/>
      <c r="AC365" s="39"/>
      <c r="AD365" s="39"/>
      <c r="AE365" s="39"/>
      <c r="AR365" s="240" t="s">
        <v>195</v>
      </c>
      <c r="AT365" s="240" t="s">
        <v>191</v>
      </c>
      <c r="AU365" s="240" t="s">
        <v>82</v>
      </c>
      <c r="AY365" s="18" t="s">
        <v>189</v>
      </c>
      <c r="BE365" s="241">
        <f>IF(N365="základní",J365,0)</f>
        <v>0</v>
      </c>
      <c r="BF365" s="241">
        <f>IF(N365="snížená",J365,0)</f>
        <v>0</v>
      </c>
      <c r="BG365" s="241">
        <f>IF(N365="zákl. přenesená",J365,0)</f>
        <v>0</v>
      </c>
      <c r="BH365" s="241">
        <f>IF(N365="sníž. přenesená",J365,0)</f>
        <v>0</v>
      </c>
      <c r="BI365" s="241">
        <f>IF(N365="nulová",J365,0)</f>
        <v>0</v>
      </c>
      <c r="BJ365" s="18" t="s">
        <v>80</v>
      </c>
      <c r="BK365" s="241">
        <f>ROUND(I365*H365,2)</f>
        <v>0</v>
      </c>
      <c r="BL365" s="18" t="s">
        <v>195</v>
      </c>
      <c r="BM365" s="240" t="s">
        <v>6829</v>
      </c>
    </row>
    <row r="366" s="2" customFormat="1">
      <c r="A366" s="39"/>
      <c r="B366" s="40"/>
      <c r="C366" s="41"/>
      <c r="D366" s="242" t="s">
        <v>197</v>
      </c>
      <c r="E366" s="41"/>
      <c r="F366" s="243" t="s">
        <v>6828</v>
      </c>
      <c r="G366" s="41"/>
      <c r="H366" s="41"/>
      <c r="I366" s="244"/>
      <c r="J366" s="41"/>
      <c r="K366" s="41"/>
      <c r="L366" s="45"/>
      <c r="M366" s="245"/>
      <c r="N366" s="246"/>
      <c r="O366" s="92"/>
      <c r="P366" s="92"/>
      <c r="Q366" s="92"/>
      <c r="R366" s="92"/>
      <c r="S366" s="92"/>
      <c r="T366" s="93"/>
      <c r="U366" s="39"/>
      <c r="V366" s="39"/>
      <c r="W366" s="39"/>
      <c r="X366" s="39"/>
      <c r="Y366" s="39"/>
      <c r="Z366" s="39"/>
      <c r="AA366" s="39"/>
      <c r="AB366" s="39"/>
      <c r="AC366" s="39"/>
      <c r="AD366" s="39"/>
      <c r="AE366" s="39"/>
      <c r="AT366" s="18" t="s">
        <v>197</v>
      </c>
      <c r="AU366" s="18" t="s">
        <v>82</v>
      </c>
    </row>
    <row r="367" s="2" customFormat="1">
      <c r="A367" s="39"/>
      <c r="B367" s="40"/>
      <c r="C367" s="41"/>
      <c r="D367" s="247" t="s">
        <v>198</v>
      </c>
      <c r="E367" s="41"/>
      <c r="F367" s="248" t="s">
        <v>6830</v>
      </c>
      <c r="G367" s="41"/>
      <c r="H367" s="41"/>
      <c r="I367" s="244"/>
      <c r="J367" s="41"/>
      <c r="K367" s="41"/>
      <c r="L367" s="45"/>
      <c r="M367" s="245"/>
      <c r="N367" s="246"/>
      <c r="O367" s="92"/>
      <c r="P367" s="92"/>
      <c r="Q367" s="92"/>
      <c r="R367" s="92"/>
      <c r="S367" s="92"/>
      <c r="T367" s="93"/>
      <c r="U367" s="39"/>
      <c r="V367" s="39"/>
      <c r="W367" s="39"/>
      <c r="X367" s="39"/>
      <c r="Y367" s="39"/>
      <c r="Z367" s="39"/>
      <c r="AA367" s="39"/>
      <c r="AB367" s="39"/>
      <c r="AC367" s="39"/>
      <c r="AD367" s="39"/>
      <c r="AE367" s="39"/>
      <c r="AT367" s="18" t="s">
        <v>198</v>
      </c>
      <c r="AU367" s="18" t="s">
        <v>82</v>
      </c>
    </row>
    <row r="368" s="2" customFormat="1">
      <c r="A368" s="39"/>
      <c r="B368" s="40"/>
      <c r="C368" s="41"/>
      <c r="D368" s="242" t="s">
        <v>1907</v>
      </c>
      <c r="E368" s="41"/>
      <c r="F368" s="303" t="s">
        <v>6717</v>
      </c>
      <c r="G368" s="41"/>
      <c r="H368" s="41"/>
      <c r="I368" s="244"/>
      <c r="J368" s="41"/>
      <c r="K368" s="41"/>
      <c r="L368" s="45"/>
      <c r="M368" s="245"/>
      <c r="N368" s="246"/>
      <c r="O368" s="92"/>
      <c r="P368" s="92"/>
      <c r="Q368" s="92"/>
      <c r="R368" s="92"/>
      <c r="S368" s="92"/>
      <c r="T368" s="93"/>
      <c r="U368" s="39"/>
      <c r="V368" s="39"/>
      <c r="W368" s="39"/>
      <c r="X368" s="39"/>
      <c r="Y368" s="39"/>
      <c r="Z368" s="39"/>
      <c r="AA368" s="39"/>
      <c r="AB368" s="39"/>
      <c r="AC368" s="39"/>
      <c r="AD368" s="39"/>
      <c r="AE368" s="39"/>
      <c r="AT368" s="18" t="s">
        <v>1907</v>
      </c>
      <c r="AU368" s="18" t="s">
        <v>82</v>
      </c>
    </row>
    <row r="369" s="14" customFormat="1">
      <c r="A369" s="14"/>
      <c r="B369" s="259"/>
      <c r="C369" s="260"/>
      <c r="D369" s="242" t="s">
        <v>200</v>
      </c>
      <c r="E369" s="261" t="s">
        <v>1</v>
      </c>
      <c r="F369" s="262" t="s">
        <v>6662</v>
      </c>
      <c r="G369" s="260"/>
      <c r="H369" s="263">
        <v>1</v>
      </c>
      <c r="I369" s="264"/>
      <c r="J369" s="260"/>
      <c r="K369" s="260"/>
      <c r="L369" s="265"/>
      <c r="M369" s="266"/>
      <c r="N369" s="267"/>
      <c r="O369" s="267"/>
      <c r="P369" s="267"/>
      <c r="Q369" s="267"/>
      <c r="R369" s="267"/>
      <c r="S369" s="267"/>
      <c r="T369" s="268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T369" s="269" t="s">
        <v>200</v>
      </c>
      <c r="AU369" s="269" t="s">
        <v>82</v>
      </c>
      <c r="AV369" s="14" t="s">
        <v>82</v>
      </c>
      <c r="AW369" s="14" t="s">
        <v>30</v>
      </c>
      <c r="AX369" s="14" t="s">
        <v>80</v>
      </c>
      <c r="AY369" s="269" t="s">
        <v>189</v>
      </c>
    </row>
    <row r="370" s="12" customFormat="1" ht="22.8" customHeight="1">
      <c r="A370" s="12"/>
      <c r="B370" s="212"/>
      <c r="C370" s="213"/>
      <c r="D370" s="214" t="s">
        <v>72</v>
      </c>
      <c r="E370" s="226" t="s">
        <v>247</v>
      </c>
      <c r="F370" s="226" t="s">
        <v>1226</v>
      </c>
      <c r="G370" s="213"/>
      <c r="H370" s="213"/>
      <c r="I370" s="216"/>
      <c r="J370" s="227">
        <f>BK370</f>
        <v>0</v>
      </c>
      <c r="K370" s="213"/>
      <c r="L370" s="218"/>
      <c r="M370" s="219"/>
      <c r="N370" s="220"/>
      <c r="O370" s="220"/>
      <c r="P370" s="221">
        <f>SUM(P371:P406)</f>
        <v>0</v>
      </c>
      <c r="Q370" s="220"/>
      <c r="R370" s="221">
        <f>SUM(R371:R406)</f>
        <v>0.71858499999999981</v>
      </c>
      <c r="S370" s="220"/>
      <c r="T370" s="222">
        <f>SUM(T371:T406)</f>
        <v>0.187</v>
      </c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R370" s="223" t="s">
        <v>80</v>
      </c>
      <c r="AT370" s="224" t="s">
        <v>72</v>
      </c>
      <c r="AU370" s="224" t="s">
        <v>80</v>
      </c>
      <c r="AY370" s="223" t="s">
        <v>189</v>
      </c>
      <c r="BK370" s="225">
        <f>SUM(BK371:BK406)</f>
        <v>0</v>
      </c>
    </row>
    <row r="371" s="2" customFormat="1" ht="16.5" customHeight="1">
      <c r="A371" s="39"/>
      <c r="B371" s="40"/>
      <c r="C371" s="228" t="s">
        <v>564</v>
      </c>
      <c r="D371" s="228" t="s">
        <v>191</v>
      </c>
      <c r="E371" s="229" t="s">
        <v>6831</v>
      </c>
      <c r="F371" s="230" t="s">
        <v>6832</v>
      </c>
      <c r="G371" s="231" t="s">
        <v>359</v>
      </c>
      <c r="H371" s="232">
        <v>2</v>
      </c>
      <c r="I371" s="233"/>
      <c r="J371" s="234">
        <f>ROUND(I371*H371,2)</f>
        <v>0</v>
      </c>
      <c r="K371" s="235"/>
      <c r="L371" s="45"/>
      <c r="M371" s="236" t="s">
        <v>1</v>
      </c>
      <c r="N371" s="237" t="s">
        <v>38</v>
      </c>
      <c r="O371" s="92"/>
      <c r="P371" s="238">
        <f>O371*H371</f>
        <v>0</v>
      </c>
      <c r="Q371" s="238">
        <v>0.00165</v>
      </c>
      <c r="R371" s="238">
        <f>Q371*H371</f>
        <v>0.0033</v>
      </c>
      <c r="S371" s="238">
        <v>0</v>
      </c>
      <c r="T371" s="239">
        <f>S371*H371</f>
        <v>0</v>
      </c>
      <c r="U371" s="39"/>
      <c r="V371" s="39"/>
      <c r="W371" s="39"/>
      <c r="X371" s="39"/>
      <c r="Y371" s="39"/>
      <c r="Z371" s="39"/>
      <c r="AA371" s="39"/>
      <c r="AB371" s="39"/>
      <c r="AC371" s="39"/>
      <c r="AD371" s="39"/>
      <c r="AE371" s="39"/>
      <c r="AR371" s="240" t="s">
        <v>306</v>
      </c>
      <c r="AT371" s="240" t="s">
        <v>191</v>
      </c>
      <c r="AU371" s="240" t="s">
        <v>82</v>
      </c>
      <c r="AY371" s="18" t="s">
        <v>189</v>
      </c>
      <c r="BE371" s="241">
        <f>IF(N371="základní",J371,0)</f>
        <v>0</v>
      </c>
      <c r="BF371" s="241">
        <f>IF(N371="snížená",J371,0)</f>
        <v>0</v>
      </c>
      <c r="BG371" s="241">
        <f>IF(N371="zákl. přenesená",J371,0)</f>
        <v>0</v>
      </c>
      <c r="BH371" s="241">
        <f>IF(N371="sníž. přenesená",J371,0)</f>
        <v>0</v>
      </c>
      <c r="BI371" s="241">
        <f>IF(N371="nulová",J371,0)</f>
        <v>0</v>
      </c>
      <c r="BJ371" s="18" t="s">
        <v>80</v>
      </c>
      <c r="BK371" s="241">
        <f>ROUND(I371*H371,2)</f>
        <v>0</v>
      </c>
      <c r="BL371" s="18" t="s">
        <v>306</v>
      </c>
      <c r="BM371" s="240" t="s">
        <v>6833</v>
      </c>
    </row>
    <row r="372" s="2" customFormat="1">
      <c r="A372" s="39"/>
      <c r="B372" s="40"/>
      <c r="C372" s="41"/>
      <c r="D372" s="242" t="s">
        <v>197</v>
      </c>
      <c r="E372" s="41"/>
      <c r="F372" s="243" t="s">
        <v>6832</v>
      </c>
      <c r="G372" s="41"/>
      <c r="H372" s="41"/>
      <c r="I372" s="244"/>
      <c r="J372" s="41"/>
      <c r="K372" s="41"/>
      <c r="L372" s="45"/>
      <c r="M372" s="245"/>
      <c r="N372" s="246"/>
      <c r="O372" s="92"/>
      <c r="P372" s="92"/>
      <c r="Q372" s="92"/>
      <c r="R372" s="92"/>
      <c r="S372" s="92"/>
      <c r="T372" s="93"/>
      <c r="U372" s="39"/>
      <c r="V372" s="39"/>
      <c r="W372" s="39"/>
      <c r="X372" s="39"/>
      <c r="Y372" s="39"/>
      <c r="Z372" s="39"/>
      <c r="AA372" s="39"/>
      <c r="AB372" s="39"/>
      <c r="AC372" s="39"/>
      <c r="AD372" s="39"/>
      <c r="AE372" s="39"/>
      <c r="AT372" s="18" t="s">
        <v>197</v>
      </c>
      <c r="AU372" s="18" t="s">
        <v>82</v>
      </c>
    </row>
    <row r="373" s="2" customFormat="1">
      <c r="A373" s="39"/>
      <c r="B373" s="40"/>
      <c r="C373" s="41"/>
      <c r="D373" s="247" t="s">
        <v>198</v>
      </c>
      <c r="E373" s="41"/>
      <c r="F373" s="248" t="s">
        <v>6834</v>
      </c>
      <c r="G373" s="41"/>
      <c r="H373" s="41"/>
      <c r="I373" s="244"/>
      <c r="J373" s="41"/>
      <c r="K373" s="41"/>
      <c r="L373" s="45"/>
      <c r="M373" s="245"/>
      <c r="N373" s="246"/>
      <c r="O373" s="92"/>
      <c r="P373" s="92"/>
      <c r="Q373" s="92"/>
      <c r="R373" s="92"/>
      <c r="S373" s="92"/>
      <c r="T373" s="93"/>
      <c r="U373" s="39"/>
      <c r="V373" s="39"/>
      <c r="W373" s="39"/>
      <c r="X373" s="39"/>
      <c r="Y373" s="39"/>
      <c r="Z373" s="39"/>
      <c r="AA373" s="39"/>
      <c r="AB373" s="39"/>
      <c r="AC373" s="39"/>
      <c r="AD373" s="39"/>
      <c r="AE373" s="39"/>
      <c r="AT373" s="18" t="s">
        <v>198</v>
      </c>
      <c r="AU373" s="18" t="s">
        <v>82</v>
      </c>
    </row>
    <row r="374" s="2" customFormat="1">
      <c r="A374" s="39"/>
      <c r="B374" s="40"/>
      <c r="C374" s="41"/>
      <c r="D374" s="242" t="s">
        <v>1907</v>
      </c>
      <c r="E374" s="41"/>
      <c r="F374" s="303" t="s">
        <v>6731</v>
      </c>
      <c r="G374" s="41"/>
      <c r="H374" s="41"/>
      <c r="I374" s="244"/>
      <c r="J374" s="41"/>
      <c r="K374" s="41"/>
      <c r="L374" s="45"/>
      <c r="M374" s="245"/>
      <c r="N374" s="246"/>
      <c r="O374" s="92"/>
      <c r="P374" s="92"/>
      <c r="Q374" s="92"/>
      <c r="R374" s="92"/>
      <c r="S374" s="92"/>
      <c r="T374" s="93"/>
      <c r="U374" s="39"/>
      <c r="V374" s="39"/>
      <c r="W374" s="39"/>
      <c r="X374" s="39"/>
      <c r="Y374" s="39"/>
      <c r="Z374" s="39"/>
      <c r="AA374" s="39"/>
      <c r="AB374" s="39"/>
      <c r="AC374" s="39"/>
      <c r="AD374" s="39"/>
      <c r="AE374" s="39"/>
      <c r="AT374" s="18" t="s">
        <v>1907</v>
      </c>
      <c r="AU374" s="18" t="s">
        <v>82</v>
      </c>
    </row>
    <row r="375" s="2" customFormat="1" ht="37.8" customHeight="1">
      <c r="A375" s="39"/>
      <c r="B375" s="40"/>
      <c r="C375" s="281" t="s">
        <v>576</v>
      </c>
      <c r="D375" s="281" t="s">
        <v>273</v>
      </c>
      <c r="E375" s="282" t="s">
        <v>6835</v>
      </c>
      <c r="F375" s="283" t="s">
        <v>6836</v>
      </c>
      <c r="G375" s="284" t="s">
        <v>359</v>
      </c>
      <c r="H375" s="285">
        <v>2</v>
      </c>
      <c r="I375" s="286"/>
      <c r="J375" s="287">
        <f>ROUND(I375*H375,2)</f>
        <v>0</v>
      </c>
      <c r="K375" s="288"/>
      <c r="L375" s="289"/>
      <c r="M375" s="290" t="s">
        <v>1</v>
      </c>
      <c r="N375" s="291" t="s">
        <v>38</v>
      </c>
      <c r="O375" s="92"/>
      <c r="P375" s="238">
        <f>O375*H375</f>
        <v>0</v>
      </c>
      <c r="Q375" s="238">
        <v>0.0072500000000000004</v>
      </c>
      <c r="R375" s="238">
        <f>Q375*H375</f>
        <v>0.014500000000000001</v>
      </c>
      <c r="S375" s="238">
        <v>0</v>
      </c>
      <c r="T375" s="239">
        <f>S375*H375</f>
        <v>0</v>
      </c>
      <c r="U375" s="39"/>
      <c r="V375" s="39"/>
      <c r="W375" s="39"/>
      <c r="X375" s="39"/>
      <c r="Y375" s="39"/>
      <c r="Z375" s="39"/>
      <c r="AA375" s="39"/>
      <c r="AB375" s="39"/>
      <c r="AC375" s="39"/>
      <c r="AD375" s="39"/>
      <c r="AE375" s="39"/>
      <c r="AR375" s="240" t="s">
        <v>247</v>
      </c>
      <c r="AT375" s="240" t="s">
        <v>273</v>
      </c>
      <c r="AU375" s="240" t="s">
        <v>82</v>
      </c>
      <c r="AY375" s="18" t="s">
        <v>189</v>
      </c>
      <c r="BE375" s="241">
        <f>IF(N375="základní",J375,0)</f>
        <v>0</v>
      </c>
      <c r="BF375" s="241">
        <f>IF(N375="snížená",J375,0)</f>
        <v>0</v>
      </c>
      <c r="BG375" s="241">
        <f>IF(N375="zákl. přenesená",J375,0)</f>
        <v>0</v>
      </c>
      <c r="BH375" s="241">
        <f>IF(N375="sníž. přenesená",J375,0)</f>
        <v>0</v>
      </c>
      <c r="BI375" s="241">
        <f>IF(N375="nulová",J375,0)</f>
        <v>0</v>
      </c>
      <c r="BJ375" s="18" t="s">
        <v>80</v>
      </c>
      <c r="BK375" s="241">
        <f>ROUND(I375*H375,2)</f>
        <v>0</v>
      </c>
      <c r="BL375" s="18" t="s">
        <v>195</v>
      </c>
      <c r="BM375" s="240" t="s">
        <v>6837</v>
      </c>
    </row>
    <row r="376" s="2" customFormat="1">
      <c r="A376" s="39"/>
      <c r="B376" s="40"/>
      <c r="C376" s="41"/>
      <c r="D376" s="242" t="s">
        <v>197</v>
      </c>
      <c r="E376" s="41"/>
      <c r="F376" s="243" t="s">
        <v>6836</v>
      </c>
      <c r="G376" s="41"/>
      <c r="H376" s="41"/>
      <c r="I376" s="244"/>
      <c r="J376" s="41"/>
      <c r="K376" s="41"/>
      <c r="L376" s="45"/>
      <c r="M376" s="245"/>
      <c r="N376" s="246"/>
      <c r="O376" s="92"/>
      <c r="P376" s="92"/>
      <c r="Q376" s="92"/>
      <c r="R376" s="92"/>
      <c r="S376" s="92"/>
      <c r="T376" s="93"/>
      <c r="U376" s="39"/>
      <c r="V376" s="39"/>
      <c r="W376" s="39"/>
      <c r="X376" s="39"/>
      <c r="Y376" s="39"/>
      <c r="Z376" s="39"/>
      <c r="AA376" s="39"/>
      <c r="AB376" s="39"/>
      <c r="AC376" s="39"/>
      <c r="AD376" s="39"/>
      <c r="AE376" s="39"/>
      <c r="AT376" s="18" t="s">
        <v>197</v>
      </c>
      <c r="AU376" s="18" t="s">
        <v>82</v>
      </c>
    </row>
    <row r="377" s="2" customFormat="1" ht="24.15" customHeight="1">
      <c r="A377" s="39"/>
      <c r="B377" s="40"/>
      <c r="C377" s="228" t="s">
        <v>588</v>
      </c>
      <c r="D377" s="228" t="s">
        <v>191</v>
      </c>
      <c r="E377" s="229" t="s">
        <v>5183</v>
      </c>
      <c r="F377" s="230" t="s">
        <v>5184</v>
      </c>
      <c r="G377" s="231" t="s">
        <v>359</v>
      </c>
      <c r="H377" s="232">
        <v>4</v>
      </c>
      <c r="I377" s="233"/>
      <c r="J377" s="234">
        <f>ROUND(I377*H377,2)</f>
        <v>0</v>
      </c>
      <c r="K377" s="235"/>
      <c r="L377" s="45"/>
      <c r="M377" s="236" t="s">
        <v>1</v>
      </c>
      <c r="N377" s="237" t="s">
        <v>38</v>
      </c>
      <c r="O377" s="92"/>
      <c r="P377" s="238">
        <f>O377*H377</f>
        <v>0</v>
      </c>
      <c r="Q377" s="238">
        <v>1.2500000000000001E-06</v>
      </c>
      <c r="R377" s="238">
        <f>Q377*H377</f>
        <v>5.0000000000000004E-06</v>
      </c>
      <c r="S377" s="238">
        <v>0</v>
      </c>
      <c r="T377" s="239">
        <f>S377*H377</f>
        <v>0</v>
      </c>
      <c r="U377" s="39"/>
      <c r="V377" s="39"/>
      <c r="W377" s="39"/>
      <c r="X377" s="39"/>
      <c r="Y377" s="39"/>
      <c r="Z377" s="39"/>
      <c r="AA377" s="39"/>
      <c r="AB377" s="39"/>
      <c r="AC377" s="39"/>
      <c r="AD377" s="39"/>
      <c r="AE377" s="39"/>
      <c r="AR377" s="240" t="s">
        <v>195</v>
      </c>
      <c r="AT377" s="240" t="s">
        <v>191</v>
      </c>
      <c r="AU377" s="240" t="s">
        <v>82</v>
      </c>
      <c r="AY377" s="18" t="s">
        <v>189</v>
      </c>
      <c r="BE377" s="241">
        <f>IF(N377="základní",J377,0)</f>
        <v>0</v>
      </c>
      <c r="BF377" s="241">
        <f>IF(N377="snížená",J377,0)</f>
        <v>0</v>
      </c>
      <c r="BG377" s="241">
        <f>IF(N377="zákl. přenesená",J377,0)</f>
        <v>0</v>
      </c>
      <c r="BH377" s="241">
        <f>IF(N377="sníž. přenesená",J377,0)</f>
        <v>0</v>
      </c>
      <c r="BI377" s="241">
        <f>IF(N377="nulová",J377,0)</f>
        <v>0</v>
      </c>
      <c r="BJ377" s="18" t="s">
        <v>80</v>
      </c>
      <c r="BK377" s="241">
        <f>ROUND(I377*H377,2)</f>
        <v>0</v>
      </c>
      <c r="BL377" s="18" t="s">
        <v>195</v>
      </c>
      <c r="BM377" s="240" t="s">
        <v>6838</v>
      </c>
    </row>
    <row r="378" s="2" customFormat="1">
      <c r="A378" s="39"/>
      <c r="B378" s="40"/>
      <c r="C378" s="41"/>
      <c r="D378" s="242" t="s">
        <v>197</v>
      </c>
      <c r="E378" s="41"/>
      <c r="F378" s="243" t="s">
        <v>5184</v>
      </c>
      <c r="G378" s="41"/>
      <c r="H378" s="41"/>
      <c r="I378" s="244"/>
      <c r="J378" s="41"/>
      <c r="K378" s="41"/>
      <c r="L378" s="45"/>
      <c r="M378" s="245"/>
      <c r="N378" s="246"/>
      <c r="O378" s="92"/>
      <c r="P378" s="92"/>
      <c r="Q378" s="92"/>
      <c r="R378" s="92"/>
      <c r="S378" s="92"/>
      <c r="T378" s="93"/>
      <c r="U378" s="39"/>
      <c r="V378" s="39"/>
      <c r="W378" s="39"/>
      <c r="X378" s="39"/>
      <c r="Y378" s="39"/>
      <c r="Z378" s="39"/>
      <c r="AA378" s="39"/>
      <c r="AB378" s="39"/>
      <c r="AC378" s="39"/>
      <c r="AD378" s="39"/>
      <c r="AE378" s="39"/>
      <c r="AT378" s="18" t="s">
        <v>197</v>
      </c>
      <c r="AU378" s="18" t="s">
        <v>82</v>
      </c>
    </row>
    <row r="379" s="2" customFormat="1">
      <c r="A379" s="39"/>
      <c r="B379" s="40"/>
      <c r="C379" s="41"/>
      <c r="D379" s="247" t="s">
        <v>198</v>
      </c>
      <c r="E379" s="41"/>
      <c r="F379" s="248" t="s">
        <v>5186</v>
      </c>
      <c r="G379" s="41"/>
      <c r="H379" s="41"/>
      <c r="I379" s="244"/>
      <c r="J379" s="41"/>
      <c r="K379" s="41"/>
      <c r="L379" s="45"/>
      <c r="M379" s="245"/>
      <c r="N379" s="246"/>
      <c r="O379" s="92"/>
      <c r="P379" s="92"/>
      <c r="Q379" s="92"/>
      <c r="R379" s="92"/>
      <c r="S379" s="92"/>
      <c r="T379" s="93"/>
      <c r="U379" s="39"/>
      <c r="V379" s="39"/>
      <c r="W379" s="39"/>
      <c r="X379" s="39"/>
      <c r="Y379" s="39"/>
      <c r="Z379" s="39"/>
      <c r="AA379" s="39"/>
      <c r="AB379" s="39"/>
      <c r="AC379" s="39"/>
      <c r="AD379" s="39"/>
      <c r="AE379" s="39"/>
      <c r="AT379" s="18" t="s">
        <v>198</v>
      </c>
      <c r="AU379" s="18" t="s">
        <v>82</v>
      </c>
    </row>
    <row r="380" s="2" customFormat="1" ht="16.5" customHeight="1">
      <c r="A380" s="39"/>
      <c r="B380" s="40"/>
      <c r="C380" s="281" t="s">
        <v>635</v>
      </c>
      <c r="D380" s="281" t="s">
        <v>273</v>
      </c>
      <c r="E380" s="282" t="s">
        <v>6839</v>
      </c>
      <c r="F380" s="283" t="s">
        <v>6840</v>
      </c>
      <c r="G380" s="284" t="s">
        <v>359</v>
      </c>
      <c r="H380" s="285">
        <v>2</v>
      </c>
      <c r="I380" s="286"/>
      <c r="J380" s="287">
        <f>ROUND(I380*H380,2)</f>
        <v>0</v>
      </c>
      <c r="K380" s="288"/>
      <c r="L380" s="289"/>
      <c r="M380" s="290" t="s">
        <v>1</v>
      </c>
      <c r="N380" s="291" t="s">
        <v>38</v>
      </c>
      <c r="O380" s="92"/>
      <c r="P380" s="238">
        <f>O380*H380</f>
        <v>0</v>
      </c>
      <c r="Q380" s="238">
        <v>0.00069999999999999999</v>
      </c>
      <c r="R380" s="238">
        <f>Q380*H380</f>
        <v>0.0014</v>
      </c>
      <c r="S380" s="238">
        <v>0</v>
      </c>
      <c r="T380" s="239">
        <f>S380*H380</f>
        <v>0</v>
      </c>
      <c r="U380" s="39"/>
      <c r="V380" s="39"/>
      <c r="W380" s="39"/>
      <c r="X380" s="39"/>
      <c r="Y380" s="39"/>
      <c r="Z380" s="39"/>
      <c r="AA380" s="39"/>
      <c r="AB380" s="39"/>
      <c r="AC380" s="39"/>
      <c r="AD380" s="39"/>
      <c r="AE380" s="39"/>
      <c r="AR380" s="240" t="s">
        <v>247</v>
      </c>
      <c r="AT380" s="240" t="s">
        <v>273</v>
      </c>
      <c r="AU380" s="240" t="s">
        <v>82</v>
      </c>
      <c r="AY380" s="18" t="s">
        <v>189</v>
      </c>
      <c r="BE380" s="241">
        <f>IF(N380="základní",J380,0)</f>
        <v>0</v>
      </c>
      <c r="BF380" s="241">
        <f>IF(N380="snížená",J380,0)</f>
        <v>0</v>
      </c>
      <c r="BG380" s="241">
        <f>IF(N380="zákl. přenesená",J380,0)</f>
        <v>0</v>
      </c>
      <c r="BH380" s="241">
        <f>IF(N380="sníž. přenesená",J380,0)</f>
        <v>0</v>
      </c>
      <c r="BI380" s="241">
        <f>IF(N380="nulová",J380,0)</f>
        <v>0</v>
      </c>
      <c r="BJ380" s="18" t="s">
        <v>80</v>
      </c>
      <c r="BK380" s="241">
        <f>ROUND(I380*H380,2)</f>
        <v>0</v>
      </c>
      <c r="BL380" s="18" t="s">
        <v>195</v>
      </c>
      <c r="BM380" s="240" t="s">
        <v>6841</v>
      </c>
    </row>
    <row r="381" s="2" customFormat="1">
      <c r="A381" s="39"/>
      <c r="B381" s="40"/>
      <c r="C381" s="41"/>
      <c r="D381" s="242" t="s">
        <v>197</v>
      </c>
      <c r="E381" s="41"/>
      <c r="F381" s="243" t="s">
        <v>6840</v>
      </c>
      <c r="G381" s="41"/>
      <c r="H381" s="41"/>
      <c r="I381" s="244"/>
      <c r="J381" s="41"/>
      <c r="K381" s="41"/>
      <c r="L381" s="45"/>
      <c r="M381" s="245"/>
      <c r="N381" s="246"/>
      <c r="O381" s="92"/>
      <c r="P381" s="92"/>
      <c r="Q381" s="92"/>
      <c r="R381" s="92"/>
      <c r="S381" s="92"/>
      <c r="T381" s="93"/>
      <c r="U381" s="39"/>
      <c r="V381" s="39"/>
      <c r="W381" s="39"/>
      <c r="X381" s="39"/>
      <c r="Y381" s="39"/>
      <c r="Z381" s="39"/>
      <c r="AA381" s="39"/>
      <c r="AB381" s="39"/>
      <c r="AC381" s="39"/>
      <c r="AD381" s="39"/>
      <c r="AE381" s="39"/>
      <c r="AT381" s="18" t="s">
        <v>197</v>
      </c>
      <c r="AU381" s="18" t="s">
        <v>82</v>
      </c>
    </row>
    <row r="382" s="2" customFormat="1" ht="16.5" customHeight="1">
      <c r="A382" s="39"/>
      <c r="B382" s="40"/>
      <c r="C382" s="228" t="s">
        <v>641</v>
      </c>
      <c r="D382" s="228" t="s">
        <v>191</v>
      </c>
      <c r="E382" s="229" t="s">
        <v>6842</v>
      </c>
      <c r="F382" s="230" t="s">
        <v>6843</v>
      </c>
      <c r="G382" s="231" t="s">
        <v>359</v>
      </c>
      <c r="H382" s="232">
        <v>1</v>
      </c>
      <c r="I382" s="233"/>
      <c r="J382" s="234">
        <f>ROUND(I382*H382,2)</f>
        <v>0</v>
      </c>
      <c r="K382" s="235"/>
      <c r="L382" s="45"/>
      <c r="M382" s="236" t="s">
        <v>1</v>
      </c>
      <c r="N382" s="237" t="s">
        <v>38</v>
      </c>
      <c r="O382" s="92"/>
      <c r="P382" s="238">
        <f>O382*H382</f>
        <v>0</v>
      </c>
      <c r="Q382" s="238">
        <v>0</v>
      </c>
      <c r="R382" s="238">
        <f>Q382*H382</f>
        <v>0</v>
      </c>
      <c r="S382" s="238">
        <v>0.187</v>
      </c>
      <c r="T382" s="239">
        <f>S382*H382</f>
        <v>0.187</v>
      </c>
      <c r="U382" s="39"/>
      <c r="V382" s="39"/>
      <c r="W382" s="39"/>
      <c r="X382" s="39"/>
      <c r="Y382" s="39"/>
      <c r="Z382" s="39"/>
      <c r="AA382" s="39"/>
      <c r="AB382" s="39"/>
      <c r="AC382" s="39"/>
      <c r="AD382" s="39"/>
      <c r="AE382" s="39"/>
      <c r="AR382" s="240" t="s">
        <v>195</v>
      </c>
      <c r="AT382" s="240" t="s">
        <v>191</v>
      </c>
      <c r="AU382" s="240" t="s">
        <v>82</v>
      </c>
      <c r="AY382" s="18" t="s">
        <v>189</v>
      </c>
      <c r="BE382" s="241">
        <f>IF(N382="základní",J382,0)</f>
        <v>0</v>
      </c>
      <c r="BF382" s="241">
        <f>IF(N382="snížená",J382,0)</f>
        <v>0</v>
      </c>
      <c r="BG382" s="241">
        <f>IF(N382="zákl. přenesená",J382,0)</f>
        <v>0</v>
      </c>
      <c r="BH382" s="241">
        <f>IF(N382="sníž. přenesená",J382,0)</f>
        <v>0</v>
      </c>
      <c r="BI382" s="241">
        <f>IF(N382="nulová",J382,0)</f>
        <v>0</v>
      </c>
      <c r="BJ382" s="18" t="s">
        <v>80</v>
      </c>
      <c r="BK382" s="241">
        <f>ROUND(I382*H382,2)</f>
        <v>0</v>
      </c>
      <c r="BL382" s="18" t="s">
        <v>195</v>
      </c>
      <c r="BM382" s="240" t="s">
        <v>6844</v>
      </c>
    </row>
    <row r="383" s="2" customFormat="1">
      <c r="A383" s="39"/>
      <c r="B383" s="40"/>
      <c r="C383" s="41"/>
      <c r="D383" s="242" t="s">
        <v>197</v>
      </c>
      <c r="E383" s="41"/>
      <c r="F383" s="243" t="s">
        <v>6843</v>
      </c>
      <c r="G383" s="41"/>
      <c r="H383" s="41"/>
      <c r="I383" s="244"/>
      <c r="J383" s="41"/>
      <c r="K383" s="41"/>
      <c r="L383" s="45"/>
      <c r="M383" s="245"/>
      <c r="N383" s="246"/>
      <c r="O383" s="92"/>
      <c r="P383" s="92"/>
      <c r="Q383" s="92"/>
      <c r="R383" s="92"/>
      <c r="S383" s="92"/>
      <c r="T383" s="93"/>
      <c r="U383" s="39"/>
      <c r="V383" s="39"/>
      <c r="W383" s="39"/>
      <c r="X383" s="39"/>
      <c r="Y383" s="39"/>
      <c r="Z383" s="39"/>
      <c r="AA383" s="39"/>
      <c r="AB383" s="39"/>
      <c r="AC383" s="39"/>
      <c r="AD383" s="39"/>
      <c r="AE383" s="39"/>
      <c r="AT383" s="18" t="s">
        <v>197</v>
      </c>
      <c r="AU383" s="18" t="s">
        <v>82</v>
      </c>
    </row>
    <row r="384" s="2" customFormat="1">
      <c r="A384" s="39"/>
      <c r="B384" s="40"/>
      <c r="C384" s="41"/>
      <c r="D384" s="242" t="s">
        <v>1907</v>
      </c>
      <c r="E384" s="41"/>
      <c r="F384" s="303" t="s">
        <v>6731</v>
      </c>
      <c r="G384" s="41"/>
      <c r="H384" s="41"/>
      <c r="I384" s="244"/>
      <c r="J384" s="41"/>
      <c r="K384" s="41"/>
      <c r="L384" s="45"/>
      <c r="M384" s="245"/>
      <c r="N384" s="246"/>
      <c r="O384" s="92"/>
      <c r="P384" s="92"/>
      <c r="Q384" s="92"/>
      <c r="R384" s="92"/>
      <c r="S384" s="92"/>
      <c r="T384" s="93"/>
      <c r="U384" s="39"/>
      <c r="V384" s="39"/>
      <c r="W384" s="39"/>
      <c r="X384" s="39"/>
      <c r="Y384" s="39"/>
      <c r="Z384" s="39"/>
      <c r="AA384" s="39"/>
      <c r="AB384" s="39"/>
      <c r="AC384" s="39"/>
      <c r="AD384" s="39"/>
      <c r="AE384" s="39"/>
      <c r="AT384" s="18" t="s">
        <v>1907</v>
      </c>
      <c r="AU384" s="18" t="s">
        <v>82</v>
      </c>
    </row>
    <row r="385" s="2" customFormat="1" ht="24.15" customHeight="1">
      <c r="A385" s="39"/>
      <c r="B385" s="40"/>
      <c r="C385" s="228" t="s">
        <v>647</v>
      </c>
      <c r="D385" s="228" t="s">
        <v>191</v>
      </c>
      <c r="E385" s="229" t="s">
        <v>6845</v>
      </c>
      <c r="F385" s="230" t="s">
        <v>6846</v>
      </c>
      <c r="G385" s="231" t="s">
        <v>359</v>
      </c>
      <c r="H385" s="232">
        <v>1</v>
      </c>
      <c r="I385" s="233"/>
      <c r="J385" s="234">
        <f>ROUND(I385*H385,2)</f>
        <v>0</v>
      </c>
      <c r="K385" s="235"/>
      <c r="L385" s="45"/>
      <c r="M385" s="236" t="s">
        <v>1</v>
      </c>
      <c r="N385" s="237" t="s">
        <v>38</v>
      </c>
      <c r="O385" s="92"/>
      <c r="P385" s="238">
        <f>O385*H385</f>
        <v>0</v>
      </c>
      <c r="Q385" s="238">
        <v>0.14494199999999999</v>
      </c>
      <c r="R385" s="238">
        <f>Q385*H385</f>
        <v>0.14494199999999999</v>
      </c>
      <c r="S385" s="238">
        <v>0</v>
      </c>
      <c r="T385" s="239">
        <f>S385*H385</f>
        <v>0</v>
      </c>
      <c r="U385" s="39"/>
      <c r="V385" s="39"/>
      <c r="W385" s="39"/>
      <c r="X385" s="39"/>
      <c r="Y385" s="39"/>
      <c r="Z385" s="39"/>
      <c r="AA385" s="39"/>
      <c r="AB385" s="39"/>
      <c r="AC385" s="39"/>
      <c r="AD385" s="39"/>
      <c r="AE385" s="39"/>
      <c r="AR385" s="240" t="s">
        <v>195</v>
      </c>
      <c r="AT385" s="240" t="s">
        <v>191</v>
      </c>
      <c r="AU385" s="240" t="s">
        <v>82</v>
      </c>
      <c r="AY385" s="18" t="s">
        <v>189</v>
      </c>
      <c r="BE385" s="241">
        <f>IF(N385="základní",J385,0)</f>
        <v>0</v>
      </c>
      <c r="BF385" s="241">
        <f>IF(N385="snížená",J385,0)</f>
        <v>0</v>
      </c>
      <c r="BG385" s="241">
        <f>IF(N385="zákl. přenesená",J385,0)</f>
        <v>0</v>
      </c>
      <c r="BH385" s="241">
        <f>IF(N385="sníž. přenesená",J385,0)</f>
        <v>0</v>
      </c>
      <c r="BI385" s="241">
        <f>IF(N385="nulová",J385,0)</f>
        <v>0</v>
      </c>
      <c r="BJ385" s="18" t="s">
        <v>80</v>
      </c>
      <c r="BK385" s="241">
        <f>ROUND(I385*H385,2)</f>
        <v>0</v>
      </c>
      <c r="BL385" s="18" t="s">
        <v>195</v>
      </c>
      <c r="BM385" s="240" t="s">
        <v>6847</v>
      </c>
    </row>
    <row r="386" s="2" customFormat="1">
      <c r="A386" s="39"/>
      <c r="B386" s="40"/>
      <c r="C386" s="41"/>
      <c r="D386" s="242" t="s">
        <v>197</v>
      </c>
      <c r="E386" s="41"/>
      <c r="F386" s="243" t="s">
        <v>6846</v>
      </c>
      <c r="G386" s="41"/>
      <c r="H386" s="41"/>
      <c r="I386" s="244"/>
      <c r="J386" s="41"/>
      <c r="K386" s="41"/>
      <c r="L386" s="45"/>
      <c r="M386" s="245"/>
      <c r="N386" s="246"/>
      <c r="O386" s="92"/>
      <c r="P386" s="92"/>
      <c r="Q386" s="92"/>
      <c r="R386" s="92"/>
      <c r="S386" s="92"/>
      <c r="T386" s="93"/>
      <c r="U386" s="39"/>
      <c r="V386" s="39"/>
      <c r="W386" s="39"/>
      <c r="X386" s="39"/>
      <c r="Y386" s="39"/>
      <c r="Z386" s="39"/>
      <c r="AA386" s="39"/>
      <c r="AB386" s="39"/>
      <c r="AC386" s="39"/>
      <c r="AD386" s="39"/>
      <c r="AE386" s="39"/>
      <c r="AT386" s="18" t="s">
        <v>197</v>
      </c>
      <c r="AU386" s="18" t="s">
        <v>82</v>
      </c>
    </row>
    <row r="387" s="2" customFormat="1">
      <c r="A387" s="39"/>
      <c r="B387" s="40"/>
      <c r="C387" s="41"/>
      <c r="D387" s="247" t="s">
        <v>198</v>
      </c>
      <c r="E387" s="41"/>
      <c r="F387" s="248" t="s">
        <v>6848</v>
      </c>
      <c r="G387" s="41"/>
      <c r="H387" s="41"/>
      <c r="I387" s="244"/>
      <c r="J387" s="41"/>
      <c r="K387" s="41"/>
      <c r="L387" s="45"/>
      <c r="M387" s="245"/>
      <c r="N387" s="246"/>
      <c r="O387" s="92"/>
      <c r="P387" s="92"/>
      <c r="Q387" s="92"/>
      <c r="R387" s="92"/>
      <c r="S387" s="92"/>
      <c r="T387" s="93"/>
      <c r="U387" s="39"/>
      <c r="V387" s="39"/>
      <c r="W387" s="39"/>
      <c r="X387" s="39"/>
      <c r="Y387" s="39"/>
      <c r="Z387" s="39"/>
      <c r="AA387" s="39"/>
      <c r="AB387" s="39"/>
      <c r="AC387" s="39"/>
      <c r="AD387" s="39"/>
      <c r="AE387" s="39"/>
      <c r="AT387" s="18" t="s">
        <v>198</v>
      </c>
      <c r="AU387" s="18" t="s">
        <v>82</v>
      </c>
    </row>
    <row r="388" s="2" customFormat="1">
      <c r="A388" s="39"/>
      <c r="B388" s="40"/>
      <c r="C388" s="41"/>
      <c r="D388" s="242" t="s">
        <v>1907</v>
      </c>
      <c r="E388" s="41"/>
      <c r="F388" s="303" t="s">
        <v>6731</v>
      </c>
      <c r="G388" s="41"/>
      <c r="H388" s="41"/>
      <c r="I388" s="244"/>
      <c r="J388" s="41"/>
      <c r="K388" s="41"/>
      <c r="L388" s="45"/>
      <c r="M388" s="245"/>
      <c r="N388" s="246"/>
      <c r="O388" s="92"/>
      <c r="P388" s="92"/>
      <c r="Q388" s="92"/>
      <c r="R388" s="92"/>
      <c r="S388" s="92"/>
      <c r="T388" s="93"/>
      <c r="U388" s="39"/>
      <c r="V388" s="39"/>
      <c r="W388" s="39"/>
      <c r="X388" s="39"/>
      <c r="Y388" s="39"/>
      <c r="Z388" s="39"/>
      <c r="AA388" s="39"/>
      <c r="AB388" s="39"/>
      <c r="AC388" s="39"/>
      <c r="AD388" s="39"/>
      <c r="AE388" s="39"/>
      <c r="AT388" s="18" t="s">
        <v>1907</v>
      </c>
      <c r="AU388" s="18" t="s">
        <v>82</v>
      </c>
    </row>
    <row r="389" s="2" customFormat="1" ht="24.15" customHeight="1">
      <c r="A389" s="39"/>
      <c r="B389" s="40"/>
      <c r="C389" s="281" t="s">
        <v>659</v>
      </c>
      <c r="D389" s="281" t="s">
        <v>273</v>
      </c>
      <c r="E389" s="282" t="s">
        <v>6849</v>
      </c>
      <c r="F389" s="283" t="s">
        <v>6850</v>
      </c>
      <c r="G389" s="284" t="s">
        <v>359</v>
      </c>
      <c r="H389" s="285">
        <v>1</v>
      </c>
      <c r="I389" s="286"/>
      <c r="J389" s="287">
        <f>ROUND(I389*H389,2)</f>
        <v>0</v>
      </c>
      <c r="K389" s="288"/>
      <c r="L389" s="289"/>
      <c r="M389" s="290" t="s">
        <v>1</v>
      </c>
      <c r="N389" s="291" t="s">
        <v>38</v>
      </c>
      <c r="O389" s="92"/>
      <c r="P389" s="238">
        <f>O389*H389</f>
        <v>0</v>
      </c>
      <c r="Q389" s="238">
        <v>0.071999999999999995</v>
      </c>
      <c r="R389" s="238">
        <f>Q389*H389</f>
        <v>0.071999999999999995</v>
      </c>
      <c r="S389" s="238">
        <v>0</v>
      </c>
      <c r="T389" s="239">
        <f>S389*H389</f>
        <v>0</v>
      </c>
      <c r="U389" s="39"/>
      <c r="V389" s="39"/>
      <c r="W389" s="39"/>
      <c r="X389" s="39"/>
      <c r="Y389" s="39"/>
      <c r="Z389" s="39"/>
      <c r="AA389" s="39"/>
      <c r="AB389" s="39"/>
      <c r="AC389" s="39"/>
      <c r="AD389" s="39"/>
      <c r="AE389" s="39"/>
      <c r="AR389" s="240" t="s">
        <v>247</v>
      </c>
      <c r="AT389" s="240" t="s">
        <v>273</v>
      </c>
      <c r="AU389" s="240" t="s">
        <v>82</v>
      </c>
      <c r="AY389" s="18" t="s">
        <v>189</v>
      </c>
      <c r="BE389" s="241">
        <f>IF(N389="základní",J389,0)</f>
        <v>0</v>
      </c>
      <c r="BF389" s="241">
        <f>IF(N389="snížená",J389,0)</f>
        <v>0</v>
      </c>
      <c r="BG389" s="241">
        <f>IF(N389="zákl. přenesená",J389,0)</f>
        <v>0</v>
      </c>
      <c r="BH389" s="241">
        <f>IF(N389="sníž. přenesená",J389,0)</f>
        <v>0</v>
      </c>
      <c r="BI389" s="241">
        <f>IF(N389="nulová",J389,0)</f>
        <v>0</v>
      </c>
      <c r="BJ389" s="18" t="s">
        <v>80</v>
      </c>
      <c r="BK389" s="241">
        <f>ROUND(I389*H389,2)</f>
        <v>0</v>
      </c>
      <c r="BL389" s="18" t="s">
        <v>195</v>
      </c>
      <c r="BM389" s="240" t="s">
        <v>6851</v>
      </c>
    </row>
    <row r="390" s="2" customFormat="1">
      <c r="A390" s="39"/>
      <c r="B390" s="40"/>
      <c r="C390" s="41"/>
      <c r="D390" s="242" t="s">
        <v>197</v>
      </c>
      <c r="E390" s="41"/>
      <c r="F390" s="243" t="s">
        <v>6850</v>
      </c>
      <c r="G390" s="41"/>
      <c r="H390" s="41"/>
      <c r="I390" s="244"/>
      <c r="J390" s="41"/>
      <c r="K390" s="41"/>
      <c r="L390" s="45"/>
      <c r="M390" s="245"/>
      <c r="N390" s="246"/>
      <c r="O390" s="92"/>
      <c r="P390" s="92"/>
      <c r="Q390" s="92"/>
      <c r="R390" s="92"/>
      <c r="S390" s="92"/>
      <c r="T390" s="93"/>
      <c r="U390" s="39"/>
      <c r="V390" s="39"/>
      <c r="W390" s="39"/>
      <c r="X390" s="39"/>
      <c r="Y390" s="39"/>
      <c r="Z390" s="39"/>
      <c r="AA390" s="39"/>
      <c r="AB390" s="39"/>
      <c r="AC390" s="39"/>
      <c r="AD390" s="39"/>
      <c r="AE390" s="39"/>
      <c r="AT390" s="18" t="s">
        <v>197</v>
      </c>
      <c r="AU390" s="18" t="s">
        <v>82</v>
      </c>
    </row>
    <row r="391" s="2" customFormat="1" ht="24.15" customHeight="1">
      <c r="A391" s="39"/>
      <c r="B391" s="40"/>
      <c r="C391" s="281" t="s">
        <v>667</v>
      </c>
      <c r="D391" s="281" t="s">
        <v>273</v>
      </c>
      <c r="E391" s="282" t="s">
        <v>6852</v>
      </c>
      <c r="F391" s="283" t="s">
        <v>6853</v>
      </c>
      <c r="G391" s="284" t="s">
        <v>359</v>
      </c>
      <c r="H391" s="285">
        <v>1</v>
      </c>
      <c r="I391" s="286"/>
      <c r="J391" s="287">
        <f>ROUND(I391*H391,2)</f>
        <v>0</v>
      </c>
      <c r="K391" s="288"/>
      <c r="L391" s="289"/>
      <c r="M391" s="290" t="s">
        <v>1</v>
      </c>
      <c r="N391" s="291" t="s">
        <v>38</v>
      </c>
      <c r="O391" s="92"/>
      <c r="P391" s="238">
        <f>O391*H391</f>
        <v>0</v>
      </c>
      <c r="Q391" s="238">
        <v>0.027</v>
      </c>
      <c r="R391" s="238">
        <f>Q391*H391</f>
        <v>0.027</v>
      </c>
      <c r="S391" s="238">
        <v>0</v>
      </c>
      <c r="T391" s="239">
        <f>S391*H391</f>
        <v>0</v>
      </c>
      <c r="U391" s="39"/>
      <c r="V391" s="39"/>
      <c r="W391" s="39"/>
      <c r="X391" s="39"/>
      <c r="Y391" s="39"/>
      <c r="Z391" s="39"/>
      <c r="AA391" s="39"/>
      <c r="AB391" s="39"/>
      <c r="AC391" s="39"/>
      <c r="AD391" s="39"/>
      <c r="AE391" s="39"/>
      <c r="AR391" s="240" t="s">
        <v>247</v>
      </c>
      <c r="AT391" s="240" t="s">
        <v>273</v>
      </c>
      <c r="AU391" s="240" t="s">
        <v>82</v>
      </c>
      <c r="AY391" s="18" t="s">
        <v>189</v>
      </c>
      <c r="BE391" s="241">
        <f>IF(N391="základní",J391,0)</f>
        <v>0</v>
      </c>
      <c r="BF391" s="241">
        <f>IF(N391="snížená",J391,0)</f>
        <v>0</v>
      </c>
      <c r="BG391" s="241">
        <f>IF(N391="zákl. přenesená",J391,0)</f>
        <v>0</v>
      </c>
      <c r="BH391" s="241">
        <f>IF(N391="sníž. přenesená",J391,0)</f>
        <v>0</v>
      </c>
      <c r="BI391" s="241">
        <f>IF(N391="nulová",J391,0)</f>
        <v>0</v>
      </c>
      <c r="BJ391" s="18" t="s">
        <v>80</v>
      </c>
      <c r="BK391" s="241">
        <f>ROUND(I391*H391,2)</f>
        <v>0</v>
      </c>
      <c r="BL391" s="18" t="s">
        <v>195</v>
      </c>
      <c r="BM391" s="240" t="s">
        <v>6854</v>
      </c>
    </row>
    <row r="392" s="2" customFormat="1">
      <c r="A392" s="39"/>
      <c r="B392" s="40"/>
      <c r="C392" s="41"/>
      <c r="D392" s="242" t="s">
        <v>197</v>
      </c>
      <c r="E392" s="41"/>
      <c r="F392" s="243" t="s">
        <v>6853</v>
      </c>
      <c r="G392" s="41"/>
      <c r="H392" s="41"/>
      <c r="I392" s="244"/>
      <c r="J392" s="41"/>
      <c r="K392" s="41"/>
      <c r="L392" s="45"/>
      <c r="M392" s="245"/>
      <c r="N392" s="246"/>
      <c r="O392" s="92"/>
      <c r="P392" s="92"/>
      <c r="Q392" s="92"/>
      <c r="R392" s="92"/>
      <c r="S392" s="92"/>
      <c r="T392" s="93"/>
      <c r="U392" s="39"/>
      <c r="V392" s="39"/>
      <c r="W392" s="39"/>
      <c r="X392" s="39"/>
      <c r="Y392" s="39"/>
      <c r="Z392" s="39"/>
      <c r="AA392" s="39"/>
      <c r="AB392" s="39"/>
      <c r="AC392" s="39"/>
      <c r="AD392" s="39"/>
      <c r="AE392" s="39"/>
      <c r="AT392" s="18" t="s">
        <v>197</v>
      </c>
      <c r="AU392" s="18" t="s">
        <v>82</v>
      </c>
    </row>
    <row r="393" s="2" customFormat="1" ht="21.75" customHeight="1">
      <c r="A393" s="39"/>
      <c r="B393" s="40"/>
      <c r="C393" s="281" t="s">
        <v>678</v>
      </c>
      <c r="D393" s="281" t="s">
        <v>273</v>
      </c>
      <c r="E393" s="282" t="s">
        <v>6855</v>
      </c>
      <c r="F393" s="283" t="s">
        <v>6856</v>
      </c>
      <c r="G393" s="284" t="s">
        <v>359</v>
      </c>
      <c r="H393" s="285">
        <v>1</v>
      </c>
      <c r="I393" s="286"/>
      <c r="J393" s="287">
        <f>ROUND(I393*H393,2)</f>
        <v>0</v>
      </c>
      <c r="K393" s="288"/>
      <c r="L393" s="289"/>
      <c r="M393" s="290" t="s">
        <v>1</v>
      </c>
      <c r="N393" s="291" t="s">
        <v>38</v>
      </c>
      <c r="O393" s="92"/>
      <c r="P393" s="238">
        <f>O393*H393</f>
        <v>0</v>
      </c>
      <c r="Q393" s="238">
        <v>0.058000000000000003</v>
      </c>
      <c r="R393" s="238">
        <f>Q393*H393</f>
        <v>0.058000000000000003</v>
      </c>
      <c r="S393" s="238">
        <v>0</v>
      </c>
      <c r="T393" s="239">
        <f>S393*H393</f>
        <v>0</v>
      </c>
      <c r="U393" s="39"/>
      <c r="V393" s="39"/>
      <c r="W393" s="39"/>
      <c r="X393" s="39"/>
      <c r="Y393" s="39"/>
      <c r="Z393" s="39"/>
      <c r="AA393" s="39"/>
      <c r="AB393" s="39"/>
      <c r="AC393" s="39"/>
      <c r="AD393" s="39"/>
      <c r="AE393" s="39"/>
      <c r="AR393" s="240" t="s">
        <v>247</v>
      </c>
      <c r="AT393" s="240" t="s">
        <v>273</v>
      </c>
      <c r="AU393" s="240" t="s">
        <v>82</v>
      </c>
      <c r="AY393" s="18" t="s">
        <v>189</v>
      </c>
      <c r="BE393" s="241">
        <f>IF(N393="základní",J393,0)</f>
        <v>0</v>
      </c>
      <c r="BF393" s="241">
        <f>IF(N393="snížená",J393,0)</f>
        <v>0</v>
      </c>
      <c r="BG393" s="241">
        <f>IF(N393="zákl. přenesená",J393,0)</f>
        <v>0</v>
      </c>
      <c r="BH393" s="241">
        <f>IF(N393="sníž. přenesená",J393,0)</f>
        <v>0</v>
      </c>
      <c r="BI393" s="241">
        <f>IF(N393="nulová",J393,0)</f>
        <v>0</v>
      </c>
      <c r="BJ393" s="18" t="s">
        <v>80</v>
      </c>
      <c r="BK393" s="241">
        <f>ROUND(I393*H393,2)</f>
        <v>0</v>
      </c>
      <c r="BL393" s="18" t="s">
        <v>195</v>
      </c>
      <c r="BM393" s="240" t="s">
        <v>6857</v>
      </c>
    </row>
    <row r="394" s="2" customFormat="1">
      <c r="A394" s="39"/>
      <c r="B394" s="40"/>
      <c r="C394" s="41"/>
      <c r="D394" s="242" t="s">
        <v>197</v>
      </c>
      <c r="E394" s="41"/>
      <c r="F394" s="243" t="s">
        <v>6856</v>
      </c>
      <c r="G394" s="41"/>
      <c r="H394" s="41"/>
      <c r="I394" s="244"/>
      <c r="J394" s="41"/>
      <c r="K394" s="41"/>
      <c r="L394" s="45"/>
      <c r="M394" s="245"/>
      <c r="N394" s="246"/>
      <c r="O394" s="92"/>
      <c r="P394" s="92"/>
      <c r="Q394" s="92"/>
      <c r="R394" s="92"/>
      <c r="S394" s="92"/>
      <c r="T394" s="93"/>
      <c r="U394" s="39"/>
      <c r="V394" s="39"/>
      <c r="W394" s="39"/>
      <c r="X394" s="39"/>
      <c r="Y394" s="39"/>
      <c r="Z394" s="39"/>
      <c r="AA394" s="39"/>
      <c r="AB394" s="39"/>
      <c r="AC394" s="39"/>
      <c r="AD394" s="39"/>
      <c r="AE394" s="39"/>
      <c r="AT394" s="18" t="s">
        <v>197</v>
      </c>
      <c r="AU394" s="18" t="s">
        <v>82</v>
      </c>
    </row>
    <row r="395" s="2" customFormat="1" ht="24.15" customHeight="1">
      <c r="A395" s="39"/>
      <c r="B395" s="40"/>
      <c r="C395" s="281" t="s">
        <v>682</v>
      </c>
      <c r="D395" s="281" t="s">
        <v>273</v>
      </c>
      <c r="E395" s="282" t="s">
        <v>6858</v>
      </c>
      <c r="F395" s="283" t="s">
        <v>6859</v>
      </c>
      <c r="G395" s="284" t="s">
        <v>359</v>
      </c>
      <c r="H395" s="285">
        <v>1</v>
      </c>
      <c r="I395" s="286"/>
      <c r="J395" s="287">
        <f>ROUND(I395*H395,2)</f>
        <v>0</v>
      </c>
      <c r="K395" s="288"/>
      <c r="L395" s="289"/>
      <c r="M395" s="290" t="s">
        <v>1</v>
      </c>
      <c r="N395" s="291" t="s">
        <v>38</v>
      </c>
      <c r="O395" s="92"/>
      <c r="P395" s="238">
        <f>O395*H395</f>
        <v>0</v>
      </c>
      <c r="Q395" s="238">
        <v>0.080000000000000002</v>
      </c>
      <c r="R395" s="238">
        <f>Q395*H395</f>
        <v>0.080000000000000002</v>
      </c>
      <c r="S395" s="238">
        <v>0</v>
      </c>
      <c r="T395" s="239">
        <f>S395*H395</f>
        <v>0</v>
      </c>
      <c r="U395" s="39"/>
      <c r="V395" s="39"/>
      <c r="W395" s="39"/>
      <c r="X395" s="39"/>
      <c r="Y395" s="39"/>
      <c r="Z395" s="39"/>
      <c r="AA395" s="39"/>
      <c r="AB395" s="39"/>
      <c r="AC395" s="39"/>
      <c r="AD395" s="39"/>
      <c r="AE395" s="39"/>
      <c r="AR395" s="240" t="s">
        <v>247</v>
      </c>
      <c r="AT395" s="240" t="s">
        <v>273</v>
      </c>
      <c r="AU395" s="240" t="s">
        <v>82</v>
      </c>
      <c r="AY395" s="18" t="s">
        <v>189</v>
      </c>
      <c r="BE395" s="241">
        <f>IF(N395="základní",J395,0)</f>
        <v>0</v>
      </c>
      <c r="BF395" s="241">
        <f>IF(N395="snížená",J395,0)</f>
        <v>0</v>
      </c>
      <c r="BG395" s="241">
        <f>IF(N395="zákl. přenesená",J395,0)</f>
        <v>0</v>
      </c>
      <c r="BH395" s="241">
        <f>IF(N395="sníž. přenesená",J395,0)</f>
        <v>0</v>
      </c>
      <c r="BI395" s="241">
        <f>IF(N395="nulová",J395,0)</f>
        <v>0</v>
      </c>
      <c r="BJ395" s="18" t="s">
        <v>80</v>
      </c>
      <c r="BK395" s="241">
        <f>ROUND(I395*H395,2)</f>
        <v>0</v>
      </c>
      <c r="BL395" s="18" t="s">
        <v>195</v>
      </c>
      <c r="BM395" s="240" t="s">
        <v>6860</v>
      </c>
    </row>
    <row r="396" s="2" customFormat="1">
      <c r="A396" s="39"/>
      <c r="B396" s="40"/>
      <c r="C396" s="41"/>
      <c r="D396" s="242" t="s">
        <v>197</v>
      </c>
      <c r="E396" s="41"/>
      <c r="F396" s="243" t="s">
        <v>6859</v>
      </c>
      <c r="G396" s="41"/>
      <c r="H396" s="41"/>
      <c r="I396" s="244"/>
      <c r="J396" s="41"/>
      <c r="K396" s="41"/>
      <c r="L396" s="45"/>
      <c r="M396" s="245"/>
      <c r="N396" s="246"/>
      <c r="O396" s="92"/>
      <c r="P396" s="92"/>
      <c r="Q396" s="92"/>
      <c r="R396" s="92"/>
      <c r="S396" s="92"/>
      <c r="T396" s="93"/>
      <c r="U396" s="39"/>
      <c r="V396" s="39"/>
      <c r="W396" s="39"/>
      <c r="X396" s="39"/>
      <c r="Y396" s="39"/>
      <c r="Z396" s="39"/>
      <c r="AA396" s="39"/>
      <c r="AB396" s="39"/>
      <c r="AC396" s="39"/>
      <c r="AD396" s="39"/>
      <c r="AE396" s="39"/>
      <c r="AT396" s="18" t="s">
        <v>197</v>
      </c>
      <c r="AU396" s="18" t="s">
        <v>82</v>
      </c>
    </row>
    <row r="397" s="2" customFormat="1" ht="24.15" customHeight="1">
      <c r="A397" s="39"/>
      <c r="B397" s="40"/>
      <c r="C397" s="281" t="s">
        <v>689</v>
      </c>
      <c r="D397" s="281" t="s">
        <v>273</v>
      </c>
      <c r="E397" s="282" t="s">
        <v>6861</v>
      </c>
      <c r="F397" s="283" t="s">
        <v>6862</v>
      </c>
      <c r="G397" s="284" t="s">
        <v>359</v>
      </c>
      <c r="H397" s="285">
        <v>1</v>
      </c>
      <c r="I397" s="286"/>
      <c r="J397" s="287">
        <f>ROUND(I397*H397,2)</f>
        <v>0</v>
      </c>
      <c r="K397" s="288"/>
      <c r="L397" s="289"/>
      <c r="M397" s="290" t="s">
        <v>1</v>
      </c>
      <c r="N397" s="291" t="s">
        <v>38</v>
      </c>
      <c r="O397" s="92"/>
      <c r="P397" s="238">
        <f>O397*H397</f>
        <v>0</v>
      </c>
      <c r="Q397" s="238">
        <v>0.057000000000000002</v>
      </c>
      <c r="R397" s="238">
        <f>Q397*H397</f>
        <v>0.057000000000000002</v>
      </c>
      <c r="S397" s="238">
        <v>0</v>
      </c>
      <c r="T397" s="239">
        <f>S397*H397</f>
        <v>0</v>
      </c>
      <c r="U397" s="39"/>
      <c r="V397" s="39"/>
      <c r="W397" s="39"/>
      <c r="X397" s="39"/>
      <c r="Y397" s="39"/>
      <c r="Z397" s="39"/>
      <c r="AA397" s="39"/>
      <c r="AB397" s="39"/>
      <c r="AC397" s="39"/>
      <c r="AD397" s="39"/>
      <c r="AE397" s="39"/>
      <c r="AR397" s="240" t="s">
        <v>247</v>
      </c>
      <c r="AT397" s="240" t="s">
        <v>273</v>
      </c>
      <c r="AU397" s="240" t="s">
        <v>82</v>
      </c>
      <c r="AY397" s="18" t="s">
        <v>189</v>
      </c>
      <c r="BE397" s="241">
        <f>IF(N397="základní",J397,0)</f>
        <v>0</v>
      </c>
      <c r="BF397" s="241">
        <f>IF(N397="snížená",J397,0)</f>
        <v>0</v>
      </c>
      <c r="BG397" s="241">
        <f>IF(N397="zákl. přenesená",J397,0)</f>
        <v>0</v>
      </c>
      <c r="BH397" s="241">
        <f>IF(N397="sníž. přenesená",J397,0)</f>
        <v>0</v>
      </c>
      <c r="BI397" s="241">
        <f>IF(N397="nulová",J397,0)</f>
        <v>0</v>
      </c>
      <c r="BJ397" s="18" t="s">
        <v>80</v>
      </c>
      <c r="BK397" s="241">
        <f>ROUND(I397*H397,2)</f>
        <v>0</v>
      </c>
      <c r="BL397" s="18" t="s">
        <v>195</v>
      </c>
      <c r="BM397" s="240" t="s">
        <v>6863</v>
      </c>
    </row>
    <row r="398" s="2" customFormat="1">
      <c r="A398" s="39"/>
      <c r="B398" s="40"/>
      <c r="C398" s="41"/>
      <c r="D398" s="242" t="s">
        <v>197</v>
      </c>
      <c r="E398" s="41"/>
      <c r="F398" s="243" t="s">
        <v>6862</v>
      </c>
      <c r="G398" s="41"/>
      <c r="H398" s="41"/>
      <c r="I398" s="244"/>
      <c r="J398" s="41"/>
      <c r="K398" s="41"/>
      <c r="L398" s="45"/>
      <c r="M398" s="245"/>
      <c r="N398" s="246"/>
      <c r="O398" s="92"/>
      <c r="P398" s="92"/>
      <c r="Q398" s="92"/>
      <c r="R398" s="92"/>
      <c r="S398" s="92"/>
      <c r="T398" s="93"/>
      <c r="U398" s="39"/>
      <c r="V398" s="39"/>
      <c r="W398" s="39"/>
      <c r="X398" s="39"/>
      <c r="Y398" s="39"/>
      <c r="Z398" s="39"/>
      <c r="AA398" s="39"/>
      <c r="AB398" s="39"/>
      <c r="AC398" s="39"/>
      <c r="AD398" s="39"/>
      <c r="AE398" s="39"/>
      <c r="AT398" s="18" t="s">
        <v>197</v>
      </c>
      <c r="AU398" s="18" t="s">
        <v>82</v>
      </c>
    </row>
    <row r="399" s="2" customFormat="1" ht="24.15" customHeight="1">
      <c r="A399" s="39"/>
      <c r="B399" s="40"/>
      <c r="C399" s="228" t="s">
        <v>698</v>
      </c>
      <c r="D399" s="228" t="s">
        <v>191</v>
      </c>
      <c r="E399" s="229" t="s">
        <v>6864</v>
      </c>
      <c r="F399" s="230" t="s">
        <v>6865</v>
      </c>
      <c r="G399" s="231" t="s">
        <v>359</v>
      </c>
      <c r="H399" s="232">
        <v>1</v>
      </c>
      <c r="I399" s="233"/>
      <c r="J399" s="234">
        <f>ROUND(I399*H399,2)</f>
        <v>0</v>
      </c>
      <c r="K399" s="235"/>
      <c r="L399" s="45"/>
      <c r="M399" s="236" t="s">
        <v>1</v>
      </c>
      <c r="N399" s="237" t="s">
        <v>38</v>
      </c>
      <c r="O399" s="92"/>
      <c r="P399" s="238">
        <f>O399*H399</f>
        <v>0</v>
      </c>
      <c r="Q399" s="238">
        <v>0.217338</v>
      </c>
      <c r="R399" s="238">
        <f>Q399*H399</f>
        <v>0.217338</v>
      </c>
      <c r="S399" s="238">
        <v>0</v>
      </c>
      <c r="T399" s="239">
        <f>S399*H399</f>
        <v>0</v>
      </c>
      <c r="U399" s="39"/>
      <c r="V399" s="39"/>
      <c r="W399" s="39"/>
      <c r="X399" s="39"/>
      <c r="Y399" s="39"/>
      <c r="Z399" s="39"/>
      <c r="AA399" s="39"/>
      <c r="AB399" s="39"/>
      <c r="AC399" s="39"/>
      <c r="AD399" s="39"/>
      <c r="AE399" s="39"/>
      <c r="AR399" s="240" t="s">
        <v>195</v>
      </c>
      <c r="AT399" s="240" t="s">
        <v>191</v>
      </c>
      <c r="AU399" s="240" t="s">
        <v>82</v>
      </c>
      <c r="AY399" s="18" t="s">
        <v>189</v>
      </c>
      <c r="BE399" s="241">
        <f>IF(N399="základní",J399,0)</f>
        <v>0</v>
      </c>
      <c r="BF399" s="241">
        <f>IF(N399="snížená",J399,0)</f>
        <v>0</v>
      </c>
      <c r="BG399" s="241">
        <f>IF(N399="zákl. přenesená",J399,0)</f>
        <v>0</v>
      </c>
      <c r="BH399" s="241">
        <f>IF(N399="sníž. přenesená",J399,0)</f>
        <v>0</v>
      </c>
      <c r="BI399" s="241">
        <f>IF(N399="nulová",J399,0)</f>
        <v>0</v>
      </c>
      <c r="BJ399" s="18" t="s">
        <v>80</v>
      </c>
      <c r="BK399" s="241">
        <f>ROUND(I399*H399,2)</f>
        <v>0</v>
      </c>
      <c r="BL399" s="18" t="s">
        <v>195</v>
      </c>
      <c r="BM399" s="240" t="s">
        <v>6866</v>
      </c>
    </row>
    <row r="400" s="2" customFormat="1">
      <c r="A400" s="39"/>
      <c r="B400" s="40"/>
      <c r="C400" s="41"/>
      <c r="D400" s="242" t="s">
        <v>197</v>
      </c>
      <c r="E400" s="41"/>
      <c r="F400" s="243" t="s">
        <v>6865</v>
      </c>
      <c r="G400" s="41"/>
      <c r="H400" s="41"/>
      <c r="I400" s="244"/>
      <c r="J400" s="41"/>
      <c r="K400" s="41"/>
      <c r="L400" s="45"/>
      <c r="M400" s="245"/>
      <c r="N400" s="246"/>
      <c r="O400" s="92"/>
      <c r="P400" s="92"/>
      <c r="Q400" s="92"/>
      <c r="R400" s="92"/>
      <c r="S400" s="92"/>
      <c r="T400" s="93"/>
      <c r="U400" s="39"/>
      <c r="V400" s="39"/>
      <c r="W400" s="39"/>
      <c r="X400" s="39"/>
      <c r="Y400" s="39"/>
      <c r="Z400" s="39"/>
      <c r="AA400" s="39"/>
      <c r="AB400" s="39"/>
      <c r="AC400" s="39"/>
      <c r="AD400" s="39"/>
      <c r="AE400" s="39"/>
      <c r="AT400" s="18" t="s">
        <v>197</v>
      </c>
      <c r="AU400" s="18" t="s">
        <v>82</v>
      </c>
    </row>
    <row r="401" s="2" customFormat="1">
      <c r="A401" s="39"/>
      <c r="B401" s="40"/>
      <c r="C401" s="41"/>
      <c r="D401" s="247" t="s">
        <v>198</v>
      </c>
      <c r="E401" s="41"/>
      <c r="F401" s="248" t="s">
        <v>6867</v>
      </c>
      <c r="G401" s="41"/>
      <c r="H401" s="41"/>
      <c r="I401" s="244"/>
      <c r="J401" s="41"/>
      <c r="K401" s="41"/>
      <c r="L401" s="45"/>
      <c r="M401" s="245"/>
      <c r="N401" s="246"/>
      <c r="O401" s="92"/>
      <c r="P401" s="92"/>
      <c r="Q401" s="92"/>
      <c r="R401" s="92"/>
      <c r="S401" s="92"/>
      <c r="T401" s="93"/>
      <c r="U401" s="39"/>
      <c r="V401" s="39"/>
      <c r="W401" s="39"/>
      <c r="X401" s="39"/>
      <c r="Y401" s="39"/>
      <c r="Z401" s="39"/>
      <c r="AA401" s="39"/>
      <c r="AB401" s="39"/>
      <c r="AC401" s="39"/>
      <c r="AD401" s="39"/>
      <c r="AE401" s="39"/>
      <c r="AT401" s="18" t="s">
        <v>198</v>
      </c>
      <c r="AU401" s="18" t="s">
        <v>82</v>
      </c>
    </row>
    <row r="402" s="2" customFormat="1">
      <c r="A402" s="39"/>
      <c r="B402" s="40"/>
      <c r="C402" s="41"/>
      <c r="D402" s="242" t="s">
        <v>1907</v>
      </c>
      <c r="E402" s="41"/>
      <c r="F402" s="303" t="s">
        <v>6731</v>
      </c>
      <c r="G402" s="41"/>
      <c r="H402" s="41"/>
      <c r="I402" s="244"/>
      <c r="J402" s="41"/>
      <c r="K402" s="41"/>
      <c r="L402" s="45"/>
      <c r="M402" s="245"/>
      <c r="N402" s="246"/>
      <c r="O402" s="92"/>
      <c r="P402" s="92"/>
      <c r="Q402" s="92"/>
      <c r="R402" s="92"/>
      <c r="S402" s="92"/>
      <c r="T402" s="93"/>
      <c r="U402" s="39"/>
      <c r="V402" s="39"/>
      <c r="W402" s="39"/>
      <c r="X402" s="39"/>
      <c r="Y402" s="39"/>
      <c r="Z402" s="39"/>
      <c r="AA402" s="39"/>
      <c r="AB402" s="39"/>
      <c r="AC402" s="39"/>
      <c r="AD402" s="39"/>
      <c r="AE402" s="39"/>
      <c r="AT402" s="18" t="s">
        <v>1907</v>
      </c>
      <c r="AU402" s="18" t="s">
        <v>82</v>
      </c>
    </row>
    <row r="403" s="2" customFormat="1" ht="16.5" customHeight="1">
      <c r="A403" s="39"/>
      <c r="B403" s="40"/>
      <c r="C403" s="281" t="s">
        <v>706</v>
      </c>
      <c r="D403" s="281" t="s">
        <v>273</v>
      </c>
      <c r="E403" s="282" t="s">
        <v>6868</v>
      </c>
      <c r="F403" s="283" t="s">
        <v>6869</v>
      </c>
      <c r="G403" s="284" t="s">
        <v>359</v>
      </c>
      <c r="H403" s="285">
        <v>1</v>
      </c>
      <c r="I403" s="286"/>
      <c r="J403" s="287">
        <f>ROUND(I403*H403,2)</f>
        <v>0</v>
      </c>
      <c r="K403" s="288"/>
      <c r="L403" s="289"/>
      <c r="M403" s="290" t="s">
        <v>1</v>
      </c>
      <c r="N403" s="291" t="s">
        <v>38</v>
      </c>
      <c r="O403" s="92"/>
      <c r="P403" s="238">
        <f>O403*H403</f>
        <v>0</v>
      </c>
      <c r="Q403" s="238">
        <v>0.038600000000000002</v>
      </c>
      <c r="R403" s="238">
        <f>Q403*H403</f>
        <v>0.038600000000000002</v>
      </c>
      <c r="S403" s="238">
        <v>0</v>
      </c>
      <c r="T403" s="239">
        <f>S403*H403</f>
        <v>0</v>
      </c>
      <c r="U403" s="39"/>
      <c r="V403" s="39"/>
      <c r="W403" s="39"/>
      <c r="X403" s="39"/>
      <c r="Y403" s="39"/>
      <c r="Z403" s="39"/>
      <c r="AA403" s="39"/>
      <c r="AB403" s="39"/>
      <c r="AC403" s="39"/>
      <c r="AD403" s="39"/>
      <c r="AE403" s="39"/>
      <c r="AR403" s="240" t="s">
        <v>247</v>
      </c>
      <c r="AT403" s="240" t="s">
        <v>273</v>
      </c>
      <c r="AU403" s="240" t="s">
        <v>82</v>
      </c>
      <c r="AY403" s="18" t="s">
        <v>189</v>
      </c>
      <c r="BE403" s="241">
        <f>IF(N403="základní",J403,0)</f>
        <v>0</v>
      </c>
      <c r="BF403" s="241">
        <f>IF(N403="snížená",J403,0)</f>
        <v>0</v>
      </c>
      <c r="BG403" s="241">
        <f>IF(N403="zákl. přenesená",J403,0)</f>
        <v>0</v>
      </c>
      <c r="BH403" s="241">
        <f>IF(N403="sníž. přenesená",J403,0)</f>
        <v>0</v>
      </c>
      <c r="BI403" s="241">
        <f>IF(N403="nulová",J403,0)</f>
        <v>0</v>
      </c>
      <c r="BJ403" s="18" t="s">
        <v>80</v>
      </c>
      <c r="BK403" s="241">
        <f>ROUND(I403*H403,2)</f>
        <v>0</v>
      </c>
      <c r="BL403" s="18" t="s">
        <v>195</v>
      </c>
      <c r="BM403" s="240" t="s">
        <v>6870</v>
      </c>
    </row>
    <row r="404" s="2" customFormat="1">
      <c r="A404" s="39"/>
      <c r="B404" s="40"/>
      <c r="C404" s="41"/>
      <c r="D404" s="242" t="s">
        <v>197</v>
      </c>
      <c r="E404" s="41"/>
      <c r="F404" s="243" t="s">
        <v>6869</v>
      </c>
      <c r="G404" s="41"/>
      <c r="H404" s="41"/>
      <c r="I404" s="244"/>
      <c r="J404" s="41"/>
      <c r="K404" s="41"/>
      <c r="L404" s="45"/>
      <c r="M404" s="245"/>
      <c r="N404" s="246"/>
      <c r="O404" s="92"/>
      <c r="P404" s="92"/>
      <c r="Q404" s="92"/>
      <c r="R404" s="92"/>
      <c r="S404" s="92"/>
      <c r="T404" s="93"/>
      <c r="U404" s="39"/>
      <c r="V404" s="39"/>
      <c r="W404" s="39"/>
      <c r="X404" s="39"/>
      <c r="Y404" s="39"/>
      <c r="Z404" s="39"/>
      <c r="AA404" s="39"/>
      <c r="AB404" s="39"/>
      <c r="AC404" s="39"/>
      <c r="AD404" s="39"/>
      <c r="AE404" s="39"/>
      <c r="AT404" s="18" t="s">
        <v>197</v>
      </c>
      <c r="AU404" s="18" t="s">
        <v>82</v>
      </c>
    </row>
    <row r="405" s="2" customFormat="1" ht="16.5" customHeight="1">
      <c r="A405" s="39"/>
      <c r="B405" s="40"/>
      <c r="C405" s="281" t="s">
        <v>711</v>
      </c>
      <c r="D405" s="281" t="s">
        <v>273</v>
      </c>
      <c r="E405" s="282" t="s">
        <v>6871</v>
      </c>
      <c r="F405" s="283" t="s">
        <v>6872</v>
      </c>
      <c r="G405" s="284" t="s">
        <v>359</v>
      </c>
      <c r="H405" s="285">
        <v>1</v>
      </c>
      <c r="I405" s="286"/>
      <c r="J405" s="287">
        <f>ROUND(I405*H405,2)</f>
        <v>0</v>
      </c>
      <c r="K405" s="288"/>
      <c r="L405" s="289"/>
      <c r="M405" s="290" t="s">
        <v>1</v>
      </c>
      <c r="N405" s="291" t="s">
        <v>38</v>
      </c>
      <c r="O405" s="92"/>
      <c r="P405" s="238">
        <f>O405*H405</f>
        <v>0</v>
      </c>
      <c r="Q405" s="238">
        <v>0.0044999999999999997</v>
      </c>
      <c r="R405" s="238">
        <f>Q405*H405</f>
        <v>0.0044999999999999997</v>
      </c>
      <c r="S405" s="238">
        <v>0</v>
      </c>
      <c r="T405" s="239">
        <f>S405*H405</f>
        <v>0</v>
      </c>
      <c r="U405" s="39"/>
      <c r="V405" s="39"/>
      <c r="W405" s="39"/>
      <c r="X405" s="39"/>
      <c r="Y405" s="39"/>
      <c r="Z405" s="39"/>
      <c r="AA405" s="39"/>
      <c r="AB405" s="39"/>
      <c r="AC405" s="39"/>
      <c r="AD405" s="39"/>
      <c r="AE405" s="39"/>
      <c r="AR405" s="240" t="s">
        <v>247</v>
      </c>
      <c r="AT405" s="240" t="s">
        <v>273</v>
      </c>
      <c r="AU405" s="240" t="s">
        <v>82</v>
      </c>
      <c r="AY405" s="18" t="s">
        <v>189</v>
      </c>
      <c r="BE405" s="241">
        <f>IF(N405="základní",J405,0)</f>
        <v>0</v>
      </c>
      <c r="BF405" s="241">
        <f>IF(N405="snížená",J405,0)</f>
        <v>0</v>
      </c>
      <c r="BG405" s="241">
        <f>IF(N405="zákl. přenesená",J405,0)</f>
        <v>0</v>
      </c>
      <c r="BH405" s="241">
        <f>IF(N405="sníž. přenesená",J405,0)</f>
        <v>0</v>
      </c>
      <c r="BI405" s="241">
        <f>IF(N405="nulová",J405,0)</f>
        <v>0</v>
      </c>
      <c r="BJ405" s="18" t="s">
        <v>80</v>
      </c>
      <c r="BK405" s="241">
        <f>ROUND(I405*H405,2)</f>
        <v>0</v>
      </c>
      <c r="BL405" s="18" t="s">
        <v>195</v>
      </c>
      <c r="BM405" s="240" t="s">
        <v>6873</v>
      </c>
    </row>
    <row r="406" s="2" customFormat="1">
      <c r="A406" s="39"/>
      <c r="B406" s="40"/>
      <c r="C406" s="41"/>
      <c r="D406" s="242" t="s">
        <v>197</v>
      </c>
      <c r="E406" s="41"/>
      <c r="F406" s="243" t="s">
        <v>6872</v>
      </c>
      <c r="G406" s="41"/>
      <c r="H406" s="41"/>
      <c r="I406" s="244"/>
      <c r="J406" s="41"/>
      <c r="K406" s="41"/>
      <c r="L406" s="45"/>
      <c r="M406" s="245"/>
      <c r="N406" s="246"/>
      <c r="O406" s="92"/>
      <c r="P406" s="92"/>
      <c r="Q406" s="92"/>
      <c r="R406" s="92"/>
      <c r="S406" s="92"/>
      <c r="T406" s="93"/>
      <c r="U406" s="39"/>
      <c r="V406" s="39"/>
      <c r="W406" s="39"/>
      <c r="X406" s="39"/>
      <c r="Y406" s="39"/>
      <c r="Z406" s="39"/>
      <c r="AA406" s="39"/>
      <c r="AB406" s="39"/>
      <c r="AC406" s="39"/>
      <c r="AD406" s="39"/>
      <c r="AE406" s="39"/>
      <c r="AT406" s="18" t="s">
        <v>197</v>
      </c>
      <c r="AU406" s="18" t="s">
        <v>82</v>
      </c>
    </row>
    <row r="407" s="12" customFormat="1" ht="22.8" customHeight="1">
      <c r="A407" s="12"/>
      <c r="B407" s="212"/>
      <c r="C407" s="213"/>
      <c r="D407" s="214" t="s">
        <v>72</v>
      </c>
      <c r="E407" s="226" t="s">
        <v>253</v>
      </c>
      <c r="F407" s="226" t="s">
        <v>1238</v>
      </c>
      <c r="G407" s="213"/>
      <c r="H407" s="213"/>
      <c r="I407" s="216"/>
      <c r="J407" s="227">
        <f>BK407</f>
        <v>0</v>
      </c>
      <c r="K407" s="213"/>
      <c r="L407" s="218"/>
      <c r="M407" s="219"/>
      <c r="N407" s="220"/>
      <c r="O407" s="220"/>
      <c r="P407" s="221">
        <f>SUM(P408:P504)</f>
        <v>0</v>
      </c>
      <c r="Q407" s="220"/>
      <c r="R407" s="221">
        <f>SUM(R408:R504)</f>
        <v>55.214768329999998</v>
      </c>
      <c r="S407" s="220"/>
      <c r="T407" s="222">
        <f>SUM(T408:T504)</f>
        <v>1.8420000000000001</v>
      </c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R407" s="223" t="s">
        <v>80</v>
      </c>
      <c r="AT407" s="224" t="s">
        <v>72</v>
      </c>
      <c r="AU407" s="224" t="s">
        <v>80</v>
      </c>
      <c r="AY407" s="223" t="s">
        <v>189</v>
      </c>
      <c r="BK407" s="225">
        <f>SUM(BK408:BK504)</f>
        <v>0</v>
      </c>
    </row>
    <row r="408" s="2" customFormat="1" ht="24.15" customHeight="1">
      <c r="A408" s="39"/>
      <c r="B408" s="40"/>
      <c r="C408" s="228" t="s">
        <v>726</v>
      </c>
      <c r="D408" s="228" t="s">
        <v>191</v>
      </c>
      <c r="E408" s="229" t="s">
        <v>6874</v>
      </c>
      <c r="F408" s="230" t="s">
        <v>6875</v>
      </c>
      <c r="G408" s="231" t="s">
        <v>359</v>
      </c>
      <c r="H408" s="232">
        <v>1</v>
      </c>
      <c r="I408" s="233"/>
      <c r="J408" s="234">
        <f>ROUND(I408*H408,2)</f>
        <v>0</v>
      </c>
      <c r="K408" s="235"/>
      <c r="L408" s="45"/>
      <c r="M408" s="236" t="s">
        <v>1</v>
      </c>
      <c r="N408" s="237" t="s">
        <v>38</v>
      </c>
      <c r="O408" s="92"/>
      <c r="P408" s="238">
        <f>O408*H408</f>
        <v>0</v>
      </c>
      <c r="Q408" s="238">
        <v>0.00069999999999999999</v>
      </c>
      <c r="R408" s="238">
        <f>Q408*H408</f>
        <v>0.00069999999999999999</v>
      </c>
      <c r="S408" s="238">
        <v>0</v>
      </c>
      <c r="T408" s="239">
        <f>S408*H408</f>
        <v>0</v>
      </c>
      <c r="U408" s="39"/>
      <c r="V408" s="39"/>
      <c r="W408" s="39"/>
      <c r="X408" s="39"/>
      <c r="Y408" s="39"/>
      <c r="Z408" s="39"/>
      <c r="AA408" s="39"/>
      <c r="AB408" s="39"/>
      <c r="AC408" s="39"/>
      <c r="AD408" s="39"/>
      <c r="AE408" s="39"/>
      <c r="AR408" s="240" t="s">
        <v>195</v>
      </c>
      <c r="AT408" s="240" t="s">
        <v>191</v>
      </c>
      <c r="AU408" s="240" t="s">
        <v>82</v>
      </c>
      <c r="AY408" s="18" t="s">
        <v>189</v>
      </c>
      <c r="BE408" s="241">
        <f>IF(N408="základní",J408,0)</f>
        <v>0</v>
      </c>
      <c r="BF408" s="241">
        <f>IF(N408="snížená",J408,0)</f>
        <v>0</v>
      </c>
      <c r="BG408" s="241">
        <f>IF(N408="zákl. přenesená",J408,0)</f>
        <v>0</v>
      </c>
      <c r="BH408" s="241">
        <f>IF(N408="sníž. přenesená",J408,0)</f>
        <v>0</v>
      </c>
      <c r="BI408" s="241">
        <f>IF(N408="nulová",J408,0)</f>
        <v>0</v>
      </c>
      <c r="BJ408" s="18" t="s">
        <v>80</v>
      </c>
      <c r="BK408" s="241">
        <f>ROUND(I408*H408,2)</f>
        <v>0</v>
      </c>
      <c r="BL408" s="18" t="s">
        <v>195</v>
      </c>
      <c r="BM408" s="240" t="s">
        <v>6876</v>
      </c>
    </row>
    <row r="409" s="2" customFormat="1">
      <c r="A409" s="39"/>
      <c r="B409" s="40"/>
      <c r="C409" s="41"/>
      <c r="D409" s="242" t="s">
        <v>197</v>
      </c>
      <c r="E409" s="41"/>
      <c r="F409" s="243" t="s">
        <v>6875</v>
      </c>
      <c r="G409" s="41"/>
      <c r="H409" s="41"/>
      <c r="I409" s="244"/>
      <c r="J409" s="41"/>
      <c r="K409" s="41"/>
      <c r="L409" s="45"/>
      <c r="M409" s="245"/>
      <c r="N409" s="246"/>
      <c r="O409" s="92"/>
      <c r="P409" s="92"/>
      <c r="Q409" s="92"/>
      <c r="R409" s="92"/>
      <c r="S409" s="92"/>
      <c r="T409" s="93"/>
      <c r="U409" s="39"/>
      <c r="V409" s="39"/>
      <c r="W409" s="39"/>
      <c r="X409" s="39"/>
      <c r="Y409" s="39"/>
      <c r="Z409" s="39"/>
      <c r="AA409" s="39"/>
      <c r="AB409" s="39"/>
      <c r="AC409" s="39"/>
      <c r="AD409" s="39"/>
      <c r="AE409" s="39"/>
      <c r="AT409" s="18" t="s">
        <v>197</v>
      </c>
      <c r="AU409" s="18" t="s">
        <v>82</v>
      </c>
    </row>
    <row r="410" s="2" customFormat="1">
      <c r="A410" s="39"/>
      <c r="B410" s="40"/>
      <c r="C410" s="41"/>
      <c r="D410" s="247" t="s">
        <v>198</v>
      </c>
      <c r="E410" s="41"/>
      <c r="F410" s="248" t="s">
        <v>6877</v>
      </c>
      <c r="G410" s="41"/>
      <c r="H410" s="41"/>
      <c r="I410" s="244"/>
      <c r="J410" s="41"/>
      <c r="K410" s="41"/>
      <c r="L410" s="45"/>
      <c r="M410" s="245"/>
      <c r="N410" s="246"/>
      <c r="O410" s="92"/>
      <c r="P410" s="92"/>
      <c r="Q410" s="92"/>
      <c r="R410" s="92"/>
      <c r="S410" s="92"/>
      <c r="T410" s="93"/>
      <c r="U410" s="39"/>
      <c r="V410" s="39"/>
      <c r="W410" s="39"/>
      <c r="X410" s="39"/>
      <c r="Y410" s="39"/>
      <c r="Z410" s="39"/>
      <c r="AA410" s="39"/>
      <c r="AB410" s="39"/>
      <c r="AC410" s="39"/>
      <c r="AD410" s="39"/>
      <c r="AE410" s="39"/>
      <c r="AT410" s="18" t="s">
        <v>198</v>
      </c>
      <c r="AU410" s="18" t="s">
        <v>82</v>
      </c>
    </row>
    <row r="411" s="2" customFormat="1">
      <c r="A411" s="39"/>
      <c r="B411" s="40"/>
      <c r="C411" s="41"/>
      <c r="D411" s="242" t="s">
        <v>1907</v>
      </c>
      <c r="E411" s="41"/>
      <c r="F411" s="303" t="s">
        <v>6731</v>
      </c>
      <c r="G411" s="41"/>
      <c r="H411" s="41"/>
      <c r="I411" s="244"/>
      <c r="J411" s="41"/>
      <c r="K411" s="41"/>
      <c r="L411" s="45"/>
      <c r="M411" s="245"/>
      <c r="N411" s="246"/>
      <c r="O411" s="92"/>
      <c r="P411" s="92"/>
      <c r="Q411" s="92"/>
      <c r="R411" s="92"/>
      <c r="S411" s="92"/>
      <c r="T411" s="93"/>
      <c r="U411" s="39"/>
      <c r="V411" s="39"/>
      <c r="W411" s="39"/>
      <c r="X411" s="39"/>
      <c r="Y411" s="39"/>
      <c r="Z411" s="39"/>
      <c r="AA411" s="39"/>
      <c r="AB411" s="39"/>
      <c r="AC411" s="39"/>
      <c r="AD411" s="39"/>
      <c r="AE411" s="39"/>
      <c r="AT411" s="18" t="s">
        <v>1907</v>
      </c>
      <c r="AU411" s="18" t="s">
        <v>82</v>
      </c>
    </row>
    <row r="412" s="2" customFormat="1" ht="16.5" customHeight="1">
      <c r="A412" s="39"/>
      <c r="B412" s="40"/>
      <c r="C412" s="281" t="s">
        <v>734</v>
      </c>
      <c r="D412" s="281" t="s">
        <v>273</v>
      </c>
      <c r="E412" s="282" t="s">
        <v>6878</v>
      </c>
      <c r="F412" s="283" t="s">
        <v>6879</v>
      </c>
      <c r="G412" s="284" t="s">
        <v>359</v>
      </c>
      <c r="H412" s="285">
        <v>1</v>
      </c>
      <c r="I412" s="286"/>
      <c r="J412" s="287">
        <f>ROUND(I412*H412,2)</f>
        <v>0</v>
      </c>
      <c r="K412" s="288"/>
      <c r="L412" s="289"/>
      <c r="M412" s="290" t="s">
        <v>1</v>
      </c>
      <c r="N412" s="291" t="s">
        <v>38</v>
      </c>
      <c r="O412" s="92"/>
      <c r="P412" s="238">
        <f>O412*H412</f>
        <v>0</v>
      </c>
      <c r="Q412" s="238">
        <v>0.0079000000000000008</v>
      </c>
      <c r="R412" s="238">
        <f>Q412*H412</f>
        <v>0.0079000000000000008</v>
      </c>
      <c r="S412" s="238">
        <v>0</v>
      </c>
      <c r="T412" s="239">
        <f>S412*H412</f>
        <v>0</v>
      </c>
      <c r="U412" s="39"/>
      <c r="V412" s="39"/>
      <c r="W412" s="39"/>
      <c r="X412" s="39"/>
      <c r="Y412" s="39"/>
      <c r="Z412" s="39"/>
      <c r="AA412" s="39"/>
      <c r="AB412" s="39"/>
      <c r="AC412" s="39"/>
      <c r="AD412" s="39"/>
      <c r="AE412" s="39"/>
      <c r="AR412" s="240" t="s">
        <v>247</v>
      </c>
      <c r="AT412" s="240" t="s">
        <v>273</v>
      </c>
      <c r="AU412" s="240" t="s">
        <v>82</v>
      </c>
      <c r="AY412" s="18" t="s">
        <v>189</v>
      </c>
      <c r="BE412" s="241">
        <f>IF(N412="základní",J412,0)</f>
        <v>0</v>
      </c>
      <c r="BF412" s="241">
        <f>IF(N412="snížená",J412,0)</f>
        <v>0</v>
      </c>
      <c r="BG412" s="241">
        <f>IF(N412="zákl. přenesená",J412,0)</f>
        <v>0</v>
      </c>
      <c r="BH412" s="241">
        <f>IF(N412="sníž. přenesená",J412,0)</f>
        <v>0</v>
      </c>
      <c r="BI412" s="241">
        <f>IF(N412="nulová",J412,0)</f>
        <v>0</v>
      </c>
      <c r="BJ412" s="18" t="s">
        <v>80</v>
      </c>
      <c r="BK412" s="241">
        <f>ROUND(I412*H412,2)</f>
        <v>0</v>
      </c>
      <c r="BL412" s="18" t="s">
        <v>195</v>
      </c>
      <c r="BM412" s="240" t="s">
        <v>6880</v>
      </c>
    </row>
    <row r="413" s="2" customFormat="1">
      <c r="A413" s="39"/>
      <c r="B413" s="40"/>
      <c r="C413" s="41"/>
      <c r="D413" s="242" t="s">
        <v>197</v>
      </c>
      <c r="E413" s="41"/>
      <c r="F413" s="243" t="s">
        <v>6879</v>
      </c>
      <c r="G413" s="41"/>
      <c r="H413" s="41"/>
      <c r="I413" s="244"/>
      <c r="J413" s="41"/>
      <c r="K413" s="41"/>
      <c r="L413" s="45"/>
      <c r="M413" s="245"/>
      <c r="N413" s="246"/>
      <c r="O413" s="92"/>
      <c r="P413" s="92"/>
      <c r="Q413" s="92"/>
      <c r="R413" s="92"/>
      <c r="S413" s="92"/>
      <c r="T413" s="93"/>
      <c r="U413" s="39"/>
      <c r="V413" s="39"/>
      <c r="W413" s="39"/>
      <c r="X413" s="39"/>
      <c r="Y413" s="39"/>
      <c r="Z413" s="39"/>
      <c r="AA413" s="39"/>
      <c r="AB413" s="39"/>
      <c r="AC413" s="39"/>
      <c r="AD413" s="39"/>
      <c r="AE413" s="39"/>
      <c r="AT413" s="18" t="s">
        <v>197</v>
      </c>
      <c r="AU413" s="18" t="s">
        <v>82</v>
      </c>
    </row>
    <row r="414" s="2" customFormat="1" ht="24.15" customHeight="1">
      <c r="A414" s="39"/>
      <c r="B414" s="40"/>
      <c r="C414" s="228" t="s">
        <v>740</v>
      </c>
      <c r="D414" s="228" t="s">
        <v>191</v>
      </c>
      <c r="E414" s="229" t="s">
        <v>6881</v>
      </c>
      <c r="F414" s="230" t="s">
        <v>6882</v>
      </c>
      <c r="G414" s="231" t="s">
        <v>359</v>
      </c>
      <c r="H414" s="232">
        <v>1</v>
      </c>
      <c r="I414" s="233"/>
      <c r="J414" s="234">
        <f>ROUND(I414*H414,2)</f>
        <v>0</v>
      </c>
      <c r="K414" s="235"/>
      <c r="L414" s="45"/>
      <c r="M414" s="236" t="s">
        <v>1</v>
      </c>
      <c r="N414" s="237" t="s">
        <v>38</v>
      </c>
      <c r="O414" s="92"/>
      <c r="P414" s="238">
        <f>O414*H414</f>
        <v>0</v>
      </c>
      <c r="Q414" s="238">
        <v>0.11240500000000001</v>
      </c>
      <c r="R414" s="238">
        <f>Q414*H414</f>
        <v>0.11240500000000001</v>
      </c>
      <c r="S414" s="238">
        <v>0</v>
      </c>
      <c r="T414" s="239">
        <f>S414*H414</f>
        <v>0</v>
      </c>
      <c r="U414" s="39"/>
      <c r="V414" s="39"/>
      <c r="W414" s="39"/>
      <c r="X414" s="39"/>
      <c r="Y414" s="39"/>
      <c r="Z414" s="39"/>
      <c r="AA414" s="39"/>
      <c r="AB414" s="39"/>
      <c r="AC414" s="39"/>
      <c r="AD414" s="39"/>
      <c r="AE414" s="39"/>
      <c r="AR414" s="240" t="s">
        <v>195</v>
      </c>
      <c r="AT414" s="240" t="s">
        <v>191</v>
      </c>
      <c r="AU414" s="240" t="s">
        <v>82</v>
      </c>
      <c r="AY414" s="18" t="s">
        <v>189</v>
      </c>
      <c r="BE414" s="241">
        <f>IF(N414="základní",J414,0)</f>
        <v>0</v>
      </c>
      <c r="BF414" s="241">
        <f>IF(N414="snížená",J414,0)</f>
        <v>0</v>
      </c>
      <c r="BG414" s="241">
        <f>IF(N414="zákl. přenesená",J414,0)</f>
        <v>0</v>
      </c>
      <c r="BH414" s="241">
        <f>IF(N414="sníž. přenesená",J414,0)</f>
        <v>0</v>
      </c>
      <c r="BI414" s="241">
        <f>IF(N414="nulová",J414,0)</f>
        <v>0</v>
      </c>
      <c r="BJ414" s="18" t="s">
        <v>80</v>
      </c>
      <c r="BK414" s="241">
        <f>ROUND(I414*H414,2)</f>
        <v>0</v>
      </c>
      <c r="BL414" s="18" t="s">
        <v>195</v>
      </c>
      <c r="BM414" s="240" t="s">
        <v>6883</v>
      </c>
    </row>
    <row r="415" s="2" customFormat="1">
      <c r="A415" s="39"/>
      <c r="B415" s="40"/>
      <c r="C415" s="41"/>
      <c r="D415" s="242" t="s">
        <v>197</v>
      </c>
      <c r="E415" s="41"/>
      <c r="F415" s="243" t="s">
        <v>6882</v>
      </c>
      <c r="G415" s="41"/>
      <c r="H415" s="41"/>
      <c r="I415" s="244"/>
      <c r="J415" s="41"/>
      <c r="K415" s="41"/>
      <c r="L415" s="45"/>
      <c r="M415" s="245"/>
      <c r="N415" s="246"/>
      <c r="O415" s="92"/>
      <c r="P415" s="92"/>
      <c r="Q415" s="92"/>
      <c r="R415" s="92"/>
      <c r="S415" s="92"/>
      <c r="T415" s="93"/>
      <c r="U415" s="39"/>
      <c r="V415" s="39"/>
      <c r="W415" s="39"/>
      <c r="X415" s="39"/>
      <c r="Y415" s="39"/>
      <c r="Z415" s="39"/>
      <c r="AA415" s="39"/>
      <c r="AB415" s="39"/>
      <c r="AC415" s="39"/>
      <c r="AD415" s="39"/>
      <c r="AE415" s="39"/>
      <c r="AT415" s="18" t="s">
        <v>197</v>
      </c>
      <c r="AU415" s="18" t="s">
        <v>82</v>
      </c>
    </row>
    <row r="416" s="2" customFormat="1">
      <c r="A416" s="39"/>
      <c r="B416" s="40"/>
      <c r="C416" s="41"/>
      <c r="D416" s="247" t="s">
        <v>198</v>
      </c>
      <c r="E416" s="41"/>
      <c r="F416" s="248" t="s">
        <v>6884</v>
      </c>
      <c r="G416" s="41"/>
      <c r="H416" s="41"/>
      <c r="I416" s="244"/>
      <c r="J416" s="41"/>
      <c r="K416" s="41"/>
      <c r="L416" s="45"/>
      <c r="M416" s="245"/>
      <c r="N416" s="246"/>
      <c r="O416" s="92"/>
      <c r="P416" s="92"/>
      <c r="Q416" s="92"/>
      <c r="R416" s="92"/>
      <c r="S416" s="92"/>
      <c r="T416" s="93"/>
      <c r="U416" s="39"/>
      <c r="V416" s="39"/>
      <c r="W416" s="39"/>
      <c r="X416" s="39"/>
      <c r="Y416" s="39"/>
      <c r="Z416" s="39"/>
      <c r="AA416" s="39"/>
      <c r="AB416" s="39"/>
      <c r="AC416" s="39"/>
      <c r="AD416" s="39"/>
      <c r="AE416" s="39"/>
      <c r="AT416" s="18" t="s">
        <v>198</v>
      </c>
      <c r="AU416" s="18" t="s">
        <v>82</v>
      </c>
    </row>
    <row r="417" s="2" customFormat="1">
      <c r="A417" s="39"/>
      <c r="B417" s="40"/>
      <c r="C417" s="41"/>
      <c r="D417" s="242" t="s">
        <v>1907</v>
      </c>
      <c r="E417" s="41"/>
      <c r="F417" s="303" t="s">
        <v>6731</v>
      </c>
      <c r="G417" s="41"/>
      <c r="H417" s="41"/>
      <c r="I417" s="244"/>
      <c r="J417" s="41"/>
      <c r="K417" s="41"/>
      <c r="L417" s="45"/>
      <c r="M417" s="245"/>
      <c r="N417" s="246"/>
      <c r="O417" s="92"/>
      <c r="P417" s="92"/>
      <c r="Q417" s="92"/>
      <c r="R417" s="92"/>
      <c r="S417" s="92"/>
      <c r="T417" s="93"/>
      <c r="U417" s="39"/>
      <c r="V417" s="39"/>
      <c r="W417" s="39"/>
      <c r="X417" s="39"/>
      <c r="Y417" s="39"/>
      <c r="Z417" s="39"/>
      <c r="AA417" s="39"/>
      <c r="AB417" s="39"/>
      <c r="AC417" s="39"/>
      <c r="AD417" s="39"/>
      <c r="AE417" s="39"/>
      <c r="AT417" s="18" t="s">
        <v>1907</v>
      </c>
      <c r="AU417" s="18" t="s">
        <v>82</v>
      </c>
    </row>
    <row r="418" s="2" customFormat="1" ht="21.75" customHeight="1">
      <c r="A418" s="39"/>
      <c r="B418" s="40"/>
      <c r="C418" s="281" t="s">
        <v>749</v>
      </c>
      <c r="D418" s="281" t="s">
        <v>273</v>
      </c>
      <c r="E418" s="282" t="s">
        <v>6885</v>
      </c>
      <c r="F418" s="283" t="s">
        <v>6886</v>
      </c>
      <c r="G418" s="284" t="s">
        <v>359</v>
      </c>
      <c r="H418" s="285">
        <v>1</v>
      </c>
      <c r="I418" s="286"/>
      <c r="J418" s="287">
        <f>ROUND(I418*H418,2)</f>
        <v>0</v>
      </c>
      <c r="K418" s="288"/>
      <c r="L418" s="289"/>
      <c r="M418" s="290" t="s">
        <v>1</v>
      </c>
      <c r="N418" s="291" t="s">
        <v>38</v>
      </c>
      <c r="O418" s="92"/>
      <c r="P418" s="238">
        <f>O418*H418</f>
        <v>0</v>
      </c>
      <c r="Q418" s="238">
        <v>0.0061000000000000004</v>
      </c>
      <c r="R418" s="238">
        <f>Q418*H418</f>
        <v>0.0061000000000000004</v>
      </c>
      <c r="S418" s="238">
        <v>0</v>
      </c>
      <c r="T418" s="239">
        <f>S418*H418</f>
        <v>0</v>
      </c>
      <c r="U418" s="39"/>
      <c r="V418" s="39"/>
      <c r="W418" s="39"/>
      <c r="X418" s="39"/>
      <c r="Y418" s="39"/>
      <c r="Z418" s="39"/>
      <c r="AA418" s="39"/>
      <c r="AB418" s="39"/>
      <c r="AC418" s="39"/>
      <c r="AD418" s="39"/>
      <c r="AE418" s="39"/>
      <c r="AR418" s="240" t="s">
        <v>247</v>
      </c>
      <c r="AT418" s="240" t="s">
        <v>273</v>
      </c>
      <c r="AU418" s="240" t="s">
        <v>82</v>
      </c>
      <c r="AY418" s="18" t="s">
        <v>189</v>
      </c>
      <c r="BE418" s="241">
        <f>IF(N418="základní",J418,0)</f>
        <v>0</v>
      </c>
      <c r="BF418" s="241">
        <f>IF(N418="snížená",J418,0)</f>
        <v>0</v>
      </c>
      <c r="BG418" s="241">
        <f>IF(N418="zákl. přenesená",J418,0)</f>
        <v>0</v>
      </c>
      <c r="BH418" s="241">
        <f>IF(N418="sníž. přenesená",J418,0)</f>
        <v>0</v>
      </c>
      <c r="BI418" s="241">
        <f>IF(N418="nulová",J418,0)</f>
        <v>0</v>
      </c>
      <c r="BJ418" s="18" t="s">
        <v>80</v>
      </c>
      <c r="BK418" s="241">
        <f>ROUND(I418*H418,2)</f>
        <v>0</v>
      </c>
      <c r="BL418" s="18" t="s">
        <v>195</v>
      </c>
      <c r="BM418" s="240" t="s">
        <v>6887</v>
      </c>
    </row>
    <row r="419" s="2" customFormat="1">
      <c r="A419" s="39"/>
      <c r="B419" s="40"/>
      <c r="C419" s="41"/>
      <c r="D419" s="242" t="s">
        <v>197</v>
      </c>
      <c r="E419" s="41"/>
      <c r="F419" s="243" t="s">
        <v>6886</v>
      </c>
      <c r="G419" s="41"/>
      <c r="H419" s="41"/>
      <c r="I419" s="244"/>
      <c r="J419" s="41"/>
      <c r="K419" s="41"/>
      <c r="L419" s="45"/>
      <c r="M419" s="245"/>
      <c r="N419" s="246"/>
      <c r="O419" s="92"/>
      <c r="P419" s="92"/>
      <c r="Q419" s="92"/>
      <c r="R419" s="92"/>
      <c r="S419" s="92"/>
      <c r="T419" s="93"/>
      <c r="U419" s="39"/>
      <c r="V419" s="39"/>
      <c r="W419" s="39"/>
      <c r="X419" s="39"/>
      <c r="Y419" s="39"/>
      <c r="Z419" s="39"/>
      <c r="AA419" s="39"/>
      <c r="AB419" s="39"/>
      <c r="AC419" s="39"/>
      <c r="AD419" s="39"/>
      <c r="AE419" s="39"/>
      <c r="AT419" s="18" t="s">
        <v>197</v>
      </c>
      <c r="AU419" s="18" t="s">
        <v>82</v>
      </c>
    </row>
    <row r="420" s="2" customFormat="1" ht="16.5" customHeight="1">
      <c r="A420" s="39"/>
      <c r="B420" s="40"/>
      <c r="C420" s="281" t="s">
        <v>753</v>
      </c>
      <c r="D420" s="281" t="s">
        <v>273</v>
      </c>
      <c r="E420" s="282" t="s">
        <v>6888</v>
      </c>
      <c r="F420" s="283" t="s">
        <v>6889</v>
      </c>
      <c r="G420" s="284" t="s">
        <v>359</v>
      </c>
      <c r="H420" s="285">
        <v>1</v>
      </c>
      <c r="I420" s="286"/>
      <c r="J420" s="287">
        <f>ROUND(I420*H420,2)</f>
        <v>0</v>
      </c>
      <c r="K420" s="288"/>
      <c r="L420" s="289"/>
      <c r="M420" s="290" t="s">
        <v>1</v>
      </c>
      <c r="N420" s="291" t="s">
        <v>38</v>
      </c>
      <c r="O420" s="92"/>
      <c r="P420" s="238">
        <f>O420*H420</f>
        <v>0</v>
      </c>
      <c r="Q420" s="238">
        <v>0.0030000000000000001</v>
      </c>
      <c r="R420" s="238">
        <f>Q420*H420</f>
        <v>0.0030000000000000001</v>
      </c>
      <c r="S420" s="238">
        <v>0</v>
      </c>
      <c r="T420" s="239">
        <f>S420*H420</f>
        <v>0</v>
      </c>
      <c r="U420" s="39"/>
      <c r="V420" s="39"/>
      <c r="W420" s="39"/>
      <c r="X420" s="39"/>
      <c r="Y420" s="39"/>
      <c r="Z420" s="39"/>
      <c r="AA420" s="39"/>
      <c r="AB420" s="39"/>
      <c r="AC420" s="39"/>
      <c r="AD420" s="39"/>
      <c r="AE420" s="39"/>
      <c r="AR420" s="240" t="s">
        <v>247</v>
      </c>
      <c r="AT420" s="240" t="s">
        <v>273</v>
      </c>
      <c r="AU420" s="240" t="s">
        <v>82</v>
      </c>
      <c r="AY420" s="18" t="s">
        <v>189</v>
      </c>
      <c r="BE420" s="241">
        <f>IF(N420="základní",J420,0)</f>
        <v>0</v>
      </c>
      <c r="BF420" s="241">
        <f>IF(N420="snížená",J420,0)</f>
        <v>0</v>
      </c>
      <c r="BG420" s="241">
        <f>IF(N420="zákl. přenesená",J420,0)</f>
        <v>0</v>
      </c>
      <c r="BH420" s="241">
        <f>IF(N420="sníž. přenesená",J420,0)</f>
        <v>0</v>
      </c>
      <c r="BI420" s="241">
        <f>IF(N420="nulová",J420,0)</f>
        <v>0</v>
      </c>
      <c r="BJ420" s="18" t="s">
        <v>80</v>
      </c>
      <c r="BK420" s="241">
        <f>ROUND(I420*H420,2)</f>
        <v>0</v>
      </c>
      <c r="BL420" s="18" t="s">
        <v>195</v>
      </c>
      <c r="BM420" s="240" t="s">
        <v>6890</v>
      </c>
    </row>
    <row r="421" s="2" customFormat="1">
      <c r="A421" s="39"/>
      <c r="B421" s="40"/>
      <c r="C421" s="41"/>
      <c r="D421" s="242" t="s">
        <v>197</v>
      </c>
      <c r="E421" s="41"/>
      <c r="F421" s="243" t="s">
        <v>6889</v>
      </c>
      <c r="G421" s="41"/>
      <c r="H421" s="41"/>
      <c r="I421" s="244"/>
      <c r="J421" s="41"/>
      <c r="K421" s="41"/>
      <c r="L421" s="45"/>
      <c r="M421" s="245"/>
      <c r="N421" s="246"/>
      <c r="O421" s="92"/>
      <c r="P421" s="92"/>
      <c r="Q421" s="92"/>
      <c r="R421" s="92"/>
      <c r="S421" s="92"/>
      <c r="T421" s="93"/>
      <c r="U421" s="39"/>
      <c r="V421" s="39"/>
      <c r="W421" s="39"/>
      <c r="X421" s="39"/>
      <c r="Y421" s="39"/>
      <c r="Z421" s="39"/>
      <c r="AA421" s="39"/>
      <c r="AB421" s="39"/>
      <c r="AC421" s="39"/>
      <c r="AD421" s="39"/>
      <c r="AE421" s="39"/>
      <c r="AT421" s="18" t="s">
        <v>197</v>
      </c>
      <c r="AU421" s="18" t="s">
        <v>82</v>
      </c>
    </row>
    <row r="422" s="2" customFormat="1" ht="16.5" customHeight="1">
      <c r="A422" s="39"/>
      <c r="B422" s="40"/>
      <c r="C422" s="281" t="s">
        <v>764</v>
      </c>
      <c r="D422" s="281" t="s">
        <v>273</v>
      </c>
      <c r="E422" s="282" t="s">
        <v>6891</v>
      </c>
      <c r="F422" s="283" t="s">
        <v>6892</v>
      </c>
      <c r="G422" s="284" t="s">
        <v>359</v>
      </c>
      <c r="H422" s="285">
        <v>1</v>
      </c>
      <c r="I422" s="286"/>
      <c r="J422" s="287">
        <f>ROUND(I422*H422,2)</f>
        <v>0</v>
      </c>
      <c r="K422" s="288"/>
      <c r="L422" s="289"/>
      <c r="M422" s="290" t="s">
        <v>1</v>
      </c>
      <c r="N422" s="291" t="s">
        <v>38</v>
      </c>
      <c r="O422" s="92"/>
      <c r="P422" s="238">
        <f>O422*H422</f>
        <v>0</v>
      </c>
      <c r="Q422" s="238">
        <v>0.00010000000000000001</v>
      </c>
      <c r="R422" s="238">
        <f>Q422*H422</f>
        <v>0.00010000000000000001</v>
      </c>
      <c r="S422" s="238">
        <v>0</v>
      </c>
      <c r="T422" s="239">
        <f>S422*H422</f>
        <v>0</v>
      </c>
      <c r="U422" s="39"/>
      <c r="V422" s="39"/>
      <c r="W422" s="39"/>
      <c r="X422" s="39"/>
      <c r="Y422" s="39"/>
      <c r="Z422" s="39"/>
      <c r="AA422" s="39"/>
      <c r="AB422" s="39"/>
      <c r="AC422" s="39"/>
      <c r="AD422" s="39"/>
      <c r="AE422" s="39"/>
      <c r="AR422" s="240" t="s">
        <v>247</v>
      </c>
      <c r="AT422" s="240" t="s">
        <v>273</v>
      </c>
      <c r="AU422" s="240" t="s">
        <v>82</v>
      </c>
      <c r="AY422" s="18" t="s">
        <v>189</v>
      </c>
      <c r="BE422" s="241">
        <f>IF(N422="základní",J422,0)</f>
        <v>0</v>
      </c>
      <c r="BF422" s="241">
        <f>IF(N422="snížená",J422,0)</f>
        <v>0</v>
      </c>
      <c r="BG422" s="241">
        <f>IF(N422="zákl. přenesená",J422,0)</f>
        <v>0</v>
      </c>
      <c r="BH422" s="241">
        <f>IF(N422="sníž. přenesená",J422,0)</f>
        <v>0</v>
      </c>
      <c r="BI422" s="241">
        <f>IF(N422="nulová",J422,0)</f>
        <v>0</v>
      </c>
      <c r="BJ422" s="18" t="s">
        <v>80</v>
      </c>
      <c r="BK422" s="241">
        <f>ROUND(I422*H422,2)</f>
        <v>0</v>
      </c>
      <c r="BL422" s="18" t="s">
        <v>195</v>
      </c>
      <c r="BM422" s="240" t="s">
        <v>6893</v>
      </c>
    </row>
    <row r="423" s="2" customFormat="1">
      <c r="A423" s="39"/>
      <c r="B423" s="40"/>
      <c r="C423" s="41"/>
      <c r="D423" s="242" t="s">
        <v>197</v>
      </c>
      <c r="E423" s="41"/>
      <c r="F423" s="243" t="s">
        <v>6892</v>
      </c>
      <c r="G423" s="41"/>
      <c r="H423" s="41"/>
      <c r="I423" s="244"/>
      <c r="J423" s="41"/>
      <c r="K423" s="41"/>
      <c r="L423" s="45"/>
      <c r="M423" s="245"/>
      <c r="N423" s="246"/>
      <c r="O423" s="92"/>
      <c r="P423" s="92"/>
      <c r="Q423" s="92"/>
      <c r="R423" s="92"/>
      <c r="S423" s="92"/>
      <c r="T423" s="93"/>
      <c r="U423" s="39"/>
      <c r="V423" s="39"/>
      <c r="W423" s="39"/>
      <c r="X423" s="39"/>
      <c r="Y423" s="39"/>
      <c r="Z423" s="39"/>
      <c r="AA423" s="39"/>
      <c r="AB423" s="39"/>
      <c r="AC423" s="39"/>
      <c r="AD423" s="39"/>
      <c r="AE423" s="39"/>
      <c r="AT423" s="18" t="s">
        <v>197</v>
      </c>
      <c r="AU423" s="18" t="s">
        <v>82</v>
      </c>
    </row>
    <row r="424" s="2" customFormat="1" ht="21.75" customHeight="1">
      <c r="A424" s="39"/>
      <c r="B424" s="40"/>
      <c r="C424" s="281" t="s">
        <v>770</v>
      </c>
      <c r="D424" s="281" t="s">
        <v>273</v>
      </c>
      <c r="E424" s="282" t="s">
        <v>6894</v>
      </c>
      <c r="F424" s="283" t="s">
        <v>6895</v>
      </c>
      <c r="G424" s="284" t="s">
        <v>359</v>
      </c>
      <c r="H424" s="285">
        <v>1</v>
      </c>
      <c r="I424" s="286"/>
      <c r="J424" s="287">
        <f>ROUND(I424*H424,2)</f>
        <v>0</v>
      </c>
      <c r="K424" s="288"/>
      <c r="L424" s="289"/>
      <c r="M424" s="290" t="s">
        <v>1</v>
      </c>
      <c r="N424" s="291" t="s">
        <v>38</v>
      </c>
      <c r="O424" s="92"/>
      <c r="P424" s="238">
        <f>O424*H424</f>
        <v>0</v>
      </c>
      <c r="Q424" s="238">
        <v>0.00035</v>
      </c>
      <c r="R424" s="238">
        <f>Q424*H424</f>
        <v>0.00035</v>
      </c>
      <c r="S424" s="238">
        <v>0</v>
      </c>
      <c r="T424" s="239">
        <f>S424*H424</f>
        <v>0</v>
      </c>
      <c r="U424" s="39"/>
      <c r="V424" s="39"/>
      <c r="W424" s="39"/>
      <c r="X424" s="39"/>
      <c r="Y424" s="39"/>
      <c r="Z424" s="39"/>
      <c r="AA424" s="39"/>
      <c r="AB424" s="39"/>
      <c r="AC424" s="39"/>
      <c r="AD424" s="39"/>
      <c r="AE424" s="39"/>
      <c r="AR424" s="240" t="s">
        <v>247</v>
      </c>
      <c r="AT424" s="240" t="s">
        <v>273</v>
      </c>
      <c r="AU424" s="240" t="s">
        <v>82</v>
      </c>
      <c r="AY424" s="18" t="s">
        <v>189</v>
      </c>
      <c r="BE424" s="241">
        <f>IF(N424="základní",J424,0)</f>
        <v>0</v>
      </c>
      <c r="BF424" s="241">
        <f>IF(N424="snížená",J424,0)</f>
        <v>0</v>
      </c>
      <c r="BG424" s="241">
        <f>IF(N424="zákl. přenesená",J424,0)</f>
        <v>0</v>
      </c>
      <c r="BH424" s="241">
        <f>IF(N424="sníž. přenesená",J424,0)</f>
        <v>0</v>
      </c>
      <c r="BI424" s="241">
        <f>IF(N424="nulová",J424,0)</f>
        <v>0</v>
      </c>
      <c r="BJ424" s="18" t="s">
        <v>80</v>
      </c>
      <c r="BK424" s="241">
        <f>ROUND(I424*H424,2)</f>
        <v>0</v>
      </c>
      <c r="BL424" s="18" t="s">
        <v>195</v>
      </c>
      <c r="BM424" s="240" t="s">
        <v>6896</v>
      </c>
    </row>
    <row r="425" s="2" customFormat="1">
      <c r="A425" s="39"/>
      <c r="B425" s="40"/>
      <c r="C425" s="41"/>
      <c r="D425" s="242" t="s">
        <v>197</v>
      </c>
      <c r="E425" s="41"/>
      <c r="F425" s="243" t="s">
        <v>6895</v>
      </c>
      <c r="G425" s="41"/>
      <c r="H425" s="41"/>
      <c r="I425" s="244"/>
      <c r="J425" s="41"/>
      <c r="K425" s="41"/>
      <c r="L425" s="45"/>
      <c r="M425" s="245"/>
      <c r="N425" s="246"/>
      <c r="O425" s="92"/>
      <c r="P425" s="92"/>
      <c r="Q425" s="92"/>
      <c r="R425" s="92"/>
      <c r="S425" s="92"/>
      <c r="T425" s="93"/>
      <c r="U425" s="39"/>
      <c r="V425" s="39"/>
      <c r="W425" s="39"/>
      <c r="X425" s="39"/>
      <c r="Y425" s="39"/>
      <c r="Z425" s="39"/>
      <c r="AA425" s="39"/>
      <c r="AB425" s="39"/>
      <c r="AC425" s="39"/>
      <c r="AD425" s="39"/>
      <c r="AE425" s="39"/>
      <c r="AT425" s="18" t="s">
        <v>197</v>
      </c>
      <c r="AU425" s="18" t="s">
        <v>82</v>
      </c>
    </row>
    <row r="426" s="2" customFormat="1" ht="24.15" customHeight="1">
      <c r="A426" s="39"/>
      <c r="B426" s="40"/>
      <c r="C426" s="228" t="s">
        <v>774</v>
      </c>
      <c r="D426" s="228" t="s">
        <v>191</v>
      </c>
      <c r="E426" s="229" t="s">
        <v>6897</v>
      </c>
      <c r="F426" s="230" t="s">
        <v>6898</v>
      </c>
      <c r="G426" s="231" t="s">
        <v>466</v>
      </c>
      <c r="H426" s="232">
        <v>5</v>
      </c>
      <c r="I426" s="233"/>
      <c r="J426" s="234">
        <f>ROUND(I426*H426,2)</f>
        <v>0</v>
      </c>
      <c r="K426" s="235"/>
      <c r="L426" s="45"/>
      <c r="M426" s="236" t="s">
        <v>1</v>
      </c>
      <c r="N426" s="237" t="s">
        <v>38</v>
      </c>
      <c r="O426" s="92"/>
      <c r="P426" s="238">
        <f>O426*H426</f>
        <v>0</v>
      </c>
      <c r="Q426" s="238">
        <v>0.00014999999999999999</v>
      </c>
      <c r="R426" s="238">
        <f>Q426*H426</f>
        <v>0.00074999999999999991</v>
      </c>
      <c r="S426" s="238">
        <v>0</v>
      </c>
      <c r="T426" s="239">
        <f>S426*H426</f>
        <v>0</v>
      </c>
      <c r="U426" s="39"/>
      <c r="V426" s="39"/>
      <c r="W426" s="39"/>
      <c r="X426" s="39"/>
      <c r="Y426" s="39"/>
      <c r="Z426" s="39"/>
      <c r="AA426" s="39"/>
      <c r="AB426" s="39"/>
      <c r="AC426" s="39"/>
      <c r="AD426" s="39"/>
      <c r="AE426" s="39"/>
      <c r="AR426" s="240" t="s">
        <v>195</v>
      </c>
      <c r="AT426" s="240" t="s">
        <v>191</v>
      </c>
      <c r="AU426" s="240" t="s">
        <v>82</v>
      </c>
      <c r="AY426" s="18" t="s">
        <v>189</v>
      </c>
      <c r="BE426" s="241">
        <f>IF(N426="základní",J426,0)</f>
        <v>0</v>
      </c>
      <c r="BF426" s="241">
        <f>IF(N426="snížená",J426,0)</f>
        <v>0</v>
      </c>
      <c r="BG426" s="241">
        <f>IF(N426="zákl. přenesená",J426,0)</f>
        <v>0</v>
      </c>
      <c r="BH426" s="241">
        <f>IF(N426="sníž. přenesená",J426,0)</f>
        <v>0</v>
      </c>
      <c r="BI426" s="241">
        <f>IF(N426="nulová",J426,0)</f>
        <v>0</v>
      </c>
      <c r="BJ426" s="18" t="s">
        <v>80</v>
      </c>
      <c r="BK426" s="241">
        <f>ROUND(I426*H426,2)</f>
        <v>0</v>
      </c>
      <c r="BL426" s="18" t="s">
        <v>195</v>
      </c>
      <c r="BM426" s="240" t="s">
        <v>6899</v>
      </c>
    </row>
    <row r="427" s="2" customFormat="1">
      <c r="A427" s="39"/>
      <c r="B427" s="40"/>
      <c r="C427" s="41"/>
      <c r="D427" s="242" t="s">
        <v>197</v>
      </c>
      <c r="E427" s="41"/>
      <c r="F427" s="243" t="s">
        <v>6898</v>
      </c>
      <c r="G427" s="41"/>
      <c r="H427" s="41"/>
      <c r="I427" s="244"/>
      <c r="J427" s="41"/>
      <c r="K427" s="41"/>
      <c r="L427" s="45"/>
      <c r="M427" s="245"/>
      <c r="N427" s="246"/>
      <c r="O427" s="92"/>
      <c r="P427" s="92"/>
      <c r="Q427" s="92"/>
      <c r="R427" s="92"/>
      <c r="S427" s="92"/>
      <c r="T427" s="93"/>
      <c r="U427" s="39"/>
      <c r="V427" s="39"/>
      <c r="W427" s="39"/>
      <c r="X427" s="39"/>
      <c r="Y427" s="39"/>
      <c r="Z427" s="39"/>
      <c r="AA427" s="39"/>
      <c r="AB427" s="39"/>
      <c r="AC427" s="39"/>
      <c r="AD427" s="39"/>
      <c r="AE427" s="39"/>
      <c r="AT427" s="18" t="s">
        <v>197</v>
      </c>
      <c r="AU427" s="18" t="s">
        <v>82</v>
      </c>
    </row>
    <row r="428" s="2" customFormat="1">
      <c r="A428" s="39"/>
      <c r="B428" s="40"/>
      <c r="C428" s="41"/>
      <c r="D428" s="247" t="s">
        <v>198</v>
      </c>
      <c r="E428" s="41"/>
      <c r="F428" s="248" t="s">
        <v>6900</v>
      </c>
      <c r="G428" s="41"/>
      <c r="H428" s="41"/>
      <c r="I428" s="244"/>
      <c r="J428" s="41"/>
      <c r="K428" s="41"/>
      <c r="L428" s="45"/>
      <c r="M428" s="245"/>
      <c r="N428" s="246"/>
      <c r="O428" s="92"/>
      <c r="P428" s="92"/>
      <c r="Q428" s="92"/>
      <c r="R428" s="92"/>
      <c r="S428" s="92"/>
      <c r="T428" s="93"/>
      <c r="U428" s="39"/>
      <c r="V428" s="39"/>
      <c r="W428" s="39"/>
      <c r="X428" s="39"/>
      <c r="Y428" s="39"/>
      <c r="Z428" s="39"/>
      <c r="AA428" s="39"/>
      <c r="AB428" s="39"/>
      <c r="AC428" s="39"/>
      <c r="AD428" s="39"/>
      <c r="AE428" s="39"/>
      <c r="AT428" s="18" t="s">
        <v>198</v>
      </c>
      <c r="AU428" s="18" t="s">
        <v>82</v>
      </c>
    </row>
    <row r="429" s="2" customFormat="1">
      <c r="A429" s="39"/>
      <c r="B429" s="40"/>
      <c r="C429" s="41"/>
      <c r="D429" s="242" t="s">
        <v>1907</v>
      </c>
      <c r="E429" s="41"/>
      <c r="F429" s="303" t="s">
        <v>6731</v>
      </c>
      <c r="G429" s="41"/>
      <c r="H429" s="41"/>
      <c r="I429" s="244"/>
      <c r="J429" s="41"/>
      <c r="K429" s="41"/>
      <c r="L429" s="45"/>
      <c r="M429" s="245"/>
      <c r="N429" s="246"/>
      <c r="O429" s="92"/>
      <c r="P429" s="92"/>
      <c r="Q429" s="92"/>
      <c r="R429" s="92"/>
      <c r="S429" s="92"/>
      <c r="T429" s="93"/>
      <c r="U429" s="39"/>
      <c r="V429" s="39"/>
      <c r="W429" s="39"/>
      <c r="X429" s="39"/>
      <c r="Y429" s="39"/>
      <c r="Z429" s="39"/>
      <c r="AA429" s="39"/>
      <c r="AB429" s="39"/>
      <c r="AC429" s="39"/>
      <c r="AD429" s="39"/>
      <c r="AE429" s="39"/>
      <c r="AT429" s="18" t="s">
        <v>1907</v>
      </c>
      <c r="AU429" s="18" t="s">
        <v>82</v>
      </c>
    </row>
    <row r="430" s="14" customFormat="1">
      <c r="A430" s="14"/>
      <c r="B430" s="259"/>
      <c r="C430" s="260"/>
      <c r="D430" s="242" t="s">
        <v>200</v>
      </c>
      <c r="E430" s="261" t="s">
        <v>1</v>
      </c>
      <c r="F430" s="262" t="s">
        <v>6901</v>
      </c>
      <c r="G430" s="260"/>
      <c r="H430" s="263">
        <v>5</v>
      </c>
      <c r="I430" s="264"/>
      <c r="J430" s="260"/>
      <c r="K430" s="260"/>
      <c r="L430" s="265"/>
      <c r="M430" s="266"/>
      <c r="N430" s="267"/>
      <c r="O430" s="267"/>
      <c r="P430" s="267"/>
      <c r="Q430" s="267"/>
      <c r="R430" s="267"/>
      <c r="S430" s="267"/>
      <c r="T430" s="268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T430" s="269" t="s">
        <v>200</v>
      </c>
      <c r="AU430" s="269" t="s">
        <v>82</v>
      </c>
      <c r="AV430" s="14" t="s">
        <v>82</v>
      </c>
      <c r="AW430" s="14" t="s">
        <v>30</v>
      </c>
      <c r="AX430" s="14" t="s">
        <v>80</v>
      </c>
      <c r="AY430" s="269" t="s">
        <v>189</v>
      </c>
    </row>
    <row r="431" s="2" customFormat="1" ht="24.15" customHeight="1">
      <c r="A431" s="39"/>
      <c r="B431" s="40"/>
      <c r="C431" s="228" t="s">
        <v>797</v>
      </c>
      <c r="D431" s="228" t="s">
        <v>191</v>
      </c>
      <c r="E431" s="229" t="s">
        <v>6902</v>
      </c>
      <c r="F431" s="230" t="s">
        <v>6903</v>
      </c>
      <c r="G431" s="231" t="s">
        <v>301</v>
      </c>
      <c r="H431" s="232">
        <v>1</v>
      </c>
      <c r="I431" s="233"/>
      <c r="J431" s="234">
        <f>ROUND(I431*H431,2)</f>
        <v>0</v>
      </c>
      <c r="K431" s="235"/>
      <c r="L431" s="45"/>
      <c r="M431" s="236" t="s">
        <v>1</v>
      </c>
      <c r="N431" s="237" t="s">
        <v>38</v>
      </c>
      <c r="O431" s="92"/>
      <c r="P431" s="238">
        <f>O431*H431</f>
        <v>0</v>
      </c>
      <c r="Q431" s="238">
        <v>0.0016000000000000001</v>
      </c>
      <c r="R431" s="238">
        <f>Q431*H431</f>
        <v>0.0016000000000000001</v>
      </c>
      <c r="S431" s="238">
        <v>0</v>
      </c>
      <c r="T431" s="239">
        <f>S431*H431</f>
        <v>0</v>
      </c>
      <c r="U431" s="39"/>
      <c r="V431" s="39"/>
      <c r="W431" s="39"/>
      <c r="X431" s="39"/>
      <c r="Y431" s="39"/>
      <c r="Z431" s="39"/>
      <c r="AA431" s="39"/>
      <c r="AB431" s="39"/>
      <c r="AC431" s="39"/>
      <c r="AD431" s="39"/>
      <c r="AE431" s="39"/>
      <c r="AR431" s="240" t="s">
        <v>195</v>
      </c>
      <c r="AT431" s="240" t="s">
        <v>191</v>
      </c>
      <c r="AU431" s="240" t="s">
        <v>82</v>
      </c>
      <c r="AY431" s="18" t="s">
        <v>189</v>
      </c>
      <c r="BE431" s="241">
        <f>IF(N431="základní",J431,0)</f>
        <v>0</v>
      </c>
      <c r="BF431" s="241">
        <f>IF(N431="snížená",J431,0)</f>
        <v>0</v>
      </c>
      <c r="BG431" s="241">
        <f>IF(N431="zákl. přenesená",J431,0)</f>
        <v>0</v>
      </c>
      <c r="BH431" s="241">
        <f>IF(N431="sníž. přenesená",J431,0)</f>
        <v>0</v>
      </c>
      <c r="BI431" s="241">
        <f>IF(N431="nulová",J431,0)</f>
        <v>0</v>
      </c>
      <c r="BJ431" s="18" t="s">
        <v>80</v>
      </c>
      <c r="BK431" s="241">
        <f>ROUND(I431*H431,2)</f>
        <v>0</v>
      </c>
      <c r="BL431" s="18" t="s">
        <v>195</v>
      </c>
      <c r="BM431" s="240" t="s">
        <v>6904</v>
      </c>
    </row>
    <row r="432" s="2" customFormat="1">
      <c r="A432" s="39"/>
      <c r="B432" s="40"/>
      <c r="C432" s="41"/>
      <c r="D432" s="242" t="s">
        <v>197</v>
      </c>
      <c r="E432" s="41"/>
      <c r="F432" s="243" t="s">
        <v>6903</v>
      </c>
      <c r="G432" s="41"/>
      <c r="H432" s="41"/>
      <c r="I432" s="244"/>
      <c r="J432" s="41"/>
      <c r="K432" s="41"/>
      <c r="L432" s="45"/>
      <c r="M432" s="245"/>
      <c r="N432" s="246"/>
      <c r="O432" s="92"/>
      <c r="P432" s="92"/>
      <c r="Q432" s="92"/>
      <c r="R432" s="92"/>
      <c r="S432" s="92"/>
      <c r="T432" s="93"/>
      <c r="U432" s="39"/>
      <c r="V432" s="39"/>
      <c r="W432" s="39"/>
      <c r="X432" s="39"/>
      <c r="Y432" s="39"/>
      <c r="Z432" s="39"/>
      <c r="AA432" s="39"/>
      <c r="AB432" s="39"/>
      <c r="AC432" s="39"/>
      <c r="AD432" s="39"/>
      <c r="AE432" s="39"/>
      <c r="AT432" s="18" t="s">
        <v>197</v>
      </c>
      <c r="AU432" s="18" t="s">
        <v>82</v>
      </c>
    </row>
    <row r="433" s="2" customFormat="1">
      <c r="A433" s="39"/>
      <c r="B433" s="40"/>
      <c r="C433" s="41"/>
      <c r="D433" s="247" t="s">
        <v>198</v>
      </c>
      <c r="E433" s="41"/>
      <c r="F433" s="248" t="s">
        <v>6905</v>
      </c>
      <c r="G433" s="41"/>
      <c r="H433" s="41"/>
      <c r="I433" s="244"/>
      <c r="J433" s="41"/>
      <c r="K433" s="41"/>
      <c r="L433" s="45"/>
      <c r="M433" s="245"/>
      <c r="N433" s="246"/>
      <c r="O433" s="92"/>
      <c r="P433" s="92"/>
      <c r="Q433" s="92"/>
      <c r="R433" s="92"/>
      <c r="S433" s="92"/>
      <c r="T433" s="93"/>
      <c r="U433" s="39"/>
      <c r="V433" s="39"/>
      <c r="W433" s="39"/>
      <c r="X433" s="39"/>
      <c r="Y433" s="39"/>
      <c r="Z433" s="39"/>
      <c r="AA433" s="39"/>
      <c r="AB433" s="39"/>
      <c r="AC433" s="39"/>
      <c r="AD433" s="39"/>
      <c r="AE433" s="39"/>
      <c r="AT433" s="18" t="s">
        <v>198</v>
      </c>
      <c r="AU433" s="18" t="s">
        <v>82</v>
      </c>
    </row>
    <row r="434" s="2" customFormat="1">
      <c r="A434" s="39"/>
      <c r="B434" s="40"/>
      <c r="C434" s="41"/>
      <c r="D434" s="242" t="s">
        <v>1907</v>
      </c>
      <c r="E434" s="41"/>
      <c r="F434" s="303" t="s">
        <v>6731</v>
      </c>
      <c r="G434" s="41"/>
      <c r="H434" s="41"/>
      <c r="I434" s="244"/>
      <c r="J434" s="41"/>
      <c r="K434" s="41"/>
      <c r="L434" s="45"/>
      <c r="M434" s="245"/>
      <c r="N434" s="246"/>
      <c r="O434" s="92"/>
      <c r="P434" s="92"/>
      <c r="Q434" s="92"/>
      <c r="R434" s="92"/>
      <c r="S434" s="92"/>
      <c r="T434" s="93"/>
      <c r="U434" s="39"/>
      <c r="V434" s="39"/>
      <c r="W434" s="39"/>
      <c r="X434" s="39"/>
      <c r="Y434" s="39"/>
      <c r="Z434" s="39"/>
      <c r="AA434" s="39"/>
      <c r="AB434" s="39"/>
      <c r="AC434" s="39"/>
      <c r="AD434" s="39"/>
      <c r="AE434" s="39"/>
      <c r="AT434" s="18" t="s">
        <v>1907</v>
      </c>
      <c r="AU434" s="18" t="s">
        <v>82</v>
      </c>
    </row>
    <row r="435" s="14" customFormat="1">
      <c r="A435" s="14"/>
      <c r="B435" s="259"/>
      <c r="C435" s="260"/>
      <c r="D435" s="242" t="s">
        <v>200</v>
      </c>
      <c r="E435" s="261" t="s">
        <v>1</v>
      </c>
      <c r="F435" s="262" t="s">
        <v>6906</v>
      </c>
      <c r="G435" s="260"/>
      <c r="H435" s="263">
        <v>1</v>
      </c>
      <c r="I435" s="264"/>
      <c r="J435" s="260"/>
      <c r="K435" s="260"/>
      <c r="L435" s="265"/>
      <c r="M435" s="266"/>
      <c r="N435" s="267"/>
      <c r="O435" s="267"/>
      <c r="P435" s="267"/>
      <c r="Q435" s="267"/>
      <c r="R435" s="267"/>
      <c r="S435" s="267"/>
      <c r="T435" s="268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T435" s="269" t="s">
        <v>200</v>
      </c>
      <c r="AU435" s="269" t="s">
        <v>82</v>
      </c>
      <c r="AV435" s="14" t="s">
        <v>82</v>
      </c>
      <c r="AW435" s="14" t="s">
        <v>30</v>
      </c>
      <c r="AX435" s="14" t="s">
        <v>80</v>
      </c>
      <c r="AY435" s="269" t="s">
        <v>189</v>
      </c>
    </row>
    <row r="436" s="2" customFormat="1" ht="16.5" customHeight="1">
      <c r="A436" s="39"/>
      <c r="B436" s="40"/>
      <c r="C436" s="228" t="s">
        <v>812</v>
      </c>
      <c r="D436" s="228" t="s">
        <v>191</v>
      </c>
      <c r="E436" s="229" t="s">
        <v>6907</v>
      </c>
      <c r="F436" s="230" t="s">
        <v>6908</v>
      </c>
      <c r="G436" s="231" t="s">
        <v>466</v>
      </c>
      <c r="H436" s="232">
        <v>5</v>
      </c>
      <c r="I436" s="233"/>
      <c r="J436" s="234">
        <f>ROUND(I436*H436,2)</f>
        <v>0</v>
      </c>
      <c r="K436" s="235"/>
      <c r="L436" s="45"/>
      <c r="M436" s="236" t="s">
        <v>1</v>
      </c>
      <c r="N436" s="237" t="s">
        <v>38</v>
      </c>
      <c r="O436" s="92"/>
      <c r="P436" s="238">
        <f>O436*H436</f>
        <v>0</v>
      </c>
      <c r="Q436" s="238">
        <v>3.7500000000000001E-06</v>
      </c>
      <c r="R436" s="238">
        <f>Q436*H436</f>
        <v>1.8750000000000002E-05</v>
      </c>
      <c r="S436" s="238">
        <v>0</v>
      </c>
      <c r="T436" s="239">
        <f>S436*H436</f>
        <v>0</v>
      </c>
      <c r="U436" s="39"/>
      <c r="V436" s="39"/>
      <c r="W436" s="39"/>
      <c r="X436" s="39"/>
      <c r="Y436" s="39"/>
      <c r="Z436" s="39"/>
      <c r="AA436" s="39"/>
      <c r="AB436" s="39"/>
      <c r="AC436" s="39"/>
      <c r="AD436" s="39"/>
      <c r="AE436" s="39"/>
      <c r="AR436" s="240" t="s">
        <v>195</v>
      </c>
      <c r="AT436" s="240" t="s">
        <v>191</v>
      </c>
      <c r="AU436" s="240" t="s">
        <v>82</v>
      </c>
      <c r="AY436" s="18" t="s">
        <v>189</v>
      </c>
      <c r="BE436" s="241">
        <f>IF(N436="základní",J436,0)</f>
        <v>0</v>
      </c>
      <c r="BF436" s="241">
        <f>IF(N436="snížená",J436,0)</f>
        <v>0</v>
      </c>
      <c r="BG436" s="241">
        <f>IF(N436="zákl. přenesená",J436,0)</f>
        <v>0</v>
      </c>
      <c r="BH436" s="241">
        <f>IF(N436="sníž. přenesená",J436,0)</f>
        <v>0</v>
      </c>
      <c r="BI436" s="241">
        <f>IF(N436="nulová",J436,0)</f>
        <v>0</v>
      </c>
      <c r="BJ436" s="18" t="s">
        <v>80</v>
      </c>
      <c r="BK436" s="241">
        <f>ROUND(I436*H436,2)</f>
        <v>0</v>
      </c>
      <c r="BL436" s="18" t="s">
        <v>195</v>
      </c>
      <c r="BM436" s="240" t="s">
        <v>6909</v>
      </c>
    </row>
    <row r="437" s="2" customFormat="1">
      <c r="A437" s="39"/>
      <c r="B437" s="40"/>
      <c r="C437" s="41"/>
      <c r="D437" s="242" t="s">
        <v>197</v>
      </c>
      <c r="E437" s="41"/>
      <c r="F437" s="243" t="s">
        <v>6908</v>
      </c>
      <c r="G437" s="41"/>
      <c r="H437" s="41"/>
      <c r="I437" s="244"/>
      <c r="J437" s="41"/>
      <c r="K437" s="41"/>
      <c r="L437" s="45"/>
      <c r="M437" s="245"/>
      <c r="N437" s="246"/>
      <c r="O437" s="92"/>
      <c r="P437" s="92"/>
      <c r="Q437" s="92"/>
      <c r="R437" s="92"/>
      <c r="S437" s="92"/>
      <c r="T437" s="93"/>
      <c r="U437" s="39"/>
      <c r="V437" s="39"/>
      <c r="W437" s="39"/>
      <c r="X437" s="39"/>
      <c r="Y437" s="39"/>
      <c r="Z437" s="39"/>
      <c r="AA437" s="39"/>
      <c r="AB437" s="39"/>
      <c r="AC437" s="39"/>
      <c r="AD437" s="39"/>
      <c r="AE437" s="39"/>
      <c r="AT437" s="18" t="s">
        <v>197</v>
      </c>
      <c r="AU437" s="18" t="s">
        <v>82</v>
      </c>
    </row>
    <row r="438" s="2" customFormat="1">
      <c r="A438" s="39"/>
      <c r="B438" s="40"/>
      <c r="C438" s="41"/>
      <c r="D438" s="247" t="s">
        <v>198</v>
      </c>
      <c r="E438" s="41"/>
      <c r="F438" s="248" t="s">
        <v>6910</v>
      </c>
      <c r="G438" s="41"/>
      <c r="H438" s="41"/>
      <c r="I438" s="244"/>
      <c r="J438" s="41"/>
      <c r="K438" s="41"/>
      <c r="L438" s="45"/>
      <c r="M438" s="245"/>
      <c r="N438" s="246"/>
      <c r="O438" s="92"/>
      <c r="P438" s="92"/>
      <c r="Q438" s="92"/>
      <c r="R438" s="92"/>
      <c r="S438" s="92"/>
      <c r="T438" s="93"/>
      <c r="U438" s="39"/>
      <c r="V438" s="39"/>
      <c r="W438" s="39"/>
      <c r="X438" s="39"/>
      <c r="Y438" s="39"/>
      <c r="Z438" s="39"/>
      <c r="AA438" s="39"/>
      <c r="AB438" s="39"/>
      <c r="AC438" s="39"/>
      <c r="AD438" s="39"/>
      <c r="AE438" s="39"/>
      <c r="AT438" s="18" t="s">
        <v>198</v>
      </c>
      <c r="AU438" s="18" t="s">
        <v>82</v>
      </c>
    </row>
    <row r="439" s="2" customFormat="1">
      <c r="A439" s="39"/>
      <c r="B439" s="40"/>
      <c r="C439" s="41"/>
      <c r="D439" s="242" t="s">
        <v>1907</v>
      </c>
      <c r="E439" s="41"/>
      <c r="F439" s="303" t="s">
        <v>6731</v>
      </c>
      <c r="G439" s="41"/>
      <c r="H439" s="41"/>
      <c r="I439" s="244"/>
      <c r="J439" s="41"/>
      <c r="K439" s="41"/>
      <c r="L439" s="45"/>
      <c r="M439" s="245"/>
      <c r="N439" s="246"/>
      <c r="O439" s="92"/>
      <c r="P439" s="92"/>
      <c r="Q439" s="92"/>
      <c r="R439" s="92"/>
      <c r="S439" s="92"/>
      <c r="T439" s="93"/>
      <c r="U439" s="39"/>
      <c r="V439" s="39"/>
      <c r="W439" s="39"/>
      <c r="X439" s="39"/>
      <c r="Y439" s="39"/>
      <c r="Z439" s="39"/>
      <c r="AA439" s="39"/>
      <c r="AB439" s="39"/>
      <c r="AC439" s="39"/>
      <c r="AD439" s="39"/>
      <c r="AE439" s="39"/>
      <c r="AT439" s="18" t="s">
        <v>1907</v>
      </c>
      <c r="AU439" s="18" t="s">
        <v>82</v>
      </c>
    </row>
    <row r="440" s="14" customFormat="1">
      <c r="A440" s="14"/>
      <c r="B440" s="259"/>
      <c r="C440" s="260"/>
      <c r="D440" s="242" t="s">
        <v>200</v>
      </c>
      <c r="E440" s="261" t="s">
        <v>1</v>
      </c>
      <c r="F440" s="262" t="s">
        <v>6901</v>
      </c>
      <c r="G440" s="260"/>
      <c r="H440" s="263">
        <v>5</v>
      </c>
      <c r="I440" s="264"/>
      <c r="J440" s="260"/>
      <c r="K440" s="260"/>
      <c r="L440" s="265"/>
      <c r="M440" s="266"/>
      <c r="N440" s="267"/>
      <c r="O440" s="267"/>
      <c r="P440" s="267"/>
      <c r="Q440" s="267"/>
      <c r="R440" s="267"/>
      <c r="S440" s="267"/>
      <c r="T440" s="268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T440" s="269" t="s">
        <v>200</v>
      </c>
      <c r="AU440" s="269" t="s">
        <v>82</v>
      </c>
      <c r="AV440" s="14" t="s">
        <v>82</v>
      </c>
      <c r="AW440" s="14" t="s">
        <v>30</v>
      </c>
      <c r="AX440" s="14" t="s">
        <v>80</v>
      </c>
      <c r="AY440" s="269" t="s">
        <v>189</v>
      </c>
    </row>
    <row r="441" s="2" customFormat="1" ht="16.5" customHeight="1">
      <c r="A441" s="39"/>
      <c r="B441" s="40"/>
      <c r="C441" s="228" t="s">
        <v>816</v>
      </c>
      <c r="D441" s="228" t="s">
        <v>191</v>
      </c>
      <c r="E441" s="229" t="s">
        <v>6911</v>
      </c>
      <c r="F441" s="230" t="s">
        <v>6912</v>
      </c>
      <c r="G441" s="231" t="s">
        <v>301</v>
      </c>
      <c r="H441" s="232">
        <v>1</v>
      </c>
      <c r="I441" s="233"/>
      <c r="J441" s="234">
        <f>ROUND(I441*H441,2)</f>
        <v>0</v>
      </c>
      <c r="K441" s="235"/>
      <c r="L441" s="45"/>
      <c r="M441" s="236" t="s">
        <v>1</v>
      </c>
      <c r="N441" s="237" t="s">
        <v>38</v>
      </c>
      <c r="O441" s="92"/>
      <c r="P441" s="238">
        <f>O441*H441</f>
        <v>0</v>
      </c>
      <c r="Q441" s="238">
        <v>9.38E-06</v>
      </c>
      <c r="R441" s="238">
        <f>Q441*H441</f>
        <v>9.38E-06</v>
      </c>
      <c r="S441" s="238">
        <v>0</v>
      </c>
      <c r="T441" s="239">
        <f>S441*H441</f>
        <v>0</v>
      </c>
      <c r="U441" s="39"/>
      <c r="V441" s="39"/>
      <c r="W441" s="39"/>
      <c r="X441" s="39"/>
      <c r="Y441" s="39"/>
      <c r="Z441" s="39"/>
      <c r="AA441" s="39"/>
      <c r="AB441" s="39"/>
      <c r="AC441" s="39"/>
      <c r="AD441" s="39"/>
      <c r="AE441" s="39"/>
      <c r="AR441" s="240" t="s">
        <v>195</v>
      </c>
      <c r="AT441" s="240" t="s">
        <v>191</v>
      </c>
      <c r="AU441" s="240" t="s">
        <v>82</v>
      </c>
      <c r="AY441" s="18" t="s">
        <v>189</v>
      </c>
      <c r="BE441" s="241">
        <f>IF(N441="základní",J441,0)</f>
        <v>0</v>
      </c>
      <c r="BF441" s="241">
        <f>IF(N441="snížená",J441,0)</f>
        <v>0</v>
      </c>
      <c r="BG441" s="241">
        <f>IF(N441="zákl. přenesená",J441,0)</f>
        <v>0</v>
      </c>
      <c r="BH441" s="241">
        <f>IF(N441="sníž. přenesená",J441,0)</f>
        <v>0</v>
      </c>
      <c r="BI441" s="241">
        <f>IF(N441="nulová",J441,0)</f>
        <v>0</v>
      </c>
      <c r="BJ441" s="18" t="s">
        <v>80</v>
      </c>
      <c r="BK441" s="241">
        <f>ROUND(I441*H441,2)</f>
        <v>0</v>
      </c>
      <c r="BL441" s="18" t="s">
        <v>195</v>
      </c>
      <c r="BM441" s="240" t="s">
        <v>6913</v>
      </c>
    </row>
    <row r="442" s="2" customFormat="1">
      <c r="A442" s="39"/>
      <c r="B442" s="40"/>
      <c r="C442" s="41"/>
      <c r="D442" s="242" t="s">
        <v>197</v>
      </c>
      <c r="E442" s="41"/>
      <c r="F442" s="243" t="s">
        <v>6912</v>
      </c>
      <c r="G442" s="41"/>
      <c r="H442" s="41"/>
      <c r="I442" s="244"/>
      <c r="J442" s="41"/>
      <c r="K442" s="41"/>
      <c r="L442" s="45"/>
      <c r="M442" s="245"/>
      <c r="N442" s="246"/>
      <c r="O442" s="92"/>
      <c r="P442" s="92"/>
      <c r="Q442" s="92"/>
      <c r="R442" s="92"/>
      <c r="S442" s="92"/>
      <c r="T442" s="93"/>
      <c r="U442" s="39"/>
      <c r="V442" s="39"/>
      <c r="W442" s="39"/>
      <c r="X442" s="39"/>
      <c r="Y442" s="39"/>
      <c r="Z442" s="39"/>
      <c r="AA442" s="39"/>
      <c r="AB442" s="39"/>
      <c r="AC442" s="39"/>
      <c r="AD442" s="39"/>
      <c r="AE442" s="39"/>
      <c r="AT442" s="18" t="s">
        <v>197</v>
      </c>
      <c r="AU442" s="18" t="s">
        <v>82</v>
      </c>
    </row>
    <row r="443" s="2" customFormat="1">
      <c r="A443" s="39"/>
      <c r="B443" s="40"/>
      <c r="C443" s="41"/>
      <c r="D443" s="247" t="s">
        <v>198</v>
      </c>
      <c r="E443" s="41"/>
      <c r="F443" s="248" t="s">
        <v>6914</v>
      </c>
      <c r="G443" s="41"/>
      <c r="H443" s="41"/>
      <c r="I443" s="244"/>
      <c r="J443" s="41"/>
      <c r="K443" s="41"/>
      <c r="L443" s="45"/>
      <c r="M443" s="245"/>
      <c r="N443" s="246"/>
      <c r="O443" s="92"/>
      <c r="P443" s="92"/>
      <c r="Q443" s="92"/>
      <c r="R443" s="92"/>
      <c r="S443" s="92"/>
      <c r="T443" s="93"/>
      <c r="U443" s="39"/>
      <c r="V443" s="39"/>
      <c r="W443" s="39"/>
      <c r="X443" s="39"/>
      <c r="Y443" s="39"/>
      <c r="Z443" s="39"/>
      <c r="AA443" s="39"/>
      <c r="AB443" s="39"/>
      <c r="AC443" s="39"/>
      <c r="AD443" s="39"/>
      <c r="AE443" s="39"/>
      <c r="AT443" s="18" t="s">
        <v>198</v>
      </c>
      <c r="AU443" s="18" t="s">
        <v>82</v>
      </c>
    </row>
    <row r="444" s="2" customFormat="1">
      <c r="A444" s="39"/>
      <c r="B444" s="40"/>
      <c r="C444" s="41"/>
      <c r="D444" s="242" t="s">
        <v>1907</v>
      </c>
      <c r="E444" s="41"/>
      <c r="F444" s="303" t="s">
        <v>6731</v>
      </c>
      <c r="G444" s="41"/>
      <c r="H444" s="41"/>
      <c r="I444" s="244"/>
      <c r="J444" s="41"/>
      <c r="K444" s="41"/>
      <c r="L444" s="45"/>
      <c r="M444" s="245"/>
      <c r="N444" s="246"/>
      <c r="O444" s="92"/>
      <c r="P444" s="92"/>
      <c r="Q444" s="92"/>
      <c r="R444" s="92"/>
      <c r="S444" s="92"/>
      <c r="T444" s="93"/>
      <c r="U444" s="39"/>
      <c r="V444" s="39"/>
      <c r="W444" s="39"/>
      <c r="X444" s="39"/>
      <c r="Y444" s="39"/>
      <c r="Z444" s="39"/>
      <c r="AA444" s="39"/>
      <c r="AB444" s="39"/>
      <c r="AC444" s="39"/>
      <c r="AD444" s="39"/>
      <c r="AE444" s="39"/>
      <c r="AT444" s="18" t="s">
        <v>1907</v>
      </c>
      <c r="AU444" s="18" t="s">
        <v>82</v>
      </c>
    </row>
    <row r="445" s="14" customFormat="1">
      <c r="A445" s="14"/>
      <c r="B445" s="259"/>
      <c r="C445" s="260"/>
      <c r="D445" s="242" t="s">
        <v>200</v>
      </c>
      <c r="E445" s="261" t="s">
        <v>1</v>
      </c>
      <c r="F445" s="262" t="s">
        <v>6906</v>
      </c>
      <c r="G445" s="260"/>
      <c r="H445" s="263">
        <v>1</v>
      </c>
      <c r="I445" s="264"/>
      <c r="J445" s="260"/>
      <c r="K445" s="260"/>
      <c r="L445" s="265"/>
      <c r="M445" s="266"/>
      <c r="N445" s="267"/>
      <c r="O445" s="267"/>
      <c r="P445" s="267"/>
      <c r="Q445" s="267"/>
      <c r="R445" s="267"/>
      <c r="S445" s="267"/>
      <c r="T445" s="268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T445" s="269" t="s">
        <v>200</v>
      </c>
      <c r="AU445" s="269" t="s">
        <v>82</v>
      </c>
      <c r="AV445" s="14" t="s">
        <v>82</v>
      </c>
      <c r="AW445" s="14" t="s">
        <v>30</v>
      </c>
      <c r="AX445" s="14" t="s">
        <v>80</v>
      </c>
      <c r="AY445" s="269" t="s">
        <v>189</v>
      </c>
    </row>
    <row r="446" s="2" customFormat="1" ht="33" customHeight="1">
      <c r="A446" s="39"/>
      <c r="B446" s="40"/>
      <c r="C446" s="228" t="s">
        <v>857</v>
      </c>
      <c r="D446" s="228" t="s">
        <v>191</v>
      </c>
      <c r="E446" s="229" t="s">
        <v>6915</v>
      </c>
      <c r="F446" s="230" t="s">
        <v>6916</v>
      </c>
      <c r="G446" s="231" t="s">
        <v>466</v>
      </c>
      <c r="H446" s="232">
        <v>58.5</v>
      </c>
      <c r="I446" s="233"/>
      <c r="J446" s="234">
        <f>ROUND(I446*H446,2)</f>
        <v>0</v>
      </c>
      <c r="K446" s="235"/>
      <c r="L446" s="45"/>
      <c r="M446" s="236" t="s">
        <v>1</v>
      </c>
      <c r="N446" s="237" t="s">
        <v>38</v>
      </c>
      <c r="O446" s="92"/>
      <c r="P446" s="238">
        <f>O446*H446</f>
        <v>0</v>
      </c>
      <c r="Q446" s="238">
        <v>0.15539952000000001</v>
      </c>
      <c r="R446" s="238">
        <f>Q446*H446</f>
        <v>9.0908719200000014</v>
      </c>
      <c r="S446" s="238">
        <v>0</v>
      </c>
      <c r="T446" s="239">
        <f>S446*H446</f>
        <v>0</v>
      </c>
      <c r="U446" s="39"/>
      <c r="V446" s="39"/>
      <c r="W446" s="39"/>
      <c r="X446" s="39"/>
      <c r="Y446" s="39"/>
      <c r="Z446" s="39"/>
      <c r="AA446" s="39"/>
      <c r="AB446" s="39"/>
      <c r="AC446" s="39"/>
      <c r="AD446" s="39"/>
      <c r="AE446" s="39"/>
      <c r="AR446" s="240" t="s">
        <v>195</v>
      </c>
      <c r="AT446" s="240" t="s">
        <v>191</v>
      </c>
      <c r="AU446" s="240" t="s">
        <v>82</v>
      </c>
      <c r="AY446" s="18" t="s">
        <v>189</v>
      </c>
      <c r="BE446" s="241">
        <f>IF(N446="základní",J446,0)</f>
        <v>0</v>
      </c>
      <c r="BF446" s="241">
        <f>IF(N446="snížená",J446,0)</f>
        <v>0</v>
      </c>
      <c r="BG446" s="241">
        <f>IF(N446="zákl. přenesená",J446,0)</f>
        <v>0</v>
      </c>
      <c r="BH446" s="241">
        <f>IF(N446="sníž. přenesená",J446,0)</f>
        <v>0</v>
      </c>
      <c r="BI446" s="241">
        <f>IF(N446="nulová",J446,0)</f>
        <v>0</v>
      </c>
      <c r="BJ446" s="18" t="s">
        <v>80</v>
      </c>
      <c r="BK446" s="241">
        <f>ROUND(I446*H446,2)</f>
        <v>0</v>
      </c>
      <c r="BL446" s="18" t="s">
        <v>195</v>
      </c>
      <c r="BM446" s="240" t="s">
        <v>6917</v>
      </c>
    </row>
    <row r="447" s="2" customFormat="1">
      <c r="A447" s="39"/>
      <c r="B447" s="40"/>
      <c r="C447" s="41"/>
      <c r="D447" s="242" t="s">
        <v>197</v>
      </c>
      <c r="E447" s="41"/>
      <c r="F447" s="243" t="s">
        <v>6916</v>
      </c>
      <c r="G447" s="41"/>
      <c r="H447" s="41"/>
      <c r="I447" s="244"/>
      <c r="J447" s="41"/>
      <c r="K447" s="41"/>
      <c r="L447" s="45"/>
      <c r="M447" s="245"/>
      <c r="N447" s="246"/>
      <c r="O447" s="92"/>
      <c r="P447" s="92"/>
      <c r="Q447" s="92"/>
      <c r="R447" s="92"/>
      <c r="S447" s="92"/>
      <c r="T447" s="93"/>
      <c r="U447" s="39"/>
      <c r="V447" s="39"/>
      <c r="W447" s="39"/>
      <c r="X447" s="39"/>
      <c r="Y447" s="39"/>
      <c r="Z447" s="39"/>
      <c r="AA447" s="39"/>
      <c r="AB447" s="39"/>
      <c r="AC447" s="39"/>
      <c r="AD447" s="39"/>
      <c r="AE447" s="39"/>
      <c r="AT447" s="18" t="s">
        <v>197</v>
      </c>
      <c r="AU447" s="18" t="s">
        <v>82</v>
      </c>
    </row>
    <row r="448" s="2" customFormat="1">
      <c r="A448" s="39"/>
      <c r="B448" s="40"/>
      <c r="C448" s="41"/>
      <c r="D448" s="247" t="s">
        <v>198</v>
      </c>
      <c r="E448" s="41"/>
      <c r="F448" s="248" t="s">
        <v>6918</v>
      </c>
      <c r="G448" s="41"/>
      <c r="H448" s="41"/>
      <c r="I448" s="244"/>
      <c r="J448" s="41"/>
      <c r="K448" s="41"/>
      <c r="L448" s="45"/>
      <c r="M448" s="245"/>
      <c r="N448" s="246"/>
      <c r="O448" s="92"/>
      <c r="P448" s="92"/>
      <c r="Q448" s="92"/>
      <c r="R448" s="92"/>
      <c r="S448" s="92"/>
      <c r="T448" s="93"/>
      <c r="U448" s="39"/>
      <c r="V448" s="39"/>
      <c r="W448" s="39"/>
      <c r="X448" s="39"/>
      <c r="Y448" s="39"/>
      <c r="Z448" s="39"/>
      <c r="AA448" s="39"/>
      <c r="AB448" s="39"/>
      <c r="AC448" s="39"/>
      <c r="AD448" s="39"/>
      <c r="AE448" s="39"/>
      <c r="AT448" s="18" t="s">
        <v>198</v>
      </c>
      <c r="AU448" s="18" t="s">
        <v>82</v>
      </c>
    </row>
    <row r="449" s="2" customFormat="1">
      <c r="A449" s="39"/>
      <c r="B449" s="40"/>
      <c r="C449" s="41"/>
      <c r="D449" s="242" t="s">
        <v>1907</v>
      </c>
      <c r="E449" s="41"/>
      <c r="F449" s="303" t="s">
        <v>6659</v>
      </c>
      <c r="G449" s="41"/>
      <c r="H449" s="41"/>
      <c r="I449" s="244"/>
      <c r="J449" s="41"/>
      <c r="K449" s="41"/>
      <c r="L449" s="45"/>
      <c r="M449" s="245"/>
      <c r="N449" s="246"/>
      <c r="O449" s="92"/>
      <c r="P449" s="92"/>
      <c r="Q449" s="92"/>
      <c r="R449" s="92"/>
      <c r="S449" s="92"/>
      <c r="T449" s="93"/>
      <c r="U449" s="39"/>
      <c r="V449" s="39"/>
      <c r="W449" s="39"/>
      <c r="X449" s="39"/>
      <c r="Y449" s="39"/>
      <c r="Z449" s="39"/>
      <c r="AA449" s="39"/>
      <c r="AB449" s="39"/>
      <c r="AC449" s="39"/>
      <c r="AD449" s="39"/>
      <c r="AE449" s="39"/>
      <c r="AT449" s="18" t="s">
        <v>1907</v>
      </c>
      <c r="AU449" s="18" t="s">
        <v>82</v>
      </c>
    </row>
    <row r="450" s="14" customFormat="1">
      <c r="A450" s="14"/>
      <c r="B450" s="259"/>
      <c r="C450" s="260"/>
      <c r="D450" s="242" t="s">
        <v>200</v>
      </c>
      <c r="E450" s="261" t="s">
        <v>1</v>
      </c>
      <c r="F450" s="262" t="s">
        <v>6919</v>
      </c>
      <c r="G450" s="260"/>
      <c r="H450" s="263">
        <v>58.5</v>
      </c>
      <c r="I450" s="264"/>
      <c r="J450" s="260"/>
      <c r="K450" s="260"/>
      <c r="L450" s="265"/>
      <c r="M450" s="266"/>
      <c r="N450" s="267"/>
      <c r="O450" s="267"/>
      <c r="P450" s="267"/>
      <c r="Q450" s="267"/>
      <c r="R450" s="267"/>
      <c r="S450" s="267"/>
      <c r="T450" s="268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T450" s="269" t="s">
        <v>200</v>
      </c>
      <c r="AU450" s="269" t="s">
        <v>82</v>
      </c>
      <c r="AV450" s="14" t="s">
        <v>82</v>
      </c>
      <c r="AW450" s="14" t="s">
        <v>30</v>
      </c>
      <c r="AX450" s="14" t="s">
        <v>80</v>
      </c>
      <c r="AY450" s="269" t="s">
        <v>189</v>
      </c>
    </row>
    <row r="451" s="2" customFormat="1" ht="16.5" customHeight="1">
      <c r="A451" s="39"/>
      <c r="B451" s="40"/>
      <c r="C451" s="281" t="s">
        <v>885</v>
      </c>
      <c r="D451" s="281" t="s">
        <v>273</v>
      </c>
      <c r="E451" s="282" t="s">
        <v>6920</v>
      </c>
      <c r="F451" s="283" t="s">
        <v>6921</v>
      </c>
      <c r="G451" s="284" t="s">
        <v>466</v>
      </c>
      <c r="H451" s="285">
        <v>52</v>
      </c>
      <c r="I451" s="286"/>
      <c r="J451" s="287">
        <f>ROUND(I451*H451,2)</f>
        <v>0</v>
      </c>
      <c r="K451" s="288"/>
      <c r="L451" s="289"/>
      <c r="M451" s="290" t="s">
        <v>1</v>
      </c>
      <c r="N451" s="291" t="s">
        <v>38</v>
      </c>
      <c r="O451" s="92"/>
      <c r="P451" s="238">
        <f>O451*H451</f>
        <v>0</v>
      </c>
      <c r="Q451" s="238">
        <v>0.080000000000000002</v>
      </c>
      <c r="R451" s="238">
        <f>Q451*H451</f>
        <v>4.1600000000000001</v>
      </c>
      <c r="S451" s="238">
        <v>0</v>
      </c>
      <c r="T451" s="239">
        <f>S451*H451</f>
        <v>0</v>
      </c>
      <c r="U451" s="39"/>
      <c r="V451" s="39"/>
      <c r="W451" s="39"/>
      <c r="X451" s="39"/>
      <c r="Y451" s="39"/>
      <c r="Z451" s="39"/>
      <c r="AA451" s="39"/>
      <c r="AB451" s="39"/>
      <c r="AC451" s="39"/>
      <c r="AD451" s="39"/>
      <c r="AE451" s="39"/>
      <c r="AR451" s="240" t="s">
        <v>247</v>
      </c>
      <c r="AT451" s="240" t="s">
        <v>273</v>
      </c>
      <c r="AU451" s="240" t="s">
        <v>82</v>
      </c>
      <c r="AY451" s="18" t="s">
        <v>189</v>
      </c>
      <c r="BE451" s="241">
        <f>IF(N451="základní",J451,0)</f>
        <v>0</v>
      </c>
      <c r="BF451" s="241">
        <f>IF(N451="snížená",J451,0)</f>
        <v>0</v>
      </c>
      <c r="BG451" s="241">
        <f>IF(N451="zákl. přenesená",J451,0)</f>
        <v>0</v>
      </c>
      <c r="BH451" s="241">
        <f>IF(N451="sníž. přenesená",J451,0)</f>
        <v>0</v>
      </c>
      <c r="BI451" s="241">
        <f>IF(N451="nulová",J451,0)</f>
        <v>0</v>
      </c>
      <c r="BJ451" s="18" t="s">
        <v>80</v>
      </c>
      <c r="BK451" s="241">
        <f>ROUND(I451*H451,2)</f>
        <v>0</v>
      </c>
      <c r="BL451" s="18" t="s">
        <v>195</v>
      </c>
      <c r="BM451" s="240" t="s">
        <v>6922</v>
      </c>
    </row>
    <row r="452" s="2" customFormat="1">
      <c r="A452" s="39"/>
      <c r="B452" s="40"/>
      <c r="C452" s="41"/>
      <c r="D452" s="242" t="s">
        <v>197</v>
      </c>
      <c r="E452" s="41"/>
      <c r="F452" s="243" t="s">
        <v>6921</v>
      </c>
      <c r="G452" s="41"/>
      <c r="H452" s="41"/>
      <c r="I452" s="244"/>
      <c r="J452" s="41"/>
      <c r="K452" s="41"/>
      <c r="L452" s="45"/>
      <c r="M452" s="245"/>
      <c r="N452" s="246"/>
      <c r="O452" s="92"/>
      <c r="P452" s="92"/>
      <c r="Q452" s="92"/>
      <c r="R452" s="92"/>
      <c r="S452" s="92"/>
      <c r="T452" s="93"/>
      <c r="U452" s="39"/>
      <c r="V452" s="39"/>
      <c r="W452" s="39"/>
      <c r="X452" s="39"/>
      <c r="Y452" s="39"/>
      <c r="Z452" s="39"/>
      <c r="AA452" s="39"/>
      <c r="AB452" s="39"/>
      <c r="AC452" s="39"/>
      <c r="AD452" s="39"/>
      <c r="AE452" s="39"/>
      <c r="AT452" s="18" t="s">
        <v>197</v>
      </c>
      <c r="AU452" s="18" t="s">
        <v>82</v>
      </c>
    </row>
    <row r="453" s="14" customFormat="1">
      <c r="A453" s="14"/>
      <c r="B453" s="259"/>
      <c r="C453" s="260"/>
      <c r="D453" s="242" t="s">
        <v>200</v>
      </c>
      <c r="E453" s="261" t="s">
        <v>1</v>
      </c>
      <c r="F453" s="262" t="s">
        <v>6923</v>
      </c>
      <c r="G453" s="260"/>
      <c r="H453" s="263">
        <v>52</v>
      </c>
      <c r="I453" s="264"/>
      <c r="J453" s="260"/>
      <c r="K453" s="260"/>
      <c r="L453" s="265"/>
      <c r="M453" s="266"/>
      <c r="N453" s="267"/>
      <c r="O453" s="267"/>
      <c r="P453" s="267"/>
      <c r="Q453" s="267"/>
      <c r="R453" s="267"/>
      <c r="S453" s="267"/>
      <c r="T453" s="268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T453" s="269" t="s">
        <v>200</v>
      </c>
      <c r="AU453" s="269" t="s">
        <v>82</v>
      </c>
      <c r="AV453" s="14" t="s">
        <v>82</v>
      </c>
      <c r="AW453" s="14" t="s">
        <v>30</v>
      </c>
      <c r="AX453" s="14" t="s">
        <v>80</v>
      </c>
      <c r="AY453" s="269" t="s">
        <v>189</v>
      </c>
    </row>
    <row r="454" s="2" customFormat="1" ht="24.15" customHeight="1">
      <c r="A454" s="39"/>
      <c r="B454" s="40"/>
      <c r="C454" s="281" t="s">
        <v>890</v>
      </c>
      <c r="D454" s="281" t="s">
        <v>273</v>
      </c>
      <c r="E454" s="282" t="s">
        <v>6924</v>
      </c>
      <c r="F454" s="283" t="s">
        <v>6925</v>
      </c>
      <c r="G454" s="284" t="s">
        <v>466</v>
      </c>
      <c r="H454" s="285">
        <v>4</v>
      </c>
      <c r="I454" s="286"/>
      <c r="J454" s="287">
        <f>ROUND(I454*H454,2)</f>
        <v>0</v>
      </c>
      <c r="K454" s="288"/>
      <c r="L454" s="289"/>
      <c r="M454" s="290" t="s">
        <v>1</v>
      </c>
      <c r="N454" s="291" t="s">
        <v>38</v>
      </c>
      <c r="O454" s="92"/>
      <c r="P454" s="238">
        <f>O454*H454</f>
        <v>0</v>
      </c>
      <c r="Q454" s="238">
        <v>0.065670000000000006</v>
      </c>
      <c r="R454" s="238">
        <f>Q454*H454</f>
        <v>0.26268000000000002</v>
      </c>
      <c r="S454" s="238">
        <v>0</v>
      </c>
      <c r="T454" s="239">
        <f>S454*H454</f>
        <v>0</v>
      </c>
      <c r="U454" s="39"/>
      <c r="V454" s="39"/>
      <c r="W454" s="39"/>
      <c r="X454" s="39"/>
      <c r="Y454" s="39"/>
      <c r="Z454" s="39"/>
      <c r="AA454" s="39"/>
      <c r="AB454" s="39"/>
      <c r="AC454" s="39"/>
      <c r="AD454" s="39"/>
      <c r="AE454" s="39"/>
      <c r="AR454" s="240" t="s">
        <v>247</v>
      </c>
      <c r="AT454" s="240" t="s">
        <v>273</v>
      </c>
      <c r="AU454" s="240" t="s">
        <v>82</v>
      </c>
      <c r="AY454" s="18" t="s">
        <v>189</v>
      </c>
      <c r="BE454" s="241">
        <f>IF(N454="základní",J454,0)</f>
        <v>0</v>
      </c>
      <c r="BF454" s="241">
        <f>IF(N454="snížená",J454,0)</f>
        <v>0</v>
      </c>
      <c r="BG454" s="241">
        <f>IF(N454="zákl. přenesená",J454,0)</f>
        <v>0</v>
      </c>
      <c r="BH454" s="241">
        <f>IF(N454="sníž. přenesená",J454,0)</f>
        <v>0</v>
      </c>
      <c r="BI454" s="241">
        <f>IF(N454="nulová",J454,0)</f>
        <v>0</v>
      </c>
      <c r="BJ454" s="18" t="s">
        <v>80</v>
      </c>
      <c r="BK454" s="241">
        <f>ROUND(I454*H454,2)</f>
        <v>0</v>
      </c>
      <c r="BL454" s="18" t="s">
        <v>195</v>
      </c>
      <c r="BM454" s="240" t="s">
        <v>6926</v>
      </c>
    </row>
    <row r="455" s="2" customFormat="1">
      <c r="A455" s="39"/>
      <c r="B455" s="40"/>
      <c r="C455" s="41"/>
      <c r="D455" s="242" t="s">
        <v>197</v>
      </c>
      <c r="E455" s="41"/>
      <c r="F455" s="243" t="s">
        <v>6925</v>
      </c>
      <c r="G455" s="41"/>
      <c r="H455" s="41"/>
      <c r="I455" s="244"/>
      <c r="J455" s="41"/>
      <c r="K455" s="41"/>
      <c r="L455" s="45"/>
      <c r="M455" s="245"/>
      <c r="N455" s="246"/>
      <c r="O455" s="92"/>
      <c r="P455" s="92"/>
      <c r="Q455" s="92"/>
      <c r="R455" s="92"/>
      <c r="S455" s="92"/>
      <c r="T455" s="93"/>
      <c r="U455" s="39"/>
      <c r="V455" s="39"/>
      <c r="W455" s="39"/>
      <c r="X455" s="39"/>
      <c r="Y455" s="39"/>
      <c r="Z455" s="39"/>
      <c r="AA455" s="39"/>
      <c r="AB455" s="39"/>
      <c r="AC455" s="39"/>
      <c r="AD455" s="39"/>
      <c r="AE455" s="39"/>
      <c r="AT455" s="18" t="s">
        <v>197</v>
      </c>
      <c r="AU455" s="18" t="s">
        <v>82</v>
      </c>
    </row>
    <row r="456" s="14" customFormat="1">
      <c r="A456" s="14"/>
      <c r="B456" s="259"/>
      <c r="C456" s="260"/>
      <c r="D456" s="242" t="s">
        <v>200</v>
      </c>
      <c r="E456" s="261" t="s">
        <v>1</v>
      </c>
      <c r="F456" s="262" t="s">
        <v>3115</v>
      </c>
      <c r="G456" s="260"/>
      <c r="H456" s="263">
        <v>4</v>
      </c>
      <c r="I456" s="264"/>
      <c r="J456" s="260"/>
      <c r="K456" s="260"/>
      <c r="L456" s="265"/>
      <c r="M456" s="266"/>
      <c r="N456" s="267"/>
      <c r="O456" s="267"/>
      <c r="P456" s="267"/>
      <c r="Q456" s="267"/>
      <c r="R456" s="267"/>
      <c r="S456" s="267"/>
      <c r="T456" s="268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T456" s="269" t="s">
        <v>200</v>
      </c>
      <c r="AU456" s="269" t="s">
        <v>82</v>
      </c>
      <c r="AV456" s="14" t="s">
        <v>82</v>
      </c>
      <c r="AW456" s="14" t="s">
        <v>30</v>
      </c>
      <c r="AX456" s="14" t="s">
        <v>80</v>
      </c>
      <c r="AY456" s="269" t="s">
        <v>189</v>
      </c>
    </row>
    <row r="457" s="2" customFormat="1" ht="24.15" customHeight="1">
      <c r="A457" s="39"/>
      <c r="B457" s="40"/>
      <c r="C457" s="281" t="s">
        <v>898</v>
      </c>
      <c r="D457" s="281" t="s">
        <v>273</v>
      </c>
      <c r="E457" s="282" t="s">
        <v>6927</v>
      </c>
      <c r="F457" s="283" t="s">
        <v>6925</v>
      </c>
      <c r="G457" s="284" t="s">
        <v>466</v>
      </c>
      <c r="H457" s="285">
        <v>2.5</v>
      </c>
      <c r="I457" s="286"/>
      <c r="J457" s="287">
        <f>ROUND(I457*H457,2)</f>
        <v>0</v>
      </c>
      <c r="K457" s="288"/>
      <c r="L457" s="289"/>
      <c r="M457" s="290" t="s">
        <v>1</v>
      </c>
      <c r="N457" s="291" t="s">
        <v>38</v>
      </c>
      <c r="O457" s="92"/>
      <c r="P457" s="238">
        <f>O457*H457</f>
        <v>0</v>
      </c>
      <c r="Q457" s="238">
        <v>0.065670000000000006</v>
      </c>
      <c r="R457" s="238">
        <f>Q457*H457</f>
        <v>0.16417500000000002</v>
      </c>
      <c r="S457" s="238">
        <v>0</v>
      </c>
      <c r="T457" s="239">
        <f>S457*H457</f>
        <v>0</v>
      </c>
      <c r="U457" s="39"/>
      <c r="V457" s="39"/>
      <c r="W457" s="39"/>
      <c r="X457" s="39"/>
      <c r="Y457" s="39"/>
      <c r="Z457" s="39"/>
      <c r="AA457" s="39"/>
      <c r="AB457" s="39"/>
      <c r="AC457" s="39"/>
      <c r="AD457" s="39"/>
      <c r="AE457" s="39"/>
      <c r="AR457" s="240" t="s">
        <v>247</v>
      </c>
      <c r="AT457" s="240" t="s">
        <v>273</v>
      </c>
      <c r="AU457" s="240" t="s">
        <v>82</v>
      </c>
      <c r="AY457" s="18" t="s">
        <v>189</v>
      </c>
      <c r="BE457" s="241">
        <f>IF(N457="základní",J457,0)</f>
        <v>0</v>
      </c>
      <c r="BF457" s="241">
        <f>IF(N457="snížená",J457,0)</f>
        <v>0</v>
      </c>
      <c r="BG457" s="241">
        <f>IF(N457="zákl. přenesená",J457,0)</f>
        <v>0</v>
      </c>
      <c r="BH457" s="241">
        <f>IF(N457="sníž. přenesená",J457,0)</f>
        <v>0</v>
      </c>
      <c r="BI457" s="241">
        <f>IF(N457="nulová",J457,0)</f>
        <v>0</v>
      </c>
      <c r="BJ457" s="18" t="s">
        <v>80</v>
      </c>
      <c r="BK457" s="241">
        <f>ROUND(I457*H457,2)</f>
        <v>0</v>
      </c>
      <c r="BL457" s="18" t="s">
        <v>195</v>
      </c>
      <c r="BM457" s="240" t="s">
        <v>6928</v>
      </c>
    </row>
    <row r="458" s="2" customFormat="1">
      <c r="A458" s="39"/>
      <c r="B458" s="40"/>
      <c r="C458" s="41"/>
      <c r="D458" s="242" t="s">
        <v>197</v>
      </c>
      <c r="E458" s="41"/>
      <c r="F458" s="243" t="s">
        <v>6925</v>
      </c>
      <c r="G458" s="41"/>
      <c r="H458" s="41"/>
      <c r="I458" s="244"/>
      <c r="J458" s="41"/>
      <c r="K458" s="41"/>
      <c r="L458" s="45"/>
      <c r="M458" s="245"/>
      <c r="N458" s="246"/>
      <c r="O458" s="92"/>
      <c r="P458" s="92"/>
      <c r="Q458" s="92"/>
      <c r="R458" s="92"/>
      <c r="S458" s="92"/>
      <c r="T458" s="93"/>
      <c r="U458" s="39"/>
      <c r="V458" s="39"/>
      <c r="W458" s="39"/>
      <c r="X458" s="39"/>
      <c r="Y458" s="39"/>
      <c r="Z458" s="39"/>
      <c r="AA458" s="39"/>
      <c r="AB458" s="39"/>
      <c r="AC458" s="39"/>
      <c r="AD458" s="39"/>
      <c r="AE458" s="39"/>
      <c r="AT458" s="18" t="s">
        <v>197</v>
      </c>
      <c r="AU458" s="18" t="s">
        <v>82</v>
      </c>
    </row>
    <row r="459" s="2" customFormat="1" ht="33" customHeight="1">
      <c r="A459" s="39"/>
      <c r="B459" s="40"/>
      <c r="C459" s="228" t="s">
        <v>903</v>
      </c>
      <c r="D459" s="228" t="s">
        <v>191</v>
      </c>
      <c r="E459" s="229" t="s">
        <v>6929</v>
      </c>
      <c r="F459" s="230" t="s">
        <v>6930</v>
      </c>
      <c r="G459" s="231" t="s">
        <v>466</v>
      </c>
      <c r="H459" s="232">
        <v>51</v>
      </c>
      <c r="I459" s="233"/>
      <c r="J459" s="234">
        <f>ROUND(I459*H459,2)</f>
        <v>0</v>
      </c>
      <c r="K459" s="235"/>
      <c r="L459" s="45"/>
      <c r="M459" s="236" t="s">
        <v>1</v>
      </c>
      <c r="N459" s="237" t="s">
        <v>38</v>
      </c>
      <c r="O459" s="92"/>
      <c r="P459" s="238">
        <f>O459*H459</f>
        <v>0</v>
      </c>
      <c r="Q459" s="238">
        <v>0.12949959999999999</v>
      </c>
      <c r="R459" s="238">
        <f>Q459*H459</f>
        <v>6.6044795999999995</v>
      </c>
      <c r="S459" s="238">
        <v>0</v>
      </c>
      <c r="T459" s="239">
        <f>S459*H459</f>
        <v>0</v>
      </c>
      <c r="U459" s="39"/>
      <c r="V459" s="39"/>
      <c r="W459" s="39"/>
      <c r="X459" s="39"/>
      <c r="Y459" s="39"/>
      <c r="Z459" s="39"/>
      <c r="AA459" s="39"/>
      <c r="AB459" s="39"/>
      <c r="AC459" s="39"/>
      <c r="AD459" s="39"/>
      <c r="AE459" s="39"/>
      <c r="AR459" s="240" t="s">
        <v>195</v>
      </c>
      <c r="AT459" s="240" t="s">
        <v>191</v>
      </c>
      <c r="AU459" s="240" t="s">
        <v>82</v>
      </c>
      <c r="AY459" s="18" t="s">
        <v>189</v>
      </c>
      <c r="BE459" s="241">
        <f>IF(N459="základní",J459,0)</f>
        <v>0</v>
      </c>
      <c r="BF459" s="241">
        <f>IF(N459="snížená",J459,0)</f>
        <v>0</v>
      </c>
      <c r="BG459" s="241">
        <f>IF(N459="zákl. přenesená",J459,0)</f>
        <v>0</v>
      </c>
      <c r="BH459" s="241">
        <f>IF(N459="sníž. přenesená",J459,0)</f>
        <v>0</v>
      </c>
      <c r="BI459" s="241">
        <f>IF(N459="nulová",J459,0)</f>
        <v>0</v>
      </c>
      <c r="BJ459" s="18" t="s">
        <v>80</v>
      </c>
      <c r="BK459" s="241">
        <f>ROUND(I459*H459,2)</f>
        <v>0</v>
      </c>
      <c r="BL459" s="18" t="s">
        <v>195</v>
      </c>
      <c r="BM459" s="240" t="s">
        <v>6931</v>
      </c>
    </row>
    <row r="460" s="2" customFormat="1">
      <c r="A460" s="39"/>
      <c r="B460" s="40"/>
      <c r="C460" s="41"/>
      <c r="D460" s="242" t="s">
        <v>197</v>
      </c>
      <c r="E460" s="41"/>
      <c r="F460" s="243" t="s">
        <v>6930</v>
      </c>
      <c r="G460" s="41"/>
      <c r="H460" s="41"/>
      <c r="I460" s="244"/>
      <c r="J460" s="41"/>
      <c r="K460" s="41"/>
      <c r="L460" s="45"/>
      <c r="M460" s="245"/>
      <c r="N460" s="246"/>
      <c r="O460" s="92"/>
      <c r="P460" s="92"/>
      <c r="Q460" s="92"/>
      <c r="R460" s="92"/>
      <c r="S460" s="92"/>
      <c r="T460" s="93"/>
      <c r="U460" s="39"/>
      <c r="V460" s="39"/>
      <c r="W460" s="39"/>
      <c r="X460" s="39"/>
      <c r="Y460" s="39"/>
      <c r="Z460" s="39"/>
      <c r="AA460" s="39"/>
      <c r="AB460" s="39"/>
      <c r="AC460" s="39"/>
      <c r="AD460" s="39"/>
      <c r="AE460" s="39"/>
      <c r="AT460" s="18" t="s">
        <v>197</v>
      </c>
      <c r="AU460" s="18" t="s">
        <v>82</v>
      </c>
    </row>
    <row r="461" s="2" customFormat="1">
      <c r="A461" s="39"/>
      <c r="B461" s="40"/>
      <c r="C461" s="41"/>
      <c r="D461" s="247" t="s">
        <v>198</v>
      </c>
      <c r="E461" s="41"/>
      <c r="F461" s="248" t="s">
        <v>6932</v>
      </c>
      <c r="G461" s="41"/>
      <c r="H461" s="41"/>
      <c r="I461" s="244"/>
      <c r="J461" s="41"/>
      <c r="K461" s="41"/>
      <c r="L461" s="45"/>
      <c r="M461" s="245"/>
      <c r="N461" s="246"/>
      <c r="O461" s="92"/>
      <c r="P461" s="92"/>
      <c r="Q461" s="92"/>
      <c r="R461" s="92"/>
      <c r="S461" s="92"/>
      <c r="T461" s="93"/>
      <c r="U461" s="39"/>
      <c r="V461" s="39"/>
      <c r="W461" s="39"/>
      <c r="X461" s="39"/>
      <c r="Y461" s="39"/>
      <c r="Z461" s="39"/>
      <c r="AA461" s="39"/>
      <c r="AB461" s="39"/>
      <c r="AC461" s="39"/>
      <c r="AD461" s="39"/>
      <c r="AE461" s="39"/>
      <c r="AT461" s="18" t="s">
        <v>198</v>
      </c>
      <c r="AU461" s="18" t="s">
        <v>82</v>
      </c>
    </row>
    <row r="462" s="2" customFormat="1">
      <c r="A462" s="39"/>
      <c r="B462" s="40"/>
      <c r="C462" s="41"/>
      <c r="D462" s="242" t="s">
        <v>1907</v>
      </c>
      <c r="E462" s="41"/>
      <c r="F462" s="303" t="s">
        <v>6659</v>
      </c>
      <c r="G462" s="41"/>
      <c r="H462" s="41"/>
      <c r="I462" s="244"/>
      <c r="J462" s="41"/>
      <c r="K462" s="41"/>
      <c r="L462" s="45"/>
      <c r="M462" s="245"/>
      <c r="N462" s="246"/>
      <c r="O462" s="92"/>
      <c r="P462" s="92"/>
      <c r="Q462" s="92"/>
      <c r="R462" s="92"/>
      <c r="S462" s="92"/>
      <c r="T462" s="93"/>
      <c r="U462" s="39"/>
      <c r="V462" s="39"/>
      <c r="W462" s="39"/>
      <c r="X462" s="39"/>
      <c r="Y462" s="39"/>
      <c r="Z462" s="39"/>
      <c r="AA462" s="39"/>
      <c r="AB462" s="39"/>
      <c r="AC462" s="39"/>
      <c r="AD462" s="39"/>
      <c r="AE462" s="39"/>
      <c r="AT462" s="18" t="s">
        <v>1907</v>
      </c>
      <c r="AU462" s="18" t="s">
        <v>82</v>
      </c>
    </row>
    <row r="463" s="14" customFormat="1">
      <c r="A463" s="14"/>
      <c r="B463" s="259"/>
      <c r="C463" s="260"/>
      <c r="D463" s="242" t="s">
        <v>200</v>
      </c>
      <c r="E463" s="261" t="s">
        <v>1</v>
      </c>
      <c r="F463" s="262" t="s">
        <v>6933</v>
      </c>
      <c r="G463" s="260"/>
      <c r="H463" s="263">
        <v>51</v>
      </c>
      <c r="I463" s="264"/>
      <c r="J463" s="260"/>
      <c r="K463" s="260"/>
      <c r="L463" s="265"/>
      <c r="M463" s="266"/>
      <c r="N463" s="267"/>
      <c r="O463" s="267"/>
      <c r="P463" s="267"/>
      <c r="Q463" s="267"/>
      <c r="R463" s="267"/>
      <c r="S463" s="267"/>
      <c r="T463" s="268"/>
      <c r="U463" s="14"/>
      <c r="V463" s="14"/>
      <c r="W463" s="14"/>
      <c r="X463" s="14"/>
      <c r="Y463" s="14"/>
      <c r="Z463" s="14"/>
      <c r="AA463" s="14"/>
      <c r="AB463" s="14"/>
      <c r="AC463" s="14"/>
      <c r="AD463" s="14"/>
      <c r="AE463" s="14"/>
      <c r="AT463" s="269" t="s">
        <v>200</v>
      </c>
      <c r="AU463" s="269" t="s">
        <v>82</v>
      </c>
      <c r="AV463" s="14" t="s">
        <v>82</v>
      </c>
      <c r="AW463" s="14" t="s">
        <v>30</v>
      </c>
      <c r="AX463" s="14" t="s">
        <v>80</v>
      </c>
      <c r="AY463" s="269" t="s">
        <v>189</v>
      </c>
    </row>
    <row r="464" s="2" customFormat="1" ht="16.5" customHeight="1">
      <c r="A464" s="39"/>
      <c r="B464" s="40"/>
      <c r="C464" s="281" t="s">
        <v>911</v>
      </c>
      <c r="D464" s="281" t="s">
        <v>273</v>
      </c>
      <c r="E464" s="282" t="s">
        <v>6934</v>
      </c>
      <c r="F464" s="283" t="s">
        <v>6935</v>
      </c>
      <c r="G464" s="284" t="s">
        <v>466</v>
      </c>
      <c r="H464" s="285">
        <v>51</v>
      </c>
      <c r="I464" s="286"/>
      <c r="J464" s="287">
        <f>ROUND(I464*H464,2)</f>
        <v>0</v>
      </c>
      <c r="K464" s="288"/>
      <c r="L464" s="289"/>
      <c r="M464" s="290" t="s">
        <v>1</v>
      </c>
      <c r="N464" s="291" t="s">
        <v>38</v>
      </c>
      <c r="O464" s="92"/>
      <c r="P464" s="238">
        <f>O464*H464</f>
        <v>0</v>
      </c>
      <c r="Q464" s="238">
        <v>0.044999999999999998</v>
      </c>
      <c r="R464" s="238">
        <f>Q464*H464</f>
        <v>2.2949999999999999</v>
      </c>
      <c r="S464" s="238">
        <v>0</v>
      </c>
      <c r="T464" s="239">
        <f>S464*H464</f>
        <v>0</v>
      </c>
      <c r="U464" s="39"/>
      <c r="V464" s="39"/>
      <c r="W464" s="39"/>
      <c r="X464" s="39"/>
      <c r="Y464" s="39"/>
      <c r="Z464" s="39"/>
      <c r="AA464" s="39"/>
      <c r="AB464" s="39"/>
      <c r="AC464" s="39"/>
      <c r="AD464" s="39"/>
      <c r="AE464" s="39"/>
      <c r="AR464" s="240" t="s">
        <v>247</v>
      </c>
      <c r="AT464" s="240" t="s">
        <v>273</v>
      </c>
      <c r="AU464" s="240" t="s">
        <v>82</v>
      </c>
      <c r="AY464" s="18" t="s">
        <v>189</v>
      </c>
      <c r="BE464" s="241">
        <f>IF(N464="základní",J464,0)</f>
        <v>0</v>
      </c>
      <c r="BF464" s="241">
        <f>IF(N464="snížená",J464,0)</f>
        <v>0</v>
      </c>
      <c r="BG464" s="241">
        <f>IF(N464="zákl. přenesená",J464,0)</f>
        <v>0</v>
      </c>
      <c r="BH464" s="241">
        <f>IF(N464="sníž. přenesená",J464,0)</f>
        <v>0</v>
      </c>
      <c r="BI464" s="241">
        <f>IF(N464="nulová",J464,0)</f>
        <v>0</v>
      </c>
      <c r="BJ464" s="18" t="s">
        <v>80</v>
      </c>
      <c r="BK464" s="241">
        <f>ROUND(I464*H464,2)</f>
        <v>0</v>
      </c>
      <c r="BL464" s="18" t="s">
        <v>195</v>
      </c>
      <c r="BM464" s="240" t="s">
        <v>6936</v>
      </c>
    </row>
    <row r="465" s="2" customFormat="1">
      <c r="A465" s="39"/>
      <c r="B465" s="40"/>
      <c r="C465" s="41"/>
      <c r="D465" s="242" t="s">
        <v>197</v>
      </c>
      <c r="E465" s="41"/>
      <c r="F465" s="243" t="s">
        <v>6935</v>
      </c>
      <c r="G465" s="41"/>
      <c r="H465" s="41"/>
      <c r="I465" s="244"/>
      <c r="J465" s="41"/>
      <c r="K465" s="41"/>
      <c r="L465" s="45"/>
      <c r="M465" s="245"/>
      <c r="N465" s="246"/>
      <c r="O465" s="92"/>
      <c r="P465" s="92"/>
      <c r="Q465" s="92"/>
      <c r="R465" s="92"/>
      <c r="S465" s="92"/>
      <c r="T465" s="93"/>
      <c r="U465" s="39"/>
      <c r="V465" s="39"/>
      <c r="W465" s="39"/>
      <c r="X465" s="39"/>
      <c r="Y465" s="39"/>
      <c r="Z465" s="39"/>
      <c r="AA465" s="39"/>
      <c r="AB465" s="39"/>
      <c r="AC465" s="39"/>
      <c r="AD465" s="39"/>
      <c r="AE465" s="39"/>
      <c r="AT465" s="18" t="s">
        <v>197</v>
      </c>
      <c r="AU465" s="18" t="s">
        <v>82</v>
      </c>
    </row>
    <row r="466" s="2" customFormat="1" ht="24.15" customHeight="1">
      <c r="A466" s="39"/>
      <c r="B466" s="40"/>
      <c r="C466" s="228" t="s">
        <v>921</v>
      </c>
      <c r="D466" s="228" t="s">
        <v>191</v>
      </c>
      <c r="E466" s="229" t="s">
        <v>6937</v>
      </c>
      <c r="F466" s="230" t="s">
        <v>6938</v>
      </c>
      <c r="G466" s="231" t="s">
        <v>466</v>
      </c>
      <c r="H466" s="232">
        <v>34</v>
      </c>
      <c r="I466" s="233"/>
      <c r="J466" s="234">
        <f>ROUND(I466*H466,2)</f>
        <v>0</v>
      </c>
      <c r="K466" s="235"/>
      <c r="L466" s="45"/>
      <c r="M466" s="236" t="s">
        <v>1</v>
      </c>
      <c r="N466" s="237" t="s">
        <v>38</v>
      </c>
      <c r="O466" s="92"/>
      <c r="P466" s="238">
        <f>O466*H466</f>
        <v>0</v>
      </c>
      <c r="Q466" s="238">
        <v>0.16849059999999999</v>
      </c>
      <c r="R466" s="238">
        <f>Q466*H466</f>
        <v>5.7286804</v>
      </c>
      <c r="S466" s="238">
        <v>0</v>
      </c>
      <c r="T466" s="239">
        <f>S466*H466</f>
        <v>0</v>
      </c>
      <c r="U466" s="39"/>
      <c r="V466" s="39"/>
      <c r="W466" s="39"/>
      <c r="X466" s="39"/>
      <c r="Y466" s="39"/>
      <c r="Z466" s="39"/>
      <c r="AA466" s="39"/>
      <c r="AB466" s="39"/>
      <c r="AC466" s="39"/>
      <c r="AD466" s="39"/>
      <c r="AE466" s="39"/>
      <c r="AR466" s="240" t="s">
        <v>195</v>
      </c>
      <c r="AT466" s="240" t="s">
        <v>191</v>
      </c>
      <c r="AU466" s="240" t="s">
        <v>82</v>
      </c>
      <c r="AY466" s="18" t="s">
        <v>189</v>
      </c>
      <c r="BE466" s="241">
        <f>IF(N466="základní",J466,0)</f>
        <v>0</v>
      </c>
      <c r="BF466" s="241">
        <f>IF(N466="snížená",J466,0)</f>
        <v>0</v>
      </c>
      <c r="BG466" s="241">
        <f>IF(N466="zákl. přenesená",J466,0)</f>
        <v>0</v>
      </c>
      <c r="BH466" s="241">
        <f>IF(N466="sníž. přenesená",J466,0)</f>
        <v>0</v>
      </c>
      <c r="BI466" s="241">
        <f>IF(N466="nulová",J466,0)</f>
        <v>0</v>
      </c>
      <c r="BJ466" s="18" t="s">
        <v>80</v>
      </c>
      <c r="BK466" s="241">
        <f>ROUND(I466*H466,2)</f>
        <v>0</v>
      </c>
      <c r="BL466" s="18" t="s">
        <v>195</v>
      </c>
      <c r="BM466" s="240" t="s">
        <v>6939</v>
      </c>
    </row>
    <row r="467" s="2" customFormat="1">
      <c r="A467" s="39"/>
      <c r="B467" s="40"/>
      <c r="C467" s="41"/>
      <c r="D467" s="242" t="s">
        <v>197</v>
      </c>
      <c r="E467" s="41"/>
      <c r="F467" s="243" t="s">
        <v>6938</v>
      </c>
      <c r="G467" s="41"/>
      <c r="H467" s="41"/>
      <c r="I467" s="244"/>
      <c r="J467" s="41"/>
      <c r="K467" s="41"/>
      <c r="L467" s="45"/>
      <c r="M467" s="245"/>
      <c r="N467" s="246"/>
      <c r="O467" s="92"/>
      <c r="P467" s="92"/>
      <c r="Q467" s="92"/>
      <c r="R467" s="92"/>
      <c r="S467" s="92"/>
      <c r="T467" s="93"/>
      <c r="U467" s="39"/>
      <c r="V467" s="39"/>
      <c r="W467" s="39"/>
      <c r="X467" s="39"/>
      <c r="Y467" s="39"/>
      <c r="Z467" s="39"/>
      <c r="AA467" s="39"/>
      <c r="AB467" s="39"/>
      <c r="AC467" s="39"/>
      <c r="AD467" s="39"/>
      <c r="AE467" s="39"/>
      <c r="AT467" s="18" t="s">
        <v>197</v>
      </c>
      <c r="AU467" s="18" t="s">
        <v>82</v>
      </c>
    </row>
    <row r="468" s="2" customFormat="1">
      <c r="A468" s="39"/>
      <c r="B468" s="40"/>
      <c r="C468" s="41"/>
      <c r="D468" s="247" t="s">
        <v>198</v>
      </c>
      <c r="E468" s="41"/>
      <c r="F468" s="248" t="s">
        <v>6940</v>
      </c>
      <c r="G468" s="41"/>
      <c r="H468" s="41"/>
      <c r="I468" s="244"/>
      <c r="J468" s="41"/>
      <c r="K468" s="41"/>
      <c r="L468" s="45"/>
      <c r="M468" s="245"/>
      <c r="N468" s="246"/>
      <c r="O468" s="92"/>
      <c r="P468" s="92"/>
      <c r="Q468" s="92"/>
      <c r="R468" s="92"/>
      <c r="S468" s="92"/>
      <c r="T468" s="93"/>
      <c r="U468" s="39"/>
      <c r="V468" s="39"/>
      <c r="W468" s="39"/>
      <c r="X468" s="39"/>
      <c r="Y468" s="39"/>
      <c r="Z468" s="39"/>
      <c r="AA468" s="39"/>
      <c r="AB468" s="39"/>
      <c r="AC468" s="39"/>
      <c r="AD468" s="39"/>
      <c r="AE468" s="39"/>
      <c r="AT468" s="18" t="s">
        <v>198</v>
      </c>
      <c r="AU468" s="18" t="s">
        <v>82</v>
      </c>
    </row>
    <row r="469" s="2" customFormat="1">
      <c r="A469" s="39"/>
      <c r="B469" s="40"/>
      <c r="C469" s="41"/>
      <c r="D469" s="242" t="s">
        <v>1907</v>
      </c>
      <c r="E469" s="41"/>
      <c r="F469" s="303" t="s">
        <v>6659</v>
      </c>
      <c r="G469" s="41"/>
      <c r="H469" s="41"/>
      <c r="I469" s="244"/>
      <c r="J469" s="41"/>
      <c r="K469" s="41"/>
      <c r="L469" s="45"/>
      <c r="M469" s="245"/>
      <c r="N469" s="246"/>
      <c r="O469" s="92"/>
      <c r="P469" s="92"/>
      <c r="Q469" s="92"/>
      <c r="R469" s="92"/>
      <c r="S469" s="92"/>
      <c r="T469" s="93"/>
      <c r="U469" s="39"/>
      <c r="V469" s="39"/>
      <c r="W469" s="39"/>
      <c r="X469" s="39"/>
      <c r="Y469" s="39"/>
      <c r="Z469" s="39"/>
      <c r="AA469" s="39"/>
      <c r="AB469" s="39"/>
      <c r="AC469" s="39"/>
      <c r="AD469" s="39"/>
      <c r="AE469" s="39"/>
      <c r="AT469" s="18" t="s">
        <v>1907</v>
      </c>
      <c r="AU469" s="18" t="s">
        <v>82</v>
      </c>
    </row>
    <row r="470" s="2" customFormat="1" ht="16.5" customHeight="1">
      <c r="A470" s="39"/>
      <c r="B470" s="40"/>
      <c r="C470" s="281" t="s">
        <v>951</v>
      </c>
      <c r="D470" s="281" t="s">
        <v>273</v>
      </c>
      <c r="E470" s="282" t="s">
        <v>6941</v>
      </c>
      <c r="F470" s="283" t="s">
        <v>6942</v>
      </c>
      <c r="G470" s="284" t="s">
        <v>466</v>
      </c>
      <c r="H470" s="285">
        <v>34</v>
      </c>
      <c r="I470" s="286"/>
      <c r="J470" s="287">
        <f>ROUND(I470*H470,2)</f>
        <v>0</v>
      </c>
      <c r="K470" s="288"/>
      <c r="L470" s="289"/>
      <c r="M470" s="290" t="s">
        <v>1</v>
      </c>
      <c r="N470" s="291" t="s">
        <v>38</v>
      </c>
      <c r="O470" s="92"/>
      <c r="P470" s="238">
        <f>O470*H470</f>
        <v>0</v>
      </c>
      <c r="Q470" s="238">
        <v>0.125</v>
      </c>
      <c r="R470" s="238">
        <f>Q470*H470</f>
        <v>4.25</v>
      </c>
      <c r="S470" s="238">
        <v>0</v>
      </c>
      <c r="T470" s="239">
        <f>S470*H470</f>
        <v>0</v>
      </c>
      <c r="U470" s="39"/>
      <c r="V470" s="39"/>
      <c r="W470" s="39"/>
      <c r="X470" s="39"/>
      <c r="Y470" s="39"/>
      <c r="Z470" s="39"/>
      <c r="AA470" s="39"/>
      <c r="AB470" s="39"/>
      <c r="AC470" s="39"/>
      <c r="AD470" s="39"/>
      <c r="AE470" s="39"/>
      <c r="AR470" s="240" t="s">
        <v>247</v>
      </c>
      <c r="AT470" s="240" t="s">
        <v>273</v>
      </c>
      <c r="AU470" s="240" t="s">
        <v>82</v>
      </c>
      <c r="AY470" s="18" t="s">
        <v>189</v>
      </c>
      <c r="BE470" s="241">
        <f>IF(N470="základní",J470,0)</f>
        <v>0</v>
      </c>
      <c r="BF470" s="241">
        <f>IF(N470="snížená",J470,0)</f>
        <v>0</v>
      </c>
      <c r="BG470" s="241">
        <f>IF(N470="zákl. přenesená",J470,0)</f>
        <v>0</v>
      </c>
      <c r="BH470" s="241">
        <f>IF(N470="sníž. přenesená",J470,0)</f>
        <v>0</v>
      </c>
      <c r="BI470" s="241">
        <f>IF(N470="nulová",J470,0)</f>
        <v>0</v>
      </c>
      <c r="BJ470" s="18" t="s">
        <v>80</v>
      </c>
      <c r="BK470" s="241">
        <f>ROUND(I470*H470,2)</f>
        <v>0</v>
      </c>
      <c r="BL470" s="18" t="s">
        <v>195</v>
      </c>
      <c r="BM470" s="240" t="s">
        <v>6943</v>
      </c>
    </row>
    <row r="471" s="2" customFormat="1">
      <c r="A471" s="39"/>
      <c r="B471" s="40"/>
      <c r="C471" s="41"/>
      <c r="D471" s="242" t="s">
        <v>197</v>
      </c>
      <c r="E471" s="41"/>
      <c r="F471" s="243" t="s">
        <v>6942</v>
      </c>
      <c r="G471" s="41"/>
      <c r="H471" s="41"/>
      <c r="I471" s="244"/>
      <c r="J471" s="41"/>
      <c r="K471" s="41"/>
      <c r="L471" s="45"/>
      <c r="M471" s="245"/>
      <c r="N471" s="246"/>
      <c r="O471" s="92"/>
      <c r="P471" s="92"/>
      <c r="Q471" s="92"/>
      <c r="R471" s="92"/>
      <c r="S471" s="92"/>
      <c r="T471" s="93"/>
      <c r="U471" s="39"/>
      <c r="V471" s="39"/>
      <c r="W471" s="39"/>
      <c r="X471" s="39"/>
      <c r="Y471" s="39"/>
      <c r="Z471" s="39"/>
      <c r="AA471" s="39"/>
      <c r="AB471" s="39"/>
      <c r="AC471" s="39"/>
      <c r="AD471" s="39"/>
      <c r="AE471" s="39"/>
      <c r="AT471" s="18" t="s">
        <v>197</v>
      </c>
      <c r="AU471" s="18" t="s">
        <v>82</v>
      </c>
    </row>
    <row r="472" s="2" customFormat="1" ht="24.15" customHeight="1">
      <c r="A472" s="39"/>
      <c r="B472" s="40"/>
      <c r="C472" s="228" t="s">
        <v>957</v>
      </c>
      <c r="D472" s="228" t="s">
        <v>191</v>
      </c>
      <c r="E472" s="229" t="s">
        <v>6944</v>
      </c>
      <c r="F472" s="230" t="s">
        <v>6945</v>
      </c>
      <c r="G472" s="231" t="s">
        <v>194</v>
      </c>
      <c r="H472" s="232">
        <v>3.3420000000000001</v>
      </c>
      <c r="I472" s="233"/>
      <c r="J472" s="234">
        <f>ROUND(I472*H472,2)</f>
        <v>0</v>
      </c>
      <c r="K472" s="235"/>
      <c r="L472" s="45"/>
      <c r="M472" s="236" t="s">
        <v>1</v>
      </c>
      <c r="N472" s="237" t="s">
        <v>38</v>
      </c>
      <c r="O472" s="92"/>
      <c r="P472" s="238">
        <f>O472*H472</f>
        <v>0</v>
      </c>
      <c r="Q472" s="238">
        <v>2.2563399999999998</v>
      </c>
      <c r="R472" s="238">
        <f>Q472*H472</f>
        <v>7.5406882799999995</v>
      </c>
      <c r="S472" s="238">
        <v>0</v>
      </c>
      <c r="T472" s="239">
        <f>S472*H472</f>
        <v>0</v>
      </c>
      <c r="U472" s="39"/>
      <c r="V472" s="39"/>
      <c r="W472" s="39"/>
      <c r="X472" s="39"/>
      <c r="Y472" s="39"/>
      <c r="Z472" s="39"/>
      <c r="AA472" s="39"/>
      <c r="AB472" s="39"/>
      <c r="AC472" s="39"/>
      <c r="AD472" s="39"/>
      <c r="AE472" s="39"/>
      <c r="AR472" s="240" t="s">
        <v>195</v>
      </c>
      <c r="AT472" s="240" t="s">
        <v>191</v>
      </c>
      <c r="AU472" s="240" t="s">
        <v>82</v>
      </c>
      <c r="AY472" s="18" t="s">
        <v>189</v>
      </c>
      <c r="BE472" s="241">
        <f>IF(N472="základní",J472,0)</f>
        <v>0</v>
      </c>
      <c r="BF472" s="241">
        <f>IF(N472="snížená",J472,0)</f>
        <v>0</v>
      </c>
      <c r="BG472" s="241">
        <f>IF(N472="zákl. přenesená",J472,0)</f>
        <v>0</v>
      </c>
      <c r="BH472" s="241">
        <f>IF(N472="sníž. přenesená",J472,0)</f>
        <v>0</v>
      </c>
      <c r="BI472" s="241">
        <f>IF(N472="nulová",J472,0)</f>
        <v>0</v>
      </c>
      <c r="BJ472" s="18" t="s">
        <v>80</v>
      </c>
      <c r="BK472" s="241">
        <f>ROUND(I472*H472,2)</f>
        <v>0</v>
      </c>
      <c r="BL472" s="18" t="s">
        <v>195</v>
      </c>
      <c r="BM472" s="240" t="s">
        <v>6946</v>
      </c>
    </row>
    <row r="473" s="2" customFormat="1">
      <c r="A473" s="39"/>
      <c r="B473" s="40"/>
      <c r="C473" s="41"/>
      <c r="D473" s="242" t="s">
        <v>197</v>
      </c>
      <c r="E473" s="41"/>
      <c r="F473" s="243" t="s">
        <v>6945</v>
      </c>
      <c r="G473" s="41"/>
      <c r="H473" s="41"/>
      <c r="I473" s="244"/>
      <c r="J473" s="41"/>
      <c r="K473" s="41"/>
      <c r="L473" s="45"/>
      <c r="M473" s="245"/>
      <c r="N473" s="246"/>
      <c r="O473" s="92"/>
      <c r="P473" s="92"/>
      <c r="Q473" s="92"/>
      <c r="R473" s="92"/>
      <c r="S473" s="92"/>
      <c r="T473" s="93"/>
      <c r="U473" s="39"/>
      <c r="V473" s="39"/>
      <c r="W473" s="39"/>
      <c r="X473" s="39"/>
      <c r="Y473" s="39"/>
      <c r="Z473" s="39"/>
      <c r="AA473" s="39"/>
      <c r="AB473" s="39"/>
      <c r="AC473" s="39"/>
      <c r="AD473" s="39"/>
      <c r="AE473" s="39"/>
      <c r="AT473" s="18" t="s">
        <v>197</v>
      </c>
      <c r="AU473" s="18" t="s">
        <v>82</v>
      </c>
    </row>
    <row r="474" s="2" customFormat="1">
      <c r="A474" s="39"/>
      <c r="B474" s="40"/>
      <c r="C474" s="41"/>
      <c r="D474" s="247" t="s">
        <v>198</v>
      </c>
      <c r="E474" s="41"/>
      <c r="F474" s="248" t="s">
        <v>6947</v>
      </c>
      <c r="G474" s="41"/>
      <c r="H474" s="41"/>
      <c r="I474" s="244"/>
      <c r="J474" s="41"/>
      <c r="K474" s="41"/>
      <c r="L474" s="45"/>
      <c r="M474" s="245"/>
      <c r="N474" s="246"/>
      <c r="O474" s="92"/>
      <c r="P474" s="92"/>
      <c r="Q474" s="92"/>
      <c r="R474" s="92"/>
      <c r="S474" s="92"/>
      <c r="T474" s="93"/>
      <c r="U474" s="39"/>
      <c r="V474" s="39"/>
      <c r="W474" s="39"/>
      <c r="X474" s="39"/>
      <c r="Y474" s="39"/>
      <c r="Z474" s="39"/>
      <c r="AA474" s="39"/>
      <c r="AB474" s="39"/>
      <c r="AC474" s="39"/>
      <c r="AD474" s="39"/>
      <c r="AE474" s="39"/>
      <c r="AT474" s="18" t="s">
        <v>198</v>
      </c>
      <c r="AU474" s="18" t="s">
        <v>82</v>
      </c>
    </row>
    <row r="475" s="2" customFormat="1">
      <c r="A475" s="39"/>
      <c r="B475" s="40"/>
      <c r="C475" s="41"/>
      <c r="D475" s="242" t="s">
        <v>1907</v>
      </c>
      <c r="E475" s="41"/>
      <c r="F475" s="303" t="s">
        <v>6659</v>
      </c>
      <c r="G475" s="41"/>
      <c r="H475" s="41"/>
      <c r="I475" s="244"/>
      <c r="J475" s="41"/>
      <c r="K475" s="41"/>
      <c r="L475" s="45"/>
      <c r="M475" s="245"/>
      <c r="N475" s="246"/>
      <c r="O475" s="92"/>
      <c r="P475" s="92"/>
      <c r="Q475" s="92"/>
      <c r="R475" s="92"/>
      <c r="S475" s="92"/>
      <c r="T475" s="93"/>
      <c r="U475" s="39"/>
      <c r="V475" s="39"/>
      <c r="W475" s="39"/>
      <c r="X475" s="39"/>
      <c r="Y475" s="39"/>
      <c r="Z475" s="39"/>
      <c r="AA475" s="39"/>
      <c r="AB475" s="39"/>
      <c r="AC475" s="39"/>
      <c r="AD475" s="39"/>
      <c r="AE475" s="39"/>
      <c r="AT475" s="18" t="s">
        <v>1907</v>
      </c>
      <c r="AU475" s="18" t="s">
        <v>82</v>
      </c>
    </row>
    <row r="476" s="14" customFormat="1">
      <c r="A476" s="14"/>
      <c r="B476" s="259"/>
      <c r="C476" s="260"/>
      <c r="D476" s="242" t="s">
        <v>200</v>
      </c>
      <c r="E476" s="261" t="s">
        <v>1</v>
      </c>
      <c r="F476" s="262" t="s">
        <v>6948</v>
      </c>
      <c r="G476" s="260"/>
      <c r="H476" s="263">
        <v>0.91800000000000004</v>
      </c>
      <c r="I476" s="264"/>
      <c r="J476" s="260"/>
      <c r="K476" s="260"/>
      <c r="L476" s="265"/>
      <c r="M476" s="266"/>
      <c r="N476" s="267"/>
      <c r="O476" s="267"/>
      <c r="P476" s="267"/>
      <c r="Q476" s="267"/>
      <c r="R476" s="267"/>
      <c r="S476" s="267"/>
      <c r="T476" s="268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T476" s="269" t="s">
        <v>200</v>
      </c>
      <c r="AU476" s="269" t="s">
        <v>82</v>
      </c>
      <c r="AV476" s="14" t="s">
        <v>82</v>
      </c>
      <c r="AW476" s="14" t="s">
        <v>30</v>
      </c>
      <c r="AX476" s="14" t="s">
        <v>73</v>
      </c>
      <c r="AY476" s="269" t="s">
        <v>189</v>
      </c>
    </row>
    <row r="477" s="14" customFormat="1">
      <c r="A477" s="14"/>
      <c r="B477" s="259"/>
      <c r="C477" s="260"/>
      <c r="D477" s="242" t="s">
        <v>200</v>
      </c>
      <c r="E477" s="261" t="s">
        <v>1</v>
      </c>
      <c r="F477" s="262" t="s">
        <v>6949</v>
      </c>
      <c r="G477" s="260"/>
      <c r="H477" s="263">
        <v>1.4039999999999999</v>
      </c>
      <c r="I477" s="264"/>
      <c r="J477" s="260"/>
      <c r="K477" s="260"/>
      <c r="L477" s="265"/>
      <c r="M477" s="266"/>
      <c r="N477" s="267"/>
      <c r="O477" s="267"/>
      <c r="P477" s="267"/>
      <c r="Q477" s="267"/>
      <c r="R477" s="267"/>
      <c r="S477" s="267"/>
      <c r="T477" s="268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T477" s="269" t="s">
        <v>200</v>
      </c>
      <c r="AU477" s="269" t="s">
        <v>82</v>
      </c>
      <c r="AV477" s="14" t="s">
        <v>82</v>
      </c>
      <c r="AW477" s="14" t="s">
        <v>30</v>
      </c>
      <c r="AX477" s="14" t="s">
        <v>73</v>
      </c>
      <c r="AY477" s="269" t="s">
        <v>189</v>
      </c>
    </row>
    <row r="478" s="14" customFormat="1">
      <c r="A478" s="14"/>
      <c r="B478" s="259"/>
      <c r="C478" s="260"/>
      <c r="D478" s="242" t="s">
        <v>200</v>
      </c>
      <c r="E478" s="261" t="s">
        <v>1</v>
      </c>
      <c r="F478" s="262" t="s">
        <v>6950</v>
      </c>
      <c r="G478" s="260"/>
      <c r="H478" s="263">
        <v>1.02</v>
      </c>
      <c r="I478" s="264"/>
      <c r="J478" s="260"/>
      <c r="K478" s="260"/>
      <c r="L478" s="265"/>
      <c r="M478" s="266"/>
      <c r="N478" s="267"/>
      <c r="O478" s="267"/>
      <c r="P478" s="267"/>
      <c r="Q478" s="267"/>
      <c r="R478" s="267"/>
      <c r="S478" s="267"/>
      <c r="T478" s="268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T478" s="269" t="s">
        <v>200</v>
      </c>
      <c r="AU478" s="269" t="s">
        <v>82</v>
      </c>
      <c r="AV478" s="14" t="s">
        <v>82</v>
      </c>
      <c r="AW478" s="14" t="s">
        <v>30</v>
      </c>
      <c r="AX478" s="14" t="s">
        <v>73</v>
      </c>
      <c r="AY478" s="269" t="s">
        <v>189</v>
      </c>
    </row>
    <row r="479" s="15" customFormat="1">
      <c r="A479" s="15"/>
      <c r="B479" s="270"/>
      <c r="C479" s="271"/>
      <c r="D479" s="242" t="s">
        <v>200</v>
      </c>
      <c r="E479" s="272" t="s">
        <v>1</v>
      </c>
      <c r="F479" s="273" t="s">
        <v>207</v>
      </c>
      <c r="G479" s="271"/>
      <c r="H479" s="274">
        <v>3.3420000000000001</v>
      </c>
      <c r="I479" s="275"/>
      <c r="J479" s="271"/>
      <c r="K479" s="271"/>
      <c r="L479" s="276"/>
      <c r="M479" s="277"/>
      <c r="N479" s="278"/>
      <c r="O479" s="278"/>
      <c r="P479" s="278"/>
      <c r="Q479" s="278"/>
      <c r="R479" s="278"/>
      <c r="S479" s="278"/>
      <c r="T479" s="279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T479" s="280" t="s">
        <v>200</v>
      </c>
      <c r="AU479" s="280" t="s">
        <v>82</v>
      </c>
      <c r="AV479" s="15" t="s">
        <v>195</v>
      </c>
      <c r="AW479" s="15" t="s">
        <v>30</v>
      </c>
      <c r="AX479" s="15" t="s">
        <v>80</v>
      </c>
      <c r="AY479" s="280" t="s">
        <v>189</v>
      </c>
    </row>
    <row r="480" s="2" customFormat="1" ht="24.15" customHeight="1">
      <c r="A480" s="39"/>
      <c r="B480" s="40"/>
      <c r="C480" s="228" t="s">
        <v>962</v>
      </c>
      <c r="D480" s="228" t="s">
        <v>191</v>
      </c>
      <c r="E480" s="229" t="s">
        <v>6951</v>
      </c>
      <c r="F480" s="230" t="s">
        <v>6952</v>
      </c>
      <c r="G480" s="231" t="s">
        <v>466</v>
      </c>
      <c r="H480" s="232">
        <v>34</v>
      </c>
      <c r="I480" s="233"/>
      <c r="J480" s="234">
        <f>ROUND(I480*H480,2)</f>
        <v>0</v>
      </c>
      <c r="K480" s="235"/>
      <c r="L480" s="45"/>
      <c r="M480" s="236" t="s">
        <v>1</v>
      </c>
      <c r="N480" s="237" t="s">
        <v>38</v>
      </c>
      <c r="O480" s="92"/>
      <c r="P480" s="238">
        <f>O480*H480</f>
        <v>0</v>
      </c>
      <c r="Q480" s="238">
        <v>0.43819000000000002</v>
      </c>
      <c r="R480" s="238">
        <f>Q480*H480</f>
        <v>14.89846</v>
      </c>
      <c r="S480" s="238">
        <v>0</v>
      </c>
      <c r="T480" s="239">
        <f>S480*H480</f>
        <v>0</v>
      </c>
      <c r="U480" s="39"/>
      <c r="V480" s="39"/>
      <c r="W480" s="39"/>
      <c r="X480" s="39"/>
      <c r="Y480" s="39"/>
      <c r="Z480" s="39"/>
      <c r="AA480" s="39"/>
      <c r="AB480" s="39"/>
      <c r="AC480" s="39"/>
      <c r="AD480" s="39"/>
      <c r="AE480" s="39"/>
      <c r="AR480" s="240" t="s">
        <v>195</v>
      </c>
      <c r="AT480" s="240" t="s">
        <v>191</v>
      </c>
      <c r="AU480" s="240" t="s">
        <v>82</v>
      </c>
      <c r="AY480" s="18" t="s">
        <v>189</v>
      </c>
      <c r="BE480" s="241">
        <f>IF(N480="základní",J480,0)</f>
        <v>0</v>
      </c>
      <c r="BF480" s="241">
        <f>IF(N480="snížená",J480,0)</f>
        <v>0</v>
      </c>
      <c r="BG480" s="241">
        <f>IF(N480="zákl. přenesená",J480,0)</f>
        <v>0</v>
      </c>
      <c r="BH480" s="241">
        <f>IF(N480="sníž. přenesená",J480,0)</f>
        <v>0</v>
      </c>
      <c r="BI480" s="241">
        <f>IF(N480="nulová",J480,0)</f>
        <v>0</v>
      </c>
      <c r="BJ480" s="18" t="s">
        <v>80</v>
      </c>
      <c r="BK480" s="241">
        <f>ROUND(I480*H480,2)</f>
        <v>0</v>
      </c>
      <c r="BL480" s="18" t="s">
        <v>195</v>
      </c>
      <c r="BM480" s="240" t="s">
        <v>6953</v>
      </c>
    </row>
    <row r="481" s="2" customFormat="1">
      <c r="A481" s="39"/>
      <c r="B481" s="40"/>
      <c r="C481" s="41"/>
      <c r="D481" s="242" t="s">
        <v>197</v>
      </c>
      <c r="E481" s="41"/>
      <c r="F481" s="243" t="s">
        <v>6952</v>
      </c>
      <c r="G481" s="41"/>
      <c r="H481" s="41"/>
      <c r="I481" s="244"/>
      <c r="J481" s="41"/>
      <c r="K481" s="41"/>
      <c r="L481" s="45"/>
      <c r="M481" s="245"/>
      <c r="N481" s="246"/>
      <c r="O481" s="92"/>
      <c r="P481" s="92"/>
      <c r="Q481" s="92"/>
      <c r="R481" s="92"/>
      <c r="S481" s="92"/>
      <c r="T481" s="93"/>
      <c r="U481" s="39"/>
      <c r="V481" s="39"/>
      <c r="W481" s="39"/>
      <c r="X481" s="39"/>
      <c r="Y481" s="39"/>
      <c r="Z481" s="39"/>
      <c r="AA481" s="39"/>
      <c r="AB481" s="39"/>
      <c r="AC481" s="39"/>
      <c r="AD481" s="39"/>
      <c r="AE481" s="39"/>
      <c r="AT481" s="18" t="s">
        <v>197</v>
      </c>
      <c r="AU481" s="18" t="s">
        <v>82</v>
      </c>
    </row>
    <row r="482" s="2" customFormat="1">
      <c r="A482" s="39"/>
      <c r="B482" s="40"/>
      <c r="C482" s="41"/>
      <c r="D482" s="242" t="s">
        <v>1907</v>
      </c>
      <c r="E482" s="41"/>
      <c r="F482" s="303" t="s">
        <v>6659</v>
      </c>
      <c r="G482" s="41"/>
      <c r="H482" s="41"/>
      <c r="I482" s="244"/>
      <c r="J482" s="41"/>
      <c r="K482" s="41"/>
      <c r="L482" s="45"/>
      <c r="M482" s="245"/>
      <c r="N482" s="246"/>
      <c r="O482" s="92"/>
      <c r="P482" s="92"/>
      <c r="Q482" s="92"/>
      <c r="R482" s="92"/>
      <c r="S482" s="92"/>
      <c r="T482" s="93"/>
      <c r="U482" s="39"/>
      <c r="V482" s="39"/>
      <c r="W482" s="39"/>
      <c r="X482" s="39"/>
      <c r="Y482" s="39"/>
      <c r="Z482" s="39"/>
      <c r="AA482" s="39"/>
      <c r="AB482" s="39"/>
      <c r="AC482" s="39"/>
      <c r="AD482" s="39"/>
      <c r="AE482" s="39"/>
      <c r="AT482" s="18" t="s">
        <v>1907</v>
      </c>
      <c r="AU482" s="18" t="s">
        <v>82</v>
      </c>
    </row>
    <row r="483" s="14" customFormat="1">
      <c r="A483" s="14"/>
      <c r="B483" s="259"/>
      <c r="C483" s="260"/>
      <c r="D483" s="242" t="s">
        <v>200</v>
      </c>
      <c r="E483" s="261" t="s">
        <v>1</v>
      </c>
      <c r="F483" s="262" t="s">
        <v>6954</v>
      </c>
      <c r="G483" s="260"/>
      <c r="H483" s="263">
        <v>34</v>
      </c>
      <c r="I483" s="264"/>
      <c r="J483" s="260"/>
      <c r="K483" s="260"/>
      <c r="L483" s="265"/>
      <c r="M483" s="266"/>
      <c r="N483" s="267"/>
      <c r="O483" s="267"/>
      <c r="P483" s="267"/>
      <c r="Q483" s="267"/>
      <c r="R483" s="267"/>
      <c r="S483" s="267"/>
      <c r="T483" s="268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T483" s="269" t="s">
        <v>200</v>
      </c>
      <c r="AU483" s="269" t="s">
        <v>82</v>
      </c>
      <c r="AV483" s="14" t="s">
        <v>82</v>
      </c>
      <c r="AW483" s="14" t="s">
        <v>30</v>
      </c>
      <c r="AX483" s="14" t="s">
        <v>80</v>
      </c>
      <c r="AY483" s="269" t="s">
        <v>189</v>
      </c>
    </row>
    <row r="484" s="2" customFormat="1" ht="16.5" customHeight="1">
      <c r="A484" s="39"/>
      <c r="B484" s="40"/>
      <c r="C484" s="228" t="s">
        <v>967</v>
      </c>
      <c r="D484" s="228" t="s">
        <v>191</v>
      </c>
      <c r="E484" s="229" t="s">
        <v>6955</v>
      </c>
      <c r="F484" s="230" t="s">
        <v>6956</v>
      </c>
      <c r="G484" s="231" t="s">
        <v>359</v>
      </c>
      <c r="H484" s="232">
        <v>2</v>
      </c>
      <c r="I484" s="233"/>
      <c r="J484" s="234">
        <f>ROUND(I484*H484,2)</f>
        <v>0</v>
      </c>
      <c r="K484" s="235"/>
      <c r="L484" s="45"/>
      <c r="M484" s="236" t="s">
        <v>1</v>
      </c>
      <c r="N484" s="237" t="s">
        <v>38</v>
      </c>
      <c r="O484" s="92"/>
      <c r="P484" s="238">
        <f>O484*H484</f>
        <v>0</v>
      </c>
      <c r="Q484" s="238">
        <v>0.001</v>
      </c>
      <c r="R484" s="238">
        <f>Q484*H484</f>
        <v>0.002</v>
      </c>
      <c r="S484" s="238">
        <v>0</v>
      </c>
      <c r="T484" s="239">
        <f>S484*H484</f>
        <v>0</v>
      </c>
      <c r="U484" s="39"/>
      <c r="V484" s="39"/>
      <c r="W484" s="39"/>
      <c r="X484" s="39"/>
      <c r="Y484" s="39"/>
      <c r="Z484" s="39"/>
      <c r="AA484" s="39"/>
      <c r="AB484" s="39"/>
      <c r="AC484" s="39"/>
      <c r="AD484" s="39"/>
      <c r="AE484" s="39"/>
      <c r="AR484" s="240" t="s">
        <v>195</v>
      </c>
      <c r="AT484" s="240" t="s">
        <v>191</v>
      </c>
      <c r="AU484" s="240" t="s">
        <v>82</v>
      </c>
      <c r="AY484" s="18" t="s">
        <v>189</v>
      </c>
      <c r="BE484" s="241">
        <f>IF(N484="základní",J484,0)</f>
        <v>0</v>
      </c>
      <c r="BF484" s="241">
        <f>IF(N484="snížená",J484,0)</f>
        <v>0</v>
      </c>
      <c r="BG484" s="241">
        <f>IF(N484="zákl. přenesená",J484,0)</f>
        <v>0</v>
      </c>
      <c r="BH484" s="241">
        <f>IF(N484="sníž. přenesená",J484,0)</f>
        <v>0</v>
      </c>
      <c r="BI484" s="241">
        <f>IF(N484="nulová",J484,0)</f>
        <v>0</v>
      </c>
      <c r="BJ484" s="18" t="s">
        <v>80</v>
      </c>
      <c r="BK484" s="241">
        <f>ROUND(I484*H484,2)</f>
        <v>0</v>
      </c>
      <c r="BL484" s="18" t="s">
        <v>195</v>
      </c>
      <c r="BM484" s="240" t="s">
        <v>6957</v>
      </c>
    </row>
    <row r="485" s="2" customFormat="1">
      <c r="A485" s="39"/>
      <c r="B485" s="40"/>
      <c r="C485" s="41"/>
      <c r="D485" s="242" t="s">
        <v>197</v>
      </c>
      <c r="E485" s="41"/>
      <c r="F485" s="243" t="s">
        <v>6956</v>
      </c>
      <c r="G485" s="41"/>
      <c r="H485" s="41"/>
      <c r="I485" s="244"/>
      <c r="J485" s="41"/>
      <c r="K485" s="41"/>
      <c r="L485" s="45"/>
      <c r="M485" s="245"/>
      <c r="N485" s="246"/>
      <c r="O485" s="92"/>
      <c r="P485" s="92"/>
      <c r="Q485" s="92"/>
      <c r="R485" s="92"/>
      <c r="S485" s="92"/>
      <c r="T485" s="93"/>
      <c r="U485" s="39"/>
      <c r="V485" s="39"/>
      <c r="W485" s="39"/>
      <c r="X485" s="39"/>
      <c r="Y485" s="39"/>
      <c r="Z485" s="39"/>
      <c r="AA485" s="39"/>
      <c r="AB485" s="39"/>
      <c r="AC485" s="39"/>
      <c r="AD485" s="39"/>
      <c r="AE485" s="39"/>
      <c r="AT485" s="18" t="s">
        <v>197</v>
      </c>
      <c r="AU485" s="18" t="s">
        <v>82</v>
      </c>
    </row>
    <row r="486" s="2" customFormat="1">
      <c r="A486" s="39"/>
      <c r="B486" s="40"/>
      <c r="C486" s="41"/>
      <c r="D486" s="242" t="s">
        <v>1907</v>
      </c>
      <c r="E486" s="41"/>
      <c r="F486" s="303" t="s">
        <v>6731</v>
      </c>
      <c r="G486" s="41"/>
      <c r="H486" s="41"/>
      <c r="I486" s="244"/>
      <c r="J486" s="41"/>
      <c r="K486" s="41"/>
      <c r="L486" s="45"/>
      <c r="M486" s="245"/>
      <c r="N486" s="246"/>
      <c r="O486" s="92"/>
      <c r="P486" s="92"/>
      <c r="Q486" s="92"/>
      <c r="R486" s="92"/>
      <c r="S486" s="92"/>
      <c r="T486" s="93"/>
      <c r="U486" s="39"/>
      <c r="V486" s="39"/>
      <c r="W486" s="39"/>
      <c r="X486" s="39"/>
      <c r="Y486" s="39"/>
      <c r="Z486" s="39"/>
      <c r="AA486" s="39"/>
      <c r="AB486" s="39"/>
      <c r="AC486" s="39"/>
      <c r="AD486" s="39"/>
      <c r="AE486" s="39"/>
      <c r="AT486" s="18" t="s">
        <v>1907</v>
      </c>
      <c r="AU486" s="18" t="s">
        <v>82</v>
      </c>
    </row>
    <row r="487" s="2" customFormat="1" ht="16.5" customHeight="1">
      <c r="A487" s="39"/>
      <c r="B487" s="40"/>
      <c r="C487" s="228" t="s">
        <v>976</v>
      </c>
      <c r="D487" s="228" t="s">
        <v>191</v>
      </c>
      <c r="E487" s="229" t="s">
        <v>6958</v>
      </c>
      <c r="F487" s="230" t="s">
        <v>6959</v>
      </c>
      <c r="G487" s="231" t="s">
        <v>359</v>
      </c>
      <c r="H487" s="232">
        <v>4</v>
      </c>
      <c r="I487" s="233"/>
      <c r="J487" s="234">
        <f>ROUND(I487*H487,2)</f>
        <v>0</v>
      </c>
      <c r="K487" s="235"/>
      <c r="L487" s="45"/>
      <c r="M487" s="236" t="s">
        <v>1</v>
      </c>
      <c r="N487" s="237" t="s">
        <v>38</v>
      </c>
      <c r="O487" s="92"/>
      <c r="P487" s="238">
        <f>O487*H487</f>
        <v>0</v>
      </c>
      <c r="Q487" s="238">
        <v>0.0011999999999999999</v>
      </c>
      <c r="R487" s="238">
        <f>Q487*H487</f>
        <v>0.0047999999999999996</v>
      </c>
      <c r="S487" s="238">
        <v>0</v>
      </c>
      <c r="T487" s="239">
        <f>S487*H487</f>
        <v>0</v>
      </c>
      <c r="U487" s="39"/>
      <c r="V487" s="39"/>
      <c r="W487" s="39"/>
      <c r="X487" s="39"/>
      <c r="Y487" s="39"/>
      <c r="Z487" s="39"/>
      <c r="AA487" s="39"/>
      <c r="AB487" s="39"/>
      <c r="AC487" s="39"/>
      <c r="AD487" s="39"/>
      <c r="AE487" s="39"/>
      <c r="AR487" s="240" t="s">
        <v>195</v>
      </c>
      <c r="AT487" s="240" t="s">
        <v>191</v>
      </c>
      <c r="AU487" s="240" t="s">
        <v>82</v>
      </c>
      <c r="AY487" s="18" t="s">
        <v>189</v>
      </c>
      <c r="BE487" s="241">
        <f>IF(N487="základní",J487,0)</f>
        <v>0</v>
      </c>
      <c r="BF487" s="241">
        <f>IF(N487="snížená",J487,0)</f>
        <v>0</v>
      </c>
      <c r="BG487" s="241">
        <f>IF(N487="zákl. přenesená",J487,0)</f>
        <v>0</v>
      </c>
      <c r="BH487" s="241">
        <f>IF(N487="sníž. přenesená",J487,0)</f>
        <v>0</v>
      </c>
      <c r="BI487" s="241">
        <f>IF(N487="nulová",J487,0)</f>
        <v>0</v>
      </c>
      <c r="BJ487" s="18" t="s">
        <v>80</v>
      </c>
      <c r="BK487" s="241">
        <f>ROUND(I487*H487,2)</f>
        <v>0</v>
      </c>
      <c r="BL487" s="18" t="s">
        <v>195</v>
      </c>
      <c r="BM487" s="240" t="s">
        <v>6960</v>
      </c>
    </row>
    <row r="488" s="2" customFormat="1">
      <c r="A488" s="39"/>
      <c r="B488" s="40"/>
      <c r="C488" s="41"/>
      <c r="D488" s="242" t="s">
        <v>197</v>
      </c>
      <c r="E488" s="41"/>
      <c r="F488" s="243" t="s">
        <v>6959</v>
      </c>
      <c r="G488" s="41"/>
      <c r="H488" s="41"/>
      <c r="I488" s="244"/>
      <c r="J488" s="41"/>
      <c r="K488" s="41"/>
      <c r="L488" s="45"/>
      <c r="M488" s="245"/>
      <c r="N488" s="246"/>
      <c r="O488" s="92"/>
      <c r="P488" s="92"/>
      <c r="Q488" s="92"/>
      <c r="R488" s="92"/>
      <c r="S488" s="92"/>
      <c r="T488" s="93"/>
      <c r="U488" s="39"/>
      <c r="V488" s="39"/>
      <c r="W488" s="39"/>
      <c r="X488" s="39"/>
      <c r="Y488" s="39"/>
      <c r="Z488" s="39"/>
      <c r="AA488" s="39"/>
      <c r="AB488" s="39"/>
      <c r="AC488" s="39"/>
      <c r="AD488" s="39"/>
      <c r="AE488" s="39"/>
      <c r="AT488" s="18" t="s">
        <v>197</v>
      </c>
      <c r="AU488" s="18" t="s">
        <v>82</v>
      </c>
    </row>
    <row r="489" s="2" customFormat="1">
      <c r="A489" s="39"/>
      <c r="B489" s="40"/>
      <c r="C489" s="41"/>
      <c r="D489" s="242" t="s">
        <v>1907</v>
      </c>
      <c r="E489" s="41"/>
      <c r="F489" s="303" t="s">
        <v>6731</v>
      </c>
      <c r="G489" s="41"/>
      <c r="H489" s="41"/>
      <c r="I489" s="244"/>
      <c r="J489" s="41"/>
      <c r="K489" s="41"/>
      <c r="L489" s="45"/>
      <c r="M489" s="245"/>
      <c r="N489" s="246"/>
      <c r="O489" s="92"/>
      <c r="P489" s="92"/>
      <c r="Q489" s="92"/>
      <c r="R489" s="92"/>
      <c r="S489" s="92"/>
      <c r="T489" s="93"/>
      <c r="U489" s="39"/>
      <c r="V489" s="39"/>
      <c r="W489" s="39"/>
      <c r="X489" s="39"/>
      <c r="Y489" s="39"/>
      <c r="Z489" s="39"/>
      <c r="AA489" s="39"/>
      <c r="AB489" s="39"/>
      <c r="AC489" s="39"/>
      <c r="AD489" s="39"/>
      <c r="AE489" s="39"/>
      <c r="AT489" s="18" t="s">
        <v>1907</v>
      </c>
      <c r="AU489" s="18" t="s">
        <v>82</v>
      </c>
    </row>
    <row r="490" s="2" customFormat="1" ht="16.5" customHeight="1">
      <c r="A490" s="39"/>
      <c r="B490" s="40"/>
      <c r="C490" s="281" t="s">
        <v>981</v>
      </c>
      <c r="D490" s="281" t="s">
        <v>273</v>
      </c>
      <c r="E490" s="282" t="s">
        <v>6961</v>
      </c>
      <c r="F490" s="283" t="s">
        <v>6962</v>
      </c>
      <c r="G490" s="284" t="s">
        <v>359</v>
      </c>
      <c r="H490" s="285">
        <v>4</v>
      </c>
      <c r="I490" s="286"/>
      <c r="J490" s="287">
        <f>ROUND(I490*H490,2)</f>
        <v>0</v>
      </c>
      <c r="K490" s="288"/>
      <c r="L490" s="289"/>
      <c r="M490" s="290" t="s">
        <v>1</v>
      </c>
      <c r="N490" s="291" t="s">
        <v>38</v>
      </c>
      <c r="O490" s="92"/>
      <c r="P490" s="238">
        <f>O490*H490</f>
        <v>0</v>
      </c>
      <c r="Q490" s="238">
        <v>0.02</v>
      </c>
      <c r="R490" s="238">
        <f>Q490*H490</f>
        <v>0.080000000000000002</v>
      </c>
      <c r="S490" s="238">
        <v>0</v>
      </c>
      <c r="T490" s="239">
        <f>S490*H490</f>
        <v>0</v>
      </c>
      <c r="U490" s="39"/>
      <c r="V490" s="39"/>
      <c r="W490" s="39"/>
      <c r="X490" s="39"/>
      <c r="Y490" s="39"/>
      <c r="Z490" s="39"/>
      <c r="AA490" s="39"/>
      <c r="AB490" s="39"/>
      <c r="AC490" s="39"/>
      <c r="AD490" s="39"/>
      <c r="AE490" s="39"/>
      <c r="AR490" s="240" t="s">
        <v>247</v>
      </c>
      <c r="AT490" s="240" t="s">
        <v>273</v>
      </c>
      <c r="AU490" s="240" t="s">
        <v>82</v>
      </c>
      <c r="AY490" s="18" t="s">
        <v>189</v>
      </c>
      <c r="BE490" s="241">
        <f>IF(N490="základní",J490,0)</f>
        <v>0</v>
      </c>
      <c r="BF490" s="241">
        <f>IF(N490="snížená",J490,0)</f>
        <v>0</v>
      </c>
      <c r="BG490" s="241">
        <f>IF(N490="zákl. přenesená",J490,0)</f>
        <v>0</v>
      </c>
      <c r="BH490" s="241">
        <f>IF(N490="sníž. přenesená",J490,0)</f>
        <v>0</v>
      </c>
      <c r="BI490" s="241">
        <f>IF(N490="nulová",J490,0)</f>
        <v>0</v>
      </c>
      <c r="BJ490" s="18" t="s">
        <v>80</v>
      </c>
      <c r="BK490" s="241">
        <f>ROUND(I490*H490,2)</f>
        <v>0</v>
      </c>
      <c r="BL490" s="18" t="s">
        <v>195</v>
      </c>
      <c r="BM490" s="240" t="s">
        <v>6963</v>
      </c>
    </row>
    <row r="491" s="2" customFormat="1">
      <c r="A491" s="39"/>
      <c r="B491" s="40"/>
      <c r="C491" s="41"/>
      <c r="D491" s="242" t="s">
        <v>197</v>
      </c>
      <c r="E491" s="41"/>
      <c r="F491" s="243" t="s">
        <v>6962</v>
      </c>
      <c r="G491" s="41"/>
      <c r="H491" s="41"/>
      <c r="I491" s="244"/>
      <c r="J491" s="41"/>
      <c r="K491" s="41"/>
      <c r="L491" s="45"/>
      <c r="M491" s="245"/>
      <c r="N491" s="246"/>
      <c r="O491" s="92"/>
      <c r="P491" s="92"/>
      <c r="Q491" s="92"/>
      <c r="R491" s="92"/>
      <c r="S491" s="92"/>
      <c r="T491" s="93"/>
      <c r="U491" s="39"/>
      <c r="V491" s="39"/>
      <c r="W491" s="39"/>
      <c r="X491" s="39"/>
      <c r="Y491" s="39"/>
      <c r="Z491" s="39"/>
      <c r="AA491" s="39"/>
      <c r="AB491" s="39"/>
      <c r="AC491" s="39"/>
      <c r="AD491" s="39"/>
      <c r="AE491" s="39"/>
      <c r="AT491" s="18" t="s">
        <v>197</v>
      </c>
      <c r="AU491" s="18" t="s">
        <v>82</v>
      </c>
    </row>
    <row r="492" s="2" customFormat="1" ht="16.5" customHeight="1">
      <c r="A492" s="39"/>
      <c r="B492" s="40"/>
      <c r="C492" s="228" t="s">
        <v>994</v>
      </c>
      <c r="D492" s="228" t="s">
        <v>191</v>
      </c>
      <c r="E492" s="229" t="s">
        <v>6964</v>
      </c>
      <c r="F492" s="230" t="s">
        <v>6965</v>
      </c>
      <c r="G492" s="231" t="s">
        <v>359</v>
      </c>
      <c r="H492" s="232">
        <v>3</v>
      </c>
      <c r="I492" s="233"/>
      <c r="J492" s="234">
        <f>ROUND(I492*H492,2)</f>
        <v>0</v>
      </c>
      <c r="K492" s="235"/>
      <c r="L492" s="45"/>
      <c r="M492" s="236" t="s">
        <v>1</v>
      </c>
      <c r="N492" s="237" t="s">
        <v>38</v>
      </c>
      <c r="O492" s="92"/>
      <c r="P492" s="238">
        <f>O492*H492</f>
        <v>0</v>
      </c>
      <c r="Q492" s="238">
        <v>0</v>
      </c>
      <c r="R492" s="238">
        <f>Q492*H492</f>
        <v>0</v>
      </c>
      <c r="S492" s="238">
        <v>0.61399999999999999</v>
      </c>
      <c r="T492" s="239">
        <f>S492*H492</f>
        <v>1.8420000000000001</v>
      </c>
      <c r="U492" s="39"/>
      <c r="V492" s="39"/>
      <c r="W492" s="39"/>
      <c r="X492" s="39"/>
      <c r="Y492" s="39"/>
      <c r="Z492" s="39"/>
      <c r="AA492" s="39"/>
      <c r="AB492" s="39"/>
      <c r="AC492" s="39"/>
      <c r="AD492" s="39"/>
      <c r="AE492" s="39"/>
      <c r="AR492" s="240" t="s">
        <v>195</v>
      </c>
      <c r="AT492" s="240" t="s">
        <v>191</v>
      </c>
      <c r="AU492" s="240" t="s">
        <v>82</v>
      </c>
      <c r="AY492" s="18" t="s">
        <v>189</v>
      </c>
      <c r="BE492" s="241">
        <f>IF(N492="základní",J492,0)</f>
        <v>0</v>
      </c>
      <c r="BF492" s="241">
        <f>IF(N492="snížená",J492,0)</f>
        <v>0</v>
      </c>
      <c r="BG492" s="241">
        <f>IF(N492="zákl. přenesená",J492,0)</f>
        <v>0</v>
      </c>
      <c r="BH492" s="241">
        <f>IF(N492="sníž. přenesená",J492,0)</f>
        <v>0</v>
      </c>
      <c r="BI492" s="241">
        <f>IF(N492="nulová",J492,0)</f>
        <v>0</v>
      </c>
      <c r="BJ492" s="18" t="s">
        <v>80</v>
      </c>
      <c r="BK492" s="241">
        <f>ROUND(I492*H492,2)</f>
        <v>0</v>
      </c>
      <c r="BL492" s="18" t="s">
        <v>195</v>
      </c>
      <c r="BM492" s="240" t="s">
        <v>6966</v>
      </c>
    </row>
    <row r="493" s="2" customFormat="1">
      <c r="A493" s="39"/>
      <c r="B493" s="40"/>
      <c r="C493" s="41"/>
      <c r="D493" s="242" t="s">
        <v>197</v>
      </c>
      <c r="E493" s="41"/>
      <c r="F493" s="243" t="s">
        <v>6965</v>
      </c>
      <c r="G493" s="41"/>
      <c r="H493" s="41"/>
      <c r="I493" s="244"/>
      <c r="J493" s="41"/>
      <c r="K493" s="41"/>
      <c r="L493" s="45"/>
      <c r="M493" s="245"/>
      <c r="N493" s="246"/>
      <c r="O493" s="92"/>
      <c r="P493" s="92"/>
      <c r="Q493" s="92"/>
      <c r="R493" s="92"/>
      <c r="S493" s="92"/>
      <c r="T493" s="93"/>
      <c r="U493" s="39"/>
      <c r="V493" s="39"/>
      <c r="W493" s="39"/>
      <c r="X493" s="39"/>
      <c r="Y493" s="39"/>
      <c r="Z493" s="39"/>
      <c r="AA493" s="39"/>
      <c r="AB493" s="39"/>
      <c r="AC493" s="39"/>
      <c r="AD493" s="39"/>
      <c r="AE493" s="39"/>
      <c r="AT493" s="18" t="s">
        <v>197</v>
      </c>
      <c r="AU493" s="18" t="s">
        <v>82</v>
      </c>
    </row>
    <row r="494" s="2" customFormat="1">
      <c r="A494" s="39"/>
      <c r="B494" s="40"/>
      <c r="C494" s="41"/>
      <c r="D494" s="242" t="s">
        <v>1907</v>
      </c>
      <c r="E494" s="41"/>
      <c r="F494" s="303" t="s">
        <v>6731</v>
      </c>
      <c r="G494" s="41"/>
      <c r="H494" s="41"/>
      <c r="I494" s="244"/>
      <c r="J494" s="41"/>
      <c r="K494" s="41"/>
      <c r="L494" s="45"/>
      <c r="M494" s="245"/>
      <c r="N494" s="246"/>
      <c r="O494" s="92"/>
      <c r="P494" s="92"/>
      <c r="Q494" s="92"/>
      <c r="R494" s="92"/>
      <c r="S494" s="92"/>
      <c r="T494" s="93"/>
      <c r="U494" s="39"/>
      <c r="V494" s="39"/>
      <c r="W494" s="39"/>
      <c r="X494" s="39"/>
      <c r="Y494" s="39"/>
      <c r="Z494" s="39"/>
      <c r="AA494" s="39"/>
      <c r="AB494" s="39"/>
      <c r="AC494" s="39"/>
      <c r="AD494" s="39"/>
      <c r="AE494" s="39"/>
      <c r="AT494" s="18" t="s">
        <v>1907</v>
      </c>
      <c r="AU494" s="18" t="s">
        <v>82</v>
      </c>
    </row>
    <row r="495" s="2" customFormat="1" ht="24.15" customHeight="1">
      <c r="A495" s="39"/>
      <c r="B495" s="40"/>
      <c r="C495" s="228" t="s">
        <v>999</v>
      </c>
      <c r="D495" s="228" t="s">
        <v>191</v>
      </c>
      <c r="E495" s="229" t="s">
        <v>6967</v>
      </c>
      <c r="F495" s="230" t="s">
        <v>6968</v>
      </c>
      <c r="G495" s="231" t="s">
        <v>301</v>
      </c>
      <c r="H495" s="232">
        <v>1</v>
      </c>
      <c r="I495" s="233"/>
      <c r="J495" s="234">
        <f>ROUND(I495*H495,2)</f>
        <v>0</v>
      </c>
      <c r="K495" s="235"/>
      <c r="L495" s="45"/>
      <c r="M495" s="236" t="s">
        <v>1</v>
      </c>
      <c r="N495" s="237" t="s">
        <v>38</v>
      </c>
      <c r="O495" s="92"/>
      <c r="P495" s="238">
        <f>O495*H495</f>
        <v>0</v>
      </c>
      <c r="Q495" s="238">
        <v>0</v>
      </c>
      <c r="R495" s="238">
        <f>Q495*H495</f>
        <v>0</v>
      </c>
      <c r="S495" s="238">
        <v>0</v>
      </c>
      <c r="T495" s="239">
        <f>S495*H495</f>
        <v>0</v>
      </c>
      <c r="U495" s="39"/>
      <c r="V495" s="39"/>
      <c r="W495" s="39"/>
      <c r="X495" s="39"/>
      <c r="Y495" s="39"/>
      <c r="Z495" s="39"/>
      <c r="AA495" s="39"/>
      <c r="AB495" s="39"/>
      <c r="AC495" s="39"/>
      <c r="AD495" s="39"/>
      <c r="AE495" s="39"/>
      <c r="AR495" s="240" t="s">
        <v>195</v>
      </c>
      <c r="AT495" s="240" t="s">
        <v>191</v>
      </c>
      <c r="AU495" s="240" t="s">
        <v>82</v>
      </c>
      <c r="AY495" s="18" t="s">
        <v>189</v>
      </c>
      <c r="BE495" s="241">
        <f>IF(N495="základní",J495,0)</f>
        <v>0</v>
      </c>
      <c r="BF495" s="241">
        <f>IF(N495="snížená",J495,0)</f>
        <v>0</v>
      </c>
      <c r="BG495" s="241">
        <f>IF(N495="zákl. přenesená",J495,0)</f>
        <v>0</v>
      </c>
      <c r="BH495" s="241">
        <f>IF(N495="sníž. přenesená",J495,0)</f>
        <v>0</v>
      </c>
      <c r="BI495" s="241">
        <f>IF(N495="nulová",J495,0)</f>
        <v>0</v>
      </c>
      <c r="BJ495" s="18" t="s">
        <v>80</v>
      </c>
      <c r="BK495" s="241">
        <f>ROUND(I495*H495,2)</f>
        <v>0</v>
      </c>
      <c r="BL495" s="18" t="s">
        <v>195</v>
      </c>
      <c r="BM495" s="240" t="s">
        <v>6969</v>
      </c>
    </row>
    <row r="496" s="2" customFormat="1">
      <c r="A496" s="39"/>
      <c r="B496" s="40"/>
      <c r="C496" s="41"/>
      <c r="D496" s="242" t="s">
        <v>197</v>
      </c>
      <c r="E496" s="41"/>
      <c r="F496" s="243" t="s">
        <v>6968</v>
      </c>
      <c r="G496" s="41"/>
      <c r="H496" s="41"/>
      <c r="I496" s="244"/>
      <c r="J496" s="41"/>
      <c r="K496" s="41"/>
      <c r="L496" s="45"/>
      <c r="M496" s="245"/>
      <c r="N496" s="246"/>
      <c r="O496" s="92"/>
      <c r="P496" s="92"/>
      <c r="Q496" s="92"/>
      <c r="R496" s="92"/>
      <c r="S496" s="92"/>
      <c r="T496" s="93"/>
      <c r="U496" s="39"/>
      <c r="V496" s="39"/>
      <c r="W496" s="39"/>
      <c r="X496" s="39"/>
      <c r="Y496" s="39"/>
      <c r="Z496" s="39"/>
      <c r="AA496" s="39"/>
      <c r="AB496" s="39"/>
      <c r="AC496" s="39"/>
      <c r="AD496" s="39"/>
      <c r="AE496" s="39"/>
      <c r="AT496" s="18" t="s">
        <v>197</v>
      </c>
      <c r="AU496" s="18" t="s">
        <v>82</v>
      </c>
    </row>
    <row r="497" s="2" customFormat="1">
      <c r="A497" s="39"/>
      <c r="B497" s="40"/>
      <c r="C497" s="41"/>
      <c r="D497" s="247" t="s">
        <v>198</v>
      </c>
      <c r="E497" s="41"/>
      <c r="F497" s="248" t="s">
        <v>6970</v>
      </c>
      <c r="G497" s="41"/>
      <c r="H497" s="41"/>
      <c r="I497" s="244"/>
      <c r="J497" s="41"/>
      <c r="K497" s="41"/>
      <c r="L497" s="45"/>
      <c r="M497" s="245"/>
      <c r="N497" s="246"/>
      <c r="O497" s="92"/>
      <c r="P497" s="92"/>
      <c r="Q497" s="92"/>
      <c r="R497" s="92"/>
      <c r="S497" s="92"/>
      <c r="T497" s="93"/>
      <c r="U497" s="39"/>
      <c r="V497" s="39"/>
      <c r="W497" s="39"/>
      <c r="X497" s="39"/>
      <c r="Y497" s="39"/>
      <c r="Z497" s="39"/>
      <c r="AA497" s="39"/>
      <c r="AB497" s="39"/>
      <c r="AC497" s="39"/>
      <c r="AD497" s="39"/>
      <c r="AE497" s="39"/>
      <c r="AT497" s="18" t="s">
        <v>198</v>
      </c>
      <c r="AU497" s="18" t="s">
        <v>82</v>
      </c>
    </row>
    <row r="498" s="2" customFormat="1">
      <c r="A498" s="39"/>
      <c r="B498" s="40"/>
      <c r="C498" s="41"/>
      <c r="D498" s="242" t="s">
        <v>1907</v>
      </c>
      <c r="E498" s="41"/>
      <c r="F498" s="303" t="s">
        <v>6731</v>
      </c>
      <c r="G498" s="41"/>
      <c r="H498" s="41"/>
      <c r="I498" s="244"/>
      <c r="J498" s="41"/>
      <c r="K498" s="41"/>
      <c r="L498" s="45"/>
      <c r="M498" s="245"/>
      <c r="N498" s="246"/>
      <c r="O498" s="92"/>
      <c r="P498" s="92"/>
      <c r="Q498" s="92"/>
      <c r="R498" s="92"/>
      <c r="S498" s="92"/>
      <c r="T498" s="93"/>
      <c r="U498" s="39"/>
      <c r="V498" s="39"/>
      <c r="W498" s="39"/>
      <c r="X498" s="39"/>
      <c r="Y498" s="39"/>
      <c r="Z498" s="39"/>
      <c r="AA498" s="39"/>
      <c r="AB498" s="39"/>
      <c r="AC498" s="39"/>
      <c r="AD498" s="39"/>
      <c r="AE498" s="39"/>
      <c r="AT498" s="18" t="s">
        <v>1907</v>
      </c>
      <c r="AU498" s="18" t="s">
        <v>82</v>
      </c>
    </row>
    <row r="499" s="14" customFormat="1">
      <c r="A499" s="14"/>
      <c r="B499" s="259"/>
      <c r="C499" s="260"/>
      <c r="D499" s="242" t="s">
        <v>200</v>
      </c>
      <c r="E499" s="261" t="s">
        <v>1</v>
      </c>
      <c r="F499" s="262" t="s">
        <v>6662</v>
      </c>
      <c r="G499" s="260"/>
      <c r="H499" s="263">
        <v>1</v>
      </c>
      <c r="I499" s="264"/>
      <c r="J499" s="260"/>
      <c r="K499" s="260"/>
      <c r="L499" s="265"/>
      <c r="M499" s="266"/>
      <c r="N499" s="267"/>
      <c r="O499" s="267"/>
      <c r="P499" s="267"/>
      <c r="Q499" s="267"/>
      <c r="R499" s="267"/>
      <c r="S499" s="267"/>
      <c r="T499" s="268"/>
      <c r="U499" s="14"/>
      <c r="V499" s="14"/>
      <c r="W499" s="14"/>
      <c r="X499" s="14"/>
      <c r="Y499" s="14"/>
      <c r="Z499" s="14"/>
      <c r="AA499" s="14"/>
      <c r="AB499" s="14"/>
      <c r="AC499" s="14"/>
      <c r="AD499" s="14"/>
      <c r="AE499" s="14"/>
      <c r="AT499" s="269" t="s">
        <v>200</v>
      </c>
      <c r="AU499" s="269" t="s">
        <v>82</v>
      </c>
      <c r="AV499" s="14" t="s">
        <v>82</v>
      </c>
      <c r="AW499" s="14" t="s">
        <v>30</v>
      </c>
      <c r="AX499" s="14" t="s">
        <v>80</v>
      </c>
      <c r="AY499" s="269" t="s">
        <v>189</v>
      </c>
    </row>
    <row r="500" s="2" customFormat="1" ht="24.15" customHeight="1">
      <c r="A500" s="39"/>
      <c r="B500" s="40"/>
      <c r="C500" s="228" t="s">
        <v>1008</v>
      </c>
      <c r="D500" s="228" t="s">
        <v>191</v>
      </c>
      <c r="E500" s="229" t="s">
        <v>6971</v>
      </c>
      <c r="F500" s="230" t="s">
        <v>6972</v>
      </c>
      <c r="G500" s="231" t="s">
        <v>301</v>
      </c>
      <c r="H500" s="232">
        <v>66</v>
      </c>
      <c r="I500" s="233"/>
      <c r="J500" s="234">
        <f>ROUND(I500*H500,2)</f>
        <v>0</v>
      </c>
      <c r="K500" s="235"/>
      <c r="L500" s="45"/>
      <c r="M500" s="236" t="s">
        <v>1</v>
      </c>
      <c r="N500" s="237" t="s">
        <v>38</v>
      </c>
      <c r="O500" s="92"/>
      <c r="P500" s="238">
        <f>O500*H500</f>
        <v>0</v>
      </c>
      <c r="Q500" s="238">
        <v>0</v>
      </c>
      <c r="R500" s="238">
        <f>Q500*H500</f>
        <v>0</v>
      </c>
      <c r="S500" s="238">
        <v>0</v>
      </c>
      <c r="T500" s="239">
        <f>S500*H500</f>
        <v>0</v>
      </c>
      <c r="U500" s="39"/>
      <c r="V500" s="39"/>
      <c r="W500" s="39"/>
      <c r="X500" s="39"/>
      <c r="Y500" s="39"/>
      <c r="Z500" s="39"/>
      <c r="AA500" s="39"/>
      <c r="AB500" s="39"/>
      <c r="AC500" s="39"/>
      <c r="AD500" s="39"/>
      <c r="AE500" s="39"/>
      <c r="AR500" s="240" t="s">
        <v>195</v>
      </c>
      <c r="AT500" s="240" t="s">
        <v>191</v>
      </c>
      <c r="AU500" s="240" t="s">
        <v>82</v>
      </c>
      <c r="AY500" s="18" t="s">
        <v>189</v>
      </c>
      <c r="BE500" s="241">
        <f>IF(N500="základní",J500,0)</f>
        <v>0</v>
      </c>
      <c r="BF500" s="241">
        <f>IF(N500="snížená",J500,0)</f>
        <v>0</v>
      </c>
      <c r="BG500" s="241">
        <f>IF(N500="zákl. přenesená",J500,0)</f>
        <v>0</v>
      </c>
      <c r="BH500" s="241">
        <f>IF(N500="sníž. přenesená",J500,0)</f>
        <v>0</v>
      </c>
      <c r="BI500" s="241">
        <f>IF(N500="nulová",J500,0)</f>
        <v>0</v>
      </c>
      <c r="BJ500" s="18" t="s">
        <v>80</v>
      </c>
      <c r="BK500" s="241">
        <f>ROUND(I500*H500,2)</f>
        <v>0</v>
      </c>
      <c r="BL500" s="18" t="s">
        <v>195</v>
      </c>
      <c r="BM500" s="240" t="s">
        <v>6973</v>
      </c>
    </row>
    <row r="501" s="2" customFormat="1">
      <c r="A501" s="39"/>
      <c r="B501" s="40"/>
      <c r="C501" s="41"/>
      <c r="D501" s="242" t="s">
        <v>197</v>
      </c>
      <c r="E501" s="41"/>
      <c r="F501" s="243" t="s">
        <v>6972</v>
      </c>
      <c r="G501" s="41"/>
      <c r="H501" s="41"/>
      <c r="I501" s="244"/>
      <c r="J501" s="41"/>
      <c r="K501" s="41"/>
      <c r="L501" s="45"/>
      <c r="M501" s="245"/>
      <c r="N501" s="246"/>
      <c r="O501" s="92"/>
      <c r="P501" s="92"/>
      <c r="Q501" s="92"/>
      <c r="R501" s="92"/>
      <c r="S501" s="92"/>
      <c r="T501" s="93"/>
      <c r="U501" s="39"/>
      <c r="V501" s="39"/>
      <c r="W501" s="39"/>
      <c r="X501" s="39"/>
      <c r="Y501" s="39"/>
      <c r="Z501" s="39"/>
      <c r="AA501" s="39"/>
      <c r="AB501" s="39"/>
      <c r="AC501" s="39"/>
      <c r="AD501" s="39"/>
      <c r="AE501" s="39"/>
      <c r="AT501" s="18" t="s">
        <v>197</v>
      </c>
      <c r="AU501" s="18" t="s">
        <v>82</v>
      </c>
    </row>
    <row r="502" s="2" customFormat="1">
      <c r="A502" s="39"/>
      <c r="B502" s="40"/>
      <c r="C502" s="41"/>
      <c r="D502" s="247" t="s">
        <v>198</v>
      </c>
      <c r="E502" s="41"/>
      <c r="F502" s="248" t="s">
        <v>6974</v>
      </c>
      <c r="G502" s="41"/>
      <c r="H502" s="41"/>
      <c r="I502" s="244"/>
      <c r="J502" s="41"/>
      <c r="K502" s="41"/>
      <c r="L502" s="45"/>
      <c r="M502" s="245"/>
      <c r="N502" s="246"/>
      <c r="O502" s="92"/>
      <c r="P502" s="92"/>
      <c r="Q502" s="92"/>
      <c r="R502" s="92"/>
      <c r="S502" s="92"/>
      <c r="T502" s="93"/>
      <c r="U502" s="39"/>
      <c r="V502" s="39"/>
      <c r="W502" s="39"/>
      <c r="X502" s="39"/>
      <c r="Y502" s="39"/>
      <c r="Z502" s="39"/>
      <c r="AA502" s="39"/>
      <c r="AB502" s="39"/>
      <c r="AC502" s="39"/>
      <c r="AD502" s="39"/>
      <c r="AE502" s="39"/>
      <c r="AT502" s="18" t="s">
        <v>198</v>
      </c>
      <c r="AU502" s="18" t="s">
        <v>82</v>
      </c>
    </row>
    <row r="503" s="2" customFormat="1">
      <c r="A503" s="39"/>
      <c r="B503" s="40"/>
      <c r="C503" s="41"/>
      <c r="D503" s="242" t="s">
        <v>1907</v>
      </c>
      <c r="E503" s="41"/>
      <c r="F503" s="303" t="s">
        <v>6731</v>
      </c>
      <c r="G503" s="41"/>
      <c r="H503" s="41"/>
      <c r="I503" s="244"/>
      <c r="J503" s="41"/>
      <c r="K503" s="41"/>
      <c r="L503" s="45"/>
      <c r="M503" s="245"/>
      <c r="N503" s="246"/>
      <c r="O503" s="92"/>
      <c r="P503" s="92"/>
      <c r="Q503" s="92"/>
      <c r="R503" s="92"/>
      <c r="S503" s="92"/>
      <c r="T503" s="93"/>
      <c r="U503" s="39"/>
      <c r="V503" s="39"/>
      <c r="W503" s="39"/>
      <c r="X503" s="39"/>
      <c r="Y503" s="39"/>
      <c r="Z503" s="39"/>
      <c r="AA503" s="39"/>
      <c r="AB503" s="39"/>
      <c r="AC503" s="39"/>
      <c r="AD503" s="39"/>
      <c r="AE503" s="39"/>
      <c r="AT503" s="18" t="s">
        <v>1907</v>
      </c>
      <c r="AU503" s="18" t="s">
        <v>82</v>
      </c>
    </row>
    <row r="504" s="14" customFormat="1">
      <c r="A504" s="14"/>
      <c r="B504" s="259"/>
      <c r="C504" s="260"/>
      <c r="D504" s="242" t="s">
        <v>200</v>
      </c>
      <c r="E504" s="261" t="s">
        <v>1</v>
      </c>
      <c r="F504" s="262" t="s">
        <v>6667</v>
      </c>
      <c r="G504" s="260"/>
      <c r="H504" s="263">
        <v>66</v>
      </c>
      <c r="I504" s="264"/>
      <c r="J504" s="260"/>
      <c r="K504" s="260"/>
      <c r="L504" s="265"/>
      <c r="M504" s="266"/>
      <c r="N504" s="267"/>
      <c r="O504" s="267"/>
      <c r="P504" s="267"/>
      <c r="Q504" s="267"/>
      <c r="R504" s="267"/>
      <c r="S504" s="267"/>
      <c r="T504" s="268"/>
      <c r="U504" s="14"/>
      <c r="V504" s="14"/>
      <c r="W504" s="14"/>
      <c r="X504" s="14"/>
      <c r="Y504" s="14"/>
      <c r="Z504" s="14"/>
      <c r="AA504" s="14"/>
      <c r="AB504" s="14"/>
      <c r="AC504" s="14"/>
      <c r="AD504" s="14"/>
      <c r="AE504" s="14"/>
      <c r="AT504" s="269" t="s">
        <v>200</v>
      </c>
      <c r="AU504" s="269" t="s">
        <v>82</v>
      </c>
      <c r="AV504" s="14" t="s">
        <v>82</v>
      </c>
      <c r="AW504" s="14" t="s">
        <v>30</v>
      </c>
      <c r="AX504" s="14" t="s">
        <v>80</v>
      </c>
      <c r="AY504" s="269" t="s">
        <v>189</v>
      </c>
    </row>
    <row r="505" s="12" customFormat="1" ht="22.8" customHeight="1">
      <c r="A505" s="12"/>
      <c r="B505" s="212"/>
      <c r="C505" s="213"/>
      <c r="D505" s="214" t="s">
        <v>72</v>
      </c>
      <c r="E505" s="226" t="s">
        <v>1910</v>
      </c>
      <c r="F505" s="226" t="s">
        <v>1911</v>
      </c>
      <c r="G505" s="213"/>
      <c r="H505" s="213"/>
      <c r="I505" s="216"/>
      <c r="J505" s="227">
        <f>BK505</f>
        <v>0</v>
      </c>
      <c r="K505" s="213"/>
      <c r="L505" s="218"/>
      <c r="M505" s="219"/>
      <c r="N505" s="220"/>
      <c r="O505" s="220"/>
      <c r="P505" s="221">
        <f>SUM(P506:P551)</f>
        <v>0</v>
      </c>
      <c r="Q505" s="220"/>
      <c r="R505" s="221">
        <f>SUM(R506:R551)</f>
        <v>0</v>
      </c>
      <c r="S505" s="220"/>
      <c r="T505" s="222">
        <f>SUM(T506:T551)</f>
        <v>0</v>
      </c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  <c r="AE505" s="12"/>
      <c r="AR505" s="223" t="s">
        <v>80</v>
      </c>
      <c r="AT505" s="224" t="s">
        <v>72</v>
      </c>
      <c r="AU505" s="224" t="s">
        <v>80</v>
      </c>
      <c r="AY505" s="223" t="s">
        <v>189</v>
      </c>
      <c r="BK505" s="225">
        <f>SUM(BK506:BK551)</f>
        <v>0</v>
      </c>
    </row>
    <row r="506" s="2" customFormat="1" ht="21.75" customHeight="1">
      <c r="A506" s="39"/>
      <c r="B506" s="40"/>
      <c r="C506" s="228" t="s">
        <v>1013</v>
      </c>
      <c r="D506" s="228" t="s">
        <v>191</v>
      </c>
      <c r="E506" s="229" t="s">
        <v>6975</v>
      </c>
      <c r="F506" s="230" t="s">
        <v>6976</v>
      </c>
      <c r="G506" s="231" t="s">
        <v>256</v>
      </c>
      <c r="H506" s="232">
        <v>178.90000000000001</v>
      </c>
      <c r="I506" s="233"/>
      <c r="J506" s="234">
        <f>ROUND(I506*H506,2)</f>
        <v>0</v>
      </c>
      <c r="K506" s="235"/>
      <c r="L506" s="45"/>
      <c r="M506" s="236" t="s">
        <v>1</v>
      </c>
      <c r="N506" s="237" t="s">
        <v>38</v>
      </c>
      <c r="O506" s="92"/>
      <c r="P506" s="238">
        <f>O506*H506</f>
        <v>0</v>
      </c>
      <c r="Q506" s="238">
        <v>0</v>
      </c>
      <c r="R506" s="238">
        <f>Q506*H506</f>
        <v>0</v>
      </c>
      <c r="S506" s="238">
        <v>0</v>
      </c>
      <c r="T506" s="239">
        <f>S506*H506</f>
        <v>0</v>
      </c>
      <c r="U506" s="39"/>
      <c r="V506" s="39"/>
      <c r="W506" s="39"/>
      <c r="X506" s="39"/>
      <c r="Y506" s="39"/>
      <c r="Z506" s="39"/>
      <c r="AA506" s="39"/>
      <c r="AB506" s="39"/>
      <c r="AC506" s="39"/>
      <c r="AD506" s="39"/>
      <c r="AE506" s="39"/>
      <c r="AR506" s="240" t="s">
        <v>195</v>
      </c>
      <c r="AT506" s="240" t="s">
        <v>191</v>
      </c>
      <c r="AU506" s="240" t="s">
        <v>82</v>
      </c>
      <c r="AY506" s="18" t="s">
        <v>189</v>
      </c>
      <c r="BE506" s="241">
        <f>IF(N506="základní",J506,0)</f>
        <v>0</v>
      </c>
      <c r="BF506" s="241">
        <f>IF(N506="snížená",J506,0)</f>
        <v>0</v>
      </c>
      <c r="BG506" s="241">
        <f>IF(N506="zákl. přenesená",J506,0)</f>
        <v>0</v>
      </c>
      <c r="BH506" s="241">
        <f>IF(N506="sníž. přenesená",J506,0)</f>
        <v>0</v>
      </c>
      <c r="BI506" s="241">
        <f>IF(N506="nulová",J506,0)</f>
        <v>0</v>
      </c>
      <c r="BJ506" s="18" t="s">
        <v>80</v>
      </c>
      <c r="BK506" s="241">
        <f>ROUND(I506*H506,2)</f>
        <v>0</v>
      </c>
      <c r="BL506" s="18" t="s">
        <v>195</v>
      </c>
      <c r="BM506" s="240" t="s">
        <v>6977</v>
      </c>
    </row>
    <row r="507" s="2" customFormat="1">
      <c r="A507" s="39"/>
      <c r="B507" s="40"/>
      <c r="C507" s="41"/>
      <c r="D507" s="242" t="s">
        <v>197</v>
      </c>
      <c r="E507" s="41"/>
      <c r="F507" s="243" t="s">
        <v>6976</v>
      </c>
      <c r="G507" s="41"/>
      <c r="H507" s="41"/>
      <c r="I507" s="244"/>
      <c r="J507" s="41"/>
      <c r="K507" s="41"/>
      <c r="L507" s="45"/>
      <c r="M507" s="245"/>
      <c r="N507" s="246"/>
      <c r="O507" s="92"/>
      <c r="P507" s="92"/>
      <c r="Q507" s="92"/>
      <c r="R507" s="92"/>
      <c r="S507" s="92"/>
      <c r="T507" s="93"/>
      <c r="U507" s="39"/>
      <c r="V507" s="39"/>
      <c r="W507" s="39"/>
      <c r="X507" s="39"/>
      <c r="Y507" s="39"/>
      <c r="Z507" s="39"/>
      <c r="AA507" s="39"/>
      <c r="AB507" s="39"/>
      <c r="AC507" s="39"/>
      <c r="AD507" s="39"/>
      <c r="AE507" s="39"/>
      <c r="AT507" s="18" t="s">
        <v>197</v>
      </c>
      <c r="AU507" s="18" t="s">
        <v>82</v>
      </c>
    </row>
    <row r="508" s="2" customFormat="1">
      <c r="A508" s="39"/>
      <c r="B508" s="40"/>
      <c r="C508" s="41"/>
      <c r="D508" s="247" t="s">
        <v>198</v>
      </c>
      <c r="E508" s="41"/>
      <c r="F508" s="248" t="s">
        <v>6978</v>
      </c>
      <c r="G508" s="41"/>
      <c r="H508" s="41"/>
      <c r="I508" s="244"/>
      <c r="J508" s="41"/>
      <c r="K508" s="41"/>
      <c r="L508" s="45"/>
      <c r="M508" s="245"/>
      <c r="N508" s="246"/>
      <c r="O508" s="92"/>
      <c r="P508" s="92"/>
      <c r="Q508" s="92"/>
      <c r="R508" s="92"/>
      <c r="S508" s="92"/>
      <c r="T508" s="93"/>
      <c r="U508" s="39"/>
      <c r="V508" s="39"/>
      <c r="W508" s="39"/>
      <c r="X508" s="39"/>
      <c r="Y508" s="39"/>
      <c r="Z508" s="39"/>
      <c r="AA508" s="39"/>
      <c r="AB508" s="39"/>
      <c r="AC508" s="39"/>
      <c r="AD508" s="39"/>
      <c r="AE508" s="39"/>
      <c r="AT508" s="18" t="s">
        <v>198</v>
      </c>
      <c r="AU508" s="18" t="s">
        <v>82</v>
      </c>
    </row>
    <row r="509" s="14" customFormat="1">
      <c r="A509" s="14"/>
      <c r="B509" s="259"/>
      <c r="C509" s="260"/>
      <c r="D509" s="242" t="s">
        <v>200</v>
      </c>
      <c r="E509" s="261" t="s">
        <v>1</v>
      </c>
      <c r="F509" s="262" t="s">
        <v>6979</v>
      </c>
      <c r="G509" s="260"/>
      <c r="H509" s="263">
        <v>172.40000000000001</v>
      </c>
      <c r="I509" s="264"/>
      <c r="J509" s="260"/>
      <c r="K509" s="260"/>
      <c r="L509" s="265"/>
      <c r="M509" s="266"/>
      <c r="N509" s="267"/>
      <c r="O509" s="267"/>
      <c r="P509" s="267"/>
      <c r="Q509" s="267"/>
      <c r="R509" s="267"/>
      <c r="S509" s="267"/>
      <c r="T509" s="268"/>
      <c r="U509" s="14"/>
      <c r="V509" s="14"/>
      <c r="W509" s="14"/>
      <c r="X509" s="14"/>
      <c r="Y509" s="14"/>
      <c r="Z509" s="14"/>
      <c r="AA509" s="14"/>
      <c r="AB509" s="14"/>
      <c r="AC509" s="14"/>
      <c r="AD509" s="14"/>
      <c r="AE509" s="14"/>
      <c r="AT509" s="269" t="s">
        <v>200</v>
      </c>
      <c r="AU509" s="269" t="s">
        <v>82</v>
      </c>
      <c r="AV509" s="14" t="s">
        <v>82</v>
      </c>
      <c r="AW509" s="14" t="s">
        <v>30</v>
      </c>
      <c r="AX509" s="14" t="s">
        <v>73</v>
      </c>
      <c r="AY509" s="269" t="s">
        <v>189</v>
      </c>
    </row>
    <row r="510" s="14" customFormat="1">
      <c r="A510" s="14"/>
      <c r="B510" s="259"/>
      <c r="C510" s="260"/>
      <c r="D510" s="242" t="s">
        <v>200</v>
      </c>
      <c r="E510" s="261" t="s">
        <v>1</v>
      </c>
      <c r="F510" s="262" t="s">
        <v>6980</v>
      </c>
      <c r="G510" s="260"/>
      <c r="H510" s="263">
        <v>6.5</v>
      </c>
      <c r="I510" s="264"/>
      <c r="J510" s="260"/>
      <c r="K510" s="260"/>
      <c r="L510" s="265"/>
      <c r="M510" s="266"/>
      <c r="N510" s="267"/>
      <c r="O510" s="267"/>
      <c r="P510" s="267"/>
      <c r="Q510" s="267"/>
      <c r="R510" s="267"/>
      <c r="S510" s="267"/>
      <c r="T510" s="268"/>
      <c r="U510" s="14"/>
      <c r="V510" s="14"/>
      <c r="W510" s="14"/>
      <c r="X510" s="14"/>
      <c r="Y510" s="14"/>
      <c r="Z510" s="14"/>
      <c r="AA510" s="14"/>
      <c r="AB510" s="14"/>
      <c r="AC510" s="14"/>
      <c r="AD510" s="14"/>
      <c r="AE510" s="14"/>
      <c r="AT510" s="269" t="s">
        <v>200</v>
      </c>
      <c r="AU510" s="269" t="s">
        <v>82</v>
      </c>
      <c r="AV510" s="14" t="s">
        <v>82</v>
      </c>
      <c r="AW510" s="14" t="s">
        <v>30</v>
      </c>
      <c r="AX510" s="14" t="s">
        <v>73</v>
      </c>
      <c r="AY510" s="269" t="s">
        <v>189</v>
      </c>
    </row>
    <row r="511" s="15" customFormat="1">
      <c r="A511" s="15"/>
      <c r="B511" s="270"/>
      <c r="C511" s="271"/>
      <c r="D511" s="242" t="s">
        <v>200</v>
      </c>
      <c r="E511" s="272" t="s">
        <v>1</v>
      </c>
      <c r="F511" s="273" t="s">
        <v>207</v>
      </c>
      <c r="G511" s="271"/>
      <c r="H511" s="274">
        <v>178.90000000000001</v>
      </c>
      <c r="I511" s="275"/>
      <c r="J511" s="271"/>
      <c r="K511" s="271"/>
      <c r="L511" s="276"/>
      <c r="M511" s="277"/>
      <c r="N511" s="278"/>
      <c r="O511" s="278"/>
      <c r="P511" s="278"/>
      <c r="Q511" s="278"/>
      <c r="R511" s="278"/>
      <c r="S511" s="278"/>
      <c r="T511" s="279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  <c r="AE511" s="15"/>
      <c r="AT511" s="280" t="s">
        <v>200</v>
      </c>
      <c r="AU511" s="280" t="s">
        <v>82</v>
      </c>
      <c r="AV511" s="15" t="s">
        <v>195</v>
      </c>
      <c r="AW511" s="15" t="s">
        <v>30</v>
      </c>
      <c r="AX511" s="15" t="s">
        <v>80</v>
      </c>
      <c r="AY511" s="280" t="s">
        <v>189</v>
      </c>
    </row>
    <row r="512" s="2" customFormat="1" ht="24.15" customHeight="1">
      <c r="A512" s="39"/>
      <c r="B512" s="40"/>
      <c r="C512" s="228" t="s">
        <v>1022</v>
      </c>
      <c r="D512" s="228" t="s">
        <v>191</v>
      </c>
      <c r="E512" s="229" t="s">
        <v>6981</v>
      </c>
      <c r="F512" s="230" t="s">
        <v>6982</v>
      </c>
      <c r="G512" s="231" t="s">
        <v>256</v>
      </c>
      <c r="H512" s="232">
        <v>3578</v>
      </c>
      <c r="I512" s="233"/>
      <c r="J512" s="234">
        <f>ROUND(I512*H512,2)</f>
        <v>0</v>
      </c>
      <c r="K512" s="235"/>
      <c r="L512" s="45"/>
      <c r="M512" s="236" t="s">
        <v>1</v>
      </c>
      <c r="N512" s="237" t="s">
        <v>38</v>
      </c>
      <c r="O512" s="92"/>
      <c r="P512" s="238">
        <f>O512*H512</f>
        <v>0</v>
      </c>
      <c r="Q512" s="238">
        <v>0</v>
      </c>
      <c r="R512" s="238">
        <f>Q512*H512</f>
        <v>0</v>
      </c>
      <c r="S512" s="238">
        <v>0</v>
      </c>
      <c r="T512" s="239">
        <f>S512*H512</f>
        <v>0</v>
      </c>
      <c r="U512" s="39"/>
      <c r="V512" s="39"/>
      <c r="W512" s="39"/>
      <c r="X512" s="39"/>
      <c r="Y512" s="39"/>
      <c r="Z512" s="39"/>
      <c r="AA512" s="39"/>
      <c r="AB512" s="39"/>
      <c r="AC512" s="39"/>
      <c r="AD512" s="39"/>
      <c r="AE512" s="39"/>
      <c r="AR512" s="240" t="s">
        <v>195</v>
      </c>
      <c r="AT512" s="240" t="s">
        <v>191</v>
      </c>
      <c r="AU512" s="240" t="s">
        <v>82</v>
      </c>
      <c r="AY512" s="18" t="s">
        <v>189</v>
      </c>
      <c r="BE512" s="241">
        <f>IF(N512="základní",J512,0)</f>
        <v>0</v>
      </c>
      <c r="BF512" s="241">
        <f>IF(N512="snížená",J512,0)</f>
        <v>0</v>
      </c>
      <c r="BG512" s="241">
        <f>IF(N512="zákl. přenesená",J512,0)</f>
        <v>0</v>
      </c>
      <c r="BH512" s="241">
        <f>IF(N512="sníž. přenesená",J512,0)</f>
        <v>0</v>
      </c>
      <c r="BI512" s="241">
        <f>IF(N512="nulová",J512,0)</f>
        <v>0</v>
      </c>
      <c r="BJ512" s="18" t="s">
        <v>80</v>
      </c>
      <c r="BK512" s="241">
        <f>ROUND(I512*H512,2)</f>
        <v>0</v>
      </c>
      <c r="BL512" s="18" t="s">
        <v>195</v>
      </c>
      <c r="BM512" s="240" t="s">
        <v>6983</v>
      </c>
    </row>
    <row r="513" s="2" customFormat="1">
      <c r="A513" s="39"/>
      <c r="B513" s="40"/>
      <c r="C513" s="41"/>
      <c r="D513" s="242" t="s">
        <v>197</v>
      </c>
      <c r="E513" s="41"/>
      <c r="F513" s="243" t="s">
        <v>6982</v>
      </c>
      <c r="G513" s="41"/>
      <c r="H513" s="41"/>
      <c r="I513" s="244"/>
      <c r="J513" s="41"/>
      <c r="K513" s="41"/>
      <c r="L513" s="45"/>
      <c r="M513" s="245"/>
      <c r="N513" s="246"/>
      <c r="O513" s="92"/>
      <c r="P513" s="92"/>
      <c r="Q513" s="92"/>
      <c r="R513" s="92"/>
      <c r="S513" s="92"/>
      <c r="T513" s="93"/>
      <c r="U513" s="39"/>
      <c r="V513" s="39"/>
      <c r="W513" s="39"/>
      <c r="X513" s="39"/>
      <c r="Y513" s="39"/>
      <c r="Z513" s="39"/>
      <c r="AA513" s="39"/>
      <c r="AB513" s="39"/>
      <c r="AC513" s="39"/>
      <c r="AD513" s="39"/>
      <c r="AE513" s="39"/>
      <c r="AT513" s="18" t="s">
        <v>197</v>
      </c>
      <c r="AU513" s="18" t="s">
        <v>82</v>
      </c>
    </row>
    <row r="514" s="2" customFormat="1">
      <c r="A514" s="39"/>
      <c r="B514" s="40"/>
      <c r="C514" s="41"/>
      <c r="D514" s="247" t="s">
        <v>198</v>
      </c>
      <c r="E514" s="41"/>
      <c r="F514" s="248" t="s">
        <v>6984</v>
      </c>
      <c r="G514" s="41"/>
      <c r="H514" s="41"/>
      <c r="I514" s="244"/>
      <c r="J514" s="41"/>
      <c r="K514" s="41"/>
      <c r="L514" s="45"/>
      <c r="M514" s="245"/>
      <c r="N514" s="246"/>
      <c r="O514" s="92"/>
      <c r="P514" s="92"/>
      <c r="Q514" s="92"/>
      <c r="R514" s="92"/>
      <c r="S514" s="92"/>
      <c r="T514" s="93"/>
      <c r="U514" s="39"/>
      <c r="V514" s="39"/>
      <c r="W514" s="39"/>
      <c r="X514" s="39"/>
      <c r="Y514" s="39"/>
      <c r="Z514" s="39"/>
      <c r="AA514" s="39"/>
      <c r="AB514" s="39"/>
      <c r="AC514" s="39"/>
      <c r="AD514" s="39"/>
      <c r="AE514" s="39"/>
      <c r="AT514" s="18" t="s">
        <v>198</v>
      </c>
      <c r="AU514" s="18" t="s">
        <v>82</v>
      </c>
    </row>
    <row r="515" s="14" customFormat="1">
      <c r="A515" s="14"/>
      <c r="B515" s="259"/>
      <c r="C515" s="260"/>
      <c r="D515" s="242" t="s">
        <v>200</v>
      </c>
      <c r="E515" s="261" t="s">
        <v>1</v>
      </c>
      <c r="F515" s="262" t="s">
        <v>6985</v>
      </c>
      <c r="G515" s="260"/>
      <c r="H515" s="263">
        <v>3578</v>
      </c>
      <c r="I515" s="264"/>
      <c r="J515" s="260"/>
      <c r="K515" s="260"/>
      <c r="L515" s="265"/>
      <c r="M515" s="266"/>
      <c r="N515" s="267"/>
      <c r="O515" s="267"/>
      <c r="P515" s="267"/>
      <c r="Q515" s="267"/>
      <c r="R515" s="267"/>
      <c r="S515" s="267"/>
      <c r="T515" s="268"/>
      <c r="U515" s="14"/>
      <c r="V515" s="14"/>
      <c r="W515" s="14"/>
      <c r="X515" s="14"/>
      <c r="Y515" s="14"/>
      <c r="Z515" s="14"/>
      <c r="AA515" s="14"/>
      <c r="AB515" s="14"/>
      <c r="AC515" s="14"/>
      <c r="AD515" s="14"/>
      <c r="AE515" s="14"/>
      <c r="AT515" s="269" t="s">
        <v>200</v>
      </c>
      <c r="AU515" s="269" t="s">
        <v>82</v>
      </c>
      <c r="AV515" s="14" t="s">
        <v>82</v>
      </c>
      <c r="AW515" s="14" t="s">
        <v>30</v>
      </c>
      <c r="AX515" s="14" t="s">
        <v>80</v>
      </c>
      <c r="AY515" s="269" t="s">
        <v>189</v>
      </c>
    </row>
    <row r="516" s="2" customFormat="1" ht="21.75" customHeight="1">
      <c r="A516" s="39"/>
      <c r="B516" s="40"/>
      <c r="C516" s="228" t="s">
        <v>1026</v>
      </c>
      <c r="D516" s="228" t="s">
        <v>191</v>
      </c>
      <c r="E516" s="229" t="s">
        <v>6986</v>
      </c>
      <c r="F516" s="230" t="s">
        <v>6987</v>
      </c>
      <c r="G516" s="231" t="s">
        <v>256</v>
      </c>
      <c r="H516" s="232">
        <v>90.030000000000001</v>
      </c>
      <c r="I516" s="233"/>
      <c r="J516" s="234">
        <f>ROUND(I516*H516,2)</f>
        <v>0</v>
      </c>
      <c r="K516" s="235"/>
      <c r="L516" s="45"/>
      <c r="M516" s="236" t="s">
        <v>1</v>
      </c>
      <c r="N516" s="237" t="s">
        <v>38</v>
      </c>
      <c r="O516" s="92"/>
      <c r="P516" s="238">
        <f>O516*H516</f>
        <v>0</v>
      </c>
      <c r="Q516" s="238">
        <v>0</v>
      </c>
      <c r="R516" s="238">
        <f>Q516*H516</f>
        <v>0</v>
      </c>
      <c r="S516" s="238">
        <v>0</v>
      </c>
      <c r="T516" s="239">
        <f>S516*H516</f>
        <v>0</v>
      </c>
      <c r="U516" s="39"/>
      <c r="V516" s="39"/>
      <c r="W516" s="39"/>
      <c r="X516" s="39"/>
      <c r="Y516" s="39"/>
      <c r="Z516" s="39"/>
      <c r="AA516" s="39"/>
      <c r="AB516" s="39"/>
      <c r="AC516" s="39"/>
      <c r="AD516" s="39"/>
      <c r="AE516" s="39"/>
      <c r="AR516" s="240" t="s">
        <v>195</v>
      </c>
      <c r="AT516" s="240" t="s">
        <v>191</v>
      </c>
      <c r="AU516" s="240" t="s">
        <v>82</v>
      </c>
      <c r="AY516" s="18" t="s">
        <v>189</v>
      </c>
      <c r="BE516" s="241">
        <f>IF(N516="základní",J516,0)</f>
        <v>0</v>
      </c>
      <c r="BF516" s="241">
        <f>IF(N516="snížená",J516,0)</f>
        <v>0</v>
      </c>
      <c r="BG516" s="241">
        <f>IF(N516="zákl. přenesená",J516,0)</f>
        <v>0</v>
      </c>
      <c r="BH516" s="241">
        <f>IF(N516="sníž. přenesená",J516,0)</f>
        <v>0</v>
      </c>
      <c r="BI516" s="241">
        <f>IF(N516="nulová",J516,0)</f>
        <v>0</v>
      </c>
      <c r="BJ516" s="18" t="s">
        <v>80</v>
      </c>
      <c r="BK516" s="241">
        <f>ROUND(I516*H516,2)</f>
        <v>0</v>
      </c>
      <c r="BL516" s="18" t="s">
        <v>195</v>
      </c>
      <c r="BM516" s="240" t="s">
        <v>6988</v>
      </c>
    </row>
    <row r="517" s="2" customFormat="1">
      <c r="A517" s="39"/>
      <c r="B517" s="40"/>
      <c r="C517" s="41"/>
      <c r="D517" s="242" t="s">
        <v>197</v>
      </c>
      <c r="E517" s="41"/>
      <c r="F517" s="243" t="s">
        <v>6987</v>
      </c>
      <c r="G517" s="41"/>
      <c r="H517" s="41"/>
      <c r="I517" s="244"/>
      <c r="J517" s="41"/>
      <c r="K517" s="41"/>
      <c r="L517" s="45"/>
      <c r="M517" s="245"/>
      <c r="N517" s="246"/>
      <c r="O517" s="92"/>
      <c r="P517" s="92"/>
      <c r="Q517" s="92"/>
      <c r="R517" s="92"/>
      <c r="S517" s="92"/>
      <c r="T517" s="93"/>
      <c r="U517" s="39"/>
      <c r="V517" s="39"/>
      <c r="W517" s="39"/>
      <c r="X517" s="39"/>
      <c r="Y517" s="39"/>
      <c r="Z517" s="39"/>
      <c r="AA517" s="39"/>
      <c r="AB517" s="39"/>
      <c r="AC517" s="39"/>
      <c r="AD517" s="39"/>
      <c r="AE517" s="39"/>
      <c r="AT517" s="18" t="s">
        <v>197</v>
      </c>
      <c r="AU517" s="18" t="s">
        <v>82</v>
      </c>
    </row>
    <row r="518" s="2" customFormat="1">
      <c r="A518" s="39"/>
      <c r="B518" s="40"/>
      <c r="C518" s="41"/>
      <c r="D518" s="247" t="s">
        <v>198</v>
      </c>
      <c r="E518" s="41"/>
      <c r="F518" s="248" t="s">
        <v>6989</v>
      </c>
      <c r="G518" s="41"/>
      <c r="H518" s="41"/>
      <c r="I518" s="244"/>
      <c r="J518" s="41"/>
      <c r="K518" s="41"/>
      <c r="L518" s="45"/>
      <c r="M518" s="245"/>
      <c r="N518" s="246"/>
      <c r="O518" s="92"/>
      <c r="P518" s="92"/>
      <c r="Q518" s="92"/>
      <c r="R518" s="92"/>
      <c r="S518" s="92"/>
      <c r="T518" s="93"/>
      <c r="U518" s="39"/>
      <c r="V518" s="39"/>
      <c r="W518" s="39"/>
      <c r="X518" s="39"/>
      <c r="Y518" s="39"/>
      <c r="Z518" s="39"/>
      <c r="AA518" s="39"/>
      <c r="AB518" s="39"/>
      <c r="AC518" s="39"/>
      <c r="AD518" s="39"/>
      <c r="AE518" s="39"/>
      <c r="AT518" s="18" t="s">
        <v>198</v>
      </c>
      <c r="AU518" s="18" t="s">
        <v>82</v>
      </c>
    </row>
    <row r="519" s="14" customFormat="1">
      <c r="A519" s="14"/>
      <c r="B519" s="259"/>
      <c r="C519" s="260"/>
      <c r="D519" s="242" t="s">
        <v>200</v>
      </c>
      <c r="E519" s="261" t="s">
        <v>1</v>
      </c>
      <c r="F519" s="262" t="s">
        <v>6990</v>
      </c>
      <c r="G519" s="260"/>
      <c r="H519" s="263">
        <v>86.189999999999998</v>
      </c>
      <c r="I519" s="264"/>
      <c r="J519" s="260"/>
      <c r="K519" s="260"/>
      <c r="L519" s="265"/>
      <c r="M519" s="266"/>
      <c r="N519" s="267"/>
      <c r="O519" s="267"/>
      <c r="P519" s="267"/>
      <c r="Q519" s="267"/>
      <c r="R519" s="267"/>
      <c r="S519" s="267"/>
      <c r="T519" s="268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T519" s="269" t="s">
        <v>200</v>
      </c>
      <c r="AU519" s="269" t="s">
        <v>82</v>
      </c>
      <c r="AV519" s="14" t="s">
        <v>82</v>
      </c>
      <c r="AW519" s="14" t="s">
        <v>30</v>
      </c>
      <c r="AX519" s="14" t="s">
        <v>73</v>
      </c>
      <c r="AY519" s="269" t="s">
        <v>189</v>
      </c>
    </row>
    <row r="520" s="14" customFormat="1">
      <c r="A520" s="14"/>
      <c r="B520" s="259"/>
      <c r="C520" s="260"/>
      <c r="D520" s="242" t="s">
        <v>200</v>
      </c>
      <c r="E520" s="261" t="s">
        <v>1</v>
      </c>
      <c r="F520" s="262" t="s">
        <v>6991</v>
      </c>
      <c r="G520" s="260"/>
      <c r="H520" s="263">
        <v>3.8399999999999999</v>
      </c>
      <c r="I520" s="264"/>
      <c r="J520" s="260"/>
      <c r="K520" s="260"/>
      <c r="L520" s="265"/>
      <c r="M520" s="266"/>
      <c r="N520" s="267"/>
      <c r="O520" s="267"/>
      <c r="P520" s="267"/>
      <c r="Q520" s="267"/>
      <c r="R520" s="267"/>
      <c r="S520" s="267"/>
      <c r="T520" s="268"/>
      <c r="U520" s="14"/>
      <c r="V520" s="14"/>
      <c r="W520" s="14"/>
      <c r="X520" s="14"/>
      <c r="Y520" s="14"/>
      <c r="Z520" s="14"/>
      <c r="AA520" s="14"/>
      <c r="AB520" s="14"/>
      <c r="AC520" s="14"/>
      <c r="AD520" s="14"/>
      <c r="AE520" s="14"/>
      <c r="AT520" s="269" t="s">
        <v>200</v>
      </c>
      <c r="AU520" s="269" t="s">
        <v>82</v>
      </c>
      <c r="AV520" s="14" t="s">
        <v>82</v>
      </c>
      <c r="AW520" s="14" t="s">
        <v>30</v>
      </c>
      <c r="AX520" s="14" t="s">
        <v>73</v>
      </c>
      <c r="AY520" s="269" t="s">
        <v>189</v>
      </c>
    </row>
    <row r="521" s="15" customFormat="1">
      <c r="A521" s="15"/>
      <c r="B521" s="270"/>
      <c r="C521" s="271"/>
      <c r="D521" s="242" t="s">
        <v>200</v>
      </c>
      <c r="E521" s="272" t="s">
        <v>1</v>
      </c>
      <c r="F521" s="273" t="s">
        <v>207</v>
      </c>
      <c r="G521" s="271"/>
      <c r="H521" s="274">
        <v>90.030000000000001</v>
      </c>
      <c r="I521" s="275"/>
      <c r="J521" s="271"/>
      <c r="K521" s="271"/>
      <c r="L521" s="276"/>
      <c r="M521" s="277"/>
      <c r="N521" s="278"/>
      <c r="O521" s="278"/>
      <c r="P521" s="278"/>
      <c r="Q521" s="278"/>
      <c r="R521" s="278"/>
      <c r="S521" s="278"/>
      <c r="T521" s="279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  <c r="AE521" s="15"/>
      <c r="AT521" s="280" t="s">
        <v>200</v>
      </c>
      <c r="AU521" s="280" t="s">
        <v>82</v>
      </c>
      <c r="AV521" s="15" t="s">
        <v>195</v>
      </c>
      <c r="AW521" s="15" t="s">
        <v>30</v>
      </c>
      <c r="AX521" s="15" t="s">
        <v>80</v>
      </c>
      <c r="AY521" s="280" t="s">
        <v>189</v>
      </c>
    </row>
    <row r="522" s="2" customFormat="1" ht="24.15" customHeight="1">
      <c r="A522" s="39"/>
      <c r="B522" s="40"/>
      <c r="C522" s="228" t="s">
        <v>1031</v>
      </c>
      <c r="D522" s="228" t="s">
        <v>191</v>
      </c>
      <c r="E522" s="229" t="s">
        <v>6992</v>
      </c>
      <c r="F522" s="230" t="s">
        <v>6993</v>
      </c>
      <c r="G522" s="231" t="s">
        <v>256</v>
      </c>
      <c r="H522" s="232">
        <v>1800.5999999999999</v>
      </c>
      <c r="I522" s="233"/>
      <c r="J522" s="234">
        <f>ROUND(I522*H522,2)</f>
        <v>0</v>
      </c>
      <c r="K522" s="235"/>
      <c r="L522" s="45"/>
      <c r="M522" s="236" t="s">
        <v>1</v>
      </c>
      <c r="N522" s="237" t="s">
        <v>38</v>
      </c>
      <c r="O522" s="92"/>
      <c r="P522" s="238">
        <f>O522*H522</f>
        <v>0</v>
      </c>
      <c r="Q522" s="238">
        <v>0</v>
      </c>
      <c r="R522" s="238">
        <f>Q522*H522</f>
        <v>0</v>
      </c>
      <c r="S522" s="238">
        <v>0</v>
      </c>
      <c r="T522" s="239">
        <f>S522*H522</f>
        <v>0</v>
      </c>
      <c r="U522" s="39"/>
      <c r="V522" s="39"/>
      <c r="W522" s="39"/>
      <c r="X522" s="39"/>
      <c r="Y522" s="39"/>
      <c r="Z522" s="39"/>
      <c r="AA522" s="39"/>
      <c r="AB522" s="39"/>
      <c r="AC522" s="39"/>
      <c r="AD522" s="39"/>
      <c r="AE522" s="39"/>
      <c r="AR522" s="240" t="s">
        <v>195</v>
      </c>
      <c r="AT522" s="240" t="s">
        <v>191</v>
      </c>
      <c r="AU522" s="240" t="s">
        <v>82</v>
      </c>
      <c r="AY522" s="18" t="s">
        <v>189</v>
      </c>
      <c r="BE522" s="241">
        <f>IF(N522="základní",J522,0)</f>
        <v>0</v>
      </c>
      <c r="BF522" s="241">
        <f>IF(N522="snížená",J522,0)</f>
        <v>0</v>
      </c>
      <c r="BG522" s="241">
        <f>IF(N522="zákl. přenesená",J522,0)</f>
        <v>0</v>
      </c>
      <c r="BH522" s="241">
        <f>IF(N522="sníž. přenesená",J522,0)</f>
        <v>0</v>
      </c>
      <c r="BI522" s="241">
        <f>IF(N522="nulová",J522,0)</f>
        <v>0</v>
      </c>
      <c r="BJ522" s="18" t="s">
        <v>80</v>
      </c>
      <c r="BK522" s="241">
        <f>ROUND(I522*H522,2)</f>
        <v>0</v>
      </c>
      <c r="BL522" s="18" t="s">
        <v>195</v>
      </c>
      <c r="BM522" s="240" t="s">
        <v>6994</v>
      </c>
    </row>
    <row r="523" s="2" customFormat="1">
      <c r="A523" s="39"/>
      <c r="B523" s="40"/>
      <c r="C523" s="41"/>
      <c r="D523" s="242" t="s">
        <v>197</v>
      </c>
      <c r="E523" s="41"/>
      <c r="F523" s="243" t="s">
        <v>6993</v>
      </c>
      <c r="G523" s="41"/>
      <c r="H523" s="41"/>
      <c r="I523" s="244"/>
      <c r="J523" s="41"/>
      <c r="K523" s="41"/>
      <c r="L523" s="45"/>
      <c r="M523" s="245"/>
      <c r="N523" s="246"/>
      <c r="O523" s="92"/>
      <c r="P523" s="92"/>
      <c r="Q523" s="92"/>
      <c r="R523" s="92"/>
      <c r="S523" s="92"/>
      <c r="T523" s="93"/>
      <c r="U523" s="39"/>
      <c r="V523" s="39"/>
      <c r="W523" s="39"/>
      <c r="X523" s="39"/>
      <c r="Y523" s="39"/>
      <c r="Z523" s="39"/>
      <c r="AA523" s="39"/>
      <c r="AB523" s="39"/>
      <c r="AC523" s="39"/>
      <c r="AD523" s="39"/>
      <c r="AE523" s="39"/>
      <c r="AT523" s="18" t="s">
        <v>197</v>
      </c>
      <c r="AU523" s="18" t="s">
        <v>82</v>
      </c>
    </row>
    <row r="524" s="2" customFormat="1">
      <c r="A524" s="39"/>
      <c r="B524" s="40"/>
      <c r="C524" s="41"/>
      <c r="D524" s="247" t="s">
        <v>198</v>
      </c>
      <c r="E524" s="41"/>
      <c r="F524" s="248" t="s">
        <v>6995</v>
      </c>
      <c r="G524" s="41"/>
      <c r="H524" s="41"/>
      <c r="I524" s="244"/>
      <c r="J524" s="41"/>
      <c r="K524" s="41"/>
      <c r="L524" s="45"/>
      <c r="M524" s="245"/>
      <c r="N524" s="246"/>
      <c r="O524" s="92"/>
      <c r="P524" s="92"/>
      <c r="Q524" s="92"/>
      <c r="R524" s="92"/>
      <c r="S524" s="92"/>
      <c r="T524" s="93"/>
      <c r="U524" s="39"/>
      <c r="V524" s="39"/>
      <c r="W524" s="39"/>
      <c r="X524" s="39"/>
      <c r="Y524" s="39"/>
      <c r="Z524" s="39"/>
      <c r="AA524" s="39"/>
      <c r="AB524" s="39"/>
      <c r="AC524" s="39"/>
      <c r="AD524" s="39"/>
      <c r="AE524" s="39"/>
      <c r="AT524" s="18" t="s">
        <v>198</v>
      </c>
      <c r="AU524" s="18" t="s">
        <v>82</v>
      </c>
    </row>
    <row r="525" s="14" customFormat="1">
      <c r="A525" s="14"/>
      <c r="B525" s="259"/>
      <c r="C525" s="260"/>
      <c r="D525" s="242" t="s">
        <v>200</v>
      </c>
      <c r="E525" s="261" t="s">
        <v>1</v>
      </c>
      <c r="F525" s="262" t="s">
        <v>6996</v>
      </c>
      <c r="G525" s="260"/>
      <c r="H525" s="263">
        <v>1800.5999999999999</v>
      </c>
      <c r="I525" s="264"/>
      <c r="J525" s="260"/>
      <c r="K525" s="260"/>
      <c r="L525" s="265"/>
      <c r="M525" s="266"/>
      <c r="N525" s="267"/>
      <c r="O525" s="267"/>
      <c r="P525" s="267"/>
      <c r="Q525" s="267"/>
      <c r="R525" s="267"/>
      <c r="S525" s="267"/>
      <c r="T525" s="268"/>
      <c r="U525" s="14"/>
      <c r="V525" s="14"/>
      <c r="W525" s="14"/>
      <c r="X525" s="14"/>
      <c r="Y525" s="14"/>
      <c r="Z525" s="14"/>
      <c r="AA525" s="14"/>
      <c r="AB525" s="14"/>
      <c r="AC525" s="14"/>
      <c r="AD525" s="14"/>
      <c r="AE525" s="14"/>
      <c r="AT525" s="269" t="s">
        <v>200</v>
      </c>
      <c r="AU525" s="269" t="s">
        <v>82</v>
      </c>
      <c r="AV525" s="14" t="s">
        <v>82</v>
      </c>
      <c r="AW525" s="14" t="s">
        <v>30</v>
      </c>
      <c r="AX525" s="14" t="s">
        <v>80</v>
      </c>
      <c r="AY525" s="269" t="s">
        <v>189</v>
      </c>
    </row>
    <row r="526" s="2" customFormat="1" ht="16.5" customHeight="1">
      <c r="A526" s="39"/>
      <c r="B526" s="40"/>
      <c r="C526" s="228" t="s">
        <v>1044</v>
      </c>
      <c r="D526" s="228" t="s">
        <v>191</v>
      </c>
      <c r="E526" s="229" t="s">
        <v>5312</v>
      </c>
      <c r="F526" s="230" t="s">
        <v>5313</v>
      </c>
      <c r="G526" s="231" t="s">
        <v>256</v>
      </c>
      <c r="H526" s="232">
        <v>10.436999999999999</v>
      </c>
      <c r="I526" s="233"/>
      <c r="J526" s="234">
        <f>ROUND(I526*H526,2)</f>
        <v>0</v>
      </c>
      <c r="K526" s="235"/>
      <c r="L526" s="45"/>
      <c r="M526" s="236" t="s">
        <v>1</v>
      </c>
      <c r="N526" s="237" t="s">
        <v>38</v>
      </c>
      <c r="O526" s="92"/>
      <c r="P526" s="238">
        <f>O526*H526</f>
        <v>0</v>
      </c>
      <c r="Q526" s="238">
        <v>0</v>
      </c>
      <c r="R526" s="238">
        <f>Q526*H526</f>
        <v>0</v>
      </c>
      <c r="S526" s="238">
        <v>0</v>
      </c>
      <c r="T526" s="239">
        <f>S526*H526</f>
        <v>0</v>
      </c>
      <c r="U526" s="39"/>
      <c r="V526" s="39"/>
      <c r="W526" s="39"/>
      <c r="X526" s="39"/>
      <c r="Y526" s="39"/>
      <c r="Z526" s="39"/>
      <c r="AA526" s="39"/>
      <c r="AB526" s="39"/>
      <c r="AC526" s="39"/>
      <c r="AD526" s="39"/>
      <c r="AE526" s="39"/>
      <c r="AR526" s="240" t="s">
        <v>195</v>
      </c>
      <c r="AT526" s="240" t="s">
        <v>191</v>
      </c>
      <c r="AU526" s="240" t="s">
        <v>82</v>
      </c>
      <c r="AY526" s="18" t="s">
        <v>189</v>
      </c>
      <c r="BE526" s="241">
        <f>IF(N526="základní",J526,0)</f>
        <v>0</v>
      </c>
      <c r="BF526" s="241">
        <f>IF(N526="snížená",J526,0)</f>
        <v>0</v>
      </c>
      <c r="BG526" s="241">
        <f>IF(N526="zákl. přenesená",J526,0)</f>
        <v>0</v>
      </c>
      <c r="BH526" s="241">
        <f>IF(N526="sníž. přenesená",J526,0)</f>
        <v>0</v>
      </c>
      <c r="BI526" s="241">
        <f>IF(N526="nulová",J526,0)</f>
        <v>0</v>
      </c>
      <c r="BJ526" s="18" t="s">
        <v>80</v>
      </c>
      <c r="BK526" s="241">
        <f>ROUND(I526*H526,2)</f>
        <v>0</v>
      </c>
      <c r="BL526" s="18" t="s">
        <v>195</v>
      </c>
      <c r="BM526" s="240" t="s">
        <v>6997</v>
      </c>
    </row>
    <row r="527" s="2" customFormat="1">
      <c r="A527" s="39"/>
      <c r="B527" s="40"/>
      <c r="C527" s="41"/>
      <c r="D527" s="242" t="s">
        <v>197</v>
      </c>
      <c r="E527" s="41"/>
      <c r="F527" s="243" t="s">
        <v>5313</v>
      </c>
      <c r="G527" s="41"/>
      <c r="H527" s="41"/>
      <c r="I527" s="244"/>
      <c r="J527" s="41"/>
      <c r="K527" s="41"/>
      <c r="L527" s="45"/>
      <c r="M527" s="245"/>
      <c r="N527" s="246"/>
      <c r="O527" s="92"/>
      <c r="P527" s="92"/>
      <c r="Q527" s="92"/>
      <c r="R527" s="92"/>
      <c r="S527" s="92"/>
      <c r="T527" s="93"/>
      <c r="U527" s="39"/>
      <c r="V527" s="39"/>
      <c r="W527" s="39"/>
      <c r="X527" s="39"/>
      <c r="Y527" s="39"/>
      <c r="Z527" s="39"/>
      <c r="AA527" s="39"/>
      <c r="AB527" s="39"/>
      <c r="AC527" s="39"/>
      <c r="AD527" s="39"/>
      <c r="AE527" s="39"/>
      <c r="AT527" s="18" t="s">
        <v>197</v>
      </c>
      <c r="AU527" s="18" t="s">
        <v>82</v>
      </c>
    </row>
    <row r="528" s="2" customFormat="1">
      <c r="A528" s="39"/>
      <c r="B528" s="40"/>
      <c r="C528" s="41"/>
      <c r="D528" s="247" t="s">
        <v>198</v>
      </c>
      <c r="E528" s="41"/>
      <c r="F528" s="248" t="s">
        <v>5315</v>
      </c>
      <c r="G528" s="41"/>
      <c r="H528" s="41"/>
      <c r="I528" s="244"/>
      <c r="J528" s="41"/>
      <c r="K528" s="41"/>
      <c r="L528" s="45"/>
      <c r="M528" s="245"/>
      <c r="N528" s="246"/>
      <c r="O528" s="92"/>
      <c r="P528" s="92"/>
      <c r="Q528" s="92"/>
      <c r="R528" s="92"/>
      <c r="S528" s="92"/>
      <c r="T528" s="93"/>
      <c r="U528" s="39"/>
      <c r="V528" s="39"/>
      <c r="W528" s="39"/>
      <c r="X528" s="39"/>
      <c r="Y528" s="39"/>
      <c r="Z528" s="39"/>
      <c r="AA528" s="39"/>
      <c r="AB528" s="39"/>
      <c r="AC528" s="39"/>
      <c r="AD528" s="39"/>
      <c r="AE528" s="39"/>
      <c r="AT528" s="18" t="s">
        <v>198</v>
      </c>
      <c r="AU528" s="18" t="s">
        <v>82</v>
      </c>
    </row>
    <row r="529" s="14" customFormat="1">
      <c r="A529" s="14"/>
      <c r="B529" s="259"/>
      <c r="C529" s="260"/>
      <c r="D529" s="242" t="s">
        <v>200</v>
      </c>
      <c r="E529" s="261" t="s">
        <v>1</v>
      </c>
      <c r="F529" s="262" t="s">
        <v>6998</v>
      </c>
      <c r="G529" s="260"/>
      <c r="H529" s="263">
        <v>0.187</v>
      </c>
      <c r="I529" s="264"/>
      <c r="J529" s="260"/>
      <c r="K529" s="260"/>
      <c r="L529" s="265"/>
      <c r="M529" s="266"/>
      <c r="N529" s="267"/>
      <c r="O529" s="267"/>
      <c r="P529" s="267"/>
      <c r="Q529" s="267"/>
      <c r="R529" s="267"/>
      <c r="S529" s="267"/>
      <c r="T529" s="268"/>
      <c r="U529" s="14"/>
      <c r="V529" s="14"/>
      <c r="W529" s="14"/>
      <c r="X529" s="14"/>
      <c r="Y529" s="14"/>
      <c r="Z529" s="14"/>
      <c r="AA529" s="14"/>
      <c r="AB529" s="14"/>
      <c r="AC529" s="14"/>
      <c r="AD529" s="14"/>
      <c r="AE529" s="14"/>
      <c r="AT529" s="269" t="s">
        <v>200</v>
      </c>
      <c r="AU529" s="269" t="s">
        <v>82</v>
      </c>
      <c r="AV529" s="14" t="s">
        <v>82</v>
      </c>
      <c r="AW529" s="14" t="s">
        <v>30</v>
      </c>
      <c r="AX529" s="14" t="s">
        <v>73</v>
      </c>
      <c r="AY529" s="269" t="s">
        <v>189</v>
      </c>
    </row>
    <row r="530" s="14" customFormat="1">
      <c r="A530" s="14"/>
      <c r="B530" s="259"/>
      <c r="C530" s="260"/>
      <c r="D530" s="242" t="s">
        <v>200</v>
      </c>
      <c r="E530" s="261" t="s">
        <v>1</v>
      </c>
      <c r="F530" s="262" t="s">
        <v>6999</v>
      </c>
      <c r="G530" s="260"/>
      <c r="H530" s="263">
        <v>10.25</v>
      </c>
      <c r="I530" s="264"/>
      <c r="J530" s="260"/>
      <c r="K530" s="260"/>
      <c r="L530" s="265"/>
      <c r="M530" s="266"/>
      <c r="N530" s="267"/>
      <c r="O530" s="267"/>
      <c r="P530" s="267"/>
      <c r="Q530" s="267"/>
      <c r="R530" s="267"/>
      <c r="S530" s="267"/>
      <c r="T530" s="268"/>
      <c r="U530" s="14"/>
      <c r="V530" s="14"/>
      <c r="W530" s="14"/>
      <c r="X530" s="14"/>
      <c r="Y530" s="14"/>
      <c r="Z530" s="14"/>
      <c r="AA530" s="14"/>
      <c r="AB530" s="14"/>
      <c r="AC530" s="14"/>
      <c r="AD530" s="14"/>
      <c r="AE530" s="14"/>
      <c r="AT530" s="269" t="s">
        <v>200</v>
      </c>
      <c r="AU530" s="269" t="s">
        <v>82</v>
      </c>
      <c r="AV530" s="14" t="s">
        <v>82</v>
      </c>
      <c r="AW530" s="14" t="s">
        <v>30</v>
      </c>
      <c r="AX530" s="14" t="s">
        <v>73</v>
      </c>
      <c r="AY530" s="269" t="s">
        <v>189</v>
      </c>
    </row>
    <row r="531" s="15" customFormat="1">
      <c r="A531" s="15"/>
      <c r="B531" s="270"/>
      <c r="C531" s="271"/>
      <c r="D531" s="242" t="s">
        <v>200</v>
      </c>
      <c r="E531" s="272" t="s">
        <v>1</v>
      </c>
      <c r="F531" s="273" t="s">
        <v>207</v>
      </c>
      <c r="G531" s="271"/>
      <c r="H531" s="274">
        <v>10.436999999999999</v>
      </c>
      <c r="I531" s="275"/>
      <c r="J531" s="271"/>
      <c r="K531" s="271"/>
      <c r="L531" s="276"/>
      <c r="M531" s="277"/>
      <c r="N531" s="278"/>
      <c r="O531" s="278"/>
      <c r="P531" s="278"/>
      <c r="Q531" s="278"/>
      <c r="R531" s="278"/>
      <c r="S531" s="278"/>
      <c r="T531" s="279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  <c r="AE531" s="15"/>
      <c r="AT531" s="280" t="s">
        <v>200</v>
      </c>
      <c r="AU531" s="280" t="s">
        <v>82</v>
      </c>
      <c r="AV531" s="15" t="s">
        <v>195</v>
      </c>
      <c r="AW531" s="15" t="s">
        <v>30</v>
      </c>
      <c r="AX531" s="15" t="s">
        <v>80</v>
      </c>
      <c r="AY531" s="280" t="s">
        <v>189</v>
      </c>
    </row>
    <row r="532" s="2" customFormat="1" ht="24.15" customHeight="1">
      <c r="A532" s="39"/>
      <c r="B532" s="40"/>
      <c r="C532" s="228" t="s">
        <v>1049</v>
      </c>
      <c r="D532" s="228" t="s">
        <v>191</v>
      </c>
      <c r="E532" s="229" t="s">
        <v>5316</v>
      </c>
      <c r="F532" s="230" t="s">
        <v>5317</v>
      </c>
      <c r="G532" s="231" t="s">
        <v>256</v>
      </c>
      <c r="H532" s="232">
        <v>208.74000000000001</v>
      </c>
      <c r="I532" s="233"/>
      <c r="J532" s="234">
        <f>ROUND(I532*H532,2)</f>
        <v>0</v>
      </c>
      <c r="K532" s="235"/>
      <c r="L532" s="45"/>
      <c r="M532" s="236" t="s">
        <v>1</v>
      </c>
      <c r="N532" s="237" t="s">
        <v>38</v>
      </c>
      <c r="O532" s="92"/>
      <c r="P532" s="238">
        <f>O532*H532</f>
        <v>0</v>
      </c>
      <c r="Q532" s="238">
        <v>0</v>
      </c>
      <c r="R532" s="238">
        <f>Q532*H532</f>
        <v>0</v>
      </c>
      <c r="S532" s="238">
        <v>0</v>
      </c>
      <c r="T532" s="239">
        <f>S532*H532</f>
        <v>0</v>
      </c>
      <c r="U532" s="39"/>
      <c r="V532" s="39"/>
      <c r="W532" s="39"/>
      <c r="X532" s="39"/>
      <c r="Y532" s="39"/>
      <c r="Z532" s="39"/>
      <c r="AA532" s="39"/>
      <c r="AB532" s="39"/>
      <c r="AC532" s="39"/>
      <c r="AD532" s="39"/>
      <c r="AE532" s="39"/>
      <c r="AR532" s="240" t="s">
        <v>195</v>
      </c>
      <c r="AT532" s="240" t="s">
        <v>191</v>
      </c>
      <c r="AU532" s="240" t="s">
        <v>82</v>
      </c>
      <c r="AY532" s="18" t="s">
        <v>189</v>
      </c>
      <c r="BE532" s="241">
        <f>IF(N532="základní",J532,0)</f>
        <v>0</v>
      </c>
      <c r="BF532" s="241">
        <f>IF(N532="snížená",J532,0)</f>
        <v>0</v>
      </c>
      <c r="BG532" s="241">
        <f>IF(N532="zákl. přenesená",J532,0)</f>
        <v>0</v>
      </c>
      <c r="BH532" s="241">
        <f>IF(N532="sníž. přenesená",J532,0)</f>
        <v>0</v>
      </c>
      <c r="BI532" s="241">
        <f>IF(N532="nulová",J532,0)</f>
        <v>0</v>
      </c>
      <c r="BJ532" s="18" t="s">
        <v>80</v>
      </c>
      <c r="BK532" s="241">
        <f>ROUND(I532*H532,2)</f>
        <v>0</v>
      </c>
      <c r="BL532" s="18" t="s">
        <v>195</v>
      </c>
      <c r="BM532" s="240" t="s">
        <v>7000</v>
      </c>
    </row>
    <row r="533" s="2" customFormat="1">
      <c r="A533" s="39"/>
      <c r="B533" s="40"/>
      <c r="C533" s="41"/>
      <c r="D533" s="242" t="s">
        <v>197</v>
      </c>
      <c r="E533" s="41"/>
      <c r="F533" s="243" t="s">
        <v>5317</v>
      </c>
      <c r="G533" s="41"/>
      <c r="H533" s="41"/>
      <c r="I533" s="244"/>
      <c r="J533" s="41"/>
      <c r="K533" s="41"/>
      <c r="L533" s="45"/>
      <c r="M533" s="245"/>
      <c r="N533" s="246"/>
      <c r="O533" s="92"/>
      <c r="P533" s="92"/>
      <c r="Q533" s="92"/>
      <c r="R533" s="92"/>
      <c r="S533" s="92"/>
      <c r="T533" s="93"/>
      <c r="U533" s="39"/>
      <c r="V533" s="39"/>
      <c r="W533" s="39"/>
      <c r="X533" s="39"/>
      <c r="Y533" s="39"/>
      <c r="Z533" s="39"/>
      <c r="AA533" s="39"/>
      <c r="AB533" s="39"/>
      <c r="AC533" s="39"/>
      <c r="AD533" s="39"/>
      <c r="AE533" s="39"/>
      <c r="AT533" s="18" t="s">
        <v>197</v>
      </c>
      <c r="AU533" s="18" t="s">
        <v>82</v>
      </c>
    </row>
    <row r="534" s="2" customFormat="1">
      <c r="A534" s="39"/>
      <c r="B534" s="40"/>
      <c r="C534" s="41"/>
      <c r="D534" s="247" t="s">
        <v>198</v>
      </c>
      <c r="E534" s="41"/>
      <c r="F534" s="248" t="s">
        <v>5319</v>
      </c>
      <c r="G534" s="41"/>
      <c r="H534" s="41"/>
      <c r="I534" s="244"/>
      <c r="J534" s="41"/>
      <c r="K534" s="41"/>
      <c r="L534" s="45"/>
      <c r="M534" s="245"/>
      <c r="N534" s="246"/>
      <c r="O534" s="92"/>
      <c r="P534" s="92"/>
      <c r="Q534" s="92"/>
      <c r="R534" s="92"/>
      <c r="S534" s="92"/>
      <c r="T534" s="93"/>
      <c r="U534" s="39"/>
      <c r="V534" s="39"/>
      <c r="W534" s="39"/>
      <c r="X534" s="39"/>
      <c r="Y534" s="39"/>
      <c r="Z534" s="39"/>
      <c r="AA534" s="39"/>
      <c r="AB534" s="39"/>
      <c r="AC534" s="39"/>
      <c r="AD534" s="39"/>
      <c r="AE534" s="39"/>
      <c r="AT534" s="18" t="s">
        <v>198</v>
      </c>
      <c r="AU534" s="18" t="s">
        <v>82</v>
      </c>
    </row>
    <row r="535" s="14" customFormat="1">
      <c r="A535" s="14"/>
      <c r="B535" s="259"/>
      <c r="C535" s="260"/>
      <c r="D535" s="242" t="s">
        <v>200</v>
      </c>
      <c r="E535" s="261" t="s">
        <v>1</v>
      </c>
      <c r="F535" s="262" t="s">
        <v>7001</v>
      </c>
      <c r="G535" s="260"/>
      <c r="H535" s="263">
        <v>208.74000000000001</v>
      </c>
      <c r="I535" s="264"/>
      <c r="J535" s="260"/>
      <c r="K535" s="260"/>
      <c r="L535" s="265"/>
      <c r="M535" s="266"/>
      <c r="N535" s="267"/>
      <c r="O535" s="267"/>
      <c r="P535" s="267"/>
      <c r="Q535" s="267"/>
      <c r="R535" s="267"/>
      <c r="S535" s="267"/>
      <c r="T535" s="268"/>
      <c r="U535" s="14"/>
      <c r="V535" s="14"/>
      <c r="W535" s="14"/>
      <c r="X535" s="14"/>
      <c r="Y535" s="14"/>
      <c r="Z535" s="14"/>
      <c r="AA535" s="14"/>
      <c r="AB535" s="14"/>
      <c r="AC535" s="14"/>
      <c r="AD535" s="14"/>
      <c r="AE535" s="14"/>
      <c r="AT535" s="269" t="s">
        <v>200</v>
      </c>
      <c r="AU535" s="269" t="s">
        <v>82</v>
      </c>
      <c r="AV535" s="14" t="s">
        <v>82</v>
      </c>
      <c r="AW535" s="14" t="s">
        <v>30</v>
      </c>
      <c r="AX535" s="14" t="s">
        <v>80</v>
      </c>
      <c r="AY535" s="269" t="s">
        <v>189</v>
      </c>
    </row>
    <row r="536" s="2" customFormat="1" ht="24.15" customHeight="1">
      <c r="A536" s="39"/>
      <c r="B536" s="40"/>
      <c r="C536" s="228" t="s">
        <v>1060</v>
      </c>
      <c r="D536" s="228" t="s">
        <v>191</v>
      </c>
      <c r="E536" s="229" t="s">
        <v>5321</v>
      </c>
      <c r="F536" s="230" t="s">
        <v>5322</v>
      </c>
      <c r="G536" s="231" t="s">
        <v>256</v>
      </c>
      <c r="H536" s="232">
        <v>268.93000000000001</v>
      </c>
      <c r="I536" s="233"/>
      <c r="J536" s="234">
        <f>ROUND(I536*H536,2)</f>
        <v>0</v>
      </c>
      <c r="K536" s="235"/>
      <c r="L536" s="45"/>
      <c r="M536" s="236" t="s">
        <v>1</v>
      </c>
      <c r="N536" s="237" t="s">
        <v>38</v>
      </c>
      <c r="O536" s="92"/>
      <c r="P536" s="238">
        <f>O536*H536</f>
        <v>0</v>
      </c>
      <c r="Q536" s="238">
        <v>0</v>
      </c>
      <c r="R536" s="238">
        <f>Q536*H536</f>
        <v>0</v>
      </c>
      <c r="S536" s="238">
        <v>0</v>
      </c>
      <c r="T536" s="239">
        <f>S536*H536</f>
        <v>0</v>
      </c>
      <c r="U536" s="39"/>
      <c r="V536" s="39"/>
      <c r="W536" s="39"/>
      <c r="X536" s="39"/>
      <c r="Y536" s="39"/>
      <c r="Z536" s="39"/>
      <c r="AA536" s="39"/>
      <c r="AB536" s="39"/>
      <c r="AC536" s="39"/>
      <c r="AD536" s="39"/>
      <c r="AE536" s="39"/>
      <c r="AR536" s="240" t="s">
        <v>195</v>
      </c>
      <c r="AT536" s="240" t="s">
        <v>191</v>
      </c>
      <c r="AU536" s="240" t="s">
        <v>82</v>
      </c>
      <c r="AY536" s="18" t="s">
        <v>189</v>
      </c>
      <c r="BE536" s="241">
        <f>IF(N536="základní",J536,0)</f>
        <v>0</v>
      </c>
      <c r="BF536" s="241">
        <f>IF(N536="snížená",J536,0)</f>
        <v>0</v>
      </c>
      <c r="BG536" s="241">
        <f>IF(N536="zákl. přenesená",J536,0)</f>
        <v>0</v>
      </c>
      <c r="BH536" s="241">
        <f>IF(N536="sníž. přenesená",J536,0)</f>
        <v>0</v>
      </c>
      <c r="BI536" s="241">
        <f>IF(N536="nulová",J536,0)</f>
        <v>0</v>
      </c>
      <c r="BJ536" s="18" t="s">
        <v>80</v>
      </c>
      <c r="BK536" s="241">
        <f>ROUND(I536*H536,2)</f>
        <v>0</v>
      </c>
      <c r="BL536" s="18" t="s">
        <v>195</v>
      </c>
      <c r="BM536" s="240" t="s">
        <v>7002</v>
      </c>
    </row>
    <row r="537" s="2" customFormat="1">
      <c r="A537" s="39"/>
      <c r="B537" s="40"/>
      <c r="C537" s="41"/>
      <c r="D537" s="242" t="s">
        <v>197</v>
      </c>
      <c r="E537" s="41"/>
      <c r="F537" s="243" t="s">
        <v>5322</v>
      </c>
      <c r="G537" s="41"/>
      <c r="H537" s="41"/>
      <c r="I537" s="244"/>
      <c r="J537" s="41"/>
      <c r="K537" s="41"/>
      <c r="L537" s="45"/>
      <c r="M537" s="245"/>
      <c r="N537" s="246"/>
      <c r="O537" s="92"/>
      <c r="P537" s="92"/>
      <c r="Q537" s="92"/>
      <c r="R537" s="92"/>
      <c r="S537" s="92"/>
      <c r="T537" s="93"/>
      <c r="U537" s="39"/>
      <c r="V537" s="39"/>
      <c r="W537" s="39"/>
      <c r="X537" s="39"/>
      <c r="Y537" s="39"/>
      <c r="Z537" s="39"/>
      <c r="AA537" s="39"/>
      <c r="AB537" s="39"/>
      <c r="AC537" s="39"/>
      <c r="AD537" s="39"/>
      <c r="AE537" s="39"/>
      <c r="AT537" s="18" t="s">
        <v>197</v>
      </c>
      <c r="AU537" s="18" t="s">
        <v>82</v>
      </c>
    </row>
    <row r="538" s="2" customFormat="1">
      <c r="A538" s="39"/>
      <c r="B538" s="40"/>
      <c r="C538" s="41"/>
      <c r="D538" s="247" t="s">
        <v>198</v>
      </c>
      <c r="E538" s="41"/>
      <c r="F538" s="248" t="s">
        <v>5324</v>
      </c>
      <c r="G538" s="41"/>
      <c r="H538" s="41"/>
      <c r="I538" s="244"/>
      <c r="J538" s="41"/>
      <c r="K538" s="41"/>
      <c r="L538" s="45"/>
      <c r="M538" s="245"/>
      <c r="N538" s="246"/>
      <c r="O538" s="92"/>
      <c r="P538" s="92"/>
      <c r="Q538" s="92"/>
      <c r="R538" s="92"/>
      <c r="S538" s="92"/>
      <c r="T538" s="93"/>
      <c r="U538" s="39"/>
      <c r="V538" s="39"/>
      <c r="W538" s="39"/>
      <c r="X538" s="39"/>
      <c r="Y538" s="39"/>
      <c r="Z538" s="39"/>
      <c r="AA538" s="39"/>
      <c r="AB538" s="39"/>
      <c r="AC538" s="39"/>
      <c r="AD538" s="39"/>
      <c r="AE538" s="39"/>
      <c r="AT538" s="18" t="s">
        <v>198</v>
      </c>
      <c r="AU538" s="18" t="s">
        <v>82</v>
      </c>
    </row>
    <row r="539" s="14" customFormat="1">
      <c r="A539" s="14"/>
      <c r="B539" s="259"/>
      <c r="C539" s="260"/>
      <c r="D539" s="242" t="s">
        <v>200</v>
      </c>
      <c r="E539" s="261" t="s">
        <v>1</v>
      </c>
      <c r="F539" s="262" t="s">
        <v>7003</v>
      </c>
      <c r="G539" s="260"/>
      <c r="H539" s="263">
        <v>268.93000000000001</v>
      </c>
      <c r="I539" s="264"/>
      <c r="J539" s="260"/>
      <c r="K539" s="260"/>
      <c r="L539" s="265"/>
      <c r="M539" s="266"/>
      <c r="N539" s="267"/>
      <c r="O539" s="267"/>
      <c r="P539" s="267"/>
      <c r="Q539" s="267"/>
      <c r="R539" s="267"/>
      <c r="S539" s="267"/>
      <c r="T539" s="268"/>
      <c r="U539" s="14"/>
      <c r="V539" s="14"/>
      <c r="W539" s="14"/>
      <c r="X539" s="14"/>
      <c r="Y539" s="14"/>
      <c r="Z539" s="14"/>
      <c r="AA539" s="14"/>
      <c r="AB539" s="14"/>
      <c r="AC539" s="14"/>
      <c r="AD539" s="14"/>
      <c r="AE539" s="14"/>
      <c r="AT539" s="269" t="s">
        <v>200</v>
      </c>
      <c r="AU539" s="269" t="s">
        <v>82</v>
      </c>
      <c r="AV539" s="14" t="s">
        <v>82</v>
      </c>
      <c r="AW539" s="14" t="s">
        <v>30</v>
      </c>
      <c r="AX539" s="14" t="s">
        <v>80</v>
      </c>
      <c r="AY539" s="269" t="s">
        <v>189</v>
      </c>
    </row>
    <row r="540" s="2" customFormat="1" ht="37.8" customHeight="1">
      <c r="A540" s="39"/>
      <c r="B540" s="40"/>
      <c r="C540" s="228" t="s">
        <v>1066</v>
      </c>
      <c r="D540" s="228" t="s">
        <v>191</v>
      </c>
      <c r="E540" s="229" t="s">
        <v>7004</v>
      </c>
      <c r="F540" s="230" t="s">
        <v>7005</v>
      </c>
      <c r="G540" s="231" t="s">
        <v>256</v>
      </c>
      <c r="H540" s="232">
        <v>103.127</v>
      </c>
      <c r="I540" s="233"/>
      <c r="J540" s="234">
        <f>ROUND(I540*H540,2)</f>
        <v>0</v>
      </c>
      <c r="K540" s="235"/>
      <c r="L540" s="45"/>
      <c r="M540" s="236" t="s">
        <v>1</v>
      </c>
      <c r="N540" s="237" t="s">
        <v>38</v>
      </c>
      <c r="O540" s="92"/>
      <c r="P540" s="238">
        <f>O540*H540</f>
        <v>0</v>
      </c>
      <c r="Q540" s="238">
        <v>0</v>
      </c>
      <c r="R540" s="238">
        <f>Q540*H540</f>
        <v>0</v>
      </c>
      <c r="S540" s="238">
        <v>0</v>
      </c>
      <c r="T540" s="239">
        <f>S540*H540</f>
        <v>0</v>
      </c>
      <c r="U540" s="39"/>
      <c r="V540" s="39"/>
      <c r="W540" s="39"/>
      <c r="X540" s="39"/>
      <c r="Y540" s="39"/>
      <c r="Z540" s="39"/>
      <c r="AA540" s="39"/>
      <c r="AB540" s="39"/>
      <c r="AC540" s="39"/>
      <c r="AD540" s="39"/>
      <c r="AE540" s="39"/>
      <c r="AR540" s="240" t="s">
        <v>195</v>
      </c>
      <c r="AT540" s="240" t="s">
        <v>191</v>
      </c>
      <c r="AU540" s="240" t="s">
        <v>82</v>
      </c>
      <c r="AY540" s="18" t="s">
        <v>189</v>
      </c>
      <c r="BE540" s="241">
        <f>IF(N540="základní",J540,0)</f>
        <v>0</v>
      </c>
      <c r="BF540" s="241">
        <f>IF(N540="snížená",J540,0)</f>
        <v>0</v>
      </c>
      <c r="BG540" s="241">
        <f>IF(N540="zákl. přenesená",J540,0)</f>
        <v>0</v>
      </c>
      <c r="BH540" s="241">
        <f>IF(N540="sníž. přenesená",J540,0)</f>
        <v>0</v>
      </c>
      <c r="BI540" s="241">
        <f>IF(N540="nulová",J540,0)</f>
        <v>0</v>
      </c>
      <c r="BJ540" s="18" t="s">
        <v>80</v>
      </c>
      <c r="BK540" s="241">
        <f>ROUND(I540*H540,2)</f>
        <v>0</v>
      </c>
      <c r="BL540" s="18" t="s">
        <v>195</v>
      </c>
      <c r="BM540" s="240" t="s">
        <v>7006</v>
      </c>
    </row>
    <row r="541" s="2" customFormat="1">
      <c r="A541" s="39"/>
      <c r="B541" s="40"/>
      <c r="C541" s="41"/>
      <c r="D541" s="242" t="s">
        <v>197</v>
      </c>
      <c r="E541" s="41"/>
      <c r="F541" s="243" t="s">
        <v>7005</v>
      </c>
      <c r="G541" s="41"/>
      <c r="H541" s="41"/>
      <c r="I541" s="244"/>
      <c r="J541" s="41"/>
      <c r="K541" s="41"/>
      <c r="L541" s="45"/>
      <c r="M541" s="245"/>
      <c r="N541" s="246"/>
      <c r="O541" s="92"/>
      <c r="P541" s="92"/>
      <c r="Q541" s="92"/>
      <c r="R541" s="92"/>
      <c r="S541" s="92"/>
      <c r="T541" s="93"/>
      <c r="U541" s="39"/>
      <c r="V541" s="39"/>
      <c r="W541" s="39"/>
      <c r="X541" s="39"/>
      <c r="Y541" s="39"/>
      <c r="Z541" s="39"/>
      <c r="AA541" s="39"/>
      <c r="AB541" s="39"/>
      <c r="AC541" s="39"/>
      <c r="AD541" s="39"/>
      <c r="AE541" s="39"/>
      <c r="AT541" s="18" t="s">
        <v>197</v>
      </c>
      <c r="AU541" s="18" t="s">
        <v>82</v>
      </c>
    </row>
    <row r="542" s="2" customFormat="1">
      <c r="A542" s="39"/>
      <c r="B542" s="40"/>
      <c r="C542" s="41"/>
      <c r="D542" s="247" t="s">
        <v>198</v>
      </c>
      <c r="E542" s="41"/>
      <c r="F542" s="248" t="s">
        <v>7007</v>
      </c>
      <c r="G542" s="41"/>
      <c r="H542" s="41"/>
      <c r="I542" s="244"/>
      <c r="J542" s="41"/>
      <c r="K542" s="41"/>
      <c r="L542" s="45"/>
      <c r="M542" s="245"/>
      <c r="N542" s="246"/>
      <c r="O542" s="92"/>
      <c r="P542" s="92"/>
      <c r="Q542" s="92"/>
      <c r="R542" s="92"/>
      <c r="S542" s="92"/>
      <c r="T542" s="93"/>
      <c r="U542" s="39"/>
      <c r="V542" s="39"/>
      <c r="W542" s="39"/>
      <c r="X542" s="39"/>
      <c r="Y542" s="39"/>
      <c r="Z542" s="39"/>
      <c r="AA542" s="39"/>
      <c r="AB542" s="39"/>
      <c r="AC542" s="39"/>
      <c r="AD542" s="39"/>
      <c r="AE542" s="39"/>
      <c r="AT542" s="18" t="s">
        <v>198</v>
      </c>
      <c r="AU542" s="18" t="s">
        <v>82</v>
      </c>
    </row>
    <row r="543" s="14" customFormat="1">
      <c r="A543" s="14"/>
      <c r="B543" s="259"/>
      <c r="C543" s="260"/>
      <c r="D543" s="242" t="s">
        <v>200</v>
      </c>
      <c r="E543" s="261" t="s">
        <v>1</v>
      </c>
      <c r="F543" s="262" t="s">
        <v>6980</v>
      </c>
      <c r="G543" s="260"/>
      <c r="H543" s="263">
        <v>6.5</v>
      </c>
      <c r="I543" s="264"/>
      <c r="J543" s="260"/>
      <c r="K543" s="260"/>
      <c r="L543" s="265"/>
      <c r="M543" s="266"/>
      <c r="N543" s="267"/>
      <c r="O543" s="267"/>
      <c r="P543" s="267"/>
      <c r="Q543" s="267"/>
      <c r="R543" s="267"/>
      <c r="S543" s="267"/>
      <c r="T543" s="268"/>
      <c r="U543" s="14"/>
      <c r="V543" s="14"/>
      <c r="W543" s="14"/>
      <c r="X543" s="14"/>
      <c r="Y543" s="14"/>
      <c r="Z543" s="14"/>
      <c r="AA543" s="14"/>
      <c r="AB543" s="14"/>
      <c r="AC543" s="14"/>
      <c r="AD543" s="14"/>
      <c r="AE543" s="14"/>
      <c r="AT543" s="269" t="s">
        <v>200</v>
      </c>
      <c r="AU543" s="269" t="s">
        <v>82</v>
      </c>
      <c r="AV543" s="14" t="s">
        <v>82</v>
      </c>
      <c r="AW543" s="14" t="s">
        <v>30</v>
      </c>
      <c r="AX543" s="14" t="s">
        <v>73</v>
      </c>
      <c r="AY543" s="269" t="s">
        <v>189</v>
      </c>
    </row>
    <row r="544" s="14" customFormat="1">
      <c r="A544" s="14"/>
      <c r="B544" s="259"/>
      <c r="C544" s="260"/>
      <c r="D544" s="242" t="s">
        <v>200</v>
      </c>
      <c r="E544" s="261" t="s">
        <v>1</v>
      </c>
      <c r="F544" s="262" t="s">
        <v>6990</v>
      </c>
      <c r="G544" s="260"/>
      <c r="H544" s="263">
        <v>86.189999999999998</v>
      </c>
      <c r="I544" s="264"/>
      <c r="J544" s="260"/>
      <c r="K544" s="260"/>
      <c r="L544" s="265"/>
      <c r="M544" s="266"/>
      <c r="N544" s="267"/>
      <c r="O544" s="267"/>
      <c r="P544" s="267"/>
      <c r="Q544" s="267"/>
      <c r="R544" s="267"/>
      <c r="S544" s="267"/>
      <c r="T544" s="268"/>
      <c r="U544" s="14"/>
      <c r="V544" s="14"/>
      <c r="W544" s="14"/>
      <c r="X544" s="14"/>
      <c r="Y544" s="14"/>
      <c r="Z544" s="14"/>
      <c r="AA544" s="14"/>
      <c r="AB544" s="14"/>
      <c r="AC544" s="14"/>
      <c r="AD544" s="14"/>
      <c r="AE544" s="14"/>
      <c r="AT544" s="269" t="s">
        <v>200</v>
      </c>
      <c r="AU544" s="269" t="s">
        <v>82</v>
      </c>
      <c r="AV544" s="14" t="s">
        <v>82</v>
      </c>
      <c r="AW544" s="14" t="s">
        <v>30</v>
      </c>
      <c r="AX544" s="14" t="s">
        <v>73</v>
      </c>
      <c r="AY544" s="269" t="s">
        <v>189</v>
      </c>
    </row>
    <row r="545" s="14" customFormat="1">
      <c r="A545" s="14"/>
      <c r="B545" s="259"/>
      <c r="C545" s="260"/>
      <c r="D545" s="242" t="s">
        <v>200</v>
      </c>
      <c r="E545" s="261" t="s">
        <v>1</v>
      </c>
      <c r="F545" s="262" t="s">
        <v>6998</v>
      </c>
      <c r="G545" s="260"/>
      <c r="H545" s="263">
        <v>0.187</v>
      </c>
      <c r="I545" s="264"/>
      <c r="J545" s="260"/>
      <c r="K545" s="260"/>
      <c r="L545" s="265"/>
      <c r="M545" s="266"/>
      <c r="N545" s="267"/>
      <c r="O545" s="267"/>
      <c r="P545" s="267"/>
      <c r="Q545" s="267"/>
      <c r="R545" s="267"/>
      <c r="S545" s="267"/>
      <c r="T545" s="268"/>
      <c r="U545" s="14"/>
      <c r="V545" s="14"/>
      <c r="W545" s="14"/>
      <c r="X545" s="14"/>
      <c r="Y545" s="14"/>
      <c r="Z545" s="14"/>
      <c r="AA545" s="14"/>
      <c r="AB545" s="14"/>
      <c r="AC545" s="14"/>
      <c r="AD545" s="14"/>
      <c r="AE545" s="14"/>
      <c r="AT545" s="269" t="s">
        <v>200</v>
      </c>
      <c r="AU545" s="269" t="s">
        <v>82</v>
      </c>
      <c r="AV545" s="14" t="s">
        <v>82</v>
      </c>
      <c r="AW545" s="14" t="s">
        <v>30</v>
      </c>
      <c r="AX545" s="14" t="s">
        <v>73</v>
      </c>
      <c r="AY545" s="269" t="s">
        <v>189</v>
      </c>
    </row>
    <row r="546" s="14" customFormat="1">
      <c r="A546" s="14"/>
      <c r="B546" s="259"/>
      <c r="C546" s="260"/>
      <c r="D546" s="242" t="s">
        <v>200</v>
      </c>
      <c r="E546" s="261" t="s">
        <v>1</v>
      </c>
      <c r="F546" s="262" t="s">
        <v>6999</v>
      </c>
      <c r="G546" s="260"/>
      <c r="H546" s="263">
        <v>10.25</v>
      </c>
      <c r="I546" s="264"/>
      <c r="J546" s="260"/>
      <c r="K546" s="260"/>
      <c r="L546" s="265"/>
      <c r="M546" s="266"/>
      <c r="N546" s="267"/>
      <c r="O546" s="267"/>
      <c r="P546" s="267"/>
      <c r="Q546" s="267"/>
      <c r="R546" s="267"/>
      <c r="S546" s="267"/>
      <c r="T546" s="268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T546" s="269" t="s">
        <v>200</v>
      </c>
      <c r="AU546" s="269" t="s">
        <v>82</v>
      </c>
      <c r="AV546" s="14" t="s">
        <v>82</v>
      </c>
      <c r="AW546" s="14" t="s">
        <v>30</v>
      </c>
      <c r="AX546" s="14" t="s">
        <v>73</v>
      </c>
      <c r="AY546" s="269" t="s">
        <v>189</v>
      </c>
    </row>
    <row r="547" s="15" customFormat="1">
      <c r="A547" s="15"/>
      <c r="B547" s="270"/>
      <c r="C547" s="271"/>
      <c r="D547" s="242" t="s">
        <v>200</v>
      </c>
      <c r="E547" s="272" t="s">
        <v>1</v>
      </c>
      <c r="F547" s="273" t="s">
        <v>207</v>
      </c>
      <c r="G547" s="271"/>
      <c r="H547" s="274">
        <v>103.127</v>
      </c>
      <c r="I547" s="275"/>
      <c r="J547" s="271"/>
      <c r="K547" s="271"/>
      <c r="L547" s="276"/>
      <c r="M547" s="277"/>
      <c r="N547" s="278"/>
      <c r="O547" s="278"/>
      <c r="P547" s="278"/>
      <c r="Q547" s="278"/>
      <c r="R547" s="278"/>
      <c r="S547" s="278"/>
      <c r="T547" s="279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  <c r="AE547" s="15"/>
      <c r="AT547" s="280" t="s">
        <v>200</v>
      </c>
      <c r="AU547" s="280" t="s">
        <v>82</v>
      </c>
      <c r="AV547" s="15" t="s">
        <v>195</v>
      </c>
      <c r="AW547" s="15" t="s">
        <v>30</v>
      </c>
      <c r="AX547" s="15" t="s">
        <v>80</v>
      </c>
      <c r="AY547" s="280" t="s">
        <v>189</v>
      </c>
    </row>
    <row r="548" s="2" customFormat="1" ht="44.25" customHeight="1">
      <c r="A548" s="39"/>
      <c r="B548" s="40"/>
      <c r="C548" s="228" t="s">
        <v>1076</v>
      </c>
      <c r="D548" s="228" t="s">
        <v>191</v>
      </c>
      <c r="E548" s="229" t="s">
        <v>7008</v>
      </c>
      <c r="F548" s="230" t="s">
        <v>258</v>
      </c>
      <c r="G548" s="231" t="s">
        <v>256</v>
      </c>
      <c r="H548" s="232">
        <v>172.40000000000001</v>
      </c>
      <c r="I548" s="233"/>
      <c r="J548" s="234">
        <f>ROUND(I548*H548,2)</f>
        <v>0</v>
      </c>
      <c r="K548" s="235"/>
      <c r="L548" s="45"/>
      <c r="M548" s="236" t="s">
        <v>1</v>
      </c>
      <c r="N548" s="237" t="s">
        <v>38</v>
      </c>
      <c r="O548" s="92"/>
      <c r="P548" s="238">
        <f>O548*H548</f>
        <v>0</v>
      </c>
      <c r="Q548" s="238">
        <v>0</v>
      </c>
      <c r="R548" s="238">
        <f>Q548*H548</f>
        <v>0</v>
      </c>
      <c r="S548" s="238">
        <v>0</v>
      </c>
      <c r="T548" s="239">
        <f>S548*H548</f>
        <v>0</v>
      </c>
      <c r="U548" s="39"/>
      <c r="V548" s="39"/>
      <c r="W548" s="39"/>
      <c r="X548" s="39"/>
      <c r="Y548" s="39"/>
      <c r="Z548" s="39"/>
      <c r="AA548" s="39"/>
      <c r="AB548" s="39"/>
      <c r="AC548" s="39"/>
      <c r="AD548" s="39"/>
      <c r="AE548" s="39"/>
      <c r="AR548" s="240" t="s">
        <v>195</v>
      </c>
      <c r="AT548" s="240" t="s">
        <v>191</v>
      </c>
      <c r="AU548" s="240" t="s">
        <v>82</v>
      </c>
      <c r="AY548" s="18" t="s">
        <v>189</v>
      </c>
      <c r="BE548" s="241">
        <f>IF(N548="základní",J548,0)</f>
        <v>0</v>
      </c>
      <c r="BF548" s="241">
        <f>IF(N548="snížená",J548,0)</f>
        <v>0</v>
      </c>
      <c r="BG548" s="241">
        <f>IF(N548="zákl. přenesená",J548,0)</f>
        <v>0</v>
      </c>
      <c r="BH548" s="241">
        <f>IF(N548="sníž. přenesená",J548,0)</f>
        <v>0</v>
      </c>
      <c r="BI548" s="241">
        <f>IF(N548="nulová",J548,0)</f>
        <v>0</v>
      </c>
      <c r="BJ548" s="18" t="s">
        <v>80</v>
      </c>
      <c r="BK548" s="241">
        <f>ROUND(I548*H548,2)</f>
        <v>0</v>
      </c>
      <c r="BL548" s="18" t="s">
        <v>195</v>
      </c>
      <c r="BM548" s="240" t="s">
        <v>7009</v>
      </c>
    </row>
    <row r="549" s="2" customFormat="1">
      <c r="A549" s="39"/>
      <c r="B549" s="40"/>
      <c r="C549" s="41"/>
      <c r="D549" s="242" t="s">
        <v>197</v>
      </c>
      <c r="E549" s="41"/>
      <c r="F549" s="243" t="s">
        <v>258</v>
      </c>
      <c r="G549" s="41"/>
      <c r="H549" s="41"/>
      <c r="I549" s="244"/>
      <c r="J549" s="41"/>
      <c r="K549" s="41"/>
      <c r="L549" s="45"/>
      <c r="M549" s="245"/>
      <c r="N549" s="246"/>
      <c r="O549" s="92"/>
      <c r="P549" s="92"/>
      <c r="Q549" s="92"/>
      <c r="R549" s="92"/>
      <c r="S549" s="92"/>
      <c r="T549" s="93"/>
      <c r="U549" s="39"/>
      <c r="V549" s="39"/>
      <c r="W549" s="39"/>
      <c r="X549" s="39"/>
      <c r="Y549" s="39"/>
      <c r="Z549" s="39"/>
      <c r="AA549" s="39"/>
      <c r="AB549" s="39"/>
      <c r="AC549" s="39"/>
      <c r="AD549" s="39"/>
      <c r="AE549" s="39"/>
      <c r="AT549" s="18" t="s">
        <v>197</v>
      </c>
      <c r="AU549" s="18" t="s">
        <v>82</v>
      </c>
    </row>
    <row r="550" s="2" customFormat="1">
      <c r="A550" s="39"/>
      <c r="B550" s="40"/>
      <c r="C550" s="41"/>
      <c r="D550" s="247" t="s">
        <v>198</v>
      </c>
      <c r="E550" s="41"/>
      <c r="F550" s="248" t="s">
        <v>7010</v>
      </c>
      <c r="G550" s="41"/>
      <c r="H550" s="41"/>
      <c r="I550" s="244"/>
      <c r="J550" s="41"/>
      <c r="K550" s="41"/>
      <c r="L550" s="45"/>
      <c r="M550" s="245"/>
      <c r="N550" s="246"/>
      <c r="O550" s="92"/>
      <c r="P550" s="92"/>
      <c r="Q550" s="92"/>
      <c r="R550" s="92"/>
      <c r="S550" s="92"/>
      <c r="T550" s="93"/>
      <c r="U550" s="39"/>
      <c r="V550" s="39"/>
      <c r="W550" s="39"/>
      <c r="X550" s="39"/>
      <c r="Y550" s="39"/>
      <c r="Z550" s="39"/>
      <c r="AA550" s="39"/>
      <c r="AB550" s="39"/>
      <c r="AC550" s="39"/>
      <c r="AD550" s="39"/>
      <c r="AE550" s="39"/>
      <c r="AT550" s="18" t="s">
        <v>198</v>
      </c>
      <c r="AU550" s="18" t="s">
        <v>82</v>
      </c>
    </row>
    <row r="551" s="14" customFormat="1">
      <c r="A551" s="14"/>
      <c r="B551" s="259"/>
      <c r="C551" s="260"/>
      <c r="D551" s="242" t="s">
        <v>200</v>
      </c>
      <c r="E551" s="261" t="s">
        <v>1</v>
      </c>
      <c r="F551" s="262" t="s">
        <v>6979</v>
      </c>
      <c r="G551" s="260"/>
      <c r="H551" s="263">
        <v>172.40000000000001</v>
      </c>
      <c r="I551" s="264"/>
      <c r="J551" s="260"/>
      <c r="K551" s="260"/>
      <c r="L551" s="265"/>
      <c r="M551" s="266"/>
      <c r="N551" s="267"/>
      <c r="O551" s="267"/>
      <c r="P551" s="267"/>
      <c r="Q551" s="267"/>
      <c r="R551" s="267"/>
      <c r="S551" s="267"/>
      <c r="T551" s="268"/>
      <c r="U551" s="14"/>
      <c r="V551" s="14"/>
      <c r="W551" s="14"/>
      <c r="X551" s="14"/>
      <c r="Y551" s="14"/>
      <c r="Z551" s="14"/>
      <c r="AA551" s="14"/>
      <c r="AB551" s="14"/>
      <c r="AC551" s="14"/>
      <c r="AD551" s="14"/>
      <c r="AE551" s="14"/>
      <c r="AT551" s="269" t="s">
        <v>200</v>
      </c>
      <c r="AU551" s="269" t="s">
        <v>82</v>
      </c>
      <c r="AV551" s="14" t="s">
        <v>82</v>
      </c>
      <c r="AW551" s="14" t="s">
        <v>30</v>
      </c>
      <c r="AX551" s="14" t="s">
        <v>80</v>
      </c>
      <c r="AY551" s="269" t="s">
        <v>189</v>
      </c>
    </row>
    <row r="552" s="12" customFormat="1" ht="22.8" customHeight="1">
      <c r="A552" s="12"/>
      <c r="B552" s="212"/>
      <c r="C552" s="213"/>
      <c r="D552" s="214" t="s">
        <v>72</v>
      </c>
      <c r="E552" s="226" t="s">
        <v>1983</v>
      </c>
      <c r="F552" s="226" t="s">
        <v>1984</v>
      </c>
      <c r="G552" s="213"/>
      <c r="H552" s="213"/>
      <c r="I552" s="216"/>
      <c r="J552" s="227">
        <f>BK552</f>
        <v>0</v>
      </c>
      <c r="K552" s="213"/>
      <c r="L552" s="218"/>
      <c r="M552" s="219"/>
      <c r="N552" s="220"/>
      <c r="O552" s="220"/>
      <c r="P552" s="221">
        <f>SUM(P553:P555)</f>
        <v>0</v>
      </c>
      <c r="Q552" s="220"/>
      <c r="R552" s="221">
        <f>SUM(R553:R555)</f>
        <v>0</v>
      </c>
      <c r="S552" s="220"/>
      <c r="T552" s="222">
        <f>SUM(T553:T555)</f>
        <v>0</v>
      </c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  <c r="AE552" s="12"/>
      <c r="AR552" s="223" t="s">
        <v>80</v>
      </c>
      <c r="AT552" s="224" t="s">
        <v>72</v>
      </c>
      <c r="AU552" s="224" t="s">
        <v>80</v>
      </c>
      <c r="AY552" s="223" t="s">
        <v>189</v>
      </c>
      <c r="BK552" s="225">
        <f>SUM(BK553:BK555)</f>
        <v>0</v>
      </c>
    </row>
    <row r="553" s="2" customFormat="1" ht="24.15" customHeight="1">
      <c r="A553" s="39"/>
      <c r="B553" s="40"/>
      <c r="C553" s="228" t="s">
        <v>1081</v>
      </c>
      <c r="D553" s="228" t="s">
        <v>191</v>
      </c>
      <c r="E553" s="229" t="s">
        <v>7011</v>
      </c>
      <c r="F553" s="230" t="s">
        <v>7012</v>
      </c>
      <c r="G553" s="231" t="s">
        <v>256</v>
      </c>
      <c r="H553" s="232">
        <v>841.721</v>
      </c>
      <c r="I553" s="233"/>
      <c r="J553" s="234">
        <f>ROUND(I553*H553,2)</f>
        <v>0</v>
      </c>
      <c r="K553" s="235"/>
      <c r="L553" s="45"/>
      <c r="M553" s="236" t="s">
        <v>1</v>
      </c>
      <c r="N553" s="237" t="s">
        <v>38</v>
      </c>
      <c r="O553" s="92"/>
      <c r="P553" s="238">
        <f>O553*H553</f>
        <v>0</v>
      </c>
      <c r="Q553" s="238">
        <v>0</v>
      </c>
      <c r="R553" s="238">
        <f>Q553*H553</f>
        <v>0</v>
      </c>
      <c r="S553" s="238">
        <v>0</v>
      </c>
      <c r="T553" s="239">
        <f>S553*H553</f>
        <v>0</v>
      </c>
      <c r="U553" s="39"/>
      <c r="V553" s="39"/>
      <c r="W553" s="39"/>
      <c r="X553" s="39"/>
      <c r="Y553" s="39"/>
      <c r="Z553" s="39"/>
      <c r="AA553" s="39"/>
      <c r="AB553" s="39"/>
      <c r="AC553" s="39"/>
      <c r="AD553" s="39"/>
      <c r="AE553" s="39"/>
      <c r="AR553" s="240" t="s">
        <v>195</v>
      </c>
      <c r="AT553" s="240" t="s">
        <v>191</v>
      </c>
      <c r="AU553" s="240" t="s">
        <v>82</v>
      </c>
      <c r="AY553" s="18" t="s">
        <v>189</v>
      </c>
      <c r="BE553" s="241">
        <f>IF(N553="základní",J553,0)</f>
        <v>0</v>
      </c>
      <c r="BF553" s="241">
        <f>IF(N553="snížená",J553,0)</f>
        <v>0</v>
      </c>
      <c r="BG553" s="241">
        <f>IF(N553="zákl. přenesená",J553,0)</f>
        <v>0</v>
      </c>
      <c r="BH553" s="241">
        <f>IF(N553="sníž. přenesená",J553,0)</f>
        <v>0</v>
      </c>
      <c r="BI553" s="241">
        <f>IF(N553="nulová",J553,0)</f>
        <v>0</v>
      </c>
      <c r="BJ553" s="18" t="s">
        <v>80</v>
      </c>
      <c r="BK553" s="241">
        <f>ROUND(I553*H553,2)</f>
        <v>0</v>
      </c>
      <c r="BL553" s="18" t="s">
        <v>195</v>
      </c>
      <c r="BM553" s="240" t="s">
        <v>7013</v>
      </c>
    </row>
    <row r="554" s="2" customFormat="1">
      <c r="A554" s="39"/>
      <c r="B554" s="40"/>
      <c r="C554" s="41"/>
      <c r="D554" s="242" t="s">
        <v>197</v>
      </c>
      <c r="E554" s="41"/>
      <c r="F554" s="243" t="s">
        <v>7012</v>
      </c>
      <c r="G554" s="41"/>
      <c r="H554" s="41"/>
      <c r="I554" s="244"/>
      <c r="J554" s="41"/>
      <c r="K554" s="41"/>
      <c r="L554" s="45"/>
      <c r="M554" s="245"/>
      <c r="N554" s="246"/>
      <c r="O554" s="92"/>
      <c r="P554" s="92"/>
      <c r="Q554" s="92"/>
      <c r="R554" s="92"/>
      <c r="S554" s="92"/>
      <c r="T554" s="93"/>
      <c r="U554" s="39"/>
      <c r="V554" s="39"/>
      <c r="W554" s="39"/>
      <c r="X554" s="39"/>
      <c r="Y554" s="39"/>
      <c r="Z554" s="39"/>
      <c r="AA554" s="39"/>
      <c r="AB554" s="39"/>
      <c r="AC554" s="39"/>
      <c r="AD554" s="39"/>
      <c r="AE554" s="39"/>
      <c r="AT554" s="18" t="s">
        <v>197</v>
      </c>
      <c r="AU554" s="18" t="s">
        <v>82</v>
      </c>
    </row>
    <row r="555" s="2" customFormat="1">
      <c r="A555" s="39"/>
      <c r="B555" s="40"/>
      <c r="C555" s="41"/>
      <c r="D555" s="247" t="s">
        <v>198</v>
      </c>
      <c r="E555" s="41"/>
      <c r="F555" s="248" t="s">
        <v>7014</v>
      </c>
      <c r="G555" s="41"/>
      <c r="H555" s="41"/>
      <c r="I555" s="244"/>
      <c r="J555" s="41"/>
      <c r="K555" s="41"/>
      <c r="L555" s="45"/>
      <c r="M555" s="245"/>
      <c r="N555" s="246"/>
      <c r="O555" s="92"/>
      <c r="P555" s="92"/>
      <c r="Q555" s="92"/>
      <c r="R555" s="92"/>
      <c r="S555" s="92"/>
      <c r="T555" s="93"/>
      <c r="U555" s="39"/>
      <c r="V555" s="39"/>
      <c r="W555" s="39"/>
      <c r="X555" s="39"/>
      <c r="Y555" s="39"/>
      <c r="Z555" s="39"/>
      <c r="AA555" s="39"/>
      <c r="AB555" s="39"/>
      <c r="AC555" s="39"/>
      <c r="AD555" s="39"/>
      <c r="AE555" s="39"/>
      <c r="AT555" s="18" t="s">
        <v>198</v>
      </c>
      <c r="AU555" s="18" t="s">
        <v>82</v>
      </c>
    </row>
    <row r="556" s="12" customFormat="1" ht="25.92" customHeight="1">
      <c r="A556" s="12"/>
      <c r="B556" s="212"/>
      <c r="C556" s="213"/>
      <c r="D556" s="214" t="s">
        <v>72</v>
      </c>
      <c r="E556" s="215" t="s">
        <v>1990</v>
      </c>
      <c r="F556" s="215" t="s">
        <v>1991</v>
      </c>
      <c r="G556" s="213"/>
      <c r="H556" s="213"/>
      <c r="I556" s="216"/>
      <c r="J556" s="217">
        <f>BK556</f>
        <v>0</v>
      </c>
      <c r="K556" s="213"/>
      <c r="L556" s="218"/>
      <c r="M556" s="219"/>
      <c r="N556" s="220"/>
      <c r="O556" s="220"/>
      <c r="P556" s="221">
        <f>P557</f>
        <v>0</v>
      </c>
      <c r="Q556" s="220"/>
      <c r="R556" s="221">
        <f>R557</f>
        <v>0.011859999999999999</v>
      </c>
      <c r="S556" s="220"/>
      <c r="T556" s="222">
        <f>T557</f>
        <v>0</v>
      </c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  <c r="AE556" s="12"/>
      <c r="AR556" s="223" t="s">
        <v>82</v>
      </c>
      <c r="AT556" s="224" t="s">
        <v>72</v>
      </c>
      <c r="AU556" s="224" t="s">
        <v>73</v>
      </c>
      <c r="AY556" s="223" t="s">
        <v>189</v>
      </c>
      <c r="BK556" s="225">
        <f>BK557</f>
        <v>0</v>
      </c>
    </row>
    <row r="557" s="12" customFormat="1" ht="22.8" customHeight="1">
      <c r="A557" s="12"/>
      <c r="B557" s="212"/>
      <c r="C557" s="213"/>
      <c r="D557" s="214" t="s">
        <v>72</v>
      </c>
      <c r="E557" s="226" t="s">
        <v>1992</v>
      </c>
      <c r="F557" s="226" t="s">
        <v>1993</v>
      </c>
      <c r="G557" s="213"/>
      <c r="H557" s="213"/>
      <c r="I557" s="216"/>
      <c r="J557" s="227">
        <f>BK557</f>
        <v>0</v>
      </c>
      <c r="K557" s="213"/>
      <c r="L557" s="218"/>
      <c r="M557" s="219"/>
      <c r="N557" s="220"/>
      <c r="O557" s="220"/>
      <c r="P557" s="221">
        <f>SUM(P558:P567)</f>
        <v>0</v>
      </c>
      <c r="Q557" s="220"/>
      <c r="R557" s="221">
        <f>SUM(R558:R567)</f>
        <v>0.011859999999999999</v>
      </c>
      <c r="S557" s="220"/>
      <c r="T557" s="222">
        <f>SUM(T558:T567)</f>
        <v>0</v>
      </c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  <c r="AE557" s="12"/>
      <c r="AR557" s="223" t="s">
        <v>82</v>
      </c>
      <c r="AT557" s="224" t="s">
        <v>72</v>
      </c>
      <c r="AU557" s="224" t="s">
        <v>80</v>
      </c>
      <c r="AY557" s="223" t="s">
        <v>189</v>
      </c>
      <c r="BK557" s="225">
        <f>SUM(BK558:BK567)</f>
        <v>0</v>
      </c>
    </row>
    <row r="558" s="2" customFormat="1" ht="24.15" customHeight="1">
      <c r="A558" s="39"/>
      <c r="B558" s="40"/>
      <c r="C558" s="228" t="s">
        <v>1086</v>
      </c>
      <c r="D558" s="228" t="s">
        <v>191</v>
      </c>
      <c r="E558" s="229" t="s">
        <v>7015</v>
      </c>
      <c r="F558" s="230" t="s">
        <v>7016</v>
      </c>
      <c r="G558" s="231" t="s">
        <v>301</v>
      </c>
      <c r="H558" s="232">
        <v>34</v>
      </c>
      <c r="I558" s="233"/>
      <c r="J558" s="234">
        <f>ROUND(I558*H558,2)</f>
        <v>0</v>
      </c>
      <c r="K558" s="235"/>
      <c r="L558" s="45"/>
      <c r="M558" s="236" t="s">
        <v>1</v>
      </c>
      <c r="N558" s="237" t="s">
        <v>38</v>
      </c>
      <c r="O558" s="92"/>
      <c r="P558" s="238">
        <f>O558*H558</f>
        <v>0</v>
      </c>
      <c r="Q558" s="238">
        <v>4.0000000000000003E-05</v>
      </c>
      <c r="R558" s="238">
        <f>Q558*H558</f>
        <v>0.0013600000000000001</v>
      </c>
      <c r="S558" s="238">
        <v>0</v>
      </c>
      <c r="T558" s="239">
        <f>S558*H558</f>
        <v>0</v>
      </c>
      <c r="U558" s="39"/>
      <c r="V558" s="39"/>
      <c r="W558" s="39"/>
      <c r="X558" s="39"/>
      <c r="Y558" s="39"/>
      <c r="Z558" s="39"/>
      <c r="AA558" s="39"/>
      <c r="AB558" s="39"/>
      <c r="AC558" s="39"/>
      <c r="AD558" s="39"/>
      <c r="AE558" s="39"/>
      <c r="AR558" s="240" t="s">
        <v>306</v>
      </c>
      <c r="AT558" s="240" t="s">
        <v>191</v>
      </c>
      <c r="AU558" s="240" t="s">
        <v>82</v>
      </c>
      <c r="AY558" s="18" t="s">
        <v>189</v>
      </c>
      <c r="BE558" s="241">
        <f>IF(N558="základní",J558,0)</f>
        <v>0</v>
      </c>
      <c r="BF558" s="241">
        <f>IF(N558="snížená",J558,0)</f>
        <v>0</v>
      </c>
      <c r="BG558" s="241">
        <f>IF(N558="zákl. přenesená",J558,0)</f>
        <v>0</v>
      </c>
      <c r="BH558" s="241">
        <f>IF(N558="sníž. přenesená",J558,0)</f>
        <v>0</v>
      </c>
      <c r="BI558" s="241">
        <f>IF(N558="nulová",J558,0)</f>
        <v>0</v>
      </c>
      <c r="BJ558" s="18" t="s">
        <v>80</v>
      </c>
      <c r="BK558" s="241">
        <f>ROUND(I558*H558,2)</f>
        <v>0</v>
      </c>
      <c r="BL558" s="18" t="s">
        <v>306</v>
      </c>
      <c r="BM558" s="240" t="s">
        <v>7017</v>
      </c>
    </row>
    <row r="559" s="2" customFormat="1">
      <c r="A559" s="39"/>
      <c r="B559" s="40"/>
      <c r="C559" s="41"/>
      <c r="D559" s="242" t="s">
        <v>197</v>
      </c>
      <c r="E559" s="41"/>
      <c r="F559" s="243" t="s">
        <v>7016</v>
      </c>
      <c r="G559" s="41"/>
      <c r="H559" s="41"/>
      <c r="I559" s="244"/>
      <c r="J559" s="41"/>
      <c r="K559" s="41"/>
      <c r="L559" s="45"/>
      <c r="M559" s="245"/>
      <c r="N559" s="246"/>
      <c r="O559" s="92"/>
      <c r="P559" s="92"/>
      <c r="Q559" s="92"/>
      <c r="R559" s="92"/>
      <c r="S559" s="92"/>
      <c r="T559" s="93"/>
      <c r="U559" s="39"/>
      <c r="V559" s="39"/>
      <c r="W559" s="39"/>
      <c r="X559" s="39"/>
      <c r="Y559" s="39"/>
      <c r="Z559" s="39"/>
      <c r="AA559" s="39"/>
      <c r="AB559" s="39"/>
      <c r="AC559" s="39"/>
      <c r="AD559" s="39"/>
      <c r="AE559" s="39"/>
      <c r="AT559" s="18" t="s">
        <v>197</v>
      </c>
      <c r="AU559" s="18" t="s">
        <v>82</v>
      </c>
    </row>
    <row r="560" s="2" customFormat="1">
      <c r="A560" s="39"/>
      <c r="B560" s="40"/>
      <c r="C560" s="41"/>
      <c r="D560" s="247" t="s">
        <v>198</v>
      </c>
      <c r="E560" s="41"/>
      <c r="F560" s="248" t="s">
        <v>7018</v>
      </c>
      <c r="G560" s="41"/>
      <c r="H560" s="41"/>
      <c r="I560" s="244"/>
      <c r="J560" s="41"/>
      <c r="K560" s="41"/>
      <c r="L560" s="45"/>
      <c r="M560" s="245"/>
      <c r="N560" s="246"/>
      <c r="O560" s="92"/>
      <c r="P560" s="92"/>
      <c r="Q560" s="92"/>
      <c r="R560" s="92"/>
      <c r="S560" s="92"/>
      <c r="T560" s="93"/>
      <c r="U560" s="39"/>
      <c r="V560" s="39"/>
      <c r="W560" s="39"/>
      <c r="X560" s="39"/>
      <c r="Y560" s="39"/>
      <c r="Z560" s="39"/>
      <c r="AA560" s="39"/>
      <c r="AB560" s="39"/>
      <c r="AC560" s="39"/>
      <c r="AD560" s="39"/>
      <c r="AE560" s="39"/>
      <c r="AT560" s="18" t="s">
        <v>198</v>
      </c>
      <c r="AU560" s="18" t="s">
        <v>82</v>
      </c>
    </row>
    <row r="561" s="2" customFormat="1">
      <c r="A561" s="39"/>
      <c r="B561" s="40"/>
      <c r="C561" s="41"/>
      <c r="D561" s="242" t="s">
        <v>1907</v>
      </c>
      <c r="E561" s="41"/>
      <c r="F561" s="303" t="s">
        <v>6731</v>
      </c>
      <c r="G561" s="41"/>
      <c r="H561" s="41"/>
      <c r="I561" s="244"/>
      <c r="J561" s="41"/>
      <c r="K561" s="41"/>
      <c r="L561" s="45"/>
      <c r="M561" s="245"/>
      <c r="N561" s="246"/>
      <c r="O561" s="92"/>
      <c r="P561" s="92"/>
      <c r="Q561" s="92"/>
      <c r="R561" s="92"/>
      <c r="S561" s="92"/>
      <c r="T561" s="93"/>
      <c r="U561" s="39"/>
      <c r="V561" s="39"/>
      <c r="W561" s="39"/>
      <c r="X561" s="39"/>
      <c r="Y561" s="39"/>
      <c r="Z561" s="39"/>
      <c r="AA561" s="39"/>
      <c r="AB561" s="39"/>
      <c r="AC561" s="39"/>
      <c r="AD561" s="39"/>
      <c r="AE561" s="39"/>
      <c r="AT561" s="18" t="s">
        <v>1907</v>
      </c>
      <c r="AU561" s="18" t="s">
        <v>82</v>
      </c>
    </row>
    <row r="562" s="14" customFormat="1">
      <c r="A562" s="14"/>
      <c r="B562" s="259"/>
      <c r="C562" s="260"/>
      <c r="D562" s="242" t="s">
        <v>200</v>
      </c>
      <c r="E562" s="261" t="s">
        <v>1</v>
      </c>
      <c r="F562" s="262" t="s">
        <v>7019</v>
      </c>
      <c r="G562" s="260"/>
      <c r="H562" s="263">
        <v>34</v>
      </c>
      <c r="I562" s="264"/>
      <c r="J562" s="260"/>
      <c r="K562" s="260"/>
      <c r="L562" s="265"/>
      <c r="M562" s="266"/>
      <c r="N562" s="267"/>
      <c r="O562" s="267"/>
      <c r="P562" s="267"/>
      <c r="Q562" s="267"/>
      <c r="R562" s="267"/>
      <c r="S562" s="267"/>
      <c r="T562" s="268"/>
      <c r="U562" s="14"/>
      <c r="V562" s="14"/>
      <c r="W562" s="14"/>
      <c r="X562" s="14"/>
      <c r="Y562" s="14"/>
      <c r="Z562" s="14"/>
      <c r="AA562" s="14"/>
      <c r="AB562" s="14"/>
      <c r="AC562" s="14"/>
      <c r="AD562" s="14"/>
      <c r="AE562" s="14"/>
      <c r="AT562" s="269" t="s">
        <v>200</v>
      </c>
      <c r="AU562" s="269" t="s">
        <v>82</v>
      </c>
      <c r="AV562" s="14" t="s">
        <v>82</v>
      </c>
      <c r="AW562" s="14" t="s">
        <v>30</v>
      </c>
      <c r="AX562" s="14" t="s">
        <v>80</v>
      </c>
      <c r="AY562" s="269" t="s">
        <v>189</v>
      </c>
    </row>
    <row r="563" s="2" customFormat="1" ht="24.15" customHeight="1">
      <c r="A563" s="39"/>
      <c r="B563" s="40"/>
      <c r="C563" s="281" t="s">
        <v>1091</v>
      </c>
      <c r="D563" s="281" t="s">
        <v>273</v>
      </c>
      <c r="E563" s="282" t="s">
        <v>7020</v>
      </c>
      <c r="F563" s="283" t="s">
        <v>7021</v>
      </c>
      <c r="G563" s="284" t="s">
        <v>301</v>
      </c>
      <c r="H563" s="285">
        <v>35</v>
      </c>
      <c r="I563" s="286"/>
      <c r="J563" s="287">
        <f>ROUND(I563*H563,2)</f>
        <v>0</v>
      </c>
      <c r="K563" s="288"/>
      <c r="L563" s="289"/>
      <c r="M563" s="290" t="s">
        <v>1</v>
      </c>
      <c r="N563" s="291" t="s">
        <v>38</v>
      </c>
      <c r="O563" s="92"/>
      <c r="P563" s="238">
        <f>O563*H563</f>
        <v>0</v>
      </c>
      <c r="Q563" s="238">
        <v>0.00029999999999999997</v>
      </c>
      <c r="R563" s="238">
        <f>Q563*H563</f>
        <v>0.010499999999999999</v>
      </c>
      <c r="S563" s="238">
        <v>0</v>
      </c>
      <c r="T563" s="239">
        <f>S563*H563</f>
        <v>0</v>
      </c>
      <c r="U563" s="39"/>
      <c r="V563" s="39"/>
      <c r="W563" s="39"/>
      <c r="X563" s="39"/>
      <c r="Y563" s="39"/>
      <c r="Z563" s="39"/>
      <c r="AA563" s="39"/>
      <c r="AB563" s="39"/>
      <c r="AC563" s="39"/>
      <c r="AD563" s="39"/>
      <c r="AE563" s="39"/>
      <c r="AR563" s="240" t="s">
        <v>471</v>
      </c>
      <c r="AT563" s="240" t="s">
        <v>273</v>
      </c>
      <c r="AU563" s="240" t="s">
        <v>82</v>
      </c>
      <c r="AY563" s="18" t="s">
        <v>189</v>
      </c>
      <c r="BE563" s="241">
        <f>IF(N563="základní",J563,0)</f>
        <v>0</v>
      </c>
      <c r="BF563" s="241">
        <f>IF(N563="snížená",J563,0)</f>
        <v>0</v>
      </c>
      <c r="BG563" s="241">
        <f>IF(N563="zákl. přenesená",J563,0)</f>
        <v>0</v>
      </c>
      <c r="BH563" s="241">
        <f>IF(N563="sníž. přenesená",J563,0)</f>
        <v>0</v>
      </c>
      <c r="BI563" s="241">
        <f>IF(N563="nulová",J563,0)</f>
        <v>0</v>
      </c>
      <c r="BJ563" s="18" t="s">
        <v>80</v>
      </c>
      <c r="BK563" s="241">
        <f>ROUND(I563*H563,2)</f>
        <v>0</v>
      </c>
      <c r="BL563" s="18" t="s">
        <v>306</v>
      </c>
      <c r="BM563" s="240" t="s">
        <v>7022</v>
      </c>
    </row>
    <row r="564" s="2" customFormat="1">
      <c r="A564" s="39"/>
      <c r="B564" s="40"/>
      <c r="C564" s="41"/>
      <c r="D564" s="242" t="s">
        <v>197</v>
      </c>
      <c r="E564" s="41"/>
      <c r="F564" s="243" t="s">
        <v>7021</v>
      </c>
      <c r="G564" s="41"/>
      <c r="H564" s="41"/>
      <c r="I564" s="244"/>
      <c r="J564" s="41"/>
      <c r="K564" s="41"/>
      <c r="L564" s="45"/>
      <c r="M564" s="245"/>
      <c r="N564" s="246"/>
      <c r="O564" s="92"/>
      <c r="P564" s="92"/>
      <c r="Q564" s="92"/>
      <c r="R564" s="92"/>
      <c r="S564" s="92"/>
      <c r="T564" s="93"/>
      <c r="U564" s="39"/>
      <c r="V564" s="39"/>
      <c r="W564" s="39"/>
      <c r="X564" s="39"/>
      <c r="Y564" s="39"/>
      <c r="Z564" s="39"/>
      <c r="AA564" s="39"/>
      <c r="AB564" s="39"/>
      <c r="AC564" s="39"/>
      <c r="AD564" s="39"/>
      <c r="AE564" s="39"/>
      <c r="AT564" s="18" t="s">
        <v>197</v>
      </c>
      <c r="AU564" s="18" t="s">
        <v>82</v>
      </c>
    </row>
    <row r="565" s="2" customFormat="1" ht="24.15" customHeight="1">
      <c r="A565" s="39"/>
      <c r="B565" s="40"/>
      <c r="C565" s="228" t="s">
        <v>1098</v>
      </c>
      <c r="D565" s="228" t="s">
        <v>191</v>
      </c>
      <c r="E565" s="229" t="s">
        <v>7023</v>
      </c>
      <c r="F565" s="230" t="s">
        <v>7024</v>
      </c>
      <c r="G565" s="231" t="s">
        <v>2172</v>
      </c>
      <c r="H565" s="304"/>
      <c r="I565" s="233"/>
      <c r="J565" s="234">
        <f>ROUND(I565*H565,2)</f>
        <v>0</v>
      </c>
      <c r="K565" s="235"/>
      <c r="L565" s="45"/>
      <c r="M565" s="236" t="s">
        <v>1</v>
      </c>
      <c r="N565" s="237" t="s">
        <v>38</v>
      </c>
      <c r="O565" s="92"/>
      <c r="P565" s="238">
        <f>O565*H565</f>
        <v>0</v>
      </c>
      <c r="Q565" s="238">
        <v>0</v>
      </c>
      <c r="R565" s="238">
        <f>Q565*H565</f>
        <v>0</v>
      </c>
      <c r="S565" s="238">
        <v>0</v>
      </c>
      <c r="T565" s="239">
        <f>S565*H565</f>
        <v>0</v>
      </c>
      <c r="U565" s="39"/>
      <c r="V565" s="39"/>
      <c r="W565" s="39"/>
      <c r="X565" s="39"/>
      <c r="Y565" s="39"/>
      <c r="Z565" s="39"/>
      <c r="AA565" s="39"/>
      <c r="AB565" s="39"/>
      <c r="AC565" s="39"/>
      <c r="AD565" s="39"/>
      <c r="AE565" s="39"/>
      <c r="AR565" s="240" t="s">
        <v>306</v>
      </c>
      <c r="AT565" s="240" t="s">
        <v>191</v>
      </c>
      <c r="AU565" s="240" t="s">
        <v>82</v>
      </c>
      <c r="AY565" s="18" t="s">
        <v>189</v>
      </c>
      <c r="BE565" s="241">
        <f>IF(N565="základní",J565,0)</f>
        <v>0</v>
      </c>
      <c r="BF565" s="241">
        <f>IF(N565="snížená",J565,0)</f>
        <v>0</v>
      </c>
      <c r="BG565" s="241">
        <f>IF(N565="zákl. přenesená",J565,0)</f>
        <v>0</v>
      </c>
      <c r="BH565" s="241">
        <f>IF(N565="sníž. přenesená",J565,0)</f>
        <v>0</v>
      </c>
      <c r="BI565" s="241">
        <f>IF(N565="nulová",J565,0)</f>
        <v>0</v>
      </c>
      <c r="BJ565" s="18" t="s">
        <v>80</v>
      </c>
      <c r="BK565" s="241">
        <f>ROUND(I565*H565,2)</f>
        <v>0</v>
      </c>
      <c r="BL565" s="18" t="s">
        <v>306</v>
      </c>
      <c r="BM565" s="240" t="s">
        <v>7025</v>
      </c>
    </row>
    <row r="566" s="2" customFormat="1">
      <c r="A566" s="39"/>
      <c r="B566" s="40"/>
      <c r="C566" s="41"/>
      <c r="D566" s="242" t="s">
        <v>197</v>
      </c>
      <c r="E566" s="41"/>
      <c r="F566" s="243" t="s">
        <v>7024</v>
      </c>
      <c r="G566" s="41"/>
      <c r="H566" s="41"/>
      <c r="I566" s="244"/>
      <c r="J566" s="41"/>
      <c r="K566" s="41"/>
      <c r="L566" s="45"/>
      <c r="M566" s="245"/>
      <c r="N566" s="246"/>
      <c r="O566" s="92"/>
      <c r="P566" s="92"/>
      <c r="Q566" s="92"/>
      <c r="R566" s="92"/>
      <c r="S566" s="92"/>
      <c r="T566" s="93"/>
      <c r="U566" s="39"/>
      <c r="V566" s="39"/>
      <c r="W566" s="39"/>
      <c r="X566" s="39"/>
      <c r="Y566" s="39"/>
      <c r="Z566" s="39"/>
      <c r="AA566" s="39"/>
      <c r="AB566" s="39"/>
      <c r="AC566" s="39"/>
      <c r="AD566" s="39"/>
      <c r="AE566" s="39"/>
      <c r="AT566" s="18" t="s">
        <v>197</v>
      </c>
      <c r="AU566" s="18" t="s">
        <v>82</v>
      </c>
    </row>
    <row r="567" s="2" customFormat="1">
      <c r="A567" s="39"/>
      <c r="B567" s="40"/>
      <c r="C567" s="41"/>
      <c r="D567" s="247" t="s">
        <v>198</v>
      </c>
      <c r="E567" s="41"/>
      <c r="F567" s="248" t="s">
        <v>7026</v>
      </c>
      <c r="G567" s="41"/>
      <c r="H567" s="41"/>
      <c r="I567" s="244"/>
      <c r="J567" s="41"/>
      <c r="K567" s="41"/>
      <c r="L567" s="45"/>
      <c r="M567" s="311"/>
      <c r="N567" s="312"/>
      <c r="O567" s="313"/>
      <c r="P567" s="313"/>
      <c r="Q567" s="313"/>
      <c r="R567" s="313"/>
      <c r="S567" s="313"/>
      <c r="T567" s="314"/>
      <c r="U567" s="39"/>
      <c r="V567" s="39"/>
      <c r="W567" s="39"/>
      <c r="X567" s="39"/>
      <c r="Y567" s="39"/>
      <c r="Z567" s="39"/>
      <c r="AA567" s="39"/>
      <c r="AB567" s="39"/>
      <c r="AC567" s="39"/>
      <c r="AD567" s="39"/>
      <c r="AE567" s="39"/>
      <c r="AT567" s="18" t="s">
        <v>198</v>
      </c>
      <c r="AU567" s="18" t="s">
        <v>82</v>
      </c>
    </row>
    <row r="568" s="2" customFormat="1" ht="6.96" customHeight="1">
      <c r="A568" s="39"/>
      <c r="B568" s="67"/>
      <c r="C568" s="68"/>
      <c r="D568" s="68"/>
      <c r="E568" s="68"/>
      <c r="F568" s="68"/>
      <c r="G568" s="68"/>
      <c r="H568" s="68"/>
      <c r="I568" s="68"/>
      <c r="J568" s="68"/>
      <c r="K568" s="68"/>
      <c r="L568" s="45"/>
      <c r="M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  <c r="AA568" s="39"/>
      <c r="AB568" s="39"/>
      <c r="AC568" s="39"/>
      <c r="AD568" s="39"/>
      <c r="AE568" s="39"/>
    </row>
  </sheetData>
  <sheetProtection sheet="1" autoFilter="0" formatColumns="0" formatRows="0" objects="1" scenarios="1" spinCount="100000" saltValue="4kILSU2A5G05YVgtYOeyUsVTyB3e/2sgW3dm/+cgPL8pauBGCVkI3WdYI2iI62b+mv0Ht4OkwKQzjsLgQMUm/A==" hashValue="YbXJDWuLnCJvrAOLESTY91dV0dGjhfo4Fz4GM/q01pQhp1o6U2OaxtUBoGE9G21P0GANm1Smpa73PU4bo6kfwg==" algorithmName="SHA-512" password="CC35"/>
  <autoFilter ref="C130:K567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9:H119"/>
    <mergeCell ref="E121:H121"/>
    <mergeCell ref="E123:H123"/>
    <mergeCell ref="L2:V2"/>
  </mergeCells>
  <hyperlinks>
    <hyperlink ref="F136" r:id="rId1" display="https://podminky.urs.cz/item/CS_URS_2021_02/113106142"/>
    <hyperlink ref="F144" r:id="rId2" display="https://podminky.urs.cz/item/CS_URS_2021_02/113106185"/>
    <hyperlink ref="F151" r:id="rId3" display="https://podminky.urs.cz/item/CS_URS_2021_02/113107164"/>
    <hyperlink ref="F156" r:id="rId4" display="https://podminky.urs.cz/item/CS_URS_2021_02/113107223"/>
    <hyperlink ref="F161" r:id="rId5" display="https://podminky.urs.cz/item/CS_URS_2021_02/113107321"/>
    <hyperlink ref="F166" r:id="rId6" display="https://podminky.urs.cz/item/CS_URS_2021_02/113107322"/>
    <hyperlink ref="F171" r:id="rId7" display="https://podminky.urs.cz/item/CS_URS_2021_02/113107331"/>
    <hyperlink ref="F176" r:id="rId8" display="https://podminky.urs.cz/item/CS_URS_2021_02/113202111"/>
    <hyperlink ref="F180" r:id="rId9" display="https://podminky.urs.cz/item/CS_URS_2021_02/121151103"/>
    <hyperlink ref="F185" r:id="rId10" display="https://podminky.urs.cz/item/CS_URS_2021_02/122251104"/>
    <hyperlink ref="F192" r:id="rId11" display="https://podminky.urs.cz/item/CS_URS_2021_02/132212111"/>
    <hyperlink ref="F197" r:id="rId12" display="https://podminky.urs.cz/item/CS_URS_2021_02/162251102"/>
    <hyperlink ref="F202" r:id="rId13" display="https://podminky.urs.cz/item/CS_URS_2021_02/162651112"/>
    <hyperlink ref="F207" r:id="rId14" display="https://podminky.urs.cz/item/CS_URS_2021_02/167151101"/>
    <hyperlink ref="F210" r:id="rId15" display="https://podminky.urs.cz/item/CS_URS_2021_02/171201201"/>
    <hyperlink ref="F214" r:id="rId16" display="https://podminky.urs.cz/item/CS_URS_2021_02/171201231"/>
    <hyperlink ref="F218" r:id="rId17" display="https://podminky.urs.cz/item/CS_URS_2021_02/174101101"/>
    <hyperlink ref="F231" r:id="rId18" display="https://podminky.urs.cz/item/CS_URS_2021_02/181351103"/>
    <hyperlink ref="F238" r:id="rId19" display="https://podminky.urs.cz/item/CS_URS_2021_02/181411131"/>
    <hyperlink ref="F245" r:id="rId20" display="https://podminky.urs.cz/item/CS_URS_2021_02/181951111"/>
    <hyperlink ref="F249" r:id="rId21" display="https://podminky.urs.cz/item/CS_URS_2021_02/181951112"/>
    <hyperlink ref="F263" r:id="rId22" display="https://podminky.urs.cz/item/CS_URS_2021_02/213141112"/>
    <hyperlink ref="F280" r:id="rId23" display="https://podminky.urs.cz/item/CS_URS_2021_02/451561111"/>
    <hyperlink ref="F293" r:id="rId24" display="https://podminky.urs.cz/item/CS_URS_2021_02/564231111"/>
    <hyperlink ref="F301" r:id="rId25" display="https://podminky.urs.cz/item/CS_URS_2021_02/564851111"/>
    <hyperlink ref="F306" r:id="rId26" display="https://podminky.urs.cz/item/CS_URS_2021_02/564861111"/>
    <hyperlink ref="F315" r:id="rId27" display="https://podminky.urs.cz/item/CS_URS_2021_02/564871116"/>
    <hyperlink ref="F329" r:id="rId28" display="https://podminky.urs.cz/item/CS_URS_2021_02/567120114"/>
    <hyperlink ref="F334" r:id="rId29" display="https://podminky.urs.cz/item/CS_URS_2021_02/591211111"/>
    <hyperlink ref="F340" r:id="rId30" display="https://podminky.urs.cz/item/CS_URS_2021_02/596211111"/>
    <hyperlink ref="F367" r:id="rId31" display="https://podminky.urs.cz/item/CS_URS_2021_02/596811120"/>
    <hyperlink ref="F373" r:id="rId32" display="https://podminky.urs.cz/item/CS_URS_2021_02/721219621"/>
    <hyperlink ref="F379" r:id="rId33" display="https://podminky.urs.cz/item/CS_URS_2021_02/877310310"/>
    <hyperlink ref="F387" r:id="rId34" display="https://podminky.urs.cz/item/CS_URS_2021_02/895941311"/>
    <hyperlink ref="F401" r:id="rId35" display="https://podminky.urs.cz/item/CS_URS_2021_02/899204112"/>
    <hyperlink ref="F410" r:id="rId36" display="https://podminky.urs.cz/item/CS_URS_2021_02/914111111"/>
    <hyperlink ref="F416" r:id="rId37" display="https://podminky.urs.cz/item/CS_URS_2021_02/914511112"/>
    <hyperlink ref="F428" r:id="rId38" display="https://podminky.urs.cz/item/CS_URS_2021_02/915121111"/>
    <hyperlink ref="F433" r:id="rId39" display="https://podminky.urs.cz/item/CS_URS_2021_02/915231111"/>
    <hyperlink ref="F438" r:id="rId40" display="https://podminky.urs.cz/item/CS_URS_2021_02/915611111"/>
    <hyperlink ref="F443" r:id="rId41" display="https://podminky.urs.cz/item/CS_URS_2021_02/915621111"/>
    <hyperlink ref="F448" r:id="rId42" display="https://podminky.urs.cz/item/CS_URS_2021_02/916131213"/>
    <hyperlink ref="F461" r:id="rId43" display="https://podminky.urs.cz/item/CS_URS_2021_02/916231213"/>
    <hyperlink ref="F468" r:id="rId44" display="https://podminky.urs.cz/item/CS_URS_2021_02/916241113"/>
    <hyperlink ref="F474" r:id="rId45" display="https://podminky.urs.cz/item/CS_URS_2021_02/916991121"/>
    <hyperlink ref="F497" r:id="rId46" display="https://podminky.urs.cz/item/CS_URS_2021_02/979054441"/>
    <hyperlink ref="F502" r:id="rId47" display="https://podminky.urs.cz/item/CS_URS_2021_02/979071121"/>
    <hyperlink ref="F508" r:id="rId48" display="https://podminky.urs.cz/item/CS_URS_2021_02/997221551"/>
    <hyperlink ref="F514" r:id="rId49" display="https://podminky.urs.cz/item/CS_URS_2021_02/997221559"/>
    <hyperlink ref="F518" r:id="rId50" display="https://podminky.urs.cz/item/CS_URS_2021_02/997221561"/>
    <hyperlink ref="F524" r:id="rId51" display="https://podminky.urs.cz/item/CS_URS_2021_02/997221569"/>
    <hyperlink ref="F528" r:id="rId52" display="https://podminky.urs.cz/item/CS_URS_2021_02/997221571"/>
    <hyperlink ref="F534" r:id="rId53" display="https://podminky.urs.cz/item/CS_URS_2021_02/997221579"/>
    <hyperlink ref="F538" r:id="rId54" display="https://podminky.urs.cz/item/CS_URS_2021_02/997221611"/>
    <hyperlink ref="F542" r:id="rId55" display="https://podminky.urs.cz/item/CS_URS_2021_02/997221861"/>
    <hyperlink ref="F550" r:id="rId56" display="https://podminky.urs.cz/item/CS_URS_2021_02/997221873"/>
    <hyperlink ref="F555" r:id="rId57" display="https://podminky.urs.cz/item/CS_URS_2021_02/998223011"/>
    <hyperlink ref="F560" r:id="rId58" display="https://podminky.urs.cz/item/CS_URS_2021_02/711161273"/>
    <hyperlink ref="F567" r:id="rId59" display="https://podminky.urs.cz/item/CS_URS_2021_02/998711201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60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Modrá Petra, DiS.</dc:creator>
  <cp:lastModifiedBy>Modrá Petra, DiS.</cp:lastModifiedBy>
  <dcterms:created xsi:type="dcterms:W3CDTF">2022-01-06T11:53:59Z</dcterms:created>
  <dcterms:modified xsi:type="dcterms:W3CDTF">2022-01-06T11:54:33Z</dcterms:modified>
</cp:coreProperties>
</file>